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xml" ContentType="application/vnd.openxmlformats-officedocument.drawing+xml"/>
  <Override PartName="/xl/comments2.xml" ContentType="application/vnd.openxmlformats-officedocument.spreadsheetml.comment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11"/>
  <workbookPr/>
  <mc:AlternateContent xmlns:mc="http://schemas.openxmlformats.org/markup-compatibility/2006">
    <mc:Choice Requires="x15">
      <x15ac:absPath xmlns:x15ac="http://schemas.microsoft.com/office/spreadsheetml/2010/11/ac" url="https://ofgemcloud-my.sharepoint.com/personal/anthony_mungall_ofgem_gov_uk/Documents/Desktop/"/>
    </mc:Choice>
  </mc:AlternateContent>
  <xr:revisionPtr revIDLastSave="0" documentId="8_{1ACD966C-98D9-44B7-97F6-7DEA8B192AE9}" xr6:coauthVersionLast="47" xr6:coauthVersionMax="47" xr10:uidLastSave="{00000000-0000-0000-0000-000000000000}"/>
  <bookViews>
    <workbookView xWindow="-98" yWindow="-98" windowWidth="21795" windowHeight="12975" tabRatio="605" xr2:uid="{00000000-000D-0000-FFFF-FFFF00000000}"/>
  </bookViews>
  <sheets>
    <sheet name="Cover" sheetId="1" r:id="rId1"/>
    <sheet name="Section two (a)" sheetId="4" r:id="rId2"/>
    <sheet name="Section two (b)" sheetId="15" r:id="rId3"/>
    <sheet name="Section two (c)" sheetId="14" r:id="rId4"/>
    <sheet name="Section_four_NGET_1" sheetId="6" r:id="rId5"/>
    <sheet name="Section_four_NGET_2" sheetId="9" r:id="rId6"/>
    <sheet name="Section_four_SHET" sheetId="7" r:id="rId7"/>
    <sheet name="Section_four__SPT" sheetId="8" r:id="rId8"/>
    <sheet name="PCD tracker_NGET" sheetId="19" r:id="rId9"/>
    <sheet name="PCD tracker_SHET" sheetId="18" r:id="rId10"/>
    <sheet name="PCD tracker_SPT" sheetId="16" r:id="rId11"/>
  </sheets>
  <externalReferences>
    <externalReference r:id="rId12"/>
    <externalReference r:id="rId13"/>
    <externalReference r:id="rId14"/>
    <externalReference r:id="rId15"/>
    <externalReference r:id="rId16"/>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tn1" localSheetId="3">'Section two (c)'!#REF!</definedName>
    <definedName name="_ftn1" localSheetId="4">Section_four_NGET_1!$B$264</definedName>
    <definedName name="_ftn2" localSheetId="1">'Section two (a)'!#REF!</definedName>
    <definedName name="_ftn3" localSheetId="2">'Section two (b)'!$B$141</definedName>
    <definedName name="_ftn3" localSheetId="5">Section_four_NGET_2!#REF!</definedName>
    <definedName name="_ftn4" localSheetId="2">'Section two (b)'!$B$142</definedName>
    <definedName name="_ftn4" localSheetId="5">Section_four_NGET_2!#REF!</definedName>
    <definedName name="_ftn5" localSheetId="2">'Section two (b)'!$B$143</definedName>
    <definedName name="_ftn5" localSheetId="5">Section_four_NGET_2!#REF!</definedName>
    <definedName name="_ftnref1" localSheetId="3">'Section two (c)'!#REF!</definedName>
    <definedName name="_ftnref1" localSheetId="4">Section_four_NGET_1!$J$167</definedName>
    <definedName name="_ftnref2" localSheetId="3">'Section two (c)'!#REF!</definedName>
    <definedName name="_ftnref2" localSheetId="4">Section_four_NGET_1!$B$149</definedName>
    <definedName name="_ftnref3" localSheetId="2">'Section two (b)'!#REF!</definedName>
    <definedName name="_ftnref3" localSheetId="5">Section_four_NGET_2!#REF!</definedName>
    <definedName name="_ftnref4" localSheetId="2">'Section two (b)'!#REF!</definedName>
    <definedName name="_ftnref4" localSheetId="5">Section_four_NGET_2!#REF!</definedName>
    <definedName name="_ftnref5" localSheetId="2">'Section two (b)'!#REF!</definedName>
    <definedName name="_ftnref5" localSheetId="5">Section_four_NGET_2!#REF!</definedName>
    <definedName name="_Hlk189666652" localSheetId="3">'Section two (c)'!#REF!</definedName>
    <definedName name="_Hlk189666652" localSheetId="4">Section_four_NGET_1!$B$474</definedName>
    <definedName name="_Order2" hidden="1">0</definedName>
    <definedName name="m_PCFM_year_t">#REF!</definedName>
    <definedName name="Million" localSheetId="3">#REF!</definedName>
    <definedName name="Million" localSheetId="4">#REF!</definedName>
    <definedName name="Million">#REF!</definedName>
    <definedName name="OLE_LINK1" localSheetId="3">'Section two (c)'!#REF!</definedName>
    <definedName name="OLE_LINK1" localSheetId="4">Section_four_NGET_1!#REF!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"Wide"</definedName>
    <definedName name="SAPsysID" hidden="1">"708C5W7SBKP804JT78WJ0JNKI"</definedName>
    <definedName name="SAPwbID" hidden="1">"ARS"</definedName>
    <definedName name="Thousan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28" i="8" l="1"/>
  <c r="O329" i="8"/>
  <c r="O342" i="8"/>
  <c r="O343" i="8"/>
  <c r="O347" i="8"/>
  <c r="O348" i="8"/>
  <c r="G557" i="6"/>
  <c r="G181" i="6"/>
  <c r="G146" i="6"/>
  <c r="E81" i="15" l="1"/>
  <c r="F81" i="15"/>
  <c r="G81" i="15"/>
  <c r="D81" i="15"/>
  <c r="F282" i="8" l="1"/>
  <c r="C348" i="8"/>
  <c r="C29" i="8"/>
  <c r="D25" i="8" s="1"/>
  <c r="H24" i="6" l="1"/>
  <c r="H379" i="6" l="1"/>
  <c r="H378" i="6"/>
  <c r="D374" i="6"/>
  <c r="G131" i="6"/>
  <c r="J83" i="6" l="1"/>
  <c r="K318" i="6"/>
  <c r="J318" i="6"/>
  <c r="I318" i="6"/>
  <c r="H318" i="6"/>
  <c r="G318" i="6"/>
  <c r="D339" i="6"/>
  <c r="E339" i="6"/>
  <c r="F339" i="6"/>
  <c r="G338" i="6"/>
  <c r="G337" i="6"/>
  <c r="G336" i="6"/>
  <c r="K272" i="6" l="1"/>
  <c r="L7" i="4"/>
  <c r="D81" i="6"/>
  <c r="D90" i="6"/>
  <c r="E78" i="6"/>
  <c r="K78" i="6" s="1"/>
  <c r="L328" i="6"/>
  <c r="H66" i="7" l="1"/>
  <c r="C372" i="7"/>
  <c r="J204" i="6" l="1"/>
  <c r="C54" i="6" l="1"/>
  <c r="C53" i="6"/>
  <c r="C28" i="4" l="1"/>
  <c r="K8" i="4" l="1"/>
  <c r="J9" i="4"/>
  <c r="I9" i="4"/>
  <c r="I13" i="4" s="1"/>
  <c r="D76" i="4" l="1"/>
  <c r="L9" i="4"/>
  <c r="F66" i="8" l="1"/>
  <c r="F65" i="8"/>
  <c r="I67" i="7" l="1"/>
  <c r="F67" i="7" l="1"/>
  <c r="G67" i="7" s="1"/>
  <c r="F66" i="7"/>
  <c r="G66" i="7" s="1"/>
  <c r="G80" i="6" l="1"/>
  <c r="H80" i="6" s="1"/>
  <c r="G77" i="6"/>
  <c r="H77" i="6" l="1"/>
  <c r="H83" i="6" s="1"/>
  <c r="G83" i="6"/>
  <c r="J24" i="19"/>
  <c r="N55" i="14" l="1"/>
  <c r="O55" i="14"/>
  <c r="P55" i="14" s="1"/>
  <c r="O54" i="14"/>
  <c r="N54" i="14"/>
  <c r="P54" i="14" l="1"/>
  <c r="G398" i="8"/>
  <c r="P56" i="14"/>
  <c r="K167" i="7"/>
  <c r="M167" i="7"/>
  <c r="N167" i="7"/>
  <c r="J167" i="7"/>
  <c r="L162" i="7"/>
  <c r="L163" i="7"/>
  <c r="L164" i="7"/>
  <c r="L165" i="7"/>
  <c r="L166" i="7"/>
  <c r="L161" i="7"/>
  <c r="J125" i="7"/>
  <c r="H330" i="7"/>
  <c r="G388" i="8" l="1"/>
  <c r="L167" i="7"/>
  <c r="O141" i="8" l="1"/>
  <c r="L308" i="6" l="1"/>
  <c r="L200" i="6"/>
  <c r="N228" i="8"/>
  <c r="N147" i="8"/>
  <c r="O146" i="8"/>
  <c r="M145" i="8"/>
  <c r="M144" i="8"/>
  <c r="O143" i="8"/>
  <c r="O142" i="8"/>
  <c r="L147" i="8"/>
  <c r="K191" i="6" l="1"/>
  <c r="K197" i="6"/>
  <c r="K199" i="6"/>
  <c r="K198" i="6"/>
  <c r="K192" i="6"/>
  <c r="K193" i="6"/>
  <c r="I200" i="6"/>
  <c r="K190" i="6"/>
  <c r="K195" i="6"/>
  <c r="K194" i="6"/>
  <c r="M142" i="8"/>
  <c r="O144" i="8"/>
  <c r="M143" i="8"/>
  <c r="O145" i="8"/>
  <c r="M146" i="8"/>
  <c r="K147" i="8"/>
  <c r="M141" i="8"/>
  <c r="I16" i="19"/>
  <c r="J6" i="16"/>
  <c r="P3" i="16"/>
  <c r="O3" i="16"/>
  <c r="N3" i="16"/>
  <c r="M3" i="16"/>
  <c r="M4" i="18"/>
  <c r="N4" i="18"/>
  <c r="O4" i="18"/>
  <c r="L4" i="18"/>
  <c r="O4" i="19"/>
  <c r="P4" i="19"/>
  <c r="Q4" i="19"/>
  <c r="N4" i="19"/>
  <c r="I11" i="19"/>
  <c r="I57" i="19"/>
  <c r="I55" i="19"/>
  <c r="F53" i="19"/>
  <c r="E53" i="19"/>
  <c r="I53" i="19" s="1"/>
  <c r="I52" i="19"/>
  <c r="I51" i="19"/>
  <c r="I50" i="19"/>
  <c r="I49" i="19"/>
  <c r="I48" i="19"/>
  <c r="I47" i="19"/>
  <c r="I46" i="19"/>
  <c r="I45" i="19"/>
  <c r="I44" i="19"/>
  <c r="I43" i="19"/>
  <c r="I42" i="19"/>
  <c r="I41" i="19"/>
  <c r="I40" i="19"/>
  <c r="I38" i="19"/>
  <c r="I34" i="19"/>
  <c r="I33" i="19"/>
  <c r="I32" i="19"/>
  <c r="I31" i="19"/>
  <c r="I30" i="19"/>
  <c r="I29" i="19"/>
  <c r="I28" i="19"/>
  <c r="I26" i="19"/>
  <c r="L24" i="19"/>
  <c r="I22" i="19"/>
  <c r="I20" i="19"/>
  <c r="I18" i="19"/>
  <c r="I15" i="19"/>
  <c r="I14" i="19"/>
  <c r="I13" i="19"/>
  <c r="I10" i="19"/>
  <c r="I9" i="19"/>
  <c r="I7" i="19"/>
  <c r="J31" i="18"/>
  <c r="J30" i="18"/>
  <c r="J29" i="18"/>
  <c r="J28" i="18"/>
  <c r="J27" i="18"/>
  <c r="J26" i="18"/>
  <c r="J25" i="18"/>
  <c r="J24" i="18"/>
  <c r="J23" i="18"/>
  <c r="J22" i="18"/>
  <c r="J21" i="18"/>
  <c r="J20" i="18"/>
  <c r="J19" i="18"/>
  <c r="J18" i="18"/>
  <c r="J17" i="18"/>
  <c r="J16" i="18"/>
  <c r="J15" i="18"/>
  <c r="J13" i="18"/>
  <c r="J12" i="18"/>
  <c r="J11" i="18"/>
  <c r="J10" i="18"/>
  <c r="J9" i="18"/>
  <c r="J8" i="18"/>
  <c r="J7" i="18"/>
  <c r="O147" i="8" l="1"/>
  <c r="M147" i="8"/>
  <c r="L258" i="7"/>
  <c r="K258" i="7"/>
  <c r="C111" i="6"/>
  <c r="C110" i="6"/>
  <c r="C102" i="6"/>
  <c r="J311" i="6"/>
  <c r="I311" i="6"/>
  <c r="D522" i="6" l="1"/>
  <c r="E522" i="6"/>
  <c r="F522" i="6"/>
  <c r="G522" i="6"/>
  <c r="C522" i="6"/>
  <c r="G510" i="6"/>
  <c r="F510" i="6"/>
  <c r="F521" i="6"/>
  <c r="E521" i="6"/>
  <c r="D521" i="6"/>
  <c r="C521" i="6"/>
  <c r="H490" i="6"/>
  <c r="H486" i="6"/>
  <c r="I489" i="6"/>
  <c r="H489" i="6"/>
  <c r="I486" i="6"/>
  <c r="I485" i="6"/>
  <c r="H485" i="6"/>
  <c r="I477" i="6"/>
  <c r="H477" i="6"/>
  <c r="H480" i="6" s="1"/>
  <c r="D375" i="6"/>
  <c r="H374" i="6"/>
  <c r="H375" i="6"/>
  <c r="E374" i="6"/>
  <c r="F374" i="6"/>
  <c r="G374" i="6"/>
  <c r="E375" i="6"/>
  <c r="F375" i="6"/>
  <c r="G375" i="6"/>
  <c r="I370" i="6"/>
  <c r="J370" i="6" s="1"/>
  <c r="I369" i="6"/>
  <c r="I368" i="6"/>
  <c r="I367" i="6"/>
  <c r="I366" i="6"/>
  <c r="I362" i="6"/>
  <c r="I360" i="6"/>
  <c r="I359" i="6"/>
  <c r="I358" i="6"/>
  <c r="I357" i="6"/>
  <c r="I77" i="6" l="1"/>
  <c r="I80" i="6"/>
  <c r="J485" i="6"/>
  <c r="J489" i="6"/>
  <c r="J486" i="6"/>
  <c r="J366" i="6"/>
  <c r="K366" i="6" s="1"/>
  <c r="J367" i="6"/>
  <c r="K367" i="6" s="1"/>
  <c r="J368" i="6"/>
  <c r="K368" i="6" s="1"/>
  <c r="I365" i="6"/>
  <c r="J365" i="6" s="1"/>
  <c r="I83" i="6" l="1"/>
  <c r="J487" i="6"/>
  <c r="K487" i="6" s="1"/>
  <c r="K365" i="6"/>
  <c r="I371" i="6"/>
  <c r="I361" i="6"/>
  <c r="J369" i="6" s="1"/>
  <c r="K369" i="6" l="1"/>
  <c r="I363" i="6"/>
  <c r="R138" i="7"/>
  <c r="S138" i="7"/>
  <c r="T138" i="7"/>
  <c r="U138" i="7"/>
  <c r="V138" i="7"/>
  <c r="W138" i="7"/>
  <c r="X138" i="7"/>
  <c r="Y138" i="7"/>
  <c r="Z138" i="7"/>
  <c r="AA138" i="7"/>
  <c r="AB138" i="7"/>
  <c r="AC138" i="7"/>
  <c r="AD138" i="7"/>
  <c r="AE138" i="7"/>
  <c r="AF138" i="7"/>
  <c r="AG138" i="7"/>
  <c r="AH138" i="7"/>
  <c r="AI138" i="7"/>
  <c r="AJ138" i="7"/>
  <c r="AK138" i="7"/>
  <c r="AL138" i="7"/>
  <c r="AM138" i="7"/>
  <c r="AN138" i="7"/>
  <c r="AO138" i="7"/>
  <c r="AP138" i="7"/>
  <c r="AQ138" i="7"/>
  <c r="AR138" i="7"/>
  <c r="AS138" i="7"/>
  <c r="AT138" i="7"/>
  <c r="AU138" i="7"/>
  <c r="AV138" i="7"/>
  <c r="AW138" i="7"/>
  <c r="AX138" i="7"/>
  <c r="AY138" i="7"/>
  <c r="AZ138" i="7"/>
  <c r="BA138" i="7"/>
  <c r="BB138" i="7"/>
  <c r="BC138" i="7"/>
  <c r="BD138" i="7"/>
  <c r="BE138" i="7"/>
  <c r="BF138" i="7"/>
  <c r="BG138" i="7"/>
  <c r="BH138" i="7"/>
  <c r="BI138" i="7"/>
  <c r="BJ138" i="7"/>
  <c r="BK138" i="7"/>
  <c r="BL138" i="7"/>
  <c r="BM138" i="7"/>
  <c r="BN138" i="7"/>
  <c r="BO138" i="7"/>
  <c r="BP138" i="7"/>
  <c r="BQ138" i="7"/>
  <c r="BR138" i="7"/>
  <c r="BS138" i="7"/>
  <c r="BT138" i="7"/>
  <c r="BU138" i="7"/>
  <c r="BV138" i="7"/>
  <c r="BW138" i="7"/>
  <c r="BX138" i="7"/>
  <c r="BY138" i="7"/>
  <c r="BZ138" i="7"/>
  <c r="CA138" i="7"/>
  <c r="CB138" i="7"/>
  <c r="CC138" i="7"/>
  <c r="CD138" i="7"/>
  <c r="CE138" i="7"/>
  <c r="CF138" i="7"/>
  <c r="CG138" i="7"/>
  <c r="CH138" i="7"/>
  <c r="CI138" i="7"/>
  <c r="CJ138" i="7"/>
  <c r="CK138" i="7"/>
  <c r="CL138" i="7"/>
  <c r="CM138" i="7"/>
  <c r="CN138" i="7"/>
  <c r="CO138" i="7"/>
  <c r="CP138" i="7"/>
  <c r="CQ138" i="7"/>
  <c r="CR138" i="7"/>
  <c r="CS138" i="7"/>
  <c r="CT138" i="7"/>
  <c r="CU138" i="7"/>
  <c r="CV138" i="7"/>
  <c r="CW138" i="7"/>
  <c r="CX138" i="7"/>
  <c r="CY138" i="7"/>
  <c r="CZ138" i="7"/>
  <c r="DA138" i="7"/>
  <c r="DB138" i="7"/>
  <c r="DC138" i="7"/>
  <c r="DD138" i="7"/>
  <c r="DE138" i="7"/>
  <c r="DF138" i="7"/>
  <c r="DG138" i="7"/>
  <c r="DH138" i="7"/>
  <c r="DI138" i="7"/>
  <c r="DJ138" i="7"/>
  <c r="DK138" i="7"/>
  <c r="DL138" i="7"/>
  <c r="DM138" i="7"/>
  <c r="DN138" i="7"/>
  <c r="DO138" i="7"/>
  <c r="DP138" i="7"/>
  <c r="DQ138" i="7"/>
  <c r="DR138" i="7"/>
  <c r="DS138" i="7"/>
  <c r="DT138" i="7"/>
  <c r="DU138" i="7"/>
  <c r="DV138" i="7"/>
  <c r="DW138" i="7"/>
  <c r="DX138" i="7"/>
  <c r="DY138" i="7"/>
  <c r="DZ138" i="7"/>
  <c r="EA138" i="7"/>
  <c r="EB138" i="7"/>
  <c r="EC138" i="7"/>
  <c r="ED138" i="7"/>
  <c r="EE138" i="7"/>
  <c r="EF138" i="7"/>
  <c r="EG138" i="7"/>
  <c r="EH138" i="7"/>
  <c r="EI138" i="7"/>
  <c r="EJ138" i="7"/>
  <c r="EK138" i="7"/>
  <c r="EL138" i="7"/>
  <c r="EM138" i="7"/>
  <c r="EN138" i="7"/>
  <c r="EO138" i="7"/>
  <c r="EP138" i="7"/>
  <c r="EQ138" i="7"/>
  <c r="ER138" i="7"/>
  <c r="ES138" i="7"/>
  <c r="ET138" i="7"/>
  <c r="EU138" i="7"/>
  <c r="EV138" i="7"/>
  <c r="EW138" i="7"/>
  <c r="EX138" i="7"/>
  <c r="EY138" i="7"/>
  <c r="EZ138" i="7"/>
  <c r="FA138" i="7"/>
  <c r="FB138" i="7"/>
  <c r="FC138" i="7"/>
  <c r="FD138" i="7"/>
  <c r="FE138" i="7"/>
  <c r="FF138" i="7"/>
  <c r="FG138" i="7"/>
  <c r="FH138" i="7"/>
  <c r="FI138" i="7"/>
  <c r="FJ138" i="7"/>
  <c r="FK138" i="7"/>
  <c r="FL138" i="7"/>
  <c r="FM138" i="7"/>
  <c r="FN138" i="7"/>
  <c r="FO138" i="7"/>
  <c r="FP138" i="7"/>
  <c r="FQ138" i="7"/>
  <c r="FR138" i="7"/>
  <c r="FS138" i="7"/>
  <c r="FT138" i="7"/>
  <c r="FU138" i="7"/>
  <c r="FV138" i="7"/>
  <c r="FW138" i="7"/>
  <c r="FX138" i="7"/>
  <c r="FY138" i="7"/>
  <c r="FZ138" i="7"/>
  <c r="GA138" i="7"/>
  <c r="GB138" i="7"/>
  <c r="GC138" i="7"/>
  <c r="GD138" i="7"/>
  <c r="GE138" i="7"/>
  <c r="GF138" i="7"/>
  <c r="GG138" i="7"/>
  <c r="GH138" i="7"/>
  <c r="GI138" i="7"/>
  <c r="GJ138" i="7"/>
  <c r="GK138" i="7"/>
  <c r="GL138" i="7"/>
  <c r="GM138" i="7"/>
  <c r="GN138" i="7"/>
  <c r="GO138" i="7"/>
  <c r="GP138" i="7"/>
  <c r="GQ138" i="7"/>
  <c r="GR138" i="7"/>
  <c r="GS138" i="7"/>
  <c r="GT138" i="7"/>
  <c r="GU138" i="7"/>
  <c r="GV138" i="7"/>
  <c r="GW138" i="7"/>
  <c r="GX138" i="7"/>
  <c r="GY138" i="7"/>
  <c r="GZ138" i="7"/>
  <c r="HA138" i="7"/>
  <c r="HB138" i="7"/>
  <c r="HC138" i="7"/>
  <c r="HD138" i="7"/>
  <c r="HE138" i="7"/>
  <c r="HF138" i="7"/>
  <c r="HG138" i="7"/>
  <c r="HH138" i="7"/>
  <c r="HI138" i="7"/>
  <c r="HJ138" i="7"/>
  <c r="HK138" i="7"/>
  <c r="HL138" i="7"/>
  <c r="HM138" i="7"/>
  <c r="HN138" i="7"/>
  <c r="HO138" i="7"/>
  <c r="HP138" i="7"/>
  <c r="HQ138" i="7"/>
  <c r="HR138" i="7"/>
  <c r="HS138" i="7"/>
  <c r="HT138" i="7"/>
  <c r="HU138" i="7"/>
  <c r="HV138" i="7"/>
  <c r="HW138" i="7"/>
  <c r="HX138" i="7"/>
  <c r="HY138" i="7"/>
  <c r="HZ138" i="7"/>
  <c r="IA138" i="7"/>
  <c r="IB138" i="7"/>
  <c r="IC138" i="7"/>
  <c r="ID138" i="7"/>
  <c r="IE138" i="7"/>
  <c r="IF138" i="7"/>
  <c r="IG138" i="7"/>
  <c r="IH138" i="7"/>
  <c r="II138" i="7"/>
  <c r="IJ138" i="7"/>
  <c r="IK138" i="7"/>
  <c r="IL138" i="7"/>
  <c r="IM138" i="7"/>
  <c r="IN138" i="7"/>
  <c r="IO138" i="7"/>
  <c r="IP138" i="7"/>
  <c r="IQ138" i="7"/>
  <c r="IR138" i="7"/>
  <c r="IS138" i="7"/>
  <c r="IT138" i="7"/>
  <c r="IU138" i="7"/>
  <c r="IV138" i="7"/>
  <c r="IW138" i="7"/>
  <c r="IX138" i="7"/>
  <c r="IY138" i="7"/>
  <c r="IZ138" i="7"/>
  <c r="JA138" i="7"/>
  <c r="JB138" i="7"/>
  <c r="JC138" i="7"/>
  <c r="JD138" i="7"/>
  <c r="JE138" i="7"/>
  <c r="JF138" i="7"/>
  <c r="JG138" i="7"/>
  <c r="JH138" i="7"/>
  <c r="JI138" i="7"/>
  <c r="JJ138" i="7"/>
  <c r="JK138" i="7"/>
  <c r="JL138" i="7"/>
  <c r="JM138" i="7"/>
  <c r="JN138" i="7"/>
  <c r="JO138" i="7"/>
  <c r="JP138" i="7"/>
  <c r="JQ138" i="7"/>
  <c r="JR138" i="7"/>
  <c r="JS138" i="7"/>
  <c r="JT138" i="7"/>
  <c r="JU138" i="7"/>
  <c r="JV138" i="7"/>
  <c r="JW138" i="7"/>
  <c r="JX138" i="7"/>
  <c r="JY138" i="7"/>
  <c r="JZ138" i="7"/>
  <c r="KA138" i="7"/>
  <c r="KB138" i="7"/>
  <c r="KC138" i="7"/>
  <c r="KD138" i="7"/>
  <c r="KE138" i="7"/>
  <c r="KF138" i="7"/>
  <c r="KG138" i="7"/>
  <c r="KH138" i="7"/>
  <c r="KI138" i="7"/>
  <c r="KJ138" i="7"/>
  <c r="KK138" i="7"/>
  <c r="KL138" i="7"/>
  <c r="KM138" i="7"/>
  <c r="KN138" i="7"/>
  <c r="KO138" i="7"/>
  <c r="KP138" i="7"/>
  <c r="KQ138" i="7"/>
  <c r="KR138" i="7"/>
  <c r="KS138" i="7"/>
  <c r="KT138" i="7"/>
  <c r="KU138" i="7"/>
  <c r="KV138" i="7"/>
  <c r="KW138" i="7"/>
  <c r="KX138" i="7"/>
  <c r="KY138" i="7"/>
  <c r="KZ138" i="7"/>
  <c r="LA138" i="7"/>
  <c r="LB138" i="7"/>
  <c r="LC138" i="7"/>
  <c r="LD138" i="7"/>
  <c r="LE138" i="7"/>
  <c r="LF138" i="7"/>
  <c r="LG138" i="7"/>
  <c r="LH138" i="7"/>
  <c r="LI138" i="7"/>
  <c r="LJ138" i="7"/>
  <c r="LK138" i="7"/>
  <c r="LL138" i="7"/>
  <c r="LM138" i="7"/>
  <c r="LN138" i="7"/>
  <c r="LO138" i="7"/>
  <c r="LP138" i="7"/>
  <c r="LQ138" i="7"/>
  <c r="LR138" i="7"/>
  <c r="LS138" i="7"/>
  <c r="LT138" i="7"/>
  <c r="LU138" i="7"/>
  <c r="LV138" i="7"/>
  <c r="LW138" i="7"/>
  <c r="LX138" i="7"/>
  <c r="LY138" i="7"/>
  <c r="LZ138" i="7"/>
  <c r="MA138" i="7"/>
  <c r="MB138" i="7"/>
  <c r="MC138" i="7"/>
  <c r="MD138" i="7"/>
  <c r="ME138" i="7"/>
  <c r="MF138" i="7"/>
  <c r="MG138" i="7"/>
  <c r="MH138" i="7"/>
  <c r="MI138" i="7"/>
  <c r="MJ138" i="7"/>
  <c r="MK138" i="7"/>
  <c r="ML138" i="7"/>
  <c r="MM138" i="7"/>
  <c r="MN138" i="7"/>
  <c r="MO138" i="7"/>
  <c r="MP138" i="7"/>
  <c r="MQ138" i="7"/>
  <c r="MR138" i="7"/>
  <c r="MS138" i="7"/>
  <c r="MT138" i="7"/>
  <c r="MU138" i="7"/>
  <c r="MV138" i="7"/>
  <c r="MW138" i="7"/>
  <c r="MX138" i="7"/>
  <c r="MY138" i="7"/>
  <c r="MZ138" i="7"/>
  <c r="NA138" i="7"/>
  <c r="NB138" i="7"/>
  <c r="NC138" i="7"/>
  <c r="ND138" i="7"/>
  <c r="NE138" i="7"/>
  <c r="NF138" i="7"/>
  <c r="NG138" i="7"/>
  <c r="NH138" i="7"/>
  <c r="NI138" i="7"/>
  <c r="NJ138" i="7"/>
  <c r="NK138" i="7"/>
  <c r="NL138" i="7"/>
  <c r="NM138" i="7"/>
  <c r="NN138" i="7"/>
  <c r="NO138" i="7"/>
  <c r="NP138" i="7"/>
  <c r="NQ138" i="7"/>
  <c r="NR138" i="7"/>
  <c r="NS138" i="7"/>
  <c r="NT138" i="7"/>
  <c r="NU138" i="7"/>
  <c r="NV138" i="7"/>
  <c r="NW138" i="7"/>
  <c r="NX138" i="7"/>
  <c r="NY138" i="7"/>
  <c r="NZ138" i="7"/>
  <c r="OA138" i="7"/>
  <c r="OB138" i="7"/>
  <c r="OC138" i="7"/>
  <c r="OD138" i="7"/>
  <c r="OE138" i="7"/>
  <c r="OF138" i="7"/>
  <c r="OG138" i="7"/>
  <c r="OH138" i="7"/>
  <c r="OI138" i="7"/>
  <c r="OJ138" i="7"/>
  <c r="OK138" i="7"/>
  <c r="OL138" i="7"/>
  <c r="OM138" i="7"/>
  <c r="ON138" i="7"/>
  <c r="OO138" i="7"/>
  <c r="OP138" i="7"/>
  <c r="OQ138" i="7"/>
  <c r="OR138" i="7"/>
  <c r="OS138" i="7"/>
  <c r="OT138" i="7"/>
  <c r="OU138" i="7"/>
  <c r="OV138" i="7"/>
  <c r="OW138" i="7"/>
  <c r="OX138" i="7"/>
  <c r="OY138" i="7"/>
  <c r="OZ138" i="7"/>
  <c r="PA138" i="7"/>
  <c r="PB138" i="7"/>
  <c r="PC138" i="7"/>
  <c r="PD138" i="7"/>
  <c r="PE138" i="7"/>
  <c r="PF138" i="7"/>
  <c r="PG138" i="7"/>
  <c r="PH138" i="7"/>
  <c r="PI138" i="7"/>
  <c r="PJ138" i="7"/>
  <c r="PK138" i="7"/>
  <c r="PL138" i="7"/>
  <c r="PM138" i="7"/>
  <c r="PN138" i="7"/>
  <c r="PO138" i="7"/>
  <c r="PP138" i="7"/>
  <c r="PQ138" i="7"/>
  <c r="PR138" i="7"/>
  <c r="PS138" i="7"/>
  <c r="PT138" i="7"/>
  <c r="PU138" i="7"/>
  <c r="PV138" i="7"/>
  <c r="PW138" i="7"/>
  <c r="PX138" i="7"/>
  <c r="PY138" i="7"/>
  <c r="PZ138" i="7"/>
  <c r="QA138" i="7"/>
  <c r="QB138" i="7"/>
  <c r="QC138" i="7"/>
  <c r="QD138" i="7"/>
  <c r="QE138" i="7"/>
  <c r="QF138" i="7"/>
  <c r="QG138" i="7"/>
  <c r="QH138" i="7"/>
  <c r="QI138" i="7"/>
  <c r="QJ138" i="7"/>
  <c r="QK138" i="7"/>
  <c r="QL138" i="7"/>
  <c r="QM138" i="7"/>
  <c r="QN138" i="7"/>
  <c r="QO138" i="7"/>
  <c r="QP138" i="7"/>
  <c r="QQ138" i="7"/>
  <c r="QR138" i="7"/>
  <c r="QS138" i="7"/>
  <c r="QT138" i="7"/>
  <c r="QU138" i="7"/>
  <c r="QV138" i="7"/>
  <c r="QW138" i="7"/>
  <c r="QX138" i="7"/>
  <c r="QY138" i="7"/>
  <c r="QZ138" i="7"/>
  <c r="RA138" i="7"/>
  <c r="RB138" i="7"/>
  <c r="RC138" i="7"/>
  <c r="RD138" i="7"/>
  <c r="RE138" i="7"/>
  <c r="RF138" i="7"/>
  <c r="RG138" i="7"/>
  <c r="RH138" i="7"/>
  <c r="RI138" i="7"/>
  <c r="RJ138" i="7"/>
  <c r="RK138" i="7"/>
  <c r="RL138" i="7"/>
  <c r="RM138" i="7"/>
  <c r="RN138" i="7"/>
  <c r="RO138" i="7"/>
  <c r="RP138" i="7"/>
  <c r="RQ138" i="7"/>
  <c r="RR138" i="7"/>
  <c r="RS138" i="7"/>
  <c r="RT138" i="7"/>
  <c r="RU138" i="7"/>
  <c r="RV138" i="7"/>
  <c r="RW138" i="7"/>
  <c r="RX138" i="7"/>
  <c r="RY138" i="7"/>
  <c r="RZ138" i="7"/>
  <c r="SA138" i="7"/>
  <c r="SB138" i="7"/>
  <c r="SC138" i="7"/>
  <c r="SD138" i="7"/>
  <c r="SE138" i="7"/>
  <c r="SF138" i="7"/>
  <c r="SG138" i="7"/>
  <c r="SH138" i="7"/>
  <c r="SI138" i="7"/>
  <c r="SJ138" i="7"/>
  <c r="SK138" i="7"/>
  <c r="SL138" i="7"/>
  <c r="SM138" i="7"/>
  <c r="SN138" i="7"/>
  <c r="SO138" i="7"/>
  <c r="SP138" i="7"/>
  <c r="SQ138" i="7"/>
  <c r="SR138" i="7"/>
  <c r="SS138" i="7"/>
  <c r="ST138" i="7"/>
  <c r="SU138" i="7"/>
  <c r="SV138" i="7"/>
  <c r="SW138" i="7"/>
  <c r="SX138" i="7"/>
  <c r="SY138" i="7"/>
  <c r="SZ138" i="7"/>
  <c r="TA138" i="7"/>
  <c r="TB138" i="7"/>
  <c r="TC138" i="7"/>
  <c r="TD138" i="7"/>
  <c r="TE138" i="7"/>
  <c r="TF138" i="7"/>
  <c r="TG138" i="7"/>
  <c r="TH138" i="7"/>
  <c r="TI138" i="7"/>
  <c r="TJ138" i="7"/>
  <c r="TK138" i="7"/>
  <c r="TL138" i="7"/>
  <c r="TM138" i="7"/>
  <c r="TN138" i="7"/>
  <c r="TO138" i="7"/>
  <c r="TP138" i="7"/>
  <c r="TQ138" i="7"/>
  <c r="TR138" i="7"/>
  <c r="TS138" i="7"/>
  <c r="TT138" i="7"/>
  <c r="TU138" i="7"/>
  <c r="TV138" i="7"/>
  <c r="TW138" i="7"/>
  <c r="TX138" i="7"/>
  <c r="TY138" i="7"/>
  <c r="TZ138" i="7"/>
  <c r="UA138" i="7"/>
  <c r="UB138" i="7"/>
  <c r="UC138" i="7"/>
  <c r="UD138" i="7"/>
  <c r="UE138" i="7"/>
  <c r="UF138" i="7"/>
  <c r="UG138" i="7"/>
  <c r="UH138" i="7"/>
  <c r="UI138" i="7"/>
  <c r="UJ138" i="7"/>
  <c r="UK138" i="7"/>
  <c r="UL138" i="7"/>
  <c r="UM138" i="7"/>
  <c r="UN138" i="7"/>
  <c r="UO138" i="7"/>
  <c r="UP138" i="7"/>
  <c r="UQ138" i="7"/>
  <c r="UR138" i="7"/>
  <c r="US138" i="7"/>
  <c r="UT138" i="7"/>
  <c r="UU138" i="7"/>
  <c r="UV138" i="7"/>
  <c r="UW138" i="7"/>
  <c r="UX138" i="7"/>
  <c r="UY138" i="7"/>
  <c r="UZ138" i="7"/>
  <c r="VA138" i="7"/>
  <c r="VB138" i="7"/>
  <c r="VC138" i="7"/>
  <c r="VD138" i="7"/>
  <c r="VE138" i="7"/>
  <c r="VF138" i="7"/>
  <c r="VG138" i="7"/>
  <c r="VH138" i="7"/>
  <c r="VI138" i="7"/>
  <c r="VJ138" i="7"/>
  <c r="VK138" i="7"/>
  <c r="VL138" i="7"/>
  <c r="VM138" i="7"/>
  <c r="VN138" i="7"/>
  <c r="VO138" i="7"/>
  <c r="VP138" i="7"/>
  <c r="VQ138" i="7"/>
  <c r="VR138" i="7"/>
  <c r="VS138" i="7"/>
  <c r="VT138" i="7"/>
  <c r="VU138" i="7"/>
  <c r="VV138" i="7"/>
  <c r="VW138" i="7"/>
  <c r="VX138" i="7"/>
  <c r="VY138" i="7"/>
  <c r="VZ138" i="7"/>
  <c r="WA138" i="7"/>
  <c r="WB138" i="7"/>
  <c r="WC138" i="7"/>
  <c r="WD138" i="7"/>
  <c r="WE138" i="7"/>
  <c r="WF138" i="7"/>
  <c r="WG138" i="7"/>
  <c r="WH138" i="7"/>
  <c r="WI138" i="7"/>
  <c r="WJ138" i="7"/>
  <c r="WK138" i="7"/>
  <c r="WL138" i="7"/>
  <c r="WM138" i="7"/>
  <c r="WN138" i="7"/>
  <c r="WO138" i="7"/>
  <c r="WP138" i="7"/>
  <c r="WQ138" i="7"/>
  <c r="WR138" i="7"/>
  <c r="WS138" i="7"/>
  <c r="WT138" i="7"/>
  <c r="WU138" i="7"/>
  <c r="WV138" i="7"/>
  <c r="WW138" i="7"/>
  <c r="WX138" i="7"/>
  <c r="WY138" i="7"/>
  <c r="WZ138" i="7"/>
  <c r="XA138" i="7"/>
  <c r="XB138" i="7"/>
  <c r="XC138" i="7"/>
  <c r="XD138" i="7"/>
  <c r="XE138" i="7"/>
  <c r="XF138" i="7"/>
  <c r="XG138" i="7"/>
  <c r="XH138" i="7"/>
  <c r="XI138" i="7"/>
  <c r="XJ138" i="7"/>
  <c r="XK138" i="7"/>
  <c r="XL138" i="7"/>
  <c r="XM138" i="7"/>
  <c r="XN138" i="7"/>
  <c r="XO138" i="7"/>
  <c r="XP138" i="7"/>
  <c r="XQ138" i="7"/>
  <c r="XR138" i="7"/>
  <c r="XS138" i="7"/>
  <c r="XT138" i="7"/>
  <c r="XU138" i="7"/>
  <c r="XV138" i="7"/>
  <c r="XW138" i="7"/>
  <c r="XX138" i="7"/>
  <c r="XY138" i="7"/>
  <c r="XZ138" i="7"/>
  <c r="YA138" i="7"/>
  <c r="YB138" i="7"/>
  <c r="YC138" i="7"/>
  <c r="YD138" i="7"/>
  <c r="YE138" i="7"/>
  <c r="YF138" i="7"/>
  <c r="YG138" i="7"/>
  <c r="YH138" i="7"/>
  <c r="YI138" i="7"/>
  <c r="YJ138" i="7"/>
  <c r="YK138" i="7"/>
  <c r="YL138" i="7"/>
  <c r="YM138" i="7"/>
  <c r="YN138" i="7"/>
  <c r="YO138" i="7"/>
  <c r="YP138" i="7"/>
  <c r="YQ138" i="7"/>
  <c r="YR138" i="7"/>
  <c r="YS138" i="7"/>
  <c r="YT138" i="7"/>
  <c r="YU138" i="7"/>
  <c r="YV138" i="7"/>
  <c r="YW138" i="7"/>
  <c r="YX138" i="7"/>
  <c r="YY138" i="7"/>
  <c r="YZ138" i="7"/>
  <c r="ZA138" i="7"/>
  <c r="ZB138" i="7"/>
  <c r="ZC138" i="7"/>
  <c r="ZD138" i="7"/>
  <c r="ZE138" i="7"/>
  <c r="ZF138" i="7"/>
  <c r="ZG138" i="7"/>
  <c r="ZH138" i="7"/>
  <c r="ZI138" i="7"/>
  <c r="ZJ138" i="7"/>
  <c r="ZK138" i="7"/>
  <c r="ZL138" i="7"/>
  <c r="ZM138" i="7"/>
  <c r="ZN138" i="7"/>
  <c r="ZO138" i="7"/>
  <c r="ZP138" i="7"/>
  <c r="ZQ138" i="7"/>
  <c r="ZR138" i="7"/>
  <c r="ZS138" i="7"/>
  <c r="ZT138" i="7"/>
  <c r="ZU138" i="7"/>
  <c r="ZV138" i="7"/>
  <c r="ZW138" i="7"/>
  <c r="ZX138" i="7"/>
  <c r="ZY138" i="7"/>
  <c r="ZZ138" i="7"/>
  <c r="AAA138" i="7"/>
  <c r="AAB138" i="7"/>
  <c r="AAC138" i="7"/>
  <c r="AAD138" i="7"/>
  <c r="AAE138" i="7"/>
  <c r="AAF138" i="7"/>
  <c r="AAG138" i="7"/>
  <c r="AAH138" i="7"/>
  <c r="AAI138" i="7"/>
  <c r="AAJ138" i="7"/>
  <c r="AAK138" i="7"/>
  <c r="AAL138" i="7"/>
  <c r="AAM138" i="7"/>
  <c r="AAN138" i="7"/>
  <c r="AAO138" i="7"/>
  <c r="AAP138" i="7"/>
  <c r="AAQ138" i="7"/>
  <c r="AAR138" i="7"/>
  <c r="AAS138" i="7"/>
  <c r="AAT138" i="7"/>
  <c r="AAU138" i="7"/>
  <c r="AAV138" i="7"/>
  <c r="AAW138" i="7"/>
  <c r="AAX138" i="7"/>
  <c r="AAY138" i="7"/>
  <c r="AAZ138" i="7"/>
  <c r="ABA138" i="7"/>
  <c r="ABB138" i="7"/>
  <c r="ABC138" i="7"/>
  <c r="ABD138" i="7"/>
  <c r="ABE138" i="7"/>
  <c r="ABF138" i="7"/>
  <c r="ABG138" i="7"/>
  <c r="ABH138" i="7"/>
  <c r="ABI138" i="7"/>
  <c r="ABJ138" i="7"/>
  <c r="ABK138" i="7"/>
  <c r="ABL138" i="7"/>
  <c r="ABM138" i="7"/>
  <c r="ABN138" i="7"/>
  <c r="ABO138" i="7"/>
  <c r="ABP138" i="7"/>
  <c r="ABQ138" i="7"/>
  <c r="ABR138" i="7"/>
  <c r="ABS138" i="7"/>
  <c r="ABT138" i="7"/>
  <c r="ABU138" i="7"/>
  <c r="ABV138" i="7"/>
  <c r="ABW138" i="7"/>
  <c r="ABX138" i="7"/>
  <c r="ABY138" i="7"/>
  <c r="ABZ138" i="7"/>
  <c r="ACA138" i="7"/>
  <c r="ACB138" i="7"/>
  <c r="ACC138" i="7"/>
  <c r="ACD138" i="7"/>
  <c r="ACE138" i="7"/>
  <c r="ACF138" i="7"/>
  <c r="ACG138" i="7"/>
  <c r="ACH138" i="7"/>
  <c r="ACI138" i="7"/>
  <c r="ACJ138" i="7"/>
  <c r="ACK138" i="7"/>
  <c r="ACL138" i="7"/>
  <c r="ACM138" i="7"/>
  <c r="ACN138" i="7"/>
  <c r="ACO138" i="7"/>
  <c r="ACP138" i="7"/>
  <c r="ACQ138" i="7"/>
  <c r="ACR138" i="7"/>
  <c r="ACS138" i="7"/>
  <c r="ACT138" i="7"/>
  <c r="ACU138" i="7"/>
  <c r="ACV138" i="7"/>
  <c r="ACW138" i="7"/>
  <c r="ACX138" i="7"/>
  <c r="ACY138" i="7"/>
  <c r="ACZ138" i="7"/>
  <c r="ADA138" i="7"/>
  <c r="ADB138" i="7"/>
  <c r="ADC138" i="7"/>
  <c r="ADD138" i="7"/>
  <c r="ADE138" i="7"/>
  <c r="ADF138" i="7"/>
  <c r="ADG138" i="7"/>
  <c r="ADH138" i="7"/>
  <c r="ADI138" i="7"/>
  <c r="ADJ138" i="7"/>
  <c r="ADK138" i="7"/>
  <c r="ADL138" i="7"/>
  <c r="ADM138" i="7"/>
  <c r="ADN138" i="7"/>
  <c r="ADO138" i="7"/>
  <c r="ADP138" i="7"/>
  <c r="ADQ138" i="7"/>
  <c r="ADR138" i="7"/>
  <c r="ADS138" i="7"/>
  <c r="ADT138" i="7"/>
  <c r="ADU138" i="7"/>
  <c r="ADV138" i="7"/>
  <c r="ADW138" i="7"/>
  <c r="ADX138" i="7"/>
  <c r="ADY138" i="7"/>
  <c r="ADZ138" i="7"/>
  <c r="AEA138" i="7"/>
  <c r="AEB138" i="7"/>
  <c r="AEC138" i="7"/>
  <c r="AED138" i="7"/>
  <c r="AEE138" i="7"/>
  <c r="AEF138" i="7"/>
  <c r="AEG138" i="7"/>
  <c r="AEH138" i="7"/>
  <c r="AEI138" i="7"/>
  <c r="AEJ138" i="7"/>
  <c r="AEK138" i="7"/>
  <c r="AEL138" i="7"/>
  <c r="AEM138" i="7"/>
  <c r="AEN138" i="7"/>
  <c r="AEO138" i="7"/>
  <c r="AEP138" i="7"/>
  <c r="AEQ138" i="7"/>
  <c r="AER138" i="7"/>
  <c r="AES138" i="7"/>
  <c r="AET138" i="7"/>
  <c r="AEU138" i="7"/>
  <c r="AEV138" i="7"/>
  <c r="AEW138" i="7"/>
  <c r="AEX138" i="7"/>
  <c r="AEY138" i="7"/>
  <c r="AEZ138" i="7"/>
  <c r="AFA138" i="7"/>
  <c r="AFB138" i="7"/>
  <c r="AFC138" i="7"/>
  <c r="AFD138" i="7"/>
  <c r="AFE138" i="7"/>
  <c r="AFF138" i="7"/>
  <c r="AFG138" i="7"/>
  <c r="AFH138" i="7"/>
  <c r="AFI138" i="7"/>
  <c r="AFJ138" i="7"/>
  <c r="AFK138" i="7"/>
  <c r="AFL138" i="7"/>
  <c r="AFM138" i="7"/>
  <c r="AFN138" i="7"/>
  <c r="AFO138" i="7"/>
  <c r="AFP138" i="7"/>
  <c r="AFQ138" i="7"/>
  <c r="AFR138" i="7"/>
  <c r="AFS138" i="7"/>
  <c r="AFT138" i="7"/>
  <c r="AFU138" i="7"/>
  <c r="AFV138" i="7"/>
  <c r="AFW138" i="7"/>
  <c r="AFX138" i="7"/>
  <c r="AFY138" i="7"/>
  <c r="AFZ138" i="7"/>
  <c r="AGA138" i="7"/>
  <c r="AGB138" i="7"/>
  <c r="AGC138" i="7"/>
  <c r="AGD138" i="7"/>
  <c r="AGE138" i="7"/>
  <c r="AGF138" i="7"/>
  <c r="AGG138" i="7"/>
  <c r="AGH138" i="7"/>
  <c r="AGI138" i="7"/>
  <c r="AGJ138" i="7"/>
  <c r="AGK138" i="7"/>
  <c r="AGL138" i="7"/>
  <c r="AGM138" i="7"/>
  <c r="AGN138" i="7"/>
  <c r="AGO138" i="7"/>
  <c r="AGP138" i="7"/>
  <c r="AGQ138" i="7"/>
  <c r="AGR138" i="7"/>
  <c r="AGS138" i="7"/>
  <c r="AGT138" i="7"/>
  <c r="AGU138" i="7"/>
  <c r="AGV138" i="7"/>
  <c r="AGW138" i="7"/>
  <c r="AGX138" i="7"/>
  <c r="AGY138" i="7"/>
  <c r="AGZ138" i="7"/>
  <c r="AHA138" i="7"/>
  <c r="AHB138" i="7"/>
  <c r="AHC138" i="7"/>
  <c r="AHD138" i="7"/>
  <c r="AHE138" i="7"/>
  <c r="AHF138" i="7"/>
  <c r="AHG138" i="7"/>
  <c r="AHH138" i="7"/>
  <c r="AHI138" i="7"/>
  <c r="AHJ138" i="7"/>
  <c r="AHK138" i="7"/>
  <c r="AHL138" i="7"/>
  <c r="AHM138" i="7"/>
  <c r="AHN138" i="7"/>
  <c r="AHO138" i="7"/>
  <c r="AHP138" i="7"/>
  <c r="AHQ138" i="7"/>
  <c r="AHR138" i="7"/>
  <c r="AHS138" i="7"/>
  <c r="AHT138" i="7"/>
  <c r="AHU138" i="7"/>
  <c r="AHV138" i="7"/>
  <c r="AHW138" i="7"/>
  <c r="AHX138" i="7"/>
  <c r="AHY138" i="7"/>
  <c r="AHZ138" i="7"/>
  <c r="AIA138" i="7"/>
  <c r="AIB138" i="7"/>
  <c r="AIC138" i="7"/>
  <c r="AID138" i="7"/>
  <c r="AIE138" i="7"/>
  <c r="AIF138" i="7"/>
  <c r="AIG138" i="7"/>
  <c r="AIH138" i="7"/>
  <c r="AII138" i="7"/>
  <c r="AIJ138" i="7"/>
  <c r="AIK138" i="7"/>
  <c r="AIL138" i="7"/>
  <c r="AIM138" i="7"/>
  <c r="AIN138" i="7"/>
  <c r="AIO138" i="7"/>
  <c r="AIP138" i="7"/>
  <c r="AIQ138" i="7"/>
  <c r="AIR138" i="7"/>
  <c r="AIS138" i="7"/>
  <c r="AIT138" i="7"/>
  <c r="AIU138" i="7"/>
  <c r="AIV138" i="7"/>
  <c r="AIW138" i="7"/>
  <c r="AIX138" i="7"/>
  <c r="AIY138" i="7"/>
  <c r="AIZ138" i="7"/>
  <c r="AJA138" i="7"/>
  <c r="AJB138" i="7"/>
  <c r="AJC138" i="7"/>
  <c r="AJD138" i="7"/>
  <c r="AJE138" i="7"/>
  <c r="AJF138" i="7"/>
  <c r="AJG138" i="7"/>
  <c r="AJH138" i="7"/>
  <c r="AJI138" i="7"/>
  <c r="AJJ138" i="7"/>
  <c r="AJK138" i="7"/>
  <c r="AJL138" i="7"/>
  <c r="AJM138" i="7"/>
  <c r="AJN138" i="7"/>
  <c r="AJO138" i="7"/>
  <c r="AJP138" i="7"/>
  <c r="AJQ138" i="7"/>
  <c r="AJR138" i="7"/>
  <c r="AJS138" i="7"/>
  <c r="AJT138" i="7"/>
  <c r="AJU138" i="7"/>
  <c r="AJV138" i="7"/>
  <c r="AJW138" i="7"/>
  <c r="AJX138" i="7"/>
  <c r="AJY138" i="7"/>
  <c r="AJZ138" i="7"/>
  <c r="AKA138" i="7"/>
  <c r="AKB138" i="7"/>
  <c r="AKC138" i="7"/>
  <c r="AKD138" i="7"/>
  <c r="AKE138" i="7"/>
  <c r="AKF138" i="7"/>
  <c r="AKG138" i="7"/>
  <c r="AKH138" i="7"/>
  <c r="AKI138" i="7"/>
  <c r="AKJ138" i="7"/>
  <c r="AKK138" i="7"/>
  <c r="AKL138" i="7"/>
  <c r="AKM138" i="7"/>
  <c r="AKN138" i="7"/>
  <c r="AKO138" i="7"/>
  <c r="AKP138" i="7"/>
  <c r="AKQ138" i="7"/>
  <c r="AKR138" i="7"/>
  <c r="AKS138" i="7"/>
  <c r="AKT138" i="7"/>
  <c r="AKU138" i="7"/>
  <c r="AKV138" i="7"/>
  <c r="AKW138" i="7"/>
  <c r="AKX138" i="7"/>
  <c r="AKY138" i="7"/>
  <c r="AKZ138" i="7"/>
  <c r="ALA138" i="7"/>
  <c r="ALB138" i="7"/>
  <c r="ALC138" i="7"/>
  <c r="ALD138" i="7"/>
  <c r="ALE138" i="7"/>
  <c r="ALF138" i="7"/>
  <c r="ALG138" i="7"/>
  <c r="ALH138" i="7"/>
  <c r="ALI138" i="7"/>
  <c r="ALJ138" i="7"/>
  <c r="ALK138" i="7"/>
  <c r="ALL138" i="7"/>
  <c r="ALM138" i="7"/>
  <c r="ALN138" i="7"/>
  <c r="ALO138" i="7"/>
  <c r="ALP138" i="7"/>
  <c r="ALQ138" i="7"/>
  <c r="ALR138" i="7"/>
  <c r="ALS138" i="7"/>
  <c r="ALT138" i="7"/>
  <c r="ALU138" i="7"/>
  <c r="ALV138" i="7"/>
  <c r="ALW138" i="7"/>
  <c r="ALX138" i="7"/>
  <c r="ALY138" i="7"/>
  <c r="ALZ138" i="7"/>
  <c r="AMA138" i="7"/>
  <c r="AMB138" i="7"/>
  <c r="AMC138" i="7"/>
  <c r="AMD138" i="7"/>
  <c r="AME138" i="7"/>
  <c r="AMF138" i="7"/>
  <c r="AMG138" i="7"/>
  <c r="AMH138" i="7"/>
  <c r="AMI138" i="7"/>
  <c r="AMJ138" i="7"/>
  <c r="AMK138" i="7"/>
  <c r="AML138" i="7"/>
  <c r="AMM138" i="7"/>
  <c r="AMN138" i="7"/>
  <c r="AMO138" i="7"/>
  <c r="AMP138" i="7"/>
  <c r="AMQ138" i="7"/>
  <c r="AMR138" i="7"/>
  <c r="AMS138" i="7"/>
  <c r="AMT138" i="7"/>
  <c r="AMU138" i="7"/>
  <c r="AMV138" i="7"/>
  <c r="AMW138" i="7"/>
  <c r="AMX138" i="7"/>
  <c r="AMY138" i="7"/>
  <c r="AMZ138" i="7"/>
  <c r="ANA138" i="7"/>
  <c r="ANB138" i="7"/>
  <c r="ANC138" i="7"/>
  <c r="AND138" i="7"/>
  <c r="ANE138" i="7"/>
  <c r="ANF138" i="7"/>
  <c r="ANG138" i="7"/>
  <c r="ANH138" i="7"/>
  <c r="ANI138" i="7"/>
  <c r="ANJ138" i="7"/>
  <c r="ANK138" i="7"/>
  <c r="ANL138" i="7"/>
  <c r="ANM138" i="7"/>
  <c r="ANN138" i="7"/>
  <c r="ANO138" i="7"/>
  <c r="ANP138" i="7"/>
  <c r="ANQ138" i="7"/>
  <c r="ANR138" i="7"/>
  <c r="ANS138" i="7"/>
  <c r="ANT138" i="7"/>
  <c r="ANU138" i="7"/>
  <c r="ANV138" i="7"/>
  <c r="ANW138" i="7"/>
  <c r="ANX138" i="7"/>
  <c r="ANY138" i="7"/>
  <c r="ANZ138" i="7"/>
  <c r="AOA138" i="7"/>
  <c r="AOB138" i="7"/>
  <c r="AOC138" i="7"/>
  <c r="AOD138" i="7"/>
  <c r="AOE138" i="7"/>
  <c r="AOF138" i="7"/>
  <c r="AOG138" i="7"/>
  <c r="AOH138" i="7"/>
  <c r="AOI138" i="7"/>
  <c r="AOJ138" i="7"/>
  <c r="AOK138" i="7"/>
  <c r="AOL138" i="7"/>
  <c r="AOM138" i="7"/>
  <c r="AON138" i="7"/>
  <c r="AOO138" i="7"/>
  <c r="AOP138" i="7"/>
  <c r="AOQ138" i="7"/>
  <c r="AOR138" i="7"/>
  <c r="AOS138" i="7"/>
  <c r="AOT138" i="7"/>
  <c r="AOU138" i="7"/>
  <c r="AOV138" i="7"/>
  <c r="AOW138" i="7"/>
  <c r="AOX138" i="7"/>
  <c r="AOY138" i="7"/>
  <c r="AOZ138" i="7"/>
  <c r="APA138" i="7"/>
  <c r="APB138" i="7"/>
  <c r="APC138" i="7"/>
  <c r="APD138" i="7"/>
  <c r="APE138" i="7"/>
  <c r="APF138" i="7"/>
  <c r="APG138" i="7"/>
  <c r="APH138" i="7"/>
  <c r="API138" i="7"/>
  <c r="APJ138" i="7"/>
  <c r="APK138" i="7"/>
  <c r="APL138" i="7"/>
  <c r="APM138" i="7"/>
  <c r="APN138" i="7"/>
  <c r="APO138" i="7"/>
  <c r="APP138" i="7"/>
  <c r="APQ138" i="7"/>
  <c r="APR138" i="7"/>
  <c r="APS138" i="7"/>
  <c r="APT138" i="7"/>
  <c r="APU138" i="7"/>
  <c r="APV138" i="7"/>
  <c r="APW138" i="7"/>
  <c r="APX138" i="7"/>
  <c r="APY138" i="7"/>
  <c r="APZ138" i="7"/>
  <c r="AQA138" i="7"/>
  <c r="AQB138" i="7"/>
  <c r="AQC138" i="7"/>
  <c r="AQD138" i="7"/>
  <c r="AQE138" i="7"/>
  <c r="AQF138" i="7"/>
  <c r="AQG138" i="7"/>
  <c r="AQH138" i="7"/>
  <c r="AQI138" i="7"/>
  <c r="AQJ138" i="7"/>
  <c r="AQK138" i="7"/>
  <c r="AQL138" i="7"/>
  <c r="AQM138" i="7"/>
  <c r="AQN138" i="7"/>
  <c r="AQO138" i="7"/>
  <c r="AQP138" i="7"/>
  <c r="AQQ138" i="7"/>
  <c r="AQR138" i="7"/>
  <c r="AQS138" i="7"/>
  <c r="AQT138" i="7"/>
  <c r="AQU138" i="7"/>
  <c r="AQV138" i="7"/>
  <c r="AQW138" i="7"/>
  <c r="AQX138" i="7"/>
  <c r="AQY138" i="7"/>
  <c r="AQZ138" i="7"/>
  <c r="ARA138" i="7"/>
  <c r="ARB138" i="7"/>
  <c r="ARC138" i="7"/>
  <c r="ARD138" i="7"/>
  <c r="ARE138" i="7"/>
  <c r="ARF138" i="7"/>
  <c r="ARG138" i="7"/>
  <c r="ARH138" i="7"/>
  <c r="ARI138" i="7"/>
  <c r="ARJ138" i="7"/>
  <c r="ARK138" i="7"/>
  <c r="ARL138" i="7"/>
  <c r="ARM138" i="7"/>
  <c r="ARN138" i="7"/>
  <c r="ARO138" i="7"/>
  <c r="ARP138" i="7"/>
  <c r="ARQ138" i="7"/>
  <c r="ARR138" i="7"/>
  <c r="ARS138" i="7"/>
  <c r="ART138" i="7"/>
  <c r="ARU138" i="7"/>
  <c r="ARV138" i="7"/>
  <c r="ARW138" i="7"/>
  <c r="ARX138" i="7"/>
  <c r="ARY138" i="7"/>
  <c r="ARZ138" i="7"/>
  <c r="ASA138" i="7"/>
  <c r="ASB138" i="7"/>
  <c r="ASC138" i="7"/>
  <c r="ASD138" i="7"/>
  <c r="ASE138" i="7"/>
  <c r="ASF138" i="7"/>
  <c r="ASG138" i="7"/>
  <c r="ASH138" i="7"/>
  <c r="ASI138" i="7"/>
  <c r="ASJ138" i="7"/>
  <c r="ASK138" i="7"/>
  <c r="ASL138" i="7"/>
  <c r="ASM138" i="7"/>
  <c r="ASN138" i="7"/>
  <c r="ASO138" i="7"/>
  <c r="ASP138" i="7"/>
  <c r="ASQ138" i="7"/>
  <c r="ASR138" i="7"/>
  <c r="ASS138" i="7"/>
  <c r="AST138" i="7"/>
  <c r="ASU138" i="7"/>
  <c r="ASV138" i="7"/>
  <c r="ASW138" i="7"/>
  <c r="ASX138" i="7"/>
  <c r="ASY138" i="7"/>
  <c r="ASZ138" i="7"/>
  <c r="ATA138" i="7"/>
  <c r="ATB138" i="7"/>
  <c r="ATC138" i="7"/>
  <c r="ATD138" i="7"/>
  <c r="ATE138" i="7"/>
  <c r="ATF138" i="7"/>
  <c r="ATG138" i="7"/>
  <c r="ATH138" i="7"/>
  <c r="ATI138" i="7"/>
  <c r="ATJ138" i="7"/>
  <c r="ATK138" i="7"/>
  <c r="ATL138" i="7"/>
  <c r="ATM138" i="7"/>
  <c r="ATN138" i="7"/>
  <c r="ATO138" i="7"/>
  <c r="ATP138" i="7"/>
  <c r="ATQ138" i="7"/>
  <c r="ATR138" i="7"/>
  <c r="ATS138" i="7"/>
  <c r="ATT138" i="7"/>
  <c r="ATU138" i="7"/>
  <c r="ATV138" i="7"/>
  <c r="ATW138" i="7"/>
  <c r="ATX138" i="7"/>
  <c r="ATY138" i="7"/>
  <c r="ATZ138" i="7"/>
  <c r="AUA138" i="7"/>
  <c r="AUB138" i="7"/>
  <c r="AUC138" i="7"/>
  <c r="AUD138" i="7"/>
  <c r="AUE138" i="7"/>
  <c r="AUF138" i="7"/>
  <c r="AUG138" i="7"/>
  <c r="AUH138" i="7"/>
  <c r="AUI138" i="7"/>
  <c r="AUJ138" i="7"/>
  <c r="AUK138" i="7"/>
  <c r="AUL138" i="7"/>
  <c r="AUM138" i="7"/>
  <c r="AUN138" i="7"/>
  <c r="AUO138" i="7"/>
  <c r="AUP138" i="7"/>
  <c r="AUQ138" i="7"/>
  <c r="AUR138" i="7"/>
  <c r="AUS138" i="7"/>
  <c r="AUT138" i="7"/>
  <c r="AUU138" i="7"/>
  <c r="AUV138" i="7"/>
  <c r="AUW138" i="7"/>
  <c r="AUX138" i="7"/>
  <c r="AUY138" i="7"/>
  <c r="AUZ138" i="7"/>
  <c r="AVA138" i="7"/>
  <c r="AVB138" i="7"/>
  <c r="AVC138" i="7"/>
  <c r="AVD138" i="7"/>
  <c r="AVE138" i="7"/>
  <c r="AVF138" i="7"/>
  <c r="AVG138" i="7"/>
  <c r="AVH138" i="7"/>
  <c r="AVI138" i="7"/>
  <c r="AVJ138" i="7"/>
  <c r="AVK138" i="7"/>
  <c r="AVL138" i="7"/>
  <c r="AVM138" i="7"/>
  <c r="AVN138" i="7"/>
  <c r="AVO138" i="7"/>
  <c r="AVP138" i="7"/>
  <c r="AVQ138" i="7"/>
  <c r="AVR138" i="7"/>
  <c r="AVS138" i="7"/>
  <c r="AVT138" i="7"/>
  <c r="AVU138" i="7"/>
  <c r="AVV138" i="7"/>
  <c r="AVW138" i="7"/>
  <c r="AVX138" i="7"/>
  <c r="AVY138" i="7"/>
  <c r="AVZ138" i="7"/>
  <c r="AWA138" i="7"/>
  <c r="AWB138" i="7"/>
  <c r="AWC138" i="7"/>
  <c r="AWD138" i="7"/>
  <c r="AWE138" i="7"/>
  <c r="AWF138" i="7"/>
  <c r="AWG138" i="7"/>
  <c r="AWH138" i="7"/>
  <c r="AWI138" i="7"/>
  <c r="AWJ138" i="7"/>
  <c r="AWK138" i="7"/>
  <c r="AWL138" i="7"/>
  <c r="AWM138" i="7"/>
  <c r="AWN138" i="7"/>
  <c r="AWO138" i="7"/>
  <c r="AWP138" i="7"/>
  <c r="AWQ138" i="7"/>
  <c r="AWR138" i="7"/>
  <c r="AWS138" i="7"/>
  <c r="AWT138" i="7"/>
  <c r="AWU138" i="7"/>
  <c r="AWV138" i="7"/>
  <c r="AWW138" i="7"/>
  <c r="AWX138" i="7"/>
  <c r="AWY138" i="7"/>
  <c r="AWZ138" i="7"/>
  <c r="AXA138" i="7"/>
  <c r="AXB138" i="7"/>
  <c r="AXC138" i="7"/>
  <c r="AXD138" i="7"/>
  <c r="AXE138" i="7"/>
  <c r="AXF138" i="7"/>
  <c r="AXG138" i="7"/>
  <c r="AXH138" i="7"/>
  <c r="AXI138" i="7"/>
  <c r="AXJ138" i="7"/>
  <c r="AXK138" i="7"/>
  <c r="AXL138" i="7"/>
  <c r="AXM138" i="7"/>
  <c r="AXN138" i="7"/>
  <c r="AXO138" i="7"/>
  <c r="AXP138" i="7"/>
  <c r="AXQ138" i="7"/>
  <c r="AXR138" i="7"/>
  <c r="AXS138" i="7"/>
  <c r="AXT138" i="7"/>
  <c r="AXU138" i="7"/>
  <c r="AXV138" i="7"/>
  <c r="AXW138" i="7"/>
  <c r="AXX138" i="7"/>
  <c r="AXY138" i="7"/>
  <c r="AXZ138" i="7"/>
  <c r="AYA138" i="7"/>
  <c r="AYB138" i="7"/>
  <c r="AYC138" i="7"/>
  <c r="AYD138" i="7"/>
  <c r="AYE138" i="7"/>
  <c r="AYF138" i="7"/>
  <c r="AYG138" i="7"/>
  <c r="AYH138" i="7"/>
  <c r="AYI138" i="7"/>
  <c r="AYJ138" i="7"/>
  <c r="AYK138" i="7"/>
  <c r="AYL138" i="7"/>
  <c r="AYM138" i="7"/>
  <c r="AYN138" i="7"/>
  <c r="AYO138" i="7"/>
  <c r="AYP138" i="7"/>
  <c r="AYQ138" i="7"/>
  <c r="AYR138" i="7"/>
  <c r="AYS138" i="7"/>
  <c r="AYT138" i="7"/>
  <c r="AYU138" i="7"/>
  <c r="AYV138" i="7"/>
  <c r="AYW138" i="7"/>
  <c r="AYX138" i="7"/>
  <c r="AYY138" i="7"/>
  <c r="AYZ138" i="7"/>
  <c r="AZA138" i="7"/>
  <c r="AZB138" i="7"/>
  <c r="AZC138" i="7"/>
  <c r="AZD138" i="7"/>
  <c r="AZE138" i="7"/>
  <c r="AZF138" i="7"/>
  <c r="AZG138" i="7"/>
  <c r="AZH138" i="7"/>
  <c r="AZI138" i="7"/>
  <c r="AZJ138" i="7"/>
  <c r="AZK138" i="7"/>
  <c r="AZL138" i="7"/>
  <c r="AZM138" i="7"/>
  <c r="AZN138" i="7"/>
  <c r="AZO138" i="7"/>
  <c r="AZP138" i="7"/>
  <c r="AZQ138" i="7"/>
  <c r="AZR138" i="7"/>
  <c r="AZS138" i="7"/>
  <c r="AZT138" i="7"/>
  <c r="AZU138" i="7"/>
  <c r="AZV138" i="7"/>
  <c r="AZW138" i="7"/>
  <c r="AZX138" i="7"/>
  <c r="AZY138" i="7"/>
  <c r="AZZ138" i="7"/>
  <c r="BAA138" i="7"/>
  <c r="BAB138" i="7"/>
  <c r="BAC138" i="7"/>
  <c r="BAD138" i="7"/>
  <c r="BAE138" i="7"/>
  <c r="BAF138" i="7"/>
  <c r="BAG138" i="7"/>
  <c r="BAH138" i="7"/>
  <c r="BAI138" i="7"/>
  <c r="BAJ138" i="7"/>
  <c r="BAK138" i="7"/>
  <c r="BAL138" i="7"/>
  <c r="BAM138" i="7"/>
  <c r="BAN138" i="7"/>
  <c r="BAO138" i="7"/>
  <c r="BAP138" i="7"/>
  <c r="BAQ138" i="7"/>
  <c r="BAR138" i="7"/>
  <c r="BAS138" i="7"/>
  <c r="BAT138" i="7"/>
  <c r="BAU138" i="7"/>
  <c r="BAV138" i="7"/>
  <c r="BAW138" i="7"/>
  <c r="BAX138" i="7"/>
  <c r="BAY138" i="7"/>
  <c r="BAZ138" i="7"/>
  <c r="BBA138" i="7"/>
  <c r="BBB138" i="7"/>
  <c r="BBC138" i="7"/>
  <c r="BBD138" i="7"/>
  <c r="BBE138" i="7"/>
  <c r="BBF138" i="7"/>
  <c r="BBG138" i="7"/>
  <c r="BBH138" i="7"/>
  <c r="BBI138" i="7"/>
  <c r="BBJ138" i="7"/>
  <c r="BBK138" i="7"/>
  <c r="BBL138" i="7"/>
  <c r="BBM138" i="7"/>
  <c r="BBN138" i="7"/>
  <c r="BBO138" i="7"/>
  <c r="BBP138" i="7"/>
  <c r="BBQ138" i="7"/>
  <c r="BBR138" i="7"/>
  <c r="BBS138" i="7"/>
  <c r="BBT138" i="7"/>
  <c r="BBU138" i="7"/>
  <c r="BBV138" i="7"/>
  <c r="BBW138" i="7"/>
  <c r="BBX138" i="7"/>
  <c r="BBY138" i="7"/>
  <c r="BBZ138" i="7"/>
  <c r="BCA138" i="7"/>
  <c r="BCB138" i="7"/>
  <c r="BCC138" i="7"/>
  <c r="BCD138" i="7"/>
  <c r="BCE138" i="7"/>
  <c r="BCF138" i="7"/>
  <c r="BCG138" i="7"/>
  <c r="BCH138" i="7"/>
  <c r="BCI138" i="7"/>
  <c r="BCJ138" i="7"/>
  <c r="BCK138" i="7"/>
  <c r="BCL138" i="7"/>
  <c r="BCM138" i="7"/>
  <c r="BCN138" i="7"/>
  <c r="BCO138" i="7"/>
  <c r="BCP138" i="7"/>
  <c r="BCQ138" i="7"/>
  <c r="BCR138" i="7"/>
  <c r="BCS138" i="7"/>
  <c r="BCT138" i="7"/>
  <c r="BCU138" i="7"/>
  <c r="BCV138" i="7"/>
  <c r="BCW138" i="7"/>
  <c r="BCX138" i="7"/>
  <c r="BCY138" i="7"/>
  <c r="BCZ138" i="7"/>
  <c r="BDA138" i="7"/>
  <c r="BDB138" i="7"/>
  <c r="BDC138" i="7"/>
  <c r="BDD138" i="7"/>
  <c r="BDE138" i="7"/>
  <c r="BDF138" i="7"/>
  <c r="BDG138" i="7"/>
  <c r="BDH138" i="7"/>
  <c r="BDI138" i="7"/>
  <c r="BDJ138" i="7"/>
  <c r="BDK138" i="7"/>
  <c r="BDL138" i="7"/>
  <c r="BDM138" i="7"/>
  <c r="BDN138" i="7"/>
  <c r="BDO138" i="7"/>
  <c r="BDP138" i="7"/>
  <c r="BDQ138" i="7"/>
  <c r="BDR138" i="7"/>
  <c r="BDS138" i="7"/>
  <c r="BDT138" i="7"/>
  <c r="BDU138" i="7"/>
  <c r="BDV138" i="7"/>
  <c r="BDW138" i="7"/>
  <c r="BDX138" i="7"/>
  <c r="BDY138" i="7"/>
  <c r="BDZ138" i="7"/>
  <c r="BEA138" i="7"/>
  <c r="BEB138" i="7"/>
  <c r="BEC138" i="7"/>
  <c r="BED138" i="7"/>
  <c r="BEE138" i="7"/>
  <c r="BEF138" i="7"/>
  <c r="BEG138" i="7"/>
  <c r="BEH138" i="7"/>
  <c r="BEI138" i="7"/>
  <c r="BEJ138" i="7"/>
  <c r="BEK138" i="7"/>
  <c r="BEL138" i="7"/>
  <c r="BEM138" i="7"/>
  <c r="BEN138" i="7"/>
  <c r="BEO138" i="7"/>
  <c r="BEP138" i="7"/>
  <c r="BEQ138" i="7"/>
  <c r="BER138" i="7"/>
  <c r="BES138" i="7"/>
  <c r="BET138" i="7"/>
  <c r="BEU138" i="7"/>
  <c r="BEV138" i="7"/>
  <c r="BEW138" i="7"/>
  <c r="BEX138" i="7"/>
  <c r="BEY138" i="7"/>
  <c r="BEZ138" i="7"/>
  <c r="BFA138" i="7"/>
  <c r="BFB138" i="7"/>
  <c r="BFC138" i="7"/>
  <c r="BFD138" i="7"/>
  <c r="BFE138" i="7"/>
  <c r="BFF138" i="7"/>
  <c r="BFG138" i="7"/>
  <c r="BFH138" i="7"/>
  <c r="BFI138" i="7"/>
  <c r="BFJ138" i="7"/>
  <c r="BFK138" i="7"/>
  <c r="BFL138" i="7"/>
  <c r="BFM138" i="7"/>
  <c r="BFN138" i="7"/>
  <c r="BFO138" i="7"/>
  <c r="BFP138" i="7"/>
  <c r="BFQ138" i="7"/>
  <c r="BFR138" i="7"/>
  <c r="BFS138" i="7"/>
  <c r="BFT138" i="7"/>
  <c r="BFU138" i="7"/>
  <c r="BFV138" i="7"/>
  <c r="BFW138" i="7"/>
  <c r="BFX138" i="7"/>
  <c r="BFY138" i="7"/>
  <c r="BFZ138" i="7"/>
  <c r="BGA138" i="7"/>
  <c r="BGB138" i="7"/>
  <c r="BGC138" i="7"/>
  <c r="BGD138" i="7"/>
  <c r="BGE138" i="7"/>
  <c r="BGF138" i="7"/>
  <c r="BGG138" i="7"/>
  <c r="BGH138" i="7"/>
  <c r="BGI138" i="7"/>
  <c r="BGJ138" i="7"/>
  <c r="BGK138" i="7"/>
  <c r="BGL138" i="7"/>
  <c r="BGM138" i="7"/>
  <c r="BGN138" i="7"/>
  <c r="BGO138" i="7"/>
  <c r="BGP138" i="7"/>
  <c r="BGQ138" i="7"/>
  <c r="BGR138" i="7"/>
  <c r="BGS138" i="7"/>
  <c r="BGT138" i="7"/>
  <c r="BGU138" i="7"/>
  <c r="BGV138" i="7"/>
  <c r="BGW138" i="7"/>
  <c r="BGX138" i="7"/>
  <c r="BGY138" i="7"/>
  <c r="BGZ138" i="7"/>
  <c r="BHA138" i="7"/>
  <c r="BHB138" i="7"/>
  <c r="BHC138" i="7"/>
  <c r="BHD138" i="7"/>
  <c r="BHE138" i="7"/>
  <c r="BHF138" i="7"/>
  <c r="BHG138" i="7"/>
  <c r="BHH138" i="7"/>
  <c r="BHI138" i="7"/>
  <c r="BHJ138" i="7"/>
  <c r="BHK138" i="7"/>
  <c r="BHL138" i="7"/>
  <c r="BHM138" i="7"/>
  <c r="BHN138" i="7"/>
  <c r="BHO138" i="7"/>
  <c r="BHP138" i="7"/>
  <c r="BHQ138" i="7"/>
  <c r="BHR138" i="7"/>
  <c r="BHS138" i="7"/>
  <c r="BHT138" i="7"/>
  <c r="BHU138" i="7"/>
  <c r="BHV138" i="7"/>
  <c r="BHW138" i="7"/>
  <c r="BHX138" i="7"/>
  <c r="BHY138" i="7"/>
  <c r="BHZ138" i="7"/>
  <c r="BIA138" i="7"/>
  <c r="BIB138" i="7"/>
  <c r="BIC138" i="7"/>
  <c r="BID138" i="7"/>
  <c r="BIE138" i="7"/>
  <c r="BIF138" i="7"/>
  <c r="BIG138" i="7"/>
  <c r="BIH138" i="7"/>
  <c r="BII138" i="7"/>
  <c r="BIJ138" i="7"/>
  <c r="BIK138" i="7"/>
  <c r="BIL138" i="7"/>
  <c r="BIM138" i="7"/>
  <c r="BIN138" i="7"/>
  <c r="BIO138" i="7"/>
  <c r="BIP138" i="7"/>
  <c r="BIQ138" i="7"/>
  <c r="BIR138" i="7"/>
  <c r="BIS138" i="7"/>
  <c r="BIT138" i="7"/>
  <c r="BIU138" i="7"/>
  <c r="BIV138" i="7"/>
  <c r="BIW138" i="7"/>
  <c r="BIX138" i="7"/>
  <c r="BIY138" i="7"/>
  <c r="BIZ138" i="7"/>
  <c r="BJA138" i="7"/>
  <c r="BJB138" i="7"/>
  <c r="BJC138" i="7"/>
  <c r="BJD138" i="7"/>
  <c r="BJE138" i="7"/>
  <c r="BJF138" i="7"/>
  <c r="BJG138" i="7"/>
  <c r="BJH138" i="7"/>
  <c r="BJI138" i="7"/>
  <c r="BJJ138" i="7"/>
  <c r="BJK138" i="7"/>
  <c r="BJL138" i="7"/>
  <c r="BJM138" i="7"/>
  <c r="BJN138" i="7"/>
  <c r="BJO138" i="7"/>
  <c r="BJP138" i="7"/>
  <c r="BJQ138" i="7"/>
  <c r="BJR138" i="7"/>
  <c r="BJS138" i="7"/>
  <c r="BJT138" i="7"/>
  <c r="BJU138" i="7"/>
  <c r="BJV138" i="7"/>
  <c r="BJW138" i="7"/>
  <c r="BJX138" i="7"/>
  <c r="BJY138" i="7"/>
  <c r="BJZ138" i="7"/>
  <c r="BKA138" i="7"/>
  <c r="BKB138" i="7"/>
  <c r="BKC138" i="7"/>
  <c r="BKD138" i="7"/>
  <c r="BKE138" i="7"/>
  <c r="BKF138" i="7"/>
  <c r="BKG138" i="7"/>
  <c r="BKH138" i="7"/>
  <c r="BKI138" i="7"/>
  <c r="BKJ138" i="7"/>
  <c r="BKK138" i="7"/>
  <c r="BKL138" i="7"/>
  <c r="BKM138" i="7"/>
  <c r="BKN138" i="7"/>
  <c r="BKO138" i="7"/>
  <c r="BKP138" i="7"/>
  <c r="BKQ138" i="7"/>
  <c r="BKR138" i="7"/>
  <c r="BKS138" i="7"/>
  <c r="BKT138" i="7"/>
  <c r="BKU138" i="7"/>
  <c r="BKV138" i="7"/>
  <c r="BKW138" i="7"/>
  <c r="BKX138" i="7"/>
  <c r="BKY138" i="7"/>
  <c r="BKZ138" i="7"/>
  <c r="BLA138" i="7"/>
  <c r="BLB138" i="7"/>
  <c r="BLC138" i="7"/>
  <c r="BLD138" i="7"/>
  <c r="BLE138" i="7"/>
  <c r="BLF138" i="7"/>
  <c r="BLG138" i="7"/>
  <c r="BLH138" i="7"/>
  <c r="BLI138" i="7"/>
  <c r="BLJ138" i="7"/>
  <c r="BLK138" i="7"/>
  <c r="BLL138" i="7"/>
  <c r="BLM138" i="7"/>
  <c r="BLN138" i="7"/>
  <c r="BLO138" i="7"/>
  <c r="BLP138" i="7"/>
  <c r="BLQ138" i="7"/>
  <c r="BLR138" i="7"/>
  <c r="BLS138" i="7"/>
  <c r="BLT138" i="7"/>
  <c r="BLU138" i="7"/>
  <c r="BLV138" i="7"/>
  <c r="BLW138" i="7"/>
  <c r="BLX138" i="7"/>
  <c r="BLY138" i="7"/>
  <c r="BLZ138" i="7"/>
  <c r="BMA138" i="7"/>
  <c r="BMB138" i="7"/>
  <c r="BMC138" i="7"/>
  <c r="BMD138" i="7"/>
  <c r="BME138" i="7"/>
  <c r="BMF138" i="7"/>
  <c r="BMG138" i="7"/>
  <c r="BMH138" i="7"/>
  <c r="BMI138" i="7"/>
  <c r="BMJ138" i="7"/>
  <c r="BMK138" i="7"/>
  <c r="BML138" i="7"/>
  <c r="BMM138" i="7"/>
  <c r="BMN138" i="7"/>
  <c r="BMO138" i="7"/>
  <c r="BMP138" i="7"/>
  <c r="BMQ138" i="7"/>
  <c r="BMR138" i="7"/>
  <c r="BMS138" i="7"/>
  <c r="BMT138" i="7"/>
  <c r="BMU138" i="7"/>
  <c r="BMV138" i="7"/>
  <c r="BMW138" i="7"/>
  <c r="BMX138" i="7"/>
  <c r="BMY138" i="7"/>
  <c r="BMZ138" i="7"/>
  <c r="BNA138" i="7"/>
  <c r="BNB138" i="7"/>
  <c r="BNC138" i="7"/>
  <c r="BND138" i="7"/>
  <c r="BNE138" i="7"/>
  <c r="BNF138" i="7"/>
  <c r="BNG138" i="7"/>
  <c r="BNH138" i="7"/>
  <c r="BNI138" i="7"/>
  <c r="BNJ138" i="7"/>
  <c r="BNK138" i="7"/>
  <c r="BNL138" i="7"/>
  <c r="BNM138" i="7"/>
  <c r="BNN138" i="7"/>
  <c r="BNO138" i="7"/>
  <c r="BNP138" i="7"/>
  <c r="BNQ138" i="7"/>
  <c r="BNR138" i="7"/>
  <c r="BNS138" i="7"/>
  <c r="BNT138" i="7"/>
  <c r="BNU138" i="7"/>
  <c r="BNV138" i="7"/>
  <c r="BNW138" i="7"/>
  <c r="BNX138" i="7"/>
  <c r="BNY138" i="7"/>
  <c r="BNZ138" i="7"/>
  <c r="BOA138" i="7"/>
  <c r="BOB138" i="7"/>
  <c r="BOC138" i="7"/>
  <c r="BOD138" i="7"/>
  <c r="BOE138" i="7"/>
  <c r="BOF138" i="7"/>
  <c r="BOG138" i="7"/>
  <c r="BOH138" i="7"/>
  <c r="BOI138" i="7"/>
  <c r="BOJ138" i="7"/>
  <c r="BOK138" i="7"/>
  <c r="BOL138" i="7"/>
  <c r="BOM138" i="7"/>
  <c r="BON138" i="7"/>
  <c r="BOO138" i="7"/>
  <c r="BOP138" i="7"/>
  <c r="BOQ138" i="7"/>
  <c r="BOR138" i="7"/>
  <c r="BOS138" i="7"/>
  <c r="BOT138" i="7"/>
  <c r="BOU138" i="7"/>
  <c r="BOV138" i="7"/>
  <c r="BOW138" i="7"/>
  <c r="BOX138" i="7"/>
  <c r="BOY138" i="7"/>
  <c r="BOZ138" i="7"/>
  <c r="BPA138" i="7"/>
  <c r="BPB138" i="7"/>
  <c r="BPC138" i="7"/>
  <c r="BPD138" i="7"/>
  <c r="BPE138" i="7"/>
  <c r="BPF138" i="7"/>
  <c r="BPG138" i="7"/>
  <c r="BPH138" i="7"/>
  <c r="BPI138" i="7"/>
  <c r="BPJ138" i="7"/>
  <c r="BPK138" i="7"/>
  <c r="BPL138" i="7"/>
  <c r="BPM138" i="7"/>
  <c r="BPN138" i="7"/>
  <c r="BPO138" i="7"/>
  <c r="BPP138" i="7"/>
  <c r="BPQ138" i="7"/>
  <c r="BPR138" i="7"/>
  <c r="BPS138" i="7"/>
  <c r="BPT138" i="7"/>
  <c r="BPU138" i="7"/>
  <c r="BPV138" i="7"/>
  <c r="BPW138" i="7"/>
  <c r="BPX138" i="7"/>
  <c r="BPY138" i="7"/>
  <c r="BPZ138" i="7"/>
  <c r="BQA138" i="7"/>
  <c r="BQB138" i="7"/>
  <c r="BQC138" i="7"/>
  <c r="BQD138" i="7"/>
  <c r="BQE138" i="7"/>
  <c r="BQF138" i="7"/>
  <c r="BQG138" i="7"/>
  <c r="BQH138" i="7"/>
  <c r="BQI138" i="7"/>
  <c r="BQJ138" i="7"/>
  <c r="BQK138" i="7"/>
  <c r="BQL138" i="7"/>
  <c r="BQM138" i="7"/>
  <c r="BQN138" i="7"/>
  <c r="BQO138" i="7"/>
  <c r="BQP138" i="7"/>
  <c r="BQQ138" i="7"/>
  <c r="BQR138" i="7"/>
  <c r="BQS138" i="7"/>
  <c r="BQT138" i="7"/>
  <c r="BQU138" i="7"/>
  <c r="BQV138" i="7"/>
  <c r="BQW138" i="7"/>
  <c r="BQX138" i="7"/>
  <c r="BQY138" i="7"/>
  <c r="BQZ138" i="7"/>
  <c r="BRA138" i="7"/>
  <c r="BRB138" i="7"/>
  <c r="BRC138" i="7"/>
  <c r="BRD138" i="7"/>
  <c r="BRE138" i="7"/>
  <c r="BRF138" i="7"/>
  <c r="BRG138" i="7"/>
  <c r="BRH138" i="7"/>
  <c r="BRI138" i="7"/>
  <c r="BRJ138" i="7"/>
  <c r="BRK138" i="7"/>
  <c r="BRL138" i="7"/>
  <c r="BRM138" i="7"/>
  <c r="BRN138" i="7"/>
  <c r="BRO138" i="7"/>
  <c r="BRP138" i="7"/>
  <c r="BRQ138" i="7"/>
  <c r="BRR138" i="7"/>
  <c r="BRS138" i="7"/>
  <c r="BRT138" i="7"/>
  <c r="BRU138" i="7"/>
  <c r="BRV138" i="7"/>
  <c r="BRW138" i="7"/>
  <c r="BRX138" i="7"/>
  <c r="BRY138" i="7"/>
  <c r="BRZ138" i="7"/>
  <c r="BSA138" i="7"/>
  <c r="BSB138" i="7"/>
  <c r="BSC138" i="7"/>
  <c r="BSD138" i="7"/>
  <c r="BSE138" i="7"/>
  <c r="BSF138" i="7"/>
  <c r="BSG138" i="7"/>
  <c r="BSH138" i="7"/>
  <c r="BSI138" i="7"/>
  <c r="BSJ138" i="7"/>
  <c r="BSK138" i="7"/>
  <c r="BSL138" i="7"/>
  <c r="BSM138" i="7"/>
  <c r="BSN138" i="7"/>
  <c r="BSO138" i="7"/>
  <c r="BSP138" i="7"/>
  <c r="BSQ138" i="7"/>
  <c r="BSR138" i="7"/>
  <c r="BSS138" i="7"/>
  <c r="BST138" i="7"/>
  <c r="BSU138" i="7"/>
  <c r="BSV138" i="7"/>
  <c r="BSW138" i="7"/>
  <c r="BSX138" i="7"/>
  <c r="BSY138" i="7"/>
  <c r="BSZ138" i="7"/>
  <c r="BTA138" i="7"/>
  <c r="BTB138" i="7"/>
  <c r="BTC138" i="7"/>
  <c r="BTD138" i="7"/>
  <c r="BTE138" i="7"/>
  <c r="BTF138" i="7"/>
  <c r="BTG138" i="7"/>
  <c r="BTH138" i="7"/>
  <c r="BTI138" i="7"/>
  <c r="BTJ138" i="7"/>
  <c r="BTK138" i="7"/>
  <c r="BTL138" i="7"/>
  <c r="BTM138" i="7"/>
  <c r="BTN138" i="7"/>
  <c r="BTO138" i="7"/>
  <c r="BTP138" i="7"/>
  <c r="BTQ138" i="7"/>
  <c r="BTR138" i="7"/>
  <c r="BTS138" i="7"/>
  <c r="BTT138" i="7"/>
  <c r="BTU138" i="7"/>
  <c r="BTV138" i="7"/>
  <c r="BTW138" i="7"/>
  <c r="BTX138" i="7"/>
  <c r="BTY138" i="7"/>
  <c r="BTZ138" i="7"/>
  <c r="BUA138" i="7"/>
  <c r="BUB138" i="7"/>
  <c r="BUC138" i="7"/>
  <c r="BUD138" i="7"/>
  <c r="BUE138" i="7"/>
  <c r="BUF138" i="7"/>
  <c r="BUG138" i="7"/>
  <c r="BUH138" i="7"/>
  <c r="BUI138" i="7"/>
  <c r="BUJ138" i="7"/>
  <c r="BUK138" i="7"/>
  <c r="BUL138" i="7"/>
  <c r="BUM138" i="7"/>
  <c r="BUN138" i="7"/>
  <c r="BUO138" i="7"/>
  <c r="BUP138" i="7"/>
  <c r="BUQ138" i="7"/>
  <c r="BUR138" i="7"/>
  <c r="BUS138" i="7"/>
  <c r="BUT138" i="7"/>
  <c r="BUU138" i="7"/>
  <c r="BUV138" i="7"/>
  <c r="BUW138" i="7"/>
  <c r="BUX138" i="7"/>
  <c r="BUY138" i="7"/>
  <c r="BUZ138" i="7"/>
  <c r="BVA138" i="7"/>
  <c r="BVB138" i="7"/>
  <c r="BVC138" i="7"/>
  <c r="BVD138" i="7"/>
  <c r="BVE138" i="7"/>
  <c r="BVF138" i="7"/>
  <c r="BVG138" i="7"/>
  <c r="BVH138" i="7"/>
  <c r="BVI138" i="7"/>
  <c r="BVJ138" i="7"/>
  <c r="BVK138" i="7"/>
  <c r="BVL138" i="7"/>
  <c r="BVM138" i="7"/>
  <c r="BVN138" i="7"/>
  <c r="BVO138" i="7"/>
  <c r="BVP138" i="7"/>
  <c r="BVQ138" i="7"/>
  <c r="BVR138" i="7"/>
  <c r="BVS138" i="7"/>
  <c r="BVT138" i="7"/>
  <c r="BVU138" i="7"/>
  <c r="BVV138" i="7"/>
  <c r="BVW138" i="7"/>
  <c r="BVX138" i="7"/>
  <c r="BVY138" i="7"/>
  <c r="BVZ138" i="7"/>
  <c r="BWA138" i="7"/>
  <c r="BWB138" i="7"/>
  <c r="BWC138" i="7"/>
  <c r="BWD138" i="7"/>
  <c r="BWE138" i="7"/>
  <c r="BWF138" i="7"/>
  <c r="BWG138" i="7"/>
  <c r="BWH138" i="7"/>
  <c r="BWI138" i="7"/>
  <c r="BWJ138" i="7"/>
  <c r="BWK138" i="7"/>
  <c r="BWL138" i="7"/>
  <c r="BWM138" i="7"/>
  <c r="BWN138" i="7"/>
  <c r="BWO138" i="7"/>
  <c r="BWP138" i="7"/>
  <c r="BWQ138" i="7"/>
  <c r="BWR138" i="7"/>
  <c r="BWS138" i="7"/>
  <c r="BWT138" i="7"/>
  <c r="BWU138" i="7"/>
  <c r="BWV138" i="7"/>
  <c r="BWW138" i="7"/>
  <c r="BWX138" i="7"/>
  <c r="BWY138" i="7"/>
  <c r="BWZ138" i="7"/>
  <c r="BXA138" i="7"/>
  <c r="BXB138" i="7"/>
  <c r="BXC138" i="7"/>
  <c r="BXD138" i="7"/>
  <c r="BXE138" i="7"/>
  <c r="BXF138" i="7"/>
  <c r="BXG138" i="7"/>
  <c r="BXH138" i="7"/>
  <c r="BXI138" i="7"/>
  <c r="BXJ138" i="7"/>
  <c r="BXK138" i="7"/>
  <c r="BXL138" i="7"/>
  <c r="BXM138" i="7"/>
  <c r="BXN138" i="7"/>
  <c r="BXO138" i="7"/>
  <c r="BXP138" i="7"/>
  <c r="BXQ138" i="7"/>
  <c r="BXR138" i="7"/>
  <c r="BXS138" i="7"/>
  <c r="BXT138" i="7"/>
  <c r="BXU138" i="7"/>
  <c r="BXV138" i="7"/>
  <c r="BXW138" i="7"/>
  <c r="BXX138" i="7"/>
  <c r="BXY138" i="7"/>
  <c r="BXZ138" i="7"/>
  <c r="BYA138" i="7"/>
  <c r="BYB138" i="7"/>
  <c r="BYC138" i="7"/>
  <c r="BYD138" i="7"/>
  <c r="BYE138" i="7"/>
  <c r="BYF138" i="7"/>
  <c r="BYG138" i="7"/>
  <c r="BYH138" i="7"/>
  <c r="BYI138" i="7"/>
  <c r="BYJ138" i="7"/>
  <c r="BYK138" i="7"/>
  <c r="BYL138" i="7"/>
  <c r="BYM138" i="7"/>
  <c r="BYN138" i="7"/>
  <c r="BYO138" i="7"/>
  <c r="BYP138" i="7"/>
  <c r="BYQ138" i="7"/>
  <c r="BYR138" i="7"/>
  <c r="BYS138" i="7"/>
  <c r="BYT138" i="7"/>
  <c r="BYU138" i="7"/>
  <c r="BYV138" i="7"/>
  <c r="BYW138" i="7"/>
  <c r="BYX138" i="7"/>
  <c r="BYY138" i="7"/>
  <c r="BYZ138" i="7"/>
  <c r="BZA138" i="7"/>
  <c r="BZB138" i="7"/>
  <c r="BZC138" i="7"/>
  <c r="BZD138" i="7"/>
  <c r="BZE138" i="7"/>
  <c r="BZF138" i="7"/>
  <c r="BZG138" i="7"/>
  <c r="BZH138" i="7"/>
  <c r="BZI138" i="7"/>
  <c r="BZJ138" i="7"/>
  <c r="BZK138" i="7"/>
  <c r="BZL138" i="7"/>
  <c r="BZM138" i="7"/>
  <c r="BZN138" i="7"/>
  <c r="BZO138" i="7"/>
  <c r="BZP138" i="7"/>
  <c r="BZQ138" i="7"/>
  <c r="BZR138" i="7"/>
  <c r="BZS138" i="7"/>
  <c r="BZT138" i="7"/>
  <c r="BZU138" i="7"/>
  <c r="BZV138" i="7"/>
  <c r="BZW138" i="7"/>
  <c r="BZX138" i="7"/>
  <c r="BZY138" i="7"/>
  <c r="BZZ138" i="7"/>
  <c r="CAA138" i="7"/>
  <c r="CAB138" i="7"/>
  <c r="CAC138" i="7"/>
  <c r="CAD138" i="7"/>
  <c r="CAE138" i="7"/>
  <c r="CAF138" i="7"/>
  <c r="CAG138" i="7"/>
  <c r="CAH138" i="7"/>
  <c r="CAI138" i="7"/>
  <c r="CAJ138" i="7"/>
  <c r="CAK138" i="7"/>
  <c r="CAL138" i="7"/>
  <c r="CAM138" i="7"/>
  <c r="CAN138" i="7"/>
  <c r="CAO138" i="7"/>
  <c r="CAP138" i="7"/>
  <c r="CAQ138" i="7"/>
  <c r="CAR138" i="7"/>
  <c r="CAS138" i="7"/>
  <c r="CAT138" i="7"/>
  <c r="CAU138" i="7"/>
  <c r="CAV138" i="7"/>
  <c r="CAW138" i="7"/>
  <c r="CAX138" i="7"/>
  <c r="CAY138" i="7"/>
  <c r="CAZ138" i="7"/>
  <c r="CBA138" i="7"/>
  <c r="CBB138" i="7"/>
  <c r="CBC138" i="7"/>
  <c r="CBD138" i="7"/>
  <c r="CBE138" i="7"/>
  <c r="CBF138" i="7"/>
  <c r="CBG138" i="7"/>
  <c r="CBH138" i="7"/>
  <c r="CBI138" i="7"/>
  <c r="CBJ138" i="7"/>
  <c r="CBK138" i="7"/>
  <c r="CBL138" i="7"/>
  <c r="CBM138" i="7"/>
  <c r="CBN138" i="7"/>
  <c r="CBO138" i="7"/>
  <c r="CBP138" i="7"/>
  <c r="CBQ138" i="7"/>
  <c r="CBR138" i="7"/>
  <c r="CBS138" i="7"/>
  <c r="CBT138" i="7"/>
  <c r="CBU138" i="7"/>
  <c r="CBV138" i="7"/>
  <c r="CBW138" i="7"/>
  <c r="CBX138" i="7"/>
  <c r="CBY138" i="7"/>
  <c r="CBZ138" i="7"/>
  <c r="CCA138" i="7"/>
  <c r="CCB138" i="7"/>
  <c r="CCC138" i="7"/>
  <c r="CCD138" i="7"/>
  <c r="CCE138" i="7"/>
  <c r="CCF138" i="7"/>
  <c r="CCG138" i="7"/>
  <c r="CCH138" i="7"/>
  <c r="CCI138" i="7"/>
  <c r="CCJ138" i="7"/>
  <c r="CCK138" i="7"/>
  <c r="CCL138" i="7"/>
  <c r="CCM138" i="7"/>
  <c r="CCN138" i="7"/>
  <c r="CCO138" i="7"/>
  <c r="CCP138" i="7"/>
  <c r="CCQ138" i="7"/>
  <c r="CCR138" i="7"/>
  <c r="CCS138" i="7"/>
  <c r="CCT138" i="7"/>
  <c r="CCU138" i="7"/>
  <c r="CCV138" i="7"/>
  <c r="CCW138" i="7"/>
  <c r="CCX138" i="7"/>
  <c r="CCY138" i="7"/>
  <c r="CCZ138" i="7"/>
  <c r="CDA138" i="7"/>
  <c r="CDB138" i="7"/>
  <c r="CDC138" i="7"/>
  <c r="CDD138" i="7"/>
  <c r="CDE138" i="7"/>
  <c r="CDF138" i="7"/>
  <c r="CDG138" i="7"/>
  <c r="CDH138" i="7"/>
  <c r="CDI138" i="7"/>
  <c r="CDJ138" i="7"/>
  <c r="CDK138" i="7"/>
  <c r="CDL138" i="7"/>
  <c r="CDM138" i="7"/>
  <c r="CDN138" i="7"/>
  <c r="CDO138" i="7"/>
  <c r="CDP138" i="7"/>
  <c r="CDQ138" i="7"/>
  <c r="CDR138" i="7"/>
  <c r="CDS138" i="7"/>
  <c r="CDT138" i="7"/>
  <c r="CDU138" i="7"/>
  <c r="CDV138" i="7"/>
  <c r="CDW138" i="7"/>
  <c r="CDX138" i="7"/>
  <c r="CDY138" i="7"/>
  <c r="CDZ138" i="7"/>
  <c r="CEA138" i="7"/>
  <c r="CEB138" i="7"/>
  <c r="CEC138" i="7"/>
  <c r="CED138" i="7"/>
  <c r="CEE138" i="7"/>
  <c r="CEF138" i="7"/>
  <c r="CEG138" i="7"/>
  <c r="CEH138" i="7"/>
  <c r="CEI138" i="7"/>
  <c r="CEJ138" i="7"/>
  <c r="CEK138" i="7"/>
  <c r="CEL138" i="7"/>
  <c r="CEM138" i="7"/>
  <c r="CEN138" i="7"/>
  <c r="CEO138" i="7"/>
  <c r="CEP138" i="7"/>
  <c r="CEQ138" i="7"/>
  <c r="CER138" i="7"/>
  <c r="CES138" i="7"/>
  <c r="CET138" i="7"/>
  <c r="CEU138" i="7"/>
  <c r="CEV138" i="7"/>
  <c r="CEW138" i="7"/>
  <c r="CEX138" i="7"/>
  <c r="CEY138" i="7"/>
  <c r="CEZ138" i="7"/>
  <c r="CFA138" i="7"/>
  <c r="CFB138" i="7"/>
  <c r="CFC138" i="7"/>
  <c r="CFD138" i="7"/>
  <c r="CFE138" i="7"/>
  <c r="CFF138" i="7"/>
  <c r="CFG138" i="7"/>
  <c r="CFH138" i="7"/>
  <c r="CFI138" i="7"/>
  <c r="CFJ138" i="7"/>
  <c r="CFK138" i="7"/>
  <c r="CFL138" i="7"/>
  <c r="CFM138" i="7"/>
  <c r="CFN138" i="7"/>
  <c r="CFO138" i="7"/>
  <c r="CFP138" i="7"/>
  <c r="CFQ138" i="7"/>
  <c r="CFR138" i="7"/>
  <c r="CFS138" i="7"/>
  <c r="CFT138" i="7"/>
  <c r="CFU138" i="7"/>
  <c r="CFV138" i="7"/>
  <c r="CFW138" i="7"/>
  <c r="CFX138" i="7"/>
  <c r="CFY138" i="7"/>
  <c r="CFZ138" i="7"/>
  <c r="CGA138" i="7"/>
  <c r="CGB138" i="7"/>
  <c r="CGC138" i="7"/>
  <c r="CGD138" i="7"/>
  <c r="CGE138" i="7"/>
  <c r="CGF138" i="7"/>
  <c r="CGG138" i="7"/>
  <c r="CGH138" i="7"/>
  <c r="CGI138" i="7"/>
  <c r="CGJ138" i="7"/>
  <c r="CGK138" i="7"/>
  <c r="CGL138" i="7"/>
  <c r="CGM138" i="7"/>
  <c r="CGN138" i="7"/>
  <c r="CGO138" i="7"/>
  <c r="CGP138" i="7"/>
  <c r="CGQ138" i="7"/>
  <c r="CGR138" i="7"/>
  <c r="CGS138" i="7"/>
  <c r="CGT138" i="7"/>
  <c r="CGU138" i="7"/>
  <c r="CGV138" i="7"/>
  <c r="CGW138" i="7"/>
  <c r="CGX138" i="7"/>
  <c r="CGY138" i="7"/>
  <c r="CGZ138" i="7"/>
  <c r="CHA138" i="7"/>
  <c r="CHB138" i="7"/>
  <c r="CHC138" i="7"/>
  <c r="CHD138" i="7"/>
  <c r="CHE138" i="7"/>
  <c r="CHF138" i="7"/>
  <c r="CHG138" i="7"/>
  <c r="CHH138" i="7"/>
  <c r="CHI138" i="7"/>
  <c r="CHJ138" i="7"/>
  <c r="CHK138" i="7"/>
  <c r="CHL138" i="7"/>
  <c r="CHM138" i="7"/>
  <c r="CHN138" i="7"/>
  <c r="CHO138" i="7"/>
  <c r="CHP138" i="7"/>
  <c r="CHQ138" i="7"/>
  <c r="CHR138" i="7"/>
  <c r="CHS138" i="7"/>
  <c r="CHT138" i="7"/>
  <c r="CHU138" i="7"/>
  <c r="CHV138" i="7"/>
  <c r="CHW138" i="7"/>
  <c r="CHX138" i="7"/>
  <c r="CHY138" i="7"/>
  <c r="CHZ138" i="7"/>
  <c r="CIA138" i="7"/>
  <c r="CIB138" i="7"/>
  <c r="CIC138" i="7"/>
  <c r="CID138" i="7"/>
  <c r="CIE138" i="7"/>
  <c r="CIF138" i="7"/>
  <c r="CIG138" i="7"/>
  <c r="CIH138" i="7"/>
  <c r="CII138" i="7"/>
  <c r="CIJ138" i="7"/>
  <c r="CIK138" i="7"/>
  <c r="CIL138" i="7"/>
  <c r="CIM138" i="7"/>
  <c r="CIN138" i="7"/>
  <c r="CIO138" i="7"/>
  <c r="CIP138" i="7"/>
  <c r="CIQ138" i="7"/>
  <c r="CIR138" i="7"/>
  <c r="CIS138" i="7"/>
  <c r="CIT138" i="7"/>
  <c r="CIU138" i="7"/>
  <c r="CIV138" i="7"/>
  <c r="CIW138" i="7"/>
  <c r="CIX138" i="7"/>
  <c r="CIY138" i="7"/>
  <c r="CIZ138" i="7"/>
  <c r="CJA138" i="7"/>
  <c r="CJB138" i="7"/>
  <c r="CJC138" i="7"/>
  <c r="CJD138" i="7"/>
  <c r="CJE138" i="7"/>
  <c r="CJF138" i="7"/>
  <c r="CJG138" i="7"/>
  <c r="CJH138" i="7"/>
  <c r="CJI138" i="7"/>
  <c r="CJJ138" i="7"/>
  <c r="CJK138" i="7"/>
  <c r="CJL138" i="7"/>
  <c r="CJM138" i="7"/>
  <c r="CJN138" i="7"/>
  <c r="CJO138" i="7"/>
  <c r="CJP138" i="7"/>
  <c r="CJQ138" i="7"/>
  <c r="CJR138" i="7"/>
  <c r="CJS138" i="7"/>
  <c r="CJT138" i="7"/>
  <c r="CJU138" i="7"/>
  <c r="CJV138" i="7"/>
  <c r="CJW138" i="7"/>
  <c r="CJX138" i="7"/>
  <c r="CJY138" i="7"/>
  <c r="CJZ138" i="7"/>
  <c r="CKA138" i="7"/>
  <c r="CKB138" i="7"/>
  <c r="CKC138" i="7"/>
  <c r="CKD138" i="7"/>
  <c r="CKE138" i="7"/>
  <c r="CKF138" i="7"/>
  <c r="CKG138" i="7"/>
  <c r="CKH138" i="7"/>
  <c r="CKI138" i="7"/>
  <c r="CKJ138" i="7"/>
  <c r="CKK138" i="7"/>
  <c r="CKL138" i="7"/>
  <c r="CKM138" i="7"/>
  <c r="CKN138" i="7"/>
  <c r="CKO138" i="7"/>
  <c r="CKP138" i="7"/>
  <c r="CKQ138" i="7"/>
  <c r="CKR138" i="7"/>
  <c r="CKS138" i="7"/>
  <c r="CKT138" i="7"/>
  <c r="CKU138" i="7"/>
  <c r="CKV138" i="7"/>
  <c r="CKW138" i="7"/>
  <c r="CKX138" i="7"/>
  <c r="CKY138" i="7"/>
  <c r="CKZ138" i="7"/>
  <c r="CLA138" i="7"/>
  <c r="CLB138" i="7"/>
  <c r="CLC138" i="7"/>
  <c r="CLD138" i="7"/>
  <c r="CLE138" i="7"/>
  <c r="CLF138" i="7"/>
  <c r="CLG138" i="7"/>
  <c r="CLH138" i="7"/>
  <c r="CLI138" i="7"/>
  <c r="CLJ138" i="7"/>
  <c r="CLK138" i="7"/>
  <c r="CLL138" i="7"/>
  <c r="CLM138" i="7"/>
  <c r="CLN138" i="7"/>
  <c r="CLO138" i="7"/>
  <c r="CLP138" i="7"/>
  <c r="CLQ138" i="7"/>
  <c r="CLR138" i="7"/>
  <c r="CLS138" i="7"/>
  <c r="CLT138" i="7"/>
  <c r="CLU138" i="7"/>
  <c r="CLV138" i="7"/>
  <c r="CLW138" i="7"/>
  <c r="CLX138" i="7"/>
  <c r="CLY138" i="7"/>
  <c r="CLZ138" i="7"/>
  <c r="CMA138" i="7"/>
  <c r="CMB138" i="7"/>
  <c r="CMC138" i="7"/>
  <c r="CMD138" i="7"/>
  <c r="CME138" i="7"/>
  <c r="CMF138" i="7"/>
  <c r="CMG138" i="7"/>
  <c r="CMH138" i="7"/>
  <c r="CMI138" i="7"/>
  <c r="CMJ138" i="7"/>
  <c r="CMK138" i="7"/>
  <c r="CML138" i="7"/>
  <c r="CMM138" i="7"/>
  <c r="CMN138" i="7"/>
  <c r="CMO138" i="7"/>
  <c r="CMP138" i="7"/>
  <c r="CMQ138" i="7"/>
  <c r="CMR138" i="7"/>
  <c r="CMS138" i="7"/>
  <c r="CMT138" i="7"/>
  <c r="CMU138" i="7"/>
  <c r="CMV138" i="7"/>
  <c r="CMW138" i="7"/>
  <c r="CMX138" i="7"/>
  <c r="CMY138" i="7"/>
  <c r="CMZ138" i="7"/>
  <c r="CNA138" i="7"/>
  <c r="CNB138" i="7"/>
  <c r="CNC138" i="7"/>
  <c r="CND138" i="7"/>
  <c r="CNE138" i="7"/>
  <c r="CNF138" i="7"/>
  <c r="CNG138" i="7"/>
  <c r="CNH138" i="7"/>
  <c r="CNI138" i="7"/>
  <c r="CNJ138" i="7"/>
  <c r="CNK138" i="7"/>
  <c r="CNL138" i="7"/>
  <c r="CNM138" i="7"/>
  <c r="CNN138" i="7"/>
  <c r="CNO138" i="7"/>
  <c r="CNP138" i="7"/>
  <c r="CNQ138" i="7"/>
  <c r="CNR138" i="7"/>
  <c r="CNS138" i="7"/>
  <c r="CNT138" i="7"/>
  <c r="CNU138" i="7"/>
  <c r="CNV138" i="7"/>
  <c r="CNW138" i="7"/>
  <c r="CNX138" i="7"/>
  <c r="CNY138" i="7"/>
  <c r="CNZ138" i="7"/>
  <c r="COA138" i="7"/>
  <c r="COB138" i="7"/>
  <c r="COC138" i="7"/>
  <c r="COD138" i="7"/>
  <c r="COE138" i="7"/>
  <c r="COF138" i="7"/>
  <c r="COG138" i="7"/>
  <c r="COH138" i="7"/>
  <c r="COI138" i="7"/>
  <c r="COJ138" i="7"/>
  <c r="COK138" i="7"/>
  <c r="COL138" i="7"/>
  <c r="COM138" i="7"/>
  <c r="CON138" i="7"/>
  <c r="COO138" i="7"/>
  <c r="COP138" i="7"/>
  <c r="COQ138" i="7"/>
  <c r="COR138" i="7"/>
  <c r="COS138" i="7"/>
  <c r="COT138" i="7"/>
  <c r="COU138" i="7"/>
  <c r="COV138" i="7"/>
  <c r="COW138" i="7"/>
  <c r="COX138" i="7"/>
  <c r="COY138" i="7"/>
  <c r="COZ138" i="7"/>
  <c r="CPA138" i="7"/>
  <c r="CPB138" i="7"/>
  <c r="CPC138" i="7"/>
  <c r="CPD138" i="7"/>
  <c r="CPE138" i="7"/>
  <c r="CPF138" i="7"/>
  <c r="CPG138" i="7"/>
  <c r="CPH138" i="7"/>
  <c r="CPI138" i="7"/>
  <c r="CPJ138" i="7"/>
  <c r="CPK138" i="7"/>
  <c r="CPL138" i="7"/>
  <c r="CPM138" i="7"/>
  <c r="CPN138" i="7"/>
  <c r="CPO138" i="7"/>
  <c r="CPP138" i="7"/>
  <c r="CPQ138" i="7"/>
  <c r="CPR138" i="7"/>
  <c r="CPS138" i="7"/>
  <c r="CPT138" i="7"/>
  <c r="CPU138" i="7"/>
  <c r="CPV138" i="7"/>
  <c r="CPW138" i="7"/>
  <c r="CPX138" i="7"/>
  <c r="CPY138" i="7"/>
  <c r="CPZ138" i="7"/>
  <c r="CQA138" i="7"/>
  <c r="CQB138" i="7"/>
  <c r="CQC138" i="7"/>
  <c r="CQD138" i="7"/>
  <c r="CQE138" i="7"/>
  <c r="CQF138" i="7"/>
  <c r="CQG138" i="7"/>
  <c r="CQH138" i="7"/>
  <c r="CQI138" i="7"/>
  <c r="CQJ138" i="7"/>
  <c r="CQK138" i="7"/>
  <c r="CQL138" i="7"/>
  <c r="CQM138" i="7"/>
  <c r="CQN138" i="7"/>
  <c r="CQO138" i="7"/>
  <c r="CQP138" i="7"/>
  <c r="CQQ138" i="7"/>
  <c r="CQR138" i="7"/>
  <c r="CQS138" i="7"/>
  <c r="CQT138" i="7"/>
  <c r="CQU138" i="7"/>
  <c r="CQV138" i="7"/>
  <c r="CQW138" i="7"/>
  <c r="CQX138" i="7"/>
  <c r="CQY138" i="7"/>
  <c r="CQZ138" i="7"/>
  <c r="CRA138" i="7"/>
  <c r="CRB138" i="7"/>
  <c r="CRC138" i="7"/>
  <c r="CRD138" i="7"/>
  <c r="CRE138" i="7"/>
  <c r="CRF138" i="7"/>
  <c r="CRG138" i="7"/>
  <c r="CRH138" i="7"/>
  <c r="CRI138" i="7"/>
  <c r="CRJ138" i="7"/>
  <c r="CRK138" i="7"/>
  <c r="CRL138" i="7"/>
  <c r="CRM138" i="7"/>
  <c r="CRN138" i="7"/>
  <c r="CRO138" i="7"/>
  <c r="CRP138" i="7"/>
  <c r="CRQ138" i="7"/>
  <c r="CRR138" i="7"/>
  <c r="CRS138" i="7"/>
  <c r="CRT138" i="7"/>
  <c r="CRU138" i="7"/>
  <c r="CRV138" i="7"/>
  <c r="CRW138" i="7"/>
  <c r="CRX138" i="7"/>
  <c r="CRY138" i="7"/>
  <c r="CRZ138" i="7"/>
  <c r="CSA138" i="7"/>
  <c r="CSB138" i="7"/>
  <c r="CSC138" i="7"/>
  <c r="CSD138" i="7"/>
  <c r="CSE138" i="7"/>
  <c r="CSF138" i="7"/>
  <c r="CSG138" i="7"/>
  <c r="CSH138" i="7"/>
  <c r="CSI138" i="7"/>
  <c r="CSJ138" i="7"/>
  <c r="CSK138" i="7"/>
  <c r="CSL138" i="7"/>
  <c r="CSM138" i="7"/>
  <c r="CSN138" i="7"/>
  <c r="CSO138" i="7"/>
  <c r="CSP138" i="7"/>
  <c r="CSQ138" i="7"/>
  <c r="CSR138" i="7"/>
  <c r="CSS138" i="7"/>
  <c r="CST138" i="7"/>
  <c r="CSU138" i="7"/>
  <c r="CSV138" i="7"/>
  <c r="CSW138" i="7"/>
  <c r="CSX138" i="7"/>
  <c r="CSY138" i="7"/>
  <c r="CSZ138" i="7"/>
  <c r="CTA138" i="7"/>
  <c r="CTB138" i="7"/>
  <c r="CTC138" i="7"/>
  <c r="CTD138" i="7"/>
  <c r="CTE138" i="7"/>
  <c r="CTF138" i="7"/>
  <c r="CTG138" i="7"/>
  <c r="CTH138" i="7"/>
  <c r="CTI138" i="7"/>
  <c r="CTJ138" i="7"/>
  <c r="CTK138" i="7"/>
  <c r="CTL138" i="7"/>
  <c r="CTM138" i="7"/>
  <c r="CTN138" i="7"/>
  <c r="CTO138" i="7"/>
  <c r="CTP138" i="7"/>
  <c r="CTQ138" i="7"/>
  <c r="CTR138" i="7"/>
  <c r="CTS138" i="7"/>
  <c r="CTT138" i="7"/>
  <c r="CTU138" i="7"/>
  <c r="CTV138" i="7"/>
  <c r="CTW138" i="7"/>
  <c r="CTX138" i="7"/>
  <c r="CTY138" i="7"/>
  <c r="CTZ138" i="7"/>
  <c r="CUA138" i="7"/>
  <c r="CUB138" i="7"/>
  <c r="CUC138" i="7"/>
  <c r="CUD138" i="7"/>
  <c r="CUE138" i="7"/>
  <c r="CUF138" i="7"/>
  <c r="CUG138" i="7"/>
  <c r="CUH138" i="7"/>
  <c r="CUI138" i="7"/>
  <c r="CUJ138" i="7"/>
  <c r="CUK138" i="7"/>
  <c r="CUL138" i="7"/>
  <c r="CUM138" i="7"/>
  <c r="CUN138" i="7"/>
  <c r="CUO138" i="7"/>
  <c r="CUP138" i="7"/>
  <c r="CUQ138" i="7"/>
  <c r="CUR138" i="7"/>
  <c r="CUS138" i="7"/>
  <c r="CUT138" i="7"/>
  <c r="CUU138" i="7"/>
  <c r="CUV138" i="7"/>
  <c r="CUW138" i="7"/>
  <c r="CUX138" i="7"/>
  <c r="CUY138" i="7"/>
  <c r="CUZ138" i="7"/>
  <c r="CVA138" i="7"/>
  <c r="CVB138" i="7"/>
  <c r="CVC138" i="7"/>
  <c r="CVD138" i="7"/>
  <c r="CVE138" i="7"/>
  <c r="CVF138" i="7"/>
  <c r="CVG138" i="7"/>
  <c r="CVH138" i="7"/>
  <c r="CVI138" i="7"/>
  <c r="CVJ138" i="7"/>
  <c r="CVK138" i="7"/>
  <c r="CVL138" i="7"/>
  <c r="CVM138" i="7"/>
  <c r="CVN138" i="7"/>
  <c r="CVO138" i="7"/>
  <c r="CVP138" i="7"/>
  <c r="CVQ138" i="7"/>
  <c r="CVR138" i="7"/>
  <c r="CVS138" i="7"/>
  <c r="CVT138" i="7"/>
  <c r="CVU138" i="7"/>
  <c r="CVV138" i="7"/>
  <c r="CVW138" i="7"/>
  <c r="CVX138" i="7"/>
  <c r="CVY138" i="7"/>
  <c r="CVZ138" i="7"/>
  <c r="CWA138" i="7"/>
  <c r="CWB138" i="7"/>
  <c r="CWC138" i="7"/>
  <c r="CWD138" i="7"/>
  <c r="CWE138" i="7"/>
  <c r="CWF138" i="7"/>
  <c r="CWG138" i="7"/>
  <c r="CWH138" i="7"/>
  <c r="CWI138" i="7"/>
  <c r="CWJ138" i="7"/>
  <c r="CWK138" i="7"/>
  <c r="CWL138" i="7"/>
  <c r="CWM138" i="7"/>
  <c r="CWN138" i="7"/>
  <c r="CWO138" i="7"/>
  <c r="CWP138" i="7"/>
  <c r="CWQ138" i="7"/>
  <c r="CWR138" i="7"/>
  <c r="CWS138" i="7"/>
  <c r="CWT138" i="7"/>
  <c r="CWU138" i="7"/>
  <c r="CWV138" i="7"/>
  <c r="CWW138" i="7"/>
  <c r="CWX138" i="7"/>
  <c r="CWY138" i="7"/>
  <c r="CWZ138" i="7"/>
  <c r="CXA138" i="7"/>
  <c r="CXB138" i="7"/>
  <c r="CXC138" i="7"/>
  <c r="CXD138" i="7"/>
  <c r="CXE138" i="7"/>
  <c r="CXF138" i="7"/>
  <c r="CXG138" i="7"/>
  <c r="CXH138" i="7"/>
  <c r="CXI138" i="7"/>
  <c r="CXJ138" i="7"/>
  <c r="CXK138" i="7"/>
  <c r="CXL138" i="7"/>
  <c r="CXM138" i="7"/>
  <c r="CXN138" i="7"/>
  <c r="CXO138" i="7"/>
  <c r="CXP138" i="7"/>
  <c r="CXQ138" i="7"/>
  <c r="CXR138" i="7"/>
  <c r="CXS138" i="7"/>
  <c r="CXT138" i="7"/>
  <c r="CXU138" i="7"/>
  <c r="CXV138" i="7"/>
  <c r="CXW138" i="7"/>
  <c r="CXX138" i="7"/>
  <c r="CXY138" i="7"/>
  <c r="CXZ138" i="7"/>
  <c r="CYA138" i="7"/>
  <c r="CYB138" i="7"/>
  <c r="CYC138" i="7"/>
  <c r="CYD138" i="7"/>
  <c r="CYE138" i="7"/>
  <c r="CYF138" i="7"/>
  <c r="CYG138" i="7"/>
  <c r="CYH138" i="7"/>
  <c r="CYI138" i="7"/>
  <c r="CYJ138" i="7"/>
  <c r="CYK138" i="7"/>
  <c r="CYL138" i="7"/>
  <c r="CYM138" i="7"/>
  <c r="CYN138" i="7"/>
  <c r="CYO138" i="7"/>
  <c r="CYP138" i="7"/>
  <c r="CYQ138" i="7"/>
  <c r="CYR138" i="7"/>
  <c r="CYS138" i="7"/>
  <c r="CYT138" i="7"/>
  <c r="CYU138" i="7"/>
  <c r="CYV138" i="7"/>
  <c r="CYW138" i="7"/>
  <c r="CYX138" i="7"/>
  <c r="CYY138" i="7"/>
  <c r="CYZ138" i="7"/>
  <c r="CZA138" i="7"/>
  <c r="CZB138" i="7"/>
  <c r="CZC138" i="7"/>
  <c r="CZD138" i="7"/>
  <c r="CZE138" i="7"/>
  <c r="CZF138" i="7"/>
  <c r="CZG138" i="7"/>
  <c r="CZH138" i="7"/>
  <c r="CZI138" i="7"/>
  <c r="CZJ138" i="7"/>
  <c r="CZK138" i="7"/>
  <c r="CZL138" i="7"/>
  <c r="CZM138" i="7"/>
  <c r="CZN138" i="7"/>
  <c r="CZO138" i="7"/>
  <c r="CZP138" i="7"/>
  <c r="CZQ138" i="7"/>
  <c r="CZR138" i="7"/>
  <c r="CZS138" i="7"/>
  <c r="CZT138" i="7"/>
  <c r="CZU138" i="7"/>
  <c r="CZV138" i="7"/>
  <c r="CZW138" i="7"/>
  <c r="CZX138" i="7"/>
  <c r="CZY138" i="7"/>
  <c r="CZZ138" i="7"/>
  <c r="DAA138" i="7"/>
  <c r="DAB138" i="7"/>
  <c r="DAC138" i="7"/>
  <c r="DAD138" i="7"/>
  <c r="DAE138" i="7"/>
  <c r="DAF138" i="7"/>
  <c r="DAG138" i="7"/>
  <c r="DAH138" i="7"/>
  <c r="DAI138" i="7"/>
  <c r="DAJ138" i="7"/>
  <c r="DAK138" i="7"/>
  <c r="DAL138" i="7"/>
  <c r="DAM138" i="7"/>
  <c r="DAN138" i="7"/>
  <c r="DAO138" i="7"/>
  <c r="DAP138" i="7"/>
  <c r="DAQ138" i="7"/>
  <c r="DAR138" i="7"/>
  <c r="DAS138" i="7"/>
  <c r="DAT138" i="7"/>
  <c r="DAU138" i="7"/>
  <c r="DAV138" i="7"/>
  <c r="DAW138" i="7"/>
  <c r="DAX138" i="7"/>
  <c r="DAY138" i="7"/>
  <c r="DAZ138" i="7"/>
  <c r="DBA138" i="7"/>
  <c r="DBB138" i="7"/>
  <c r="DBC138" i="7"/>
  <c r="DBD138" i="7"/>
  <c r="DBE138" i="7"/>
  <c r="DBF138" i="7"/>
  <c r="DBG138" i="7"/>
  <c r="DBH138" i="7"/>
  <c r="DBI138" i="7"/>
  <c r="DBJ138" i="7"/>
  <c r="DBK138" i="7"/>
  <c r="DBL138" i="7"/>
  <c r="DBM138" i="7"/>
  <c r="DBN138" i="7"/>
  <c r="DBO138" i="7"/>
  <c r="DBP138" i="7"/>
  <c r="DBQ138" i="7"/>
  <c r="DBR138" i="7"/>
  <c r="DBS138" i="7"/>
  <c r="DBT138" i="7"/>
  <c r="DBU138" i="7"/>
  <c r="DBV138" i="7"/>
  <c r="DBW138" i="7"/>
  <c r="DBX138" i="7"/>
  <c r="DBY138" i="7"/>
  <c r="DBZ138" i="7"/>
  <c r="DCA138" i="7"/>
  <c r="DCB138" i="7"/>
  <c r="DCC138" i="7"/>
  <c r="DCD138" i="7"/>
  <c r="DCE138" i="7"/>
  <c r="DCF138" i="7"/>
  <c r="DCG138" i="7"/>
  <c r="DCH138" i="7"/>
  <c r="DCI138" i="7"/>
  <c r="DCJ138" i="7"/>
  <c r="DCK138" i="7"/>
  <c r="DCL138" i="7"/>
  <c r="DCM138" i="7"/>
  <c r="DCN138" i="7"/>
  <c r="DCO138" i="7"/>
  <c r="DCP138" i="7"/>
  <c r="DCQ138" i="7"/>
  <c r="DCR138" i="7"/>
  <c r="DCS138" i="7"/>
  <c r="DCT138" i="7"/>
  <c r="DCU138" i="7"/>
  <c r="DCV138" i="7"/>
  <c r="DCW138" i="7"/>
  <c r="DCX138" i="7"/>
  <c r="DCY138" i="7"/>
  <c r="DCZ138" i="7"/>
  <c r="DDA138" i="7"/>
  <c r="DDB138" i="7"/>
  <c r="DDC138" i="7"/>
  <c r="DDD138" i="7"/>
  <c r="DDE138" i="7"/>
  <c r="DDF138" i="7"/>
  <c r="DDG138" i="7"/>
  <c r="DDH138" i="7"/>
  <c r="DDI138" i="7"/>
  <c r="DDJ138" i="7"/>
  <c r="DDK138" i="7"/>
  <c r="DDL138" i="7"/>
  <c r="DDM138" i="7"/>
  <c r="DDN138" i="7"/>
  <c r="DDO138" i="7"/>
  <c r="DDP138" i="7"/>
  <c r="DDQ138" i="7"/>
  <c r="DDR138" i="7"/>
  <c r="DDS138" i="7"/>
  <c r="DDT138" i="7"/>
  <c r="DDU138" i="7"/>
  <c r="DDV138" i="7"/>
  <c r="DDW138" i="7"/>
  <c r="DDX138" i="7"/>
  <c r="DDY138" i="7"/>
  <c r="DDZ138" i="7"/>
  <c r="DEA138" i="7"/>
  <c r="DEB138" i="7"/>
  <c r="DEC138" i="7"/>
  <c r="DED138" i="7"/>
  <c r="DEE138" i="7"/>
  <c r="DEF138" i="7"/>
  <c r="DEG138" i="7"/>
  <c r="DEH138" i="7"/>
  <c r="DEI138" i="7"/>
  <c r="DEJ138" i="7"/>
  <c r="DEK138" i="7"/>
  <c r="DEL138" i="7"/>
  <c r="DEM138" i="7"/>
  <c r="DEN138" i="7"/>
  <c r="DEO138" i="7"/>
  <c r="DEP138" i="7"/>
  <c r="DEQ138" i="7"/>
  <c r="DER138" i="7"/>
  <c r="DES138" i="7"/>
  <c r="DET138" i="7"/>
  <c r="DEU138" i="7"/>
  <c r="DEV138" i="7"/>
  <c r="DEW138" i="7"/>
  <c r="DEX138" i="7"/>
  <c r="DEY138" i="7"/>
  <c r="DEZ138" i="7"/>
  <c r="DFA138" i="7"/>
  <c r="DFB138" i="7"/>
  <c r="DFC138" i="7"/>
  <c r="DFD138" i="7"/>
  <c r="DFE138" i="7"/>
  <c r="DFF138" i="7"/>
  <c r="DFG138" i="7"/>
  <c r="DFH138" i="7"/>
  <c r="DFI138" i="7"/>
  <c r="DFJ138" i="7"/>
  <c r="DFK138" i="7"/>
  <c r="DFL138" i="7"/>
  <c r="DFM138" i="7"/>
  <c r="DFN138" i="7"/>
  <c r="DFO138" i="7"/>
  <c r="DFP138" i="7"/>
  <c r="DFQ138" i="7"/>
  <c r="DFR138" i="7"/>
  <c r="DFS138" i="7"/>
  <c r="DFT138" i="7"/>
  <c r="DFU138" i="7"/>
  <c r="DFV138" i="7"/>
  <c r="DFW138" i="7"/>
  <c r="DFX138" i="7"/>
  <c r="DFY138" i="7"/>
  <c r="DFZ138" i="7"/>
  <c r="DGA138" i="7"/>
  <c r="DGB138" i="7"/>
  <c r="DGC138" i="7"/>
  <c r="DGD138" i="7"/>
  <c r="DGE138" i="7"/>
  <c r="DGF138" i="7"/>
  <c r="DGG138" i="7"/>
  <c r="DGH138" i="7"/>
  <c r="DGI138" i="7"/>
  <c r="DGJ138" i="7"/>
  <c r="DGK138" i="7"/>
  <c r="DGL138" i="7"/>
  <c r="DGM138" i="7"/>
  <c r="DGN138" i="7"/>
  <c r="DGO138" i="7"/>
  <c r="DGP138" i="7"/>
  <c r="DGQ138" i="7"/>
  <c r="DGR138" i="7"/>
  <c r="DGS138" i="7"/>
  <c r="DGT138" i="7"/>
  <c r="DGU138" i="7"/>
  <c r="DGV138" i="7"/>
  <c r="DGW138" i="7"/>
  <c r="DGX138" i="7"/>
  <c r="DGY138" i="7"/>
  <c r="DGZ138" i="7"/>
  <c r="DHA138" i="7"/>
  <c r="DHB138" i="7"/>
  <c r="DHC138" i="7"/>
  <c r="DHD138" i="7"/>
  <c r="DHE138" i="7"/>
  <c r="DHF138" i="7"/>
  <c r="DHG138" i="7"/>
  <c r="DHH138" i="7"/>
  <c r="DHI138" i="7"/>
  <c r="DHJ138" i="7"/>
  <c r="DHK138" i="7"/>
  <c r="DHL138" i="7"/>
  <c r="DHM138" i="7"/>
  <c r="DHN138" i="7"/>
  <c r="DHO138" i="7"/>
  <c r="DHP138" i="7"/>
  <c r="DHQ138" i="7"/>
  <c r="DHR138" i="7"/>
  <c r="DHS138" i="7"/>
  <c r="DHT138" i="7"/>
  <c r="DHU138" i="7"/>
  <c r="DHV138" i="7"/>
  <c r="DHW138" i="7"/>
  <c r="DHX138" i="7"/>
  <c r="DHY138" i="7"/>
  <c r="DHZ138" i="7"/>
  <c r="DIA138" i="7"/>
  <c r="DIB138" i="7"/>
  <c r="DIC138" i="7"/>
  <c r="DID138" i="7"/>
  <c r="DIE138" i="7"/>
  <c r="DIF138" i="7"/>
  <c r="DIG138" i="7"/>
  <c r="DIH138" i="7"/>
  <c r="DII138" i="7"/>
  <c r="DIJ138" i="7"/>
  <c r="DIK138" i="7"/>
  <c r="DIL138" i="7"/>
  <c r="DIM138" i="7"/>
  <c r="DIN138" i="7"/>
  <c r="DIO138" i="7"/>
  <c r="DIP138" i="7"/>
  <c r="DIQ138" i="7"/>
  <c r="DIR138" i="7"/>
  <c r="DIS138" i="7"/>
  <c r="DIT138" i="7"/>
  <c r="DIU138" i="7"/>
  <c r="DIV138" i="7"/>
  <c r="DIW138" i="7"/>
  <c r="DIX138" i="7"/>
  <c r="DIY138" i="7"/>
  <c r="DIZ138" i="7"/>
  <c r="DJA138" i="7"/>
  <c r="DJB138" i="7"/>
  <c r="DJC138" i="7"/>
  <c r="DJD138" i="7"/>
  <c r="DJE138" i="7"/>
  <c r="DJF138" i="7"/>
  <c r="DJG138" i="7"/>
  <c r="DJH138" i="7"/>
  <c r="DJI138" i="7"/>
  <c r="DJJ138" i="7"/>
  <c r="DJK138" i="7"/>
  <c r="DJL138" i="7"/>
  <c r="DJM138" i="7"/>
  <c r="DJN138" i="7"/>
  <c r="DJO138" i="7"/>
  <c r="DJP138" i="7"/>
  <c r="DJQ138" i="7"/>
  <c r="DJR138" i="7"/>
  <c r="DJS138" i="7"/>
  <c r="DJT138" i="7"/>
  <c r="DJU138" i="7"/>
  <c r="DJV138" i="7"/>
  <c r="DJW138" i="7"/>
  <c r="DJX138" i="7"/>
  <c r="DJY138" i="7"/>
  <c r="DJZ138" i="7"/>
  <c r="DKA138" i="7"/>
  <c r="DKB138" i="7"/>
  <c r="DKC138" i="7"/>
  <c r="DKD138" i="7"/>
  <c r="DKE138" i="7"/>
  <c r="DKF138" i="7"/>
  <c r="DKG138" i="7"/>
  <c r="DKH138" i="7"/>
  <c r="DKI138" i="7"/>
  <c r="DKJ138" i="7"/>
  <c r="DKK138" i="7"/>
  <c r="DKL138" i="7"/>
  <c r="DKM138" i="7"/>
  <c r="DKN138" i="7"/>
  <c r="DKO138" i="7"/>
  <c r="DKP138" i="7"/>
  <c r="DKQ138" i="7"/>
  <c r="DKR138" i="7"/>
  <c r="DKS138" i="7"/>
  <c r="DKT138" i="7"/>
  <c r="DKU138" i="7"/>
  <c r="DKV138" i="7"/>
  <c r="DKW138" i="7"/>
  <c r="DKX138" i="7"/>
  <c r="DKY138" i="7"/>
  <c r="DKZ138" i="7"/>
  <c r="DLA138" i="7"/>
  <c r="DLB138" i="7"/>
  <c r="DLC138" i="7"/>
  <c r="DLD138" i="7"/>
  <c r="DLE138" i="7"/>
  <c r="DLF138" i="7"/>
  <c r="DLG138" i="7"/>
  <c r="DLH138" i="7"/>
  <c r="DLI138" i="7"/>
  <c r="DLJ138" i="7"/>
  <c r="DLK138" i="7"/>
  <c r="DLL138" i="7"/>
  <c r="DLM138" i="7"/>
  <c r="DLN138" i="7"/>
  <c r="DLO138" i="7"/>
  <c r="DLP138" i="7"/>
  <c r="DLQ138" i="7"/>
  <c r="DLR138" i="7"/>
  <c r="DLS138" i="7"/>
  <c r="DLT138" i="7"/>
  <c r="DLU138" i="7"/>
  <c r="DLV138" i="7"/>
  <c r="DLW138" i="7"/>
  <c r="DLX138" i="7"/>
  <c r="DLY138" i="7"/>
  <c r="DLZ138" i="7"/>
  <c r="DMA138" i="7"/>
  <c r="DMB138" i="7"/>
  <c r="DMC138" i="7"/>
  <c r="DMD138" i="7"/>
  <c r="DME138" i="7"/>
  <c r="DMF138" i="7"/>
  <c r="DMG138" i="7"/>
  <c r="DMH138" i="7"/>
  <c r="DMI138" i="7"/>
  <c r="DMJ138" i="7"/>
  <c r="DMK138" i="7"/>
  <c r="DML138" i="7"/>
  <c r="DMM138" i="7"/>
  <c r="DMN138" i="7"/>
  <c r="DMO138" i="7"/>
  <c r="DMP138" i="7"/>
  <c r="DMQ138" i="7"/>
  <c r="DMR138" i="7"/>
  <c r="DMS138" i="7"/>
  <c r="DMT138" i="7"/>
  <c r="DMU138" i="7"/>
  <c r="DMV138" i="7"/>
  <c r="DMW138" i="7"/>
  <c r="DMX138" i="7"/>
  <c r="DMY138" i="7"/>
  <c r="DMZ138" i="7"/>
  <c r="DNA138" i="7"/>
  <c r="DNB138" i="7"/>
  <c r="DNC138" i="7"/>
  <c r="DND138" i="7"/>
  <c r="DNE138" i="7"/>
  <c r="DNF138" i="7"/>
  <c r="DNG138" i="7"/>
  <c r="DNH138" i="7"/>
  <c r="DNI138" i="7"/>
  <c r="DNJ138" i="7"/>
  <c r="DNK138" i="7"/>
  <c r="DNL138" i="7"/>
  <c r="DNM138" i="7"/>
  <c r="DNN138" i="7"/>
  <c r="DNO138" i="7"/>
  <c r="DNP138" i="7"/>
  <c r="DNQ138" i="7"/>
  <c r="DNR138" i="7"/>
  <c r="DNS138" i="7"/>
  <c r="DNT138" i="7"/>
  <c r="DNU138" i="7"/>
  <c r="DNV138" i="7"/>
  <c r="DNW138" i="7"/>
  <c r="DNX138" i="7"/>
  <c r="DNY138" i="7"/>
  <c r="DNZ138" i="7"/>
  <c r="DOA138" i="7"/>
  <c r="DOB138" i="7"/>
  <c r="DOC138" i="7"/>
  <c r="DOD138" i="7"/>
  <c r="DOE138" i="7"/>
  <c r="DOF138" i="7"/>
  <c r="DOG138" i="7"/>
  <c r="DOH138" i="7"/>
  <c r="DOI138" i="7"/>
  <c r="DOJ138" i="7"/>
  <c r="DOK138" i="7"/>
  <c r="DOL138" i="7"/>
  <c r="DOM138" i="7"/>
  <c r="DON138" i="7"/>
  <c r="DOO138" i="7"/>
  <c r="DOP138" i="7"/>
  <c r="DOQ138" i="7"/>
  <c r="DOR138" i="7"/>
  <c r="DOS138" i="7"/>
  <c r="DOT138" i="7"/>
  <c r="DOU138" i="7"/>
  <c r="DOV138" i="7"/>
  <c r="DOW138" i="7"/>
  <c r="DOX138" i="7"/>
  <c r="DOY138" i="7"/>
  <c r="DOZ138" i="7"/>
  <c r="DPA138" i="7"/>
  <c r="DPB138" i="7"/>
  <c r="DPC138" i="7"/>
  <c r="DPD138" i="7"/>
  <c r="DPE138" i="7"/>
  <c r="DPF138" i="7"/>
  <c r="DPG138" i="7"/>
  <c r="DPH138" i="7"/>
  <c r="DPI138" i="7"/>
  <c r="DPJ138" i="7"/>
  <c r="DPK138" i="7"/>
  <c r="DPL138" i="7"/>
  <c r="DPM138" i="7"/>
  <c r="DPN138" i="7"/>
  <c r="DPO138" i="7"/>
  <c r="DPP138" i="7"/>
  <c r="DPQ138" i="7"/>
  <c r="DPR138" i="7"/>
  <c r="DPS138" i="7"/>
  <c r="DPT138" i="7"/>
  <c r="DPU138" i="7"/>
  <c r="DPV138" i="7"/>
  <c r="DPW138" i="7"/>
  <c r="DPX138" i="7"/>
  <c r="DPY138" i="7"/>
  <c r="DPZ138" i="7"/>
  <c r="DQA138" i="7"/>
  <c r="DQB138" i="7"/>
  <c r="DQC138" i="7"/>
  <c r="DQD138" i="7"/>
  <c r="DQE138" i="7"/>
  <c r="DQF138" i="7"/>
  <c r="DQG138" i="7"/>
  <c r="DQH138" i="7"/>
  <c r="DQI138" i="7"/>
  <c r="DQJ138" i="7"/>
  <c r="DQK138" i="7"/>
  <c r="DQL138" i="7"/>
  <c r="DQM138" i="7"/>
  <c r="DQN138" i="7"/>
  <c r="DQO138" i="7"/>
  <c r="DQP138" i="7"/>
  <c r="DQQ138" i="7"/>
  <c r="DQR138" i="7"/>
  <c r="DQS138" i="7"/>
  <c r="DQT138" i="7"/>
  <c r="DQU138" i="7"/>
  <c r="DQV138" i="7"/>
  <c r="DQW138" i="7"/>
  <c r="DQX138" i="7"/>
  <c r="DQY138" i="7"/>
  <c r="DQZ138" i="7"/>
  <c r="DRA138" i="7"/>
  <c r="DRB138" i="7"/>
  <c r="DRC138" i="7"/>
  <c r="DRD138" i="7"/>
  <c r="DRE138" i="7"/>
  <c r="DRF138" i="7"/>
  <c r="DRG138" i="7"/>
  <c r="DRH138" i="7"/>
  <c r="DRI138" i="7"/>
  <c r="DRJ138" i="7"/>
  <c r="DRK138" i="7"/>
  <c r="DRL138" i="7"/>
  <c r="DRM138" i="7"/>
  <c r="DRN138" i="7"/>
  <c r="DRO138" i="7"/>
  <c r="DRP138" i="7"/>
  <c r="DRQ138" i="7"/>
  <c r="DRR138" i="7"/>
  <c r="DRS138" i="7"/>
  <c r="DRT138" i="7"/>
  <c r="DRU138" i="7"/>
  <c r="DRV138" i="7"/>
  <c r="DRW138" i="7"/>
  <c r="DRX138" i="7"/>
  <c r="DRY138" i="7"/>
  <c r="DRZ138" i="7"/>
  <c r="DSA138" i="7"/>
  <c r="DSB138" i="7"/>
  <c r="DSC138" i="7"/>
  <c r="DSD138" i="7"/>
  <c r="DSE138" i="7"/>
  <c r="DSF138" i="7"/>
  <c r="DSG138" i="7"/>
  <c r="DSH138" i="7"/>
  <c r="DSI138" i="7"/>
  <c r="DSJ138" i="7"/>
  <c r="DSK138" i="7"/>
  <c r="DSL138" i="7"/>
  <c r="DSM138" i="7"/>
  <c r="DSN138" i="7"/>
  <c r="DSO138" i="7"/>
  <c r="DSP138" i="7"/>
  <c r="DSQ138" i="7"/>
  <c r="DSR138" i="7"/>
  <c r="DSS138" i="7"/>
  <c r="DST138" i="7"/>
  <c r="DSU138" i="7"/>
  <c r="DSV138" i="7"/>
  <c r="DSW138" i="7"/>
  <c r="DSX138" i="7"/>
  <c r="DSY138" i="7"/>
  <c r="DSZ138" i="7"/>
  <c r="DTA138" i="7"/>
  <c r="DTB138" i="7"/>
  <c r="DTC138" i="7"/>
  <c r="DTD138" i="7"/>
  <c r="DTE138" i="7"/>
  <c r="DTF138" i="7"/>
  <c r="DTG138" i="7"/>
  <c r="DTH138" i="7"/>
  <c r="DTI138" i="7"/>
  <c r="DTJ138" i="7"/>
  <c r="DTK138" i="7"/>
  <c r="DTL138" i="7"/>
  <c r="DTM138" i="7"/>
  <c r="DTN138" i="7"/>
  <c r="DTO138" i="7"/>
  <c r="DTP138" i="7"/>
  <c r="DTQ138" i="7"/>
  <c r="DTR138" i="7"/>
  <c r="DTS138" i="7"/>
  <c r="DTT138" i="7"/>
  <c r="DTU138" i="7"/>
  <c r="DTV138" i="7"/>
  <c r="DTW138" i="7"/>
  <c r="DTX138" i="7"/>
  <c r="DTY138" i="7"/>
  <c r="DTZ138" i="7"/>
  <c r="DUA138" i="7"/>
  <c r="DUB138" i="7"/>
  <c r="DUC138" i="7"/>
  <c r="DUD138" i="7"/>
  <c r="DUE138" i="7"/>
  <c r="DUF138" i="7"/>
  <c r="DUG138" i="7"/>
  <c r="DUH138" i="7"/>
  <c r="DUI138" i="7"/>
  <c r="DUJ138" i="7"/>
  <c r="DUK138" i="7"/>
  <c r="DUL138" i="7"/>
  <c r="DUM138" i="7"/>
  <c r="DUN138" i="7"/>
  <c r="DUO138" i="7"/>
  <c r="DUP138" i="7"/>
  <c r="DUQ138" i="7"/>
  <c r="DUR138" i="7"/>
  <c r="DUS138" i="7"/>
  <c r="DUT138" i="7"/>
  <c r="DUU138" i="7"/>
  <c r="DUV138" i="7"/>
  <c r="DUW138" i="7"/>
  <c r="DUX138" i="7"/>
  <c r="DUY138" i="7"/>
  <c r="DUZ138" i="7"/>
  <c r="DVA138" i="7"/>
  <c r="DVB138" i="7"/>
  <c r="DVC138" i="7"/>
  <c r="DVD138" i="7"/>
  <c r="DVE138" i="7"/>
  <c r="DVF138" i="7"/>
  <c r="DVG138" i="7"/>
  <c r="DVH138" i="7"/>
  <c r="DVI138" i="7"/>
  <c r="DVJ138" i="7"/>
  <c r="DVK138" i="7"/>
  <c r="DVL138" i="7"/>
  <c r="DVM138" i="7"/>
  <c r="DVN138" i="7"/>
  <c r="DVO138" i="7"/>
  <c r="DVP138" i="7"/>
  <c r="DVQ138" i="7"/>
  <c r="DVR138" i="7"/>
  <c r="DVS138" i="7"/>
  <c r="DVT138" i="7"/>
  <c r="DVU138" i="7"/>
  <c r="DVV138" i="7"/>
  <c r="DVW138" i="7"/>
  <c r="DVX138" i="7"/>
  <c r="DVY138" i="7"/>
  <c r="DVZ138" i="7"/>
  <c r="DWA138" i="7"/>
  <c r="DWB138" i="7"/>
  <c r="DWC138" i="7"/>
  <c r="DWD138" i="7"/>
  <c r="DWE138" i="7"/>
  <c r="DWF138" i="7"/>
  <c r="DWG138" i="7"/>
  <c r="DWH138" i="7"/>
  <c r="DWI138" i="7"/>
  <c r="DWJ138" i="7"/>
  <c r="DWK138" i="7"/>
  <c r="DWL138" i="7"/>
  <c r="DWM138" i="7"/>
  <c r="DWN138" i="7"/>
  <c r="DWO138" i="7"/>
  <c r="DWP138" i="7"/>
  <c r="DWQ138" i="7"/>
  <c r="DWR138" i="7"/>
  <c r="DWS138" i="7"/>
  <c r="DWT138" i="7"/>
  <c r="DWU138" i="7"/>
  <c r="DWV138" i="7"/>
  <c r="DWW138" i="7"/>
  <c r="DWX138" i="7"/>
  <c r="DWY138" i="7"/>
  <c r="DWZ138" i="7"/>
  <c r="DXA138" i="7"/>
  <c r="DXB138" i="7"/>
  <c r="DXC138" i="7"/>
  <c r="DXD138" i="7"/>
  <c r="DXE138" i="7"/>
  <c r="DXF138" i="7"/>
  <c r="DXG138" i="7"/>
  <c r="DXH138" i="7"/>
  <c r="DXI138" i="7"/>
  <c r="DXJ138" i="7"/>
  <c r="DXK138" i="7"/>
  <c r="DXL138" i="7"/>
  <c r="DXM138" i="7"/>
  <c r="DXN138" i="7"/>
  <c r="DXO138" i="7"/>
  <c r="DXP138" i="7"/>
  <c r="DXQ138" i="7"/>
  <c r="DXR138" i="7"/>
  <c r="DXS138" i="7"/>
  <c r="DXT138" i="7"/>
  <c r="DXU138" i="7"/>
  <c r="DXV138" i="7"/>
  <c r="DXW138" i="7"/>
  <c r="DXX138" i="7"/>
  <c r="DXY138" i="7"/>
  <c r="DXZ138" i="7"/>
  <c r="DYA138" i="7"/>
  <c r="DYB138" i="7"/>
  <c r="DYC138" i="7"/>
  <c r="DYD138" i="7"/>
  <c r="DYE138" i="7"/>
  <c r="DYF138" i="7"/>
  <c r="DYG138" i="7"/>
  <c r="DYH138" i="7"/>
  <c r="DYI138" i="7"/>
  <c r="DYJ138" i="7"/>
  <c r="DYK138" i="7"/>
  <c r="DYL138" i="7"/>
  <c r="DYM138" i="7"/>
  <c r="DYN138" i="7"/>
  <c r="DYO138" i="7"/>
  <c r="DYP138" i="7"/>
  <c r="DYQ138" i="7"/>
  <c r="DYR138" i="7"/>
  <c r="DYS138" i="7"/>
  <c r="DYT138" i="7"/>
  <c r="DYU138" i="7"/>
  <c r="DYV138" i="7"/>
  <c r="DYW138" i="7"/>
  <c r="DYX138" i="7"/>
  <c r="DYY138" i="7"/>
  <c r="DYZ138" i="7"/>
  <c r="DZA138" i="7"/>
  <c r="DZB138" i="7"/>
  <c r="DZC138" i="7"/>
  <c r="DZD138" i="7"/>
  <c r="DZE138" i="7"/>
  <c r="DZF138" i="7"/>
  <c r="DZG138" i="7"/>
  <c r="DZH138" i="7"/>
  <c r="DZI138" i="7"/>
  <c r="DZJ138" i="7"/>
  <c r="DZK138" i="7"/>
  <c r="DZL138" i="7"/>
  <c r="DZM138" i="7"/>
  <c r="DZN138" i="7"/>
  <c r="DZO138" i="7"/>
  <c r="DZP138" i="7"/>
  <c r="DZQ138" i="7"/>
  <c r="DZR138" i="7"/>
  <c r="DZS138" i="7"/>
  <c r="DZT138" i="7"/>
  <c r="DZU138" i="7"/>
  <c r="DZV138" i="7"/>
  <c r="DZW138" i="7"/>
  <c r="DZX138" i="7"/>
  <c r="DZY138" i="7"/>
  <c r="DZZ138" i="7"/>
  <c r="EAA138" i="7"/>
  <c r="EAB138" i="7"/>
  <c r="EAC138" i="7"/>
  <c r="EAD138" i="7"/>
  <c r="EAE138" i="7"/>
  <c r="EAF138" i="7"/>
  <c r="EAG138" i="7"/>
  <c r="EAH138" i="7"/>
  <c r="EAI138" i="7"/>
  <c r="EAJ138" i="7"/>
  <c r="EAK138" i="7"/>
  <c r="EAL138" i="7"/>
  <c r="EAM138" i="7"/>
  <c r="EAN138" i="7"/>
  <c r="EAO138" i="7"/>
  <c r="EAP138" i="7"/>
  <c r="EAQ138" i="7"/>
  <c r="EAR138" i="7"/>
  <c r="EAS138" i="7"/>
  <c r="EAT138" i="7"/>
  <c r="EAU138" i="7"/>
  <c r="EAV138" i="7"/>
  <c r="EAW138" i="7"/>
  <c r="EAX138" i="7"/>
  <c r="EAY138" i="7"/>
  <c r="EAZ138" i="7"/>
  <c r="EBA138" i="7"/>
  <c r="EBB138" i="7"/>
  <c r="EBC138" i="7"/>
  <c r="EBD138" i="7"/>
  <c r="EBE138" i="7"/>
  <c r="EBF138" i="7"/>
  <c r="EBG138" i="7"/>
  <c r="EBH138" i="7"/>
  <c r="EBI138" i="7"/>
  <c r="EBJ138" i="7"/>
  <c r="EBK138" i="7"/>
  <c r="EBL138" i="7"/>
  <c r="EBM138" i="7"/>
  <c r="EBN138" i="7"/>
  <c r="EBO138" i="7"/>
  <c r="EBP138" i="7"/>
  <c r="EBQ138" i="7"/>
  <c r="EBR138" i="7"/>
  <c r="EBS138" i="7"/>
  <c r="EBT138" i="7"/>
  <c r="EBU138" i="7"/>
  <c r="EBV138" i="7"/>
  <c r="EBW138" i="7"/>
  <c r="EBX138" i="7"/>
  <c r="EBY138" i="7"/>
  <c r="EBZ138" i="7"/>
  <c r="ECA138" i="7"/>
  <c r="ECB138" i="7"/>
  <c r="ECC138" i="7"/>
  <c r="ECD138" i="7"/>
  <c r="ECE138" i="7"/>
  <c r="ECF138" i="7"/>
  <c r="ECG138" i="7"/>
  <c r="ECH138" i="7"/>
  <c r="ECI138" i="7"/>
  <c r="ECJ138" i="7"/>
  <c r="ECK138" i="7"/>
  <c r="ECL138" i="7"/>
  <c r="ECM138" i="7"/>
  <c r="ECN138" i="7"/>
  <c r="ECO138" i="7"/>
  <c r="ECP138" i="7"/>
  <c r="ECQ138" i="7"/>
  <c r="ECR138" i="7"/>
  <c r="ECS138" i="7"/>
  <c r="ECT138" i="7"/>
  <c r="ECU138" i="7"/>
  <c r="ECV138" i="7"/>
  <c r="ECW138" i="7"/>
  <c r="ECX138" i="7"/>
  <c r="ECY138" i="7"/>
  <c r="ECZ138" i="7"/>
  <c r="EDA138" i="7"/>
  <c r="EDB138" i="7"/>
  <c r="EDC138" i="7"/>
  <c r="EDD138" i="7"/>
  <c r="EDE138" i="7"/>
  <c r="EDF138" i="7"/>
  <c r="EDG138" i="7"/>
  <c r="EDH138" i="7"/>
  <c r="EDI138" i="7"/>
  <c r="EDJ138" i="7"/>
  <c r="EDK138" i="7"/>
  <c r="EDL138" i="7"/>
  <c r="EDM138" i="7"/>
  <c r="EDN138" i="7"/>
  <c r="EDO138" i="7"/>
  <c r="EDP138" i="7"/>
  <c r="EDQ138" i="7"/>
  <c r="EDR138" i="7"/>
  <c r="EDS138" i="7"/>
  <c r="EDT138" i="7"/>
  <c r="EDU138" i="7"/>
  <c r="EDV138" i="7"/>
  <c r="EDW138" i="7"/>
  <c r="EDX138" i="7"/>
  <c r="EDY138" i="7"/>
  <c r="EDZ138" i="7"/>
  <c r="EEA138" i="7"/>
  <c r="EEB138" i="7"/>
  <c r="EEC138" i="7"/>
  <c r="EED138" i="7"/>
  <c r="EEE138" i="7"/>
  <c r="EEF138" i="7"/>
  <c r="EEG138" i="7"/>
  <c r="EEH138" i="7"/>
  <c r="EEI138" i="7"/>
  <c r="EEJ138" i="7"/>
  <c r="EEK138" i="7"/>
  <c r="EEL138" i="7"/>
  <c r="EEM138" i="7"/>
  <c r="EEN138" i="7"/>
  <c r="EEO138" i="7"/>
  <c r="EEP138" i="7"/>
  <c r="EEQ138" i="7"/>
  <c r="EER138" i="7"/>
  <c r="EES138" i="7"/>
  <c r="EET138" i="7"/>
  <c r="EEU138" i="7"/>
  <c r="EEV138" i="7"/>
  <c r="EEW138" i="7"/>
  <c r="EEX138" i="7"/>
  <c r="EEY138" i="7"/>
  <c r="EEZ138" i="7"/>
  <c r="EFA138" i="7"/>
  <c r="EFB138" i="7"/>
  <c r="EFC138" i="7"/>
  <c r="EFD138" i="7"/>
  <c r="EFE138" i="7"/>
  <c r="EFF138" i="7"/>
  <c r="EFG138" i="7"/>
  <c r="EFH138" i="7"/>
  <c r="EFI138" i="7"/>
  <c r="EFJ138" i="7"/>
  <c r="EFK138" i="7"/>
  <c r="EFL138" i="7"/>
  <c r="EFM138" i="7"/>
  <c r="EFN138" i="7"/>
  <c r="EFO138" i="7"/>
  <c r="EFP138" i="7"/>
  <c r="EFQ138" i="7"/>
  <c r="EFR138" i="7"/>
  <c r="EFS138" i="7"/>
  <c r="EFT138" i="7"/>
  <c r="EFU138" i="7"/>
  <c r="EFV138" i="7"/>
  <c r="EFW138" i="7"/>
  <c r="EFX138" i="7"/>
  <c r="EFY138" i="7"/>
  <c r="EFZ138" i="7"/>
  <c r="EGA138" i="7"/>
  <c r="EGB138" i="7"/>
  <c r="EGC138" i="7"/>
  <c r="EGD138" i="7"/>
  <c r="EGE138" i="7"/>
  <c r="EGF138" i="7"/>
  <c r="EGG138" i="7"/>
  <c r="EGH138" i="7"/>
  <c r="EGI138" i="7"/>
  <c r="EGJ138" i="7"/>
  <c r="EGK138" i="7"/>
  <c r="EGL138" i="7"/>
  <c r="EGM138" i="7"/>
  <c r="EGN138" i="7"/>
  <c r="EGO138" i="7"/>
  <c r="EGP138" i="7"/>
  <c r="EGQ138" i="7"/>
  <c r="EGR138" i="7"/>
  <c r="EGS138" i="7"/>
  <c r="EGT138" i="7"/>
  <c r="EGU138" i="7"/>
  <c r="EGV138" i="7"/>
  <c r="EGW138" i="7"/>
  <c r="EGX138" i="7"/>
  <c r="EGY138" i="7"/>
  <c r="EGZ138" i="7"/>
  <c r="EHA138" i="7"/>
  <c r="EHB138" i="7"/>
  <c r="EHC138" i="7"/>
  <c r="EHD138" i="7"/>
  <c r="EHE138" i="7"/>
  <c r="EHF138" i="7"/>
  <c r="EHG138" i="7"/>
  <c r="EHH138" i="7"/>
  <c r="EHI138" i="7"/>
  <c r="EHJ138" i="7"/>
  <c r="EHK138" i="7"/>
  <c r="EHL138" i="7"/>
  <c r="EHM138" i="7"/>
  <c r="EHN138" i="7"/>
  <c r="EHO138" i="7"/>
  <c r="EHP138" i="7"/>
  <c r="EHQ138" i="7"/>
  <c r="EHR138" i="7"/>
  <c r="EHS138" i="7"/>
  <c r="EHT138" i="7"/>
  <c r="EHU138" i="7"/>
  <c r="EHV138" i="7"/>
  <c r="EHW138" i="7"/>
  <c r="EHX138" i="7"/>
  <c r="EHY138" i="7"/>
  <c r="EHZ138" i="7"/>
  <c r="EIA138" i="7"/>
  <c r="EIB138" i="7"/>
  <c r="EIC138" i="7"/>
  <c r="EID138" i="7"/>
  <c r="EIE138" i="7"/>
  <c r="EIF138" i="7"/>
  <c r="EIG138" i="7"/>
  <c r="EIH138" i="7"/>
  <c r="EII138" i="7"/>
  <c r="EIJ138" i="7"/>
  <c r="EIK138" i="7"/>
  <c r="EIL138" i="7"/>
  <c r="EIM138" i="7"/>
  <c r="EIN138" i="7"/>
  <c r="EIO138" i="7"/>
  <c r="EIP138" i="7"/>
  <c r="EIQ138" i="7"/>
  <c r="EIR138" i="7"/>
  <c r="EIS138" i="7"/>
  <c r="EIT138" i="7"/>
  <c r="EIU138" i="7"/>
  <c r="EIV138" i="7"/>
  <c r="EIW138" i="7"/>
  <c r="EIX138" i="7"/>
  <c r="EIY138" i="7"/>
  <c r="EIZ138" i="7"/>
  <c r="EJA138" i="7"/>
  <c r="EJB138" i="7"/>
  <c r="EJC138" i="7"/>
  <c r="EJD138" i="7"/>
  <c r="EJE138" i="7"/>
  <c r="EJF138" i="7"/>
  <c r="EJG138" i="7"/>
  <c r="EJH138" i="7"/>
  <c r="EJI138" i="7"/>
  <c r="EJJ138" i="7"/>
  <c r="EJK138" i="7"/>
  <c r="EJL138" i="7"/>
  <c r="EJM138" i="7"/>
  <c r="EJN138" i="7"/>
  <c r="EJO138" i="7"/>
  <c r="EJP138" i="7"/>
  <c r="EJQ138" i="7"/>
  <c r="EJR138" i="7"/>
  <c r="EJS138" i="7"/>
  <c r="EJT138" i="7"/>
  <c r="EJU138" i="7"/>
  <c r="EJV138" i="7"/>
  <c r="EJW138" i="7"/>
  <c r="EJX138" i="7"/>
  <c r="EJY138" i="7"/>
  <c r="EJZ138" i="7"/>
  <c r="EKA138" i="7"/>
  <c r="EKB138" i="7"/>
  <c r="EKC138" i="7"/>
  <c r="EKD138" i="7"/>
  <c r="EKE138" i="7"/>
  <c r="EKF138" i="7"/>
  <c r="EKG138" i="7"/>
  <c r="EKH138" i="7"/>
  <c r="EKI138" i="7"/>
  <c r="EKJ138" i="7"/>
  <c r="EKK138" i="7"/>
  <c r="EKL138" i="7"/>
  <c r="EKM138" i="7"/>
  <c r="EKN138" i="7"/>
  <c r="EKO138" i="7"/>
  <c r="EKP138" i="7"/>
  <c r="EKQ138" i="7"/>
  <c r="EKR138" i="7"/>
  <c r="EKS138" i="7"/>
  <c r="EKT138" i="7"/>
  <c r="EKU138" i="7"/>
  <c r="EKV138" i="7"/>
  <c r="EKW138" i="7"/>
  <c r="EKX138" i="7"/>
  <c r="EKY138" i="7"/>
  <c r="EKZ138" i="7"/>
  <c r="ELA138" i="7"/>
  <c r="ELB138" i="7"/>
  <c r="ELC138" i="7"/>
  <c r="ELD138" i="7"/>
  <c r="ELE138" i="7"/>
  <c r="ELF138" i="7"/>
  <c r="ELG138" i="7"/>
  <c r="ELH138" i="7"/>
  <c r="ELI138" i="7"/>
  <c r="ELJ138" i="7"/>
  <c r="ELK138" i="7"/>
  <c r="ELL138" i="7"/>
  <c r="ELM138" i="7"/>
  <c r="ELN138" i="7"/>
  <c r="ELO138" i="7"/>
  <c r="ELP138" i="7"/>
  <c r="ELQ138" i="7"/>
  <c r="ELR138" i="7"/>
  <c r="ELS138" i="7"/>
  <c r="ELT138" i="7"/>
  <c r="ELU138" i="7"/>
  <c r="ELV138" i="7"/>
  <c r="ELW138" i="7"/>
  <c r="ELX138" i="7"/>
  <c r="ELY138" i="7"/>
  <c r="ELZ138" i="7"/>
  <c r="EMA138" i="7"/>
  <c r="EMB138" i="7"/>
  <c r="EMC138" i="7"/>
  <c r="EMD138" i="7"/>
  <c r="EME138" i="7"/>
  <c r="EMF138" i="7"/>
  <c r="EMG138" i="7"/>
  <c r="EMH138" i="7"/>
  <c r="EMI138" i="7"/>
  <c r="EMJ138" i="7"/>
  <c r="EMK138" i="7"/>
  <c r="EML138" i="7"/>
  <c r="EMM138" i="7"/>
  <c r="EMN138" i="7"/>
  <c r="EMO138" i="7"/>
  <c r="EMP138" i="7"/>
  <c r="EMQ138" i="7"/>
  <c r="EMR138" i="7"/>
  <c r="EMS138" i="7"/>
  <c r="EMT138" i="7"/>
  <c r="EMU138" i="7"/>
  <c r="EMV138" i="7"/>
  <c r="EMW138" i="7"/>
  <c r="EMX138" i="7"/>
  <c r="EMY138" i="7"/>
  <c r="EMZ138" i="7"/>
  <c r="ENA138" i="7"/>
  <c r="ENB138" i="7"/>
  <c r="ENC138" i="7"/>
  <c r="END138" i="7"/>
  <c r="ENE138" i="7"/>
  <c r="ENF138" i="7"/>
  <c r="ENG138" i="7"/>
  <c r="ENH138" i="7"/>
  <c r="ENI138" i="7"/>
  <c r="ENJ138" i="7"/>
  <c r="ENK138" i="7"/>
  <c r="ENL138" i="7"/>
  <c r="ENM138" i="7"/>
  <c r="ENN138" i="7"/>
  <c r="ENO138" i="7"/>
  <c r="ENP138" i="7"/>
  <c r="ENQ138" i="7"/>
  <c r="ENR138" i="7"/>
  <c r="ENS138" i="7"/>
  <c r="ENT138" i="7"/>
  <c r="ENU138" i="7"/>
  <c r="ENV138" i="7"/>
  <c r="ENW138" i="7"/>
  <c r="ENX138" i="7"/>
  <c r="ENY138" i="7"/>
  <c r="ENZ138" i="7"/>
  <c r="EOA138" i="7"/>
  <c r="EOB138" i="7"/>
  <c r="EOC138" i="7"/>
  <c r="EOD138" i="7"/>
  <c r="EOE138" i="7"/>
  <c r="EOF138" i="7"/>
  <c r="EOG138" i="7"/>
  <c r="EOH138" i="7"/>
  <c r="EOI138" i="7"/>
  <c r="EOJ138" i="7"/>
  <c r="EOK138" i="7"/>
  <c r="EOL138" i="7"/>
  <c r="EOM138" i="7"/>
  <c r="EON138" i="7"/>
  <c r="EOO138" i="7"/>
  <c r="EOP138" i="7"/>
  <c r="EOQ138" i="7"/>
  <c r="EOR138" i="7"/>
  <c r="EOS138" i="7"/>
  <c r="EOT138" i="7"/>
  <c r="EOU138" i="7"/>
  <c r="EOV138" i="7"/>
  <c r="EOW138" i="7"/>
  <c r="EOX138" i="7"/>
  <c r="EOY138" i="7"/>
  <c r="EOZ138" i="7"/>
  <c r="EPA138" i="7"/>
  <c r="EPB138" i="7"/>
  <c r="EPC138" i="7"/>
  <c r="EPD138" i="7"/>
  <c r="EPE138" i="7"/>
  <c r="EPF138" i="7"/>
  <c r="EPG138" i="7"/>
  <c r="EPH138" i="7"/>
  <c r="EPI138" i="7"/>
  <c r="EPJ138" i="7"/>
  <c r="EPK138" i="7"/>
  <c r="EPL138" i="7"/>
  <c r="EPM138" i="7"/>
  <c r="EPN138" i="7"/>
  <c r="EPO138" i="7"/>
  <c r="EPP138" i="7"/>
  <c r="EPQ138" i="7"/>
  <c r="EPR138" i="7"/>
  <c r="EPS138" i="7"/>
  <c r="EPT138" i="7"/>
  <c r="EPU138" i="7"/>
  <c r="EPV138" i="7"/>
  <c r="EPW138" i="7"/>
  <c r="EPX138" i="7"/>
  <c r="EPY138" i="7"/>
  <c r="EPZ138" i="7"/>
  <c r="EQA138" i="7"/>
  <c r="EQB138" i="7"/>
  <c r="EQC138" i="7"/>
  <c r="EQD138" i="7"/>
  <c r="EQE138" i="7"/>
  <c r="EQF138" i="7"/>
  <c r="EQG138" i="7"/>
  <c r="EQH138" i="7"/>
  <c r="EQI138" i="7"/>
  <c r="EQJ138" i="7"/>
  <c r="EQK138" i="7"/>
  <c r="EQL138" i="7"/>
  <c r="EQM138" i="7"/>
  <c r="EQN138" i="7"/>
  <c r="EQO138" i="7"/>
  <c r="EQP138" i="7"/>
  <c r="EQQ138" i="7"/>
  <c r="EQR138" i="7"/>
  <c r="EQS138" i="7"/>
  <c r="EQT138" i="7"/>
  <c r="EQU138" i="7"/>
  <c r="EQV138" i="7"/>
  <c r="EQW138" i="7"/>
  <c r="EQX138" i="7"/>
  <c r="EQY138" i="7"/>
  <c r="EQZ138" i="7"/>
  <c r="ERA138" i="7"/>
  <c r="ERB138" i="7"/>
  <c r="ERC138" i="7"/>
  <c r="ERD138" i="7"/>
  <c r="ERE138" i="7"/>
  <c r="ERF138" i="7"/>
  <c r="ERG138" i="7"/>
  <c r="ERH138" i="7"/>
  <c r="ERI138" i="7"/>
  <c r="ERJ138" i="7"/>
  <c r="ERK138" i="7"/>
  <c r="ERL138" i="7"/>
  <c r="ERM138" i="7"/>
  <c r="ERN138" i="7"/>
  <c r="ERO138" i="7"/>
  <c r="ERP138" i="7"/>
  <c r="ERQ138" i="7"/>
  <c r="ERR138" i="7"/>
  <c r="ERS138" i="7"/>
  <c r="ERT138" i="7"/>
  <c r="ERU138" i="7"/>
  <c r="ERV138" i="7"/>
  <c r="ERW138" i="7"/>
  <c r="ERX138" i="7"/>
  <c r="ERY138" i="7"/>
  <c r="ERZ138" i="7"/>
  <c r="ESA138" i="7"/>
  <c r="ESB138" i="7"/>
  <c r="ESC138" i="7"/>
  <c r="ESD138" i="7"/>
  <c r="ESE138" i="7"/>
  <c r="ESF138" i="7"/>
  <c r="ESG138" i="7"/>
  <c r="ESH138" i="7"/>
  <c r="ESI138" i="7"/>
  <c r="ESJ138" i="7"/>
  <c r="ESK138" i="7"/>
  <c r="ESL138" i="7"/>
  <c r="ESM138" i="7"/>
  <c r="ESN138" i="7"/>
  <c r="ESO138" i="7"/>
  <c r="ESP138" i="7"/>
  <c r="ESQ138" i="7"/>
  <c r="ESR138" i="7"/>
  <c r="ESS138" i="7"/>
  <c r="EST138" i="7"/>
  <c r="ESU138" i="7"/>
  <c r="ESV138" i="7"/>
  <c r="ESW138" i="7"/>
  <c r="ESX138" i="7"/>
  <c r="ESY138" i="7"/>
  <c r="ESZ138" i="7"/>
  <c r="ETA138" i="7"/>
  <c r="ETB138" i="7"/>
  <c r="ETC138" i="7"/>
  <c r="ETD138" i="7"/>
  <c r="ETE138" i="7"/>
  <c r="ETF138" i="7"/>
  <c r="ETG138" i="7"/>
  <c r="ETH138" i="7"/>
  <c r="ETI138" i="7"/>
  <c r="ETJ138" i="7"/>
  <c r="ETK138" i="7"/>
  <c r="ETL138" i="7"/>
  <c r="ETM138" i="7"/>
  <c r="ETN138" i="7"/>
  <c r="ETO138" i="7"/>
  <c r="ETP138" i="7"/>
  <c r="ETQ138" i="7"/>
  <c r="ETR138" i="7"/>
  <c r="ETS138" i="7"/>
  <c r="ETT138" i="7"/>
  <c r="ETU138" i="7"/>
  <c r="ETV138" i="7"/>
  <c r="ETW138" i="7"/>
  <c r="ETX138" i="7"/>
  <c r="ETY138" i="7"/>
  <c r="ETZ138" i="7"/>
  <c r="EUA138" i="7"/>
  <c r="EUB138" i="7"/>
  <c r="EUC138" i="7"/>
  <c r="EUD138" i="7"/>
  <c r="EUE138" i="7"/>
  <c r="EUF138" i="7"/>
  <c r="EUG138" i="7"/>
  <c r="EUH138" i="7"/>
  <c r="EUI138" i="7"/>
  <c r="EUJ138" i="7"/>
  <c r="EUK138" i="7"/>
  <c r="EUL138" i="7"/>
  <c r="EUM138" i="7"/>
  <c r="EUN138" i="7"/>
  <c r="EUO138" i="7"/>
  <c r="EUP138" i="7"/>
  <c r="EUQ138" i="7"/>
  <c r="EUR138" i="7"/>
  <c r="EUS138" i="7"/>
  <c r="EUT138" i="7"/>
  <c r="EUU138" i="7"/>
  <c r="EUV138" i="7"/>
  <c r="EUW138" i="7"/>
  <c r="EUX138" i="7"/>
  <c r="EUY138" i="7"/>
  <c r="EUZ138" i="7"/>
  <c r="EVA138" i="7"/>
  <c r="EVB138" i="7"/>
  <c r="EVC138" i="7"/>
  <c r="EVD138" i="7"/>
  <c r="EVE138" i="7"/>
  <c r="EVF138" i="7"/>
  <c r="EVG138" i="7"/>
  <c r="EVH138" i="7"/>
  <c r="EVI138" i="7"/>
  <c r="EVJ138" i="7"/>
  <c r="EVK138" i="7"/>
  <c r="EVL138" i="7"/>
  <c r="EVM138" i="7"/>
  <c r="EVN138" i="7"/>
  <c r="EVO138" i="7"/>
  <c r="EVP138" i="7"/>
  <c r="EVQ138" i="7"/>
  <c r="EVR138" i="7"/>
  <c r="EVS138" i="7"/>
  <c r="EVT138" i="7"/>
  <c r="EVU138" i="7"/>
  <c r="EVV138" i="7"/>
  <c r="EVW138" i="7"/>
  <c r="EVX138" i="7"/>
  <c r="EVY138" i="7"/>
  <c r="EVZ138" i="7"/>
  <c r="EWA138" i="7"/>
  <c r="EWB138" i="7"/>
  <c r="EWC138" i="7"/>
  <c r="EWD138" i="7"/>
  <c r="EWE138" i="7"/>
  <c r="EWF138" i="7"/>
  <c r="EWG138" i="7"/>
  <c r="EWH138" i="7"/>
  <c r="EWI138" i="7"/>
  <c r="EWJ138" i="7"/>
  <c r="EWK138" i="7"/>
  <c r="EWL138" i="7"/>
  <c r="EWM138" i="7"/>
  <c r="EWN138" i="7"/>
  <c r="EWO138" i="7"/>
  <c r="EWP138" i="7"/>
  <c r="EWQ138" i="7"/>
  <c r="EWR138" i="7"/>
  <c r="EWS138" i="7"/>
  <c r="EWT138" i="7"/>
  <c r="EWU138" i="7"/>
  <c r="EWV138" i="7"/>
  <c r="EWW138" i="7"/>
  <c r="EWX138" i="7"/>
  <c r="EWY138" i="7"/>
  <c r="EWZ138" i="7"/>
  <c r="EXA138" i="7"/>
  <c r="EXB138" i="7"/>
  <c r="EXC138" i="7"/>
  <c r="EXD138" i="7"/>
  <c r="EXE138" i="7"/>
  <c r="EXF138" i="7"/>
  <c r="EXG138" i="7"/>
  <c r="EXH138" i="7"/>
  <c r="EXI138" i="7"/>
  <c r="EXJ138" i="7"/>
  <c r="EXK138" i="7"/>
  <c r="EXL138" i="7"/>
  <c r="EXM138" i="7"/>
  <c r="EXN138" i="7"/>
  <c r="EXO138" i="7"/>
  <c r="EXP138" i="7"/>
  <c r="EXQ138" i="7"/>
  <c r="EXR138" i="7"/>
  <c r="EXS138" i="7"/>
  <c r="EXT138" i="7"/>
  <c r="EXU138" i="7"/>
  <c r="EXV138" i="7"/>
  <c r="EXW138" i="7"/>
  <c r="EXX138" i="7"/>
  <c r="EXY138" i="7"/>
  <c r="EXZ138" i="7"/>
  <c r="EYA138" i="7"/>
  <c r="EYB138" i="7"/>
  <c r="EYC138" i="7"/>
  <c r="EYD138" i="7"/>
  <c r="EYE138" i="7"/>
  <c r="EYF138" i="7"/>
  <c r="EYG138" i="7"/>
  <c r="EYH138" i="7"/>
  <c r="EYI138" i="7"/>
  <c r="EYJ138" i="7"/>
  <c r="EYK138" i="7"/>
  <c r="EYL138" i="7"/>
  <c r="EYM138" i="7"/>
  <c r="EYN138" i="7"/>
  <c r="EYO138" i="7"/>
  <c r="EYP138" i="7"/>
  <c r="EYQ138" i="7"/>
  <c r="EYR138" i="7"/>
  <c r="EYS138" i="7"/>
  <c r="EYT138" i="7"/>
  <c r="EYU138" i="7"/>
  <c r="EYV138" i="7"/>
  <c r="EYW138" i="7"/>
  <c r="EYX138" i="7"/>
  <c r="EYY138" i="7"/>
  <c r="EYZ138" i="7"/>
  <c r="EZA138" i="7"/>
  <c r="EZB138" i="7"/>
  <c r="EZC138" i="7"/>
  <c r="EZD138" i="7"/>
  <c r="EZE138" i="7"/>
  <c r="EZF138" i="7"/>
  <c r="EZG138" i="7"/>
  <c r="EZH138" i="7"/>
  <c r="EZI138" i="7"/>
  <c r="EZJ138" i="7"/>
  <c r="EZK138" i="7"/>
  <c r="EZL138" i="7"/>
  <c r="EZM138" i="7"/>
  <c r="EZN138" i="7"/>
  <c r="EZO138" i="7"/>
  <c r="EZP138" i="7"/>
  <c r="EZQ138" i="7"/>
  <c r="EZR138" i="7"/>
  <c r="EZS138" i="7"/>
  <c r="EZT138" i="7"/>
  <c r="EZU138" i="7"/>
  <c r="EZV138" i="7"/>
  <c r="EZW138" i="7"/>
  <c r="EZX138" i="7"/>
  <c r="EZY138" i="7"/>
  <c r="EZZ138" i="7"/>
  <c r="FAA138" i="7"/>
  <c r="FAB138" i="7"/>
  <c r="FAC138" i="7"/>
  <c r="FAD138" i="7"/>
  <c r="FAE138" i="7"/>
  <c r="FAF138" i="7"/>
  <c r="FAG138" i="7"/>
  <c r="FAH138" i="7"/>
  <c r="FAI138" i="7"/>
  <c r="FAJ138" i="7"/>
  <c r="FAK138" i="7"/>
  <c r="FAL138" i="7"/>
  <c r="FAM138" i="7"/>
  <c r="FAN138" i="7"/>
  <c r="FAO138" i="7"/>
  <c r="FAP138" i="7"/>
  <c r="FAQ138" i="7"/>
  <c r="FAR138" i="7"/>
  <c r="FAS138" i="7"/>
  <c r="FAT138" i="7"/>
  <c r="FAU138" i="7"/>
  <c r="FAV138" i="7"/>
  <c r="FAW138" i="7"/>
  <c r="FAX138" i="7"/>
  <c r="FAY138" i="7"/>
  <c r="FAZ138" i="7"/>
  <c r="FBA138" i="7"/>
  <c r="FBB138" i="7"/>
  <c r="FBC138" i="7"/>
  <c r="FBD138" i="7"/>
  <c r="FBE138" i="7"/>
  <c r="FBF138" i="7"/>
  <c r="FBG138" i="7"/>
  <c r="FBH138" i="7"/>
  <c r="FBI138" i="7"/>
  <c r="FBJ138" i="7"/>
  <c r="FBK138" i="7"/>
  <c r="FBL138" i="7"/>
  <c r="FBM138" i="7"/>
  <c r="FBN138" i="7"/>
  <c r="FBO138" i="7"/>
  <c r="FBP138" i="7"/>
  <c r="FBQ138" i="7"/>
  <c r="FBR138" i="7"/>
  <c r="FBS138" i="7"/>
  <c r="FBT138" i="7"/>
  <c r="FBU138" i="7"/>
  <c r="FBV138" i="7"/>
  <c r="FBW138" i="7"/>
  <c r="FBX138" i="7"/>
  <c r="FBY138" i="7"/>
  <c r="FBZ138" i="7"/>
  <c r="FCA138" i="7"/>
  <c r="FCB138" i="7"/>
  <c r="FCC138" i="7"/>
  <c r="FCD138" i="7"/>
  <c r="FCE138" i="7"/>
  <c r="FCF138" i="7"/>
  <c r="FCG138" i="7"/>
  <c r="FCH138" i="7"/>
  <c r="FCI138" i="7"/>
  <c r="FCJ138" i="7"/>
  <c r="FCK138" i="7"/>
  <c r="FCL138" i="7"/>
  <c r="FCM138" i="7"/>
  <c r="FCN138" i="7"/>
  <c r="FCO138" i="7"/>
  <c r="FCP138" i="7"/>
  <c r="FCQ138" i="7"/>
  <c r="FCR138" i="7"/>
  <c r="FCS138" i="7"/>
  <c r="FCT138" i="7"/>
  <c r="FCU138" i="7"/>
  <c r="FCV138" i="7"/>
  <c r="FCW138" i="7"/>
  <c r="FCX138" i="7"/>
  <c r="FCY138" i="7"/>
  <c r="FCZ138" i="7"/>
  <c r="FDA138" i="7"/>
  <c r="FDB138" i="7"/>
  <c r="FDC138" i="7"/>
  <c r="FDD138" i="7"/>
  <c r="FDE138" i="7"/>
  <c r="FDF138" i="7"/>
  <c r="FDG138" i="7"/>
  <c r="FDH138" i="7"/>
  <c r="FDI138" i="7"/>
  <c r="FDJ138" i="7"/>
  <c r="FDK138" i="7"/>
  <c r="FDL138" i="7"/>
  <c r="FDM138" i="7"/>
  <c r="FDN138" i="7"/>
  <c r="FDO138" i="7"/>
  <c r="FDP138" i="7"/>
  <c r="FDQ138" i="7"/>
  <c r="FDR138" i="7"/>
  <c r="FDS138" i="7"/>
  <c r="FDT138" i="7"/>
  <c r="FDU138" i="7"/>
  <c r="FDV138" i="7"/>
  <c r="FDW138" i="7"/>
  <c r="FDX138" i="7"/>
  <c r="FDY138" i="7"/>
  <c r="FDZ138" i="7"/>
  <c r="FEA138" i="7"/>
  <c r="FEB138" i="7"/>
  <c r="FEC138" i="7"/>
  <c r="FED138" i="7"/>
  <c r="FEE138" i="7"/>
  <c r="FEF138" i="7"/>
  <c r="FEG138" i="7"/>
  <c r="FEH138" i="7"/>
  <c r="FEI138" i="7"/>
  <c r="FEJ138" i="7"/>
  <c r="FEK138" i="7"/>
  <c r="FEL138" i="7"/>
  <c r="FEM138" i="7"/>
  <c r="FEN138" i="7"/>
  <c r="FEO138" i="7"/>
  <c r="FEP138" i="7"/>
  <c r="FEQ138" i="7"/>
  <c r="FER138" i="7"/>
  <c r="FES138" i="7"/>
  <c r="FET138" i="7"/>
  <c r="FEU138" i="7"/>
  <c r="FEV138" i="7"/>
  <c r="FEW138" i="7"/>
  <c r="FEX138" i="7"/>
  <c r="FEY138" i="7"/>
  <c r="FEZ138" i="7"/>
  <c r="FFA138" i="7"/>
  <c r="FFB138" i="7"/>
  <c r="FFC138" i="7"/>
  <c r="FFD138" i="7"/>
  <c r="FFE138" i="7"/>
  <c r="FFF138" i="7"/>
  <c r="FFG138" i="7"/>
  <c r="FFH138" i="7"/>
  <c r="FFI138" i="7"/>
  <c r="FFJ138" i="7"/>
  <c r="FFK138" i="7"/>
  <c r="FFL138" i="7"/>
  <c r="FFM138" i="7"/>
  <c r="FFN138" i="7"/>
  <c r="FFO138" i="7"/>
  <c r="FFP138" i="7"/>
  <c r="FFQ138" i="7"/>
  <c r="FFR138" i="7"/>
  <c r="FFS138" i="7"/>
  <c r="FFT138" i="7"/>
  <c r="FFU138" i="7"/>
  <c r="FFV138" i="7"/>
  <c r="FFW138" i="7"/>
  <c r="FFX138" i="7"/>
  <c r="FFY138" i="7"/>
  <c r="FFZ138" i="7"/>
  <c r="FGA138" i="7"/>
  <c r="FGB138" i="7"/>
  <c r="FGC138" i="7"/>
  <c r="FGD138" i="7"/>
  <c r="FGE138" i="7"/>
  <c r="FGF138" i="7"/>
  <c r="FGG138" i="7"/>
  <c r="FGH138" i="7"/>
  <c r="FGI138" i="7"/>
  <c r="FGJ138" i="7"/>
  <c r="FGK138" i="7"/>
  <c r="FGL138" i="7"/>
  <c r="FGM138" i="7"/>
  <c r="FGN138" i="7"/>
  <c r="FGO138" i="7"/>
  <c r="FGP138" i="7"/>
  <c r="FGQ138" i="7"/>
  <c r="FGR138" i="7"/>
  <c r="FGS138" i="7"/>
  <c r="FGT138" i="7"/>
  <c r="FGU138" i="7"/>
  <c r="FGV138" i="7"/>
  <c r="FGW138" i="7"/>
  <c r="FGX138" i="7"/>
  <c r="FGY138" i="7"/>
  <c r="FGZ138" i="7"/>
  <c r="FHA138" i="7"/>
  <c r="FHB138" i="7"/>
  <c r="FHC138" i="7"/>
  <c r="FHD138" i="7"/>
  <c r="FHE138" i="7"/>
  <c r="FHF138" i="7"/>
  <c r="FHG138" i="7"/>
  <c r="FHH138" i="7"/>
  <c r="FHI138" i="7"/>
  <c r="FHJ138" i="7"/>
  <c r="FHK138" i="7"/>
  <c r="FHL138" i="7"/>
  <c r="FHM138" i="7"/>
  <c r="FHN138" i="7"/>
  <c r="FHO138" i="7"/>
  <c r="FHP138" i="7"/>
  <c r="FHQ138" i="7"/>
  <c r="FHR138" i="7"/>
  <c r="FHS138" i="7"/>
  <c r="FHT138" i="7"/>
  <c r="FHU138" i="7"/>
  <c r="FHV138" i="7"/>
  <c r="FHW138" i="7"/>
  <c r="FHX138" i="7"/>
  <c r="FHY138" i="7"/>
  <c r="FHZ138" i="7"/>
  <c r="FIA138" i="7"/>
  <c r="FIB138" i="7"/>
  <c r="FIC138" i="7"/>
  <c r="FID138" i="7"/>
  <c r="FIE138" i="7"/>
  <c r="FIF138" i="7"/>
  <c r="FIG138" i="7"/>
  <c r="FIH138" i="7"/>
  <c r="FII138" i="7"/>
  <c r="FIJ138" i="7"/>
  <c r="FIK138" i="7"/>
  <c r="FIL138" i="7"/>
  <c r="FIM138" i="7"/>
  <c r="FIN138" i="7"/>
  <c r="FIO138" i="7"/>
  <c r="FIP138" i="7"/>
  <c r="FIQ138" i="7"/>
  <c r="FIR138" i="7"/>
  <c r="FIS138" i="7"/>
  <c r="FIT138" i="7"/>
  <c r="FIU138" i="7"/>
  <c r="FIV138" i="7"/>
  <c r="FIW138" i="7"/>
  <c r="FIX138" i="7"/>
  <c r="FIY138" i="7"/>
  <c r="FIZ138" i="7"/>
  <c r="FJA138" i="7"/>
  <c r="FJB138" i="7"/>
  <c r="FJC138" i="7"/>
  <c r="FJD138" i="7"/>
  <c r="FJE138" i="7"/>
  <c r="FJF138" i="7"/>
  <c r="FJG138" i="7"/>
  <c r="FJH138" i="7"/>
  <c r="FJI138" i="7"/>
  <c r="FJJ138" i="7"/>
  <c r="FJK138" i="7"/>
  <c r="FJL138" i="7"/>
  <c r="FJM138" i="7"/>
  <c r="FJN138" i="7"/>
  <c r="FJO138" i="7"/>
  <c r="FJP138" i="7"/>
  <c r="FJQ138" i="7"/>
  <c r="FJR138" i="7"/>
  <c r="FJS138" i="7"/>
  <c r="FJT138" i="7"/>
  <c r="FJU138" i="7"/>
  <c r="FJV138" i="7"/>
  <c r="FJW138" i="7"/>
  <c r="FJX138" i="7"/>
  <c r="FJY138" i="7"/>
  <c r="FJZ138" i="7"/>
  <c r="FKA138" i="7"/>
  <c r="FKB138" i="7"/>
  <c r="FKC138" i="7"/>
  <c r="FKD138" i="7"/>
  <c r="FKE138" i="7"/>
  <c r="FKF138" i="7"/>
  <c r="FKG138" i="7"/>
  <c r="FKH138" i="7"/>
  <c r="FKI138" i="7"/>
  <c r="FKJ138" i="7"/>
  <c r="FKK138" i="7"/>
  <c r="FKL138" i="7"/>
  <c r="FKM138" i="7"/>
  <c r="FKN138" i="7"/>
  <c r="FKO138" i="7"/>
  <c r="FKP138" i="7"/>
  <c r="FKQ138" i="7"/>
  <c r="FKR138" i="7"/>
  <c r="FKS138" i="7"/>
  <c r="FKT138" i="7"/>
  <c r="FKU138" i="7"/>
  <c r="FKV138" i="7"/>
  <c r="FKW138" i="7"/>
  <c r="FKX138" i="7"/>
  <c r="FKY138" i="7"/>
  <c r="FKZ138" i="7"/>
  <c r="FLA138" i="7"/>
  <c r="FLB138" i="7"/>
  <c r="FLC138" i="7"/>
  <c r="FLD138" i="7"/>
  <c r="FLE138" i="7"/>
  <c r="FLF138" i="7"/>
  <c r="FLG138" i="7"/>
  <c r="FLH138" i="7"/>
  <c r="FLI138" i="7"/>
  <c r="FLJ138" i="7"/>
  <c r="FLK138" i="7"/>
  <c r="FLL138" i="7"/>
  <c r="FLM138" i="7"/>
  <c r="FLN138" i="7"/>
  <c r="FLO138" i="7"/>
  <c r="FLP138" i="7"/>
  <c r="FLQ138" i="7"/>
  <c r="FLR138" i="7"/>
  <c r="FLS138" i="7"/>
  <c r="FLT138" i="7"/>
  <c r="FLU138" i="7"/>
  <c r="FLV138" i="7"/>
  <c r="FLW138" i="7"/>
  <c r="FLX138" i="7"/>
  <c r="FLY138" i="7"/>
  <c r="FLZ138" i="7"/>
  <c r="FMA138" i="7"/>
  <c r="FMB138" i="7"/>
  <c r="FMC138" i="7"/>
  <c r="FMD138" i="7"/>
  <c r="FME138" i="7"/>
  <c r="FMF138" i="7"/>
  <c r="FMG138" i="7"/>
  <c r="FMH138" i="7"/>
  <c r="FMI138" i="7"/>
  <c r="FMJ138" i="7"/>
  <c r="FMK138" i="7"/>
  <c r="FML138" i="7"/>
  <c r="FMM138" i="7"/>
  <c r="FMN138" i="7"/>
  <c r="FMO138" i="7"/>
  <c r="FMP138" i="7"/>
  <c r="FMQ138" i="7"/>
  <c r="FMR138" i="7"/>
  <c r="FMS138" i="7"/>
  <c r="FMT138" i="7"/>
  <c r="FMU138" i="7"/>
  <c r="FMV138" i="7"/>
  <c r="FMW138" i="7"/>
  <c r="FMX138" i="7"/>
  <c r="FMY138" i="7"/>
  <c r="FMZ138" i="7"/>
  <c r="FNA138" i="7"/>
  <c r="FNB138" i="7"/>
  <c r="FNC138" i="7"/>
  <c r="FND138" i="7"/>
  <c r="FNE138" i="7"/>
  <c r="FNF138" i="7"/>
  <c r="FNG138" i="7"/>
  <c r="FNH138" i="7"/>
  <c r="FNI138" i="7"/>
  <c r="FNJ138" i="7"/>
  <c r="FNK138" i="7"/>
  <c r="FNL138" i="7"/>
  <c r="FNM138" i="7"/>
  <c r="FNN138" i="7"/>
  <c r="FNO138" i="7"/>
  <c r="FNP138" i="7"/>
  <c r="FNQ138" i="7"/>
  <c r="FNR138" i="7"/>
  <c r="FNS138" i="7"/>
  <c r="FNT138" i="7"/>
  <c r="FNU138" i="7"/>
  <c r="FNV138" i="7"/>
  <c r="FNW138" i="7"/>
  <c r="FNX138" i="7"/>
  <c r="FNY138" i="7"/>
  <c r="FNZ138" i="7"/>
  <c r="FOA138" i="7"/>
  <c r="FOB138" i="7"/>
  <c r="FOC138" i="7"/>
  <c r="FOD138" i="7"/>
  <c r="FOE138" i="7"/>
  <c r="FOF138" i="7"/>
  <c r="FOG138" i="7"/>
  <c r="FOH138" i="7"/>
  <c r="FOI138" i="7"/>
  <c r="FOJ138" i="7"/>
  <c r="FOK138" i="7"/>
  <c r="FOL138" i="7"/>
  <c r="FOM138" i="7"/>
  <c r="FON138" i="7"/>
  <c r="FOO138" i="7"/>
  <c r="FOP138" i="7"/>
  <c r="FOQ138" i="7"/>
  <c r="FOR138" i="7"/>
  <c r="FOS138" i="7"/>
  <c r="FOT138" i="7"/>
  <c r="FOU138" i="7"/>
  <c r="FOV138" i="7"/>
  <c r="FOW138" i="7"/>
  <c r="FOX138" i="7"/>
  <c r="FOY138" i="7"/>
  <c r="FOZ138" i="7"/>
  <c r="FPA138" i="7"/>
  <c r="FPB138" i="7"/>
  <c r="FPC138" i="7"/>
  <c r="FPD138" i="7"/>
  <c r="FPE138" i="7"/>
  <c r="FPF138" i="7"/>
  <c r="FPG138" i="7"/>
  <c r="FPH138" i="7"/>
  <c r="FPI138" i="7"/>
  <c r="FPJ138" i="7"/>
  <c r="FPK138" i="7"/>
  <c r="FPL138" i="7"/>
  <c r="FPM138" i="7"/>
  <c r="FPN138" i="7"/>
  <c r="FPO138" i="7"/>
  <c r="FPP138" i="7"/>
  <c r="FPQ138" i="7"/>
  <c r="FPR138" i="7"/>
  <c r="FPS138" i="7"/>
  <c r="FPT138" i="7"/>
  <c r="FPU138" i="7"/>
  <c r="FPV138" i="7"/>
  <c r="FPW138" i="7"/>
  <c r="FPX138" i="7"/>
  <c r="FPY138" i="7"/>
  <c r="FPZ138" i="7"/>
  <c r="FQA138" i="7"/>
  <c r="FQB138" i="7"/>
  <c r="FQC138" i="7"/>
  <c r="FQD138" i="7"/>
  <c r="FQE138" i="7"/>
  <c r="FQF138" i="7"/>
  <c r="FQG138" i="7"/>
  <c r="FQH138" i="7"/>
  <c r="FQI138" i="7"/>
  <c r="FQJ138" i="7"/>
  <c r="FQK138" i="7"/>
  <c r="FQL138" i="7"/>
  <c r="FQM138" i="7"/>
  <c r="FQN138" i="7"/>
  <c r="FQO138" i="7"/>
  <c r="FQP138" i="7"/>
  <c r="FQQ138" i="7"/>
  <c r="FQR138" i="7"/>
  <c r="FQS138" i="7"/>
  <c r="FQT138" i="7"/>
  <c r="FQU138" i="7"/>
  <c r="FQV138" i="7"/>
  <c r="FQW138" i="7"/>
  <c r="FQX138" i="7"/>
  <c r="FQY138" i="7"/>
  <c r="FQZ138" i="7"/>
  <c r="FRA138" i="7"/>
  <c r="FRB138" i="7"/>
  <c r="FRC138" i="7"/>
  <c r="FRD138" i="7"/>
  <c r="FRE138" i="7"/>
  <c r="FRF138" i="7"/>
  <c r="FRG138" i="7"/>
  <c r="FRH138" i="7"/>
  <c r="FRI138" i="7"/>
  <c r="FRJ138" i="7"/>
  <c r="FRK138" i="7"/>
  <c r="FRL138" i="7"/>
  <c r="FRM138" i="7"/>
  <c r="FRN138" i="7"/>
  <c r="FRO138" i="7"/>
  <c r="FRP138" i="7"/>
  <c r="FRQ138" i="7"/>
  <c r="FRR138" i="7"/>
  <c r="FRS138" i="7"/>
  <c r="FRT138" i="7"/>
  <c r="FRU138" i="7"/>
  <c r="FRV138" i="7"/>
  <c r="FRW138" i="7"/>
  <c r="FRX138" i="7"/>
  <c r="FRY138" i="7"/>
  <c r="FRZ138" i="7"/>
  <c r="FSA138" i="7"/>
  <c r="FSB138" i="7"/>
  <c r="FSC138" i="7"/>
  <c r="FSD138" i="7"/>
  <c r="FSE138" i="7"/>
  <c r="FSF138" i="7"/>
  <c r="FSG138" i="7"/>
  <c r="FSH138" i="7"/>
  <c r="FSI138" i="7"/>
  <c r="FSJ138" i="7"/>
  <c r="FSK138" i="7"/>
  <c r="FSL138" i="7"/>
  <c r="FSM138" i="7"/>
  <c r="FSN138" i="7"/>
  <c r="FSO138" i="7"/>
  <c r="FSP138" i="7"/>
  <c r="FSQ138" i="7"/>
  <c r="FSR138" i="7"/>
  <c r="FSS138" i="7"/>
  <c r="FST138" i="7"/>
  <c r="FSU138" i="7"/>
  <c r="FSV138" i="7"/>
  <c r="FSW138" i="7"/>
  <c r="FSX138" i="7"/>
  <c r="FSY138" i="7"/>
  <c r="FSZ138" i="7"/>
  <c r="FTA138" i="7"/>
  <c r="FTB138" i="7"/>
  <c r="FTC138" i="7"/>
  <c r="FTD138" i="7"/>
  <c r="FTE138" i="7"/>
  <c r="FTF138" i="7"/>
  <c r="FTG138" i="7"/>
  <c r="FTH138" i="7"/>
  <c r="FTI138" i="7"/>
  <c r="FTJ138" i="7"/>
  <c r="FTK138" i="7"/>
  <c r="FTL138" i="7"/>
  <c r="FTM138" i="7"/>
  <c r="FTN138" i="7"/>
  <c r="FTO138" i="7"/>
  <c r="FTP138" i="7"/>
  <c r="FTQ138" i="7"/>
  <c r="FTR138" i="7"/>
  <c r="FTS138" i="7"/>
  <c r="FTT138" i="7"/>
  <c r="FTU138" i="7"/>
  <c r="FTV138" i="7"/>
  <c r="FTW138" i="7"/>
  <c r="FTX138" i="7"/>
  <c r="FTY138" i="7"/>
  <c r="FTZ138" i="7"/>
  <c r="FUA138" i="7"/>
  <c r="FUB138" i="7"/>
  <c r="FUC138" i="7"/>
  <c r="FUD138" i="7"/>
  <c r="FUE138" i="7"/>
  <c r="FUF138" i="7"/>
  <c r="FUG138" i="7"/>
  <c r="FUH138" i="7"/>
  <c r="FUI138" i="7"/>
  <c r="FUJ138" i="7"/>
  <c r="FUK138" i="7"/>
  <c r="FUL138" i="7"/>
  <c r="FUM138" i="7"/>
  <c r="FUN138" i="7"/>
  <c r="FUO138" i="7"/>
  <c r="FUP138" i="7"/>
  <c r="FUQ138" i="7"/>
  <c r="FUR138" i="7"/>
  <c r="FUS138" i="7"/>
  <c r="FUT138" i="7"/>
  <c r="FUU138" i="7"/>
  <c r="FUV138" i="7"/>
  <c r="FUW138" i="7"/>
  <c r="FUX138" i="7"/>
  <c r="FUY138" i="7"/>
  <c r="FUZ138" i="7"/>
  <c r="FVA138" i="7"/>
  <c r="FVB138" i="7"/>
  <c r="FVC138" i="7"/>
  <c r="FVD138" i="7"/>
  <c r="FVE138" i="7"/>
  <c r="FVF138" i="7"/>
  <c r="FVG138" i="7"/>
  <c r="FVH138" i="7"/>
  <c r="FVI138" i="7"/>
  <c r="FVJ138" i="7"/>
  <c r="FVK138" i="7"/>
  <c r="FVL138" i="7"/>
  <c r="FVM138" i="7"/>
  <c r="FVN138" i="7"/>
  <c r="FVO138" i="7"/>
  <c r="FVP138" i="7"/>
  <c r="FVQ138" i="7"/>
  <c r="FVR138" i="7"/>
  <c r="FVS138" i="7"/>
  <c r="FVT138" i="7"/>
  <c r="FVU138" i="7"/>
  <c r="FVV138" i="7"/>
  <c r="FVW138" i="7"/>
  <c r="FVX138" i="7"/>
  <c r="FVY138" i="7"/>
  <c r="FVZ138" i="7"/>
  <c r="FWA138" i="7"/>
  <c r="FWB138" i="7"/>
  <c r="FWC138" i="7"/>
  <c r="FWD138" i="7"/>
  <c r="FWE138" i="7"/>
  <c r="FWF138" i="7"/>
  <c r="FWG138" i="7"/>
  <c r="FWH138" i="7"/>
  <c r="FWI138" i="7"/>
  <c r="FWJ138" i="7"/>
  <c r="FWK138" i="7"/>
  <c r="FWL138" i="7"/>
  <c r="FWM138" i="7"/>
  <c r="FWN138" i="7"/>
  <c r="FWO138" i="7"/>
  <c r="FWP138" i="7"/>
  <c r="FWQ138" i="7"/>
  <c r="FWR138" i="7"/>
  <c r="FWS138" i="7"/>
  <c r="FWT138" i="7"/>
  <c r="FWU138" i="7"/>
  <c r="FWV138" i="7"/>
  <c r="FWW138" i="7"/>
  <c r="FWX138" i="7"/>
  <c r="FWY138" i="7"/>
  <c r="FWZ138" i="7"/>
  <c r="FXA138" i="7"/>
  <c r="FXB138" i="7"/>
  <c r="FXC138" i="7"/>
  <c r="FXD138" i="7"/>
  <c r="FXE138" i="7"/>
  <c r="FXF138" i="7"/>
  <c r="FXG138" i="7"/>
  <c r="FXH138" i="7"/>
  <c r="FXI138" i="7"/>
  <c r="FXJ138" i="7"/>
  <c r="FXK138" i="7"/>
  <c r="FXL138" i="7"/>
  <c r="FXM138" i="7"/>
  <c r="FXN138" i="7"/>
  <c r="FXO138" i="7"/>
  <c r="FXP138" i="7"/>
  <c r="FXQ138" i="7"/>
  <c r="FXR138" i="7"/>
  <c r="FXS138" i="7"/>
  <c r="FXT138" i="7"/>
  <c r="FXU138" i="7"/>
  <c r="FXV138" i="7"/>
  <c r="FXW138" i="7"/>
  <c r="FXX138" i="7"/>
  <c r="FXY138" i="7"/>
  <c r="FXZ138" i="7"/>
  <c r="FYA138" i="7"/>
  <c r="FYB138" i="7"/>
  <c r="FYC138" i="7"/>
  <c r="FYD138" i="7"/>
  <c r="FYE138" i="7"/>
  <c r="FYF138" i="7"/>
  <c r="FYG138" i="7"/>
  <c r="FYH138" i="7"/>
  <c r="FYI138" i="7"/>
  <c r="FYJ138" i="7"/>
  <c r="FYK138" i="7"/>
  <c r="FYL138" i="7"/>
  <c r="FYM138" i="7"/>
  <c r="FYN138" i="7"/>
  <c r="FYO138" i="7"/>
  <c r="FYP138" i="7"/>
  <c r="FYQ138" i="7"/>
  <c r="FYR138" i="7"/>
  <c r="FYS138" i="7"/>
  <c r="FYT138" i="7"/>
  <c r="FYU138" i="7"/>
  <c r="FYV138" i="7"/>
  <c r="FYW138" i="7"/>
  <c r="FYX138" i="7"/>
  <c r="FYY138" i="7"/>
  <c r="FYZ138" i="7"/>
  <c r="FZA138" i="7"/>
  <c r="FZB138" i="7"/>
  <c r="FZC138" i="7"/>
  <c r="FZD138" i="7"/>
  <c r="FZE138" i="7"/>
  <c r="FZF138" i="7"/>
  <c r="FZG138" i="7"/>
  <c r="FZH138" i="7"/>
  <c r="FZI138" i="7"/>
  <c r="FZJ138" i="7"/>
  <c r="FZK138" i="7"/>
  <c r="FZL138" i="7"/>
  <c r="FZM138" i="7"/>
  <c r="FZN138" i="7"/>
  <c r="FZO138" i="7"/>
  <c r="FZP138" i="7"/>
  <c r="FZQ138" i="7"/>
  <c r="FZR138" i="7"/>
  <c r="FZS138" i="7"/>
  <c r="FZT138" i="7"/>
  <c r="FZU138" i="7"/>
  <c r="FZV138" i="7"/>
  <c r="FZW138" i="7"/>
  <c r="FZX138" i="7"/>
  <c r="FZY138" i="7"/>
  <c r="FZZ138" i="7"/>
  <c r="GAA138" i="7"/>
  <c r="GAB138" i="7"/>
  <c r="GAC138" i="7"/>
  <c r="GAD138" i="7"/>
  <c r="GAE138" i="7"/>
  <c r="GAF138" i="7"/>
  <c r="GAG138" i="7"/>
  <c r="GAH138" i="7"/>
  <c r="GAI138" i="7"/>
  <c r="GAJ138" i="7"/>
  <c r="GAK138" i="7"/>
  <c r="GAL138" i="7"/>
  <c r="GAM138" i="7"/>
  <c r="GAN138" i="7"/>
  <c r="GAO138" i="7"/>
  <c r="GAP138" i="7"/>
  <c r="GAQ138" i="7"/>
  <c r="GAR138" i="7"/>
  <c r="GAS138" i="7"/>
  <c r="GAT138" i="7"/>
  <c r="GAU138" i="7"/>
  <c r="GAV138" i="7"/>
  <c r="GAW138" i="7"/>
  <c r="GAX138" i="7"/>
  <c r="GAY138" i="7"/>
  <c r="GAZ138" i="7"/>
  <c r="GBA138" i="7"/>
  <c r="GBB138" i="7"/>
  <c r="GBC138" i="7"/>
  <c r="GBD138" i="7"/>
  <c r="GBE138" i="7"/>
  <c r="GBF138" i="7"/>
  <c r="GBG138" i="7"/>
  <c r="GBH138" i="7"/>
  <c r="GBI138" i="7"/>
  <c r="GBJ138" i="7"/>
  <c r="GBK138" i="7"/>
  <c r="GBL138" i="7"/>
  <c r="GBM138" i="7"/>
  <c r="GBN138" i="7"/>
  <c r="GBO138" i="7"/>
  <c r="GBP138" i="7"/>
  <c r="GBQ138" i="7"/>
  <c r="GBR138" i="7"/>
  <c r="GBS138" i="7"/>
  <c r="GBT138" i="7"/>
  <c r="GBU138" i="7"/>
  <c r="GBV138" i="7"/>
  <c r="GBW138" i="7"/>
  <c r="GBX138" i="7"/>
  <c r="GBY138" i="7"/>
  <c r="GBZ138" i="7"/>
  <c r="GCA138" i="7"/>
  <c r="GCB138" i="7"/>
  <c r="GCC138" i="7"/>
  <c r="GCD138" i="7"/>
  <c r="GCE138" i="7"/>
  <c r="GCF138" i="7"/>
  <c r="GCG138" i="7"/>
  <c r="GCH138" i="7"/>
  <c r="GCI138" i="7"/>
  <c r="GCJ138" i="7"/>
  <c r="GCK138" i="7"/>
  <c r="GCL138" i="7"/>
  <c r="GCM138" i="7"/>
  <c r="GCN138" i="7"/>
  <c r="GCO138" i="7"/>
  <c r="GCP138" i="7"/>
  <c r="GCQ138" i="7"/>
  <c r="GCR138" i="7"/>
  <c r="GCS138" i="7"/>
  <c r="GCT138" i="7"/>
  <c r="GCU138" i="7"/>
  <c r="GCV138" i="7"/>
  <c r="GCW138" i="7"/>
  <c r="GCX138" i="7"/>
  <c r="GCY138" i="7"/>
  <c r="GCZ138" i="7"/>
  <c r="GDA138" i="7"/>
  <c r="GDB138" i="7"/>
  <c r="GDC138" i="7"/>
  <c r="GDD138" i="7"/>
  <c r="GDE138" i="7"/>
  <c r="GDF138" i="7"/>
  <c r="GDG138" i="7"/>
  <c r="GDH138" i="7"/>
  <c r="GDI138" i="7"/>
  <c r="GDJ138" i="7"/>
  <c r="GDK138" i="7"/>
  <c r="GDL138" i="7"/>
  <c r="GDM138" i="7"/>
  <c r="GDN138" i="7"/>
  <c r="GDO138" i="7"/>
  <c r="GDP138" i="7"/>
  <c r="GDQ138" i="7"/>
  <c r="GDR138" i="7"/>
  <c r="GDS138" i="7"/>
  <c r="GDT138" i="7"/>
  <c r="GDU138" i="7"/>
  <c r="GDV138" i="7"/>
  <c r="GDW138" i="7"/>
  <c r="GDX138" i="7"/>
  <c r="GDY138" i="7"/>
  <c r="GDZ138" i="7"/>
  <c r="GEA138" i="7"/>
  <c r="GEB138" i="7"/>
  <c r="GEC138" i="7"/>
  <c r="GED138" i="7"/>
  <c r="GEE138" i="7"/>
  <c r="GEF138" i="7"/>
  <c r="GEG138" i="7"/>
  <c r="GEH138" i="7"/>
  <c r="GEI138" i="7"/>
  <c r="GEJ138" i="7"/>
  <c r="GEK138" i="7"/>
  <c r="GEL138" i="7"/>
  <c r="GEM138" i="7"/>
  <c r="GEN138" i="7"/>
  <c r="GEO138" i="7"/>
  <c r="GEP138" i="7"/>
  <c r="GEQ138" i="7"/>
  <c r="GER138" i="7"/>
  <c r="GES138" i="7"/>
  <c r="GET138" i="7"/>
  <c r="GEU138" i="7"/>
  <c r="GEV138" i="7"/>
  <c r="GEW138" i="7"/>
  <c r="GEX138" i="7"/>
  <c r="GEY138" i="7"/>
  <c r="GEZ138" i="7"/>
  <c r="GFA138" i="7"/>
  <c r="GFB138" i="7"/>
  <c r="GFC138" i="7"/>
  <c r="GFD138" i="7"/>
  <c r="GFE138" i="7"/>
  <c r="GFF138" i="7"/>
  <c r="GFG138" i="7"/>
  <c r="GFH138" i="7"/>
  <c r="GFI138" i="7"/>
  <c r="GFJ138" i="7"/>
  <c r="GFK138" i="7"/>
  <c r="GFL138" i="7"/>
  <c r="GFM138" i="7"/>
  <c r="GFN138" i="7"/>
  <c r="GFO138" i="7"/>
  <c r="GFP138" i="7"/>
  <c r="GFQ138" i="7"/>
  <c r="GFR138" i="7"/>
  <c r="GFS138" i="7"/>
  <c r="GFT138" i="7"/>
  <c r="GFU138" i="7"/>
  <c r="GFV138" i="7"/>
  <c r="GFW138" i="7"/>
  <c r="GFX138" i="7"/>
  <c r="GFY138" i="7"/>
  <c r="GFZ138" i="7"/>
  <c r="GGA138" i="7"/>
  <c r="GGB138" i="7"/>
  <c r="GGC138" i="7"/>
  <c r="GGD138" i="7"/>
  <c r="GGE138" i="7"/>
  <c r="GGF138" i="7"/>
  <c r="GGG138" i="7"/>
  <c r="GGH138" i="7"/>
  <c r="GGI138" i="7"/>
  <c r="GGJ138" i="7"/>
  <c r="GGK138" i="7"/>
  <c r="GGL138" i="7"/>
  <c r="GGM138" i="7"/>
  <c r="GGN138" i="7"/>
  <c r="GGO138" i="7"/>
  <c r="GGP138" i="7"/>
  <c r="GGQ138" i="7"/>
  <c r="GGR138" i="7"/>
  <c r="GGS138" i="7"/>
  <c r="GGT138" i="7"/>
  <c r="GGU138" i="7"/>
  <c r="GGV138" i="7"/>
  <c r="GGW138" i="7"/>
  <c r="GGX138" i="7"/>
  <c r="GGY138" i="7"/>
  <c r="GGZ138" i="7"/>
  <c r="GHA138" i="7"/>
  <c r="GHB138" i="7"/>
  <c r="GHC138" i="7"/>
  <c r="GHD138" i="7"/>
  <c r="GHE138" i="7"/>
  <c r="GHF138" i="7"/>
  <c r="GHG138" i="7"/>
  <c r="GHH138" i="7"/>
  <c r="GHI138" i="7"/>
  <c r="GHJ138" i="7"/>
  <c r="GHK138" i="7"/>
  <c r="GHL138" i="7"/>
  <c r="GHM138" i="7"/>
  <c r="GHN138" i="7"/>
  <c r="GHO138" i="7"/>
  <c r="GHP138" i="7"/>
  <c r="GHQ138" i="7"/>
  <c r="GHR138" i="7"/>
  <c r="GHS138" i="7"/>
  <c r="GHT138" i="7"/>
  <c r="GHU138" i="7"/>
  <c r="GHV138" i="7"/>
  <c r="GHW138" i="7"/>
  <c r="GHX138" i="7"/>
  <c r="GHY138" i="7"/>
  <c r="GHZ138" i="7"/>
  <c r="GIA138" i="7"/>
  <c r="GIB138" i="7"/>
  <c r="GIC138" i="7"/>
  <c r="GID138" i="7"/>
  <c r="GIE138" i="7"/>
  <c r="GIF138" i="7"/>
  <c r="GIG138" i="7"/>
  <c r="GIH138" i="7"/>
  <c r="GII138" i="7"/>
  <c r="GIJ138" i="7"/>
  <c r="GIK138" i="7"/>
  <c r="GIL138" i="7"/>
  <c r="GIM138" i="7"/>
  <c r="GIN138" i="7"/>
  <c r="GIO138" i="7"/>
  <c r="GIP138" i="7"/>
  <c r="GIQ138" i="7"/>
  <c r="GIR138" i="7"/>
  <c r="GIS138" i="7"/>
  <c r="GIT138" i="7"/>
  <c r="GIU138" i="7"/>
  <c r="GIV138" i="7"/>
  <c r="GIW138" i="7"/>
  <c r="GIX138" i="7"/>
  <c r="GIY138" i="7"/>
  <c r="GIZ138" i="7"/>
  <c r="GJA138" i="7"/>
  <c r="GJB138" i="7"/>
  <c r="GJC138" i="7"/>
  <c r="GJD138" i="7"/>
  <c r="GJE138" i="7"/>
  <c r="GJF138" i="7"/>
  <c r="GJG138" i="7"/>
  <c r="GJH138" i="7"/>
  <c r="GJI138" i="7"/>
  <c r="GJJ138" i="7"/>
  <c r="GJK138" i="7"/>
  <c r="GJL138" i="7"/>
  <c r="GJM138" i="7"/>
  <c r="GJN138" i="7"/>
  <c r="GJO138" i="7"/>
  <c r="GJP138" i="7"/>
  <c r="GJQ138" i="7"/>
  <c r="GJR138" i="7"/>
  <c r="GJS138" i="7"/>
  <c r="GJT138" i="7"/>
  <c r="GJU138" i="7"/>
  <c r="GJV138" i="7"/>
  <c r="GJW138" i="7"/>
  <c r="GJX138" i="7"/>
  <c r="GJY138" i="7"/>
  <c r="GJZ138" i="7"/>
  <c r="GKA138" i="7"/>
  <c r="GKB138" i="7"/>
  <c r="GKC138" i="7"/>
  <c r="GKD138" i="7"/>
  <c r="GKE138" i="7"/>
  <c r="GKF138" i="7"/>
  <c r="GKG138" i="7"/>
  <c r="GKH138" i="7"/>
  <c r="GKI138" i="7"/>
  <c r="GKJ138" i="7"/>
  <c r="GKK138" i="7"/>
  <c r="GKL138" i="7"/>
  <c r="GKM138" i="7"/>
  <c r="GKN138" i="7"/>
  <c r="GKO138" i="7"/>
  <c r="GKP138" i="7"/>
  <c r="GKQ138" i="7"/>
  <c r="GKR138" i="7"/>
  <c r="GKS138" i="7"/>
  <c r="GKT138" i="7"/>
  <c r="GKU138" i="7"/>
  <c r="GKV138" i="7"/>
  <c r="GKW138" i="7"/>
  <c r="GKX138" i="7"/>
  <c r="GKY138" i="7"/>
  <c r="GKZ138" i="7"/>
  <c r="GLA138" i="7"/>
  <c r="GLB138" i="7"/>
  <c r="GLC138" i="7"/>
  <c r="GLD138" i="7"/>
  <c r="GLE138" i="7"/>
  <c r="GLF138" i="7"/>
  <c r="GLG138" i="7"/>
  <c r="GLH138" i="7"/>
  <c r="GLI138" i="7"/>
  <c r="GLJ138" i="7"/>
  <c r="GLK138" i="7"/>
  <c r="GLL138" i="7"/>
  <c r="GLM138" i="7"/>
  <c r="GLN138" i="7"/>
  <c r="GLO138" i="7"/>
  <c r="GLP138" i="7"/>
  <c r="GLQ138" i="7"/>
  <c r="GLR138" i="7"/>
  <c r="GLS138" i="7"/>
  <c r="GLT138" i="7"/>
  <c r="GLU138" i="7"/>
  <c r="GLV138" i="7"/>
  <c r="GLW138" i="7"/>
  <c r="GLX138" i="7"/>
  <c r="GLY138" i="7"/>
  <c r="GLZ138" i="7"/>
  <c r="GMA138" i="7"/>
  <c r="GMB138" i="7"/>
  <c r="GMC138" i="7"/>
  <c r="GMD138" i="7"/>
  <c r="GME138" i="7"/>
  <c r="GMF138" i="7"/>
  <c r="GMG138" i="7"/>
  <c r="GMH138" i="7"/>
  <c r="GMI138" i="7"/>
  <c r="GMJ138" i="7"/>
  <c r="GMK138" i="7"/>
  <c r="GML138" i="7"/>
  <c r="GMM138" i="7"/>
  <c r="GMN138" i="7"/>
  <c r="GMO138" i="7"/>
  <c r="GMP138" i="7"/>
  <c r="GMQ138" i="7"/>
  <c r="GMR138" i="7"/>
  <c r="GMS138" i="7"/>
  <c r="GMT138" i="7"/>
  <c r="GMU138" i="7"/>
  <c r="GMV138" i="7"/>
  <c r="GMW138" i="7"/>
  <c r="GMX138" i="7"/>
  <c r="GMY138" i="7"/>
  <c r="GMZ138" i="7"/>
  <c r="GNA138" i="7"/>
  <c r="GNB138" i="7"/>
  <c r="GNC138" i="7"/>
  <c r="GND138" i="7"/>
  <c r="GNE138" i="7"/>
  <c r="GNF138" i="7"/>
  <c r="GNG138" i="7"/>
  <c r="GNH138" i="7"/>
  <c r="GNI138" i="7"/>
  <c r="GNJ138" i="7"/>
  <c r="GNK138" i="7"/>
  <c r="GNL138" i="7"/>
  <c r="GNM138" i="7"/>
  <c r="GNN138" i="7"/>
  <c r="GNO138" i="7"/>
  <c r="GNP138" i="7"/>
  <c r="GNQ138" i="7"/>
  <c r="GNR138" i="7"/>
  <c r="GNS138" i="7"/>
  <c r="GNT138" i="7"/>
  <c r="GNU138" i="7"/>
  <c r="GNV138" i="7"/>
  <c r="GNW138" i="7"/>
  <c r="GNX138" i="7"/>
  <c r="GNY138" i="7"/>
  <c r="GNZ138" i="7"/>
  <c r="GOA138" i="7"/>
  <c r="GOB138" i="7"/>
  <c r="GOC138" i="7"/>
  <c r="GOD138" i="7"/>
  <c r="GOE138" i="7"/>
  <c r="GOF138" i="7"/>
  <c r="GOG138" i="7"/>
  <c r="GOH138" i="7"/>
  <c r="GOI138" i="7"/>
  <c r="GOJ138" i="7"/>
  <c r="GOK138" i="7"/>
  <c r="GOL138" i="7"/>
  <c r="GOM138" i="7"/>
  <c r="GON138" i="7"/>
  <c r="GOO138" i="7"/>
  <c r="GOP138" i="7"/>
  <c r="GOQ138" i="7"/>
  <c r="GOR138" i="7"/>
  <c r="GOS138" i="7"/>
  <c r="GOT138" i="7"/>
  <c r="GOU138" i="7"/>
  <c r="GOV138" i="7"/>
  <c r="GOW138" i="7"/>
  <c r="GOX138" i="7"/>
  <c r="GOY138" i="7"/>
  <c r="GOZ138" i="7"/>
  <c r="GPA138" i="7"/>
  <c r="GPB138" i="7"/>
  <c r="GPC138" i="7"/>
  <c r="GPD138" i="7"/>
  <c r="GPE138" i="7"/>
  <c r="GPF138" i="7"/>
  <c r="GPG138" i="7"/>
  <c r="GPH138" i="7"/>
  <c r="GPI138" i="7"/>
  <c r="GPJ138" i="7"/>
  <c r="GPK138" i="7"/>
  <c r="GPL138" i="7"/>
  <c r="GPM138" i="7"/>
  <c r="GPN138" i="7"/>
  <c r="GPO138" i="7"/>
  <c r="GPP138" i="7"/>
  <c r="GPQ138" i="7"/>
  <c r="GPR138" i="7"/>
  <c r="GPS138" i="7"/>
  <c r="GPT138" i="7"/>
  <c r="GPU138" i="7"/>
  <c r="GPV138" i="7"/>
  <c r="GPW138" i="7"/>
  <c r="GPX138" i="7"/>
  <c r="GPY138" i="7"/>
  <c r="GPZ138" i="7"/>
  <c r="GQA138" i="7"/>
  <c r="GQB138" i="7"/>
  <c r="GQC138" i="7"/>
  <c r="GQD138" i="7"/>
  <c r="GQE138" i="7"/>
  <c r="GQF138" i="7"/>
  <c r="GQG138" i="7"/>
  <c r="GQH138" i="7"/>
  <c r="GQI138" i="7"/>
  <c r="GQJ138" i="7"/>
  <c r="GQK138" i="7"/>
  <c r="GQL138" i="7"/>
  <c r="GQM138" i="7"/>
  <c r="GQN138" i="7"/>
  <c r="GQO138" i="7"/>
  <c r="GQP138" i="7"/>
  <c r="GQQ138" i="7"/>
  <c r="GQR138" i="7"/>
  <c r="GQS138" i="7"/>
  <c r="GQT138" i="7"/>
  <c r="GQU138" i="7"/>
  <c r="GQV138" i="7"/>
  <c r="GQW138" i="7"/>
  <c r="GQX138" i="7"/>
  <c r="GQY138" i="7"/>
  <c r="GQZ138" i="7"/>
  <c r="GRA138" i="7"/>
  <c r="GRB138" i="7"/>
  <c r="GRC138" i="7"/>
  <c r="GRD138" i="7"/>
  <c r="GRE138" i="7"/>
  <c r="GRF138" i="7"/>
  <c r="GRG138" i="7"/>
  <c r="GRH138" i="7"/>
  <c r="GRI138" i="7"/>
  <c r="GRJ138" i="7"/>
  <c r="GRK138" i="7"/>
  <c r="GRL138" i="7"/>
  <c r="GRM138" i="7"/>
  <c r="GRN138" i="7"/>
  <c r="GRO138" i="7"/>
  <c r="GRP138" i="7"/>
  <c r="GRQ138" i="7"/>
  <c r="GRR138" i="7"/>
  <c r="GRS138" i="7"/>
  <c r="GRT138" i="7"/>
  <c r="GRU138" i="7"/>
  <c r="GRV138" i="7"/>
  <c r="GRW138" i="7"/>
  <c r="GRX138" i="7"/>
  <c r="GRY138" i="7"/>
  <c r="GRZ138" i="7"/>
  <c r="GSA138" i="7"/>
  <c r="GSB138" i="7"/>
  <c r="GSC138" i="7"/>
  <c r="GSD138" i="7"/>
  <c r="GSE138" i="7"/>
  <c r="GSF138" i="7"/>
  <c r="GSG138" i="7"/>
  <c r="GSH138" i="7"/>
  <c r="GSI138" i="7"/>
  <c r="GSJ138" i="7"/>
  <c r="GSK138" i="7"/>
  <c r="GSL138" i="7"/>
  <c r="GSM138" i="7"/>
  <c r="GSN138" i="7"/>
  <c r="GSO138" i="7"/>
  <c r="GSP138" i="7"/>
  <c r="GSQ138" i="7"/>
  <c r="GSR138" i="7"/>
  <c r="GSS138" i="7"/>
  <c r="GST138" i="7"/>
  <c r="GSU138" i="7"/>
  <c r="GSV138" i="7"/>
  <c r="GSW138" i="7"/>
  <c r="GSX138" i="7"/>
  <c r="GSY138" i="7"/>
  <c r="GSZ138" i="7"/>
  <c r="GTA138" i="7"/>
  <c r="GTB138" i="7"/>
  <c r="GTC138" i="7"/>
  <c r="GTD138" i="7"/>
  <c r="GTE138" i="7"/>
  <c r="GTF138" i="7"/>
  <c r="GTG138" i="7"/>
  <c r="GTH138" i="7"/>
  <c r="GTI138" i="7"/>
  <c r="GTJ138" i="7"/>
  <c r="GTK138" i="7"/>
  <c r="GTL138" i="7"/>
  <c r="GTM138" i="7"/>
  <c r="GTN138" i="7"/>
  <c r="GTO138" i="7"/>
  <c r="GTP138" i="7"/>
  <c r="GTQ138" i="7"/>
  <c r="GTR138" i="7"/>
  <c r="GTS138" i="7"/>
  <c r="GTT138" i="7"/>
  <c r="GTU138" i="7"/>
  <c r="GTV138" i="7"/>
  <c r="GTW138" i="7"/>
  <c r="GTX138" i="7"/>
  <c r="GTY138" i="7"/>
  <c r="GTZ138" i="7"/>
  <c r="GUA138" i="7"/>
  <c r="GUB138" i="7"/>
  <c r="GUC138" i="7"/>
  <c r="GUD138" i="7"/>
  <c r="GUE138" i="7"/>
  <c r="GUF138" i="7"/>
  <c r="GUG138" i="7"/>
  <c r="GUH138" i="7"/>
  <c r="GUI138" i="7"/>
  <c r="GUJ138" i="7"/>
  <c r="GUK138" i="7"/>
  <c r="GUL138" i="7"/>
  <c r="GUM138" i="7"/>
  <c r="GUN138" i="7"/>
  <c r="GUO138" i="7"/>
  <c r="GUP138" i="7"/>
  <c r="GUQ138" i="7"/>
  <c r="GUR138" i="7"/>
  <c r="GUS138" i="7"/>
  <c r="GUT138" i="7"/>
  <c r="GUU138" i="7"/>
  <c r="GUV138" i="7"/>
  <c r="GUW138" i="7"/>
  <c r="GUX138" i="7"/>
  <c r="GUY138" i="7"/>
  <c r="GUZ138" i="7"/>
  <c r="GVA138" i="7"/>
  <c r="GVB138" i="7"/>
  <c r="GVC138" i="7"/>
  <c r="GVD138" i="7"/>
  <c r="GVE138" i="7"/>
  <c r="GVF138" i="7"/>
  <c r="GVG138" i="7"/>
  <c r="GVH138" i="7"/>
  <c r="GVI138" i="7"/>
  <c r="GVJ138" i="7"/>
  <c r="GVK138" i="7"/>
  <c r="GVL138" i="7"/>
  <c r="GVM138" i="7"/>
  <c r="GVN138" i="7"/>
  <c r="GVO138" i="7"/>
  <c r="GVP138" i="7"/>
  <c r="GVQ138" i="7"/>
  <c r="GVR138" i="7"/>
  <c r="GVS138" i="7"/>
  <c r="GVT138" i="7"/>
  <c r="GVU138" i="7"/>
  <c r="GVV138" i="7"/>
  <c r="GVW138" i="7"/>
  <c r="GVX138" i="7"/>
  <c r="GVY138" i="7"/>
  <c r="GVZ138" i="7"/>
  <c r="GWA138" i="7"/>
  <c r="GWB138" i="7"/>
  <c r="GWC138" i="7"/>
  <c r="GWD138" i="7"/>
  <c r="GWE138" i="7"/>
  <c r="GWF138" i="7"/>
  <c r="GWG138" i="7"/>
  <c r="GWH138" i="7"/>
  <c r="GWI138" i="7"/>
  <c r="GWJ138" i="7"/>
  <c r="GWK138" i="7"/>
  <c r="GWL138" i="7"/>
  <c r="GWM138" i="7"/>
  <c r="GWN138" i="7"/>
  <c r="GWO138" i="7"/>
  <c r="GWP138" i="7"/>
  <c r="GWQ138" i="7"/>
  <c r="GWR138" i="7"/>
  <c r="GWS138" i="7"/>
  <c r="GWT138" i="7"/>
  <c r="GWU138" i="7"/>
  <c r="GWV138" i="7"/>
  <c r="GWW138" i="7"/>
  <c r="GWX138" i="7"/>
  <c r="GWY138" i="7"/>
  <c r="GWZ138" i="7"/>
  <c r="GXA138" i="7"/>
  <c r="GXB138" i="7"/>
  <c r="GXC138" i="7"/>
  <c r="GXD138" i="7"/>
  <c r="GXE138" i="7"/>
  <c r="GXF138" i="7"/>
  <c r="GXG138" i="7"/>
  <c r="GXH138" i="7"/>
  <c r="GXI138" i="7"/>
  <c r="GXJ138" i="7"/>
  <c r="GXK138" i="7"/>
  <c r="GXL138" i="7"/>
  <c r="GXM138" i="7"/>
  <c r="GXN138" i="7"/>
  <c r="GXO138" i="7"/>
  <c r="GXP138" i="7"/>
  <c r="GXQ138" i="7"/>
  <c r="GXR138" i="7"/>
  <c r="GXS138" i="7"/>
  <c r="GXT138" i="7"/>
  <c r="GXU138" i="7"/>
  <c r="GXV138" i="7"/>
  <c r="GXW138" i="7"/>
  <c r="GXX138" i="7"/>
  <c r="GXY138" i="7"/>
  <c r="GXZ138" i="7"/>
  <c r="GYA138" i="7"/>
  <c r="GYB138" i="7"/>
  <c r="GYC138" i="7"/>
  <c r="GYD138" i="7"/>
  <c r="GYE138" i="7"/>
  <c r="GYF138" i="7"/>
  <c r="GYG138" i="7"/>
  <c r="GYH138" i="7"/>
  <c r="GYI138" i="7"/>
  <c r="GYJ138" i="7"/>
  <c r="GYK138" i="7"/>
  <c r="GYL138" i="7"/>
  <c r="GYM138" i="7"/>
  <c r="GYN138" i="7"/>
  <c r="GYO138" i="7"/>
  <c r="GYP138" i="7"/>
  <c r="GYQ138" i="7"/>
  <c r="GYR138" i="7"/>
  <c r="GYS138" i="7"/>
  <c r="GYT138" i="7"/>
  <c r="GYU138" i="7"/>
  <c r="GYV138" i="7"/>
  <c r="GYW138" i="7"/>
  <c r="GYX138" i="7"/>
  <c r="GYY138" i="7"/>
  <c r="GYZ138" i="7"/>
  <c r="GZA138" i="7"/>
  <c r="GZB138" i="7"/>
  <c r="GZC138" i="7"/>
  <c r="GZD138" i="7"/>
  <c r="GZE138" i="7"/>
  <c r="GZF138" i="7"/>
  <c r="GZG138" i="7"/>
  <c r="GZH138" i="7"/>
  <c r="GZI138" i="7"/>
  <c r="GZJ138" i="7"/>
  <c r="GZK138" i="7"/>
  <c r="GZL138" i="7"/>
  <c r="GZM138" i="7"/>
  <c r="GZN138" i="7"/>
  <c r="GZO138" i="7"/>
  <c r="GZP138" i="7"/>
  <c r="GZQ138" i="7"/>
  <c r="GZR138" i="7"/>
  <c r="GZS138" i="7"/>
  <c r="GZT138" i="7"/>
  <c r="GZU138" i="7"/>
  <c r="GZV138" i="7"/>
  <c r="GZW138" i="7"/>
  <c r="GZX138" i="7"/>
  <c r="GZY138" i="7"/>
  <c r="GZZ138" i="7"/>
  <c r="HAA138" i="7"/>
  <c r="HAB138" i="7"/>
  <c r="HAC138" i="7"/>
  <c r="HAD138" i="7"/>
  <c r="HAE138" i="7"/>
  <c r="HAF138" i="7"/>
  <c r="HAG138" i="7"/>
  <c r="HAH138" i="7"/>
  <c r="HAI138" i="7"/>
  <c r="HAJ138" i="7"/>
  <c r="HAK138" i="7"/>
  <c r="HAL138" i="7"/>
  <c r="HAM138" i="7"/>
  <c r="HAN138" i="7"/>
  <c r="HAO138" i="7"/>
  <c r="HAP138" i="7"/>
  <c r="HAQ138" i="7"/>
  <c r="HAR138" i="7"/>
  <c r="HAS138" i="7"/>
  <c r="HAT138" i="7"/>
  <c r="HAU138" i="7"/>
  <c r="HAV138" i="7"/>
  <c r="HAW138" i="7"/>
  <c r="HAX138" i="7"/>
  <c r="HAY138" i="7"/>
  <c r="HAZ138" i="7"/>
  <c r="HBA138" i="7"/>
  <c r="HBB138" i="7"/>
  <c r="HBC138" i="7"/>
  <c r="HBD138" i="7"/>
  <c r="HBE138" i="7"/>
  <c r="HBF138" i="7"/>
  <c r="HBG138" i="7"/>
  <c r="HBH138" i="7"/>
  <c r="HBI138" i="7"/>
  <c r="HBJ138" i="7"/>
  <c r="HBK138" i="7"/>
  <c r="HBL138" i="7"/>
  <c r="HBM138" i="7"/>
  <c r="HBN138" i="7"/>
  <c r="HBO138" i="7"/>
  <c r="HBP138" i="7"/>
  <c r="HBQ138" i="7"/>
  <c r="HBR138" i="7"/>
  <c r="HBS138" i="7"/>
  <c r="HBT138" i="7"/>
  <c r="HBU138" i="7"/>
  <c r="HBV138" i="7"/>
  <c r="HBW138" i="7"/>
  <c r="HBX138" i="7"/>
  <c r="HBY138" i="7"/>
  <c r="HBZ138" i="7"/>
  <c r="HCA138" i="7"/>
  <c r="HCB138" i="7"/>
  <c r="HCC138" i="7"/>
  <c r="HCD138" i="7"/>
  <c r="HCE138" i="7"/>
  <c r="HCF138" i="7"/>
  <c r="HCG138" i="7"/>
  <c r="HCH138" i="7"/>
  <c r="HCI138" i="7"/>
  <c r="HCJ138" i="7"/>
  <c r="HCK138" i="7"/>
  <c r="HCL138" i="7"/>
  <c r="HCM138" i="7"/>
  <c r="HCN138" i="7"/>
  <c r="HCO138" i="7"/>
  <c r="HCP138" i="7"/>
  <c r="HCQ138" i="7"/>
  <c r="HCR138" i="7"/>
  <c r="HCS138" i="7"/>
  <c r="HCT138" i="7"/>
  <c r="HCU138" i="7"/>
  <c r="HCV138" i="7"/>
  <c r="HCW138" i="7"/>
  <c r="HCX138" i="7"/>
  <c r="HCY138" i="7"/>
  <c r="HCZ138" i="7"/>
  <c r="HDA138" i="7"/>
  <c r="HDB138" i="7"/>
  <c r="HDC138" i="7"/>
  <c r="HDD138" i="7"/>
  <c r="HDE138" i="7"/>
  <c r="HDF138" i="7"/>
  <c r="HDG138" i="7"/>
  <c r="HDH138" i="7"/>
  <c r="HDI138" i="7"/>
  <c r="HDJ138" i="7"/>
  <c r="HDK138" i="7"/>
  <c r="HDL138" i="7"/>
  <c r="HDM138" i="7"/>
  <c r="HDN138" i="7"/>
  <c r="HDO138" i="7"/>
  <c r="HDP138" i="7"/>
  <c r="HDQ138" i="7"/>
  <c r="HDR138" i="7"/>
  <c r="HDS138" i="7"/>
  <c r="HDT138" i="7"/>
  <c r="HDU138" i="7"/>
  <c r="HDV138" i="7"/>
  <c r="HDW138" i="7"/>
  <c r="HDX138" i="7"/>
  <c r="HDY138" i="7"/>
  <c r="HDZ138" i="7"/>
  <c r="HEA138" i="7"/>
  <c r="HEB138" i="7"/>
  <c r="HEC138" i="7"/>
  <c r="HED138" i="7"/>
  <c r="HEE138" i="7"/>
  <c r="HEF138" i="7"/>
  <c r="HEG138" i="7"/>
  <c r="HEH138" i="7"/>
  <c r="HEI138" i="7"/>
  <c r="HEJ138" i="7"/>
  <c r="HEK138" i="7"/>
  <c r="HEL138" i="7"/>
  <c r="HEM138" i="7"/>
  <c r="HEN138" i="7"/>
  <c r="HEO138" i="7"/>
  <c r="HEP138" i="7"/>
  <c r="HEQ138" i="7"/>
  <c r="HER138" i="7"/>
  <c r="HES138" i="7"/>
  <c r="HET138" i="7"/>
  <c r="HEU138" i="7"/>
  <c r="HEV138" i="7"/>
  <c r="HEW138" i="7"/>
  <c r="HEX138" i="7"/>
  <c r="HEY138" i="7"/>
  <c r="HEZ138" i="7"/>
  <c r="HFA138" i="7"/>
  <c r="HFB138" i="7"/>
  <c r="HFC138" i="7"/>
  <c r="HFD138" i="7"/>
  <c r="HFE138" i="7"/>
  <c r="HFF138" i="7"/>
  <c r="HFG138" i="7"/>
  <c r="HFH138" i="7"/>
  <c r="HFI138" i="7"/>
  <c r="HFJ138" i="7"/>
  <c r="HFK138" i="7"/>
  <c r="HFL138" i="7"/>
  <c r="HFM138" i="7"/>
  <c r="HFN138" i="7"/>
  <c r="HFO138" i="7"/>
  <c r="HFP138" i="7"/>
  <c r="HFQ138" i="7"/>
  <c r="HFR138" i="7"/>
  <c r="HFS138" i="7"/>
  <c r="HFT138" i="7"/>
  <c r="HFU138" i="7"/>
  <c r="HFV138" i="7"/>
  <c r="HFW138" i="7"/>
  <c r="HFX138" i="7"/>
  <c r="HFY138" i="7"/>
  <c r="HFZ138" i="7"/>
  <c r="HGA138" i="7"/>
  <c r="HGB138" i="7"/>
  <c r="HGC138" i="7"/>
  <c r="HGD138" i="7"/>
  <c r="HGE138" i="7"/>
  <c r="HGF138" i="7"/>
  <c r="HGG138" i="7"/>
  <c r="HGH138" i="7"/>
  <c r="HGI138" i="7"/>
  <c r="HGJ138" i="7"/>
  <c r="HGK138" i="7"/>
  <c r="HGL138" i="7"/>
  <c r="HGM138" i="7"/>
  <c r="HGN138" i="7"/>
  <c r="HGO138" i="7"/>
  <c r="HGP138" i="7"/>
  <c r="HGQ138" i="7"/>
  <c r="HGR138" i="7"/>
  <c r="HGS138" i="7"/>
  <c r="HGT138" i="7"/>
  <c r="HGU138" i="7"/>
  <c r="HGV138" i="7"/>
  <c r="HGW138" i="7"/>
  <c r="HGX138" i="7"/>
  <c r="HGY138" i="7"/>
  <c r="HGZ138" i="7"/>
  <c r="HHA138" i="7"/>
  <c r="HHB138" i="7"/>
  <c r="HHC138" i="7"/>
  <c r="HHD138" i="7"/>
  <c r="HHE138" i="7"/>
  <c r="HHF138" i="7"/>
  <c r="HHG138" i="7"/>
  <c r="HHH138" i="7"/>
  <c r="HHI138" i="7"/>
  <c r="HHJ138" i="7"/>
  <c r="HHK138" i="7"/>
  <c r="HHL138" i="7"/>
  <c r="HHM138" i="7"/>
  <c r="HHN138" i="7"/>
  <c r="HHO138" i="7"/>
  <c r="HHP138" i="7"/>
  <c r="HHQ138" i="7"/>
  <c r="HHR138" i="7"/>
  <c r="HHS138" i="7"/>
  <c r="HHT138" i="7"/>
  <c r="HHU138" i="7"/>
  <c r="HHV138" i="7"/>
  <c r="HHW138" i="7"/>
  <c r="HHX138" i="7"/>
  <c r="HHY138" i="7"/>
  <c r="HHZ138" i="7"/>
  <c r="HIA138" i="7"/>
  <c r="HIB138" i="7"/>
  <c r="HIC138" i="7"/>
  <c r="HID138" i="7"/>
  <c r="HIE138" i="7"/>
  <c r="HIF138" i="7"/>
  <c r="HIG138" i="7"/>
  <c r="HIH138" i="7"/>
  <c r="HII138" i="7"/>
  <c r="HIJ138" i="7"/>
  <c r="HIK138" i="7"/>
  <c r="HIL138" i="7"/>
  <c r="HIM138" i="7"/>
  <c r="HIN138" i="7"/>
  <c r="HIO138" i="7"/>
  <c r="HIP138" i="7"/>
  <c r="HIQ138" i="7"/>
  <c r="HIR138" i="7"/>
  <c r="HIS138" i="7"/>
  <c r="HIT138" i="7"/>
  <c r="HIU138" i="7"/>
  <c r="HIV138" i="7"/>
  <c r="HIW138" i="7"/>
  <c r="HIX138" i="7"/>
  <c r="HIY138" i="7"/>
  <c r="HIZ138" i="7"/>
  <c r="HJA138" i="7"/>
  <c r="HJB138" i="7"/>
  <c r="HJC138" i="7"/>
  <c r="HJD138" i="7"/>
  <c r="HJE138" i="7"/>
  <c r="HJF138" i="7"/>
  <c r="HJG138" i="7"/>
  <c r="HJH138" i="7"/>
  <c r="HJI138" i="7"/>
  <c r="HJJ138" i="7"/>
  <c r="HJK138" i="7"/>
  <c r="HJL138" i="7"/>
  <c r="HJM138" i="7"/>
  <c r="HJN138" i="7"/>
  <c r="HJO138" i="7"/>
  <c r="HJP138" i="7"/>
  <c r="HJQ138" i="7"/>
  <c r="HJR138" i="7"/>
  <c r="HJS138" i="7"/>
  <c r="HJT138" i="7"/>
  <c r="HJU138" i="7"/>
  <c r="HJV138" i="7"/>
  <c r="HJW138" i="7"/>
  <c r="HJX138" i="7"/>
  <c r="HJY138" i="7"/>
  <c r="HJZ138" i="7"/>
  <c r="HKA138" i="7"/>
  <c r="HKB138" i="7"/>
  <c r="HKC138" i="7"/>
  <c r="HKD138" i="7"/>
  <c r="HKE138" i="7"/>
  <c r="HKF138" i="7"/>
  <c r="HKG138" i="7"/>
  <c r="HKH138" i="7"/>
  <c r="HKI138" i="7"/>
  <c r="HKJ138" i="7"/>
  <c r="HKK138" i="7"/>
  <c r="HKL138" i="7"/>
  <c r="HKM138" i="7"/>
  <c r="HKN138" i="7"/>
  <c r="HKO138" i="7"/>
  <c r="HKP138" i="7"/>
  <c r="HKQ138" i="7"/>
  <c r="HKR138" i="7"/>
  <c r="HKS138" i="7"/>
  <c r="HKT138" i="7"/>
  <c r="HKU138" i="7"/>
  <c r="HKV138" i="7"/>
  <c r="HKW138" i="7"/>
  <c r="HKX138" i="7"/>
  <c r="HKY138" i="7"/>
  <c r="HKZ138" i="7"/>
  <c r="HLA138" i="7"/>
  <c r="HLB138" i="7"/>
  <c r="HLC138" i="7"/>
  <c r="HLD138" i="7"/>
  <c r="HLE138" i="7"/>
  <c r="HLF138" i="7"/>
  <c r="HLG138" i="7"/>
  <c r="HLH138" i="7"/>
  <c r="HLI138" i="7"/>
  <c r="HLJ138" i="7"/>
  <c r="HLK138" i="7"/>
  <c r="HLL138" i="7"/>
  <c r="HLM138" i="7"/>
  <c r="HLN138" i="7"/>
  <c r="HLO138" i="7"/>
  <c r="HLP138" i="7"/>
  <c r="HLQ138" i="7"/>
  <c r="HLR138" i="7"/>
  <c r="HLS138" i="7"/>
  <c r="HLT138" i="7"/>
  <c r="HLU138" i="7"/>
  <c r="HLV138" i="7"/>
  <c r="HLW138" i="7"/>
  <c r="HLX138" i="7"/>
  <c r="HLY138" i="7"/>
  <c r="HLZ138" i="7"/>
  <c r="HMA138" i="7"/>
  <c r="HMB138" i="7"/>
  <c r="HMC138" i="7"/>
  <c r="HMD138" i="7"/>
  <c r="HME138" i="7"/>
  <c r="HMF138" i="7"/>
  <c r="HMG138" i="7"/>
  <c r="HMH138" i="7"/>
  <c r="HMI138" i="7"/>
  <c r="HMJ138" i="7"/>
  <c r="HMK138" i="7"/>
  <c r="HML138" i="7"/>
  <c r="HMM138" i="7"/>
  <c r="HMN138" i="7"/>
  <c r="HMO138" i="7"/>
  <c r="HMP138" i="7"/>
  <c r="HMQ138" i="7"/>
  <c r="HMR138" i="7"/>
  <c r="HMS138" i="7"/>
  <c r="HMT138" i="7"/>
  <c r="HMU138" i="7"/>
  <c r="HMV138" i="7"/>
  <c r="HMW138" i="7"/>
  <c r="HMX138" i="7"/>
  <c r="HMY138" i="7"/>
  <c r="HMZ138" i="7"/>
  <c r="HNA138" i="7"/>
  <c r="HNB138" i="7"/>
  <c r="HNC138" i="7"/>
  <c r="HND138" i="7"/>
  <c r="HNE138" i="7"/>
  <c r="HNF138" i="7"/>
  <c r="HNG138" i="7"/>
  <c r="HNH138" i="7"/>
  <c r="HNI138" i="7"/>
  <c r="HNJ138" i="7"/>
  <c r="HNK138" i="7"/>
  <c r="HNL138" i="7"/>
  <c r="HNM138" i="7"/>
  <c r="HNN138" i="7"/>
  <c r="HNO138" i="7"/>
  <c r="HNP138" i="7"/>
  <c r="HNQ138" i="7"/>
  <c r="HNR138" i="7"/>
  <c r="HNS138" i="7"/>
  <c r="HNT138" i="7"/>
  <c r="HNU138" i="7"/>
  <c r="HNV138" i="7"/>
  <c r="HNW138" i="7"/>
  <c r="HNX138" i="7"/>
  <c r="HNY138" i="7"/>
  <c r="HNZ138" i="7"/>
  <c r="HOA138" i="7"/>
  <c r="HOB138" i="7"/>
  <c r="HOC138" i="7"/>
  <c r="HOD138" i="7"/>
  <c r="HOE138" i="7"/>
  <c r="HOF138" i="7"/>
  <c r="HOG138" i="7"/>
  <c r="HOH138" i="7"/>
  <c r="HOI138" i="7"/>
  <c r="HOJ138" i="7"/>
  <c r="HOK138" i="7"/>
  <c r="HOL138" i="7"/>
  <c r="HOM138" i="7"/>
  <c r="HON138" i="7"/>
  <c r="HOO138" i="7"/>
  <c r="HOP138" i="7"/>
  <c r="HOQ138" i="7"/>
  <c r="HOR138" i="7"/>
  <c r="HOS138" i="7"/>
  <c r="HOT138" i="7"/>
  <c r="HOU138" i="7"/>
  <c r="HOV138" i="7"/>
  <c r="HOW138" i="7"/>
  <c r="HOX138" i="7"/>
  <c r="HOY138" i="7"/>
  <c r="HOZ138" i="7"/>
  <c r="HPA138" i="7"/>
  <c r="HPB138" i="7"/>
  <c r="HPC138" i="7"/>
  <c r="HPD138" i="7"/>
  <c r="HPE138" i="7"/>
  <c r="HPF138" i="7"/>
  <c r="HPG138" i="7"/>
  <c r="HPH138" i="7"/>
  <c r="HPI138" i="7"/>
  <c r="HPJ138" i="7"/>
  <c r="HPK138" i="7"/>
  <c r="HPL138" i="7"/>
  <c r="HPM138" i="7"/>
  <c r="HPN138" i="7"/>
  <c r="HPO138" i="7"/>
  <c r="HPP138" i="7"/>
  <c r="HPQ138" i="7"/>
  <c r="HPR138" i="7"/>
  <c r="HPS138" i="7"/>
  <c r="HPT138" i="7"/>
  <c r="HPU138" i="7"/>
  <c r="HPV138" i="7"/>
  <c r="HPW138" i="7"/>
  <c r="HPX138" i="7"/>
  <c r="HPY138" i="7"/>
  <c r="HPZ138" i="7"/>
  <c r="HQA138" i="7"/>
  <c r="HQB138" i="7"/>
  <c r="HQC138" i="7"/>
  <c r="HQD138" i="7"/>
  <c r="HQE138" i="7"/>
  <c r="HQF138" i="7"/>
  <c r="HQG138" i="7"/>
  <c r="HQH138" i="7"/>
  <c r="HQI138" i="7"/>
  <c r="HQJ138" i="7"/>
  <c r="HQK138" i="7"/>
  <c r="HQL138" i="7"/>
  <c r="HQM138" i="7"/>
  <c r="HQN138" i="7"/>
  <c r="HQO138" i="7"/>
  <c r="HQP138" i="7"/>
  <c r="HQQ138" i="7"/>
  <c r="HQR138" i="7"/>
  <c r="HQS138" i="7"/>
  <c r="HQT138" i="7"/>
  <c r="HQU138" i="7"/>
  <c r="HQV138" i="7"/>
  <c r="HQW138" i="7"/>
  <c r="HQX138" i="7"/>
  <c r="HQY138" i="7"/>
  <c r="HQZ138" i="7"/>
  <c r="HRA138" i="7"/>
  <c r="HRB138" i="7"/>
  <c r="HRC138" i="7"/>
  <c r="HRD138" i="7"/>
  <c r="HRE138" i="7"/>
  <c r="HRF138" i="7"/>
  <c r="HRG138" i="7"/>
  <c r="HRH138" i="7"/>
  <c r="HRI138" i="7"/>
  <c r="HRJ138" i="7"/>
  <c r="HRK138" i="7"/>
  <c r="HRL138" i="7"/>
  <c r="HRM138" i="7"/>
  <c r="HRN138" i="7"/>
  <c r="HRO138" i="7"/>
  <c r="HRP138" i="7"/>
  <c r="HRQ138" i="7"/>
  <c r="HRR138" i="7"/>
  <c r="HRS138" i="7"/>
  <c r="HRT138" i="7"/>
  <c r="HRU138" i="7"/>
  <c r="HRV138" i="7"/>
  <c r="HRW138" i="7"/>
  <c r="HRX138" i="7"/>
  <c r="HRY138" i="7"/>
  <c r="HRZ138" i="7"/>
  <c r="HSA138" i="7"/>
  <c r="HSB138" i="7"/>
  <c r="HSC138" i="7"/>
  <c r="HSD138" i="7"/>
  <c r="HSE138" i="7"/>
  <c r="HSF138" i="7"/>
  <c r="HSG138" i="7"/>
  <c r="HSH138" i="7"/>
  <c r="HSI138" i="7"/>
  <c r="HSJ138" i="7"/>
  <c r="HSK138" i="7"/>
  <c r="HSL138" i="7"/>
  <c r="HSM138" i="7"/>
  <c r="HSN138" i="7"/>
  <c r="HSO138" i="7"/>
  <c r="HSP138" i="7"/>
  <c r="HSQ138" i="7"/>
  <c r="HSR138" i="7"/>
  <c r="HSS138" i="7"/>
  <c r="HST138" i="7"/>
  <c r="HSU138" i="7"/>
  <c r="HSV138" i="7"/>
  <c r="HSW138" i="7"/>
  <c r="HSX138" i="7"/>
  <c r="HSY138" i="7"/>
  <c r="HSZ138" i="7"/>
  <c r="HTA138" i="7"/>
  <c r="HTB138" i="7"/>
  <c r="HTC138" i="7"/>
  <c r="HTD138" i="7"/>
  <c r="HTE138" i="7"/>
  <c r="HTF138" i="7"/>
  <c r="HTG138" i="7"/>
  <c r="HTH138" i="7"/>
  <c r="HTI138" i="7"/>
  <c r="HTJ138" i="7"/>
  <c r="HTK138" i="7"/>
  <c r="HTL138" i="7"/>
  <c r="HTM138" i="7"/>
  <c r="HTN138" i="7"/>
  <c r="HTO138" i="7"/>
  <c r="HTP138" i="7"/>
  <c r="HTQ138" i="7"/>
  <c r="HTR138" i="7"/>
  <c r="HTS138" i="7"/>
  <c r="HTT138" i="7"/>
  <c r="HTU138" i="7"/>
  <c r="HTV138" i="7"/>
  <c r="HTW138" i="7"/>
  <c r="HTX138" i="7"/>
  <c r="HTY138" i="7"/>
  <c r="HTZ138" i="7"/>
  <c r="HUA138" i="7"/>
  <c r="HUB138" i="7"/>
  <c r="HUC138" i="7"/>
  <c r="HUD138" i="7"/>
  <c r="HUE138" i="7"/>
  <c r="HUF138" i="7"/>
  <c r="HUG138" i="7"/>
  <c r="HUH138" i="7"/>
  <c r="HUI138" i="7"/>
  <c r="HUJ138" i="7"/>
  <c r="HUK138" i="7"/>
  <c r="HUL138" i="7"/>
  <c r="HUM138" i="7"/>
  <c r="HUN138" i="7"/>
  <c r="HUO138" i="7"/>
  <c r="HUP138" i="7"/>
  <c r="HUQ138" i="7"/>
  <c r="HUR138" i="7"/>
  <c r="HUS138" i="7"/>
  <c r="HUT138" i="7"/>
  <c r="HUU138" i="7"/>
  <c r="HUV138" i="7"/>
  <c r="HUW138" i="7"/>
  <c r="HUX138" i="7"/>
  <c r="HUY138" i="7"/>
  <c r="HUZ138" i="7"/>
  <c r="HVA138" i="7"/>
  <c r="HVB138" i="7"/>
  <c r="HVC138" i="7"/>
  <c r="HVD138" i="7"/>
  <c r="HVE138" i="7"/>
  <c r="HVF138" i="7"/>
  <c r="HVG138" i="7"/>
  <c r="HVH138" i="7"/>
  <c r="HVI138" i="7"/>
  <c r="HVJ138" i="7"/>
  <c r="HVK138" i="7"/>
  <c r="HVL138" i="7"/>
  <c r="HVM138" i="7"/>
  <c r="HVN138" i="7"/>
  <c r="HVO138" i="7"/>
  <c r="HVP138" i="7"/>
  <c r="HVQ138" i="7"/>
  <c r="HVR138" i="7"/>
  <c r="HVS138" i="7"/>
  <c r="HVT138" i="7"/>
  <c r="HVU138" i="7"/>
  <c r="HVV138" i="7"/>
  <c r="HVW138" i="7"/>
  <c r="HVX138" i="7"/>
  <c r="HVY138" i="7"/>
  <c r="HVZ138" i="7"/>
  <c r="HWA138" i="7"/>
  <c r="HWB138" i="7"/>
  <c r="HWC138" i="7"/>
  <c r="HWD138" i="7"/>
  <c r="HWE138" i="7"/>
  <c r="HWF138" i="7"/>
  <c r="HWG138" i="7"/>
  <c r="HWH138" i="7"/>
  <c r="HWI138" i="7"/>
  <c r="HWJ138" i="7"/>
  <c r="HWK138" i="7"/>
  <c r="HWL138" i="7"/>
  <c r="HWM138" i="7"/>
  <c r="HWN138" i="7"/>
  <c r="HWO138" i="7"/>
  <c r="HWP138" i="7"/>
  <c r="HWQ138" i="7"/>
  <c r="HWR138" i="7"/>
  <c r="HWS138" i="7"/>
  <c r="HWT138" i="7"/>
  <c r="HWU138" i="7"/>
  <c r="HWV138" i="7"/>
  <c r="HWW138" i="7"/>
  <c r="HWX138" i="7"/>
  <c r="HWY138" i="7"/>
  <c r="HWZ138" i="7"/>
  <c r="HXA138" i="7"/>
  <c r="HXB138" i="7"/>
  <c r="HXC138" i="7"/>
  <c r="HXD138" i="7"/>
  <c r="HXE138" i="7"/>
  <c r="HXF138" i="7"/>
  <c r="HXG138" i="7"/>
  <c r="HXH138" i="7"/>
  <c r="HXI138" i="7"/>
  <c r="HXJ138" i="7"/>
  <c r="HXK138" i="7"/>
  <c r="HXL138" i="7"/>
  <c r="HXM138" i="7"/>
  <c r="HXN138" i="7"/>
  <c r="HXO138" i="7"/>
  <c r="HXP138" i="7"/>
  <c r="HXQ138" i="7"/>
  <c r="HXR138" i="7"/>
  <c r="HXS138" i="7"/>
  <c r="HXT138" i="7"/>
  <c r="HXU138" i="7"/>
  <c r="HXV138" i="7"/>
  <c r="HXW138" i="7"/>
  <c r="HXX138" i="7"/>
  <c r="HXY138" i="7"/>
  <c r="HXZ138" i="7"/>
  <c r="HYA138" i="7"/>
  <c r="HYB138" i="7"/>
  <c r="HYC138" i="7"/>
  <c r="HYD138" i="7"/>
  <c r="HYE138" i="7"/>
  <c r="HYF138" i="7"/>
  <c r="HYG138" i="7"/>
  <c r="HYH138" i="7"/>
  <c r="HYI138" i="7"/>
  <c r="HYJ138" i="7"/>
  <c r="HYK138" i="7"/>
  <c r="HYL138" i="7"/>
  <c r="HYM138" i="7"/>
  <c r="HYN138" i="7"/>
  <c r="HYO138" i="7"/>
  <c r="HYP138" i="7"/>
  <c r="HYQ138" i="7"/>
  <c r="HYR138" i="7"/>
  <c r="HYS138" i="7"/>
  <c r="HYT138" i="7"/>
  <c r="HYU138" i="7"/>
  <c r="HYV138" i="7"/>
  <c r="HYW138" i="7"/>
  <c r="HYX138" i="7"/>
  <c r="HYY138" i="7"/>
  <c r="HYZ138" i="7"/>
  <c r="HZA138" i="7"/>
  <c r="HZB138" i="7"/>
  <c r="HZC138" i="7"/>
  <c r="HZD138" i="7"/>
  <c r="HZE138" i="7"/>
  <c r="HZF138" i="7"/>
  <c r="HZG138" i="7"/>
  <c r="HZH138" i="7"/>
  <c r="HZI138" i="7"/>
  <c r="HZJ138" i="7"/>
  <c r="HZK138" i="7"/>
  <c r="HZL138" i="7"/>
  <c r="HZM138" i="7"/>
  <c r="HZN138" i="7"/>
  <c r="HZO138" i="7"/>
  <c r="HZP138" i="7"/>
  <c r="HZQ138" i="7"/>
  <c r="HZR138" i="7"/>
  <c r="HZS138" i="7"/>
  <c r="HZT138" i="7"/>
  <c r="HZU138" i="7"/>
  <c r="HZV138" i="7"/>
  <c r="HZW138" i="7"/>
  <c r="HZX138" i="7"/>
  <c r="HZY138" i="7"/>
  <c r="HZZ138" i="7"/>
  <c r="IAA138" i="7"/>
  <c r="IAB138" i="7"/>
  <c r="IAC138" i="7"/>
  <c r="IAD138" i="7"/>
  <c r="IAE138" i="7"/>
  <c r="IAF138" i="7"/>
  <c r="IAG138" i="7"/>
  <c r="IAH138" i="7"/>
  <c r="IAI138" i="7"/>
  <c r="IAJ138" i="7"/>
  <c r="IAK138" i="7"/>
  <c r="IAL138" i="7"/>
  <c r="IAM138" i="7"/>
  <c r="IAN138" i="7"/>
  <c r="IAO138" i="7"/>
  <c r="IAP138" i="7"/>
  <c r="IAQ138" i="7"/>
  <c r="IAR138" i="7"/>
  <c r="IAS138" i="7"/>
  <c r="IAT138" i="7"/>
  <c r="IAU138" i="7"/>
  <c r="IAV138" i="7"/>
  <c r="IAW138" i="7"/>
  <c r="IAX138" i="7"/>
  <c r="IAY138" i="7"/>
  <c r="IAZ138" i="7"/>
  <c r="IBA138" i="7"/>
  <c r="IBB138" i="7"/>
  <c r="IBC138" i="7"/>
  <c r="IBD138" i="7"/>
  <c r="IBE138" i="7"/>
  <c r="IBF138" i="7"/>
  <c r="IBG138" i="7"/>
  <c r="IBH138" i="7"/>
  <c r="IBI138" i="7"/>
  <c r="IBJ138" i="7"/>
  <c r="IBK138" i="7"/>
  <c r="IBL138" i="7"/>
  <c r="IBM138" i="7"/>
  <c r="IBN138" i="7"/>
  <c r="IBO138" i="7"/>
  <c r="IBP138" i="7"/>
  <c r="IBQ138" i="7"/>
  <c r="IBR138" i="7"/>
  <c r="IBS138" i="7"/>
  <c r="IBT138" i="7"/>
  <c r="IBU138" i="7"/>
  <c r="IBV138" i="7"/>
  <c r="IBW138" i="7"/>
  <c r="IBX138" i="7"/>
  <c r="IBY138" i="7"/>
  <c r="IBZ138" i="7"/>
  <c r="ICA138" i="7"/>
  <c r="ICB138" i="7"/>
  <c r="ICC138" i="7"/>
  <c r="ICD138" i="7"/>
  <c r="ICE138" i="7"/>
  <c r="ICF138" i="7"/>
  <c r="ICG138" i="7"/>
  <c r="ICH138" i="7"/>
  <c r="ICI138" i="7"/>
  <c r="ICJ138" i="7"/>
  <c r="ICK138" i="7"/>
  <c r="ICL138" i="7"/>
  <c r="ICM138" i="7"/>
  <c r="ICN138" i="7"/>
  <c r="ICO138" i="7"/>
  <c r="ICP138" i="7"/>
  <c r="ICQ138" i="7"/>
  <c r="ICR138" i="7"/>
  <c r="ICS138" i="7"/>
  <c r="ICT138" i="7"/>
  <c r="ICU138" i="7"/>
  <c r="ICV138" i="7"/>
  <c r="ICW138" i="7"/>
  <c r="ICX138" i="7"/>
  <c r="ICY138" i="7"/>
  <c r="ICZ138" i="7"/>
  <c r="IDA138" i="7"/>
  <c r="IDB138" i="7"/>
  <c r="IDC138" i="7"/>
  <c r="IDD138" i="7"/>
  <c r="IDE138" i="7"/>
  <c r="IDF138" i="7"/>
  <c r="IDG138" i="7"/>
  <c r="IDH138" i="7"/>
  <c r="IDI138" i="7"/>
  <c r="IDJ138" i="7"/>
  <c r="IDK138" i="7"/>
  <c r="IDL138" i="7"/>
  <c r="IDM138" i="7"/>
  <c r="IDN138" i="7"/>
  <c r="IDO138" i="7"/>
  <c r="IDP138" i="7"/>
  <c r="IDQ138" i="7"/>
  <c r="IDR138" i="7"/>
  <c r="IDS138" i="7"/>
  <c r="IDT138" i="7"/>
  <c r="IDU138" i="7"/>
  <c r="IDV138" i="7"/>
  <c r="IDW138" i="7"/>
  <c r="IDX138" i="7"/>
  <c r="IDY138" i="7"/>
  <c r="IDZ138" i="7"/>
  <c r="IEA138" i="7"/>
  <c r="IEB138" i="7"/>
  <c r="IEC138" i="7"/>
  <c r="IED138" i="7"/>
  <c r="IEE138" i="7"/>
  <c r="IEF138" i="7"/>
  <c r="IEG138" i="7"/>
  <c r="IEH138" i="7"/>
  <c r="IEI138" i="7"/>
  <c r="IEJ138" i="7"/>
  <c r="IEK138" i="7"/>
  <c r="IEL138" i="7"/>
  <c r="IEM138" i="7"/>
  <c r="IEN138" i="7"/>
  <c r="IEO138" i="7"/>
  <c r="IEP138" i="7"/>
  <c r="IEQ138" i="7"/>
  <c r="IER138" i="7"/>
  <c r="IES138" i="7"/>
  <c r="IET138" i="7"/>
  <c r="IEU138" i="7"/>
  <c r="IEV138" i="7"/>
  <c r="IEW138" i="7"/>
  <c r="IEX138" i="7"/>
  <c r="IEY138" i="7"/>
  <c r="IEZ138" i="7"/>
  <c r="IFA138" i="7"/>
  <c r="IFB138" i="7"/>
  <c r="IFC138" i="7"/>
  <c r="IFD138" i="7"/>
  <c r="IFE138" i="7"/>
  <c r="IFF138" i="7"/>
  <c r="IFG138" i="7"/>
  <c r="IFH138" i="7"/>
  <c r="IFI138" i="7"/>
  <c r="IFJ138" i="7"/>
  <c r="IFK138" i="7"/>
  <c r="IFL138" i="7"/>
  <c r="IFM138" i="7"/>
  <c r="IFN138" i="7"/>
  <c r="IFO138" i="7"/>
  <c r="IFP138" i="7"/>
  <c r="IFQ138" i="7"/>
  <c r="IFR138" i="7"/>
  <c r="IFS138" i="7"/>
  <c r="IFT138" i="7"/>
  <c r="IFU138" i="7"/>
  <c r="IFV138" i="7"/>
  <c r="IFW138" i="7"/>
  <c r="IFX138" i="7"/>
  <c r="IFY138" i="7"/>
  <c r="IFZ138" i="7"/>
  <c r="IGA138" i="7"/>
  <c r="IGB138" i="7"/>
  <c r="IGC138" i="7"/>
  <c r="IGD138" i="7"/>
  <c r="IGE138" i="7"/>
  <c r="IGF138" i="7"/>
  <c r="IGG138" i="7"/>
  <c r="IGH138" i="7"/>
  <c r="IGI138" i="7"/>
  <c r="IGJ138" i="7"/>
  <c r="IGK138" i="7"/>
  <c r="IGL138" i="7"/>
  <c r="IGM138" i="7"/>
  <c r="IGN138" i="7"/>
  <c r="IGO138" i="7"/>
  <c r="IGP138" i="7"/>
  <c r="IGQ138" i="7"/>
  <c r="IGR138" i="7"/>
  <c r="IGS138" i="7"/>
  <c r="IGT138" i="7"/>
  <c r="IGU138" i="7"/>
  <c r="IGV138" i="7"/>
  <c r="IGW138" i="7"/>
  <c r="IGX138" i="7"/>
  <c r="IGY138" i="7"/>
  <c r="IGZ138" i="7"/>
  <c r="IHA138" i="7"/>
  <c r="IHB138" i="7"/>
  <c r="IHC138" i="7"/>
  <c r="IHD138" i="7"/>
  <c r="IHE138" i="7"/>
  <c r="IHF138" i="7"/>
  <c r="IHG138" i="7"/>
  <c r="IHH138" i="7"/>
  <c r="IHI138" i="7"/>
  <c r="IHJ138" i="7"/>
  <c r="IHK138" i="7"/>
  <c r="IHL138" i="7"/>
  <c r="IHM138" i="7"/>
  <c r="IHN138" i="7"/>
  <c r="IHO138" i="7"/>
  <c r="IHP138" i="7"/>
  <c r="IHQ138" i="7"/>
  <c r="IHR138" i="7"/>
  <c r="IHS138" i="7"/>
  <c r="IHT138" i="7"/>
  <c r="IHU138" i="7"/>
  <c r="IHV138" i="7"/>
  <c r="IHW138" i="7"/>
  <c r="IHX138" i="7"/>
  <c r="IHY138" i="7"/>
  <c r="IHZ138" i="7"/>
  <c r="IIA138" i="7"/>
  <c r="IIB138" i="7"/>
  <c r="IIC138" i="7"/>
  <c r="IID138" i="7"/>
  <c r="IIE138" i="7"/>
  <c r="IIF138" i="7"/>
  <c r="IIG138" i="7"/>
  <c r="IIH138" i="7"/>
  <c r="III138" i="7"/>
  <c r="IIJ138" i="7"/>
  <c r="IIK138" i="7"/>
  <c r="IIL138" i="7"/>
  <c r="IIM138" i="7"/>
  <c r="IIN138" i="7"/>
  <c r="IIO138" i="7"/>
  <c r="IIP138" i="7"/>
  <c r="IIQ138" i="7"/>
  <c r="IIR138" i="7"/>
  <c r="IIS138" i="7"/>
  <c r="IIT138" i="7"/>
  <c r="IIU138" i="7"/>
  <c r="IIV138" i="7"/>
  <c r="IIW138" i="7"/>
  <c r="IIX138" i="7"/>
  <c r="IIY138" i="7"/>
  <c r="IIZ138" i="7"/>
  <c r="IJA138" i="7"/>
  <c r="IJB138" i="7"/>
  <c r="IJC138" i="7"/>
  <c r="IJD138" i="7"/>
  <c r="IJE138" i="7"/>
  <c r="IJF138" i="7"/>
  <c r="IJG138" i="7"/>
  <c r="IJH138" i="7"/>
  <c r="IJI138" i="7"/>
  <c r="IJJ138" i="7"/>
  <c r="IJK138" i="7"/>
  <c r="IJL138" i="7"/>
  <c r="IJM138" i="7"/>
  <c r="IJN138" i="7"/>
  <c r="IJO138" i="7"/>
  <c r="IJP138" i="7"/>
  <c r="IJQ138" i="7"/>
  <c r="IJR138" i="7"/>
  <c r="IJS138" i="7"/>
  <c r="IJT138" i="7"/>
  <c r="IJU138" i="7"/>
  <c r="IJV138" i="7"/>
  <c r="IJW138" i="7"/>
  <c r="IJX138" i="7"/>
  <c r="IJY138" i="7"/>
  <c r="IJZ138" i="7"/>
  <c r="IKA138" i="7"/>
  <c r="IKB138" i="7"/>
  <c r="IKC138" i="7"/>
  <c r="IKD138" i="7"/>
  <c r="IKE138" i="7"/>
  <c r="IKF138" i="7"/>
  <c r="IKG138" i="7"/>
  <c r="IKH138" i="7"/>
  <c r="IKI138" i="7"/>
  <c r="IKJ138" i="7"/>
  <c r="IKK138" i="7"/>
  <c r="IKL138" i="7"/>
  <c r="IKM138" i="7"/>
  <c r="IKN138" i="7"/>
  <c r="IKO138" i="7"/>
  <c r="IKP138" i="7"/>
  <c r="IKQ138" i="7"/>
  <c r="IKR138" i="7"/>
  <c r="IKS138" i="7"/>
  <c r="IKT138" i="7"/>
  <c r="IKU138" i="7"/>
  <c r="IKV138" i="7"/>
  <c r="IKW138" i="7"/>
  <c r="IKX138" i="7"/>
  <c r="IKY138" i="7"/>
  <c r="IKZ138" i="7"/>
  <c r="ILA138" i="7"/>
  <c r="ILB138" i="7"/>
  <c r="ILC138" i="7"/>
  <c r="ILD138" i="7"/>
  <c r="ILE138" i="7"/>
  <c r="ILF138" i="7"/>
  <c r="ILG138" i="7"/>
  <c r="ILH138" i="7"/>
  <c r="ILI138" i="7"/>
  <c r="ILJ138" i="7"/>
  <c r="ILK138" i="7"/>
  <c r="ILL138" i="7"/>
  <c r="ILM138" i="7"/>
  <c r="ILN138" i="7"/>
  <c r="ILO138" i="7"/>
  <c r="ILP138" i="7"/>
  <c r="ILQ138" i="7"/>
  <c r="ILR138" i="7"/>
  <c r="ILS138" i="7"/>
  <c r="ILT138" i="7"/>
  <c r="ILU138" i="7"/>
  <c r="ILV138" i="7"/>
  <c r="ILW138" i="7"/>
  <c r="ILX138" i="7"/>
  <c r="ILY138" i="7"/>
  <c r="ILZ138" i="7"/>
  <c r="IMA138" i="7"/>
  <c r="IMB138" i="7"/>
  <c r="IMC138" i="7"/>
  <c r="IMD138" i="7"/>
  <c r="IME138" i="7"/>
  <c r="IMF138" i="7"/>
  <c r="IMG138" i="7"/>
  <c r="IMH138" i="7"/>
  <c r="IMI138" i="7"/>
  <c r="IMJ138" i="7"/>
  <c r="IMK138" i="7"/>
  <c r="IML138" i="7"/>
  <c r="IMM138" i="7"/>
  <c r="IMN138" i="7"/>
  <c r="IMO138" i="7"/>
  <c r="IMP138" i="7"/>
  <c r="IMQ138" i="7"/>
  <c r="IMR138" i="7"/>
  <c r="IMS138" i="7"/>
  <c r="IMT138" i="7"/>
  <c r="IMU138" i="7"/>
  <c r="IMV138" i="7"/>
  <c r="IMW138" i="7"/>
  <c r="IMX138" i="7"/>
  <c r="IMY138" i="7"/>
  <c r="IMZ138" i="7"/>
  <c r="INA138" i="7"/>
  <c r="INB138" i="7"/>
  <c r="INC138" i="7"/>
  <c r="IND138" i="7"/>
  <c r="INE138" i="7"/>
  <c r="INF138" i="7"/>
  <c r="ING138" i="7"/>
  <c r="INH138" i="7"/>
  <c r="INI138" i="7"/>
  <c r="INJ138" i="7"/>
  <c r="INK138" i="7"/>
  <c r="INL138" i="7"/>
  <c r="INM138" i="7"/>
  <c r="INN138" i="7"/>
  <c r="INO138" i="7"/>
  <c r="INP138" i="7"/>
  <c r="INQ138" i="7"/>
  <c r="INR138" i="7"/>
  <c r="INS138" i="7"/>
  <c r="INT138" i="7"/>
  <c r="INU138" i="7"/>
  <c r="INV138" i="7"/>
  <c r="INW138" i="7"/>
  <c r="INX138" i="7"/>
  <c r="INY138" i="7"/>
  <c r="INZ138" i="7"/>
  <c r="IOA138" i="7"/>
  <c r="IOB138" i="7"/>
  <c r="IOC138" i="7"/>
  <c r="IOD138" i="7"/>
  <c r="IOE138" i="7"/>
  <c r="IOF138" i="7"/>
  <c r="IOG138" i="7"/>
  <c r="IOH138" i="7"/>
  <c r="IOI138" i="7"/>
  <c r="IOJ138" i="7"/>
  <c r="IOK138" i="7"/>
  <c r="IOL138" i="7"/>
  <c r="IOM138" i="7"/>
  <c r="ION138" i="7"/>
  <c r="IOO138" i="7"/>
  <c r="IOP138" i="7"/>
  <c r="IOQ138" i="7"/>
  <c r="IOR138" i="7"/>
  <c r="IOS138" i="7"/>
  <c r="IOT138" i="7"/>
  <c r="IOU138" i="7"/>
  <c r="IOV138" i="7"/>
  <c r="IOW138" i="7"/>
  <c r="IOX138" i="7"/>
  <c r="IOY138" i="7"/>
  <c r="IOZ138" i="7"/>
  <c r="IPA138" i="7"/>
  <c r="IPB138" i="7"/>
  <c r="IPC138" i="7"/>
  <c r="IPD138" i="7"/>
  <c r="IPE138" i="7"/>
  <c r="IPF138" i="7"/>
  <c r="IPG138" i="7"/>
  <c r="IPH138" i="7"/>
  <c r="IPI138" i="7"/>
  <c r="IPJ138" i="7"/>
  <c r="IPK138" i="7"/>
  <c r="IPL138" i="7"/>
  <c r="IPM138" i="7"/>
  <c r="IPN138" i="7"/>
  <c r="IPO138" i="7"/>
  <c r="IPP138" i="7"/>
  <c r="IPQ138" i="7"/>
  <c r="IPR138" i="7"/>
  <c r="IPS138" i="7"/>
  <c r="IPT138" i="7"/>
  <c r="IPU138" i="7"/>
  <c r="IPV138" i="7"/>
  <c r="IPW138" i="7"/>
  <c r="IPX138" i="7"/>
  <c r="IPY138" i="7"/>
  <c r="IPZ138" i="7"/>
  <c r="IQA138" i="7"/>
  <c r="IQB138" i="7"/>
  <c r="IQC138" i="7"/>
  <c r="IQD138" i="7"/>
  <c r="IQE138" i="7"/>
  <c r="IQF138" i="7"/>
  <c r="IQG138" i="7"/>
  <c r="IQH138" i="7"/>
  <c r="IQI138" i="7"/>
  <c r="IQJ138" i="7"/>
  <c r="IQK138" i="7"/>
  <c r="IQL138" i="7"/>
  <c r="IQM138" i="7"/>
  <c r="IQN138" i="7"/>
  <c r="IQO138" i="7"/>
  <c r="IQP138" i="7"/>
  <c r="IQQ138" i="7"/>
  <c r="IQR138" i="7"/>
  <c r="IQS138" i="7"/>
  <c r="IQT138" i="7"/>
  <c r="IQU138" i="7"/>
  <c r="IQV138" i="7"/>
  <c r="IQW138" i="7"/>
  <c r="IQX138" i="7"/>
  <c r="IQY138" i="7"/>
  <c r="IQZ138" i="7"/>
  <c r="IRA138" i="7"/>
  <c r="IRB138" i="7"/>
  <c r="IRC138" i="7"/>
  <c r="IRD138" i="7"/>
  <c r="IRE138" i="7"/>
  <c r="IRF138" i="7"/>
  <c r="IRG138" i="7"/>
  <c r="IRH138" i="7"/>
  <c r="IRI138" i="7"/>
  <c r="IRJ138" i="7"/>
  <c r="IRK138" i="7"/>
  <c r="IRL138" i="7"/>
  <c r="IRM138" i="7"/>
  <c r="IRN138" i="7"/>
  <c r="IRO138" i="7"/>
  <c r="IRP138" i="7"/>
  <c r="IRQ138" i="7"/>
  <c r="IRR138" i="7"/>
  <c r="IRS138" i="7"/>
  <c r="IRT138" i="7"/>
  <c r="IRU138" i="7"/>
  <c r="IRV138" i="7"/>
  <c r="IRW138" i="7"/>
  <c r="IRX138" i="7"/>
  <c r="IRY138" i="7"/>
  <c r="IRZ138" i="7"/>
  <c r="ISA138" i="7"/>
  <c r="ISB138" i="7"/>
  <c r="ISC138" i="7"/>
  <c r="ISD138" i="7"/>
  <c r="ISE138" i="7"/>
  <c r="ISF138" i="7"/>
  <c r="ISG138" i="7"/>
  <c r="ISH138" i="7"/>
  <c r="ISI138" i="7"/>
  <c r="ISJ138" i="7"/>
  <c r="ISK138" i="7"/>
  <c r="ISL138" i="7"/>
  <c r="ISM138" i="7"/>
  <c r="ISN138" i="7"/>
  <c r="ISO138" i="7"/>
  <c r="ISP138" i="7"/>
  <c r="ISQ138" i="7"/>
  <c r="ISR138" i="7"/>
  <c r="ISS138" i="7"/>
  <c r="IST138" i="7"/>
  <c r="ISU138" i="7"/>
  <c r="ISV138" i="7"/>
  <c r="ISW138" i="7"/>
  <c r="ISX138" i="7"/>
  <c r="ISY138" i="7"/>
  <c r="ISZ138" i="7"/>
  <c r="ITA138" i="7"/>
  <c r="ITB138" i="7"/>
  <c r="ITC138" i="7"/>
  <c r="ITD138" i="7"/>
  <c r="ITE138" i="7"/>
  <c r="ITF138" i="7"/>
  <c r="ITG138" i="7"/>
  <c r="ITH138" i="7"/>
  <c r="ITI138" i="7"/>
  <c r="ITJ138" i="7"/>
  <c r="ITK138" i="7"/>
  <c r="ITL138" i="7"/>
  <c r="ITM138" i="7"/>
  <c r="ITN138" i="7"/>
  <c r="ITO138" i="7"/>
  <c r="ITP138" i="7"/>
  <c r="ITQ138" i="7"/>
  <c r="ITR138" i="7"/>
  <c r="ITS138" i="7"/>
  <c r="ITT138" i="7"/>
  <c r="ITU138" i="7"/>
  <c r="ITV138" i="7"/>
  <c r="ITW138" i="7"/>
  <c r="ITX138" i="7"/>
  <c r="ITY138" i="7"/>
  <c r="ITZ138" i="7"/>
  <c r="IUA138" i="7"/>
  <c r="IUB138" i="7"/>
  <c r="IUC138" i="7"/>
  <c r="IUD138" i="7"/>
  <c r="IUE138" i="7"/>
  <c r="IUF138" i="7"/>
  <c r="IUG138" i="7"/>
  <c r="IUH138" i="7"/>
  <c r="IUI138" i="7"/>
  <c r="IUJ138" i="7"/>
  <c r="IUK138" i="7"/>
  <c r="IUL138" i="7"/>
  <c r="IUM138" i="7"/>
  <c r="IUN138" i="7"/>
  <c r="IUO138" i="7"/>
  <c r="IUP138" i="7"/>
  <c r="IUQ138" i="7"/>
  <c r="IUR138" i="7"/>
  <c r="IUS138" i="7"/>
  <c r="IUT138" i="7"/>
  <c r="IUU138" i="7"/>
  <c r="IUV138" i="7"/>
  <c r="IUW138" i="7"/>
  <c r="IUX138" i="7"/>
  <c r="IUY138" i="7"/>
  <c r="IUZ138" i="7"/>
  <c r="IVA138" i="7"/>
  <c r="IVB138" i="7"/>
  <c r="IVC138" i="7"/>
  <c r="IVD138" i="7"/>
  <c r="IVE138" i="7"/>
  <c r="IVF138" i="7"/>
  <c r="IVG138" i="7"/>
  <c r="IVH138" i="7"/>
  <c r="IVI138" i="7"/>
  <c r="IVJ138" i="7"/>
  <c r="IVK138" i="7"/>
  <c r="IVL138" i="7"/>
  <c r="IVM138" i="7"/>
  <c r="IVN138" i="7"/>
  <c r="IVO138" i="7"/>
  <c r="IVP138" i="7"/>
  <c r="IVQ138" i="7"/>
  <c r="IVR138" i="7"/>
  <c r="IVS138" i="7"/>
  <c r="IVT138" i="7"/>
  <c r="IVU138" i="7"/>
  <c r="IVV138" i="7"/>
  <c r="IVW138" i="7"/>
  <c r="IVX138" i="7"/>
  <c r="IVY138" i="7"/>
  <c r="IVZ138" i="7"/>
  <c r="IWA138" i="7"/>
  <c r="IWB138" i="7"/>
  <c r="IWC138" i="7"/>
  <c r="IWD138" i="7"/>
  <c r="IWE138" i="7"/>
  <c r="IWF138" i="7"/>
  <c r="IWG138" i="7"/>
  <c r="IWH138" i="7"/>
  <c r="IWI138" i="7"/>
  <c r="IWJ138" i="7"/>
  <c r="IWK138" i="7"/>
  <c r="IWL138" i="7"/>
  <c r="IWM138" i="7"/>
  <c r="IWN138" i="7"/>
  <c r="IWO138" i="7"/>
  <c r="IWP138" i="7"/>
  <c r="IWQ138" i="7"/>
  <c r="IWR138" i="7"/>
  <c r="IWS138" i="7"/>
  <c r="IWT138" i="7"/>
  <c r="IWU138" i="7"/>
  <c r="IWV138" i="7"/>
  <c r="IWW138" i="7"/>
  <c r="IWX138" i="7"/>
  <c r="IWY138" i="7"/>
  <c r="IWZ138" i="7"/>
  <c r="IXA138" i="7"/>
  <c r="IXB138" i="7"/>
  <c r="IXC138" i="7"/>
  <c r="IXD138" i="7"/>
  <c r="IXE138" i="7"/>
  <c r="IXF138" i="7"/>
  <c r="IXG138" i="7"/>
  <c r="IXH138" i="7"/>
  <c r="IXI138" i="7"/>
  <c r="IXJ138" i="7"/>
  <c r="IXK138" i="7"/>
  <c r="IXL138" i="7"/>
  <c r="IXM138" i="7"/>
  <c r="IXN138" i="7"/>
  <c r="IXO138" i="7"/>
  <c r="IXP138" i="7"/>
  <c r="IXQ138" i="7"/>
  <c r="IXR138" i="7"/>
  <c r="IXS138" i="7"/>
  <c r="IXT138" i="7"/>
  <c r="IXU138" i="7"/>
  <c r="IXV138" i="7"/>
  <c r="IXW138" i="7"/>
  <c r="IXX138" i="7"/>
  <c r="IXY138" i="7"/>
  <c r="IXZ138" i="7"/>
  <c r="IYA138" i="7"/>
  <c r="IYB138" i="7"/>
  <c r="IYC138" i="7"/>
  <c r="IYD138" i="7"/>
  <c r="IYE138" i="7"/>
  <c r="IYF138" i="7"/>
  <c r="IYG138" i="7"/>
  <c r="IYH138" i="7"/>
  <c r="IYI138" i="7"/>
  <c r="IYJ138" i="7"/>
  <c r="IYK138" i="7"/>
  <c r="IYL138" i="7"/>
  <c r="IYM138" i="7"/>
  <c r="IYN138" i="7"/>
  <c r="IYO138" i="7"/>
  <c r="IYP138" i="7"/>
  <c r="IYQ138" i="7"/>
  <c r="IYR138" i="7"/>
  <c r="IYS138" i="7"/>
  <c r="IYT138" i="7"/>
  <c r="IYU138" i="7"/>
  <c r="IYV138" i="7"/>
  <c r="IYW138" i="7"/>
  <c r="IYX138" i="7"/>
  <c r="IYY138" i="7"/>
  <c r="IYZ138" i="7"/>
  <c r="IZA138" i="7"/>
  <c r="IZB138" i="7"/>
  <c r="IZC138" i="7"/>
  <c r="IZD138" i="7"/>
  <c r="IZE138" i="7"/>
  <c r="IZF138" i="7"/>
  <c r="IZG138" i="7"/>
  <c r="IZH138" i="7"/>
  <c r="IZI138" i="7"/>
  <c r="IZJ138" i="7"/>
  <c r="IZK138" i="7"/>
  <c r="IZL138" i="7"/>
  <c r="IZM138" i="7"/>
  <c r="IZN138" i="7"/>
  <c r="IZO138" i="7"/>
  <c r="IZP138" i="7"/>
  <c r="IZQ138" i="7"/>
  <c r="IZR138" i="7"/>
  <c r="IZS138" i="7"/>
  <c r="IZT138" i="7"/>
  <c r="IZU138" i="7"/>
  <c r="IZV138" i="7"/>
  <c r="IZW138" i="7"/>
  <c r="IZX138" i="7"/>
  <c r="IZY138" i="7"/>
  <c r="IZZ138" i="7"/>
  <c r="JAA138" i="7"/>
  <c r="JAB138" i="7"/>
  <c r="JAC138" i="7"/>
  <c r="JAD138" i="7"/>
  <c r="JAE138" i="7"/>
  <c r="JAF138" i="7"/>
  <c r="JAG138" i="7"/>
  <c r="JAH138" i="7"/>
  <c r="JAI138" i="7"/>
  <c r="JAJ138" i="7"/>
  <c r="JAK138" i="7"/>
  <c r="JAL138" i="7"/>
  <c r="JAM138" i="7"/>
  <c r="JAN138" i="7"/>
  <c r="JAO138" i="7"/>
  <c r="JAP138" i="7"/>
  <c r="JAQ138" i="7"/>
  <c r="JAR138" i="7"/>
  <c r="JAS138" i="7"/>
  <c r="JAT138" i="7"/>
  <c r="JAU138" i="7"/>
  <c r="JAV138" i="7"/>
  <c r="JAW138" i="7"/>
  <c r="JAX138" i="7"/>
  <c r="JAY138" i="7"/>
  <c r="JAZ138" i="7"/>
  <c r="JBA138" i="7"/>
  <c r="JBB138" i="7"/>
  <c r="JBC138" i="7"/>
  <c r="JBD138" i="7"/>
  <c r="JBE138" i="7"/>
  <c r="JBF138" i="7"/>
  <c r="JBG138" i="7"/>
  <c r="JBH138" i="7"/>
  <c r="JBI138" i="7"/>
  <c r="JBJ138" i="7"/>
  <c r="JBK138" i="7"/>
  <c r="JBL138" i="7"/>
  <c r="JBM138" i="7"/>
  <c r="JBN138" i="7"/>
  <c r="JBO138" i="7"/>
  <c r="JBP138" i="7"/>
  <c r="JBQ138" i="7"/>
  <c r="JBR138" i="7"/>
  <c r="JBS138" i="7"/>
  <c r="JBT138" i="7"/>
  <c r="JBU138" i="7"/>
  <c r="JBV138" i="7"/>
  <c r="JBW138" i="7"/>
  <c r="JBX138" i="7"/>
  <c r="JBY138" i="7"/>
  <c r="JBZ138" i="7"/>
  <c r="JCA138" i="7"/>
  <c r="JCB138" i="7"/>
  <c r="JCC138" i="7"/>
  <c r="JCD138" i="7"/>
  <c r="JCE138" i="7"/>
  <c r="JCF138" i="7"/>
  <c r="JCG138" i="7"/>
  <c r="JCH138" i="7"/>
  <c r="JCI138" i="7"/>
  <c r="JCJ138" i="7"/>
  <c r="JCK138" i="7"/>
  <c r="JCL138" i="7"/>
  <c r="JCM138" i="7"/>
  <c r="JCN138" i="7"/>
  <c r="JCO138" i="7"/>
  <c r="JCP138" i="7"/>
  <c r="JCQ138" i="7"/>
  <c r="JCR138" i="7"/>
  <c r="JCS138" i="7"/>
  <c r="JCT138" i="7"/>
  <c r="JCU138" i="7"/>
  <c r="JCV138" i="7"/>
  <c r="JCW138" i="7"/>
  <c r="JCX138" i="7"/>
  <c r="JCY138" i="7"/>
  <c r="JCZ138" i="7"/>
  <c r="JDA138" i="7"/>
  <c r="JDB138" i="7"/>
  <c r="JDC138" i="7"/>
  <c r="JDD138" i="7"/>
  <c r="JDE138" i="7"/>
  <c r="JDF138" i="7"/>
  <c r="JDG138" i="7"/>
  <c r="JDH138" i="7"/>
  <c r="JDI138" i="7"/>
  <c r="JDJ138" i="7"/>
  <c r="JDK138" i="7"/>
  <c r="JDL138" i="7"/>
  <c r="JDM138" i="7"/>
  <c r="JDN138" i="7"/>
  <c r="JDO138" i="7"/>
  <c r="JDP138" i="7"/>
  <c r="JDQ138" i="7"/>
  <c r="JDR138" i="7"/>
  <c r="JDS138" i="7"/>
  <c r="JDT138" i="7"/>
  <c r="JDU138" i="7"/>
  <c r="JDV138" i="7"/>
  <c r="JDW138" i="7"/>
  <c r="JDX138" i="7"/>
  <c r="JDY138" i="7"/>
  <c r="JDZ138" i="7"/>
  <c r="JEA138" i="7"/>
  <c r="JEB138" i="7"/>
  <c r="JEC138" i="7"/>
  <c r="JED138" i="7"/>
  <c r="JEE138" i="7"/>
  <c r="JEF138" i="7"/>
  <c r="JEG138" i="7"/>
  <c r="JEH138" i="7"/>
  <c r="JEI138" i="7"/>
  <c r="JEJ138" i="7"/>
  <c r="JEK138" i="7"/>
  <c r="JEL138" i="7"/>
  <c r="JEM138" i="7"/>
  <c r="JEN138" i="7"/>
  <c r="JEO138" i="7"/>
  <c r="JEP138" i="7"/>
  <c r="JEQ138" i="7"/>
  <c r="JER138" i="7"/>
  <c r="JES138" i="7"/>
  <c r="JET138" i="7"/>
  <c r="JEU138" i="7"/>
  <c r="JEV138" i="7"/>
  <c r="JEW138" i="7"/>
  <c r="JEX138" i="7"/>
  <c r="JEY138" i="7"/>
  <c r="JEZ138" i="7"/>
  <c r="JFA138" i="7"/>
  <c r="JFB138" i="7"/>
  <c r="JFC138" i="7"/>
  <c r="JFD138" i="7"/>
  <c r="JFE138" i="7"/>
  <c r="JFF138" i="7"/>
  <c r="JFG138" i="7"/>
  <c r="JFH138" i="7"/>
  <c r="JFI138" i="7"/>
  <c r="JFJ138" i="7"/>
  <c r="JFK138" i="7"/>
  <c r="JFL138" i="7"/>
  <c r="JFM138" i="7"/>
  <c r="JFN138" i="7"/>
  <c r="JFO138" i="7"/>
  <c r="JFP138" i="7"/>
  <c r="JFQ138" i="7"/>
  <c r="JFR138" i="7"/>
  <c r="JFS138" i="7"/>
  <c r="JFT138" i="7"/>
  <c r="JFU138" i="7"/>
  <c r="JFV138" i="7"/>
  <c r="JFW138" i="7"/>
  <c r="JFX138" i="7"/>
  <c r="JFY138" i="7"/>
  <c r="JFZ138" i="7"/>
  <c r="JGA138" i="7"/>
  <c r="JGB138" i="7"/>
  <c r="JGC138" i="7"/>
  <c r="JGD138" i="7"/>
  <c r="JGE138" i="7"/>
  <c r="JGF138" i="7"/>
  <c r="JGG138" i="7"/>
  <c r="JGH138" i="7"/>
  <c r="JGI138" i="7"/>
  <c r="JGJ138" i="7"/>
  <c r="JGK138" i="7"/>
  <c r="JGL138" i="7"/>
  <c r="JGM138" i="7"/>
  <c r="JGN138" i="7"/>
  <c r="JGO138" i="7"/>
  <c r="JGP138" i="7"/>
  <c r="JGQ138" i="7"/>
  <c r="JGR138" i="7"/>
  <c r="JGS138" i="7"/>
  <c r="JGT138" i="7"/>
  <c r="JGU138" i="7"/>
  <c r="JGV138" i="7"/>
  <c r="JGW138" i="7"/>
  <c r="JGX138" i="7"/>
  <c r="JGY138" i="7"/>
  <c r="JGZ138" i="7"/>
  <c r="JHA138" i="7"/>
  <c r="JHB138" i="7"/>
  <c r="JHC138" i="7"/>
  <c r="JHD138" i="7"/>
  <c r="JHE138" i="7"/>
  <c r="JHF138" i="7"/>
  <c r="JHG138" i="7"/>
  <c r="JHH138" i="7"/>
  <c r="JHI138" i="7"/>
  <c r="JHJ138" i="7"/>
  <c r="JHK138" i="7"/>
  <c r="JHL138" i="7"/>
  <c r="JHM138" i="7"/>
  <c r="JHN138" i="7"/>
  <c r="JHO138" i="7"/>
  <c r="JHP138" i="7"/>
  <c r="JHQ138" i="7"/>
  <c r="JHR138" i="7"/>
  <c r="JHS138" i="7"/>
  <c r="JHT138" i="7"/>
  <c r="JHU138" i="7"/>
  <c r="JHV138" i="7"/>
  <c r="JHW138" i="7"/>
  <c r="JHX138" i="7"/>
  <c r="JHY138" i="7"/>
  <c r="JHZ138" i="7"/>
  <c r="JIA138" i="7"/>
  <c r="JIB138" i="7"/>
  <c r="JIC138" i="7"/>
  <c r="JID138" i="7"/>
  <c r="JIE138" i="7"/>
  <c r="JIF138" i="7"/>
  <c r="JIG138" i="7"/>
  <c r="JIH138" i="7"/>
  <c r="JII138" i="7"/>
  <c r="JIJ138" i="7"/>
  <c r="JIK138" i="7"/>
  <c r="JIL138" i="7"/>
  <c r="JIM138" i="7"/>
  <c r="JIN138" i="7"/>
  <c r="JIO138" i="7"/>
  <c r="JIP138" i="7"/>
  <c r="JIQ138" i="7"/>
  <c r="JIR138" i="7"/>
  <c r="JIS138" i="7"/>
  <c r="JIT138" i="7"/>
  <c r="JIU138" i="7"/>
  <c r="JIV138" i="7"/>
  <c r="JIW138" i="7"/>
  <c r="JIX138" i="7"/>
  <c r="JIY138" i="7"/>
  <c r="JIZ138" i="7"/>
  <c r="JJA138" i="7"/>
  <c r="JJB138" i="7"/>
  <c r="JJC138" i="7"/>
  <c r="JJD138" i="7"/>
  <c r="JJE138" i="7"/>
  <c r="JJF138" i="7"/>
  <c r="JJG138" i="7"/>
  <c r="JJH138" i="7"/>
  <c r="JJI138" i="7"/>
  <c r="JJJ138" i="7"/>
  <c r="JJK138" i="7"/>
  <c r="JJL138" i="7"/>
  <c r="JJM138" i="7"/>
  <c r="JJN138" i="7"/>
  <c r="JJO138" i="7"/>
  <c r="JJP138" i="7"/>
  <c r="JJQ138" i="7"/>
  <c r="JJR138" i="7"/>
  <c r="JJS138" i="7"/>
  <c r="JJT138" i="7"/>
  <c r="JJU138" i="7"/>
  <c r="JJV138" i="7"/>
  <c r="JJW138" i="7"/>
  <c r="JJX138" i="7"/>
  <c r="JJY138" i="7"/>
  <c r="JJZ138" i="7"/>
  <c r="JKA138" i="7"/>
  <c r="JKB138" i="7"/>
  <c r="JKC138" i="7"/>
  <c r="JKD138" i="7"/>
  <c r="JKE138" i="7"/>
  <c r="JKF138" i="7"/>
  <c r="JKG138" i="7"/>
  <c r="JKH138" i="7"/>
  <c r="JKI138" i="7"/>
  <c r="JKJ138" i="7"/>
  <c r="JKK138" i="7"/>
  <c r="JKL138" i="7"/>
  <c r="JKM138" i="7"/>
  <c r="JKN138" i="7"/>
  <c r="JKO138" i="7"/>
  <c r="JKP138" i="7"/>
  <c r="JKQ138" i="7"/>
  <c r="JKR138" i="7"/>
  <c r="JKS138" i="7"/>
  <c r="JKT138" i="7"/>
  <c r="JKU138" i="7"/>
  <c r="JKV138" i="7"/>
  <c r="JKW138" i="7"/>
  <c r="JKX138" i="7"/>
  <c r="JKY138" i="7"/>
  <c r="JKZ138" i="7"/>
  <c r="JLA138" i="7"/>
  <c r="JLB138" i="7"/>
  <c r="JLC138" i="7"/>
  <c r="JLD138" i="7"/>
  <c r="JLE138" i="7"/>
  <c r="JLF138" i="7"/>
  <c r="JLG138" i="7"/>
  <c r="JLH138" i="7"/>
  <c r="JLI138" i="7"/>
  <c r="JLJ138" i="7"/>
  <c r="JLK138" i="7"/>
  <c r="JLL138" i="7"/>
  <c r="JLM138" i="7"/>
  <c r="JLN138" i="7"/>
  <c r="JLO138" i="7"/>
  <c r="JLP138" i="7"/>
  <c r="JLQ138" i="7"/>
  <c r="JLR138" i="7"/>
  <c r="JLS138" i="7"/>
  <c r="JLT138" i="7"/>
  <c r="JLU138" i="7"/>
  <c r="JLV138" i="7"/>
  <c r="JLW138" i="7"/>
  <c r="JLX138" i="7"/>
  <c r="JLY138" i="7"/>
  <c r="JLZ138" i="7"/>
  <c r="JMA138" i="7"/>
  <c r="JMB138" i="7"/>
  <c r="JMC138" i="7"/>
  <c r="JMD138" i="7"/>
  <c r="JME138" i="7"/>
  <c r="JMF138" i="7"/>
  <c r="JMG138" i="7"/>
  <c r="JMH138" i="7"/>
  <c r="JMI138" i="7"/>
  <c r="JMJ138" i="7"/>
  <c r="JMK138" i="7"/>
  <c r="JML138" i="7"/>
  <c r="JMM138" i="7"/>
  <c r="JMN138" i="7"/>
  <c r="JMO138" i="7"/>
  <c r="JMP138" i="7"/>
  <c r="JMQ138" i="7"/>
  <c r="JMR138" i="7"/>
  <c r="JMS138" i="7"/>
  <c r="JMT138" i="7"/>
  <c r="JMU138" i="7"/>
  <c r="JMV138" i="7"/>
  <c r="JMW138" i="7"/>
  <c r="JMX138" i="7"/>
  <c r="JMY138" i="7"/>
  <c r="JMZ138" i="7"/>
  <c r="JNA138" i="7"/>
  <c r="JNB138" i="7"/>
  <c r="JNC138" i="7"/>
  <c r="JND138" i="7"/>
  <c r="JNE138" i="7"/>
  <c r="JNF138" i="7"/>
  <c r="JNG138" i="7"/>
  <c r="JNH138" i="7"/>
  <c r="JNI138" i="7"/>
  <c r="JNJ138" i="7"/>
  <c r="JNK138" i="7"/>
  <c r="JNL138" i="7"/>
  <c r="JNM138" i="7"/>
  <c r="JNN138" i="7"/>
  <c r="JNO138" i="7"/>
  <c r="JNP138" i="7"/>
  <c r="JNQ138" i="7"/>
  <c r="JNR138" i="7"/>
  <c r="JNS138" i="7"/>
  <c r="JNT138" i="7"/>
  <c r="JNU138" i="7"/>
  <c r="JNV138" i="7"/>
  <c r="JNW138" i="7"/>
  <c r="JNX138" i="7"/>
  <c r="JNY138" i="7"/>
  <c r="JNZ138" i="7"/>
  <c r="JOA138" i="7"/>
  <c r="JOB138" i="7"/>
  <c r="JOC138" i="7"/>
  <c r="JOD138" i="7"/>
  <c r="JOE138" i="7"/>
  <c r="JOF138" i="7"/>
  <c r="JOG138" i="7"/>
  <c r="JOH138" i="7"/>
  <c r="JOI138" i="7"/>
  <c r="JOJ138" i="7"/>
  <c r="JOK138" i="7"/>
  <c r="JOL138" i="7"/>
  <c r="JOM138" i="7"/>
  <c r="JON138" i="7"/>
  <c r="JOO138" i="7"/>
  <c r="JOP138" i="7"/>
  <c r="JOQ138" i="7"/>
  <c r="JOR138" i="7"/>
  <c r="JOS138" i="7"/>
  <c r="JOT138" i="7"/>
  <c r="JOU138" i="7"/>
  <c r="JOV138" i="7"/>
  <c r="JOW138" i="7"/>
  <c r="JOX138" i="7"/>
  <c r="JOY138" i="7"/>
  <c r="JOZ138" i="7"/>
  <c r="JPA138" i="7"/>
  <c r="JPB138" i="7"/>
  <c r="JPC138" i="7"/>
  <c r="JPD138" i="7"/>
  <c r="JPE138" i="7"/>
  <c r="JPF138" i="7"/>
  <c r="JPG138" i="7"/>
  <c r="JPH138" i="7"/>
  <c r="JPI138" i="7"/>
  <c r="JPJ138" i="7"/>
  <c r="JPK138" i="7"/>
  <c r="JPL138" i="7"/>
  <c r="JPM138" i="7"/>
  <c r="JPN138" i="7"/>
  <c r="JPO138" i="7"/>
  <c r="JPP138" i="7"/>
  <c r="JPQ138" i="7"/>
  <c r="JPR138" i="7"/>
  <c r="JPS138" i="7"/>
  <c r="JPT138" i="7"/>
  <c r="JPU138" i="7"/>
  <c r="JPV138" i="7"/>
  <c r="JPW138" i="7"/>
  <c r="JPX138" i="7"/>
  <c r="JPY138" i="7"/>
  <c r="JPZ138" i="7"/>
  <c r="JQA138" i="7"/>
  <c r="JQB138" i="7"/>
  <c r="JQC138" i="7"/>
  <c r="JQD138" i="7"/>
  <c r="JQE138" i="7"/>
  <c r="JQF138" i="7"/>
  <c r="JQG138" i="7"/>
  <c r="JQH138" i="7"/>
  <c r="JQI138" i="7"/>
  <c r="JQJ138" i="7"/>
  <c r="JQK138" i="7"/>
  <c r="JQL138" i="7"/>
  <c r="JQM138" i="7"/>
  <c r="JQN138" i="7"/>
  <c r="JQO138" i="7"/>
  <c r="JQP138" i="7"/>
  <c r="JQQ138" i="7"/>
  <c r="JQR138" i="7"/>
  <c r="JQS138" i="7"/>
  <c r="JQT138" i="7"/>
  <c r="JQU138" i="7"/>
  <c r="JQV138" i="7"/>
  <c r="JQW138" i="7"/>
  <c r="JQX138" i="7"/>
  <c r="JQY138" i="7"/>
  <c r="JQZ138" i="7"/>
  <c r="JRA138" i="7"/>
  <c r="JRB138" i="7"/>
  <c r="JRC138" i="7"/>
  <c r="JRD138" i="7"/>
  <c r="JRE138" i="7"/>
  <c r="JRF138" i="7"/>
  <c r="JRG138" i="7"/>
  <c r="JRH138" i="7"/>
  <c r="JRI138" i="7"/>
  <c r="JRJ138" i="7"/>
  <c r="JRK138" i="7"/>
  <c r="JRL138" i="7"/>
  <c r="JRM138" i="7"/>
  <c r="JRN138" i="7"/>
  <c r="JRO138" i="7"/>
  <c r="JRP138" i="7"/>
  <c r="JRQ138" i="7"/>
  <c r="JRR138" i="7"/>
  <c r="JRS138" i="7"/>
  <c r="JRT138" i="7"/>
  <c r="JRU138" i="7"/>
  <c r="JRV138" i="7"/>
  <c r="JRW138" i="7"/>
  <c r="JRX138" i="7"/>
  <c r="JRY138" i="7"/>
  <c r="JRZ138" i="7"/>
  <c r="JSA138" i="7"/>
  <c r="JSB138" i="7"/>
  <c r="JSC138" i="7"/>
  <c r="JSD138" i="7"/>
  <c r="JSE138" i="7"/>
  <c r="JSF138" i="7"/>
  <c r="JSG138" i="7"/>
  <c r="JSH138" i="7"/>
  <c r="JSI138" i="7"/>
  <c r="JSJ138" i="7"/>
  <c r="JSK138" i="7"/>
  <c r="JSL138" i="7"/>
  <c r="JSM138" i="7"/>
  <c r="JSN138" i="7"/>
  <c r="JSO138" i="7"/>
  <c r="JSP138" i="7"/>
  <c r="JSQ138" i="7"/>
  <c r="JSR138" i="7"/>
  <c r="JSS138" i="7"/>
  <c r="JST138" i="7"/>
  <c r="JSU138" i="7"/>
  <c r="JSV138" i="7"/>
  <c r="JSW138" i="7"/>
  <c r="JSX138" i="7"/>
  <c r="JSY138" i="7"/>
  <c r="JSZ138" i="7"/>
  <c r="JTA138" i="7"/>
  <c r="JTB138" i="7"/>
  <c r="JTC138" i="7"/>
  <c r="JTD138" i="7"/>
  <c r="JTE138" i="7"/>
  <c r="JTF138" i="7"/>
  <c r="JTG138" i="7"/>
  <c r="JTH138" i="7"/>
  <c r="JTI138" i="7"/>
  <c r="JTJ138" i="7"/>
  <c r="JTK138" i="7"/>
  <c r="JTL138" i="7"/>
  <c r="JTM138" i="7"/>
  <c r="JTN138" i="7"/>
  <c r="JTO138" i="7"/>
  <c r="JTP138" i="7"/>
  <c r="JTQ138" i="7"/>
  <c r="JTR138" i="7"/>
  <c r="JTS138" i="7"/>
  <c r="JTT138" i="7"/>
  <c r="JTU138" i="7"/>
  <c r="JTV138" i="7"/>
  <c r="JTW138" i="7"/>
  <c r="JTX138" i="7"/>
  <c r="JTY138" i="7"/>
  <c r="JTZ138" i="7"/>
  <c r="JUA138" i="7"/>
  <c r="JUB138" i="7"/>
  <c r="JUC138" i="7"/>
  <c r="JUD138" i="7"/>
  <c r="JUE138" i="7"/>
  <c r="JUF138" i="7"/>
  <c r="JUG138" i="7"/>
  <c r="JUH138" i="7"/>
  <c r="JUI138" i="7"/>
  <c r="JUJ138" i="7"/>
  <c r="JUK138" i="7"/>
  <c r="JUL138" i="7"/>
  <c r="JUM138" i="7"/>
  <c r="JUN138" i="7"/>
  <c r="JUO138" i="7"/>
  <c r="JUP138" i="7"/>
  <c r="JUQ138" i="7"/>
  <c r="JUR138" i="7"/>
  <c r="JUS138" i="7"/>
  <c r="JUT138" i="7"/>
  <c r="JUU138" i="7"/>
  <c r="JUV138" i="7"/>
  <c r="JUW138" i="7"/>
  <c r="JUX138" i="7"/>
  <c r="JUY138" i="7"/>
  <c r="JUZ138" i="7"/>
  <c r="JVA138" i="7"/>
  <c r="JVB138" i="7"/>
  <c r="JVC138" i="7"/>
  <c r="JVD138" i="7"/>
  <c r="JVE138" i="7"/>
  <c r="JVF138" i="7"/>
  <c r="JVG138" i="7"/>
  <c r="JVH138" i="7"/>
  <c r="JVI138" i="7"/>
  <c r="JVJ138" i="7"/>
  <c r="JVK138" i="7"/>
  <c r="JVL138" i="7"/>
  <c r="JVM138" i="7"/>
  <c r="JVN138" i="7"/>
  <c r="JVO138" i="7"/>
  <c r="JVP138" i="7"/>
  <c r="JVQ138" i="7"/>
  <c r="JVR138" i="7"/>
  <c r="JVS138" i="7"/>
  <c r="JVT138" i="7"/>
  <c r="JVU138" i="7"/>
  <c r="JVV138" i="7"/>
  <c r="JVW138" i="7"/>
  <c r="JVX138" i="7"/>
  <c r="JVY138" i="7"/>
  <c r="JVZ138" i="7"/>
  <c r="JWA138" i="7"/>
  <c r="JWB138" i="7"/>
  <c r="JWC138" i="7"/>
  <c r="JWD138" i="7"/>
  <c r="JWE138" i="7"/>
  <c r="JWF138" i="7"/>
  <c r="JWG138" i="7"/>
  <c r="JWH138" i="7"/>
  <c r="JWI138" i="7"/>
  <c r="JWJ138" i="7"/>
  <c r="JWK138" i="7"/>
  <c r="JWL138" i="7"/>
  <c r="JWM138" i="7"/>
  <c r="JWN138" i="7"/>
  <c r="JWO138" i="7"/>
  <c r="JWP138" i="7"/>
  <c r="JWQ138" i="7"/>
  <c r="JWR138" i="7"/>
  <c r="JWS138" i="7"/>
  <c r="JWT138" i="7"/>
  <c r="JWU138" i="7"/>
  <c r="JWV138" i="7"/>
  <c r="JWW138" i="7"/>
  <c r="JWX138" i="7"/>
  <c r="JWY138" i="7"/>
  <c r="JWZ138" i="7"/>
  <c r="JXA138" i="7"/>
  <c r="JXB138" i="7"/>
  <c r="JXC138" i="7"/>
  <c r="JXD138" i="7"/>
  <c r="JXE138" i="7"/>
  <c r="JXF138" i="7"/>
  <c r="JXG138" i="7"/>
  <c r="JXH138" i="7"/>
  <c r="JXI138" i="7"/>
  <c r="JXJ138" i="7"/>
  <c r="JXK138" i="7"/>
  <c r="JXL138" i="7"/>
  <c r="JXM138" i="7"/>
  <c r="JXN138" i="7"/>
  <c r="JXO138" i="7"/>
  <c r="JXP138" i="7"/>
  <c r="JXQ138" i="7"/>
  <c r="JXR138" i="7"/>
  <c r="JXS138" i="7"/>
  <c r="JXT138" i="7"/>
  <c r="JXU138" i="7"/>
  <c r="JXV138" i="7"/>
  <c r="JXW138" i="7"/>
  <c r="JXX138" i="7"/>
  <c r="JXY138" i="7"/>
  <c r="JXZ138" i="7"/>
  <c r="JYA138" i="7"/>
  <c r="JYB138" i="7"/>
  <c r="JYC138" i="7"/>
  <c r="JYD138" i="7"/>
  <c r="JYE138" i="7"/>
  <c r="JYF138" i="7"/>
  <c r="JYG138" i="7"/>
  <c r="JYH138" i="7"/>
  <c r="JYI138" i="7"/>
  <c r="JYJ138" i="7"/>
  <c r="JYK138" i="7"/>
  <c r="JYL138" i="7"/>
  <c r="JYM138" i="7"/>
  <c r="JYN138" i="7"/>
  <c r="JYO138" i="7"/>
  <c r="JYP138" i="7"/>
  <c r="JYQ138" i="7"/>
  <c r="JYR138" i="7"/>
  <c r="JYS138" i="7"/>
  <c r="JYT138" i="7"/>
  <c r="JYU138" i="7"/>
  <c r="JYV138" i="7"/>
  <c r="JYW138" i="7"/>
  <c r="JYX138" i="7"/>
  <c r="JYY138" i="7"/>
  <c r="JYZ138" i="7"/>
  <c r="JZA138" i="7"/>
  <c r="JZB138" i="7"/>
  <c r="JZC138" i="7"/>
  <c r="JZD138" i="7"/>
  <c r="JZE138" i="7"/>
  <c r="JZF138" i="7"/>
  <c r="JZG138" i="7"/>
  <c r="JZH138" i="7"/>
  <c r="JZI138" i="7"/>
  <c r="JZJ138" i="7"/>
  <c r="JZK138" i="7"/>
  <c r="JZL138" i="7"/>
  <c r="JZM138" i="7"/>
  <c r="JZN138" i="7"/>
  <c r="JZO138" i="7"/>
  <c r="JZP138" i="7"/>
  <c r="JZQ138" i="7"/>
  <c r="JZR138" i="7"/>
  <c r="JZS138" i="7"/>
  <c r="JZT138" i="7"/>
  <c r="JZU138" i="7"/>
  <c r="JZV138" i="7"/>
  <c r="JZW138" i="7"/>
  <c r="JZX138" i="7"/>
  <c r="JZY138" i="7"/>
  <c r="JZZ138" i="7"/>
  <c r="KAA138" i="7"/>
  <c r="KAB138" i="7"/>
  <c r="KAC138" i="7"/>
  <c r="KAD138" i="7"/>
  <c r="KAE138" i="7"/>
  <c r="KAF138" i="7"/>
  <c r="KAG138" i="7"/>
  <c r="KAH138" i="7"/>
  <c r="KAI138" i="7"/>
  <c r="KAJ138" i="7"/>
  <c r="KAK138" i="7"/>
  <c r="KAL138" i="7"/>
  <c r="KAM138" i="7"/>
  <c r="KAN138" i="7"/>
  <c r="KAO138" i="7"/>
  <c r="KAP138" i="7"/>
  <c r="KAQ138" i="7"/>
  <c r="KAR138" i="7"/>
  <c r="KAS138" i="7"/>
  <c r="KAT138" i="7"/>
  <c r="KAU138" i="7"/>
  <c r="KAV138" i="7"/>
  <c r="KAW138" i="7"/>
  <c r="KAX138" i="7"/>
  <c r="KAY138" i="7"/>
  <c r="KAZ138" i="7"/>
  <c r="KBA138" i="7"/>
  <c r="KBB138" i="7"/>
  <c r="KBC138" i="7"/>
  <c r="KBD138" i="7"/>
  <c r="KBE138" i="7"/>
  <c r="KBF138" i="7"/>
  <c r="KBG138" i="7"/>
  <c r="KBH138" i="7"/>
  <c r="KBI138" i="7"/>
  <c r="KBJ138" i="7"/>
  <c r="KBK138" i="7"/>
  <c r="KBL138" i="7"/>
  <c r="KBM138" i="7"/>
  <c r="KBN138" i="7"/>
  <c r="KBO138" i="7"/>
  <c r="KBP138" i="7"/>
  <c r="KBQ138" i="7"/>
  <c r="KBR138" i="7"/>
  <c r="KBS138" i="7"/>
  <c r="KBT138" i="7"/>
  <c r="KBU138" i="7"/>
  <c r="KBV138" i="7"/>
  <c r="KBW138" i="7"/>
  <c r="KBX138" i="7"/>
  <c r="KBY138" i="7"/>
  <c r="KBZ138" i="7"/>
  <c r="KCA138" i="7"/>
  <c r="KCB138" i="7"/>
  <c r="KCC138" i="7"/>
  <c r="KCD138" i="7"/>
  <c r="KCE138" i="7"/>
  <c r="KCF138" i="7"/>
  <c r="KCG138" i="7"/>
  <c r="KCH138" i="7"/>
  <c r="KCI138" i="7"/>
  <c r="KCJ138" i="7"/>
  <c r="KCK138" i="7"/>
  <c r="KCL138" i="7"/>
  <c r="KCM138" i="7"/>
  <c r="KCN138" i="7"/>
  <c r="KCO138" i="7"/>
  <c r="KCP138" i="7"/>
  <c r="KCQ138" i="7"/>
  <c r="KCR138" i="7"/>
  <c r="KCS138" i="7"/>
  <c r="KCT138" i="7"/>
  <c r="KCU138" i="7"/>
  <c r="KCV138" i="7"/>
  <c r="KCW138" i="7"/>
  <c r="KCX138" i="7"/>
  <c r="KCY138" i="7"/>
  <c r="KCZ138" i="7"/>
  <c r="KDA138" i="7"/>
  <c r="KDB138" i="7"/>
  <c r="KDC138" i="7"/>
  <c r="KDD138" i="7"/>
  <c r="KDE138" i="7"/>
  <c r="KDF138" i="7"/>
  <c r="KDG138" i="7"/>
  <c r="KDH138" i="7"/>
  <c r="KDI138" i="7"/>
  <c r="KDJ138" i="7"/>
  <c r="KDK138" i="7"/>
  <c r="KDL138" i="7"/>
  <c r="KDM138" i="7"/>
  <c r="KDN138" i="7"/>
  <c r="KDO138" i="7"/>
  <c r="KDP138" i="7"/>
  <c r="KDQ138" i="7"/>
  <c r="KDR138" i="7"/>
  <c r="KDS138" i="7"/>
  <c r="KDT138" i="7"/>
  <c r="KDU138" i="7"/>
  <c r="KDV138" i="7"/>
  <c r="KDW138" i="7"/>
  <c r="KDX138" i="7"/>
  <c r="KDY138" i="7"/>
  <c r="KDZ138" i="7"/>
  <c r="KEA138" i="7"/>
  <c r="KEB138" i="7"/>
  <c r="KEC138" i="7"/>
  <c r="KED138" i="7"/>
  <c r="KEE138" i="7"/>
  <c r="KEF138" i="7"/>
  <c r="KEG138" i="7"/>
  <c r="KEH138" i="7"/>
  <c r="KEI138" i="7"/>
  <c r="KEJ138" i="7"/>
  <c r="KEK138" i="7"/>
  <c r="KEL138" i="7"/>
  <c r="KEM138" i="7"/>
  <c r="KEN138" i="7"/>
  <c r="KEO138" i="7"/>
  <c r="KEP138" i="7"/>
  <c r="KEQ138" i="7"/>
  <c r="KER138" i="7"/>
  <c r="KES138" i="7"/>
  <c r="KET138" i="7"/>
  <c r="KEU138" i="7"/>
  <c r="KEV138" i="7"/>
  <c r="KEW138" i="7"/>
  <c r="KEX138" i="7"/>
  <c r="KEY138" i="7"/>
  <c r="KEZ138" i="7"/>
  <c r="KFA138" i="7"/>
  <c r="KFB138" i="7"/>
  <c r="KFC138" i="7"/>
  <c r="KFD138" i="7"/>
  <c r="KFE138" i="7"/>
  <c r="KFF138" i="7"/>
  <c r="KFG138" i="7"/>
  <c r="KFH138" i="7"/>
  <c r="KFI138" i="7"/>
  <c r="KFJ138" i="7"/>
  <c r="KFK138" i="7"/>
  <c r="KFL138" i="7"/>
  <c r="KFM138" i="7"/>
  <c r="KFN138" i="7"/>
  <c r="KFO138" i="7"/>
  <c r="KFP138" i="7"/>
  <c r="KFQ138" i="7"/>
  <c r="KFR138" i="7"/>
  <c r="KFS138" i="7"/>
  <c r="KFT138" i="7"/>
  <c r="KFU138" i="7"/>
  <c r="KFV138" i="7"/>
  <c r="KFW138" i="7"/>
  <c r="KFX138" i="7"/>
  <c r="KFY138" i="7"/>
  <c r="KFZ138" i="7"/>
  <c r="KGA138" i="7"/>
  <c r="KGB138" i="7"/>
  <c r="KGC138" i="7"/>
  <c r="KGD138" i="7"/>
  <c r="KGE138" i="7"/>
  <c r="KGF138" i="7"/>
  <c r="KGG138" i="7"/>
  <c r="KGH138" i="7"/>
  <c r="KGI138" i="7"/>
  <c r="KGJ138" i="7"/>
  <c r="KGK138" i="7"/>
  <c r="KGL138" i="7"/>
  <c r="KGM138" i="7"/>
  <c r="KGN138" i="7"/>
  <c r="KGO138" i="7"/>
  <c r="KGP138" i="7"/>
  <c r="KGQ138" i="7"/>
  <c r="KGR138" i="7"/>
  <c r="KGS138" i="7"/>
  <c r="KGT138" i="7"/>
  <c r="KGU138" i="7"/>
  <c r="KGV138" i="7"/>
  <c r="KGW138" i="7"/>
  <c r="KGX138" i="7"/>
  <c r="KGY138" i="7"/>
  <c r="KGZ138" i="7"/>
  <c r="KHA138" i="7"/>
  <c r="KHB138" i="7"/>
  <c r="KHC138" i="7"/>
  <c r="KHD138" i="7"/>
  <c r="KHE138" i="7"/>
  <c r="KHF138" i="7"/>
  <c r="KHG138" i="7"/>
  <c r="KHH138" i="7"/>
  <c r="KHI138" i="7"/>
  <c r="KHJ138" i="7"/>
  <c r="KHK138" i="7"/>
  <c r="KHL138" i="7"/>
  <c r="KHM138" i="7"/>
  <c r="KHN138" i="7"/>
  <c r="KHO138" i="7"/>
  <c r="KHP138" i="7"/>
  <c r="KHQ138" i="7"/>
  <c r="KHR138" i="7"/>
  <c r="KHS138" i="7"/>
  <c r="KHT138" i="7"/>
  <c r="KHU138" i="7"/>
  <c r="KHV138" i="7"/>
  <c r="KHW138" i="7"/>
  <c r="KHX138" i="7"/>
  <c r="KHY138" i="7"/>
  <c r="KHZ138" i="7"/>
  <c r="KIA138" i="7"/>
  <c r="KIB138" i="7"/>
  <c r="KIC138" i="7"/>
  <c r="KID138" i="7"/>
  <c r="KIE138" i="7"/>
  <c r="KIF138" i="7"/>
  <c r="KIG138" i="7"/>
  <c r="KIH138" i="7"/>
  <c r="KII138" i="7"/>
  <c r="KIJ138" i="7"/>
  <c r="KIK138" i="7"/>
  <c r="KIL138" i="7"/>
  <c r="KIM138" i="7"/>
  <c r="KIN138" i="7"/>
  <c r="KIO138" i="7"/>
  <c r="KIP138" i="7"/>
  <c r="KIQ138" i="7"/>
  <c r="KIR138" i="7"/>
  <c r="KIS138" i="7"/>
  <c r="KIT138" i="7"/>
  <c r="KIU138" i="7"/>
  <c r="KIV138" i="7"/>
  <c r="KIW138" i="7"/>
  <c r="KIX138" i="7"/>
  <c r="KIY138" i="7"/>
  <c r="KIZ138" i="7"/>
  <c r="KJA138" i="7"/>
  <c r="KJB138" i="7"/>
  <c r="KJC138" i="7"/>
  <c r="KJD138" i="7"/>
  <c r="KJE138" i="7"/>
  <c r="KJF138" i="7"/>
  <c r="KJG138" i="7"/>
  <c r="KJH138" i="7"/>
  <c r="KJI138" i="7"/>
  <c r="KJJ138" i="7"/>
  <c r="KJK138" i="7"/>
  <c r="KJL138" i="7"/>
  <c r="KJM138" i="7"/>
  <c r="KJN138" i="7"/>
  <c r="KJO138" i="7"/>
  <c r="KJP138" i="7"/>
  <c r="KJQ138" i="7"/>
  <c r="KJR138" i="7"/>
  <c r="KJS138" i="7"/>
  <c r="KJT138" i="7"/>
  <c r="KJU138" i="7"/>
  <c r="KJV138" i="7"/>
  <c r="KJW138" i="7"/>
  <c r="KJX138" i="7"/>
  <c r="KJY138" i="7"/>
  <c r="KJZ138" i="7"/>
  <c r="KKA138" i="7"/>
  <c r="KKB138" i="7"/>
  <c r="KKC138" i="7"/>
  <c r="KKD138" i="7"/>
  <c r="KKE138" i="7"/>
  <c r="KKF138" i="7"/>
  <c r="KKG138" i="7"/>
  <c r="KKH138" i="7"/>
  <c r="KKI138" i="7"/>
  <c r="KKJ138" i="7"/>
  <c r="KKK138" i="7"/>
  <c r="KKL138" i="7"/>
  <c r="KKM138" i="7"/>
  <c r="KKN138" i="7"/>
  <c r="KKO138" i="7"/>
  <c r="KKP138" i="7"/>
  <c r="KKQ138" i="7"/>
  <c r="KKR138" i="7"/>
  <c r="KKS138" i="7"/>
  <c r="KKT138" i="7"/>
  <c r="KKU138" i="7"/>
  <c r="KKV138" i="7"/>
  <c r="KKW138" i="7"/>
  <c r="KKX138" i="7"/>
  <c r="KKY138" i="7"/>
  <c r="KKZ138" i="7"/>
  <c r="KLA138" i="7"/>
  <c r="KLB138" i="7"/>
  <c r="KLC138" i="7"/>
  <c r="KLD138" i="7"/>
  <c r="KLE138" i="7"/>
  <c r="KLF138" i="7"/>
  <c r="KLG138" i="7"/>
  <c r="KLH138" i="7"/>
  <c r="KLI138" i="7"/>
  <c r="KLJ138" i="7"/>
  <c r="KLK138" i="7"/>
  <c r="KLL138" i="7"/>
  <c r="KLM138" i="7"/>
  <c r="KLN138" i="7"/>
  <c r="KLO138" i="7"/>
  <c r="KLP138" i="7"/>
  <c r="KLQ138" i="7"/>
  <c r="KLR138" i="7"/>
  <c r="KLS138" i="7"/>
  <c r="KLT138" i="7"/>
  <c r="KLU138" i="7"/>
  <c r="KLV138" i="7"/>
  <c r="KLW138" i="7"/>
  <c r="KLX138" i="7"/>
  <c r="KLY138" i="7"/>
  <c r="KLZ138" i="7"/>
  <c r="KMA138" i="7"/>
  <c r="KMB138" i="7"/>
  <c r="KMC138" i="7"/>
  <c r="KMD138" i="7"/>
  <c r="KME138" i="7"/>
  <c r="KMF138" i="7"/>
  <c r="KMG138" i="7"/>
  <c r="KMH138" i="7"/>
  <c r="KMI138" i="7"/>
  <c r="KMJ138" i="7"/>
  <c r="KMK138" i="7"/>
  <c r="KML138" i="7"/>
  <c r="KMM138" i="7"/>
  <c r="KMN138" i="7"/>
  <c r="KMO138" i="7"/>
  <c r="KMP138" i="7"/>
  <c r="KMQ138" i="7"/>
  <c r="KMR138" i="7"/>
  <c r="KMS138" i="7"/>
  <c r="KMT138" i="7"/>
  <c r="KMU138" i="7"/>
  <c r="KMV138" i="7"/>
  <c r="KMW138" i="7"/>
  <c r="KMX138" i="7"/>
  <c r="KMY138" i="7"/>
  <c r="KMZ138" i="7"/>
  <c r="KNA138" i="7"/>
  <c r="KNB138" i="7"/>
  <c r="KNC138" i="7"/>
  <c r="KND138" i="7"/>
  <c r="KNE138" i="7"/>
  <c r="KNF138" i="7"/>
  <c r="KNG138" i="7"/>
  <c r="KNH138" i="7"/>
  <c r="KNI138" i="7"/>
  <c r="KNJ138" i="7"/>
  <c r="KNK138" i="7"/>
  <c r="KNL138" i="7"/>
  <c r="KNM138" i="7"/>
  <c r="KNN138" i="7"/>
  <c r="KNO138" i="7"/>
  <c r="KNP138" i="7"/>
  <c r="KNQ138" i="7"/>
  <c r="KNR138" i="7"/>
  <c r="KNS138" i="7"/>
  <c r="KNT138" i="7"/>
  <c r="KNU138" i="7"/>
  <c r="KNV138" i="7"/>
  <c r="KNW138" i="7"/>
  <c r="KNX138" i="7"/>
  <c r="KNY138" i="7"/>
  <c r="KNZ138" i="7"/>
  <c r="KOA138" i="7"/>
  <c r="KOB138" i="7"/>
  <c r="KOC138" i="7"/>
  <c r="KOD138" i="7"/>
  <c r="KOE138" i="7"/>
  <c r="KOF138" i="7"/>
  <c r="KOG138" i="7"/>
  <c r="KOH138" i="7"/>
  <c r="KOI138" i="7"/>
  <c r="KOJ138" i="7"/>
  <c r="KOK138" i="7"/>
  <c r="KOL138" i="7"/>
  <c r="KOM138" i="7"/>
  <c r="KON138" i="7"/>
  <c r="KOO138" i="7"/>
  <c r="KOP138" i="7"/>
  <c r="KOQ138" i="7"/>
  <c r="KOR138" i="7"/>
  <c r="KOS138" i="7"/>
  <c r="KOT138" i="7"/>
  <c r="KOU138" i="7"/>
  <c r="KOV138" i="7"/>
  <c r="KOW138" i="7"/>
  <c r="KOX138" i="7"/>
  <c r="KOY138" i="7"/>
  <c r="KOZ138" i="7"/>
  <c r="KPA138" i="7"/>
  <c r="KPB138" i="7"/>
  <c r="KPC138" i="7"/>
  <c r="KPD138" i="7"/>
  <c r="KPE138" i="7"/>
  <c r="KPF138" i="7"/>
  <c r="KPG138" i="7"/>
  <c r="KPH138" i="7"/>
  <c r="KPI138" i="7"/>
  <c r="KPJ138" i="7"/>
  <c r="KPK138" i="7"/>
  <c r="KPL138" i="7"/>
  <c r="KPM138" i="7"/>
  <c r="KPN138" i="7"/>
  <c r="KPO138" i="7"/>
  <c r="KPP138" i="7"/>
  <c r="KPQ138" i="7"/>
  <c r="KPR138" i="7"/>
  <c r="KPS138" i="7"/>
  <c r="KPT138" i="7"/>
  <c r="KPU138" i="7"/>
  <c r="KPV138" i="7"/>
  <c r="KPW138" i="7"/>
  <c r="KPX138" i="7"/>
  <c r="KPY138" i="7"/>
  <c r="KPZ138" i="7"/>
  <c r="KQA138" i="7"/>
  <c r="KQB138" i="7"/>
  <c r="KQC138" i="7"/>
  <c r="KQD138" i="7"/>
  <c r="KQE138" i="7"/>
  <c r="KQF138" i="7"/>
  <c r="KQG138" i="7"/>
  <c r="KQH138" i="7"/>
  <c r="KQI138" i="7"/>
  <c r="KQJ138" i="7"/>
  <c r="KQK138" i="7"/>
  <c r="KQL138" i="7"/>
  <c r="KQM138" i="7"/>
  <c r="KQN138" i="7"/>
  <c r="KQO138" i="7"/>
  <c r="KQP138" i="7"/>
  <c r="KQQ138" i="7"/>
  <c r="KQR138" i="7"/>
  <c r="KQS138" i="7"/>
  <c r="KQT138" i="7"/>
  <c r="KQU138" i="7"/>
  <c r="KQV138" i="7"/>
  <c r="KQW138" i="7"/>
  <c r="KQX138" i="7"/>
  <c r="KQY138" i="7"/>
  <c r="KQZ138" i="7"/>
  <c r="KRA138" i="7"/>
  <c r="KRB138" i="7"/>
  <c r="KRC138" i="7"/>
  <c r="KRD138" i="7"/>
  <c r="KRE138" i="7"/>
  <c r="KRF138" i="7"/>
  <c r="KRG138" i="7"/>
  <c r="KRH138" i="7"/>
  <c r="KRI138" i="7"/>
  <c r="KRJ138" i="7"/>
  <c r="KRK138" i="7"/>
  <c r="KRL138" i="7"/>
  <c r="KRM138" i="7"/>
  <c r="KRN138" i="7"/>
  <c r="KRO138" i="7"/>
  <c r="KRP138" i="7"/>
  <c r="KRQ138" i="7"/>
  <c r="KRR138" i="7"/>
  <c r="KRS138" i="7"/>
  <c r="KRT138" i="7"/>
  <c r="KRU138" i="7"/>
  <c r="KRV138" i="7"/>
  <c r="KRW138" i="7"/>
  <c r="KRX138" i="7"/>
  <c r="KRY138" i="7"/>
  <c r="KRZ138" i="7"/>
  <c r="KSA138" i="7"/>
  <c r="KSB138" i="7"/>
  <c r="KSC138" i="7"/>
  <c r="KSD138" i="7"/>
  <c r="KSE138" i="7"/>
  <c r="KSF138" i="7"/>
  <c r="KSG138" i="7"/>
  <c r="KSH138" i="7"/>
  <c r="KSI138" i="7"/>
  <c r="KSJ138" i="7"/>
  <c r="KSK138" i="7"/>
  <c r="KSL138" i="7"/>
  <c r="KSM138" i="7"/>
  <c r="KSN138" i="7"/>
  <c r="KSO138" i="7"/>
  <c r="KSP138" i="7"/>
  <c r="KSQ138" i="7"/>
  <c r="KSR138" i="7"/>
  <c r="KSS138" i="7"/>
  <c r="KST138" i="7"/>
  <c r="KSU138" i="7"/>
  <c r="KSV138" i="7"/>
  <c r="KSW138" i="7"/>
  <c r="KSX138" i="7"/>
  <c r="KSY138" i="7"/>
  <c r="KSZ138" i="7"/>
  <c r="KTA138" i="7"/>
  <c r="KTB138" i="7"/>
  <c r="KTC138" i="7"/>
  <c r="KTD138" i="7"/>
  <c r="KTE138" i="7"/>
  <c r="KTF138" i="7"/>
  <c r="KTG138" i="7"/>
  <c r="KTH138" i="7"/>
  <c r="KTI138" i="7"/>
  <c r="KTJ138" i="7"/>
  <c r="KTK138" i="7"/>
  <c r="KTL138" i="7"/>
  <c r="KTM138" i="7"/>
  <c r="KTN138" i="7"/>
  <c r="KTO138" i="7"/>
  <c r="KTP138" i="7"/>
  <c r="KTQ138" i="7"/>
  <c r="KTR138" i="7"/>
  <c r="KTS138" i="7"/>
  <c r="KTT138" i="7"/>
  <c r="KTU138" i="7"/>
  <c r="KTV138" i="7"/>
  <c r="KTW138" i="7"/>
  <c r="KTX138" i="7"/>
  <c r="KTY138" i="7"/>
  <c r="KTZ138" i="7"/>
  <c r="KUA138" i="7"/>
  <c r="KUB138" i="7"/>
  <c r="KUC138" i="7"/>
  <c r="KUD138" i="7"/>
  <c r="KUE138" i="7"/>
  <c r="KUF138" i="7"/>
  <c r="KUG138" i="7"/>
  <c r="KUH138" i="7"/>
  <c r="KUI138" i="7"/>
  <c r="KUJ138" i="7"/>
  <c r="KUK138" i="7"/>
  <c r="KUL138" i="7"/>
  <c r="KUM138" i="7"/>
  <c r="KUN138" i="7"/>
  <c r="KUO138" i="7"/>
  <c r="KUP138" i="7"/>
  <c r="KUQ138" i="7"/>
  <c r="KUR138" i="7"/>
  <c r="KUS138" i="7"/>
  <c r="KUT138" i="7"/>
  <c r="KUU138" i="7"/>
  <c r="KUV138" i="7"/>
  <c r="KUW138" i="7"/>
  <c r="KUX138" i="7"/>
  <c r="KUY138" i="7"/>
  <c r="KUZ138" i="7"/>
  <c r="KVA138" i="7"/>
  <c r="KVB138" i="7"/>
  <c r="KVC138" i="7"/>
  <c r="KVD138" i="7"/>
  <c r="KVE138" i="7"/>
  <c r="KVF138" i="7"/>
  <c r="KVG138" i="7"/>
  <c r="KVH138" i="7"/>
  <c r="KVI138" i="7"/>
  <c r="KVJ138" i="7"/>
  <c r="KVK138" i="7"/>
  <c r="KVL138" i="7"/>
  <c r="KVM138" i="7"/>
  <c r="KVN138" i="7"/>
  <c r="KVO138" i="7"/>
  <c r="KVP138" i="7"/>
  <c r="KVQ138" i="7"/>
  <c r="KVR138" i="7"/>
  <c r="KVS138" i="7"/>
  <c r="KVT138" i="7"/>
  <c r="KVU138" i="7"/>
  <c r="KVV138" i="7"/>
  <c r="KVW138" i="7"/>
  <c r="KVX138" i="7"/>
  <c r="KVY138" i="7"/>
  <c r="KVZ138" i="7"/>
  <c r="KWA138" i="7"/>
  <c r="KWB138" i="7"/>
  <c r="KWC138" i="7"/>
  <c r="KWD138" i="7"/>
  <c r="KWE138" i="7"/>
  <c r="KWF138" i="7"/>
  <c r="KWG138" i="7"/>
  <c r="KWH138" i="7"/>
  <c r="KWI138" i="7"/>
  <c r="KWJ138" i="7"/>
  <c r="KWK138" i="7"/>
  <c r="KWL138" i="7"/>
  <c r="KWM138" i="7"/>
  <c r="KWN138" i="7"/>
  <c r="KWO138" i="7"/>
  <c r="KWP138" i="7"/>
  <c r="KWQ138" i="7"/>
  <c r="KWR138" i="7"/>
  <c r="KWS138" i="7"/>
  <c r="KWT138" i="7"/>
  <c r="KWU138" i="7"/>
  <c r="KWV138" i="7"/>
  <c r="KWW138" i="7"/>
  <c r="KWX138" i="7"/>
  <c r="KWY138" i="7"/>
  <c r="KWZ138" i="7"/>
  <c r="KXA138" i="7"/>
  <c r="KXB138" i="7"/>
  <c r="KXC138" i="7"/>
  <c r="KXD138" i="7"/>
  <c r="KXE138" i="7"/>
  <c r="KXF138" i="7"/>
  <c r="KXG138" i="7"/>
  <c r="KXH138" i="7"/>
  <c r="KXI138" i="7"/>
  <c r="KXJ138" i="7"/>
  <c r="KXK138" i="7"/>
  <c r="KXL138" i="7"/>
  <c r="KXM138" i="7"/>
  <c r="KXN138" i="7"/>
  <c r="KXO138" i="7"/>
  <c r="KXP138" i="7"/>
  <c r="KXQ138" i="7"/>
  <c r="KXR138" i="7"/>
  <c r="KXS138" i="7"/>
  <c r="KXT138" i="7"/>
  <c r="KXU138" i="7"/>
  <c r="KXV138" i="7"/>
  <c r="KXW138" i="7"/>
  <c r="KXX138" i="7"/>
  <c r="KXY138" i="7"/>
  <c r="KXZ138" i="7"/>
  <c r="KYA138" i="7"/>
  <c r="KYB138" i="7"/>
  <c r="KYC138" i="7"/>
  <c r="KYD138" i="7"/>
  <c r="KYE138" i="7"/>
  <c r="KYF138" i="7"/>
  <c r="KYG138" i="7"/>
  <c r="KYH138" i="7"/>
  <c r="KYI138" i="7"/>
  <c r="KYJ138" i="7"/>
  <c r="KYK138" i="7"/>
  <c r="KYL138" i="7"/>
  <c r="KYM138" i="7"/>
  <c r="KYN138" i="7"/>
  <c r="KYO138" i="7"/>
  <c r="KYP138" i="7"/>
  <c r="KYQ138" i="7"/>
  <c r="KYR138" i="7"/>
  <c r="KYS138" i="7"/>
  <c r="KYT138" i="7"/>
  <c r="KYU138" i="7"/>
  <c r="KYV138" i="7"/>
  <c r="KYW138" i="7"/>
  <c r="KYX138" i="7"/>
  <c r="KYY138" i="7"/>
  <c r="KYZ138" i="7"/>
  <c r="KZA138" i="7"/>
  <c r="KZB138" i="7"/>
  <c r="KZC138" i="7"/>
  <c r="KZD138" i="7"/>
  <c r="KZE138" i="7"/>
  <c r="KZF138" i="7"/>
  <c r="KZG138" i="7"/>
  <c r="KZH138" i="7"/>
  <c r="KZI138" i="7"/>
  <c r="KZJ138" i="7"/>
  <c r="KZK138" i="7"/>
  <c r="KZL138" i="7"/>
  <c r="KZM138" i="7"/>
  <c r="KZN138" i="7"/>
  <c r="KZO138" i="7"/>
  <c r="KZP138" i="7"/>
  <c r="KZQ138" i="7"/>
  <c r="KZR138" i="7"/>
  <c r="KZS138" i="7"/>
  <c r="KZT138" i="7"/>
  <c r="KZU138" i="7"/>
  <c r="KZV138" i="7"/>
  <c r="KZW138" i="7"/>
  <c r="KZX138" i="7"/>
  <c r="KZY138" i="7"/>
  <c r="KZZ138" i="7"/>
  <c r="LAA138" i="7"/>
  <c r="LAB138" i="7"/>
  <c r="LAC138" i="7"/>
  <c r="LAD138" i="7"/>
  <c r="LAE138" i="7"/>
  <c r="LAF138" i="7"/>
  <c r="LAG138" i="7"/>
  <c r="LAH138" i="7"/>
  <c r="LAI138" i="7"/>
  <c r="LAJ138" i="7"/>
  <c r="LAK138" i="7"/>
  <c r="LAL138" i="7"/>
  <c r="LAM138" i="7"/>
  <c r="LAN138" i="7"/>
  <c r="LAO138" i="7"/>
  <c r="LAP138" i="7"/>
  <c r="LAQ138" i="7"/>
  <c r="LAR138" i="7"/>
  <c r="LAS138" i="7"/>
  <c r="LAT138" i="7"/>
  <c r="LAU138" i="7"/>
  <c r="LAV138" i="7"/>
  <c r="LAW138" i="7"/>
  <c r="LAX138" i="7"/>
  <c r="LAY138" i="7"/>
  <c r="LAZ138" i="7"/>
  <c r="LBA138" i="7"/>
  <c r="LBB138" i="7"/>
  <c r="LBC138" i="7"/>
  <c r="LBD138" i="7"/>
  <c r="LBE138" i="7"/>
  <c r="LBF138" i="7"/>
  <c r="LBG138" i="7"/>
  <c r="LBH138" i="7"/>
  <c r="LBI138" i="7"/>
  <c r="LBJ138" i="7"/>
  <c r="LBK138" i="7"/>
  <c r="LBL138" i="7"/>
  <c r="LBM138" i="7"/>
  <c r="LBN138" i="7"/>
  <c r="LBO138" i="7"/>
  <c r="LBP138" i="7"/>
  <c r="LBQ138" i="7"/>
  <c r="LBR138" i="7"/>
  <c r="LBS138" i="7"/>
  <c r="LBT138" i="7"/>
  <c r="LBU138" i="7"/>
  <c r="LBV138" i="7"/>
  <c r="LBW138" i="7"/>
  <c r="LBX138" i="7"/>
  <c r="LBY138" i="7"/>
  <c r="LBZ138" i="7"/>
  <c r="LCA138" i="7"/>
  <c r="LCB138" i="7"/>
  <c r="LCC138" i="7"/>
  <c r="LCD138" i="7"/>
  <c r="LCE138" i="7"/>
  <c r="LCF138" i="7"/>
  <c r="LCG138" i="7"/>
  <c r="LCH138" i="7"/>
  <c r="LCI138" i="7"/>
  <c r="LCJ138" i="7"/>
  <c r="LCK138" i="7"/>
  <c r="LCL138" i="7"/>
  <c r="LCM138" i="7"/>
  <c r="LCN138" i="7"/>
  <c r="LCO138" i="7"/>
  <c r="LCP138" i="7"/>
  <c r="LCQ138" i="7"/>
  <c r="LCR138" i="7"/>
  <c r="LCS138" i="7"/>
  <c r="LCT138" i="7"/>
  <c r="LCU138" i="7"/>
  <c r="LCV138" i="7"/>
  <c r="LCW138" i="7"/>
  <c r="LCX138" i="7"/>
  <c r="LCY138" i="7"/>
  <c r="LCZ138" i="7"/>
  <c r="LDA138" i="7"/>
  <c r="LDB138" i="7"/>
  <c r="LDC138" i="7"/>
  <c r="LDD138" i="7"/>
  <c r="LDE138" i="7"/>
  <c r="LDF138" i="7"/>
  <c r="LDG138" i="7"/>
  <c r="LDH138" i="7"/>
  <c r="LDI138" i="7"/>
  <c r="LDJ138" i="7"/>
  <c r="LDK138" i="7"/>
  <c r="LDL138" i="7"/>
  <c r="LDM138" i="7"/>
  <c r="LDN138" i="7"/>
  <c r="LDO138" i="7"/>
  <c r="LDP138" i="7"/>
  <c r="LDQ138" i="7"/>
  <c r="LDR138" i="7"/>
  <c r="LDS138" i="7"/>
  <c r="LDT138" i="7"/>
  <c r="LDU138" i="7"/>
  <c r="LDV138" i="7"/>
  <c r="LDW138" i="7"/>
  <c r="LDX138" i="7"/>
  <c r="LDY138" i="7"/>
  <c r="LDZ138" i="7"/>
  <c r="LEA138" i="7"/>
  <c r="LEB138" i="7"/>
  <c r="LEC138" i="7"/>
  <c r="LED138" i="7"/>
  <c r="LEE138" i="7"/>
  <c r="LEF138" i="7"/>
  <c r="LEG138" i="7"/>
  <c r="LEH138" i="7"/>
  <c r="LEI138" i="7"/>
  <c r="LEJ138" i="7"/>
  <c r="LEK138" i="7"/>
  <c r="LEL138" i="7"/>
  <c r="LEM138" i="7"/>
  <c r="LEN138" i="7"/>
  <c r="LEO138" i="7"/>
  <c r="LEP138" i="7"/>
  <c r="LEQ138" i="7"/>
  <c r="LER138" i="7"/>
  <c r="LES138" i="7"/>
  <c r="LET138" i="7"/>
  <c r="LEU138" i="7"/>
  <c r="LEV138" i="7"/>
  <c r="LEW138" i="7"/>
  <c r="LEX138" i="7"/>
  <c r="LEY138" i="7"/>
  <c r="LEZ138" i="7"/>
  <c r="LFA138" i="7"/>
  <c r="LFB138" i="7"/>
  <c r="LFC138" i="7"/>
  <c r="LFD138" i="7"/>
  <c r="LFE138" i="7"/>
  <c r="LFF138" i="7"/>
  <c r="LFG138" i="7"/>
  <c r="LFH138" i="7"/>
  <c r="LFI138" i="7"/>
  <c r="LFJ138" i="7"/>
  <c r="LFK138" i="7"/>
  <c r="LFL138" i="7"/>
  <c r="LFM138" i="7"/>
  <c r="LFN138" i="7"/>
  <c r="LFO138" i="7"/>
  <c r="LFP138" i="7"/>
  <c r="LFQ138" i="7"/>
  <c r="LFR138" i="7"/>
  <c r="LFS138" i="7"/>
  <c r="LFT138" i="7"/>
  <c r="LFU138" i="7"/>
  <c r="LFV138" i="7"/>
  <c r="LFW138" i="7"/>
  <c r="LFX138" i="7"/>
  <c r="LFY138" i="7"/>
  <c r="LFZ138" i="7"/>
  <c r="LGA138" i="7"/>
  <c r="LGB138" i="7"/>
  <c r="LGC138" i="7"/>
  <c r="LGD138" i="7"/>
  <c r="LGE138" i="7"/>
  <c r="LGF138" i="7"/>
  <c r="LGG138" i="7"/>
  <c r="LGH138" i="7"/>
  <c r="LGI138" i="7"/>
  <c r="LGJ138" i="7"/>
  <c r="LGK138" i="7"/>
  <c r="LGL138" i="7"/>
  <c r="LGM138" i="7"/>
  <c r="LGN138" i="7"/>
  <c r="LGO138" i="7"/>
  <c r="LGP138" i="7"/>
  <c r="LGQ138" i="7"/>
  <c r="LGR138" i="7"/>
  <c r="LGS138" i="7"/>
  <c r="LGT138" i="7"/>
  <c r="LGU138" i="7"/>
  <c r="LGV138" i="7"/>
  <c r="LGW138" i="7"/>
  <c r="LGX138" i="7"/>
  <c r="LGY138" i="7"/>
  <c r="LGZ138" i="7"/>
  <c r="LHA138" i="7"/>
  <c r="LHB138" i="7"/>
  <c r="LHC138" i="7"/>
  <c r="LHD138" i="7"/>
  <c r="LHE138" i="7"/>
  <c r="LHF138" i="7"/>
  <c r="LHG138" i="7"/>
  <c r="LHH138" i="7"/>
  <c r="LHI138" i="7"/>
  <c r="LHJ138" i="7"/>
  <c r="LHK138" i="7"/>
  <c r="LHL138" i="7"/>
  <c r="LHM138" i="7"/>
  <c r="LHN138" i="7"/>
  <c r="LHO138" i="7"/>
  <c r="LHP138" i="7"/>
  <c r="LHQ138" i="7"/>
  <c r="LHR138" i="7"/>
  <c r="LHS138" i="7"/>
  <c r="LHT138" i="7"/>
  <c r="LHU138" i="7"/>
  <c r="LHV138" i="7"/>
  <c r="LHW138" i="7"/>
  <c r="LHX138" i="7"/>
  <c r="LHY138" i="7"/>
  <c r="LHZ138" i="7"/>
  <c r="LIA138" i="7"/>
  <c r="LIB138" i="7"/>
  <c r="LIC138" i="7"/>
  <c r="LID138" i="7"/>
  <c r="LIE138" i="7"/>
  <c r="LIF138" i="7"/>
  <c r="LIG138" i="7"/>
  <c r="LIH138" i="7"/>
  <c r="LII138" i="7"/>
  <c r="LIJ138" i="7"/>
  <c r="LIK138" i="7"/>
  <c r="LIL138" i="7"/>
  <c r="LIM138" i="7"/>
  <c r="LIN138" i="7"/>
  <c r="LIO138" i="7"/>
  <c r="LIP138" i="7"/>
  <c r="LIQ138" i="7"/>
  <c r="LIR138" i="7"/>
  <c r="LIS138" i="7"/>
  <c r="LIT138" i="7"/>
  <c r="LIU138" i="7"/>
  <c r="LIV138" i="7"/>
  <c r="LIW138" i="7"/>
  <c r="LIX138" i="7"/>
  <c r="LIY138" i="7"/>
  <c r="LIZ138" i="7"/>
  <c r="LJA138" i="7"/>
  <c r="LJB138" i="7"/>
  <c r="LJC138" i="7"/>
  <c r="LJD138" i="7"/>
  <c r="LJE138" i="7"/>
  <c r="LJF138" i="7"/>
  <c r="LJG138" i="7"/>
  <c r="LJH138" i="7"/>
  <c r="LJI138" i="7"/>
  <c r="LJJ138" i="7"/>
  <c r="LJK138" i="7"/>
  <c r="LJL138" i="7"/>
  <c r="LJM138" i="7"/>
  <c r="LJN138" i="7"/>
  <c r="LJO138" i="7"/>
  <c r="LJP138" i="7"/>
  <c r="LJQ138" i="7"/>
  <c r="LJR138" i="7"/>
  <c r="LJS138" i="7"/>
  <c r="LJT138" i="7"/>
  <c r="LJU138" i="7"/>
  <c r="LJV138" i="7"/>
  <c r="LJW138" i="7"/>
  <c r="LJX138" i="7"/>
  <c r="LJY138" i="7"/>
  <c r="LJZ138" i="7"/>
  <c r="LKA138" i="7"/>
  <c r="LKB138" i="7"/>
  <c r="LKC138" i="7"/>
  <c r="LKD138" i="7"/>
  <c r="LKE138" i="7"/>
  <c r="LKF138" i="7"/>
  <c r="LKG138" i="7"/>
  <c r="LKH138" i="7"/>
  <c r="LKI138" i="7"/>
  <c r="LKJ138" i="7"/>
  <c r="LKK138" i="7"/>
  <c r="LKL138" i="7"/>
  <c r="LKM138" i="7"/>
  <c r="LKN138" i="7"/>
  <c r="LKO138" i="7"/>
  <c r="LKP138" i="7"/>
  <c r="LKQ138" i="7"/>
  <c r="LKR138" i="7"/>
  <c r="LKS138" i="7"/>
  <c r="LKT138" i="7"/>
  <c r="LKU138" i="7"/>
  <c r="LKV138" i="7"/>
  <c r="LKW138" i="7"/>
  <c r="LKX138" i="7"/>
  <c r="LKY138" i="7"/>
  <c r="LKZ138" i="7"/>
  <c r="LLA138" i="7"/>
  <c r="LLB138" i="7"/>
  <c r="LLC138" i="7"/>
  <c r="LLD138" i="7"/>
  <c r="LLE138" i="7"/>
  <c r="LLF138" i="7"/>
  <c r="LLG138" i="7"/>
  <c r="LLH138" i="7"/>
  <c r="LLI138" i="7"/>
  <c r="LLJ138" i="7"/>
  <c r="LLK138" i="7"/>
  <c r="LLL138" i="7"/>
  <c r="LLM138" i="7"/>
  <c r="LLN138" i="7"/>
  <c r="LLO138" i="7"/>
  <c r="LLP138" i="7"/>
  <c r="LLQ138" i="7"/>
  <c r="LLR138" i="7"/>
  <c r="LLS138" i="7"/>
  <c r="LLT138" i="7"/>
  <c r="LLU138" i="7"/>
  <c r="LLV138" i="7"/>
  <c r="LLW138" i="7"/>
  <c r="LLX138" i="7"/>
  <c r="LLY138" i="7"/>
  <c r="LLZ138" i="7"/>
  <c r="LMA138" i="7"/>
  <c r="LMB138" i="7"/>
  <c r="LMC138" i="7"/>
  <c r="LMD138" i="7"/>
  <c r="LME138" i="7"/>
  <c r="LMF138" i="7"/>
  <c r="LMG138" i="7"/>
  <c r="LMH138" i="7"/>
  <c r="LMI138" i="7"/>
  <c r="LMJ138" i="7"/>
  <c r="LMK138" i="7"/>
  <c r="LML138" i="7"/>
  <c r="LMM138" i="7"/>
  <c r="LMN138" i="7"/>
  <c r="LMO138" i="7"/>
  <c r="LMP138" i="7"/>
  <c r="LMQ138" i="7"/>
  <c r="LMR138" i="7"/>
  <c r="LMS138" i="7"/>
  <c r="LMT138" i="7"/>
  <c r="LMU138" i="7"/>
  <c r="LMV138" i="7"/>
  <c r="LMW138" i="7"/>
  <c r="LMX138" i="7"/>
  <c r="LMY138" i="7"/>
  <c r="LMZ138" i="7"/>
  <c r="LNA138" i="7"/>
  <c r="LNB138" i="7"/>
  <c r="LNC138" i="7"/>
  <c r="LND138" i="7"/>
  <c r="LNE138" i="7"/>
  <c r="LNF138" i="7"/>
  <c r="LNG138" i="7"/>
  <c r="LNH138" i="7"/>
  <c r="LNI138" i="7"/>
  <c r="LNJ138" i="7"/>
  <c r="LNK138" i="7"/>
  <c r="LNL138" i="7"/>
  <c r="LNM138" i="7"/>
  <c r="LNN138" i="7"/>
  <c r="LNO138" i="7"/>
  <c r="LNP138" i="7"/>
  <c r="LNQ138" i="7"/>
  <c r="LNR138" i="7"/>
  <c r="LNS138" i="7"/>
  <c r="LNT138" i="7"/>
  <c r="LNU138" i="7"/>
  <c r="LNV138" i="7"/>
  <c r="LNW138" i="7"/>
  <c r="LNX138" i="7"/>
  <c r="LNY138" i="7"/>
  <c r="LNZ138" i="7"/>
  <c r="LOA138" i="7"/>
  <c r="LOB138" i="7"/>
  <c r="LOC138" i="7"/>
  <c r="LOD138" i="7"/>
  <c r="LOE138" i="7"/>
  <c r="LOF138" i="7"/>
  <c r="LOG138" i="7"/>
  <c r="LOH138" i="7"/>
  <c r="LOI138" i="7"/>
  <c r="LOJ138" i="7"/>
  <c r="LOK138" i="7"/>
  <c r="LOL138" i="7"/>
  <c r="LOM138" i="7"/>
  <c r="LON138" i="7"/>
  <c r="LOO138" i="7"/>
  <c r="LOP138" i="7"/>
  <c r="LOQ138" i="7"/>
  <c r="LOR138" i="7"/>
  <c r="LOS138" i="7"/>
  <c r="LOT138" i="7"/>
  <c r="LOU138" i="7"/>
  <c r="LOV138" i="7"/>
  <c r="LOW138" i="7"/>
  <c r="LOX138" i="7"/>
  <c r="LOY138" i="7"/>
  <c r="LOZ138" i="7"/>
  <c r="LPA138" i="7"/>
  <c r="LPB138" i="7"/>
  <c r="LPC138" i="7"/>
  <c r="LPD138" i="7"/>
  <c r="LPE138" i="7"/>
  <c r="LPF138" i="7"/>
  <c r="LPG138" i="7"/>
  <c r="LPH138" i="7"/>
  <c r="LPI138" i="7"/>
  <c r="LPJ138" i="7"/>
  <c r="LPK138" i="7"/>
  <c r="LPL138" i="7"/>
  <c r="LPM138" i="7"/>
  <c r="LPN138" i="7"/>
  <c r="LPO138" i="7"/>
  <c r="LPP138" i="7"/>
  <c r="LPQ138" i="7"/>
  <c r="LPR138" i="7"/>
  <c r="LPS138" i="7"/>
  <c r="LPT138" i="7"/>
  <c r="LPU138" i="7"/>
  <c r="LPV138" i="7"/>
  <c r="LPW138" i="7"/>
  <c r="LPX138" i="7"/>
  <c r="LPY138" i="7"/>
  <c r="LPZ138" i="7"/>
  <c r="LQA138" i="7"/>
  <c r="LQB138" i="7"/>
  <c r="LQC138" i="7"/>
  <c r="LQD138" i="7"/>
  <c r="LQE138" i="7"/>
  <c r="LQF138" i="7"/>
  <c r="LQG138" i="7"/>
  <c r="LQH138" i="7"/>
  <c r="LQI138" i="7"/>
  <c r="LQJ138" i="7"/>
  <c r="LQK138" i="7"/>
  <c r="LQL138" i="7"/>
  <c r="LQM138" i="7"/>
  <c r="LQN138" i="7"/>
  <c r="LQO138" i="7"/>
  <c r="LQP138" i="7"/>
  <c r="LQQ138" i="7"/>
  <c r="LQR138" i="7"/>
  <c r="LQS138" i="7"/>
  <c r="LQT138" i="7"/>
  <c r="LQU138" i="7"/>
  <c r="LQV138" i="7"/>
  <c r="LQW138" i="7"/>
  <c r="LQX138" i="7"/>
  <c r="LQY138" i="7"/>
  <c r="LQZ138" i="7"/>
  <c r="LRA138" i="7"/>
  <c r="LRB138" i="7"/>
  <c r="LRC138" i="7"/>
  <c r="LRD138" i="7"/>
  <c r="LRE138" i="7"/>
  <c r="LRF138" i="7"/>
  <c r="LRG138" i="7"/>
  <c r="LRH138" i="7"/>
  <c r="LRI138" i="7"/>
  <c r="LRJ138" i="7"/>
  <c r="LRK138" i="7"/>
  <c r="LRL138" i="7"/>
  <c r="LRM138" i="7"/>
  <c r="LRN138" i="7"/>
  <c r="LRO138" i="7"/>
  <c r="LRP138" i="7"/>
  <c r="LRQ138" i="7"/>
  <c r="LRR138" i="7"/>
  <c r="LRS138" i="7"/>
  <c r="LRT138" i="7"/>
  <c r="LRU138" i="7"/>
  <c r="LRV138" i="7"/>
  <c r="LRW138" i="7"/>
  <c r="LRX138" i="7"/>
  <c r="LRY138" i="7"/>
  <c r="LRZ138" i="7"/>
  <c r="LSA138" i="7"/>
  <c r="LSB138" i="7"/>
  <c r="LSC138" i="7"/>
  <c r="LSD138" i="7"/>
  <c r="LSE138" i="7"/>
  <c r="LSF138" i="7"/>
  <c r="LSG138" i="7"/>
  <c r="LSH138" i="7"/>
  <c r="LSI138" i="7"/>
  <c r="LSJ138" i="7"/>
  <c r="LSK138" i="7"/>
  <c r="LSL138" i="7"/>
  <c r="LSM138" i="7"/>
  <c r="LSN138" i="7"/>
  <c r="LSO138" i="7"/>
  <c r="LSP138" i="7"/>
  <c r="LSQ138" i="7"/>
  <c r="LSR138" i="7"/>
  <c r="LSS138" i="7"/>
  <c r="LST138" i="7"/>
  <c r="LSU138" i="7"/>
  <c r="LSV138" i="7"/>
  <c r="LSW138" i="7"/>
  <c r="LSX138" i="7"/>
  <c r="LSY138" i="7"/>
  <c r="LSZ138" i="7"/>
  <c r="LTA138" i="7"/>
  <c r="LTB138" i="7"/>
  <c r="LTC138" i="7"/>
  <c r="LTD138" i="7"/>
  <c r="LTE138" i="7"/>
  <c r="LTF138" i="7"/>
  <c r="LTG138" i="7"/>
  <c r="LTH138" i="7"/>
  <c r="LTI138" i="7"/>
  <c r="LTJ138" i="7"/>
  <c r="LTK138" i="7"/>
  <c r="LTL138" i="7"/>
  <c r="LTM138" i="7"/>
  <c r="LTN138" i="7"/>
  <c r="LTO138" i="7"/>
  <c r="LTP138" i="7"/>
  <c r="LTQ138" i="7"/>
  <c r="LTR138" i="7"/>
  <c r="LTS138" i="7"/>
  <c r="LTT138" i="7"/>
  <c r="LTU138" i="7"/>
  <c r="LTV138" i="7"/>
  <c r="LTW138" i="7"/>
  <c r="LTX138" i="7"/>
  <c r="LTY138" i="7"/>
  <c r="LTZ138" i="7"/>
  <c r="LUA138" i="7"/>
  <c r="LUB138" i="7"/>
  <c r="LUC138" i="7"/>
  <c r="LUD138" i="7"/>
  <c r="LUE138" i="7"/>
  <c r="LUF138" i="7"/>
  <c r="LUG138" i="7"/>
  <c r="LUH138" i="7"/>
  <c r="LUI138" i="7"/>
  <c r="LUJ138" i="7"/>
  <c r="LUK138" i="7"/>
  <c r="LUL138" i="7"/>
  <c r="LUM138" i="7"/>
  <c r="LUN138" i="7"/>
  <c r="LUO138" i="7"/>
  <c r="LUP138" i="7"/>
  <c r="LUQ138" i="7"/>
  <c r="LUR138" i="7"/>
  <c r="LUS138" i="7"/>
  <c r="LUT138" i="7"/>
  <c r="LUU138" i="7"/>
  <c r="LUV138" i="7"/>
  <c r="LUW138" i="7"/>
  <c r="LUX138" i="7"/>
  <c r="LUY138" i="7"/>
  <c r="LUZ138" i="7"/>
  <c r="LVA138" i="7"/>
  <c r="LVB138" i="7"/>
  <c r="LVC138" i="7"/>
  <c r="LVD138" i="7"/>
  <c r="LVE138" i="7"/>
  <c r="LVF138" i="7"/>
  <c r="LVG138" i="7"/>
  <c r="LVH138" i="7"/>
  <c r="LVI138" i="7"/>
  <c r="LVJ138" i="7"/>
  <c r="LVK138" i="7"/>
  <c r="LVL138" i="7"/>
  <c r="LVM138" i="7"/>
  <c r="LVN138" i="7"/>
  <c r="LVO138" i="7"/>
  <c r="LVP138" i="7"/>
  <c r="LVQ138" i="7"/>
  <c r="LVR138" i="7"/>
  <c r="LVS138" i="7"/>
  <c r="LVT138" i="7"/>
  <c r="LVU138" i="7"/>
  <c r="LVV138" i="7"/>
  <c r="LVW138" i="7"/>
  <c r="LVX138" i="7"/>
  <c r="LVY138" i="7"/>
  <c r="LVZ138" i="7"/>
  <c r="LWA138" i="7"/>
  <c r="LWB138" i="7"/>
  <c r="LWC138" i="7"/>
  <c r="LWD138" i="7"/>
  <c r="LWE138" i="7"/>
  <c r="LWF138" i="7"/>
  <c r="LWG138" i="7"/>
  <c r="LWH138" i="7"/>
  <c r="LWI138" i="7"/>
  <c r="LWJ138" i="7"/>
  <c r="LWK138" i="7"/>
  <c r="LWL138" i="7"/>
  <c r="LWM138" i="7"/>
  <c r="LWN138" i="7"/>
  <c r="LWO138" i="7"/>
  <c r="LWP138" i="7"/>
  <c r="LWQ138" i="7"/>
  <c r="LWR138" i="7"/>
  <c r="LWS138" i="7"/>
  <c r="LWT138" i="7"/>
  <c r="LWU138" i="7"/>
  <c r="LWV138" i="7"/>
  <c r="LWW138" i="7"/>
  <c r="LWX138" i="7"/>
  <c r="LWY138" i="7"/>
  <c r="LWZ138" i="7"/>
  <c r="LXA138" i="7"/>
  <c r="LXB138" i="7"/>
  <c r="LXC138" i="7"/>
  <c r="LXD138" i="7"/>
  <c r="LXE138" i="7"/>
  <c r="LXF138" i="7"/>
  <c r="LXG138" i="7"/>
  <c r="LXH138" i="7"/>
  <c r="LXI138" i="7"/>
  <c r="LXJ138" i="7"/>
  <c r="LXK138" i="7"/>
  <c r="LXL138" i="7"/>
  <c r="LXM138" i="7"/>
  <c r="LXN138" i="7"/>
  <c r="LXO138" i="7"/>
  <c r="LXP138" i="7"/>
  <c r="LXQ138" i="7"/>
  <c r="LXR138" i="7"/>
  <c r="LXS138" i="7"/>
  <c r="LXT138" i="7"/>
  <c r="LXU138" i="7"/>
  <c r="LXV138" i="7"/>
  <c r="LXW138" i="7"/>
  <c r="LXX138" i="7"/>
  <c r="LXY138" i="7"/>
  <c r="LXZ138" i="7"/>
  <c r="LYA138" i="7"/>
  <c r="LYB138" i="7"/>
  <c r="LYC138" i="7"/>
  <c r="LYD138" i="7"/>
  <c r="LYE138" i="7"/>
  <c r="LYF138" i="7"/>
  <c r="LYG138" i="7"/>
  <c r="LYH138" i="7"/>
  <c r="LYI138" i="7"/>
  <c r="LYJ138" i="7"/>
  <c r="LYK138" i="7"/>
  <c r="LYL138" i="7"/>
  <c r="LYM138" i="7"/>
  <c r="LYN138" i="7"/>
  <c r="LYO138" i="7"/>
  <c r="LYP138" i="7"/>
  <c r="LYQ138" i="7"/>
  <c r="LYR138" i="7"/>
  <c r="LYS138" i="7"/>
  <c r="LYT138" i="7"/>
  <c r="LYU138" i="7"/>
  <c r="LYV138" i="7"/>
  <c r="LYW138" i="7"/>
  <c r="LYX138" i="7"/>
  <c r="LYY138" i="7"/>
  <c r="LYZ138" i="7"/>
  <c r="LZA138" i="7"/>
  <c r="LZB138" i="7"/>
  <c r="LZC138" i="7"/>
  <c r="LZD138" i="7"/>
  <c r="LZE138" i="7"/>
  <c r="LZF138" i="7"/>
  <c r="LZG138" i="7"/>
  <c r="LZH138" i="7"/>
  <c r="LZI138" i="7"/>
  <c r="LZJ138" i="7"/>
  <c r="LZK138" i="7"/>
  <c r="LZL138" i="7"/>
  <c r="LZM138" i="7"/>
  <c r="LZN138" i="7"/>
  <c r="LZO138" i="7"/>
  <c r="LZP138" i="7"/>
  <c r="LZQ138" i="7"/>
  <c r="LZR138" i="7"/>
  <c r="LZS138" i="7"/>
  <c r="LZT138" i="7"/>
  <c r="LZU138" i="7"/>
  <c r="LZV138" i="7"/>
  <c r="LZW138" i="7"/>
  <c r="LZX138" i="7"/>
  <c r="LZY138" i="7"/>
  <c r="LZZ138" i="7"/>
  <c r="MAA138" i="7"/>
  <c r="MAB138" i="7"/>
  <c r="MAC138" i="7"/>
  <c r="MAD138" i="7"/>
  <c r="MAE138" i="7"/>
  <c r="MAF138" i="7"/>
  <c r="MAG138" i="7"/>
  <c r="MAH138" i="7"/>
  <c r="MAI138" i="7"/>
  <c r="MAJ138" i="7"/>
  <c r="MAK138" i="7"/>
  <c r="MAL138" i="7"/>
  <c r="MAM138" i="7"/>
  <c r="MAN138" i="7"/>
  <c r="MAO138" i="7"/>
  <c r="MAP138" i="7"/>
  <c r="MAQ138" i="7"/>
  <c r="MAR138" i="7"/>
  <c r="MAS138" i="7"/>
  <c r="MAT138" i="7"/>
  <c r="MAU138" i="7"/>
  <c r="MAV138" i="7"/>
  <c r="MAW138" i="7"/>
  <c r="MAX138" i="7"/>
  <c r="MAY138" i="7"/>
  <c r="MAZ138" i="7"/>
  <c r="MBA138" i="7"/>
  <c r="MBB138" i="7"/>
  <c r="MBC138" i="7"/>
  <c r="MBD138" i="7"/>
  <c r="MBE138" i="7"/>
  <c r="MBF138" i="7"/>
  <c r="MBG138" i="7"/>
  <c r="MBH138" i="7"/>
  <c r="MBI138" i="7"/>
  <c r="MBJ138" i="7"/>
  <c r="MBK138" i="7"/>
  <c r="MBL138" i="7"/>
  <c r="MBM138" i="7"/>
  <c r="MBN138" i="7"/>
  <c r="MBO138" i="7"/>
  <c r="MBP138" i="7"/>
  <c r="MBQ138" i="7"/>
  <c r="MBR138" i="7"/>
  <c r="MBS138" i="7"/>
  <c r="MBT138" i="7"/>
  <c r="MBU138" i="7"/>
  <c r="MBV138" i="7"/>
  <c r="MBW138" i="7"/>
  <c r="MBX138" i="7"/>
  <c r="MBY138" i="7"/>
  <c r="MBZ138" i="7"/>
  <c r="MCA138" i="7"/>
  <c r="MCB138" i="7"/>
  <c r="MCC138" i="7"/>
  <c r="MCD138" i="7"/>
  <c r="MCE138" i="7"/>
  <c r="MCF138" i="7"/>
  <c r="MCG138" i="7"/>
  <c r="MCH138" i="7"/>
  <c r="MCI138" i="7"/>
  <c r="MCJ138" i="7"/>
  <c r="MCK138" i="7"/>
  <c r="MCL138" i="7"/>
  <c r="MCM138" i="7"/>
  <c r="MCN138" i="7"/>
  <c r="MCO138" i="7"/>
  <c r="MCP138" i="7"/>
  <c r="MCQ138" i="7"/>
  <c r="MCR138" i="7"/>
  <c r="MCS138" i="7"/>
  <c r="MCT138" i="7"/>
  <c r="MCU138" i="7"/>
  <c r="MCV138" i="7"/>
  <c r="MCW138" i="7"/>
  <c r="MCX138" i="7"/>
  <c r="MCY138" i="7"/>
  <c r="MCZ138" i="7"/>
  <c r="MDA138" i="7"/>
  <c r="MDB138" i="7"/>
  <c r="MDC138" i="7"/>
  <c r="MDD138" i="7"/>
  <c r="MDE138" i="7"/>
  <c r="MDF138" i="7"/>
  <c r="MDG138" i="7"/>
  <c r="MDH138" i="7"/>
  <c r="MDI138" i="7"/>
  <c r="MDJ138" i="7"/>
  <c r="MDK138" i="7"/>
  <c r="MDL138" i="7"/>
  <c r="MDM138" i="7"/>
  <c r="MDN138" i="7"/>
  <c r="MDO138" i="7"/>
  <c r="MDP138" i="7"/>
  <c r="MDQ138" i="7"/>
  <c r="MDR138" i="7"/>
  <c r="MDS138" i="7"/>
  <c r="MDT138" i="7"/>
  <c r="MDU138" i="7"/>
  <c r="MDV138" i="7"/>
  <c r="MDW138" i="7"/>
  <c r="MDX138" i="7"/>
  <c r="MDY138" i="7"/>
  <c r="MDZ138" i="7"/>
  <c r="MEA138" i="7"/>
  <c r="MEB138" i="7"/>
  <c r="MEC138" i="7"/>
  <c r="MED138" i="7"/>
  <c r="MEE138" i="7"/>
  <c r="MEF138" i="7"/>
  <c r="MEG138" i="7"/>
  <c r="MEH138" i="7"/>
  <c r="MEI138" i="7"/>
  <c r="MEJ138" i="7"/>
  <c r="MEK138" i="7"/>
  <c r="MEL138" i="7"/>
  <c r="MEM138" i="7"/>
  <c r="MEN138" i="7"/>
  <c r="MEO138" i="7"/>
  <c r="MEP138" i="7"/>
  <c r="MEQ138" i="7"/>
  <c r="MER138" i="7"/>
  <c r="MES138" i="7"/>
  <c r="MET138" i="7"/>
  <c r="MEU138" i="7"/>
  <c r="MEV138" i="7"/>
  <c r="MEW138" i="7"/>
  <c r="MEX138" i="7"/>
  <c r="MEY138" i="7"/>
  <c r="MEZ138" i="7"/>
  <c r="MFA138" i="7"/>
  <c r="MFB138" i="7"/>
  <c r="MFC138" i="7"/>
  <c r="MFD138" i="7"/>
  <c r="MFE138" i="7"/>
  <c r="MFF138" i="7"/>
  <c r="MFG138" i="7"/>
  <c r="MFH138" i="7"/>
  <c r="MFI138" i="7"/>
  <c r="MFJ138" i="7"/>
  <c r="MFK138" i="7"/>
  <c r="MFL138" i="7"/>
  <c r="MFM138" i="7"/>
  <c r="MFN138" i="7"/>
  <c r="MFO138" i="7"/>
  <c r="MFP138" i="7"/>
  <c r="MFQ138" i="7"/>
  <c r="MFR138" i="7"/>
  <c r="MFS138" i="7"/>
  <c r="MFT138" i="7"/>
  <c r="MFU138" i="7"/>
  <c r="MFV138" i="7"/>
  <c r="MFW138" i="7"/>
  <c r="MFX138" i="7"/>
  <c r="MFY138" i="7"/>
  <c r="MFZ138" i="7"/>
  <c r="MGA138" i="7"/>
  <c r="MGB138" i="7"/>
  <c r="MGC138" i="7"/>
  <c r="MGD138" i="7"/>
  <c r="MGE138" i="7"/>
  <c r="MGF138" i="7"/>
  <c r="MGG138" i="7"/>
  <c r="MGH138" i="7"/>
  <c r="MGI138" i="7"/>
  <c r="MGJ138" i="7"/>
  <c r="MGK138" i="7"/>
  <c r="MGL138" i="7"/>
  <c r="MGM138" i="7"/>
  <c r="MGN138" i="7"/>
  <c r="MGO138" i="7"/>
  <c r="MGP138" i="7"/>
  <c r="MGQ138" i="7"/>
  <c r="MGR138" i="7"/>
  <c r="MGS138" i="7"/>
  <c r="MGT138" i="7"/>
  <c r="MGU138" i="7"/>
  <c r="MGV138" i="7"/>
  <c r="MGW138" i="7"/>
  <c r="MGX138" i="7"/>
  <c r="MGY138" i="7"/>
  <c r="MGZ138" i="7"/>
  <c r="MHA138" i="7"/>
  <c r="MHB138" i="7"/>
  <c r="MHC138" i="7"/>
  <c r="MHD138" i="7"/>
  <c r="MHE138" i="7"/>
  <c r="MHF138" i="7"/>
  <c r="MHG138" i="7"/>
  <c r="MHH138" i="7"/>
  <c r="MHI138" i="7"/>
  <c r="MHJ138" i="7"/>
  <c r="MHK138" i="7"/>
  <c r="MHL138" i="7"/>
  <c r="MHM138" i="7"/>
  <c r="MHN138" i="7"/>
  <c r="MHO138" i="7"/>
  <c r="MHP138" i="7"/>
  <c r="MHQ138" i="7"/>
  <c r="MHR138" i="7"/>
  <c r="MHS138" i="7"/>
  <c r="MHT138" i="7"/>
  <c r="MHU138" i="7"/>
  <c r="MHV138" i="7"/>
  <c r="MHW138" i="7"/>
  <c r="MHX138" i="7"/>
  <c r="MHY138" i="7"/>
  <c r="MHZ138" i="7"/>
  <c r="MIA138" i="7"/>
  <c r="MIB138" i="7"/>
  <c r="MIC138" i="7"/>
  <c r="MID138" i="7"/>
  <c r="MIE138" i="7"/>
  <c r="MIF138" i="7"/>
  <c r="MIG138" i="7"/>
  <c r="MIH138" i="7"/>
  <c r="MII138" i="7"/>
  <c r="MIJ138" i="7"/>
  <c r="MIK138" i="7"/>
  <c r="MIL138" i="7"/>
  <c r="MIM138" i="7"/>
  <c r="MIN138" i="7"/>
  <c r="MIO138" i="7"/>
  <c r="MIP138" i="7"/>
  <c r="MIQ138" i="7"/>
  <c r="MIR138" i="7"/>
  <c r="MIS138" i="7"/>
  <c r="MIT138" i="7"/>
  <c r="MIU138" i="7"/>
  <c r="MIV138" i="7"/>
  <c r="MIW138" i="7"/>
  <c r="MIX138" i="7"/>
  <c r="MIY138" i="7"/>
  <c r="MIZ138" i="7"/>
  <c r="MJA138" i="7"/>
  <c r="MJB138" i="7"/>
  <c r="MJC138" i="7"/>
  <c r="MJD138" i="7"/>
  <c r="MJE138" i="7"/>
  <c r="MJF138" i="7"/>
  <c r="MJG138" i="7"/>
  <c r="MJH138" i="7"/>
  <c r="MJI138" i="7"/>
  <c r="MJJ138" i="7"/>
  <c r="MJK138" i="7"/>
  <c r="MJL138" i="7"/>
  <c r="MJM138" i="7"/>
  <c r="MJN138" i="7"/>
  <c r="MJO138" i="7"/>
  <c r="MJP138" i="7"/>
  <c r="MJQ138" i="7"/>
  <c r="MJR138" i="7"/>
  <c r="MJS138" i="7"/>
  <c r="MJT138" i="7"/>
  <c r="MJU138" i="7"/>
  <c r="MJV138" i="7"/>
  <c r="MJW138" i="7"/>
  <c r="MJX138" i="7"/>
  <c r="MJY138" i="7"/>
  <c r="MJZ138" i="7"/>
  <c r="MKA138" i="7"/>
  <c r="MKB138" i="7"/>
  <c r="MKC138" i="7"/>
  <c r="MKD138" i="7"/>
  <c r="MKE138" i="7"/>
  <c r="MKF138" i="7"/>
  <c r="MKG138" i="7"/>
  <c r="MKH138" i="7"/>
  <c r="MKI138" i="7"/>
  <c r="MKJ138" i="7"/>
  <c r="MKK138" i="7"/>
  <c r="MKL138" i="7"/>
  <c r="MKM138" i="7"/>
  <c r="MKN138" i="7"/>
  <c r="MKO138" i="7"/>
  <c r="MKP138" i="7"/>
  <c r="MKQ138" i="7"/>
  <c r="MKR138" i="7"/>
  <c r="MKS138" i="7"/>
  <c r="MKT138" i="7"/>
  <c r="MKU138" i="7"/>
  <c r="MKV138" i="7"/>
  <c r="MKW138" i="7"/>
  <c r="MKX138" i="7"/>
  <c r="MKY138" i="7"/>
  <c r="MKZ138" i="7"/>
  <c r="MLA138" i="7"/>
  <c r="MLB138" i="7"/>
  <c r="MLC138" i="7"/>
  <c r="MLD138" i="7"/>
  <c r="MLE138" i="7"/>
  <c r="MLF138" i="7"/>
  <c r="MLG138" i="7"/>
  <c r="MLH138" i="7"/>
  <c r="MLI138" i="7"/>
  <c r="MLJ138" i="7"/>
  <c r="MLK138" i="7"/>
  <c r="MLL138" i="7"/>
  <c r="MLM138" i="7"/>
  <c r="MLN138" i="7"/>
  <c r="MLO138" i="7"/>
  <c r="MLP138" i="7"/>
  <c r="MLQ138" i="7"/>
  <c r="MLR138" i="7"/>
  <c r="MLS138" i="7"/>
  <c r="MLT138" i="7"/>
  <c r="MLU138" i="7"/>
  <c r="MLV138" i="7"/>
  <c r="MLW138" i="7"/>
  <c r="MLX138" i="7"/>
  <c r="MLY138" i="7"/>
  <c r="MLZ138" i="7"/>
  <c r="MMA138" i="7"/>
  <c r="MMB138" i="7"/>
  <c r="MMC138" i="7"/>
  <c r="MMD138" i="7"/>
  <c r="MME138" i="7"/>
  <c r="MMF138" i="7"/>
  <c r="MMG138" i="7"/>
  <c r="MMH138" i="7"/>
  <c r="MMI138" i="7"/>
  <c r="MMJ138" i="7"/>
  <c r="MMK138" i="7"/>
  <c r="MML138" i="7"/>
  <c r="MMM138" i="7"/>
  <c r="MMN138" i="7"/>
  <c r="MMO138" i="7"/>
  <c r="MMP138" i="7"/>
  <c r="MMQ138" i="7"/>
  <c r="MMR138" i="7"/>
  <c r="MMS138" i="7"/>
  <c r="MMT138" i="7"/>
  <c r="MMU138" i="7"/>
  <c r="MMV138" i="7"/>
  <c r="MMW138" i="7"/>
  <c r="MMX138" i="7"/>
  <c r="MMY138" i="7"/>
  <c r="MMZ138" i="7"/>
  <c r="MNA138" i="7"/>
  <c r="MNB138" i="7"/>
  <c r="MNC138" i="7"/>
  <c r="MND138" i="7"/>
  <c r="MNE138" i="7"/>
  <c r="MNF138" i="7"/>
  <c r="MNG138" i="7"/>
  <c r="MNH138" i="7"/>
  <c r="MNI138" i="7"/>
  <c r="MNJ138" i="7"/>
  <c r="MNK138" i="7"/>
  <c r="MNL138" i="7"/>
  <c r="MNM138" i="7"/>
  <c r="MNN138" i="7"/>
  <c r="MNO138" i="7"/>
  <c r="MNP138" i="7"/>
  <c r="MNQ138" i="7"/>
  <c r="MNR138" i="7"/>
  <c r="MNS138" i="7"/>
  <c r="MNT138" i="7"/>
  <c r="MNU138" i="7"/>
  <c r="MNV138" i="7"/>
  <c r="MNW138" i="7"/>
  <c r="MNX138" i="7"/>
  <c r="MNY138" i="7"/>
  <c r="MNZ138" i="7"/>
  <c r="MOA138" i="7"/>
  <c r="MOB138" i="7"/>
  <c r="MOC138" i="7"/>
  <c r="MOD138" i="7"/>
  <c r="MOE138" i="7"/>
  <c r="MOF138" i="7"/>
  <c r="MOG138" i="7"/>
  <c r="MOH138" i="7"/>
  <c r="MOI138" i="7"/>
  <c r="MOJ138" i="7"/>
  <c r="MOK138" i="7"/>
  <c r="MOL138" i="7"/>
  <c r="MOM138" i="7"/>
  <c r="MON138" i="7"/>
  <c r="MOO138" i="7"/>
  <c r="MOP138" i="7"/>
  <c r="MOQ138" i="7"/>
  <c r="MOR138" i="7"/>
  <c r="MOS138" i="7"/>
  <c r="MOT138" i="7"/>
  <c r="MOU138" i="7"/>
  <c r="MOV138" i="7"/>
  <c r="MOW138" i="7"/>
  <c r="MOX138" i="7"/>
  <c r="MOY138" i="7"/>
  <c r="MOZ138" i="7"/>
  <c r="MPA138" i="7"/>
  <c r="MPB138" i="7"/>
  <c r="MPC138" i="7"/>
  <c r="MPD138" i="7"/>
  <c r="MPE138" i="7"/>
  <c r="MPF138" i="7"/>
  <c r="MPG138" i="7"/>
  <c r="MPH138" i="7"/>
  <c r="MPI138" i="7"/>
  <c r="MPJ138" i="7"/>
  <c r="MPK138" i="7"/>
  <c r="MPL138" i="7"/>
  <c r="MPM138" i="7"/>
  <c r="MPN138" i="7"/>
  <c r="MPO138" i="7"/>
  <c r="MPP138" i="7"/>
  <c r="MPQ138" i="7"/>
  <c r="MPR138" i="7"/>
  <c r="MPS138" i="7"/>
  <c r="MPT138" i="7"/>
  <c r="MPU138" i="7"/>
  <c r="MPV138" i="7"/>
  <c r="MPW138" i="7"/>
  <c r="MPX138" i="7"/>
  <c r="MPY138" i="7"/>
  <c r="MPZ138" i="7"/>
  <c r="MQA138" i="7"/>
  <c r="MQB138" i="7"/>
  <c r="MQC138" i="7"/>
  <c r="MQD138" i="7"/>
  <c r="MQE138" i="7"/>
  <c r="MQF138" i="7"/>
  <c r="MQG138" i="7"/>
  <c r="MQH138" i="7"/>
  <c r="MQI138" i="7"/>
  <c r="MQJ138" i="7"/>
  <c r="MQK138" i="7"/>
  <c r="MQL138" i="7"/>
  <c r="MQM138" i="7"/>
  <c r="MQN138" i="7"/>
  <c r="MQO138" i="7"/>
  <c r="MQP138" i="7"/>
  <c r="MQQ138" i="7"/>
  <c r="MQR138" i="7"/>
  <c r="MQS138" i="7"/>
  <c r="MQT138" i="7"/>
  <c r="MQU138" i="7"/>
  <c r="MQV138" i="7"/>
  <c r="MQW138" i="7"/>
  <c r="MQX138" i="7"/>
  <c r="MQY138" i="7"/>
  <c r="MQZ138" i="7"/>
  <c r="MRA138" i="7"/>
  <c r="MRB138" i="7"/>
  <c r="MRC138" i="7"/>
  <c r="MRD138" i="7"/>
  <c r="MRE138" i="7"/>
  <c r="MRF138" i="7"/>
  <c r="MRG138" i="7"/>
  <c r="MRH138" i="7"/>
  <c r="MRI138" i="7"/>
  <c r="MRJ138" i="7"/>
  <c r="MRK138" i="7"/>
  <c r="MRL138" i="7"/>
  <c r="MRM138" i="7"/>
  <c r="MRN138" i="7"/>
  <c r="MRO138" i="7"/>
  <c r="MRP138" i="7"/>
  <c r="MRQ138" i="7"/>
  <c r="MRR138" i="7"/>
  <c r="MRS138" i="7"/>
  <c r="MRT138" i="7"/>
  <c r="MRU138" i="7"/>
  <c r="MRV138" i="7"/>
  <c r="MRW138" i="7"/>
  <c r="MRX138" i="7"/>
  <c r="MRY138" i="7"/>
  <c r="MRZ138" i="7"/>
  <c r="MSA138" i="7"/>
  <c r="MSB138" i="7"/>
  <c r="MSC138" i="7"/>
  <c r="MSD138" i="7"/>
  <c r="MSE138" i="7"/>
  <c r="MSF138" i="7"/>
  <c r="MSG138" i="7"/>
  <c r="MSH138" i="7"/>
  <c r="MSI138" i="7"/>
  <c r="MSJ138" i="7"/>
  <c r="MSK138" i="7"/>
  <c r="MSL138" i="7"/>
  <c r="MSM138" i="7"/>
  <c r="MSN138" i="7"/>
  <c r="MSO138" i="7"/>
  <c r="MSP138" i="7"/>
  <c r="MSQ138" i="7"/>
  <c r="MSR138" i="7"/>
  <c r="MSS138" i="7"/>
  <c r="MST138" i="7"/>
  <c r="MSU138" i="7"/>
  <c r="MSV138" i="7"/>
  <c r="MSW138" i="7"/>
  <c r="MSX138" i="7"/>
  <c r="MSY138" i="7"/>
  <c r="MSZ138" i="7"/>
  <c r="MTA138" i="7"/>
  <c r="MTB138" i="7"/>
  <c r="MTC138" i="7"/>
  <c r="MTD138" i="7"/>
  <c r="MTE138" i="7"/>
  <c r="MTF138" i="7"/>
  <c r="MTG138" i="7"/>
  <c r="MTH138" i="7"/>
  <c r="MTI138" i="7"/>
  <c r="MTJ138" i="7"/>
  <c r="MTK138" i="7"/>
  <c r="MTL138" i="7"/>
  <c r="MTM138" i="7"/>
  <c r="MTN138" i="7"/>
  <c r="MTO138" i="7"/>
  <c r="MTP138" i="7"/>
  <c r="MTQ138" i="7"/>
  <c r="MTR138" i="7"/>
  <c r="MTS138" i="7"/>
  <c r="MTT138" i="7"/>
  <c r="MTU138" i="7"/>
  <c r="MTV138" i="7"/>
  <c r="MTW138" i="7"/>
  <c r="MTX138" i="7"/>
  <c r="MTY138" i="7"/>
  <c r="MTZ138" i="7"/>
  <c r="MUA138" i="7"/>
  <c r="MUB138" i="7"/>
  <c r="MUC138" i="7"/>
  <c r="MUD138" i="7"/>
  <c r="MUE138" i="7"/>
  <c r="MUF138" i="7"/>
  <c r="MUG138" i="7"/>
  <c r="MUH138" i="7"/>
  <c r="MUI138" i="7"/>
  <c r="MUJ138" i="7"/>
  <c r="MUK138" i="7"/>
  <c r="MUL138" i="7"/>
  <c r="MUM138" i="7"/>
  <c r="MUN138" i="7"/>
  <c r="MUO138" i="7"/>
  <c r="MUP138" i="7"/>
  <c r="MUQ138" i="7"/>
  <c r="MUR138" i="7"/>
  <c r="MUS138" i="7"/>
  <c r="MUT138" i="7"/>
  <c r="MUU138" i="7"/>
  <c r="MUV138" i="7"/>
  <c r="MUW138" i="7"/>
  <c r="MUX138" i="7"/>
  <c r="MUY138" i="7"/>
  <c r="MUZ138" i="7"/>
  <c r="MVA138" i="7"/>
  <c r="MVB138" i="7"/>
  <c r="MVC138" i="7"/>
  <c r="MVD138" i="7"/>
  <c r="MVE138" i="7"/>
  <c r="MVF138" i="7"/>
  <c r="MVG138" i="7"/>
  <c r="MVH138" i="7"/>
  <c r="MVI138" i="7"/>
  <c r="MVJ138" i="7"/>
  <c r="MVK138" i="7"/>
  <c r="MVL138" i="7"/>
  <c r="MVM138" i="7"/>
  <c r="MVN138" i="7"/>
  <c r="MVO138" i="7"/>
  <c r="MVP138" i="7"/>
  <c r="MVQ138" i="7"/>
  <c r="MVR138" i="7"/>
  <c r="MVS138" i="7"/>
  <c r="MVT138" i="7"/>
  <c r="MVU138" i="7"/>
  <c r="MVV138" i="7"/>
  <c r="MVW138" i="7"/>
  <c r="MVX138" i="7"/>
  <c r="MVY138" i="7"/>
  <c r="MVZ138" i="7"/>
  <c r="MWA138" i="7"/>
  <c r="MWB138" i="7"/>
  <c r="MWC138" i="7"/>
  <c r="MWD138" i="7"/>
  <c r="MWE138" i="7"/>
  <c r="MWF138" i="7"/>
  <c r="MWG138" i="7"/>
  <c r="MWH138" i="7"/>
  <c r="MWI138" i="7"/>
  <c r="MWJ138" i="7"/>
  <c r="MWK138" i="7"/>
  <c r="MWL138" i="7"/>
  <c r="MWM138" i="7"/>
  <c r="MWN138" i="7"/>
  <c r="MWO138" i="7"/>
  <c r="MWP138" i="7"/>
  <c r="MWQ138" i="7"/>
  <c r="MWR138" i="7"/>
  <c r="MWS138" i="7"/>
  <c r="MWT138" i="7"/>
  <c r="MWU138" i="7"/>
  <c r="MWV138" i="7"/>
  <c r="MWW138" i="7"/>
  <c r="MWX138" i="7"/>
  <c r="MWY138" i="7"/>
  <c r="MWZ138" i="7"/>
  <c r="MXA138" i="7"/>
  <c r="MXB138" i="7"/>
  <c r="MXC138" i="7"/>
  <c r="MXD138" i="7"/>
  <c r="MXE138" i="7"/>
  <c r="MXF138" i="7"/>
  <c r="MXG138" i="7"/>
  <c r="MXH138" i="7"/>
  <c r="MXI138" i="7"/>
  <c r="MXJ138" i="7"/>
  <c r="MXK138" i="7"/>
  <c r="MXL138" i="7"/>
  <c r="MXM138" i="7"/>
  <c r="MXN138" i="7"/>
  <c r="MXO138" i="7"/>
  <c r="MXP138" i="7"/>
  <c r="MXQ138" i="7"/>
  <c r="MXR138" i="7"/>
  <c r="MXS138" i="7"/>
  <c r="MXT138" i="7"/>
  <c r="MXU138" i="7"/>
  <c r="MXV138" i="7"/>
  <c r="MXW138" i="7"/>
  <c r="MXX138" i="7"/>
  <c r="MXY138" i="7"/>
  <c r="MXZ138" i="7"/>
  <c r="MYA138" i="7"/>
  <c r="MYB138" i="7"/>
  <c r="MYC138" i="7"/>
  <c r="MYD138" i="7"/>
  <c r="MYE138" i="7"/>
  <c r="MYF138" i="7"/>
  <c r="MYG138" i="7"/>
  <c r="MYH138" i="7"/>
  <c r="MYI138" i="7"/>
  <c r="MYJ138" i="7"/>
  <c r="MYK138" i="7"/>
  <c r="MYL138" i="7"/>
  <c r="MYM138" i="7"/>
  <c r="MYN138" i="7"/>
  <c r="MYO138" i="7"/>
  <c r="MYP138" i="7"/>
  <c r="MYQ138" i="7"/>
  <c r="MYR138" i="7"/>
  <c r="MYS138" i="7"/>
  <c r="MYT138" i="7"/>
  <c r="MYU138" i="7"/>
  <c r="MYV138" i="7"/>
  <c r="MYW138" i="7"/>
  <c r="MYX138" i="7"/>
  <c r="MYY138" i="7"/>
  <c r="MYZ138" i="7"/>
  <c r="MZA138" i="7"/>
  <c r="MZB138" i="7"/>
  <c r="MZC138" i="7"/>
  <c r="MZD138" i="7"/>
  <c r="MZE138" i="7"/>
  <c r="MZF138" i="7"/>
  <c r="MZG138" i="7"/>
  <c r="MZH138" i="7"/>
  <c r="MZI138" i="7"/>
  <c r="MZJ138" i="7"/>
  <c r="MZK138" i="7"/>
  <c r="MZL138" i="7"/>
  <c r="MZM138" i="7"/>
  <c r="MZN138" i="7"/>
  <c r="MZO138" i="7"/>
  <c r="MZP138" i="7"/>
  <c r="MZQ138" i="7"/>
  <c r="MZR138" i="7"/>
  <c r="MZS138" i="7"/>
  <c r="MZT138" i="7"/>
  <c r="MZU138" i="7"/>
  <c r="MZV138" i="7"/>
  <c r="MZW138" i="7"/>
  <c r="MZX138" i="7"/>
  <c r="MZY138" i="7"/>
  <c r="MZZ138" i="7"/>
  <c r="NAA138" i="7"/>
  <c r="NAB138" i="7"/>
  <c r="NAC138" i="7"/>
  <c r="NAD138" i="7"/>
  <c r="NAE138" i="7"/>
  <c r="NAF138" i="7"/>
  <c r="NAG138" i="7"/>
  <c r="NAH138" i="7"/>
  <c r="NAI138" i="7"/>
  <c r="NAJ138" i="7"/>
  <c r="NAK138" i="7"/>
  <c r="NAL138" i="7"/>
  <c r="NAM138" i="7"/>
  <c r="NAN138" i="7"/>
  <c r="NAO138" i="7"/>
  <c r="NAP138" i="7"/>
  <c r="NAQ138" i="7"/>
  <c r="NAR138" i="7"/>
  <c r="NAS138" i="7"/>
  <c r="NAT138" i="7"/>
  <c r="NAU138" i="7"/>
  <c r="NAV138" i="7"/>
  <c r="NAW138" i="7"/>
  <c r="NAX138" i="7"/>
  <c r="NAY138" i="7"/>
  <c r="NAZ138" i="7"/>
  <c r="NBA138" i="7"/>
  <c r="NBB138" i="7"/>
  <c r="NBC138" i="7"/>
  <c r="NBD138" i="7"/>
  <c r="NBE138" i="7"/>
  <c r="NBF138" i="7"/>
  <c r="NBG138" i="7"/>
  <c r="NBH138" i="7"/>
  <c r="NBI138" i="7"/>
  <c r="NBJ138" i="7"/>
  <c r="NBK138" i="7"/>
  <c r="NBL138" i="7"/>
  <c r="NBM138" i="7"/>
  <c r="NBN138" i="7"/>
  <c r="NBO138" i="7"/>
  <c r="NBP138" i="7"/>
  <c r="NBQ138" i="7"/>
  <c r="NBR138" i="7"/>
  <c r="NBS138" i="7"/>
  <c r="NBT138" i="7"/>
  <c r="NBU138" i="7"/>
  <c r="NBV138" i="7"/>
  <c r="NBW138" i="7"/>
  <c r="NBX138" i="7"/>
  <c r="NBY138" i="7"/>
  <c r="NBZ138" i="7"/>
  <c r="NCA138" i="7"/>
  <c r="NCB138" i="7"/>
  <c r="NCC138" i="7"/>
  <c r="NCD138" i="7"/>
  <c r="NCE138" i="7"/>
  <c r="NCF138" i="7"/>
  <c r="NCG138" i="7"/>
  <c r="NCH138" i="7"/>
  <c r="NCI138" i="7"/>
  <c r="NCJ138" i="7"/>
  <c r="NCK138" i="7"/>
  <c r="NCL138" i="7"/>
  <c r="NCM138" i="7"/>
  <c r="NCN138" i="7"/>
  <c r="NCO138" i="7"/>
  <c r="NCP138" i="7"/>
  <c r="NCQ138" i="7"/>
  <c r="NCR138" i="7"/>
  <c r="NCS138" i="7"/>
  <c r="NCT138" i="7"/>
  <c r="NCU138" i="7"/>
  <c r="NCV138" i="7"/>
  <c r="NCW138" i="7"/>
  <c r="NCX138" i="7"/>
  <c r="NCY138" i="7"/>
  <c r="NCZ138" i="7"/>
  <c r="NDA138" i="7"/>
  <c r="NDB138" i="7"/>
  <c r="NDC138" i="7"/>
  <c r="NDD138" i="7"/>
  <c r="NDE138" i="7"/>
  <c r="NDF138" i="7"/>
  <c r="NDG138" i="7"/>
  <c r="NDH138" i="7"/>
  <c r="NDI138" i="7"/>
  <c r="NDJ138" i="7"/>
  <c r="NDK138" i="7"/>
  <c r="NDL138" i="7"/>
  <c r="NDM138" i="7"/>
  <c r="NDN138" i="7"/>
  <c r="NDO138" i="7"/>
  <c r="NDP138" i="7"/>
  <c r="NDQ138" i="7"/>
  <c r="NDR138" i="7"/>
  <c r="NDS138" i="7"/>
  <c r="NDT138" i="7"/>
  <c r="NDU138" i="7"/>
  <c r="NDV138" i="7"/>
  <c r="NDW138" i="7"/>
  <c r="NDX138" i="7"/>
  <c r="NDY138" i="7"/>
  <c r="NDZ138" i="7"/>
  <c r="NEA138" i="7"/>
  <c r="NEB138" i="7"/>
  <c r="NEC138" i="7"/>
  <c r="NED138" i="7"/>
  <c r="NEE138" i="7"/>
  <c r="NEF138" i="7"/>
  <c r="NEG138" i="7"/>
  <c r="NEH138" i="7"/>
  <c r="NEI138" i="7"/>
  <c r="NEJ138" i="7"/>
  <c r="NEK138" i="7"/>
  <c r="NEL138" i="7"/>
  <c r="NEM138" i="7"/>
  <c r="NEN138" i="7"/>
  <c r="NEO138" i="7"/>
  <c r="NEP138" i="7"/>
  <c r="NEQ138" i="7"/>
  <c r="NER138" i="7"/>
  <c r="NES138" i="7"/>
  <c r="NET138" i="7"/>
  <c r="NEU138" i="7"/>
  <c r="NEV138" i="7"/>
  <c r="NEW138" i="7"/>
  <c r="NEX138" i="7"/>
  <c r="NEY138" i="7"/>
  <c r="NEZ138" i="7"/>
  <c r="NFA138" i="7"/>
  <c r="NFB138" i="7"/>
  <c r="NFC138" i="7"/>
  <c r="NFD138" i="7"/>
  <c r="NFE138" i="7"/>
  <c r="NFF138" i="7"/>
  <c r="NFG138" i="7"/>
  <c r="NFH138" i="7"/>
  <c r="NFI138" i="7"/>
  <c r="NFJ138" i="7"/>
  <c r="NFK138" i="7"/>
  <c r="NFL138" i="7"/>
  <c r="NFM138" i="7"/>
  <c r="NFN138" i="7"/>
  <c r="NFO138" i="7"/>
  <c r="NFP138" i="7"/>
  <c r="NFQ138" i="7"/>
  <c r="NFR138" i="7"/>
  <c r="NFS138" i="7"/>
  <c r="NFT138" i="7"/>
  <c r="NFU138" i="7"/>
  <c r="NFV138" i="7"/>
  <c r="NFW138" i="7"/>
  <c r="NFX138" i="7"/>
  <c r="NFY138" i="7"/>
  <c r="NFZ138" i="7"/>
  <c r="NGA138" i="7"/>
  <c r="NGB138" i="7"/>
  <c r="NGC138" i="7"/>
  <c r="NGD138" i="7"/>
  <c r="NGE138" i="7"/>
  <c r="NGF138" i="7"/>
  <c r="NGG138" i="7"/>
  <c r="NGH138" i="7"/>
  <c r="NGI138" i="7"/>
  <c r="NGJ138" i="7"/>
  <c r="NGK138" i="7"/>
  <c r="NGL138" i="7"/>
  <c r="NGM138" i="7"/>
  <c r="NGN138" i="7"/>
  <c r="NGO138" i="7"/>
  <c r="NGP138" i="7"/>
  <c r="NGQ138" i="7"/>
  <c r="NGR138" i="7"/>
  <c r="NGS138" i="7"/>
  <c r="NGT138" i="7"/>
  <c r="NGU138" i="7"/>
  <c r="NGV138" i="7"/>
  <c r="NGW138" i="7"/>
  <c r="NGX138" i="7"/>
  <c r="NGY138" i="7"/>
  <c r="NGZ138" i="7"/>
  <c r="NHA138" i="7"/>
  <c r="NHB138" i="7"/>
  <c r="NHC138" i="7"/>
  <c r="NHD138" i="7"/>
  <c r="NHE138" i="7"/>
  <c r="NHF138" i="7"/>
  <c r="NHG138" i="7"/>
  <c r="NHH138" i="7"/>
  <c r="NHI138" i="7"/>
  <c r="NHJ138" i="7"/>
  <c r="NHK138" i="7"/>
  <c r="NHL138" i="7"/>
  <c r="NHM138" i="7"/>
  <c r="NHN138" i="7"/>
  <c r="NHO138" i="7"/>
  <c r="NHP138" i="7"/>
  <c r="NHQ138" i="7"/>
  <c r="NHR138" i="7"/>
  <c r="NHS138" i="7"/>
  <c r="NHT138" i="7"/>
  <c r="NHU138" i="7"/>
  <c r="NHV138" i="7"/>
  <c r="NHW138" i="7"/>
  <c r="NHX138" i="7"/>
  <c r="NHY138" i="7"/>
  <c r="NHZ138" i="7"/>
  <c r="NIA138" i="7"/>
  <c r="NIB138" i="7"/>
  <c r="NIC138" i="7"/>
  <c r="NID138" i="7"/>
  <c r="NIE138" i="7"/>
  <c r="NIF138" i="7"/>
  <c r="NIG138" i="7"/>
  <c r="NIH138" i="7"/>
  <c r="NII138" i="7"/>
  <c r="NIJ138" i="7"/>
  <c r="NIK138" i="7"/>
  <c r="NIL138" i="7"/>
  <c r="NIM138" i="7"/>
  <c r="NIN138" i="7"/>
  <c r="NIO138" i="7"/>
  <c r="NIP138" i="7"/>
  <c r="NIQ138" i="7"/>
  <c r="NIR138" i="7"/>
  <c r="NIS138" i="7"/>
  <c r="NIT138" i="7"/>
  <c r="NIU138" i="7"/>
  <c r="NIV138" i="7"/>
  <c r="NIW138" i="7"/>
  <c r="NIX138" i="7"/>
  <c r="NIY138" i="7"/>
  <c r="NIZ138" i="7"/>
  <c r="NJA138" i="7"/>
  <c r="NJB138" i="7"/>
  <c r="NJC138" i="7"/>
  <c r="NJD138" i="7"/>
  <c r="NJE138" i="7"/>
  <c r="NJF138" i="7"/>
  <c r="NJG138" i="7"/>
  <c r="NJH138" i="7"/>
  <c r="NJI138" i="7"/>
  <c r="NJJ138" i="7"/>
  <c r="NJK138" i="7"/>
  <c r="NJL138" i="7"/>
  <c r="NJM138" i="7"/>
  <c r="NJN138" i="7"/>
  <c r="NJO138" i="7"/>
  <c r="NJP138" i="7"/>
  <c r="NJQ138" i="7"/>
  <c r="NJR138" i="7"/>
  <c r="NJS138" i="7"/>
  <c r="NJT138" i="7"/>
  <c r="NJU138" i="7"/>
  <c r="NJV138" i="7"/>
  <c r="NJW138" i="7"/>
  <c r="NJX138" i="7"/>
  <c r="NJY138" i="7"/>
  <c r="NJZ138" i="7"/>
  <c r="NKA138" i="7"/>
  <c r="NKB138" i="7"/>
  <c r="NKC138" i="7"/>
  <c r="NKD138" i="7"/>
  <c r="NKE138" i="7"/>
  <c r="NKF138" i="7"/>
  <c r="NKG138" i="7"/>
  <c r="NKH138" i="7"/>
  <c r="NKI138" i="7"/>
  <c r="NKJ138" i="7"/>
  <c r="NKK138" i="7"/>
  <c r="NKL138" i="7"/>
  <c r="NKM138" i="7"/>
  <c r="NKN138" i="7"/>
  <c r="NKO138" i="7"/>
  <c r="NKP138" i="7"/>
  <c r="NKQ138" i="7"/>
  <c r="NKR138" i="7"/>
  <c r="NKS138" i="7"/>
  <c r="NKT138" i="7"/>
  <c r="NKU138" i="7"/>
  <c r="NKV138" i="7"/>
  <c r="NKW138" i="7"/>
  <c r="NKX138" i="7"/>
  <c r="NKY138" i="7"/>
  <c r="NKZ138" i="7"/>
  <c r="NLA138" i="7"/>
  <c r="NLB138" i="7"/>
  <c r="NLC138" i="7"/>
  <c r="NLD138" i="7"/>
  <c r="NLE138" i="7"/>
  <c r="NLF138" i="7"/>
  <c r="NLG138" i="7"/>
  <c r="NLH138" i="7"/>
  <c r="NLI138" i="7"/>
  <c r="NLJ138" i="7"/>
  <c r="NLK138" i="7"/>
  <c r="NLL138" i="7"/>
  <c r="NLM138" i="7"/>
  <c r="NLN138" i="7"/>
  <c r="NLO138" i="7"/>
  <c r="NLP138" i="7"/>
  <c r="NLQ138" i="7"/>
  <c r="NLR138" i="7"/>
  <c r="NLS138" i="7"/>
  <c r="NLT138" i="7"/>
  <c r="NLU138" i="7"/>
  <c r="NLV138" i="7"/>
  <c r="NLW138" i="7"/>
  <c r="NLX138" i="7"/>
  <c r="NLY138" i="7"/>
  <c r="NLZ138" i="7"/>
  <c r="NMA138" i="7"/>
  <c r="NMB138" i="7"/>
  <c r="NMC138" i="7"/>
  <c r="NMD138" i="7"/>
  <c r="NME138" i="7"/>
  <c r="NMF138" i="7"/>
  <c r="NMG138" i="7"/>
  <c r="NMH138" i="7"/>
  <c r="NMI138" i="7"/>
  <c r="NMJ138" i="7"/>
  <c r="NMK138" i="7"/>
  <c r="NML138" i="7"/>
  <c r="NMM138" i="7"/>
  <c r="NMN138" i="7"/>
  <c r="NMO138" i="7"/>
  <c r="NMP138" i="7"/>
  <c r="NMQ138" i="7"/>
  <c r="NMR138" i="7"/>
  <c r="NMS138" i="7"/>
  <c r="NMT138" i="7"/>
  <c r="NMU138" i="7"/>
  <c r="NMV138" i="7"/>
  <c r="NMW138" i="7"/>
  <c r="NMX138" i="7"/>
  <c r="NMY138" i="7"/>
  <c r="NMZ138" i="7"/>
  <c r="NNA138" i="7"/>
  <c r="NNB138" i="7"/>
  <c r="NNC138" i="7"/>
  <c r="NND138" i="7"/>
  <c r="NNE138" i="7"/>
  <c r="NNF138" i="7"/>
  <c r="NNG138" i="7"/>
  <c r="NNH138" i="7"/>
  <c r="NNI138" i="7"/>
  <c r="NNJ138" i="7"/>
  <c r="NNK138" i="7"/>
  <c r="NNL138" i="7"/>
  <c r="NNM138" i="7"/>
  <c r="NNN138" i="7"/>
  <c r="NNO138" i="7"/>
  <c r="NNP138" i="7"/>
  <c r="NNQ138" i="7"/>
  <c r="NNR138" i="7"/>
  <c r="NNS138" i="7"/>
  <c r="NNT138" i="7"/>
  <c r="NNU138" i="7"/>
  <c r="NNV138" i="7"/>
  <c r="NNW138" i="7"/>
  <c r="NNX138" i="7"/>
  <c r="NNY138" i="7"/>
  <c r="NNZ138" i="7"/>
  <c r="NOA138" i="7"/>
  <c r="NOB138" i="7"/>
  <c r="NOC138" i="7"/>
  <c r="NOD138" i="7"/>
  <c r="NOE138" i="7"/>
  <c r="NOF138" i="7"/>
  <c r="NOG138" i="7"/>
  <c r="NOH138" i="7"/>
  <c r="NOI138" i="7"/>
  <c r="NOJ138" i="7"/>
  <c r="NOK138" i="7"/>
  <c r="NOL138" i="7"/>
  <c r="NOM138" i="7"/>
  <c r="NON138" i="7"/>
  <c r="NOO138" i="7"/>
  <c r="NOP138" i="7"/>
  <c r="NOQ138" i="7"/>
  <c r="NOR138" i="7"/>
  <c r="NOS138" i="7"/>
  <c r="NOT138" i="7"/>
  <c r="NOU138" i="7"/>
  <c r="NOV138" i="7"/>
  <c r="NOW138" i="7"/>
  <c r="NOX138" i="7"/>
  <c r="NOY138" i="7"/>
  <c r="NOZ138" i="7"/>
  <c r="NPA138" i="7"/>
  <c r="NPB138" i="7"/>
  <c r="NPC138" i="7"/>
  <c r="NPD138" i="7"/>
  <c r="NPE138" i="7"/>
  <c r="NPF138" i="7"/>
  <c r="NPG138" i="7"/>
  <c r="NPH138" i="7"/>
  <c r="NPI138" i="7"/>
  <c r="NPJ138" i="7"/>
  <c r="NPK138" i="7"/>
  <c r="NPL138" i="7"/>
  <c r="NPM138" i="7"/>
  <c r="NPN138" i="7"/>
  <c r="NPO138" i="7"/>
  <c r="NPP138" i="7"/>
  <c r="NPQ138" i="7"/>
  <c r="NPR138" i="7"/>
  <c r="NPS138" i="7"/>
  <c r="NPT138" i="7"/>
  <c r="NPU138" i="7"/>
  <c r="NPV138" i="7"/>
  <c r="NPW138" i="7"/>
  <c r="NPX138" i="7"/>
  <c r="NPY138" i="7"/>
  <c r="NPZ138" i="7"/>
  <c r="NQA138" i="7"/>
  <c r="NQB138" i="7"/>
  <c r="NQC138" i="7"/>
  <c r="NQD138" i="7"/>
  <c r="NQE138" i="7"/>
  <c r="NQF138" i="7"/>
  <c r="NQG138" i="7"/>
  <c r="NQH138" i="7"/>
  <c r="NQI138" i="7"/>
  <c r="NQJ138" i="7"/>
  <c r="NQK138" i="7"/>
  <c r="NQL138" i="7"/>
  <c r="NQM138" i="7"/>
  <c r="NQN138" i="7"/>
  <c r="NQO138" i="7"/>
  <c r="NQP138" i="7"/>
  <c r="NQQ138" i="7"/>
  <c r="NQR138" i="7"/>
  <c r="NQS138" i="7"/>
  <c r="NQT138" i="7"/>
  <c r="NQU138" i="7"/>
  <c r="NQV138" i="7"/>
  <c r="NQW138" i="7"/>
  <c r="NQX138" i="7"/>
  <c r="NQY138" i="7"/>
  <c r="NQZ138" i="7"/>
  <c r="NRA138" i="7"/>
  <c r="NRB138" i="7"/>
  <c r="NRC138" i="7"/>
  <c r="NRD138" i="7"/>
  <c r="NRE138" i="7"/>
  <c r="NRF138" i="7"/>
  <c r="NRG138" i="7"/>
  <c r="NRH138" i="7"/>
  <c r="NRI138" i="7"/>
  <c r="NRJ138" i="7"/>
  <c r="NRK138" i="7"/>
  <c r="NRL138" i="7"/>
  <c r="NRM138" i="7"/>
  <c r="NRN138" i="7"/>
  <c r="NRO138" i="7"/>
  <c r="NRP138" i="7"/>
  <c r="NRQ138" i="7"/>
  <c r="NRR138" i="7"/>
  <c r="NRS138" i="7"/>
  <c r="NRT138" i="7"/>
  <c r="NRU138" i="7"/>
  <c r="NRV138" i="7"/>
  <c r="NRW138" i="7"/>
  <c r="NRX138" i="7"/>
  <c r="NRY138" i="7"/>
  <c r="NRZ138" i="7"/>
  <c r="NSA138" i="7"/>
  <c r="NSB138" i="7"/>
  <c r="NSC138" i="7"/>
  <c r="NSD138" i="7"/>
  <c r="NSE138" i="7"/>
  <c r="NSF138" i="7"/>
  <c r="NSG138" i="7"/>
  <c r="NSH138" i="7"/>
  <c r="NSI138" i="7"/>
  <c r="NSJ138" i="7"/>
  <c r="NSK138" i="7"/>
  <c r="NSL138" i="7"/>
  <c r="NSM138" i="7"/>
  <c r="NSN138" i="7"/>
  <c r="NSO138" i="7"/>
  <c r="NSP138" i="7"/>
  <c r="NSQ138" i="7"/>
  <c r="NSR138" i="7"/>
  <c r="NSS138" i="7"/>
  <c r="NST138" i="7"/>
  <c r="NSU138" i="7"/>
  <c r="NSV138" i="7"/>
  <c r="NSW138" i="7"/>
  <c r="NSX138" i="7"/>
  <c r="NSY138" i="7"/>
  <c r="NSZ138" i="7"/>
  <c r="NTA138" i="7"/>
  <c r="NTB138" i="7"/>
  <c r="NTC138" i="7"/>
  <c r="NTD138" i="7"/>
  <c r="NTE138" i="7"/>
  <c r="NTF138" i="7"/>
  <c r="NTG138" i="7"/>
  <c r="NTH138" i="7"/>
  <c r="NTI138" i="7"/>
  <c r="NTJ138" i="7"/>
  <c r="NTK138" i="7"/>
  <c r="NTL138" i="7"/>
  <c r="NTM138" i="7"/>
  <c r="NTN138" i="7"/>
  <c r="NTO138" i="7"/>
  <c r="NTP138" i="7"/>
  <c r="NTQ138" i="7"/>
  <c r="NTR138" i="7"/>
  <c r="NTS138" i="7"/>
  <c r="NTT138" i="7"/>
  <c r="NTU138" i="7"/>
  <c r="NTV138" i="7"/>
  <c r="NTW138" i="7"/>
  <c r="NTX138" i="7"/>
  <c r="NTY138" i="7"/>
  <c r="NTZ138" i="7"/>
  <c r="NUA138" i="7"/>
  <c r="NUB138" i="7"/>
  <c r="NUC138" i="7"/>
  <c r="NUD138" i="7"/>
  <c r="NUE138" i="7"/>
  <c r="NUF138" i="7"/>
  <c r="NUG138" i="7"/>
  <c r="NUH138" i="7"/>
  <c r="NUI138" i="7"/>
  <c r="NUJ138" i="7"/>
  <c r="NUK138" i="7"/>
  <c r="NUL138" i="7"/>
  <c r="NUM138" i="7"/>
  <c r="NUN138" i="7"/>
  <c r="NUO138" i="7"/>
  <c r="NUP138" i="7"/>
  <c r="NUQ138" i="7"/>
  <c r="NUR138" i="7"/>
  <c r="NUS138" i="7"/>
  <c r="NUT138" i="7"/>
  <c r="NUU138" i="7"/>
  <c r="NUV138" i="7"/>
  <c r="NUW138" i="7"/>
  <c r="NUX138" i="7"/>
  <c r="NUY138" i="7"/>
  <c r="NUZ138" i="7"/>
  <c r="NVA138" i="7"/>
  <c r="NVB138" i="7"/>
  <c r="NVC138" i="7"/>
  <c r="NVD138" i="7"/>
  <c r="NVE138" i="7"/>
  <c r="NVF138" i="7"/>
  <c r="NVG138" i="7"/>
  <c r="NVH138" i="7"/>
  <c r="NVI138" i="7"/>
  <c r="NVJ138" i="7"/>
  <c r="NVK138" i="7"/>
  <c r="NVL138" i="7"/>
  <c r="NVM138" i="7"/>
  <c r="NVN138" i="7"/>
  <c r="NVO138" i="7"/>
  <c r="NVP138" i="7"/>
  <c r="NVQ138" i="7"/>
  <c r="NVR138" i="7"/>
  <c r="NVS138" i="7"/>
  <c r="NVT138" i="7"/>
  <c r="NVU138" i="7"/>
  <c r="NVV138" i="7"/>
  <c r="NVW138" i="7"/>
  <c r="NVX138" i="7"/>
  <c r="NVY138" i="7"/>
  <c r="NVZ138" i="7"/>
  <c r="NWA138" i="7"/>
  <c r="NWB138" i="7"/>
  <c r="NWC138" i="7"/>
  <c r="NWD138" i="7"/>
  <c r="NWE138" i="7"/>
  <c r="NWF138" i="7"/>
  <c r="NWG138" i="7"/>
  <c r="NWH138" i="7"/>
  <c r="NWI138" i="7"/>
  <c r="NWJ138" i="7"/>
  <c r="NWK138" i="7"/>
  <c r="NWL138" i="7"/>
  <c r="NWM138" i="7"/>
  <c r="NWN138" i="7"/>
  <c r="NWO138" i="7"/>
  <c r="NWP138" i="7"/>
  <c r="NWQ138" i="7"/>
  <c r="NWR138" i="7"/>
  <c r="NWS138" i="7"/>
  <c r="NWT138" i="7"/>
  <c r="NWU138" i="7"/>
  <c r="NWV138" i="7"/>
  <c r="NWW138" i="7"/>
  <c r="NWX138" i="7"/>
  <c r="NWY138" i="7"/>
  <c r="NWZ138" i="7"/>
  <c r="NXA138" i="7"/>
  <c r="NXB138" i="7"/>
  <c r="NXC138" i="7"/>
  <c r="NXD138" i="7"/>
  <c r="NXE138" i="7"/>
  <c r="NXF138" i="7"/>
  <c r="NXG138" i="7"/>
  <c r="NXH138" i="7"/>
  <c r="NXI138" i="7"/>
  <c r="NXJ138" i="7"/>
  <c r="NXK138" i="7"/>
  <c r="NXL138" i="7"/>
  <c r="NXM138" i="7"/>
  <c r="NXN138" i="7"/>
  <c r="NXO138" i="7"/>
  <c r="NXP138" i="7"/>
  <c r="NXQ138" i="7"/>
  <c r="NXR138" i="7"/>
  <c r="NXS138" i="7"/>
  <c r="NXT138" i="7"/>
  <c r="NXU138" i="7"/>
  <c r="NXV138" i="7"/>
  <c r="NXW138" i="7"/>
  <c r="NXX138" i="7"/>
  <c r="NXY138" i="7"/>
  <c r="NXZ138" i="7"/>
  <c r="NYA138" i="7"/>
  <c r="NYB138" i="7"/>
  <c r="NYC138" i="7"/>
  <c r="NYD138" i="7"/>
  <c r="NYE138" i="7"/>
  <c r="NYF138" i="7"/>
  <c r="NYG138" i="7"/>
  <c r="NYH138" i="7"/>
  <c r="NYI138" i="7"/>
  <c r="NYJ138" i="7"/>
  <c r="NYK138" i="7"/>
  <c r="NYL138" i="7"/>
  <c r="NYM138" i="7"/>
  <c r="NYN138" i="7"/>
  <c r="NYO138" i="7"/>
  <c r="NYP138" i="7"/>
  <c r="NYQ138" i="7"/>
  <c r="NYR138" i="7"/>
  <c r="NYS138" i="7"/>
  <c r="NYT138" i="7"/>
  <c r="NYU138" i="7"/>
  <c r="NYV138" i="7"/>
  <c r="NYW138" i="7"/>
  <c r="NYX138" i="7"/>
  <c r="NYY138" i="7"/>
  <c r="NYZ138" i="7"/>
  <c r="NZA138" i="7"/>
  <c r="NZB138" i="7"/>
  <c r="NZC138" i="7"/>
  <c r="NZD138" i="7"/>
  <c r="NZE138" i="7"/>
  <c r="NZF138" i="7"/>
  <c r="NZG138" i="7"/>
  <c r="NZH138" i="7"/>
  <c r="NZI138" i="7"/>
  <c r="NZJ138" i="7"/>
  <c r="NZK138" i="7"/>
  <c r="NZL138" i="7"/>
  <c r="NZM138" i="7"/>
  <c r="NZN138" i="7"/>
  <c r="NZO138" i="7"/>
  <c r="NZP138" i="7"/>
  <c r="NZQ138" i="7"/>
  <c r="NZR138" i="7"/>
  <c r="NZS138" i="7"/>
  <c r="NZT138" i="7"/>
  <c r="NZU138" i="7"/>
  <c r="NZV138" i="7"/>
  <c r="NZW138" i="7"/>
  <c r="NZX138" i="7"/>
  <c r="NZY138" i="7"/>
  <c r="NZZ138" i="7"/>
  <c r="OAA138" i="7"/>
  <c r="OAB138" i="7"/>
  <c r="OAC138" i="7"/>
  <c r="OAD138" i="7"/>
  <c r="OAE138" i="7"/>
  <c r="OAF138" i="7"/>
  <c r="OAG138" i="7"/>
  <c r="OAH138" i="7"/>
  <c r="OAI138" i="7"/>
  <c r="OAJ138" i="7"/>
  <c r="OAK138" i="7"/>
  <c r="OAL138" i="7"/>
  <c r="OAM138" i="7"/>
  <c r="OAN138" i="7"/>
  <c r="OAO138" i="7"/>
  <c r="OAP138" i="7"/>
  <c r="OAQ138" i="7"/>
  <c r="OAR138" i="7"/>
  <c r="OAS138" i="7"/>
  <c r="OAT138" i="7"/>
  <c r="OAU138" i="7"/>
  <c r="OAV138" i="7"/>
  <c r="OAW138" i="7"/>
  <c r="OAX138" i="7"/>
  <c r="OAY138" i="7"/>
  <c r="OAZ138" i="7"/>
  <c r="OBA138" i="7"/>
  <c r="OBB138" i="7"/>
  <c r="OBC138" i="7"/>
  <c r="OBD138" i="7"/>
  <c r="OBE138" i="7"/>
  <c r="OBF138" i="7"/>
  <c r="OBG138" i="7"/>
  <c r="OBH138" i="7"/>
  <c r="OBI138" i="7"/>
  <c r="OBJ138" i="7"/>
  <c r="OBK138" i="7"/>
  <c r="OBL138" i="7"/>
  <c r="OBM138" i="7"/>
  <c r="OBN138" i="7"/>
  <c r="OBO138" i="7"/>
  <c r="OBP138" i="7"/>
  <c r="OBQ138" i="7"/>
  <c r="OBR138" i="7"/>
  <c r="OBS138" i="7"/>
  <c r="OBT138" i="7"/>
  <c r="OBU138" i="7"/>
  <c r="OBV138" i="7"/>
  <c r="OBW138" i="7"/>
  <c r="OBX138" i="7"/>
  <c r="OBY138" i="7"/>
  <c r="OBZ138" i="7"/>
  <c r="OCA138" i="7"/>
  <c r="OCB138" i="7"/>
  <c r="OCC138" i="7"/>
  <c r="OCD138" i="7"/>
  <c r="OCE138" i="7"/>
  <c r="OCF138" i="7"/>
  <c r="OCG138" i="7"/>
  <c r="OCH138" i="7"/>
  <c r="OCI138" i="7"/>
  <c r="OCJ138" i="7"/>
  <c r="OCK138" i="7"/>
  <c r="OCL138" i="7"/>
  <c r="OCM138" i="7"/>
  <c r="OCN138" i="7"/>
  <c r="OCO138" i="7"/>
  <c r="OCP138" i="7"/>
  <c r="OCQ138" i="7"/>
  <c r="OCR138" i="7"/>
  <c r="OCS138" i="7"/>
  <c r="OCT138" i="7"/>
  <c r="OCU138" i="7"/>
  <c r="OCV138" i="7"/>
  <c r="OCW138" i="7"/>
  <c r="OCX138" i="7"/>
  <c r="OCY138" i="7"/>
  <c r="OCZ138" i="7"/>
  <c r="ODA138" i="7"/>
  <c r="ODB138" i="7"/>
  <c r="ODC138" i="7"/>
  <c r="ODD138" i="7"/>
  <c r="ODE138" i="7"/>
  <c r="ODF138" i="7"/>
  <c r="ODG138" i="7"/>
  <c r="ODH138" i="7"/>
  <c r="ODI138" i="7"/>
  <c r="ODJ138" i="7"/>
  <c r="ODK138" i="7"/>
  <c r="ODL138" i="7"/>
  <c r="ODM138" i="7"/>
  <c r="ODN138" i="7"/>
  <c r="ODO138" i="7"/>
  <c r="ODP138" i="7"/>
  <c r="ODQ138" i="7"/>
  <c r="ODR138" i="7"/>
  <c r="ODS138" i="7"/>
  <c r="ODT138" i="7"/>
  <c r="ODU138" i="7"/>
  <c r="ODV138" i="7"/>
  <c r="ODW138" i="7"/>
  <c r="ODX138" i="7"/>
  <c r="ODY138" i="7"/>
  <c r="ODZ138" i="7"/>
  <c r="OEA138" i="7"/>
  <c r="OEB138" i="7"/>
  <c r="OEC138" i="7"/>
  <c r="OED138" i="7"/>
  <c r="OEE138" i="7"/>
  <c r="OEF138" i="7"/>
  <c r="OEG138" i="7"/>
  <c r="OEH138" i="7"/>
  <c r="OEI138" i="7"/>
  <c r="OEJ138" i="7"/>
  <c r="OEK138" i="7"/>
  <c r="OEL138" i="7"/>
  <c r="OEM138" i="7"/>
  <c r="OEN138" i="7"/>
  <c r="OEO138" i="7"/>
  <c r="OEP138" i="7"/>
  <c r="OEQ138" i="7"/>
  <c r="OER138" i="7"/>
  <c r="OES138" i="7"/>
  <c r="OET138" i="7"/>
  <c r="OEU138" i="7"/>
  <c r="OEV138" i="7"/>
  <c r="OEW138" i="7"/>
  <c r="OEX138" i="7"/>
  <c r="OEY138" i="7"/>
  <c r="OEZ138" i="7"/>
  <c r="OFA138" i="7"/>
  <c r="OFB138" i="7"/>
  <c r="OFC138" i="7"/>
  <c r="OFD138" i="7"/>
  <c r="OFE138" i="7"/>
  <c r="OFF138" i="7"/>
  <c r="OFG138" i="7"/>
  <c r="OFH138" i="7"/>
  <c r="OFI138" i="7"/>
  <c r="OFJ138" i="7"/>
  <c r="OFK138" i="7"/>
  <c r="OFL138" i="7"/>
  <c r="OFM138" i="7"/>
  <c r="OFN138" i="7"/>
  <c r="OFO138" i="7"/>
  <c r="OFP138" i="7"/>
  <c r="OFQ138" i="7"/>
  <c r="OFR138" i="7"/>
  <c r="OFS138" i="7"/>
  <c r="OFT138" i="7"/>
  <c r="OFU138" i="7"/>
  <c r="OFV138" i="7"/>
  <c r="OFW138" i="7"/>
  <c r="OFX138" i="7"/>
  <c r="OFY138" i="7"/>
  <c r="OFZ138" i="7"/>
  <c r="OGA138" i="7"/>
  <c r="OGB138" i="7"/>
  <c r="OGC138" i="7"/>
  <c r="OGD138" i="7"/>
  <c r="OGE138" i="7"/>
  <c r="OGF138" i="7"/>
  <c r="OGG138" i="7"/>
  <c r="OGH138" i="7"/>
  <c r="OGI138" i="7"/>
  <c r="OGJ138" i="7"/>
  <c r="OGK138" i="7"/>
  <c r="OGL138" i="7"/>
  <c r="OGM138" i="7"/>
  <c r="OGN138" i="7"/>
  <c r="OGO138" i="7"/>
  <c r="OGP138" i="7"/>
  <c r="OGQ138" i="7"/>
  <c r="OGR138" i="7"/>
  <c r="OGS138" i="7"/>
  <c r="OGT138" i="7"/>
  <c r="OGU138" i="7"/>
  <c r="OGV138" i="7"/>
  <c r="OGW138" i="7"/>
  <c r="OGX138" i="7"/>
  <c r="OGY138" i="7"/>
  <c r="OGZ138" i="7"/>
  <c r="OHA138" i="7"/>
  <c r="OHB138" i="7"/>
  <c r="OHC138" i="7"/>
  <c r="OHD138" i="7"/>
  <c r="OHE138" i="7"/>
  <c r="OHF138" i="7"/>
  <c r="OHG138" i="7"/>
  <c r="OHH138" i="7"/>
  <c r="OHI138" i="7"/>
  <c r="OHJ138" i="7"/>
  <c r="OHK138" i="7"/>
  <c r="OHL138" i="7"/>
  <c r="OHM138" i="7"/>
  <c r="OHN138" i="7"/>
  <c r="OHO138" i="7"/>
  <c r="OHP138" i="7"/>
  <c r="OHQ138" i="7"/>
  <c r="OHR138" i="7"/>
  <c r="OHS138" i="7"/>
  <c r="OHT138" i="7"/>
  <c r="OHU138" i="7"/>
  <c r="OHV138" i="7"/>
  <c r="OHW138" i="7"/>
  <c r="OHX138" i="7"/>
  <c r="OHY138" i="7"/>
  <c r="OHZ138" i="7"/>
  <c r="OIA138" i="7"/>
  <c r="OIB138" i="7"/>
  <c r="OIC138" i="7"/>
  <c r="OID138" i="7"/>
  <c r="OIE138" i="7"/>
  <c r="OIF138" i="7"/>
  <c r="OIG138" i="7"/>
  <c r="OIH138" i="7"/>
  <c r="OII138" i="7"/>
  <c r="OIJ138" i="7"/>
  <c r="OIK138" i="7"/>
  <c r="OIL138" i="7"/>
  <c r="OIM138" i="7"/>
  <c r="OIN138" i="7"/>
  <c r="OIO138" i="7"/>
  <c r="OIP138" i="7"/>
  <c r="OIQ138" i="7"/>
  <c r="OIR138" i="7"/>
  <c r="OIS138" i="7"/>
  <c r="OIT138" i="7"/>
  <c r="OIU138" i="7"/>
  <c r="OIV138" i="7"/>
  <c r="OIW138" i="7"/>
  <c r="OIX138" i="7"/>
  <c r="OIY138" i="7"/>
  <c r="OIZ138" i="7"/>
  <c r="OJA138" i="7"/>
  <c r="OJB138" i="7"/>
  <c r="OJC138" i="7"/>
  <c r="OJD138" i="7"/>
  <c r="OJE138" i="7"/>
  <c r="OJF138" i="7"/>
  <c r="OJG138" i="7"/>
  <c r="OJH138" i="7"/>
  <c r="OJI138" i="7"/>
  <c r="OJJ138" i="7"/>
  <c r="OJK138" i="7"/>
  <c r="OJL138" i="7"/>
  <c r="OJM138" i="7"/>
  <c r="OJN138" i="7"/>
  <c r="OJO138" i="7"/>
  <c r="OJP138" i="7"/>
  <c r="OJQ138" i="7"/>
  <c r="OJR138" i="7"/>
  <c r="OJS138" i="7"/>
  <c r="OJT138" i="7"/>
  <c r="OJU138" i="7"/>
  <c r="OJV138" i="7"/>
  <c r="OJW138" i="7"/>
  <c r="OJX138" i="7"/>
  <c r="OJY138" i="7"/>
  <c r="OJZ138" i="7"/>
  <c r="OKA138" i="7"/>
  <c r="OKB138" i="7"/>
  <c r="OKC138" i="7"/>
  <c r="OKD138" i="7"/>
  <c r="OKE138" i="7"/>
  <c r="OKF138" i="7"/>
  <c r="OKG138" i="7"/>
  <c r="OKH138" i="7"/>
  <c r="OKI138" i="7"/>
  <c r="OKJ138" i="7"/>
  <c r="OKK138" i="7"/>
  <c r="OKL138" i="7"/>
  <c r="OKM138" i="7"/>
  <c r="OKN138" i="7"/>
  <c r="OKO138" i="7"/>
  <c r="OKP138" i="7"/>
  <c r="OKQ138" i="7"/>
  <c r="OKR138" i="7"/>
  <c r="OKS138" i="7"/>
  <c r="OKT138" i="7"/>
  <c r="OKU138" i="7"/>
  <c r="OKV138" i="7"/>
  <c r="OKW138" i="7"/>
  <c r="OKX138" i="7"/>
  <c r="OKY138" i="7"/>
  <c r="OKZ138" i="7"/>
  <c r="OLA138" i="7"/>
  <c r="OLB138" i="7"/>
  <c r="OLC138" i="7"/>
  <c r="OLD138" i="7"/>
  <c r="OLE138" i="7"/>
  <c r="OLF138" i="7"/>
  <c r="OLG138" i="7"/>
  <c r="OLH138" i="7"/>
  <c r="OLI138" i="7"/>
  <c r="OLJ138" i="7"/>
  <c r="OLK138" i="7"/>
  <c r="OLL138" i="7"/>
  <c r="OLM138" i="7"/>
  <c r="OLN138" i="7"/>
  <c r="OLO138" i="7"/>
  <c r="OLP138" i="7"/>
  <c r="OLQ138" i="7"/>
  <c r="OLR138" i="7"/>
  <c r="OLS138" i="7"/>
  <c r="OLT138" i="7"/>
  <c r="OLU138" i="7"/>
  <c r="OLV138" i="7"/>
  <c r="OLW138" i="7"/>
  <c r="OLX138" i="7"/>
  <c r="OLY138" i="7"/>
  <c r="OLZ138" i="7"/>
  <c r="OMA138" i="7"/>
  <c r="OMB138" i="7"/>
  <c r="OMC138" i="7"/>
  <c r="OMD138" i="7"/>
  <c r="OME138" i="7"/>
  <c r="OMF138" i="7"/>
  <c r="OMG138" i="7"/>
  <c r="OMH138" i="7"/>
  <c r="OMI138" i="7"/>
  <c r="OMJ138" i="7"/>
  <c r="OMK138" i="7"/>
  <c r="OML138" i="7"/>
  <c r="OMM138" i="7"/>
  <c r="OMN138" i="7"/>
  <c r="OMO138" i="7"/>
  <c r="OMP138" i="7"/>
  <c r="OMQ138" i="7"/>
  <c r="OMR138" i="7"/>
  <c r="OMS138" i="7"/>
  <c r="OMT138" i="7"/>
  <c r="OMU138" i="7"/>
  <c r="OMV138" i="7"/>
  <c r="OMW138" i="7"/>
  <c r="OMX138" i="7"/>
  <c r="OMY138" i="7"/>
  <c r="OMZ138" i="7"/>
  <c r="ONA138" i="7"/>
  <c r="ONB138" i="7"/>
  <c r="ONC138" i="7"/>
  <c r="OND138" i="7"/>
  <c r="ONE138" i="7"/>
  <c r="ONF138" i="7"/>
  <c r="ONG138" i="7"/>
  <c r="ONH138" i="7"/>
  <c r="ONI138" i="7"/>
  <c r="ONJ138" i="7"/>
  <c r="ONK138" i="7"/>
  <c r="ONL138" i="7"/>
  <c r="ONM138" i="7"/>
  <c r="ONN138" i="7"/>
  <c r="ONO138" i="7"/>
  <c r="ONP138" i="7"/>
  <c r="ONQ138" i="7"/>
  <c r="ONR138" i="7"/>
  <c r="ONS138" i="7"/>
  <c r="ONT138" i="7"/>
  <c r="ONU138" i="7"/>
  <c r="ONV138" i="7"/>
  <c r="ONW138" i="7"/>
  <c r="ONX138" i="7"/>
  <c r="ONY138" i="7"/>
  <c r="ONZ138" i="7"/>
  <c r="OOA138" i="7"/>
  <c r="OOB138" i="7"/>
  <c r="OOC138" i="7"/>
  <c r="OOD138" i="7"/>
  <c r="OOE138" i="7"/>
  <c r="OOF138" i="7"/>
  <c r="OOG138" i="7"/>
  <c r="OOH138" i="7"/>
  <c r="OOI138" i="7"/>
  <c r="OOJ138" i="7"/>
  <c r="OOK138" i="7"/>
  <c r="OOL138" i="7"/>
  <c r="OOM138" i="7"/>
  <c r="OON138" i="7"/>
  <c r="OOO138" i="7"/>
  <c r="OOP138" i="7"/>
  <c r="OOQ138" i="7"/>
  <c r="OOR138" i="7"/>
  <c r="OOS138" i="7"/>
  <c r="OOT138" i="7"/>
  <c r="OOU138" i="7"/>
  <c r="OOV138" i="7"/>
  <c r="OOW138" i="7"/>
  <c r="OOX138" i="7"/>
  <c r="OOY138" i="7"/>
  <c r="OOZ138" i="7"/>
  <c r="OPA138" i="7"/>
  <c r="OPB138" i="7"/>
  <c r="OPC138" i="7"/>
  <c r="OPD138" i="7"/>
  <c r="OPE138" i="7"/>
  <c r="OPF138" i="7"/>
  <c r="OPG138" i="7"/>
  <c r="OPH138" i="7"/>
  <c r="OPI138" i="7"/>
  <c r="OPJ138" i="7"/>
  <c r="OPK138" i="7"/>
  <c r="OPL138" i="7"/>
  <c r="OPM138" i="7"/>
  <c r="OPN138" i="7"/>
  <c r="OPO138" i="7"/>
  <c r="OPP138" i="7"/>
  <c r="OPQ138" i="7"/>
  <c r="OPR138" i="7"/>
  <c r="OPS138" i="7"/>
  <c r="OPT138" i="7"/>
  <c r="OPU138" i="7"/>
  <c r="OPV138" i="7"/>
  <c r="OPW138" i="7"/>
  <c r="OPX138" i="7"/>
  <c r="OPY138" i="7"/>
  <c r="OPZ138" i="7"/>
  <c r="OQA138" i="7"/>
  <c r="OQB138" i="7"/>
  <c r="OQC138" i="7"/>
  <c r="OQD138" i="7"/>
  <c r="OQE138" i="7"/>
  <c r="OQF138" i="7"/>
  <c r="OQG138" i="7"/>
  <c r="OQH138" i="7"/>
  <c r="OQI138" i="7"/>
  <c r="OQJ138" i="7"/>
  <c r="OQK138" i="7"/>
  <c r="OQL138" i="7"/>
  <c r="OQM138" i="7"/>
  <c r="OQN138" i="7"/>
  <c r="OQO138" i="7"/>
  <c r="OQP138" i="7"/>
  <c r="OQQ138" i="7"/>
  <c r="OQR138" i="7"/>
  <c r="OQS138" i="7"/>
  <c r="OQT138" i="7"/>
  <c r="OQU138" i="7"/>
  <c r="OQV138" i="7"/>
  <c r="OQW138" i="7"/>
  <c r="OQX138" i="7"/>
  <c r="OQY138" i="7"/>
  <c r="OQZ138" i="7"/>
  <c r="ORA138" i="7"/>
  <c r="ORB138" i="7"/>
  <c r="ORC138" i="7"/>
  <c r="ORD138" i="7"/>
  <c r="ORE138" i="7"/>
  <c r="ORF138" i="7"/>
  <c r="ORG138" i="7"/>
  <c r="ORH138" i="7"/>
  <c r="ORI138" i="7"/>
  <c r="ORJ138" i="7"/>
  <c r="ORK138" i="7"/>
  <c r="ORL138" i="7"/>
  <c r="ORM138" i="7"/>
  <c r="ORN138" i="7"/>
  <c r="ORO138" i="7"/>
  <c r="ORP138" i="7"/>
  <c r="ORQ138" i="7"/>
  <c r="ORR138" i="7"/>
  <c r="ORS138" i="7"/>
  <c r="ORT138" i="7"/>
  <c r="ORU138" i="7"/>
  <c r="ORV138" i="7"/>
  <c r="ORW138" i="7"/>
  <c r="ORX138" i="7"/>
  <c r="ORY138" i="7"/>
  <c r="ORZ138" i="7"/>
  <c r="OSA138" i="7"/>
  <c r="OSB138" i="7"/>
  <c r="OSC138" i="7"/>
  <c r="OSD138" i="7"/>
  <c r="OSE138" i="7"/>
  <c r="OSF138" i="7"/>
  <c r="OSG138" i="7"/>
  <c r="OSH138" i="7"/>
  <c r="OSI138" i="7"/>
  <c r="OSJ138" i="7"/>
  <c r="OSK138" i="7"/>
  <c r="OSL138" i="7"/>
  <c r="OSM138" i="7"/>
  <c r="OSN138" i="7"/>
  <c r="OSO138" i="7"/>
  <c r="OSP138" i="7"/>
  <c r="OSQ138" i="7"/>
  <c r="OSR138" i="7"/>
  <c r="OSS138" i="7"/>
  <c r="OST138" i="7"/>
  <c r="OSU138" i="7"/>
  <c r="OSV138" i="7"/>
  <c r="OSW138" i="7"/>
  <c r="OSX138" i="7"/>
  <c r="OSY138" i="7"/>
  <c r="OSZ138" i="7"/>
  <c r="OTA138" i="7"/>
  <c r="OTB138" i="7"/>
  <c r="OTC138" i="7"/>
  <c r="OTD138" i="7"/>
  <c r="OTE138" i="7"/>
  <c r="OTF138" i="7"/>
  <c r="OTG138" i="7"/>
  <c r="OTH138" i="7"/>
  <c r="OTI138" i="7"/>
  <c r="OTJ138" i="7"/>
  <c r="OTK138" i="7"/>
  <c r="OTL138" i="7"/>
  <c r="OTM138" i="7"/>
  <c r="OTN138" i="7"/>
  <c r="OTO138" i="7"/>
  <c r="OTP138" i="7"/>
  <c r="OTQ138" i="7"/>
  <c r="OTR138" i="7"/>
  <c r="OTS138" i="7"/>
  <c r="OTT138" i="7"/>
  <c r="OTU138" i="7"/>
  <c r="OTV138" i="7"/>
  <c r="OTW138" i="7"/>
  <c r="OTX138" i="7"/>
  <c r="OTY138" i="7"/>
  <c r="OTZ138" i="7"/>
  <c r="OUA138" i="7"/>
  <c r="OUB138" i="7"/>
  <c r="OUC138" i="7"/>
  <c r="OUD138" i="7"/>
  <c r="OUE138" i="7"/>
  <c r="OUF138" i="7"/>
  <c r="OUG138" i="7"/>
  <c r="OUH138" i="7"/>
  <c r="OUI138" i="7"/>
  <c r="OUJ138" i="7"/>
  <c r="OUK138" i="7"/>
  <c r="OUL138" i="7"/>
  <c r="OUM138" i="7"/>
  <c r="OUN138" i="7"/>
  <c r="OUO138" i="7"/>
  <c r="OUP138" i="7"/>
  <c r="OUQ138" i="7"/>
  <c r="OUR138" i="7"/>
  <c r="OUS138" i="7"/>
  <c r="OUT138" i="7"/>
  <c r="OUU138" i="7"/>
  <c r="OUV138" i="7"/>
  <c r="OUW138" i="7"/>
  <c r="OUX138" i="7"/>
  <c r="OUY138" i="7"/>
  <c r="OUZ138" i="7"/>
  <c r="OVA138" i="7"/>
  <c r="OVB138" i="7"/>
  <c r="OVC138" i="7"/>
  <c r="OVD138" i="7"/>
  <c r="OVE138" i="7"/>
  <c r="OVF138" i="7"/>
  <c r="OVG138" i="7"/>
  <c r="OVH138" i="7"/>
  <c r="OVI138" i="7"/>
  <c r="OVJ138" i="7"/>
  <c r="OVK138" i="7"/>
  <c r="OVL138" i="7"/>
  <c r="OVM138" i="7"/>
  <c r="OVN138" i="7"/>
  <c r="OVO138" i="7"/>
  <c r="OVP138" i="7"/>
  <c r="OVQ138" i="7"/>
  <c r="OVR138" i="7"/>
  <c r="OVS138" i="7"/>
  <c r="OVT138" i="7"/>
  <c r="OVU138" i="7"/>
  <c r="OVV138" i="7"/>
  <c r="OVW138" i="7"/>
  <c r="OVX138" i="7"/>
  <c r="OVY138" i="7"/>
  <c r="OVZ138" i="7"/>
  <c r="OWA138" i="7"/>
  <c r="OWB138" i="7"/>
  <c r="OWC138" i="7"/>
  <c r="OWD138" i="7"/>
  <c r="OWE138" i="7"/>
  <c r="OWF138" i="7"/>
  <c r="OWG138" i="7"/>
  <c r="OWH138" i="7"/>
  <c r="OWI138" i="7"/>
  <c r="OWJ138" i="7"/>
  <c r="OWK138" i="7"/>
  <c r="OWL138" i="7"/>
  <c r="OWM138" i="7"/>
  <c r="OWN138" i="7"/>
  <c r="OWO138" i="7"/>
  <c r="OWP138" i="7"/>
  <c r="OWQ138" i="7"/>
  <c r="OWR138" i="7"/>
  <c r="OWS138" i="7"/>
  <c r="OWT138" i="7"/>
  <c r="OWU138" i="7"/>
  <c r="OWV138" i="7"/>
  <c r="OWW138" i="7"/>
  <c r="OWX138" i="7"/>
  <c r="OWY138" i="7"/>
  <c r="OWZ138" i="7"/>
  <c r="OXA138" i="7"/>
  <c r="OXB138" i="7"/>
  <c r="OXC138" i="7"/>
  <c r="OXD138" i="7"/>
  <c r="OXE138" i="7"/>
  <c r="OXF138" i="7"/>
  <c r="OXG138" i="7"/>
  <c r="OXH138" i="7"/>
  <c r="OXI138" i="7"/>
  <c r="OXJ138" i="7"/>
  <c r="OXK138" i="7"/>
  <c r="OXL138" i="7"/>
  <c r="OXM138" i="7"/>
  <c r="OXN138" i="7"/>
  <c r="OXO138" i="7"/>
  <c r="OXP138" i="7"/>
  <c r="OXQ138" i="7"/>
  <c r="OXR138" i="7"/>
  <c r="OXS138" i="7"/>
  <c r="OXT138" i="7"/>
  <c r="OXU138" i="7"/>
  <c r="OXV138" i="7"/>
  <c r="OXW138" i="7"/>
  <c r="OXX138" i="7"/>
  <c r="OXY138" i="7"/>
  <c r="OXZ138" i="7"/>
  <c r="OYA138" i="7"/>
  <c r="OYB138" i="7"/>
  <c r="OYC138" i="7"/>
  <c r="OYD138" i="7"/>
  <c r="OYE138" i="7"/>
  <c r="OYF138" i="7"/>
  <c r="OYG138" i="7"/>
  <c r="OYH138" i="7"/>
  <c r="OYI138" i="7"/>
  <c r="OYJ138" i="7"/>
  <c r="OYK138" i="7"/>
  <c r="OYL138" i="7"/>
  <c r="OYM138" i="7"/>
  <c r="OYN138" i="7"/>
  <c r="OYO138" i="7"/>
  <c r="OYP138" i="7"/>
  <c r="OYQ138" i="7"/>
  <c r="OYR138" i="7"/>
  <c r="OYS138" i="7"/>
  <c r="OYT138" i="7"/>
  <c r="OYU138" i="7"/>
  <c r="OYV138" i="7"/>
  <c r="OYW138" i="7"/>
  <c r="OYX138" i="7"/>
  <c r="OYY138" i="7"/>
  <c r="OYZ138" i="7"/>
  <c r="OZA138" i="7"/>
  <c r="OZB138" i="7"/>
  <c r="OZC138" i="7"/>
  <c r="OZD138" i="7"/>
  <c r="OZE138" i="7"/>
  <c r="OZF138" i="7"/>
  <c r="OZG138" i="7"/>
  <c r="OZH138" i="7"/>
  <c r="OZI138" i="7"/>
  <c r="OZJ138" i="7"/>
  <c r="OZK138" i="7"/>
  <c r="OZL138" i="7"/>
  <c r="OZM138" i="7"/>
  <c r="OZN138" i="7"/>
  <c r="OZO138" i="7"/>
  <c r="OZP138" i="7"/>
  <c r="OZQ138" i="7"/>
  <c r="OZR138" i="7"/>
  <c r="OZS138" i="7"/>
  <c r="OZT138" i="7"/>
  <c r="OZU138" i="7"/>
  <c r="OZV138" i="7"/>
  <c r="OZW138" i="7"/>
  <c r="OZX138" i="7"/>
  <c r="OZY138" i="7"/>
  <c r="OZZ138" i="7"/>
  <c r="PAA138" i="7"/>
  <c r="PAB138" i="7"/>
  <c r="PAC138" i="7"/>
  <c r="PAD138" i="7"/>
  <c r="PAE138" i="7"/>
  <c r="PAF138" i="7"/>
  <c r="PAG138" i="7"/>
  <c r="PAH138" i="7"/>
  <c r="PAI138" i="7"/>
  <c r="PAJ138" i="7"/>
  <c r="PAK138" i="7"/>
  <c r="PAL138" i="7"/>
  <c r="PAM138" i="7"/>
  <c r="PAN138" i="7"/>
  <c r="PAO138" i="7"/>
  <c r="PAP138" i="7"/>
  <c r="PAQ138" i="7"/>
  <c r="PAR138" i="7"/>
  <c r="PAS138" i="7"/>
  <c r="PAT138" i="7"/>
  <c r="PAU138" i="7"/>
  <c r="PAV138" i="7"/>
  <c r="PAW138" i="7"/>
  <c r="PAX138" i="7"/>
  <c r="PAY138" i="7"/>
  <c r="PAZ138" i="7"/>
  <c r="PBA138" i="7"/>
  <c r="PBB138" i="7"/>
  <c r="PBC138" i="7"/>
  <c r="PBD138" i="7"/>
  <c r="PBE138" i="7"/>
  <c r="PBF138" i="7"/>
  <c r="PBG138" i="7"/>
  <c r="PBH138" i="7"/>
  <c r="PBI138" i="7"/>
  <c r="PBJ138" i="7"/>
  <c r="PBK138" i="7"/>
  <c r="PBL138" i="7"/>
  <c r="PBM138" i="7"/>
  <c r="PBN138" i="7"/>
  <c r="PBO138" i="7"/>
  <c r="PBP138" i="7"/>
  <c r="PBQ138" i="7"/>
  <c r="PBR138" i="7"/>
  <c r="PBS138" i="7"/>
  <c r="PBT138" i="7"/>
  <c r="PBU138" i="7"/>
  <c r="PBV138" i="7"/>
  <c r="PBW138" i="7"/>
  <c r="PBX138" i="7"/>
  <c r="PBY138" i="7"/>
  <c r="PBZ138" i="7"/>
  <c r="PCA138" i="7"/>
  <c r="PCB138" i="7"/>
  <c r="PCC138" i="7"/>
  <c r="PCD138" i="7"/>
  <c r="PCE138" i="7"/>
  <c r="PCF138" i="7"/>
  <c r="PCG138" i="7"/>
  <c r="PCH138" i="7"/>
  <c r="PCI138" i="7"/>
  <c r="PCJ138" i="7"/>
  <c r="PCK138" i="7"/>
  <c r="PCL138" i="7"/>
  <c r="PCM138" i="7"/>
  <c r="PCN138" i="7"/>
  <c r="PCO138" i="7"/>
  <c r="PCP138" i="7"/>
  <c r="PCQ138" i="7"/>
  <c r="PCR138" i="7"/>
  <c r="PCS138" i="7"/>
  <c r="PCT138" i="7"/>
  <c r="PCU138" i="7"/>
  <c r="PCV138" i="7"/>
  <c r="PCW138" i="7"/>
  <c r="PCX138" i="7"/>
  <c r="PCY138" i="7"/>
  <c r="PCZ138" i="7"/>
  <c r="PDA138" i="7"/>
  <c r="PDB138" i="7"/>
  <c r="PDC138" i="7"/>
  <c r="PDD138" i="7"/>
  <c r="PDE138" i="7"/>
  <c r="PDF138" i="7"/>
  <c r="PDG138" i="7"/>
  <c r="PDH138" i="7"/>
  <c r="PDI138" i="7"/>
  <c r="PDJ138" i="7"/>
  <c r="PDK138" i="7"/>
  <c r="PDL138" i="7"/>
  <c r="PDM138" i="7"/>
  <c r="PDN138" i="7"/>
  <c r="PDO138" i="7"/>
  <c r="PDP138" i="7"/>
  <c r="PDQ138" i="7"/>
  <c r="PDR138" i="7"/>
  <c r="PDS138" i="7"/>
  <c r="PDT138" i="7"/>
  <c r="PDU138" i="7"/>
  <c r="PDV138" i="7"/>
  <c r="PDW138" i="7"/>
  <c r="PDX138" i="7"/>
  <c r="PDY138" i="7"/>
  <c r="PDZ138" i="7"/>
  <c r="PEA138" i="7"/>
  <c r="PEB138" i="7"/>
  <c r="PEC138" i="7"/>
  <c r="PED138" i="7"/>
  <c r="PEE138" i="7"/>
  <c r="PEF138" i="7"/>
  <c r="PEG138" i="7"/>
  <c r="PEH138" i="7"/>
  <c r="PEI138" i="7"/>
  <c r="PEJ138" i="7"/>
  <c r="PEK138" i="7"/>
  <c r="PEL138" i="7"/>
  <c r="PEM138" i="7"/>
  <c r="PEN138" i="7"/>
  <c r="PEO138" i="7"/>
  <c r="PEP138" i="7"/>
  <c r="PEQ138" i="7"/>
  <c r="PER138" i="7"/>
  <c r="PES138" i="7"/>
  <c r="PET138" i="7"/>
  <c r="PEU138" i="7"/>
  <c r="PEV138" i="7"/>
  <c r="PEW138" i="7"/>
  <c r="PEX138" i="7"/>
  <c r="PEY138" i="7"/>
  <c r="PEZ138" i="7"/>
  <c r="PFA138" i="7"/>
  <c r="PFB138" i="7"/>
  <c r="PFC138" i="7"/>
  <c r="PFD138" i="7"/>
  <c r="PFE138" i="7"/>
  <c r="PFF138" i="7"/>
  <c r="PFG138" i="7"/>
  <c r="PFH138" i="7"/>
  <c r="PFI138" i="7"/>
  <c r="PFJ138" i="7"/>
  <c r="PFK138" i="7"/>
  <c r="PFL138" i="7"/>
  <c r="PFM138" i="7"/>
  <c r="PFN138" i="7"/>
  <c r="PFO138" i="7"/>
  <c r="PFP138" i="7"/>
  <c r="PFQ138" i="7"/>
  <c r="PFR138" i="7"/>
  <c r="PFS138" i="7"/>
  <c r="PFT138" i="7"/>
  <c r="PFU138" i="7"/>
  <c r="PFV138" i="7"/>
  <c r="PFW138" i="7"/>
  <c r="PFX138" i="7"/>
  <c r="PFY138" i="7"/>
  <c r="PFZ138" i="7"/>
  <c r="PGA138" i="7"/>
  <c r="PGB138" i="7"/>
  <c r="PGC138" i="7"/>
  <c r="PGD138" i="7"/>
  <c r="PGE138" i="7"/>
  <c r="PGF138" i="7"/>
  <c r="PGG138" i="7"/>
  <c r="PGH138" i="7"/>
  <c r="PGI138" i="7"/>
  <c r="PGJ138" i="7"/>
  <c r="PGK138" i="7"/>
  <c r="PGL138" i="7"/>
  <c r="PGM138" i="7"/>
  <c r="PGN138" i="7"/>
  <c r="PGO138" i="7"/>
  <c r="PGP138" i="7"/>
  <c r="PGQ138" i="7"/>
  <c r="PGR138" i="7"/>
  <c r="PGS138" i="7"/>
  <c r="PGT138" i="7"/>
  <c r="PGU138" i="7"/>
  <c r="PGV138" i="7"/>
  <c r="PGW138" i="7"/>
  <c r="PGX138" i="7"/>
  <c r="PGY138" i="7"/>
  <c r="PGZ138" i="7"/>
  <c r="PHA138" i="7"/>
  <c r="PHB138" i="7"/>
  <c r="PHC138" i="7"/>
  <c r="PHD138" i="7"/>
  <c r="PHE138" i="7"/>
  <c r="PHF138" i="7"/>
  <c r="PHG138" i="7"/>
  <c r="PHH138" i="7"/>
  <c r="PHI138" i="7"/>
  <c r="PHJ138" i="7"/>
  <c r="PHK138" i="7"/>
  <c r="PHL138" i="7"/>
  <c r="PHM138" i="7"/>
  <c r="PHN138" i="7"/>
  <c r="PHO138" i="7"/>
  <c r="PHP138" i="7"/>
  <c r="PHQ138" i="7"/>
  <c r="PHR138" i="7"/>
  <c r="PHS138" i="7"/>
  <c r="PHT138" i="7"/>
  <c r="PHU138" i="7"/>
  <c r="PHV138" i="7"/>
  <c r="PHW138" i="7"/>
  <c r="PHX138" i="7"/>
  <c r="PHY138" i="7"/>
  <c r="PHZ138" i="7"/>
  <c r="PIA138" i="7"/>
  <c r="PIB138" i="7"/>
  <c r="PIC138" i="7"/>
  <c r="PID138" i="7"/>
  <c r="PIE138" i="7"/>
  <c r="PIF138" i="7"/>
  <c r="PIG138" i="7"/>
  <c r="PIH138" i="7"/>
  <c r="PII138" i="7"/>
  <c r="PIJ138" i="7"/>
  <c r="PIK138" i="7"/>
  <c r="PIL138" i="7"/>
  <c r="PIM138" i="7"/>
  <c r="PIN138" i="7"/>
  <c r="PIO138" i="7"/>
  <c r="PIP138" i="7"/>
  <c r="PIQ138" i="7"/>
  <c r="PIR138" i="7"/>
  <c r="PIS138" i="7"/>
  <c r="PIT138" i="7"/>
  <c r="PIU138" i="7"/>
  <c r="PIV138" i="7"/>
  <c r="PIW138" i="7"/>
  <c r="PIX138" i="7"/>
  <c r="PIY138" i="7"/>
  <c r="PIZ138" i="7"/>
  <c r="PJA138" i="7"/>
  <c r="PJB138" i="7"/>
  <c r="PJC138" i="7"/>
  <c r="PJD138" i="7"/>
  <c r="PJE138" i="7"/>
  <c r="PJF138" i="7"/>
  <c r="PJG138" i="7"/>
  <c r="PJH138" i="7"/>
  <c r="PJI138" i="7"/>
  <c r="PJJ138" i="7"/>
  <c r="PJK138" i="7"/>
  <c r="PJL138" i="7"/>
  <c r="PJM138" i="7"/>
  <c r="PJN138" i="7"/>
  <c r="PJO138" i="7"/>
  <c r="PJP138" i="7"/>
  <c r="PJQ138" i="7"/>
  <c r="PJR138" i="7"/>
  <c r="PJS138" i="7"/>
  <c r="PJT138" i="7"/>
  <c r="PJU138" i="7"/>
  <c r="PJV138" i="7"/>
  <c r="PJW138" i="7"/>
  <c r="PJX138" i="7"/>
  <c r="PJY138" i="7"/>
  <c r="PJZ138" i="7"/>
  <c r="PKA138" i="7"/>
  <c r="PKB138" i="7"/>
  <c r="PKC138" i="7"/>
  <c r="PKD138" i="7"/>
  <c r="PKE138" i="7"/>
  <c r="PKF138" i="7"/>
  <c r="PKG138" i="7"/>
  <c r="PKH138" i="7"/>
  <c r="PKI138" i="7"/>
  <c r="PKJ138" i="7"/>
  <c r="PKK138" i="7"/>
  <c r="PKL138" i="7"/>
  <c r="PKM138" i="7"/>
  <c r="PKN138" i="7"/>
  <c r="PKO138" i="7"/>
  <c r="PKP138" i="7"/>
  <c r="PKQ138" i="7"/>
  <c r="PKR138" i="7"/>
  <c r="PKS138" i="7"/>
  <c r="PKT138" i="7"/>
  <c r="PKU138" i="7"/>
  <c r="PKV138" i="7"/>
  <c r="PKW138" i="7"/>
  <c r="PKX138" i="7"/>
  <c r="PKY138" i="7"/>
  <c r="PKZ138" i="7"/>
  <c r="PLA138" i="7"/>
  <c r="PLB138" i="7"/>
  <c r="PLC138" i="7"/>
  <c r="PLD138" i="7"/>
  <c r="PLE138" i="7"/>
  <c r="PLF138" i="7"/>
  <c r="PLG138" i="7"/>
  <c r="PLH138" i="7"/>
  <c r="PLI138" i="7"/>
  <c r="PLJ138" i="7"/>
  <c r="PLK138" i="7"/>
  <c r="PLL138" i="7"/>
  <c r="PLM138" i="7"/>
  <c r="PLN138" i="7"/>
  <c r="PLO138" i="7"/>
  <c r="PLP138" i="7"/>
  <c r="PLQ138" i="7"/>
  <c r="PLR138" i="7"/>
  <c r="PLS138" i="7"/>
  <c r="PLT138" i="7"/>
  <c r="PLU138" i="7"/>
  <c r="PLV138" i="7"/>
  <c r="PLW138" i="7"/>
  <c r="PLX138" i="7"/>
  <c r="PLY138" i="7"/>
  <c r="PLZ138" i="7"/>
  <c r="PMA138" i="7"/>
  <c r="PMB138" i="7"/>
  <c r="PMC138" i="7"/>
  <c r="PMD138" i="7"/>
  <c r="PME138" i="7"/>
  <c r="PMF138" i="7"/>
  <c r="PMG138" i="7"/>
  <c r="PMH138" i="7"/>
  <c r="PMI138" i="7"/>
  <c r="PMJ138" i="7"/>
  <c r="PMK138" i="7"/>
  <c r="PML138" i="7"/>
  <c r="PMM138" i="7"/>
  <c r="PMN138" i="7"/>
  <c r="PMO138" i="7"/>
  <c r="PMP138" i="7"/>
  <c r="PMQ138" i="7"/>
  <c r="PMR138" i="7"/>
  <c r="PMS138" i="7"/>
  <c r="PMT138" i="7"/>
  <c r="PMU138" i="7"/>
  <c r="PMV138" i="7"/>
  <c r="PMW138" i="7"/>
  <c r="PMX138" i="7"/>
  <c r="PMY138" i="7"/>
  <c r="PMZ138" i="7"/>
  <c r="PNA138" i="7"/>
  <c r="PNB138" i="7"/>
  <c r="PNC138" i="7"/>
  <c r="PND138" i="7"/>
  <c r="PNE138" i="7"/>
  <c r="PNF138" i="7"/>
  <c r="PNG138" i="7"/>
  <c r="PNH138" i="7"/>
  <c r="PNI138" i="7"/>
  <c r="PNJ138" i="7"/>
  <c r="PNK138" i="7"/>
  <c r="PNL138" i="7"/>
  <c r="PNM138" i="7"/>
  <c r="PNN138" i="7"/>
  <c r="PNO138" i="7"/>
  <c r="PNP138" i="7"/>
  <c r="PNQ138" i="7"/>
  <c r="PNR138" i="7"/>
  <c r="PNS138" i="7"/>
  <c r="PNT138" i="7"/>
  <c r="PNU138" i="7"/>
  <c r="PNV138" i="7"/>
  <c r="PNW138" i="7"/>
  <c r="PNX138" i="7"/>
  <c r="PNY138" i="7"/>
  <c r="PNZ138" i="7"/>
  <c r="POA138" i="7"/>
  <c r="POB138" i="7"/>
  <c r="POC138" i="7"/>
  <c r="POD138" i="7"/>
  <c r="POE138" i="7"/>
  <c r="POF138" i="7"/>
  <c r="POG138" i="7"/>
  <c r="POH138" i="7"/>
  <c r="POI138" i="7"/>
  <c r="POJ138" i="7"/>
  <c r="POK138" i="7"/>
  <c r="POL138" i="7"/>
  <c r="POM138" i="7"/>
  <c r="PON138" i="7"/>
  <c r="POO138" i="7"/>
  <c r="POP138" i="7"/>
  <c r="POQ138" i="7"/>
  <c r="POR138" i="7"/>
  <c r="POS138" i="7"/>
  <c r="POT138" i="7"/>
  <c r="POU138" i="7"/>
  <c r="POV138" i="7"/>
  <c r="POW138" i="7"/>
  <c r="POX138" i="7"/>
  <c r="POY138" i="7"/>
  <c r="POZ138" i="7"/>
  <c r="PPA138" i="7"/>
  <c r="PPB138" i="7"/>
  <c r="PPC138" i="7"/>
  <c r="PPD138" i="7"/>
  <c r="PPE138" i="7"/>
  <c r="PPF138" i="7"/>
  <c r="PPG138" i="7"/>
  <c r="PPH138" i="7"/>
  <c r="PPI138" i="7"/>
  <c r="PPJ138" i="7"/>
  <c r="PPK138" i="7"/>
  <c r="PPL138" i="7"/>
  <c r="PPM138" i="7"/>
  <c r="PPN138" i="7"/>
  <c r="PPO138" i="7"/>
  <c r="PPP138" i="7"/>
  <c r="PPQ138" i="7"/>
  <c r="PPR138" i="7"/>
  <c r="PPS138" i="7"/>
  <c r="PPT138" i="7"/>
  <c r="PPU138" i="7"/>
  <c r="PPV138" i="7"/>
  <c r="PPW138" i="7"/>
  <c r="PPX138" i="7"/>
  <c r="PPY138" i="7"/>
  <c r="PPZ138" i="7"/>
  <c r="PQA138" i="7"/>
  <c r="PQB138" i="7"/>
  <c r="PQC138" i="7"/>
  <c r="PQD138" i="7"/>
  <c r="PQE138" i="7"/>
  <c r="PQF138" i="7"/>
  <c r="PQG138" i="7"/>
  <c r="PQH138" i="7"/>
  <c r="PQI138" i="7"/>
  <c r="PQJ138" i="7"/>
  <c r="PQK138" i="7"/>
  <c r="PQL138" i="7"/>
  <c r="PQM138" i="7"/>
  <c r="PQN138" i="7"/>
  <c r="PQO138" i="7"/>
  <c r="PQP138" i="7"/>
  <c r="PQQ138" i="7"/>
  <c r="PQR138" i="7"/>
  <c r="PQS138" i="7"/>
  <c r="PQT138" i="7"/>
  <c r="PQU138" i="7"/>
  <c r="PQV138" i="7"/>
  <c r="PQW138" i="7"/>
  <c r="PQX138" i="7"/>
  <c r="PQY138" i="7"/>
  <c r="PQZ138" i="7"/>
  <c r="PRA138" i="7"/>
  <c r="PRB138" i="7"/>
  <c r="PRC138" i="7"/>
  <c r="PRD138" i="7"/>
  <c r="PRE138" i="7"/>
  <c r="PRF138" i="7"/>
  <c r="PRG138" i="7"/>
  <c r="PRH138" i="7"/>
  <c r="PRI138" i="7"/>
  <c r="PRJ138" i="7"/>
  <c r="PRK138" i="7"/>
  <c r="PRL138" i="7"/>
  <c r="PRM138" i="7"/>
  <c r="PRN138" i="7"/>
  <c r="PRO138" i="7"/>
  <c r="PRP138" i="7"/>
  <c r="PRQ138" i="7"/>
  <c r="PRR138" i="7"/>
  <c r="PRS138" i="7"/>
  <c r="PRT138" i="7"/>
  <c r="PRU138" i="7"/>
  <c r="PRV138" i="7"/>
  <c r="PRW138" i="7"/>
  <c r="PRX138" i="7"/>
  <c r="PRY138" i="7"/>
  <c r="PRZ138" i="7"/>
  <c r="PSA138" i="7"/>
  <c r="PSB138" i="7"/>
  <c r="PSC138" i="7"/>
  <c r="PSD138" i="7"/>
  <c r="PSE138" i="7"/>
  <c r="PSF138" i="7"/>
  <c r="PSG138" i="7"/>
  <c r="PSH138" i="7"/>
  <c r="PSI138" i="7"/>
  <c r="PSJ138" i="7"/>
  <c r="PSK138" i="7"/>
  <c r="PSL138" i="7"/>
  <c r="PSM138" i="7"/>
  <c r="PSN138" i="7"/>
  <c r="PSO138" i="7"/>
  <c r="PSP138" i="7"/>
  <c r="PSQ138" i="7"/>
  <c r="PSR138" i="7"/>
  <c r="PSS138" i="7"/>
  <c r="PST138" i="7"/>
  <c r="PSU138" i="7"/>
  <c r="PSV138" i="7"/>
  <c r="PSW138" i="7"/>
  <c r="PSX138" i="7"/>
  <c r="PSY138" i="7"/>
  <c r="PSZ138" i="7"/>
  <c r="PTA138" i="7"/>
  <c r="PTB138" i="7"/>
  <c r="PTC138" i="7"/>
  <c r="PTD138" i="7"/>
  <c r="PTE138" i="7"/>
  <c r="PTF138" i="7"/>
  <c r="PTG138" i="7"/>
  <c r="PTH138" i="7"/>
  <c r="PTI138" i="7"/>
  <c r="PTJ138" i="7"/>
  <c r="PTK138" i="7"/>
  <c r="PTL138" i="7"/>
  <c r="PTM138" i="7"/>
  <c r="PTN138" i="7"/>
  <c r="PTO138" i="7"/>
  <c r="PTP138" i="7"/>
  <c r="PTQ138" i="7"/>
  <c r="PTR138" i="7"/>
  <c r="PTS138" i="7"/>
  <c r="PTT138" i="7"/>
  <c r="PTU138" i="7"/>
  <c r="PTV138" i="7"/>
  <c r="PTW138" i="7"/>
  <c r="PTX138" i="7"/>
  <c r="PTY138" i="7"/>
  <c r="PTZ138" i="7"/>
  <c r="PUA138" i="7"/>
  <c r="PUB138" i="7"/>
  <c r="PUC138" i="7"/>
  <c r="PUD138" i="7"/>
  <c r="PUE138" i="7"/>
  <c r="PUF138" i="7"/>
  <c r="PUG138" i="7"/>
  <c r="PUH138" i="7"/>
  <c r="PUI138" i="7"/>
  <c r="PUJ138" i="7"/>
  <c r="PUK138" i="7"/>
  <c r="PUL138" i="7"/>
  <c r="PUM138" i="7"/>
  <c r="PUN138" i="7"/>
  <c r="PUO138" i="7"/>
  <c r="PUP138" i="7"/>
  <c r="PUQ138" i="7"/>
  <c r="PUR138" i="7"/>
  <c r="PUS138" i="7"/>
  <c r="PUT138" i="7"/>
  <c r="PUU138" i="7"/>
  <c r="PUV138" i="7"/>
  <c r="PUW138" i="7"/>
  <c r="PUX138" i="7"/>
  <c r="PUY138" i="7"/>
  <c r="PUZ138" i="7"/>
  <c r="PVA138" i="7"/>
  <c r="PVB138" i="7"/>
  <c r="PVC138" i="7"/>
  <c r="PVD138" i="7"/>
  <c r="PVE138" i="7"/>
  <c r="PVF138" i="7"/>
  <c r="PVG138" i="7"/>
  <c r="PVH138" i="7"/>
  <c r="PVI138" i="7"/>
  <c r="PVJ138" i="7"/>
  <c r="PVK138" i="7"/>
  <c r="PVL138" i="7"/>
  <c r="PVM138" i="7"/>
  <c r="PVN138" i="7"/>
  <c r="PVO138" i="7"/>
  <c r="PVP138" i="7"/>
  <c r="PVQ138" i="7"/>
  <c r="PVR138" i="7"/>
  <c r="PVS138" i="7"/>
  <c r="PVT138" i="7"/>
  <c r="PVU138" i="7"/>
  <c r="PVV138" i="7"/>
  <c r="PVW138" i="7"/>
  <c r="PVX138" i="7"/>
  <c r="PVY138" i="7"/>
  <c r="PVZ138" i="7"/>
  <c r="PWA138" i="7"/>
  <c r="PWB138" i="7"/>
  <c r="PWC138" i="7"/>
  <c r="PWD138" i="7"/>
  <c r="PWE138" i="7"/>
  <c r="PWF138" i="7"/>
  <c r="PWG138" i="7"/>
  <c r="PWH138" i="7"/>
  <c r="PWI138" i="7"/>
  <c r="PWJ138" i="7"/>
  <c r="PWK138" i="7"/>
  <c r="PWL138" i="7"/>
  <c r="PWM138" i="7"/>
  <c r="PWN138" i="7"/>
  <c r="PWO138" i="7"/>
  <c r="PWP138" i="7"/>
  <c r="PWQ138" i="7"/>
  <c r="PWR138" i="7"/>
  <c r="PWS138" i="7"/>
  <c r="PWT138" i="7"/>
  <c r="PWU138" i="7"/>
  <c r="PWV138" i="7"/>
  <c r="PWW138" i="7"/>
  <c r="PWX138" i="7"/>
  <c r="PWY138" i="7"/>
  <c r="PWZ138" i="7"/>
  <c r="PXA138" i="7"/>
  <c r="PXB138" i="7"/>
  <c r="PXC138" i="7"/>
  <c r="PXD138" i="7"/>
  <c r="PXE138" i="7"/>
  <c r="PXF138" i="7"/>
  <c r="PXG138" i="7"/>
  <c r="PXH138" i="7"/>
  <c r="PXI138" i="7"/>
  <c r="PXJ138" i="7"/>
  <c r="PXK138" i="7"/>
  <c r="PXL138" i="7"/>
  <c r="PXM138" i="7"/>
  <c r="PXN138" i="7"/>
  <c r="PXO138" i="7"/>
  <c r="PXP138" i="7"/>
  <c r="PXQ138" i="7"/>
  <c r="PXR138" i="7"/>
  <c r="PXS138" i="7"/>
  <c r="PXT138" i="7"/>
  <c r="PXU138" i="7"/>
  <c r="PXV138" i="7"/>
  <c r="PXW138" i="7"/>
  <c r="PXX138" i="7"/>
  <c r="PXY138" i="7"/>
  <c r="PXZ138" i="7"/>
  <c r="PYA138" i="7"/>
  <c r="PYB138" i="7"/>
  <c r="PYC138" i="7"/>
  <c r="PYD138" i="7"/>
  <c r="PYE138" i="7"/>
  <c r="PYF138" i="7"/>
  <c r="PYG138" i="7"/>
  <c r="PYH138" i="7"/>
  <c r="PYI138" i="7"/>
  <c r="PYJ138" i="7"/>
  <c r="PYK138" i="7"/>
  <c r="PYL138" i="7"/>
  <c r="PYM138" i="7"/>
  <c r="PYN138" i="7"/>
  <c r="PYO138" i="7"/>
  <c r="PYP138" i="7"/>
  <c r="PYQ138" i="7"/>
  <c r="PYR138" i="7"/>
  <c r="PYS138" i="7"/>
  <c r="PYT138" i="7"/>
  <c r="PYU138" i="7"/>
  <c r="PYV138" i="7"/>
  <c r="PYW138" i="7"/>
  <c r="PYX138" i="7"/>
  <c r="PYY138" i="7"/>
  <c r="PYZ138" i="7"/>
  <c r="PZA138" i="7"/>
  <c r="PZB138" i="7"/>
  <c r="PZC138" i="7"/>
  <c r="PZD138" i="7"/>
  <c r="PZE138" i="7"/>
  <c r="PZF138" i="7"/>
  <c r="PZG138" i="7"/>
  <c r="PZH138" i="7"/>
  <c r="PZI138" i="7"/>
  <c r="PZJ138" i="7"/>
  <c r="PZK138" i="7"/>
  <c r="PZL138" i="7"/>
  <c r="PZM138" i="7"/>
  <c r="PZN138" i="7"/>
  <c r="PZO138" i="7"/>
  <c r="PZP138" i="7"/>
  <c r="PZQ138" i="7"/>
  <c r="PZR138" i="7"/>
  <c r="PZS138" i="7"/>
  <c r="PZT138" i="7"/>
  <c r="PZU138" i="7"/>
  <c r="PZV138" i="7"/>
  <c r="PZW138" i="7"/>
  <c r="PZX138" i="7"/>
  <c r="PZY138" i="7"/>
  <c r="PZZ138" i="7"/>
  <c r="QAA138" i="7"/>
  <c r="QAB138" i="7"/>
  <c r="QAC138" i="7"/>
  <c r="QAD138" i="7"/>
  <c r="QAE138" i="7"/>
  <c r="QAF138" i="7"/>
  <c r="QAG138" i="7"/>
  <c r="QAH138" i="7"/>
  <c r="QAI138" i="7"/>
  <c r="QAJ138" i="7"/>
  <c r="QAK138" i="7"/>
  <c r="QAL138" i="7"/>
  <c r="QAM138" i="7"/>
  <c r="QAN138" i="7"/>
  <c r="QAO138" i="7"/>
  <c r="QAP138" i="7"/>
  <c r="QAQ138" i="7"/>
  <c r="QAR138" i="7"/>
  <c r="QAS138" i="7"/>
  <c r="QAT138" i="7"/>
  <c r="QAU138" i="7"/>
  <c r="QAV138" i="7"/>
  <c r="QAW138" i="7"/>
  <c r="QAX138" i="7"/>
  <c r="QAY138" i="7"/>
  <c r="QAZ138" i="7"/>
  <c r="QBA138" i="7"/>
  <c r="QBB138" i="7"/>
  <c r="QBC138" i="7"/>
  <c r="QBD138" i="7"/>
  <c r="QBE138" i="7"/>
  <c r="QBF138" i="7"/>
  <c r="QBG138" i="7"/>
  <c r="QBH138" i="7"/>
  <c r="QBI138" i="7"/>
  <c r="QBJ138" i="7"/>
  <c r="QBK138" i="7"/>
  <c r="QBL138" i="7"/>
  <c r="QBM138" i="7"/>
  <c r="QBN138" i="7"/>
  <c r="QBO138" i="7"/>
  <c r="QBP138" i="7"/>
  <c r="QBQ138" i="7"/>
  <c r="QBR138" i="7"/>
  <c r="QBS138" i="7"/>
  <c r="QBT138" i="7"/>
  <c r="QBU138" i="7"/>
  <c r="QBV138" i="7"/>
  <c r="QBW138" i="7"/>
  <c r="QBX138" i="7"/>
  <c r="QBY138" i="7"/>
  <c r="QBZ138" i="7"/>
  <c r="QCA138" i="7"/>
  <c r="QCB138" i="7"/>
  <c r="QCC138" i="7"/>
  <c r="QCD138" i="7"/>
  <c r="QCE138" i="7"/>
  <c r="QCF138" i="7"/>
  <c r="QCG138" i="7"/>
  <c r="QCH138" i="7"/>
  <c r="QCI138" i="7"/>
  <c r="QCJ138" i="7"/>
  <c r="QCK138" i="7"/>
  <c r="QCL138" i="7"/>
  <c r="QCM138" i="7"/>
  <c r="QCN138" i="7"/>
  <c r="QCO138" i="7"/>
  <c r="QCP138" i="7"/>
  <c r="QCQ138" i="7"/>
  <c r="QCR138" i="7"/>
  <c r="QCS138" i="7"/>
  <c r="QCT138" i="7"/>
  <c r="QCU138" i="7"/>
  <c r="QCV138" i="7"/>
  <c r="QCW138" i="7"/>
  <c r="QCX138" i="7"/>
  <c r="QCY138" i="7"/>
  <c r="QCZ138" i="7"/>
  <c r="QDA138" i="7"/>
  <c r="QDB138" i="7"/>
  <c r="QDC138" i="7"/>
  <c r="QDD138" i="7"/>
  <c r="QDE138" i="7"/>
  <c r="QDF138" i="7"/>
  <c r="QDG138" i="7"/>
  <c r="QDH138" i="7"/>
  <c r="QDI138" i="7"/>
  <c r="QDJ138" i="7"/>
  <c r="QDK138" i="7"/>
  <c r="QDL138" i="7"/>
  <c r="QDM138" i="7"/>
  <c r="QDN138" i="7"/>
  <c r="QDO138" i="7"/>
  <c r="QDP138" i="7"/>
  <c r="QDQ138" i="7"/>
  <c r="QDR138" i="7"/>
  <c r="QDS138" i="7"/>
  <c r="QDT138" i="7"/>
  <c r="QDU138" i="7"/>
  <c r="QDV138" i="7"/>
  <c r="QDW138" i="7"/>
  <c r="QDX138" i="7"/>
  <c r="QDY138" i="7"/>
  <c r="QDZ138" i="7"/>
  <c r="QEA138" i="7"/>
  <c r="QEB138" i="7"/>
  <c r="QEC138" i="7"/>
  <c r="QED138" i="7"/>
  <c r="QEE138" i="7"/>
  <c r="QEF138" i="7"/>
  <c r="QEG138" i="7"/>
  <c r="QEH138" i="7"/>
  <c r="QEI138" i="7"/>
  <c r="QEJ138" i="7"/>
  <c r="QEK138" i="7"/>
  <c r="QEL138" i="7"/>
  <c r="QEM138" i="7"/>
  <c r="QEN138" i="7"/>
  <c r="QEO138" i="7"/>
  <c r="QEP138" i="7"/>
  <c r="QEQ138" i="7"/>
  <c r="QER138" i="7"/>
  <c r="QES138" i="7"/>
  <c r="QET138" i="7"/>
  <c r="QEU138" i="7"/>
  <c r="QEV138" i="7"/>
  <c r="QEW138" i="7"/>
  <c r="QEX138" i="7"/>
  <c r="QEY138" i="7"/>
  <c r="QEZ138" i="7"/>
  <c r="QFA138" i="7"/>
  <c r="QFB138" i="7"/>
  <c r="QFC138" i="7"/>
  <c r="QFD138" i="7"/>
  <c r="QFE138" i="7"/>
  <c r="QFF138" i="7"/>
  <c r="QFG138" i="7"/>
  <c r="QFH138" i="7"/>
  <c r="QFI138" i="7"/>
  <c r="QFJ138" i="7"/>
  <c r="QFK138" i="7"/>
  <c r="QFL138" i="7"/>
  <c r="QFM138" i="7"/>
  <c r="QFN138" i="7"/>
  <c r="QFO138" i="7"/>
  <c r="QFP138" i="7"/>
  <c r="QFQ138" i="7"/>
  <c r="QFR138" i="7"/>
  <c r="QFS138" i="7"/>
  <c r="QFT138" i="7"/>
  <c r="QFU138" i="7"/>
  <c r="QFV138" i="7"/>
  <c r="QFW138" i="7"/>
  <c r="QFX138" i="7"/>
  <c r="QFY138" i="7"/>
  <c r="QFZ138" i="7"/>
  <c r="QGA138" i="7"/>
  <c r="QGB138" i="7"/>
  <c r="QGC138" i="7"/>
  <c r="QGD138" i="7"/>
  <c r="QGE138" i="7"/>
  <c r="QGF138" i="7"/>
  <c r="QGG138" i="7"/>
  <c r="QGH138" i="7"/>
  <c r="QGI138" i="7"/>
  <c r="QGJ138" i="7"/>
  <c r="QGK138" i="7"/>
  <c r="QGL138" i="7"/>
  <c r="QGM138" i="7"/>
  <c r="QGN138" i="7"/>
  <c r="QGO138" i="7"/>
  <c r="QGP138" i="7"/>
  <c r="QGQ138" i="7"/>
  <c r="QGR138" i="7"/>
  <c r="QGS138" i="7"/>
  <c r="QGT138" i="7"/>
  <c r="QGU138" i="7"/>
  <c r="QGV138" i="7"/>
  <c r="QGW138" i="7"/>
  <c r="QGX138" i="7"/>
  <c r="QGY138" i="7"/>
  <c r="QGZ138" i="7"/>
  <c r="QHA138" i="7"/>
  <c r="QHB138" i="7"/>
  <c r="QHC138" i="7"/>
  <c r="QHD138" i="7"/>
  <c r="QHE138" i="7"/>
  <c r="QHF138" i="7"/>
  <c r="QHG138" i="7"/>
  <c r="QHH138" i="7"/>
  <c r="QHI138" i="7"/>
  <c r="QHJ138" i="7"/>
  <c r="QHK138" i="7"/>
  <c r="QHL138" i="7"/>
  <c r="QHM138" i="7"/>
  <c r="QHN138" i="7"/>
  <c r="QHO138" i="7"/>
  <c r="QHP138" i="7"/>
  <c r="QHQ138" i="7"/>
  <c r="QHR138" i="7"/>
  <c r="QHS138" i="7"/>
  <c r="QHT138" i="7"/>
  <c r="QHU138" i="7"/>
  <c r="QHV138" i="7"/>
  <c r="QHW138" i="7"/>
  <c r="QHX138" i="7"/>
  <c r="QHY138" i="7"/>
  <c r="QHZ138" i="7"/>
  <c r="QIA138" i="7"/>
  <c r="QIB138" i="7"/>
  <c r="QIC138" i="7"/>
  <c r="QID138" i="7"/>
  <c r="QIE138" i="7"/>
  <c r="QIF138" i="7"/>
  <c r="QIG138" i="7"/>
  <c r="QIH138" i="7"/>
  <c r="QII138" i="7"/>
  <c r="QIJ138" i="7"/>
  <c r="QIK138" i="7"/>
  <c r="QIL138" i="7"/>
  <c r="QIM138" i="7"/>
  <c r="QIN138" i="7"/>
  <c r="QIO138" i="7"/>
  <c r="QIP138" i="7"/>
  <c r="QIQ138" i="7"/>
  <c r="QIR138" i="7"/>
  <c r="QIS138" i="7"/>
  <c r="QIT138" i="7"/>
  <c r="QIU138" i="7"/>
  <c r="QIV138" i="7"/>
  <c r="QIW138" i="7"/>
  <c r="QIX138" i="7"/>
  <c r="QIY138" i="7"/>
  <c r="QIZ138" i="7"/>
  <c r="QJA138" i="7"/>
  <c r="QJB138" i="7"/>
  <c r="QJC138" i="7"/>
  <c r="QJD138" i="7"/>
  <c r="QJE138" i="7"/>
  <c r="QJF138" i="7"/>
  <c r="QJG138" i="7"/>
  <c r="QJH138" i="7"/>
  <c r="QJI138" i="7"/>
  <c r="QJJ138" i="7"/>
  <c r="QJK138" i="7"/>
  <c r="QJL138" i="7"/>
  <c r="QJM138" i="7"/>
  <c r="QJN138" i="7"/>
  <c r="QJO138" i="7"/>
  <c r="QJP138" i="7"/>
  <c r="QJQ138" i="7"/>
  <c r="QJR138" i="7"/>
  <c r="QJS138" i="7"/>
  <c r="QJT138" i="7"/>
  <c r="QJU138" i="7"/>
  <c r="QJV138" i="7"/>
  <c r="QJW138" i="7"/>
  <c r="QJX138" i="7"/>
  <c r="QJY138" i="7"/>
  <c r="QJZ138" i="7"/>
  <c r="QKA138" i="7"/>
  <c r="QKB138" i="7"/>
  <c r="QKC138" i="7"/>
  <c r="QKD138" i="7"/>
  <c r="QKE138" i="7"/>
  <c r="QKF138" i="7"/>
  <c r="QKG138" i="7"/>
  <c r="QKH138" i="7"/>
  <c r="QKI138" i="7"/>
  <c r="QKJ138" i="7"/>
  <c r="QKK138" i="7"/>
  <c r="QKL138" i="7"/>
  <c r="QKM138" i="7"/>
  <c r="QKN138" i="7"/>
  <c r="QKO138" i="7"/>
  <c r="QKP138" i="7"/>
  <c r="QKQ138" i="7"/>
  <c r="QKR138" i="7"/>
  <c r="QKS138" i="7"/>
  <c r="QKT138" i="7"/>
  <c r="QKU138" i="7"/>
  <c r="QKV138" i="7"/>
  <c r="QKW138" i="7"/>
  <c r="QKX138" i="7"/>
  <c r="QKY138" i="7"/>
  <c r="QKZ138" i="7"/>
  <c r="QLA138" i="7"/>
  <c r="QLB138" i="7"/>
  <c r="QLC138" i="7"/>
  <c r="QLD138" i="7"/>
  <c r="QLE138" i="7"/>
  <c r="QLF138" i="7"/>
  <c r="QLG138" i="7"/>
  <c r="QLH138" i="7"/>
  <c r="QLI138" i="7"/>
  <c r="QLJ138" i="7"/>
  <c r="QLK138" i="7"/>
  <c r="QLL138" i="7"/>
  <c r="QLM138" i="7"/>
  <c r="QLN138" i="7"/>
  <c r="QLO138" i="7"/>
  <c r="QLP138" i="7"/>
  <c r="QLQ138" i="7"/>
  <c r="QLR138" i="7"/>
  <c r="QLS138" i="7"/>
  <c r="QLT138" i="7"/>
  <c r="QLU138" i="7"/>
  <c r="QLV138" i="7"/>
  <c r="QLW138" i="7"/>
  <c r="QLX138" i="7"/>
  <c r="QLY138" i="7"/>
  <c r="QLZ138" i="7"/>
  <c r="QMA138" i="7"/>
  <c r="QMB138" i="7"/>
  <c r="QMC138" i="7"/>
  <c r="QMD138" i="7"/>
  <c r="QME138" i="7"/>
  <c r="QMF138" i="7"/>
  <c r="QMG138" i="7"/>
  <c r="QMH138" i="7"/>
  <c r="QMI138" i="7"/>
  <c r="QMJ138" i="7"/>
  <c r="QMK138" i="7"/>
  <c r="QML138" i="7"/>
  <c r="QMM138" i="7"/>
  <c r="QMN138" i="7"/>
  <c r="QMO138" i="7"/>
  <c r="QMP138" i="7"/>
  <c r="QMQ138" i="7"/>
  <c r="QMR138" i="7"/>
  <c r="QMS138" i="7"/>
  <c r="QMT138" i="7"/>
  <c r="QMU138" i="7"/>
  <c r="QMV138" i="7"/>
  <c r="QMW138" i="7"/>
  <c r="QMX138" i="7"/>
  <c r="QMY138" i="7"/>
  <c r="QMZ138" i="7"/>
  <c r="QNA138" i="7"/>
  <c r="QNB138" i="7"/>
  <c r="QNC138" i="7"/>
  <c r="QND138" i="7"/>
  <c r="QNE138" i="7"/>
  <c r="QNF138" i="7"/>
  <c r="QNG138" i="7"/>
  <c r="QNH138" i="7"/>
  <c r="QNI138" i="7"/>
  <c r="QNJ138" i="7"/>
  <c r="QNK138" i="7"/>
  <c r="QNL138" i="7"/>
  <c r="QNM138" i="7"/>
  <c r="QNN138" i="7"/>
  <c r="QNO138" i="7"/>
  <c r="QNP138" i="7"/>
  <c r="QNQ138" i="7"/>
  <c r="QNR138" i="7"/>
  <c r="QNS138" i="7"/>
  <c r="QNT138" i="7"/>
  <c r="QNU138" i="7"/>
  <c r="QNV138" i="7"/>
  <c r="QNW138" i="7"/>
  <c r="QNX138" i="7"/>
  <c r="QNY138" i="7"/>
  <c r="QNZ138" i="7"/>
  <c r="QOA138" i="7"/>
  <c r="QOB138" i="7"/>
  <c r="QOC138" i="7"/>
  <c r="QOD138" i="7"/>
  <c r="QOE138" i="7"/>
  <c r="QOF138" i="7"/>
  <c r="QOG138" i="7"/>
  <c r="QOH138" i="7"/>
  <c r="QOI138" i="7"/>
  <c r="QOJ138" i="7"/>
  <c r="QOK138" i="7"/>
  <c r="QOL138" i="7"/>
  <c r="QOM138" i="7"/>
  <c r="QON138" i="7"/>
  <c r="QOO138" i="7"/>
  <c r="QOP138" i="7"/>
  <c r="QOQ138" i="7"/>
  <c r="QOR138" i="7"/>
  <c r="QOS138" i="7"/>
  <c r="QOT138" i="7"/>
  <c r="QOU138" i="7"/>
  <c r="QOV138" i="7"/>
  <c r="QOW138" i="7"/>
  <c r="QOX138" i="7"/>
  <c r="QOY138" i="7"/>
  <c r="QOZ138" i="7"/>
  <c r="QPA138" i="7"/>
  <c r="QPB138" i="7"/>
  <c r="QPC138" i="7"/>
  <c r="QPD138" i="7"/>
  <c r="QPE138" i="7"/>
  <c r="QPF138" i="7"/>
  <c r="QPG138" i="7"/>
  <c r="QPH138" i="7"/>
  <c r="QPI138" i="7"/>
  <c r="QPJ138" i="7"/>
  <c r="QPK138" i="7"/>
  <c r="QPL138" i="7"/>
  <c r="QPM138" i="7"/>
  <c r="QPN138" i="7"/>
  <c r="QPO138" i="7"/>
  <c r="QPP138" i="7"/>
  <c r="QPQ138" i="7"/>
  <c r="QPR138" i="7"/>
  <c r="QPS138" i="7"/>
  <c r="QPT138" i="7"/>
  <c r="QPU138" i="7"/>
  <c r="QPV138" i="7"/>
  <c r="QPW138" i="7"/>
  <c r="QPX138" i="7"/>
  <c r="QPY138" i="7"/>
  <c r="QPZ138" i="7"/>
  <c r="QQA138" i="7"/>
  <c r="QQB138" i="7"/>
  <c r="QQC138" i="7"/>
  <c r="QQD138" i="7"/>
  <c r="QQE138" i="7"/>
  <c r="QQF138" i="7"/>
  <c r="QQG138" i="7"/>
  <c r="QQH138" i="7"/>
  <c r="QQI138" i="7"/>
  <c r="QQJ138" i="7"/>
  <c r="QQK138" i="7"/>
  <c r="QQL138" i="7"/>
  <c r="QQM138" i="7"/>
  <c r="QQN138" i="7"/>
  <c r="QQO138" i="7"/>
  <c r="QQP138" i="7"/>
  <c r="QQQ138" i="7"/>
  <c r="QQR138" i="7"/>
  <c r="QQS138" i="7"/>
  <c r="QQT138" i="7"/>
  <c r="QQU138" i="7"/>
  <c r="QQV138" i="7"/>
  <c r="QQW138" i="7"/>
  <c r="QQX138" i="7"/>
  <c r="QQY138" i="7"/>
  <c r="QQZ138" i="7"/>
  <c r="QRA138" i="7"/>
  <c r="QRB138" i="7"/>
  <c r="QRC138" i="7"/>
  <c r="QRD138" i="7"/>
  <c r="QRE138" i="7"/>
  <c r="QRF138" i="7"/>
  <c r="QRG138" i="7"/>
  <c r="QRH138" i="7"/>
  <c r="QRI138" i="7"/>
  <c r="QRJ138" i="7"/>
  <c r="QRK138" i="7"/>
  <c r="QRL138" i="7"/>
  <c r="QRM138" i="7"/>
  <c r="QRN138" i="7"/>
  <c r="QRO138" i="7"/>
  <c r="QRP138" i="7"/>
  <c r="QRQ138" i="7"/>
  <c r="QRR138" i="7"/>
  <c r="QRS138" i="7"/>
  <c r="QRT138" i="7"/>
  <c r="QRU138" i="7"/>
  <c r="QRV138" i="7"/>
  <c r="QRW138" i="7"/>
  <c r="QRX138" i="7"/>
  <c r="QRY138" i="7"/>
  <c r="QRZ138" i="7"/>
  <c r="QSA138" i="7"/>
  <c r="QSB138" i="7"/>
  <c r="QSC138" i="7"/>
  <c r="QSD138" i="7"/>
  <c r="QSE138" i="7"/>
  <c r="QSF138" i="7"/>
  <c r="QSG138" i="7"/>
  <c r="QSH138" i="7"/>
  <c r="QSI138" i="7"/>
  <c r="QSJ138" i="7"/>
  <c r="QSK138" i="7"/>
  <c r="QSL138" i="7"/>
  <c r="QSM138" i="7"/>
  <c r="QSN138" i="7"/>
  <c r="QSO138" i="7"/>
  <c r="QSP138" i="7"/>
  <c r="QSQ138" i="7"/>
  <c r="QSR138" i="7"/>
  <c r="QSS138" i="7"/>
  <c r="QST138" i="7"/>
  <c r="QSU138" i="7"/>
  <c r="QSV138" i="7"/>
  <c r="QSW138" i="7"/>
  <c r="QSX138" i="7"/>
  <c r="QSY138" i="7"/>
  <c r="QSZ138" i="7"/>
  <c r="QTA138" i="7"/>
  <c r="QTB138" i="7"/>
  <c r="QTC138" i="7"/>
  <c r="QTD138" i="7"/>
  <c r="QTE138" i="7"/>
  <c r="QTF138" i="7"/>
  <c r="QTG138" i="7"/>
  <c r="QTH138" i="7"/>
  <c r="QTI138" i="7"/>
  <c r="QTJ138" i="7"/>
  <c r="QTK138" i="7"/>
  <c r="QTL138" i="7"/>
  <c r="QTM138" i="7"/>
  <c r="QTN138" i="7"/>
  <c r="QTO138" i="7"/>
  <c r="QTP138" i="7"/>
  <c r="QTQ138" i="7"/>
  <c r="QTR138" i="7"/>
  <c r="QTS138" i="7"/>
  <c r="QTT138" i="7"/>
  <c r="QTU138" i="7"/>
  <c r="QTV138" i="7"/>
  <c r="QTW138" i="7"/>
  <c r="QTX138" i="7"/>
  <c r="QTY138" i="7"/>
  <c r="QTZ138" i="7"/>
  <c r="QUA138" i="7"/>
  <c r="QUB138" i="7"/>
  <c r="QUC138" i="7"/>
  <c r="QUD138" i="7"/>
  <c r="QUE138" i="7"/>
  <c r="QUF138" i="7"/>
  <c r="QUG138" i="7"/>
  <c r="QUH138" i="7"/>
  <c r="QUI138" i="7"/>
  <c r="QUJ138" i="7"/>
  <c r="QUK138" i="7"/>
  <c r="QUL138" i="7"/>
  <c r="QUM138" i="7"/>
  <c r="QUN138" i="7"/>
  <c r="QUO138" i="7"/>
  <c r="QUP138" i="7"/>
  <c r="QUQ138" i="7"/>
  <c r="QUR138" i="7"/>
  <c r="QUS138" i="7"/>
  <c r="QUT138" i="7"/>
  <c r="QUU138" i="7"/>
  <c r="QUV138" i="7"/>
  <c r="QUW138" i="7"/>
  <c r="QUX138" i="7"/>
  <c r="QUY138" i="7"/>
  <c r="QUZ138" i="7"/>
  <c r="QVA138" i="7"/>
  <c r="QVB138" i="7"/>
  <c r="QVC138" i="7"/>
  <c r="QVD138" i="7"/>
  <c r="QVE138" i="7"/>
  <c r="QVF138" i="7"/>
  <c r="QVG138" i="7"/>
  <c r="QVH138" i="7"/>
  <c r="QVI138" i="7"/>
  <c r="QVJ138" i="7"/>
  <c r="QVK138" i="7"/>
  <c r="QVL138" i="7"/>
  <c r="QVM138" i="7"/>
  <c r="QVN138" i="7"/>
  <c r="QVO138" i="7"/>
  <c r="QVP138" i="7"/>
  <c r="QVQ138" i="7"/>
  <c r="QVR138" i="7"/>
  <c r="QVS138" i="7"/>
  <c r="QVT138" i="7"/>
  <c r="QVU138" i="7"/>
  <c r="QVV138" i="7"/>
  <c r="QVW138" i="7"/>
  <c r="QVX138" i="7"/>
  <c r="QVY138" i="7"/>
  <c r="QVZ138" i="7"/>
  <c r="QWA138" i="7"/>
  <c r="QWB138" i="7"/>
  <c r="QWC138" i="7"/>
  <c r="QWD138" i="7"/>
  <c r="QWE138" i="7"/>
  <c r="QWF138" i="7"/>
  <c r="QWG138" i="7"/>
  <c r="QWH138" i="7"/>
  <c r="QWI138" i="7"/>
  <c r="QWJ138" i="7"/>
  <c r="QWK138" i="7"/>
  <c r="QWL138" i="7"/>
  <c r="QWM138" i="7"/>
  <c r="QWN138" i="7"/>
  <c r="QWO138" i="7"/>
  <c r="QWP138" i="7"/>
  <c r="QWQ138" i="7"/>
  <c r="QWR138" i="7"/>
  <c r="QWS138" i="7"/>
  <c r="QWT138" i="7"/>
  <c r="QWU138" i="7"/>
  <c r="QWV138" i="7"/>
  <c r="QWW138" i="7"/>
  <c r="QWX138" i="7"/>
  <c r="QWY138" i="7"/>
  <c r="QWZ138" i="7"/>
  <c r="QXA138" i="7"/>
  <c r="QXB138" i="7"/>
  <c r="QXC138" i="7"/>
  <c r="QXD138" i="7"/>
  <c r="QXE138" i="7"/>
  <c r="QXF138" i="7"/>
  <c r="QXG138" i="7"/>
  <c r="QXH138" i="7"/>
  <c r="QXI138" i="7"/>
  <c r="QXJ138" i="7"/>
  <c r="QXK138" i="7"/>
  <c r="QXL138" i="7"/>
  <c r="QXM138" i="7"/>
  <c r="QXN138" i="7"/>
  <c r="QXO138" i="7"/>
  <c r="QXP138" i="7"/>
  <c r="QXQ138" i="7"/>
  <c r="QXR138" i="7"/>
  <c r="QXS138" i="7"/>
  <c r="QXT138" i="7"/>
  <c r="QXU138" i="7"/>
  <c r="QXV138" i="7"/>
  <c r="QXW138" i="7"/>
  <c r="QXX138" i="7"/>
  <c r="QXY138" i="7"/>
  <c r="QXZ138" i="7"/>
  <c r="QYA138" i="7"/>
  <c r="QYB138" i="7"/>
  <c r="QYC138" i="7"/>
  <c r="QYD138" i="7"/>
  <c r="QYE138" i="7"/>
  <c r="QYF138" i="7"/>
  <c r="QYG138" i="7"/>
  <c r="QYH138" i="7"/>
  <c r="QYI138" i="7"/>
  <c r="QYJ138" i="7"/>
  <c r="QYK138" i="7"/>
  <c r="QYL138" i="7"/>
  <c r="QYM138" i="7"/>
  <c r="QYN138" i="7"/>
  <c r="QYO138" i="7"/>
  <c r="QYP138" i="7"/>
  <c r="QYQ138" i="7"/>
  <c r="QYR138" i="7"/>
  <c r="QYS138" i="7"/>
  <c r="QYT138" i="7"/>
  <c r="QYU138" i="7"/>
  <c r="QYV138" i="7"/>
  <c r="QYW138" i="7"/>
  <c r="QYX138" i="7"/>
  <c r="QYY138" i="7"/>
  <c r="QYZ138" i="7"/>
  <c r="QZA138" i="7"/>
  <c r="QZB138" i="7"/>
  <c r="QZC138" i="7"/>
  <c r="QZD138" i="7"/>
  <c r="QZE138" i="7"/>
  <c r="QZF138" i="7"/>
  <c r="QZG138" i="7"/>
  <c r="QZH138" i="7"/>
  <c r="QZI138" i="7"/>
  <c r="QZJ138" i="7"/>
  <c r="QZK138" i="7"/>
  <c r="QZL138" i="7"/>
  <c r="QZM138" i="7"/>
  <c r="QZN138" i="7"/>
  <c r="QZO138" i="7"/>
  <c r="QZP138" i="7"/>
  <c r="QZQ138" i="7"/>
  <c r="QZR138" i="7"/>
  <c r="QZS138" i="7"/>
  <c r="QZT138" i="7"/>
  <c r="QZU138" i="7"/>
  <c r="QZV138" i="7"/>
  <c r="QZW138" i="7"/>
  <c r="QZX138" i="7"/>
  <c r="QZY138" i="7"/>
  <c r="QZZ138" i="7"/>
  <c r="RAA138" i="7"/>
  <c r="RAB138" i="7"/>
  <c r="RAC138" i="7"/>
  <c r="RAD138" i="7"/>
  <c r="RAE138" i="7"/>
  <c r="RAF138" i="7"/>
  <c r="RAG138" i="7"/>
  <c r="RAH138" i="7"/>
  <c r="RAI138" i="7"/>
  <c r="RAJ138" i="7"/>
  <c r="RAK138" i="7"/>
  <c r="RAL138" i="7"/>
  <c r="RAM138" i="7"/>
  <c r="RAN138" i="7"/>
  <c r="RAO138" i="7"/>
  <c r="RAP138" i="7"/>
  <c r="RAQ138" i="7"/>
  <c r="RAR138" i="7"/>
  <c r="RAS138" i="7"/>
  <c r="RAT138" i="7"/>
  <c r="RAU138" i="7"/>
  <c r="RAV138" i="7"/>
  <c r="RAW138" i="7"/>
  <c r="RAX138" i="7"/>
  <c r="RAY138" i="7"/>
  <c r="RAZ138" i="7"/>
  <c r="RBA138" i="7"/>
  <c r="RBB138" i="7"/>
  <c r="RBC138" i="7"/>
  <c r="RBD138" i="7"/>
  <c r="RBE138" i="7"/>
  <c r="RBF138" i="7"/>
  <c r="RBG138" i="7"/>
  <c r="RBH138" i="7"/>
  <c r="RBI138" i="7"/>
  <c r="RBJ138" i="7"/>
  <c r="RBK138" i="7"/>
  <c r="RBL138" i="7"/>
  <c r="RBM138" i="7"/>
  <c r="RBN138" i="7"/>
  <c r="RBO138" i="7"/>
  <c r="RBP138" i="7"/>
  <c r="RBQ138" i="7"/>
  <c r="RBR138" i="7"/>
  <c r="RBS138" i="7"/>
  <c r="RBT138" i="7"/>
  <c r="RBU138" i="7"/>
  <c r="RBV138" i="7"/>
  <c r="RBW138" i="7"/>
  <c r="RBX138" i="7"/>
  <c r="RBY138" i="7"/>
  <c r="RBZ138" i="7"/>
  <c r="RCA138" i="7"/>
  <c r="RCB138" i="7"/>
  <c r="RCC138" i="7"/>
  <c r="RCD138" i="7"/>
  <c r="RCE138" i="7"/>
  <c r="RCF138" i="7"/>
  <c r="RCG138" i="7"/>
  <c r="RCH138" i="7"/>
  <c r="RCI138" i="7"/>
  <c r="RCJ138" i="7"/>
  <c r="RCK138" i="7"/>
  <c r="RCL138" i="7"/>
  <c r="RCM138" i="7"/>
  <c r="RCN138" i="7"/>
  <c r="RCO138" i="7"/>
  <c r="RCP138" i="7"/>
  <c r="RCQ138" i="7"/>
  <c r="RCR138" i="7"/>
  <c r="RCS138" i="7"/>
  <c r="RCT138" i="7"/>
  <c r="RCU138" i="7"/>
  <c r="RCV138" i="7"/>
  <c r="RCW138" i="7"/>
  <c r="RCX138" i="7"/>
  <c r="RCY138" i="7"/>
  <c r="RCZ138" i="7"/>
  <c r="RDA138" i="7"/>
  <c r="RDB138" i="7"/>
  <c r="RDC138" i="7"/>
  <c r="RDD138" i="7"/>
  <c r="RDE138" i="7"/>
  <c r="RDF138" i="7"/>
  <c r="RDG138" i="7"/>
  <c r="RDH138" i="7"/>
  <c r="RDI138" i="7"/>
  <c r="RDJ138" i="7"/>
  <c r="RDK138" i="7"/>
  <c r="RDL138" i="7"/>
  <c r="RDM138" i="7"/>
  <c r="RDN138" i="7"/>
  <c r="RDO138" i="7"/>
  <c r="RDP138" i="7"/>
  <c r="RDQ138" i="7"/>
  <c r="RDR138" i="7"/>
  <c r="RDS138" i="7"/>
  <c r="RDT138" i="7"/>
  <c r="RDU138" i="7"/>
  <c r="RDV138" i="7"/>
  <c r="RDW138" i="7"/>
  <c r="RDX138" i="7"/>
  <c r="RDY138" i="7"/>
  <c r="RDZ138" i="7"/>
  <c r="REA138" i="7"/>
  <c r="REB138" i="7"/>
  <c r="REC138" i="7"/>
  <c r="RED138" i="7"/>
  <c r="REE138" i="7"/>
  <c r="REF138" i="7"/>
  <c r="REG138" i="7"/>
  <c r="REH138" i="7"/>
  <c r="REI138" i="7"/>
  <c r="REJ138" i="7"/>
  <c r="REK138" i="7"/>
  <c r="REL138" i="7"/>
  <c r="REM138" i="7"/>
  <c r="REN138" i="7"/>
  <c r="REO138" i="7"/>
  <c r="REP138" i="7"/>
  <c r="REQ138" i="7"/>
  <c r="RER138" i="7"/>
  <c r="RES138" i="7"/>
  <c r="RET138" i="7"/>
  <c r="REU138" i="7"/>
  <c r="REV138" i="7"/>
  <c r="REW138" i="7"/>
  <c r="REX138" i="7"/>
  <c r="REY138" i="7"/>
  <c r="REZ138" i="7"/>
  <c r="RFA138" i="7"/>
  <c r="RFB138" i="7"/>
  <c r="RFC138" i="7"/>
  <c r="RFD138" i="7"/>
  <c r="RFE138" i="7"/>
  <c r="RFF138" i="7"/>
  <c r="RFG138" i="7"/>
  <c r="RFH138" i="7"/>
  <c r="RFI138" i="7"/>
  <c r="RFJ138" i="7"/>
  <c r="RFK138" i="7"/>
  <c r="RFL138" i="7"/>
  <c r="RFM138" i="7"/>
  <c r="RFN138" i="7"/>
  <c r="RFO138" i="7"/>
  <c r="RFP138" i="7"/>
  <c r="RFQ138" i="7"/>
  <c r="RFR138" i="7"/>
  <c r="RFS138" i="7"/>
  <c r="RFT138" i="7"/>
  <c r="RFU138" i="7"/>
  <c r="RFV138" i="7"/>
  <c r="RFW138" i="7"/>
  <c r="RFX138" i="7"/>
  <c r="RFY138" i="7"/>
  <c r="RFZ138" i="7"/>
  <c r="RGA138" i="7"/>
  <c r="RGB138" i="7"/>
  <c r="RGC138" i="7"/>
  <c r="RGD138" i="7"/>
  <c r="RGE138" i="7"/>
  <c r="RGF138" i="7"/>
  <c r="RGG138" i="7"/>
  <c r="RGH138" i="7"/>
  <c r="RGI138" i="7"/>
  <c r="RGJ138" i="7"/>
  <c r="RGK138" i="7"/>
  <c r="RGL138" i="7"/>
  <c r="RGM138" i="7"/>
  <c r="RGN138" i="7"/>
  <c r="RGO138" i="7"/>
  <c r="RGP138" i="7"/>
  <c r="RGQ138" i="7"/>
  <c r="RGR138" i="7"/>
  <c r="RGS138" i="7"/>
  <c r="RGT138" i="7"/>
  <c r="RGU138" i="7"/>
  <c r="RGV138" i="7"/>
  <c r="RGW138" i="7"/>
  <c r="RGX138" i="7"/>
  <c r="RGY138" i="7"/>
  <c r="RGZ138" i="7"/>
  <c r="RHA138" i="7"/>
  <c r="RHB138" i="7"/>
  <c r="RHC138" i="7"/>
  <c r="RHD138" i="7"/>
  <c r="RHE138" i="7"/>
  <c r="RHF138" i="7"/>
  <c r="RHG138" i="7"/>
  <c r="RHH138" i="7"/>
  <c r="RHI138" i="7"/>
  <c r="RHJ138" i="7"/>
  <c r="RHK138" i="7"/>
  <c r="RHL138" i="7"/>
  <c r="RHM138" i="7"/>
  <c r="RHN138" i="7"/>
  <c r="RHO138" i="7"/>
  <c r="RHP138" i="7"/>
  <c r="RHQ138" i="7"/>
  <c r="RHR138" i="7"/>
  <c r="RHS138" i="7"/>
  <c r="RHT138" i="7"/>
  <c r="RHU138" i="7"/>
  <c r="RHV138" i="7"/>
  <c r="RHW138" i="7"/>
  <c r="RHX138" i="7"/>
  <c r="RHY138" i="7"/>
  <c r="RHZ138" i="7"/>
  <c r="RIA138" i="7"/>
  <c r="RIB138" i="7"/>
  <c r="RIC138" i="7"/>
  <c r="RID138" i="7"/>
  <c r="RIE138" i="7"/>
  <c r="RIF138" i="7"/>
  <c r="RIG138" i="7"/>
  <c r="RIH138" i="7"/>
  <c r="RII138" i="7"/>
  <c r="RIJ138" i="7"/>
  <c r="RIK138" i="7"/>
  <c r="RIL138" i="7"/>
  <c r="RIM138" i="7"/>
  <c r="RIN138" i="7"/>
  <c r="RIO138" i="7"/>
  <c r="RIP138" i="7"/>
  <c r="RIQ138" i="7"/>
  <c r="RIR138" i="7"/>
  <c r="RIS138" i="7"/>
  <c r="RIT138" i="7"/>
  <c r="RIU138" i="7"/>
  <c r="RIV138" i="7"/>
  <c r="RIW138" i="7"/>
  <c r="RIX138" i="7"/>
  <c r="RIY138" i="7"/>
  <c r="RIZ138" i="7"/>
  <c r="RJA138" i="7"/>
  <c r="RJB138" i="7"/>
  <c r="RJC138" i="7"/>
  <c r="RJD138" i="7"/>
  <c r="RJE138" i="7"/>
  <c r="RJF138" i="7"/>
  <c r="RJG138" i="7"/>
  <c r="RJH138" i="7"/>
  <c r="RJI138" i="7"/>
  <c r="RJJ138" i="7"/>
  <c r="RJK138" i="7"/>
  <c r="RJL138" i="7"/>
  <c r="RJM138" i="7"/>
  <c r="RJN138" i="7"/>
  <c r="RJO138" i="7"/>
  <c r="RJP138" i="7"/>
  <c r="RJQ138" i="7"/>
  <c r="RJR138" i="7"/>
  <c r="RJS138" i="7"/>
  <c r="RJT138" i="7"/>
  <c r="RJU138" i="7"/>
  <c r="RJV138" i="7"/>
  <c r="RJW138" i="7"/>
  <c r="RJX138" i="7"/>
  <c r="RJY138" i="7"/>
  <c r="RJZ138" i="7"/>
  <c r="RKA138" i="7"/>
  <c r="RKB138" i="7"/>
  <c r="RKC138" i="7"/>
  <c r="RKD138" i="7"/>
  <c r="RKE138" i="7"/>
  <c r="RKF138" i="7"/>
  <c r="RKG138" i="7"/>
  <c r="RKH138" i="7"/>
  <c r="RKI138" i="7"/>
  <c r="RKJ138" i="7"/>
  <c r="RKK138" i="7"/>
  <c r="RKL138" i="7"/>
  <c r="RKM138" i="7"/>
  <c r="RKN138" i="7"/>
  <c r="RKO138" i="7"/>
  <c r="RKP138" i="7"/>
  <c r="RKQ138" i="7"/>
  <c r="RKR138" i="7"/>
  <c r="RKS138" i="7"/>
  <c r="RKT138" i="7"/>
  <c r="RKU138" i="7"/>
  <c r="RKV138" i="7"/>
  <c r="RKW138" i="7"/>
  <c r="RKX138" i="7"/>
  <c r="RKY138" i="7"/>
  <c r="RKZ138" i="7"/>
  <c r="RLA138" i="7"/>
  <c r="RLB138" i="7"/>
  <c r="RLC138" i="7"/>
  <c r="RLD138" i="7"/>
  <c r="RLE138" i="7"/>
  <c r="RLF138" i="7"/>
  <c r="RLG138" i="7"/>
  <c r="RLH138" i="7"/>
  <c r="RLI138" i="7"/>
  <c r="RLJ138" i="7"/>
  <c r="RLK138" i="7"/>
  <c r="RLL138" i="7"/>
  <c r="RLM138" i="7"/>
  <c r="RLN138" i="7"/>
  <c r="RLO138" i="7"/>
  <c r="RLP138" i="7"/>
  <c r="RLQ138" i="7"/>
  <c r="RLR138" i="7"/>
  <c r="RLS138" i="7"/>
  <c r="RLT138" i="7"/>
  <c r="RLU138" i="7"/>
  <c r="RLV138" i="7"/>
  <c r="RLW138" i="7"/>
  <c r="RLX138" i="7"/>
  <c r="RLY138" i="7"/>
  <c r="RLZ138" i="7"/>
  <c r="RMA138" i="7"/>
  <c r="RMB138" i="7"/>
  <c r="RMC138" i="7"/>
  <c r="RMD138" i="7"/>
  <c r="RME138" i="7"/>
  <c r="RMF138" i="7"/>
  <c r="RMG138" i="7"/>
  <c r="RMH138" i="7"/>
  <c r="RMI138" i="7"/>
  <c r="RMJ138" i="7"/>
  <c r="RMK138" i="7"/>
  <c r="RML138" i="7"/>
  <c r="RMM138" i="7"/>
  <c r="RMN138" i="7"/>
  <c r="RMO138" i="7"/>
  <c r="RMP138" i="7"/>
  <c r="RMQ138" i="7"/>
  <c r="RMR138" i="7"/>
  <c r="RMS138" i="7"/>
  <c r="RMT138" i="7"/>
  <c r="RMU138" i="7"/>
  <c r="RMV138" i="7"/>
  <c r="RMW138" i="7"/>
  <c r="RMX138" i="7"/>
  <c r="RMY138" i="7"/>
  <c r="RMZ138" i="7"/>
  <c r="RNA138" i="7"/>
  <c r="RNB138" i="7"/>
  <c r="RNC138" i="7"/>
  <c r="RND138" i="7"/>
  <c r="RNE138" i="7"/>
  <c r="RNF138" i="7"/>
  <c r="RNG138" i="7"/>
  <c r="RNH138" i="7"/>
  <c r="RNI138" i="7"/>
  <c r="RNJ138" i="7"/>
  <c r="RNK138" i="7"/>
  <c r="RNL138" i="7"/>
  <c r="RNM138" i="7"/>
  <c r="RNN138" i="7"/>
  <c r="RNO138" i="7"/>
  <c r="RNP138" i="7"/>
  <c r="RNQ138" i="7"/>
  <c r="RNR138" i="7"/>
  <c r="RNS138" i="7"/>
  <c r="RNT138" i="7"/>
  <c r="RNU138" i="7"/>
  <c r="RNV138" i="7"/>
  <c r="RNW138" i="7"/>
  <c r="RNX138" i="7"/>
  <c r="RNY138" i="7"/>
  <c r="RNZ138" i="7"/>
  <c r="ROA138" i="7"/>
  <c r="ROB138" i="7"/>
  <c r="ROC138" i="7"/>
  <c r="ROD138" i="7"/>
  <c r="ROE138" i="7"/>
  <c r="ROF138" i="7"/>
  <c r="ROG138" i="7"/>
  <c r="ROH138" i="7"/>
  <c r="ROI138" i="7"/>
  <c r="ROJ138" i="7"/>
  <c r="ROK138" i="7"/>
  <c r="ROL138" i="7"/>
  <c r="ROM138" i="7"/>
  <c r="RON138" i="7"/>
  <c r="ROO138" i="7"/>
  <c r="ROP138" i="7"/>
  <c r="ROQ138" i="7"/>
  <c r="ROR138" i="7"/>
  <c r="ROS138" i="7"/>
  <c r="ROT138" i="7"/>
  <c r="ROU138" i="7"/>
  <c r="ROV138" i="7"/>
  <c r="ROW138" i="7"/>
  <c r="ROX138" i="7"/>
  <c r="ROY138" i="7"/>
  <c r="ROZ138" i="7"/>
  <c r="RPA138" i="7"/>
  <c r="RPB138" i="7"/>
  <c r="RPC138" i="7"/>
  <c r="RPD138" i="7"/>
  <c r="RPE138" i="7"/>
  <c r="RPF138" i="7"/>
  <c r="RPG138" i="7"/>
  <c r="RPH138" i="7"/>
  <c r="RPI138" i="7"/>
  <c r="RPJ138" i="7"/>
  <c r="RPK138" i="7"/>
  <c r="RPL138" i="7"/>
  <c r="RPM138" i="7"/>
  <c r="RPN138" i="7"/>
  <c r="RPO138" i="7"/>
  <c r="RPP138" i="7"/>
  <c r="RPQ138" i="7"/>
  <c r="RPR138" i="7"/>
  <c r="RPS138" i="7"/>
  <c r="RPT138" i="7"/>
  <c r="RPU138" i="7"/>
  <c r="RPV138" i="7"/>
  <c r="RPW138" i="7"/>
  <c r="RPX138" i="7"/>
  <c r="RPY138" i="7"/>
  <c r="RPZ138" i="7"/>
  <c r="RQA138" i="7"/>
  <c r="RQB138" i="7"/>
  <c r="RQC138" i="7"/>
  <c r="RQD138" i="7"/>
  <c r="RQE138" i="7"/>
  <c r="RQF138" i="7"/>
  <c r="RQG138" i="7"/>
  <c r="RQH138" i="7"/>
  <c r="RQI138" i="7"/>
  <c r="RQJ138" i="7"/>
  <c r="RQK138" i="7"/>
  <c r="RQL138" i="7"/>
  <c r="RQM138" i="7"/>
  <c r="RQN138" i="7"/>
  <c r="RQO138" i="7"/>
  <c r="RQP138" i="7"/>
  <c r="RQQ138" i="7"/>
  <c r="RQR138" i="7"/>
  <c r="RQS138" i="7"/>
  <c r="RQT138" i="7"/>
  <c r="RQU138" i="7"/>
  <c r="RQV138" i="7"/>
  <c r="RQW138" i="7"/>
  <c r="RQX138" i="7"/>
  <c r="RQY138" i="7"/>
  <c r="RQZ138" i="7"/>
  <c r="RRA138" i="7"/>
  <c r="RRB138" i="7"/>
  <c r="RRC138" i="7"/>
  <c r="RRD138" i="7"/>
  <c r="RRE138" i="7"/>
  <c r="RRF138" i="7"/>
  <c r="RRG138" i="7"/>
  <c r="RRH138" i="7"/>
  <c r="RRI138" i="7"/>
  <c r="RRJ138" i="7"/>
  <c r="RRK138" i="7"/>
  <c r="RRL138" i="7"/>
  <c r="RRM138" i="7"/>
  <c r="RRN138" i="7"/>
  <c r="RRO138" i="7"/>
  <c r="RRP138" i="7"/>
  <c r="RRQ138" i="7"/>
  <c r="RRR138" i="7"/>
  <c r="RRS138" i="7"/>
  <c r="RRT138" i="7"/>
  <c r="RRU138" i="7"/>
  <c r="RRV138" i="7"/>
  <c r="RRW138" i="7"/>
  <c r="RRX138" i="7"/>
  <c r="RRY138" i="7"/>
  <c r="RRZ138" i="7"/>
  <c r="RSA138" i="7"/>
  <c r="RSB138" i="7"/>
  <c r="RSC138" i="7"/>
  <c r="RSD138" i="7"/>
  <c r="RSE138" i="7"/>
  <c r="RSF138" i="7"/>
  <c r="RSG138" i="7"/>
  <c r="RSH138" i="7"/>
  <c r="RSI138" i="7"/>
  <c r="RSJ138" i="7"/>
  <c r="RSK138" i="7"/>
  <c r="RSL138" i="7"/>
  <c r="RSM138" i="7"/>
  <c r="RSN138" i="7"/>
  <c r="RSO138" i="7"/>
  <c r="RSP138" i="7"/>
  <c r="RSQ138" i="7"/>
  <c r="RSR138" i="7"/>
  <c r="RSS138" i="7"/>
  <c r="RST138" i="7"/>
  <c r="RSU138" i="7"/>
  <c r="RSV138" i="7"/>
  <c r="RSW138" i="7"/>
  <c r="RSX138" i="7"/>
  <c r="RSY138" i="7"/>
  <c r="RSZ138" i="7"/>
  <c r="RTA138" i="7"/>
  <c r="RTB138" i="7"/>
  <c r="RTC138" i="7"/>
  <c r="RTD138" i="7"/>
  <c r="RTE138" i="7"/>
  <c r="RTF138" i="7"/>
  <c r="RTG138" i="7"/>
  <c r="RTH138" i="7"/>
  <c r="RTI138" i="7"/>
  <c r="RTJ138" i="7"/>
  <c r="RTK138" i="7"/>
  <c r="RTL138" i="7"/>
  <c r="RTM138" i="7"/>
  <c r="RTN138" i="7"/>
  <c r="RTO138" i="7"/>
  <c r="RTP138" i="7"/>
  <c r="RTQ138" i="7"/>
  <c r="RTR138" i="7"/>
  <c r="RTS138" i="7"/>
  <c r="RTT138" i="7"/>
  <c r="RTU138" i="7"/>
  <c r="RTV138" i="7"/>
  <c r="RTW138" i="7"/>
  <c r="RTX138" i="7"/>
  <c r="RTY138" i="7"/>
  <c r="RTZ138" i="7"/>
  <c r="RUA138" i="7"/>
  <c r="RUB138" i="7"/>
  <c r="RUC138" i="7"/>
  <c r="RUD138" i="7"/>
  <c r="RUE138" i="7"/>
  <c r="RUF138" i="7"/>
  <c r="RUG138" i="7"/>
  <c r="RUH138" i="7"/>
  <c r="RUI138" i="7"/>
  <c r="RUJ138" i="7"/>
  <c r="RUK138" i="7"/>
  <c r="RUL138" i="7"/>
  <c r="RUM138" i="7"/>
  <c r="RUN138" i="7"/>
  <c r="RUO138" i="7"/>
  <c r="RUP138" i="7"/>
  <c r="RUQ138" i="7"/>
  <c r="RUR138" i="7"/>
  <c r="RUS138" i="7"/>
  <c r="RUT138" i="7"/>
  <c r="RUU138" i="7"/>
  <c r="RUV138" i="7"/>
  <c r="RUW138" i="7"/>
  <c r="RUX138" i="7"/>
  <c r="RUY138" i="7"/>
  <c r="RUZ138" i="7"/>
  <c r="RVA138" i="7"/>
  <c r="RVB138" i="7"/>
  <c r="RVC138" i="7"/>
  <c r="RVD138" i="7"/>
  <c r="RVE138" i="7"/>
  <c r="RVF138" i="7"/>
  <c r="RVG138" i="7"/>
  <c r="RVH138" i="7"/>
  <c r="RVI138" i="7"/>
  <c r="RVJ138" i="7"/>
  <c r="RVK138" i="7"/>
  <c r="RVL138" i="7"/>
  <c r="RVM138" i="7"/>
  <c r="RVN138" i="7"/>
  <c r="RVO138" i="7"/>
  <c r="RVP138" i="7"/>
  <c r="RVQ138" i="7"/>
  <c r="RVR138" i="7"/>
  <c r="RVS138" i="7"/>
  <c r="RVT138" i="7"/>
  <c r="RVU138" i="7"/>
  <c r="RVV138" i="7"/>
  <c r="RVW138" i="7"/>
  <c r="RVX138" i="7"/>
  <c r="RVY138" i="7"/>
  <c r="RVZ138" i="7"/>
  <c r="RWA138" i="7"/>
  <c r="RWB138" i="7"/>
  <c r="RWC138" i="7"/>
  <c r="RWD138" i="7"/>
  <c r="RWE138" i="7"/>
  <c r="RWF138" i="7"/>
  <c r="RWG138" i="7"/>
  <c r="RWH138" i="7"/>
  <c r="RWI138" i="7"/>
  <c r="RWJ138" i="7"/>
  <c r="RWK138" i="7"/>
  <c r="RWL138" i="7"/>
  <c r="RWM138" i="7"/>
  <c r="RWN138" i="7"/>
  <c r="RWO138" i="7"/>
  <c r="RWP138" i="7"/>
  <c r="RWQ138" i="7"/>
  <c r="RWR138" i="7"/>
  <c r="RWS138" i="7"/>
  <c r="RWT138" i="7"/>
  <c r="RWU138" i="7"/>
  <c r="RWV138" i="7"/>
  <c r="RWW138" i="7"/>
  <c r="RWX138" i="7"/>
  <c r="RWY138" i="7"/>
  <c r="RWZ138" i="7"/>
  <c r="RXA138" i="7"/>
  <c r="RXB138" i="7"/>
  <c r="RXC138" i="7"/>
  <c r="RXD138" i="7"/>
  <c r="RXE138" i="7"/>
  <c r="RXF138" i="7"/>
  <c r="RXG138" i="7"/>
  <c r="RXH138" i="7"/>
  <c r="RXI138" i="7"/>
  <c r="RXJ138" i="7"/>
  <c r="RXK138" i="7"/>
  <c r="RXL138" i="7"/>
  <c r="RXM138" i="7"/>
  <c r="RXN138" i="7"/>
  <c r="RXO138" i="7"/>
  <c r="RXP138" i="7"/>
  <c r="RXQ138" i="7"/>
  <c r="RXR138" i="7"/>
  <c r="RXS138" i="7"/>
  <c r="RXT138" i="7"/>
  <c r="RXU138" i="7"/>
  <c r="RXV138" i="7"/>
  <c r="RXW138" i="7"/>
  <c r="RXX138" i="7"/>
  <c r="RXY138" i="7"/>
  <c r="RXZ138" i="7"/>
  <c r="RYA138" i="7"/>
  <c r="RYB138" i="7"/>
  <c r="RYC138" i="7"/>
  <c r="RYD138" i="7"/>
  <c r="RYE138" i="7"/>
  <c r="RYF138" i="7"/>
  <c r="RYG138" i="7"/>
  <c r="RYH138" i="7"/>
  <c r="RYI138" i="7"/>
  <c r="RYJ138" i="7"/>
  <c r="RYK138" i="7"/>
  <c r="RYL138" i="7"/>
  <c r="RYM138" i="7"/>
  <c r="RYN138" i="7"/>
  <c r="RYO138" i="7"/>
  <c r="RYP138" i="7"/>
  <c r="RYQ138" i="7"/>
  <c r="RYR138" i="7"/>
  <c r="RYS138" i="7"/>
  <c r="RYT138" i="7"/>
  <c r="RYU138" i="7"/>
  <c r="RYV138" i="7"/>
  <c r="RYW138" i="7"/>
  <c r="RYX138" i="7"/>
  <c r="RYY138" i="7"/>
  <c r="RYZ138" i="7"/>
  <c r="RZA138" i="7"/>
  <c r="RZB138" i="7"/>
  <c r="RZC138" i="7"/>
  <c r="RZD138" i="7"/>
  <c r="RZE138" i="7"/>
  <c r="RZF138" i="7"/>
  <c r="RZG138" i="7"/>
  <c r="RZH138" i="7"/>
  <c r="RZI138" i="7"/>
  <c r="RZJ138" i="7"/>
  <c r="RZK138" i="7"/>
  <c r="RZL138" i="7"/>
  <c r="RZM138" i="7"/>
  <c r="RZN138" i="7"/>
  <c r="RZO138" i="7"/>
  <c r="RZP138" i="7"/>
  <c r="RZQ138" i="7"/>
  <c r="RZR138" i="7"/>
  <c r="RZS138" i="7"/>
  <c r="RZT138" i="7"/>
  <c r="RZU138" i="7"/>
  <c r="RZV138" i="7"/>
  <c r="RZW138" i="7"/>
  <c r="RZX138" i="7"/>
  <c r="RZY138" i="7"/>
  <c r="RZZ138" i="7"/>
  <c r="SAA138" i="7"/>
  <c r="SAB138" i="7"/>
  <c r="SAC138" i="7"/>
  <c r="SAD138" i="7"/>
  <c r="SAE138" i="7"/>
  <c r="SAF138" i="7"/>
  <c r="SAG138" i="7"/>
  <c r="SAH138" i="7"/>
  <c r="SAI138" i="7"/>
  <c r="SAJ138" i="7"/>
  <c r="SAK138" i="7"/>
  <c r="SAL138" i="7"/>
  <c r="SAM138" i="7"/>
  <c r="SAN138" i="7"/>
  <c r="SAO138" i="7"/>
  <c r="SAP138" i="7"/>
  <c r="SAQ138" i="7"/>
  <c r="SAR138" i="7"/>
  <c r="SAS138" i="7"/>
  <c r="SAT138" i="7"/>
  <c r="SAU138" i="7"/>
  <c r="SAV138" i="7"/>
  <c r="SAW138" i="7"/>
  <c r="SAX138" i="7"/>
  <c r="SAY138" i="7"/>
  <c r="SAZ138" i="7"/>
  <c r="SBA138" i="7"/>
  <c r="SBB138" i="7"/>
  <c r="SBC138" i="7"/>
  <c r="SBD138" i="7"/>
  <c r="SBE138" i="7"/>
  <c r="SBF138" i="7"/>
  <c r="SBG138" i="7"/>
  <c r="SBH138" i="7"/>
  <c r="SBI138" i="7"/>
  <c r="SBJ138" i="7"/>
  <c r="SBK138" i="7"/>
  <c r="SBL138" i="7"/>
  <c r="SBM138" i="7"/>
  <c r="SBN138" i="7"/>
  <c r="SBO138" i="7"/>
  <c r="SBP138" i="7"/>
  <c r="SBQ138" i="7"/>
  <c r="SBR138" i="7"/>
  <c r="SBS138" i="7"/>
  <c r="SBT138" i="7"/>
  <c r="SBU138" i="7"/>
  <c r="SBV138" i="7"/>
  <c r="SBW138" i="7"/>
  <c r="SBX138" i="7"/>
  <c r="SBY138" i="7"/>
  <c r="SBZ138" i="7"/>
  <c r="SCA138" i="7"/>
  <c r="SCB138" i="7"/>
  <c r="SCC138" i="7"/>
  <c r="SCD138" i="7"/>
  <c r="SCE138" i="7"/>
  <c r="SCF138" i="7"/>
  <c r="SCG138" i="7"/>
  <c r="SCH138" i="7"/>
  <c r="SCI138" i="7"/>
  <c r="SCJ138" i="7"/>
  <c r="SCK138" i="7"/>
  <c r="SCL138" i="7"/>
  <c r="SCM138" i="7"/>
  <c r="SCN138" i="7"/>
  <c r="SCO138" i="7"/>
  <c r="SCP138" i="7"/>
  <c r="SCQ138" i="7"/>
  <c r="SCR138" i="7"/>
  <c r="SCS138" i="7"/>
  <c r="SCT138" i="7"/>
  <c r="SCU138" i="7"/>
  <c r="SCV138" i="7"/>
  <c r="SCW138" i="7"/>
  <c r="SCX138" i="7"/>
  <c r="SCY138" i="7"/>
  <c r="SCZ138" i="7"/>
  <c r="SDA138" i="7"/>
  <c r="SDB138" i="7"/>
  <c r="SDC138" i="7"/>
  <c r="SDD138" i="7"/>
  <c r="SDE138" i="7"/>
  <c r="SDF138" i="7"/>
  <c r="SDG138" i="7"/>
  <c r="SDH138" i="7"/>
  <c r="SDI138" i="7"/>
  <c r="SDJ138" i="7"/>
  <c r="SDK138" i="7"/>
  <c r="SDL138" i="7"/>
  <c r="SDM138" i="7"/>
  <c r="SDN138" i="7"/>
  <c r="SDO138" i="7"/>
  <c r="SDP138" i="7"/>
  <c r="SDQ138" i="7"/>
  <c r="SDR138" i="7"/>
  <c r="SDS138" i="7"/>
  <c r="SDT138" i="7"/>
  <c r="SDU138" i="7"/>
  <c r="SDV138" i="7"/>
  <c r="SDW138" i="7"/>
  <c r="SDX138" i="7"/>
  <c r="SDY138" i="7"/>
  <c r="SDZ138" i="7"/>
  <c r="SEA138" i="7"/>
  <c r="SEB138" i="7"/>
  <c r="SEC138" i="7"/>
  <c r="SED138" i="7"/>
  <c r="SEE138" i="7"/>
  <c r="SEF138" i="7"/>
  <c r="SEG138" i="7"/>
  <c r="SEH138" i="7"/>
  <c r="SEI138" i="7"/>
  <c r="SEJ138" i="7"/>
  <c r="SEK138" i="7"/>
  <c r="SEL138" i="7"/>
  <c r="SEM138" i="7"/>
  <c r="SEN138" i="7"/>
  <c r="SEO138" i="7"/>
  <c r="SEP138" i="7"/>
  <c r="SEQ138" i="7"/>
  <c r="SER138" i="7"/>
  <c r="SES138" i="7"/>
  <c r="SET138" i="7"/>
  <c r="SEU138" i="7"/>
  <c r="SEV138" i="7"/>
  <c r="SEW138" i="7"/>
  <c r="SEX138" i="7"/>
  <c r="SEY138" i="7"/>
  <c r="SEZ138" i="7"/>
  <c r="SFA138" i="7"/>
  <c r="SFB138" i="7"/>
  <c r="SFC138" i="7"/>
  <c r="SFD138" i="7"/>
  <c r="SFE138" i="7"/>
  <c r="SFF138" i="7"/>
  <c r="SFG138" i="7"/>
  <c r="SFH138" i="7"/>
  <c r="SFI138" i="7"/>
  <c r="SFJ138" i="7"/>
  <c r="SFK138" i="7"/>
  <c r="SFL138" i="7"/>
  <c r="SFM138" i="7"/>
  <c r="SFN138" i="7"/>
  <c r="SFO138" i="7"/>
  <c r="SFP138" i="7"/>
  <c r="SFQ138" i="7"/>
  <c r="SFR138" i="7"/>
  <c r="SFS138" i="7"/>
  <c r="SFT138" i="7"/>
  <c r="SFU138" i="7"/>
  <c r="SFV138" i="7"/>
  <c r="SFW138" i="7"/>
  <c r="SFX138" i="7"/>
  <c r="SFY138" i="7"/>
  <c r="SFZ138" i="7"/>
  <c r="SGA138" i="7"/>
  <c r="SGB138" i="7"/>
  <c r="SGC138" i="7"/>
  <c r="SGD138" i="7"/>
  <c r="SGE138" i="7"/>
  <c r="SGF138" i="7"/>
  <c r="SGG138" i="7"/>
  <c r="SGH138" i="7"/>
  <c r="SGI138" i="7"/>
  <c r="SGJ138" i="7"/>
  <c r="SGK138" i="7"/>
  <c r="SGL138" i="7"/>
  <c r="SGM138" i="7"/>
  <c r="SGN138" i="7"/>
  <c r="SGO138" i="7"/>
  <c r="SGP138" i="7"/>
  <c r="SGQ138" i="7"/>
  <c r="SGR138" i="7"/>
  <c r="SGS138" i="7"/>
  <c r="SGT138" i="7"/>
  <c r="SGU138" i="7"/>
  <c r="SGV138" i="7"/>
  <c r="SGW138" i="7"/>
  <c r="SGX138" i="7"/>
  <c r="SGY138" i="7"/>
  <c r="SGZ138" i="7"/>
  <c r="SHA138" i="7"/>
  <c r="SHB138" i="7"/>
  <c r="SHC138" i="7"/>
  <c r="SHD138" i="7"/>
  <c r="SHE138" i="7"/>
  <c r="SHF138" i="7"/>
  <c r="SHG138" i="7"/>
  <c r="SHH138" i="7"/>
  <c r="SHI138" i="7"/>
  <c r="SHJ138" i="7"/>
  <c r="SHK138" i="7"/>
  <c r="SHL138" i="7"/>
  <c r="SHM138" i="7"/>
  <c r="SHN138" i="7"/>
  <c r="SHO138" i="7"/>
  <c r="SHP138" i="7"/>
  <c r="SHQ138" i="7"/>
  <c r="SHR138" i="7"/>
  <c r="SHS138" i="7"/>
  <c r="SHT138" i="7"/>
  <c r="SHU138" i="7"/>
  <c r="SHV138" i="7"/>
  <c r="SHW138" i="7"/>
  <c r="SHX138" i="7"/>
  <c r="SHY138" i="7"/>
  <c r="SHZ138" i="7"/>
  <c r="SIA138" i="7"/>
  <c r="SIB138" i="7"/>
  <c r="SIC138" i="7"/>
  <c r="SID138" i="7"/>
  <c r="SIE138" i="7"/>
  <c r="SIF138" i="7"/>
  <c r="SIG138" i="7"/>
  <c r="SIH138" i="7"/>
  <c r="SII138" i="7"/>
  <c r="SIJ138" i="7"/>
  <c r="SIK138" i="7"/>
  <c r="SIL138" i="7"/>
  <c r="SIM138" i="7"/>
  <c r="SIN138" i="7"/>
  <c r="SIO138" i="7"/>
  <c r="SIP138" i="7"/>
  <c r="SIQ138" i="7"/>
  <c r="SIR138" i="7"/>
  <c r="SIS138" i="7"/>
  <c r="SIT138" i="7"/>
  <c r="SIU138" i="7"/>
  <c r="SIV138" i="7"/>
  <c r="SIW138" i="7"/>
  <c r="SIX138" i="7"/>
  <c r="SIY138" i="7"/>
  <c r="SIZ138" i="7"/>
  <c r="SJA138" i="7"/>
  <c r="SJB138" i="7"/>
  <c r="SJC138" i="7"/>
  <c r="SJD138" i="7"/>
  <c r="SJE138" i="7"/>
  <c r="SJF138" i="7"/>
  <c r="SJG138" i="7"/>
  <c r="SJH138" i="7"/>
  <c r="SJI138" i="7"/>
  <c r="SJJ138" i="7"/>
  <c r="SJK138" i="7"/>
  <c r="SJL138" i="7"/>
  <c r="SJM138" i="7"/>
  <c r="SJN138" i="7"/>
  <c r="SJO138" i="7"/>
  <c r="SJP138" i="7"/>
  <c r="SJQ138" i="7"/>
  <c r="SJR138" i="7"/>
  <c r="SJS138" i="7"/>
  <c r="SJT138" i="7"/>
  <c r="SJU138" i="7"/>
  <c r="SJV138" i="7"/>
  <c r="SJW138" i="7"/>
  <c r="SJX138" i="7"/>
  <c r="SJY138" i="7"/>
  <c r="SJZ138" i="7"/>
  <c r="SKA138" i="7"/>
  <c r="SKB138" i="7"/>
  <c r="SKC138" i="7"/>
  <c r="SKD138" i="7"/>
  <c r="SKE138" i="7"/>
  <c r="SKF138" i="7"/>
  <c r="SKG138" i="7"/>
  <c r="SKH138" i="7"/>
  <c r="SKI138" i="7"/>
  <c r="SKJ138" i="7"/>
  <c r="SKK138" i="7"/>
  <c r="SKL138" i="7"/>
  <c r="SKM138" i="7"/>
  <c r="SKN138" i="7"/>
  <c r="SKO138" i="7"/>
  <c r="SKP138" i="7"/>
  <c r="SKQ138" i="7"/>
  <c r="SKR138" i="7"/>
  <c r="SKS138" i="7"/>
  <c r="SKT138" i="7"/>
  <c r="SKU138" i="7"/>
  <c r="SKV138" i="7"/>
  <c r="SKW138" i="7"/>
  <c r="SKX138" i="7"/>
  <c r="SKY138" i="7"/>
  <c r="SKZ138" i="7"/>
  <c r="SLA138" i="7"/>
  <c r="SLB138" i="7"/>
  <c r="SLC138" i="7"/>
  <c r="SLD138" i="7"/>
  <c r="SLE138" i="7"/>
  <c r="SLF138" i="7"/>
  <c r="SLG138" i="7"/>
  <c r="SLH138" i="7"/>
  <c r="SLI138" i="7"/>
  <c r="SLJ138" i="7"/>
  <c r="SLK138" i="7"/>
  <c r="SLL138" i="7"/>
  <c r="SLM138" i="7"/>
  <c r="SLN138" i="7"/>
  <c r="SLO138" i="7"/>
  <c r="SLP138" i="7"/>
  <c r="SLQ138" i="7"/>
  <c r="SLR138" i="7"/>
  <c r="SLS138" i="7"/>
  <c r="SLT138" i="7"/>
  <c r="SLU138" i="7"/>
  <c r="SLV138" i="7"/>
  <c r="SLW138" i="7"/>
  <c r="SLX138" i="7"/>
  <c r="SLY138" i="7"/>
  <c r="SLZ138" i="7"/>
  <c r="SMA138" i="7"/>
  <c r="SMB138" i="7"/>
  <c r="SMC138" i="7"/>
  <c r="SMD138" i="7"/>
  <c r="SME138" i="7"/>
  <c r="SMF138" i="7"/>
  <c r="SMG138" i="7"/>
  <c r="SMH138" i="7"/>
  <c r="SMI138" i="7"/>
  <c r="SMJ138" i="7"/>
  <c r="SMK138" i="7"/>
  <c r="SML138" i="7"/>
  <c r="SMM138" i="7"/>
  <c r="SMN138" i="7"/>
  <c r="SMO138" i="7"/>
  <c r="SMP138" i="7"/>
  <c r="SMQ138" i="7"/>
  <c r="SMR138" i="7"/>
  <c r="SMS138" i="7"/>
  <c r="SMT138" i="7"/>
  <c r="SMU138" i="7"/>
  <c r="SMV138" i="7"/>
  <c r="SMW138" i="7"/>
  <c r="SMX138" i="7"/>
  <c r="SMY138" i="7"/>
  <c r="SMZ138" i="7"/>
  <c r="SNA138" i="7"/>
  <c r="SNB138" i="7"/>
  <c r="SNC138" i="7"/>
  <c r="SND138" i="7"/>
  <c r="SNE138" i="7"/>
  <c r="SNF138" i="7"/>
  <c r="SNG138" i="7"/>
  <c r="SNH138" i="7"/>
  <c r="SNI138" i="7"/>
  <c r="SNJ138" i="7"/>
  <c r="SNK138" i="7"/>
  <c r="SNL138" i="7"/>
  <c r="SNM138" i="7"/>
  <c r="SNN138" i="7"/>
  <c r="SNO138" i="7"/>
  <c r="SNP138" i="7"/>
  <c r="SNQ138" i="7"/>
  <c r="SNR138" i="7"/>
  <c r="SNS138" i="7"/>
  <c r="SNT138" i="7"/>
  <c r="SNU138" i="7"/>
  <c r="SNV138" i="7"/>
  <c r="SNW138" i="7"/>
  <c r="SNX138" i="7"/>
  <c r="SNY138" i="7"/>
  <c r="SNZ138" i="7"/>
  <c r="SOA138" i="7"/>
  <c r="SOB138" i="7"/>
  <c r="SOC138" i="7"/>
  <c r="SOD138" i="7"/>
  <c r="SOE138" i="7"/>
  <c r="SOF138" i="7"/>
  <c r="SOG138" i="7"/>
  <c r="SOH138" i="7"/>
  <c r="SOI138" i="7"/>
  <c r="SOJ138" i="7"/>
  <c r="SOK138" i="7"/>
  <c r="SOL138" i="7"/>
  <c r="SOM138" i="7"/>
  <c r="SON138" i="7"/>
  <c r="SOO138" i="7"/>
  <c r="SOP138" i="7"/>
  <c r="SOQ138" i="7"/>
  <c r="SOR138" i="7"/>
  <c r="SOS138" i="7"/>
  <c r="SOT138" i="7"/>
  <c r="SOU138" i="7"/>
  <c r="SOV138" i="7"/>
  <c r="SOW138" i="7"/>
  <c r="SOX138" i="7"/>
  <c r="SOY138" i="7"/>
  <c r="SOZ138" i="7"/>
  <c r="SPA138" i="7"/>
  <c r="SPB138" i="7"/>
  <c r="SPC138" i="7"/>
  <c r="SPD138" i="7"/>
  <c r="SPE138" i="7"/>
  <c r="SPF138" i="7"/>
  <c r="SPG138" i="7"/>
  <c r="SPH138" i="7"/>
  <c r="SPI138" i="7"/>
  <c r="SPJ138" i="7"/>
  <c r="SPK138" i="7"/>
  <c r="SPL138" i="7"/>
  <c r="SPM138" i="7"/>
  <c r="SPN138" i="7"/>
  <c r="SPO138" i="7"/>
  <c r="SPP138" i="7"/>
  <c r="SPQ138" i="7"/>
  <c r="SPR138" i="7"/>
  <c r="SPS138" i="7"/>
  <c r="SPT138" i="7"/>
  <c r="SPU138" i="7"/>
  <c r="SPV138" i="7"/>
  <c r="SPW138" i="7"/>
  <c r="SPX138" i="7"/>
  <c r="SPY138" i="7"/>
  <c r="SPZ138" i="7"/>
  <c r="SQA138" i="7"/>
  <c r="SQB138" i="7"/>
  <c r="SQC138" i="7"/>
  <c r="SQD138" i="7"/>
  <c r="SQE138" i="7"/>
  <c r="SQF138" i="7"/>
  <c r="SQG138" i="7"/>
  <c r="SQH138" i="7"/>
  <c r="SQI138" i="7"/>
  <c r="SQJ138" i="7"/>
  <c r="SQK138" i="7"/>
  <c r="SQL138" i="7"/>
  <c r="SQM138" i="7"/>
  <c r="SQN138" i="7"/>
  <c r="SQO138" i="7"/>
  <c r="SQP138" i="7"/>
  <c r="SQQ138" i="7"/>
  <c r="SQR138" i="7"/>
  <c r="SQS138" i="7"/>
  <c r="SQT138" i="7"/>
  <c r="SQU138" i="7"/>
  <c r="SQV138" i="7"/>
  <c r="SQW138" i="7"/>
  <c r="SQX138" i="7"/>
  <c r="SQY138" i="7"/>
  <c r="SQZ138" i="7"/>
  <c r="SRA138" i="7"/>
  <c r="SRB138" i="7"/>
  <c r="SRC138" i="7"/>
  <c r="SRD138" i="7"/>
  <c r="SRE138" i="7"/>
  <c r="SRF138" i="7"/>
  <c r="SRG138" i="7"/>
  <c r="SRH138" i="7"/>
  <c r="SRI138" i="7"/>
  <c r="SRJ138" i="7"/>
  <c r="SRK138" i="7"/>
  <c r="SRL138" i="7"/>
  <c r="SRM138" i="7"/>
  <c r="SRN138" i="7"/>
  <c r="SRO138" i="7"/>
  <c r="SRP138" i="7"/>
  <c r="SRQ138" i="7"/>
  <c r="SRR138" i="7"/>
  <c r="SRS138" i="7"/>
  <c r="SRT138" i="7"/>
  <c r="SRU138" i="7"/>
  <c r="SRV138" i="7"/>
  <c r="SRW138" i="7"/>
  <c r="SRX138" i="7"/>
  <c r="SRY138" i="7"/>
  <c r="SRZ138" i="7"/>
  <c r="SSA138" i="7"/>
  <c r="SSB138" i="7"/>
  <c r="SSC138" i="7"/>
  <c r="SSD138" i="7"/>
  <c r="SSE138" i="7"/>
  <c r="SSF138" i="7"/>
  <c r="SSG138" i="7"/>
  <c r="SSH138" i="7"/>
  <c r="SSI138" i="7"/>
  <c r="SSJ138" i="7"/>
  <c r="SSK138" i="7"/>
  <c r="SSL138" i="7"/>
  <c r="SSM138" i="7"/>
  <c r="SSN138" i="7"/>
  <c r="SSO138" i="7"/>
  <c r="SSP138" i="7"/>
  <c r="SSQ138" i="7"/>
  <c r="SSR138" i="7"/>
  <c r="SSS138" i="7"/>
  <c r="SST138" i="7"/>
  <c r="SSU138" i="7"/>
  <c r="SSV138" i="7"/>
  <c r="SSW138" i="7"/>
  <c r="SSX138" i="7"/>
  <c r="SSY138" i="7"/>
  <c r="SSZ138" i="7"/>
  <c r="STA138" i="7"/>
  <c r="STB138" i="7"/>
  <c r="STC138" i="7"/>
  <c r="STD138" i="7"/>
  <c r="STE138" i="7"/>
  <c r="STF138" i="7"/>
  <c r="STG138" i="7"/>
  <c r="STH138" i="7"/>
  <c r="STI138" i="7"/>
  <c r="STJ138" i="7"/>
  <c r="STK138" i="7"/>
  <c r="STL138" i="7"/>
  <c r="STM138" i="7"/>
  <c r="STN138" i="7"/>
  <c r="STO138" i="7"/>
  <c r="STP138" i="7"/>
  <c r="STQ138" i="7"/>
  <c r="STR138" i="7"/>
  <c r="STS138" i="7"/>
  <c r="STT138" i="7"/>
  <c r="STU138" i="7"/>
  <c r="STV138" i="7"/>
  <c r="STW138" i="7"/>
  <c r="STX138" i="7"/>
  <c r="STY138" i="7"/>
  <c r="STZ138" i="7"/>
  <c r="SUA138" i="7"/>
  <c r="SUB138" i="7"/>
  <c r="SUC138" i="7"/>
  <c r="SUD138" i="7"/>
  <c r="SUE138" i="7"/>
  <c r="SUF138" i="7"/>
  <c r="SUG138" i="7"/>
  <c r="SUH138" i="7"/>
  <c r="SUI138" i="7"/>
  <c r="SUJ138" i="7"/>
  <c r="SUK138" i="7"/>
  <c r="SUL138" i="7"/>
  <c r="SUM138" i="7"/>
  <c r="SUN138" i="7"/>
  <c r="SUO138" i="7"/>
  <c r="SUP138" i="7"/>
  <c r="SUQ138" i="7"/>
  <c r="SUR138" i="7"/>
  <c r="SUS138" i="7"/>
  <c r="SUT138" i="7"/>
  <c r="SUU138" i="7"/>
  <c r="SUV138" i="7"/>
  <c r="SUW138" i="7"/>
  <c r="SUX138" i="7"/>
  <c r="SUY138" i="7"/>
  <c r="SUZ138" i="7"/>
  <c r="SVA138" i="7"/>
  <c r="SVB138" i="7"/>
  <c r="SVC138" i="7"/>
  <c r="SVD138" i="7"/>
  <c r="SVE138" i="7"/>
  <c r="SVF138" i="7"/>
  <c r="SVG138" i="7"/>
  <c r="SVH138" i="7"/>
  <c r="SVI138" i="7"/>
  <c r="SVJ138" i="7"/>
  <c r="SVK138" i="7"/>
  <c r="SVL138" i="7"/>
  <c r="SVM138" i="7"/>
  <c r="SVN138" i="7"/>
  <c r="SVO138" i="7"/>
  <c r="SVP138" i="7"/>
  <c r="SVQ138" i="7"/>
  <c r="SVR138" i="7"/>
  <c r="SVS138" i="7"/>
  <c r="SVT138" i="7"/>
  <c r="SVU138" i="7"/>
  <c r="SVV138" i="7"/>
  <c r="SVW138" i="7"/>
  <c r="SVX138" i="7"/>
  <c r="SVY138" i="7"/>
  <c r="SVZ138" i="7"/>
  <c r="SWA138" i="7"/>
  <c r="SWB138" i="7"/>
  <c r="SWC138" i="7"/>
  <c r="SWD138" i="7"/>
  <c r="SWE138" i="7"/>
  <c r="SWF138" i="7"/>
  <c r="SWG138" i="7"/>
  <c r="SWH138" i="7"/>
  <c r="SWI138" i="7"/>
  <c r="SWJ138" i="7"/>
  <c r="SWK138" i="7"/>
  <c r="SWL138" i="7"/>
  <c r="SWM138" i="7"/>
  <c r="SWN138" i="7"/>
  <c r="SWO138" i="7"/>
  <c r="SWP138" i="7"/>
  <c r="SWQ138" i="7"/>
  <c r="SWR138" i="7"/>
  <c r="SWS138" i="7"/>
  <c r="SWT138" i="7"/>
  <c r="SWU138" i="7"/>
  <c r="SWV138" i="7"/>
  <c r="SWW138" i="7"/>
  <c r="SWX138" i="7"/>
  <c r="SWY138" i="7"/>
  <c r="SWZ138" i="7"/>
  <c r="SXA138" i="7"/>
  <c r="SXB138" i="7"/>
  <c r="SXC138" i="7"/>
  <c r="SXD138" i="7"/>
  <c r="SXE138" i="7"/>
  <c r="SXF138" i="7"/>
  <c r="SXG138" i="7"/>
  <c r="SXH138" i="7"/>
  <c r="SXI138" i="7"/>
  <c r="SXJ138" i="7"/>
  <c r="SXK138" i="7"/>
  <c r="SXL138" i="7"/>
  <c r="SXM138" i="7"/>
  <c r="SXN138" i="7"/>
  <c r="SXO138" i="7"/>
  <c r="SXP138" i="7"/>
  <c r="SXQ138" i="7"/>
  <c r="SXR138" i="7"/>
  <c r="SXS138" i="7"/>
  <c r="SXT138" i="7"/>
  <c r="SXU138" i="7"/>
  <c r="SXV138" i="7"/>
  <c r="SXW138" i="7"/>
  <c r="SXX138" i="7"/>
  <c r="SXY138" i="7"/>
  <c r="SXZ138" i="7"/>
  <c r="SYA138" i="7"/>
  <c r="SYB138" i="7"/>
  <c r="SYC138" i="7"/>
  <c r="SYD138" i="7"/>
  <c r="SYE138" i="7"/>
  <c r="SYF138" i="7"/>
  <c r="SYG138" i="7"/>
  <c r="SYH138" i="7"/>
  <c r="SYI138" i="7"/>
  <c r="SYJ138" i="7"/>
  <c r="SYK138" i="7"/>
  <c r="SYL138" i="7"/>
  <c r="SYM138" i="7"/>
  <c r="SYN138" i="7"/>
  <c r="SYO138" i="7"/>
  <c r="SYP138" i="7"/>
  <c r="SYQ138" i="7"/>
  <c r="SYR138" i="7"/>
  <c r="SYS138" i="7"/>
  <c r="SYT138" i="7"/>
  <c r="SYU138" i="7"/>
  <c r="SYV138" i="7"/>
  <c r="SYW138" i="7"/>
  <c r="SYX138" i="7"/>
  <c r="SYY138" i="7"/>
  <c r="SYZ138" i="7"/>
  <c r="SZA138" i="7"/>
  <c r="SZB138" i="7"/>
  <c r="SZC138" i="7"/>
  <c r="SZD138" i="7"/>
  <c r="SZE138" i="7"/>
  <c r="SZF138" i="7"/>
  <c r="SZG138" i="7"/>
  <c r="SZH138" i="7"/>
  <c r="SZI138" i="7"/>
  <c r="SZJ138" i="7"/>
  <c r="SZK138" i="7"/>
  <c r="SZL138" i="7"/>
  <c r="SZM138" i="7"/>
  <c r="SZN138" i="7"/>
  <c r="SZO138" i="7"/>
  <c r="SZP138" i="7"/>
  <c r="SZQ138" i="7"/>
  <c r="SZR138" i="7"/>
  <c r="SZS138" i="7"/>
  <c r="SZT138" i="7"/>
  <c r="SZU138" i="7"/>
  <c r="SZV138" i="7"/>
  <c r="SZW138" i="7"/>
  <c r="SZX138" i="7"/>
  <c r="SZY138" i="7"/>
  <c r="SZZ138" i="7"/>
  <c r="TAA138" i="7"/>
  <c r="TAB138" i="7"/>
  <c r="TAC138" i="7"/>
  <c r="TAD138" i="7"/>
  <c r="TAE138" i="7"/>
  <c r="TAF138" i="7"/>
  <c r="TAG138" i="7"/>
  <c r="TAH138" i="7"/>
  <c r="TAI138" i="7"/>
  <c r="TAJ138" i="7"/>
  <c r="TAK138" i="7"/>
  <c r="TAL138" i="7"/>
  <c r="TAM138" i="7"/>
  <c r="TAN138" i="7"/>
  <c r="TAO138" i="7"/>
  <c r="TAP138" i="7"/>
  <c r="TAQ138" i="7"/>
  <c r="TAR138" i="7"/>
  <c r="TAS138" i="7"/>
  <c r="TAT138" i="7"/>
  <c r="TAU138" i="7"/>
  <c r="TAV138" i="7"/>
  <c r="TAW138" i="7"/>
  <c r="TAX138" i="7"/>
  <c r="TAY138" i="7"/>
  <c r="TAZ138" i="7"/>
  <c r="TBA138" i="7"/>
  <c r="TBB138" i="7"/>
  <c r="TBC138" i="7"/>
  <c r="TBD138" i="7"/>
  <c r="TBE138" i="7"/>
  <c r="TBF138" i="7"/>
  <c r="TBG138" i="7"/>
  <c r="TBH138" i="7"/>
  <c r="TBI138" i="7"/>
  <c r="TBJ138" i="7"/>
  <c r="TBK138" i="7"/>
  <c r="TBL138" i="7"/>
  <c r="TBM138" i="7"/>
  <c r="TBN138" i="7"/>
  <c r="TBO138" i="7"/>
  <c r="TBP138" i="7"/>
  <c r="TBQ138" i="7"/>
  <c r="TBR138" i="7"/>
  <c r="TBS138" i="7"/>
  <c r="TBT138" i="7"/>
  <c r="TBU138" i="7"/>
  <c r="TBV138" i="7"/>
  <c r="TBW138" i="7"/>
  <c r="TBX138" i="7"/>
  <c r="TBY138" i="7"/>
  <c r="TBZ138" i="7"/>
  <c r="TCA138" i="7"/>
  <c r="TCB138" i="7"/>
  <c r="TCC138" i="7"/>
  <c r="TCD138" i="7"/>
  <c r="TCE138" i="7"/>
  <c r="TCF138" i="7"/>
  <c r="TCG138" i="7"/>
  <c r="TCH138" i="7"/>
  <c r="TCI138" i="7"/>
  <c r="TCJ138" i="7"/>
  <c r="TCK138" i="7"/>
  <c r="TCL138" i="7"/>
  <c r="TCM138" i="7"/>
  <c r="TCN138" i="7"/>
  <c r="TCO138" i="7"/>
  <c r="TCP138" i="7"/>
  <c r="TCQ138" i="7"/>
  <c r="TCR138" i="7"/>
  <c r="TCS138" i="7"/>
  <c r="TCT138" i="7"/>
  <c r="TCU138" i="7"/>
  <c r="TCV138" i="7"/>
  <c r="TCW138" i="7"/>
  <c r="TCX138" i="7"/>
  <c r="TCY138" i="7"/>
  <c r="TCZ138" i="7"/>
  <c r="TDA138" i="7"/>
  <c r="TDB138" i="7"/>
  <c r="TDC138" i="7"/>
  <c r="TDD138" i="7"/>
  <c r="TDE138" i="7"/>
  <c r="TDF138" i="7"/>
  <c r="TDG138" i="7"/>
  <c r="TDH138" i="7"/>
  <c r="TDI138" i="7"/>
  <c r="TDJ138" i="7"/>
  <c r="TDK138" i="7"/>
  <c r="TDL138" i="7"/>
  <c r="TDM138" i="7"/>
  <c r="TDN138" i="7"/>
  <c r="TDO138" i="7"/>
  <c r="TDP138" i="7"/>
  <c r="TDQ138" i="7"/>
  <c r="TDR138" i="7"/>
  <c r="TDS138" i="7"/>
  <c r="TDT138" i="7"/>
  <c r="TDU138" i="7"/>
  <c r="TDV138" i="7"/>
  <c r="TDW138" i="7"/>
  <c r="TDX138" i="7"/>
  <c r="TDY138" i="7"/>
  <c r="TDZ138" i="7"/>
  <c r="TEA138" i="7"/>
  <c r="TEB138" i="7"/>
  <c r="TEC138" i="7"/>
  <c r="TED138" i="7"/>
  <c r="TEE138" i="7"/>
  <c r="TEF138" i="7"/>
  <c r="TEG138" i="7"/>
  <c r="TEH138" i="7"/>
  <c r="TEI138" i="7"/>
  <c r="TEJ138" i="7"/>
  <c r="TEK138" i="7"/>
  <c r="TEL138" i="7"/>
  <c r="TEM138" i="7"/>
  <c r="TEN138" i="7"/>
  <c r="TEO138" i="7"/>
  <c r="TEP138" i="7"/>
  <c r="TEQ138" i="7"/>
  <c r="TER138" i="7"/>
  <c r="TES138" i="7"/>
  <c r="TET138" i="7"/>
  <c r="TEU138" i="7"/>
  <c r="TEV138" i="7"/>
  <c r="TEW138" i="7"/>
  <c r="TEX138" i="7"/>
  <c r="TEY138" i="7"/>
  <c r="TEZ138" i="7"/>
  <c r="TFA138" i="7"/>
  <c r="TFB138" i="7"/>
  <c r="TFC138" i="7"/>
  <c r="TFD138" i="7"/>
  <c r="TFE138" i="7"/>
  <c r="TFF138" i="7"/>
  <c r="TFG138" i="7"/>
  <c r="TFH138" i="7"/>
  <c r="TFI138" i="7"/>
  <c r="TFJ138" i="7"/>
  <c r="TFK138" i="7"/>
  <c r="TFL138" i="7"/>
  <c r="TFM138" i="7"/>
  <c r="TFN138" i="7"/>
  <c r="TFO138" i="7"/>
  <c r="TFP138" i="7"/>
  <c r="TFQ138" i="7"/>
  <c r="TFR138" i="7"/>
  <c r="TFS138" i="7"/>
  <c r="TFT138" i="7"/>
  <c r="TFU138" i="7"/>
  <c r="TFV138" i="7"/>
  <c r="TFW138" i="7"/>
  <c r="TFX138" i="7"/>
  <c r="TFY138" i="7"/>
  <c r="TFZ138" i="7"/>
  <c r="TGA138" i="7"/>
  <c r="TGB138" i="7"/>
  <c r="TGC138" i="7"/>
  <c r="TGD138" i="7"/>
  <c r="TGE138" i="7"/>
  <c r="TGF138" i="7"/>
  <c r="TGG138" i="7"/>
  <c r="TGH138" i="7"/>
  <c r="TGI138" i="7"/>
  <c r="TGJ138" i="7"/>
  <c r="TGK138" i="7"/>
  <c r="TGL138" i="7"/>
  <c r="TGM138" i="7"/>
  <c r="TGN138" i="7"/>
  <c r="TGO138" i="7"/>
  <c r="TGP138" i="7"/>
  <c r="TGQ138" i="7"/>
  <c r="TGR138" i="7"/>
  <c r="TGS138" i="7"/>
  <c r="TGT138" i="7"/>
  <c r="TGU138" i="7"/>
  <c r="TGV138" i="7"/>
  <c r="TGW138" i="7"/>
  <c r="TGX138" i="7"/>
  <c r="TGY138" i="7"/>
  <c r="TGZ138" i="7"/>
  <c r="THA138" i="7"/>
  <c r="THB138" i="7"/>
  <c r="THC138" i="7"/>
  <c r="THD138" i="7"/>
  <c r="THE138" i="7"/>
  <c r="THF138" i="7"/>
  <c r="THG138" i="7"/>
  <c r="THH138" i="7"/>
  <c r="THI138" i="7"/>
  <c r="THJ138" i="7"/>
  <c r="THK138" i="7"/>
  <c r="THL138" i="7"/>
  <c r="THM138" i="7"/>
  <c r="THN138" i="7"/>
  <c r="THO138" i="7"/>
  <c r="THP138" i="7"/>
  <c r="THQ138" i="7"/>
  <c r="THR138" i="7"/>
  <c r="THS138" i="7"/>
  <c r="THT138" i="7"/>
  <c r="THU138" i="7"/>
  <c r="THV138" i="7"/>
  <c r="THW138" i="7"/>
  <c r="THX138" i="7"/>
  <c r="THY138" i="7"/>
  <c r="THZ138" i="7"/>
  <c r="TIA138" i="7"/>
  <c r="TIB138" i="7"/>
  <c r="TIC138" i="7"/>
  <c r="TID138" i="7"/>
  <c r="TIE138" i="7"/>
  <c r="TIF138" i="7"/>
  <c r="TIG138" i="7"/>
  <c r="TIH138" i="7"/>
  <c r="TII138" i="7"/>
  <c r="TIJ138" i="7"/>
  <c r="TIK138" i="7"/>
  <c r="TIL138" i="7"/>
  <c r="TIM138" i="7"/>
  <c r="TIN138" i="7"/>
  <c r="TIO138" i="7"/>
  <c r="TIP138" i="7"/>
  <c r="TIQ138" i="7"/>
  <c r="TIR138" i="7"/>
  <c r="TIS138" i="7"/>
  <c r="TIT138" i="7"/>
  <c r="TIU138" i="7"/>
  <c r="TIV138" i="7"/>
  <c r="TIW138" i="7"/>
  <c r="TIX138" i="7"/>
  <c r="TIY138" i="7"/>
  <c r="TIZ138" i="7"/>
  <c r="TJA138" i="7"/>
  <c r="TJB138" i="7"/>
  <c r="TJC138" i="7"/>
  <c r="TJD138" i="7"/>
  <c r="TJE138" i="7"/>
  <c r="TJF138" i="7"/>
  <c r="TJG138" i="7"/>
  <c r="TJH138" i="7"/>
  <c r="TJI138" i="7"/>
  <c r="TJJ138" i="7"/>
  <c r="TJK138" i="7"/>
  <c r="TJL138" i="7"/>
  <c r="TJM138" i="7"/>
  <c r="TJN138" i="7"/>
  <c r="TJO138" i="7"/>
  <c r="TJP138" i="7"/>
  <c r="TJQ138" i="7"/>
  <c r="TJR138" i="7"/>
  <c r="TJS138" i="7"/>
  <c r="TJT138" i="7"/>
  <c r="TJU138" i="7"/>
  <c r="TJV138" i="7"/>
  <c r="TJW138" i="7"/>
  <c r="TJX138" i="7"/>
  <c r="TJY138" i="7"/>
  <c r="TJZ138" i="7"/>
  <c r="TKA138" i="7"/>
  <c r="TKB138" i="7"/>
  <c r="TKC138" i="7"/>
  <c r="TKD138" i="7"/>
  <c r="TKE138" i="7"/>
  <c r="TKF138" i="7"/>
  <c r="TKG138" i="7"/>
  <c r="TKH138" i="7"/>
  <c r="TKI138" i="7"/>
  <c r="TKJ138" i="7"/>
  <c r="TKK138" i="7"/>
  <c r="TKL138" i="7"/>
  <c r="TKM138" i="7"/>
  <c r="TKN138" i="7"/>
  <c r="TKO138" i="7"/>
  <c r="TKP138" i="7"/>
  <c r="TKQ138" i="7"/>
  <c r="TKR138" i="7"/>
  <c r="TKS138" i="7"/>
  <c r="TKT138" i="7"/>
  <c r="TKU138" i="7"/>
  <c r="TKV138" i="7"/>
  <c r="TKW138" i="7"/>
  <c r="TKX138" i="7"/>
  <c r="TKY138" i="7"/>
  <c r="TKZ138" i="7"/>
  <c r="TLA138" i="7"/>
  <c r="TLB138" i="7"/>
  <c r="TLC138" i="7"/>
  <c r="TLD138" i="7"/>
  <c r="TLE138" i="7"/>
  <c r="TLF138" i="7"/>
  <c r="TLG138" i="7"/>
  <c r="TLH138" i="7"/>
  <c r="TLI138" i="7"/>
  <c r="TLJ138" i="7"/>
  <c r="TLK138" i="7"/>
  <c r="TLL138" i="7"/>
  <c r="TLM138" i="7"/>
  <c r="TLN138" i="7"/>
  <c r="TLO138" i="7"/>
  <c r="TLP138" i="7"/>
  <c r="TLQ138" i="7"/>
  <c r="TLR138" i="7"/>
  <c r="TLS138" i="7"/>
  <c r="TLT138" i="7"/>
  <c r="TLU138" i="7"/>
  <c r="TLV138" i="7"/>
  <c r="TLW138" i="7"/>
  <c r="TLX138" i="7"/>
  <c r="TLY138" i="7"/>
  <c r="TLZ138" i="7"/>
  <c r="TMA138" i="7"/>
  <c r="TMB138" i="7"/>
  <c r="TMC138" i="7"/>
  <c r="TMD138" i="7"/>
  <c r="TME138" i="7"/>
  <c r="TMF138" i="7"/>
  <c r="TMG138" i="7"/>
  <c r="TMH138" i="7"/>
  <c r="TMI138" i="7"/>
  <c r="TMJ138" i="7"/>
  <c r="TMK138" i="7"/>
  <c r="TML138" i="7"/>
  <c r="TMM138" i="7"/>
  <c r="TMN138" i="7"/>
  <c r="TMO138" i="7"/>
  <c r="TMP138" i="7"/>
  <c r="TMQ138" i="7"/>
  <c r="TMR138" i="7"/>
  <c r="TMS138" i="7"/>
  <c r="TMT138" i="7"/>
  <c r="TMU138" i="7"/>
  <c r="TMV138" i="7"/>
  <c r="TMW138" i="7"/>
  <c r="TMX138" i="7"/>
  <c r="TMY138" i="7"/>
  <c r="TMZ138" i="7"/>
  <c r="TNA138" i="7"/>
  <c r="TNB138" i="7"/>
  <c r="TNC138" i="7"/>
  <c r="TND138" i="7"/>
  <c r="TNE138" i="7"/>
  <c r="TNF138" i="7"/>
  <c r="TNG138" i="7"/>
  <c r="TNH138" i="7"/>
  <c r="TNI138" i="7"/>
  <c r="TNJ138" i="7"/>
  <c r="TNK138" i="7"/>
  <c r="TNL138" i="7"/>
  <c r="TNM138" i="7"/>
  <c r="TNN138" i="7"/>
  <c r="TNO138" i="7"/>
  <c r="TNP138" i="7"/>
  <c r="TNQ138" i="7"/>
  <c r="TNR138" i="7"/>
  <c r="TNS138" i="7"/>
  <c r="TNT138" i="7"/>
  <c r="TNU138" i="7"/>
  <c r="TNV138" i="7"/>
  <c r="TNW138" i="7"/>
  <c r="TNX138" i="7"/>
  <c r="TNY138" i="7"/>
  <c r="TNZ138" i="7"/>
  <c r="TOA138" i="7"/>
  <c r="TOB138" i="7"/>
  <c r="TOC138" i="7"/>
  <c r="TOD138" i="7"/>
  <c r="TOE138" i="7"/>
  <c r="TOF138" i="7"/>
  <c r="TOG138" i="7"/>
  <c r="TOH138" i="7"/>
  <c r="TOI138" i="7"/>
  <c r="TOJ138" i="7"/>
  <c r="TOK138" i="7"/>
  <c r="TOL138" i="7"/>
  <c r="TOM138" i="7"/>
  <c r="TON138" i="7"/>
  <c r="TOO138" i="7"/>
  <c r="TOP138" i="7"/>
  <c r="TOQ138" i="7"/>
  <c r="TOR138" i="7"/>
  <c r="TOS138" i="7"/>
  <c r="TOT138" i="7"/>
  <c r="TOU138" i="7"/>
  <c r="TOV138" i="7"/>
  <c r="TOW138" i="7"/>
  <c r="TOX138" i="7"/>
  <c r="TOY138" i="7"/>
  <c r="TOZ138" i="7"/>
  <c r="TPA138" i="7"/>
  <c r="TPB138" i="7"/>
  <c r="TPC138" i="7"/>
  <c r="TPD138" i="7"/>
  <c r="TPE138" i="7"/>
  <c r="TPF138" i="7"/>
  <c r="TPG138" i="7"/>
  <c r="TPH138" i="7"/>
  <c r="TPI138" i="7"/>
  <c r="TPJ138" i="7"/>
  <c r="TPK138" i="7"/>
  <c r="TPL138" i="7"/>
  <c r="TPM138" i="7"/>
  <c r="TPN138" i="7"/>
  <c r="TPO138" i="7"/>
  <c r="TPP138" i="7"/>
  <c r="TPQ138" i="7"/>
  <c r="TPR138" i="7"/>
  <c r="TPS138" i="7"/>
  <c r="TPT138" i="7"/>
  <c r="TPU138" i="7"/>
  <c r="TPV138" i="7"/>
  <c r="TPW138" i="7"/>
  <c r="TPX138" i="7"/>
  <c r="TPY138" i="7"/>
  <c r="TPZ138" i="7"/>
  <c r="TQA138" i="7"/>
  <c r="TQB138" i="7"/>
  <c r="TQC138" i="7"/>
  <c r="TQD138" i="7"/>
  <c r="TQE138" i="7"/>
  <c r="TQF138" i="7"/>
  <c r="TQG138" i="7"/>
  <c r="TQH138" i="7"/>
  <c r="TQI138" i="7"/>
  <c r="TQJ138" i="7"/>
  <c r="TQK138" i="7"/>
  <c r="TQL138" i="7"/>
  <c r="TQM138" i="7"/>
  <c r="TQN138" i="7"/>
  <c r="TQO138" i="7"/>
  <c r="TQP138" i="7"/>
  <c r="TQQ138" i="7"/>
  <c r="TQR138" i="7"/>
  <c r="TQS138" i="7"/>
  <c r="TQT138" i="7"/>
  <c r="TQU138" i="7"/>
  <c r="TQV138" i="7"/>
  <c r="TQW138" i="7"/>
  <c r="TQX138" i="7"/>
  <c r="TQY138" i="7"/>
  <c r="TQZ138" i="7"/>
  <c r="TRA138" i="7"/>
  <c r="TRB138" i="7"/>
  <c r="TRC138" i="7"/>
  <c r="TRD138" i="7"/>
  <c r="TRE138" i="7"/>
  <c r="TRF138" i="7"/>
  <c r="TRG138" i="7"/>
  <c r="TRH138" i="7"/>
  <c r="TRI138" i="7"/>
  <c r="TRJ138" i="7"/>
  <c r="TRK138" i="7"/>
  <c r="TRL138" i="7"/>
  <c r="TRM138" i="7"/>
  <c r="TRN138" i="7"/>
  <c r="TRO138" i="7"/>
  <c r="TRP138" i="7"/>
  <c r="TRQ138" i="7"/>
  <c r="TRR138" i="7"/>
  <c r="TRS138" i="7"/>
  <c r="TRT138" i="7"/>
  <c r="TRU138" i="7"/>
  <c r="TRV138" i="7"/>
  <c r="TRW138" i="7"/>
  <c r="TRX138" i="7"/>
  <c r="TRY138" i="7"/>
  <c r="TRZ138" i="7"/>
  <c r="TSA138" i="7"/>
  <c r="TSB138" i="7"/>
  <c r="TSC138" i="7"/>
  <c r="TSD138" i="7"/>
  <c r="TSE138" i="7"/>
  <c r="TSF138" i="7"/>
  <c r="TSG138" i="7"/>
  <c r="TSH138" i="7"/>
  <c r="TSI138" i="7"/>
  <c r="TSJ138" i="7"/>
  <c r="TSK138" i="7"/>
  <c r="TSL138" i="7"/>
  <c r="TSM138" i="7"/>
  <c r="TSN138" i="7"/>
  <c r="TSO138" i="7"/>
  <c r="TSP138" i="7"/>
  <c r="TSQ138" i="7"/>
  <c r="TSR138" i="7"/>
  <c r="TSS138" i="7"/>
  <c r="TST138" i="7"/>
  <c r="TSU138" i="7"/>
  <c r="TSV138" i="7"/>
  <c r="TSW138" i="7"/>
  <c r="TSX138" i="7"/>
  <c r="TSY138" i="7"/>
  <c r="TSZ138" i="7"/>
  <c r="TTA138" i="7"/>
  <c r="TTB138" i="7"/>
  <c r="TTC138" i="7"/>
  <c r="TTD138" i="7"/>
  <c r="TTE138" i="7"/>
  <c r="TTF138" i="7"/>
  <c r="TTG138" i="7"/>
  <c r="TTH138" i="7"/>
  <c r="TTI138" i="7"/>
  <c r="TTJ138" i="7"/>
  <c r="TTK138" i="7"/>
  <c r="TTL138" i="7"/>
  <c r="TTM138" i="7"/>
  <c r="TTN138" i="7"/>
  <c r="TTO138" i="7"/>
  <c r="TTP138" i="7"/>
  <c r="TTQ138" i="7"/>
  <c r="TTR138" i="7"/>
  <c r="TTS138" i="7"/>
  <c r="TTT138" i="7"/>
  <c r="TTU138" i="7"/>
  <c r="TTV138" i="7"/>
  <c r="TTW138" i="7"/>
  <c r="TTX138" i="7"/>
  <c r="TTY138" i="7"/>
  <c r="TTZ138" i="7"/>
  <c r="TUA138" i="7"/>
  <c r="TUB138" i="7"/>
  <c r="TUC138" i="7"/>
  <c r="TUD138" i="7"/>
  <c r="TUE138" i="7"/>
  <c r="TUF138" i="7"/>
  <c r="TUG138" i="7"/>
  <c r="TUH138" i="7"/>
  <c r="TUI138" i="7"/>
  <c r="TUJ138" i="7"/>
  <c r="TUK138" i="7"/>
  <c r="TUL138" i="7"/>
  <c r="TUM138" i="7"/>
  <c r="TUN138" i="7"/>
  <c r="TUO138" i="7"/>
  <c r="TUP138" i="7"/>
  <c r="TUQ138" i="7"/>
  <c r="TUR138" i="7"/>
  <c r="TUS138" i="7"/>
  <c r="TUT138" i="7"/>
  <c r="TUU138" i="7"/>
  <c r="TUV138" i="7"/>
  <c r="TUW138" i="7"/>
  <c r="TUX138" i="7"/>
  <c r="TUY138" i="7"/>
  <c r="TUZ138" i="7"/>
  <c r="TVA138" i="7"/>
  <c r="TVB138" i="7"/>
  <c r="TVC138" i="7"/>
  <c r="TVD138" i="7"/>
  <c r="TVE138" i="7"/>
  <c r="TVF138" i="7"/>
  <c r="TVG138" i="7"/>
  <c r="TVH138" i="7"/>
  <c r="TVI138" i="7"/>
  <c r="TVJ138" i="7"/>
  <c r="TVK138" i="7"/>
  <c r="TVL138" i="7"/>
  <c r="TVM138" i="7"/>
  <c r="TVN138" i="7"/>
  <c r="TVO138" i="7"/>
  <c r="TVP138" i="7"/>
  <c r="TVQ138" i="7"/>
  <c r="TVR138" i="7"/>
  <c r="TVS138" i="7"/>
  <c r="TVT138" i="7"/>
  <c r="TVU138" i="7"/>
  <c r="TVV138" i="7"/>
  <c r="TVW138" i="7"/>
  <c r="TVX138" i="7"/>
  <c r="TVY138" i="7"/>
  <c r="TVZ138" i="7"/>
  <c r="TWA138" i="7"/>
  <c r="TWB138" i="7"/>
  <c r="TWC138" i="7"/>
  <c r="TWD138" i="7"/>
  <c r="TWE138" i="7"/>
  <c r="TWF138" i="7"/>
  <c r="TWG138" i="7"/>
  <c r="TWH138" i="7"/>
  <c r="TWI138" i="7"/>
  <c r="TWJ138" i="7"/>
  <c r="TWK138" i="7"/>
  <c r="TWL138" i="7"/>
  <c r="TWM138" i="7"/>
  <c r="TWN138" i="7"/>
  <c r="TWO138" i="7"/>
  <c r="TWP138" i="7"/>
  <c r="TWQ138" i="7"/>
  <c r="TWR138" i="7"/>
  <c r="TWS138" i="7"/>
  <c r="TWT138" i="7"/>
  <c r="TWU138" i="7"/>
  <c r="TWV138" i="7"/>
  <c r="TWW138" i="7"/>
  <c r="TWX138" i="7"/>
  <c r="TWY138" i="7"/>
  <c r="TWZ138" i="7"/>
  <c r="TXA138" i="7"/>
  <c r="TXB138" i="7"/>
  <c r="TXC138" i="7"/>
  <c r="TXD138" i="7"/>
  <c r="TXE138" i="7"/>
  <c r="TXF138" i="7"/>
  <c r="TXG138" i="7"/>
  <c r="TXH138" i="7"/>
  <c r="TXI138" i="7"/>
  <c r="TXJ138" i="7"/>
  <c r="TXK138" i="7"/>
  <c r="TXL138" i="7"/>
  <c r="TXM138" i="7"/>
  <c r="TXN138" i="7"/>
  <c r="TXO138" i="7"/>
  <c r="TXP138" i="7"/>
  <c r="TXQ138" i="7"/>
  <c r="TXR138" i="7"/>
  <c r="TXS138" i="7"/>
  <c r="TXT138" i="7"/>
  <c r="TXU138" i="7"/>
  <c r="TXV138" i="7"/>
  <c r="TXW138" i="7"/>
  <c r="TXX138" i="7"/>
  <c r="TXY138" i="7"/>
  <c r="TXZ138" i="7"/>
  <c r="TYA138" i="7"/>
  <c r="TYB138" i="7"/>
  <c r="TYC138" i="7"/>
  <c r="TYD138" i="7"/>
  <c r="TYE138" i="7"/>
  <c r="TYF138" i="7"/>
  <c r="TYG138" i="7"/>
  <c r="TYH138" i="7"/>
  <c r="TYI138" i="7"/>
  <c r="TYJ138" i="7"/>
  <c r="TYK138" i="7"/>
  <c r="TYL138" i="7"/>
  <c r="TYM138" i="7"/>
  <c r="TYN138" i="7"/>
  <c r="TYO138" i="7"/>
  <c r="TYP138" i="7"/>
  <c r="TYQ138" i="7"/>
  <c r="TYR138" i="7"/>
  <c r="TYS138" i="7"/>
  <c r="TYT138" i="7"/>
  <c r="TYU138" i="7"/>
  <c r="TYV138" i="7"/>
  <c r="TYW138" i="7"/>
  <c r="TYX138" i="7"/>
  <c r="TYY138" i="7"/>
  <c r="TYZ138" i="7"/>
  <c r="TZA138" i="7"/>
  <c r="TZB138" i="7"/>
  <c r="TZC138" i="7"/>
  <c r="TZD138" i="7"/>
  <c r="TZE138" i="7"/>
  <c r="TZF138" i="7"/>
  <c r="TZG138" i="7"/>
  <c r="TZH138" i="7"/>
  <c r="TZI138" i="7"/>
  <c r="TZJ138" i="7"/>
  <c r="TZK138" i="7"/>
  <c r="TZL138" i="7"/>
  <c r="TZM138" i="7"/>
  <c r="TZN138" i="7"/>
  <c r="TZO138" i="7"/>
  <c r="TZP138" i="7"/>
  <c r="TZQ138" i="7"/>
  <c r="TZR138" i="7"/>
  <c r="TZS138" i="7"/>
  <c r="TZT138" i="7"/>
  <c r="TZU138" i="7"/>
  <c r="TZV138" i="7"/>
  <c r="TZW138" i="7"/>
  <c r="TZX138" i="7"/>
  <c r="TZY138" i="7"/>
  <c r="TZZ138" i="7"/>
  <c r="UAA138" i="7"/>
  <c r="UAB138" i="7"/>
  <c r="UAC138" i="7"/>
  <c r="UAD138" i="7"/>
  <c r="UAE138" i="7"/>
  <c r="UAF138" i="7"/>
  <c r="UAG138" i="7"/>
  <c r="UAH138" i="7"/>
  <c r="UAI138" i="7"/>
  <c r="UAJ138" i="7"/>
  <c r="UAK138" i="7"/>
  <c r="UAL138" i="7"/>
  <c r="UAM138" i="7"/>
  <c r="UAN138" i="7"/>
  <c r="UAO138" i="7"/>
  <c r="UAP138" i="7"/>
  <c r="UAQ138" i="7"/>
  <c r="UAR138" i="7"/>
  <c r="UAS138" i="7"/>
  <c r="UAT138" i="7"/>
  <c r="UAU138" i="7"/>
  <c r="UAV138" i="7"/>
  <c r="UAW138" i="7"/>
  <c r="UAX138" i="7"/>
  <c r="UAY138" i="7"/>
  <c r="UAZ138" i="7"/>
  <c r="UBA138" i="7"/>
  <c r="UBB138" i="7"/>
  <c r="UBC138" i="7"/>
  <c r="UBD138" i="7"/>
  <c r="UBE138" i="7"/>
  <c r="UBF138" i="7"/>
  <c r="UBG138" i="7"/>
  <c r="UBH138" i="7"/>
  <c r="UBI138" i="7"/>
  <c r="UBJ138" i="7"/>
  <c r="UBK138" i="7"/>
  <c r="UBL138" i="7"/>
  <c r="UBM138" i="7"/>
  <c r="UBN138" i="7"/>
  <c r="UBO138" i="7"/>
  <c r="UBP138" i="7"/>
  <c r="UBQ138" i="7"/>
  <c r="UBR138" i="7"/>
  <c r="UBS138" i="7"/>
  <c r="UBT138" i="7"/>
  <c r="UBU138" i="7"/>
  <c r="UBV138" i="7"/>
  <c r="UBW138" i="7"/>
  <c r="UBX138" i="7"/>
  <c r="UBY138" i="7"/>
  <c r="UBZ138" i="7"/>
  <c r="UCA138" i="7"/>
  <c r="UCB138" i="7"/>
  <c r="UCC138" i="7"/>
  <c r="UCD138" i="7"/>
  <c r="UCE138" i="7"/>
  <c r="UCF138" i="7"/>
  <c r="UCG138" i="7"/>
  <c r="UCH138" i="7"/>
  <c r="UCI138" i="7"/>
  <c r="UCJ138" i="7"/>
  <c r="UCK138" i="7"/>
  <c r="UCL138" i="7"/>
  <c r="UCM138" i="7"/>
  <c r="UCN138" i="7"/>
  <c r="UCO138" i="7"/>
  <c r="UCP138" i="7"/>
  <c r="UCQ138" i="7"/>
  <c r="UCR138" i="7"/>
  <c r="UCS138" i="7"/>
  <c r="UCT138" i="7"/>
  <c r="UCU138" i="7"/>
  <c r="UCV138" i="7"/>
  <c r="UCW138" i="7"/>
  <c r="UCX138" i="7"/>
  <c r="UCY138" i="7"/>
  <c r="UCZ138" i="7"/>
  <c r="UDA138" i="7"/>
  <c r="UDB138" i="7"/>
  <c r="UDC138" i="7"/>
  <c r="UDD138" i="7"/>
  <c r="UDE138" i="7"/>
  <c r="UDF138" i="7"/>
  <c r="UDG138" i="7"/>
  <c r="UDH138" i="7"/>
  <c r="UDI138" i="7"/>
  <c r="UDJ138" i="7"/>
  <c r="UDK138" i="7"/>
  <c r="UDL138" i="7"/>
  <c r="UDM138" i="7"/>
  <c r="UDN138" i="7"/>
  <c r="UDO138" i="7"/>
  <c r="UDP138" i="7"/>
  <c r="UDQ138" i="7"/>
  <c r="UDR138" i="7"/>
  <c r="UDS138" i="7"/>
  <c r="UDT138" i="7"/>
  <c r="UDU138" i="7"/>
  <c r="UDV138" i="7"/>
  <c r="UDW138" i="7"/>
  <c r="UDX138" i="7"/>
  <c r="UDY138" i="7"/>
  <c r="UDZ138" i="7"/>
  <c r="UEA138" i="7"/>
  <c r="UEB138" i="7"/>
  <c r="UEC138" i="7"/>
  <c r="UED138" i="7"/>
  <c r="UEE138" i="7"/>
  <c r="UEF138" i="7"/>
  <c r="UEG138" i="7"/>
  <c r="UEH138" i="7"/>
  <c r="UEI138" i="7"/>
  <c r="UEJ138" i="7"/>
  <c r="UEK138" i="7"/>
  <c r="UEL138" i="7"/>
  <c r="UEM138" i="7"/>
  <c r="UEN138" i="7"/>
  <c r="UEO138" i="7"/>
  <c r="UEP138" i="7"/>
  <c r="UEQ138" i="7"/>
  <c r="UER138" i="7"/>
  <c r="UES138" i="7"/>
  <c r="UET138" i="7"/>
  <c r="UEU138" i="7"/>
  <c r="UEV138" i="7"/>
  <c r="UEW138" i="7"/>
  <c r="UEX138" i="7"/>
  <c r="UEY138" i="7"/>
  <c r="UEZ138" i="7"/>
  <c r="UFA138" i="7"/>
  <c r="UFB138" i="7"/>
  <c r="UFC138" i="7"/>
  <c r="UFD138" i="7"/>
  <c r="UFE138" i="7"/>
  <c r="UFF138" i="7"/>
  <c r="UFG138" i="7"/>
  <c r="UFH138" i="7"/>
  <c r="UFI138" i="7"/>
  <c r="UFJ138" i="7"/>
  <c r="UFK138" i="7"/>
  <c r="UFL138" i="7"/>
  <c r="UFM138" i="7"/>
  <c r="UFN138" i="7"/>
  <c r="UFO138" i="7"/>
  <c r="UFP138" i="7"/>
  <c r="UFQ138" i="7"/>
  <c r="UFR138" i="7"/>
  <c r="UFS138" i="7"/>
  <c r="UFT138" i="7"/>
  <c r="UFU138" i="7"/>
  <c r="UFV138" i="7"/>
  <c r="UFW138" i="7"/>
  <c r="UFX138" i="7"/>
  <c r="UFY138" i="7"/>
  <c r="UFZ138" i="7"/>
  <c r="UGA138" i="7"/>
  <c r="UGB138" i="7"/>
  <c r="UGC138" i="7"/>
  <c r="UGD138" i="7"/>
  <c r="UGE138" i="7"/>
  <c r="UGF138" i="7"/>
  <c r="UGG138" i="7"/>
  <c r="UGH138" i="7"/>
  <c r="UGI138" i="7"/>
  <c r="UGJ138" i="7"/>
  <c r="UGK138" i="7"/>
  <c r="UGL138" i="7"/>
  <c r="UGM138" i="7"/>
  <c r="UGN138" i="7"/>
  <c r="UGO138" i="7"/>
  <c r="UGP138" i="7"/>
  <c r="UGQ138" i="7"/>
  <c r="UGR138" i="7"/>
  <c r="UGS138" i="7"/>
  <c r="UGT138" i="7"/>
  <c r="UGU138" i="7"/>
  <c r="UGV138" i="7"/>
  <c r="UGW138" i="7"/>
  <c r="UGX138" i="7"/>
  <c r="UGY138" i="7"/>
  <c r="UGZ138" i="7"/>
  <c r="UHA138" i="7"/>
  <c r="UHB138" i="7"/>
  <c r="UHC138" i="7"/>
  <c r="UHD138" i="7"/>
  <c r="UHE138" i="7"/>
  <c r="UHF138" i="7"/>
  <c r="UHG138" i="7"/>
  <c r="UHH138" i="7"/>
  <c r="UHI138" i="7"/>
  <c r="UHJ138" i="7"/>
  <c r="UHK138" i="7"/>
  <c r="UHL138" i="7"/>
  <c r="UHM138" i="7"/>
  <c r="UHN138" i="7"/>
  <c r="UHO138" i="7"/>
  <c r="UHP138" i="7"/>
  <c r="UHQ138" i="7"/>
  <c r="UHR138" i="7"/>
  <c r="UHS138" i="7"/>
  <c r="UHT138" i="7"/>
  <c r="UHU138" i="7"/>
  <c r="UHV138" i="7"/>
  <c r="UHW138" i="7"/>
  <c r="UHX138" i="7"/>
  <c r="UHY138" i="7"/>
  <c r="UHZ138" i="7"/>
  <c r="UIA138" i="7"/>
  <c r="UIB138" i="7"/>
  <c r="UIC138" i="7"/>
  <c r="UID138" i="7"/>
  <c r="UIE138" i="7"/>
  <c r="UIF138" i="7"/>
  <c r="UIG138" i="7"/>
  <c r="UIH138" i="7"/>
  <c r="UII138" i="7"/>
  <c r="UIJ138" i="7"/>
  <c r="UIK138" i="7"/>
  <c r="UIL138" i="7"/>
  <c r="UIM138" i="7"/>
  <c r="UIN138" i="7"/>
  <c r="UIO138" i="7"/>
  <c r="UIP138" i="7"/>
  <c r="UIQ138" i="7"/>
  <c r="UIR138" i="7"/>
  <c r="UIS138" i="7"/>
  <c r="UIT138" i="7"/>
  <c r="UIU138" i="7"/>
  <c r="UIV138" i="7"/>
  <c r="UIW138" i="7"/>
  <c r="UIX138" i="7"/>
  <c r="UIY138" i="7"/>
  <c r="UIZ138" i="7"/>
  <c r="UJA138" i="7"/>
  <c r="UJB138" i="7"/>
  <c r="UJC138" i="7"/>
  <c r="UJD138" i="7"/>
  <c r="UJE138" i="7"/>
  <c r="UJF138" i="7"/>
  <c r="UJG138" i="7"/>
  <c r="UJH138" i="7"/>
  <c r="UJI138" i="7"/>
  <c r="UJJ138" i="7"/>
  <c r="UJK138" i="7"/>
  <c r="UJL138" i="7"/>
  <c r="UJM138" i="7"/>
  <c r="UJN138" i="7"/>
  <c r="UJO138" i="7"/>
  <c r="UJP138" i="7"/>
  <c r="UJQ138" i="7"/>
  <c r="UJR138" i="7"/>
  <c r="UJS138" i="7"/>
  <c r="UJT138" i="7"/>
  <c r="UJU138" i="7"/>
  <c r="UJV138" i="7"/>
  <c r="UJW138" i="7"/>
  <c r="UJX138" i="7"/>
  <c r="UJY138" i="7"/>
  <c r="UJZ138" i="7"/>
  <c r="UKA138" i="7"/>
  <c r="UKB138" i="7"/>
  <c r="UKC138" i="7"/>
  <c r="UKD138" i="7"/>
  <c r="UKE138" i="7"/>
  <c r="UKF138" i="7"/>
  <c r="UKG138" i="7"/>
  <c r="UKH138" i="7"/>
  <c r="UKI138" i="7"/>
  <c r="UKJ138" i="7"/>
  <c r="UKK138" i="7"/>
  <c r="UKL138" i="7"/>
  <c r="UKM138" i="7"/>
  <c r="UKN138" i="7"/>
  <c r="UKO138" i="7"/>
  <c r="UKP138" i="7"/>
  <c r="UKQ138" i="7"/>
  <c r="UKR138" i="7"/>
  <c r="UKS138" i="7"/>
  <c r="UKT138" i="7"/>
  <c r="UKU138" i="7"/>
  <c r="UKV138" i="7"/>
  <c r="UKW138" i="7"/>
  <c r="UKX138" i="7"/>
  <c r="UKY138" i="7"/>
  <c r="UKZ138" i="7"/>
  <c r="ULA138" i="7"/>
  <c r="ULB138" i="7"/>
  <c r="ULC138" i="7"/>
  <c r="ULD138" i="7"/>
  <c r="ULE138" i="7"/>
  <c r="ULF138" i="7"/>
  <c r="ULG138" i="7"/>
  <c r="ULH138" i="7"/>
  <c r="ULI138" i="7"/>
  <c r="ULJ138" i="7"/>
  <c r="ULK138" i="7"/>
  <c r="ULL138" i="7"/>
  <c r="ULM138" i="7"/>
  <c r="ULN138" i="7"/>
  <c r="ULO138" i="7"/>
  <c r="ULP138" i="7"/>
  <c r="ULQ138" i="7"/>
  <c r="ULR138" i="7"/>
  <c r="ULS138" i="7"/>
  <c r="ULT138" i="7"/>
  <c r="ULU138" i="7"/>
  <c r="ULV138" i="7"/>
  <c r="ULW138" i="7"/>
  <c r="ULX138" i="7"/>
  <c r="ULY138" i="7"/>
  <c r="ULZ138" i="7"/>
  <c r="UMA138" i="7"/>
  <c r="UMB138" i="7"/>
  <c r="UMC138" i="7"/>
  <c r="UMD138" i="7"/>
  <c r="UME138" i="7"/>
  <c r="UMF138" i="7"/>
  <c r="UMG138" i="7"/>
  <c r="UMH138" i="7"/>
  <c r="UMI138" i="7"/>
  <c r="UMJ138" i="7"/>
  <c r="UMK138" i="7"/>
  <c r="UML138" i="7"/>
  <c r="UMM138" i="7"/>
  <c r="UMN138" i="7"/>
  <c r="UMO138" i="7"/>
  <c r="UMP138" i="7"/>
  <c r="UMQ138" i="7"/>
  <c r="UMR138" i="7"/>
  <c r="UMS138" i="7"/>
  <c r="UMT138" i="7"/>
  <c r="UMU138" i="7"/>
  <c r="UMV138" i="7"/>
  <c r="UMW138" i="7"/>
  <c r="UMX138" i="7"/>
  <c r="UMY138" i="7"/>
  <c r="UMZ138" i="7"/>
  <c r="UNA138" i="7"/>
  <c r="UNB138" i="7"/>
  <c r="UNC138" i="7"/>
  <c r="UND138" i="7"/>
  <c r="UNE138" i="7"/>
  <c r="UNF138" i="7"/>
  <c r="UNG138" i="7"/>
  <c r="UNH138" i="7"/>
  <c r="UNI138" i="7"/>
  <c r="UNJ138" i="7"/>
  <c r="UNK138" i="7"/>
  <c r="UNL138" i="7"/>
  <c r="UNM138" i="7"/>
  <c r="UNN138" i="7"/>
  <c r="UNO138" i="7"/>
  <c r="UNP138" i="7"/>
  <c r="UNQ138" i="7"/>
  <c r="UNR138" i="7"/>
  <c r="UNS138" i="7"/>
  <c r="UNT138" i="7"/>
  <c r="UNU138" i="7"/>
  <c r="UNV138" i="7"/>
  <c r="UNW138" i="7"/>
  <c r="UNX138" i="7"/>
  <c r="UNY138" i="7"/>
  <c r="UNZ138" i="7"/>
  <c r="UOA138" i="7"/>
  <c r="UOB138" i="7"/>
  <c r="UOC138" i="7"/>
  <c r="UOD138" i="7"/>
  <c r="UOE138" i="7"/>
  <c r="UOF138" i="7"/>
  <c r="UOG138" i="7"/>
  <c r="UOH138" i="7"/>
  <c r="UOI138" i="7"/>
  <c r="UOJ138" i="7"/>
  <c r="UOK138" i="7"/>
  <c r="UOL138" i="7"/>
  <c r="UOM138" i="7"/>
  <c r="UON138" i="7"/>
  <c r="UOO138" i="7"/>
  <c r="UOP138" i="7"/>
  <c r="UOQ138" i="7"/>
  <c r="UOR138" i="7"/>
  <c r="UOS138" i="7"/>
  <c r="UOT138" i="7"/>
  <c r="UOU138" i="7"/>
  <c r="UOV138" i="7"/>
  <c r="UOW138" i="7"/>
  <c r="UOX138" i="7"/>
  <c r="UOY138" i="7"/>
  <c r="UOZ138" i="7"/>
  <c r="UPA138" i="7"/>
  <c r="UPB138" i="7"/>
  <c r="UPC138" i="7"/>
  <c r="UPD138" i="7"/>
  <c r="UPE138" i="7"/>
  <c r="UPF138" i="7"/>
  <c r="UPG138" i="7"/>
  <c r="UPH138" i="7"/>
  <c r="UPI138" i="7"/>
  <c r="UPJ138" i="7"/>
  <c r="UPK138" i="7"/>
  <c r="UPL138" i="7"/>
  <c r="UPM138" i="7"/>
  <c r="UPN138" i="7"/>
  <c r="UPO138" i="7"/>
  <c r="UPP138" i="7"/>
  <c r="UPQ138" i="7"/>
  <c r="UPR138" i="7"/>
  <c r="UPS138" i="7"/>
  <c r="UPT138" i="7"/>
  <c r="UPU138" i="7"/>
  <c r="UPV138" i="7"/>
  <c r="UPW138" i="7"/>
  <c r="UPX138" i="7"/>
  <c r="UPY138" i="7"/>
  <c r="UPZ138" i="7"/>
  <c r="UQA138" i="7"/>
  <c r="UQB138" i="7"/>
  <c r="UQC138" i="7"/>
  <c r="UQD138" i="7"/>
  <c r="UQE138" i="7"/>
  <c r="UQF138" i="7"/>
  <c r="UQG138" i="7"/>
  <c r="UQH138" i="7"/>
  <c r="UQI138" i="7"/>
  <c r="UQJ138" i="7"/>
  <c r="UQK138" i="7"/>
  <c r="UQL138" i="7"/>
  <c r="UQM138" i="7"/>
  <c r="UQN138" i="7"/>
  <c r="UQO138" i="7"/>
  <c r="UQP138" i="7"/>
  <c r="UQQ138" i="7"/>
  <c r="UQR138" i="7"/>
  <c r="UQS138" i="7"/>
  <c r="UQT138" i="7"/>
  <c r="UQU138" i="7"/>
  <c r="UQV138" i="7"/>
  <c r="UQW138" i="7"/>
  <c r="UQX138" i="7"/>
  <c r="UQY138" i="7"/>
  <c r="UQZ138" i="7"/>
  <c r="URA138" i="7"/>
  <c r="URB138" i="7"/>
  <c r="URC138" i="7"/>
  <c r="URD138" i="7"/>
  <c r="URE138" i="7"/>
  <c r="URF138" i="7"/>
  <c r="URG138" i="7"/>
  <c r="URH138" i="7"/>
  <c r="URI138" i="7"/>
  <c r="URJ138" i="7"/>
  <c r="URK138" i="7"/>
  <c r="URL138" i="7"/>
  <c r="URM138" i="7"/>
  <c r="URN138" i="7"/>
  <c r="URO138" i="7"/>
  <c r="URP138" i="7"/>
  <c r="URQ138" i="7"/>
  <c r="URR138" i="7"/>
  <c r="URS138" i="7"/>
  <c r="URT138" i="7"/>
  <c r="URU138" i="7"/>
  <c r="URV138" i="7"/>
  <c r="URW138" i="7"/>
  <c r="URX138" i="7"/>
  <c r="URY138" i="7"/>
  <c r="URZ138" i="7"/>
  <c r="USA138" i="7"/>
  <c r="USB138" i="7"/>
  <c r="USC138" i="7"/>
  <c r="USD138" i="7"/>
  <c r="USE138" i="7"/>
  <c r="USF138" i="7"/>
  <c r="USG138" i="7"/>
  <c r="USH138" i="7"/>
  <c r="USI138" i="7"/>
  <c r="USJ138" i="7"/>
  <c r="USK138" i="7"/>
  <c r="USL138" i="7"/>
  <c r="USM138" i="7"/>
  <c r="USN138" i="7"/>
  <c r="USO138" i="7"/>
  <c r="USP138" i="7"/>
  <c r="USQ138" i="7"/>
  <c r="USR138" i="7"/>
  <c r="USS138" i="7"/>
  <c r="UST138" i="7"/>
  <c r="USU138" i="7"/>
  <c r="USV138" i="7"/>
  <c r="USW138" i="7"/>
  <c r="USX138" i="7"/>
  <c r="USY138" i="7"/>
  <c r="USZ138" i="7"/>
  <c r="UTA138" i="7"/>
  <c r="UTB138" i="7"/>
  <c r="UTC138" i="7"/>
  <c r="UTD138" i="7"/>
  <c r="UTE138" i="7"/>
  <c r="UTF138" i="7"/>
  <c r="UTG138" i="7"/>
  <c r="UTH138" i="7"/>
  <c r="UTI138" i="7"/>
  <c r="UTJ138" i="7"/>
  <c r="UTK138" i="7"/>
  <c r="UTL138" i="7"/>
  <c r="UTM138" i="7"/>
  <c r="UTN138" i="7"/>
  <c r="UTO138" i="7"/>
  <c r="UTP138" i="7"/>
  <c r="UTQ138" i="7"/>
  <c r="UTR138" i="7"/>
  <c r="UTS138" i="7"/>
  <c r="UTT138" i="7"/>
  <c r="UTU138" i="7"/>
  <c r="UTV138" i="7"/>
  <c r="UTW138" i="7"/>
  <c r="UTX138" i="7"/>
  <c r="UTY138" i="7"/>
  <c r="UTZ138" i="7"/>
  <c r="UUA138" i="7"/>
  <c r="UUB138" i="7"/>
  <c r="UUC138" i="7"/>
  <c r="UUD138" i="7"/>
  <c r="UUE138" i="7"/>
  <c r="UUF138" i="7"/>
  <c r="UUG138" i="7"/>
  <c r="UUH138" i="7"/>
  <c r="UUI138" i="7"/>
  <c r="UUJ138" i="7"/>
  <c r="UUK138" i="7"/>
  <c r="UUL138" i="7"/>
  <c r="UUM138" i="7"/>
  <c r="UUN138" i="7"/>
  <c r="UUO138" i="7"/>
  <c r="UUP138" i="7"/>
  <c r="UUQ138" i="7"/>
  <c r="UUR138" i="7"/>
  <c r="UUS138" i="7"/>
  <c r="UUT138" i="7"/>
  <c r="UUU138" i="7"/>
  <c r="UUV138" i="7"/>
  <c r="UUW138" i="7"/>
  <c r="UUX138" i="7"/>
  <c r="UUY138" i="7"/>
  <c r="UUZ138" i="7"/>
  <c r="UVA138" i="7"/>
  <c r="UVB138" i="7"/>
  <c r="UVC138" i="7"/>
  <c r="UVD138" i="7"/>
  <c r="UVE138" i="7"/>
  <c r="UVF138" i="7"/>
  <c r="UVG138" i="7"/>
  <c r="UVH138" i="7"/>
  <c r="UVI138" i="7"/>
  <c r="UVJ138" i="7"/>
  <c r="UVK138" i="7"/>
  <c r="UVL138" i="7"/>
  <c r="UVM138" i="7"/>
  <c r="UVN138" i="7"/>
  <c r="UVO138" i="7"/>
  <c r="UVP138" i="7"/>
  <c r="UVQ138" i="7"/>
  <c r="UVR138" i="7"/>
  <c r="UVS138" i="7"/>
  <c r="UVT138" i="7"/>
  <c r="UVU138" i="7"/>
  <c r="UVV138" i="7"/>
  <c r="UVW138" i="7"/>
  <c r="UVX138" i="7"/>
  <c r="UVY138" i="7"/>
  <c r="UVZ138" i="7"/>
  <c r="UWA138" i="7"/>
  <c r="UWB138" i="7"/>
  <c r="UWC138" i="7"/>
  <c r="UWD138" i="7"/>
  <c r="UWE138" i="7"/>
  <c r="UWF138" i="7"/>
  <c r="UWG138" i="7"/>
  <c r="UWH138" i="7"/>
  <c r="UWI138" i="7"/>
  <c r="UWJ138" i="7"/>
  <c r="UWK138" i="7"/>
  <c r="UWL138" i="7"/>
  <c r="UWM138" i="7"/>
  <c r="UWN138" i="7"/>
  <c r="UWO138" i="7"/>
  <c r="UWP138" i="7"/>
  <c r="UWQ138" i="7"/>
  <c r="UWR138" i="7"/>
  <c r="UWS138" i="7"/>
  <c r="UWT138" i="7"/>
  <c r="UWU138" i="7"/>
  <c r="UWV138" i="7"/>
  <c r="UWW138" i="7"/>
  <c r="UWX138" i="7"/>
  <c r="UWY138" i="7"/>
  <c r="UWZ138" i="7"/>
  <c r="UXA138" i="7"/>
  <c r="UXB138" i="7"/>
  <c r="UXC138" i="7"/>
  <c r="UXD138" i="7"/>
  <c r="UXE138" i="7"/>
  <c r="UXF138" i="7"/>
  <c r="UXG138" i="7"/>
  <c r="UXH138" i="7"/>
  <c r="UXI138" i="7"/>
  <c r="UXJ138" i="7"/>
  <c r="UXK138" i="7"/>
  <c r="UXL138" i="7"/>
  <c r="UXM138" i="7"/>
  <c r="UXN138" i="7"/>
  <c r="UXO138" i="7"/>
  <c r="UXP138" i="7"/>
  <c r="UXQ138" i="7"/>
  <c r="UXR138" i="7"/>
  <c r="UXS138" i="7"/>
  <c r="UXT138" i="7"/>
  <c r="UXU138" i="7"/>
  <c r="UXV138" i="7"/>
  <c r="UXW138" i="7"/>
  <c r="UXX138" i="7"/>
  <c r="UXY138" i="7"/>
  <c r="UXZ138" i="7"/>
  <c r="UYA138" i="7"/>
  <c r="UYB138" i="7"/>
  <c r="UYC138" i="7"/>
  <c r="UYD138" i="7"/>
  <c r="UYE138" i="7"/>
  <c r="UYF138" i="7"/>
  <c r="UYG138" i="7"/>
  <c r="UYH138" i="7"/>
  <c r="UYI138" i="7"/>
  <c r="UYJ138" i="7"/>
  <c r="UYK138" i="7"/>
  <c r="UYL138" i="7"/>
  <c r="UYM138" i="7"/>
  <c r="UYN138" i="7"/>
  <c r="UYO138" i="7"/>
  <c r="UYP138" i="7"/>
  <c r="UYQ138" i="7"/>
  <c r="UYR138" i="7"/>
  <c r="UYS138" i="7"/>
  <c r="UYT138" i="7"/>
  <c r="UYU138" i="7"/>
  <c r="UYV138" i="7"/>
  <c r="UYW138" i="7"/>
  <c r="UYX138" i="7"/>
  <c r="UYY138" i="7"/>
  <c r="UYZ138" i="7"/>
  <c r="UZA138" i="7"/>
  <c r="UZB138" i="7"/>
  <c r="UZC138" i="7"/>
  <c r="UZD138" i="7"/>
  <c r="UZE138" i="7"/>
  <c r="UZF138" i="7"/>
  <c r="UZG138" i="7"/>
  <c r="UZH138" i="7"/>
  <c r="UZI138" i="7"/>
  <c r="UZJ138" i="7"/>
  <c r="UZK138" i="7"/>
  <c r="UZL138" i="7"/>
  <c r="UZM138" i="7"/>
  <c r="UZN138" i="7"/>
  <c r="UZO138" i="7"/>
  <c r="UZP138" i="7"/>
  <c r="UZQ138" i="7"/>
  <c r="UZR138" i="7"/>
  <c r="UZS138" i="7"/>
  <c r="UZT138" i="7"/>
  <c r="UZU138" i="7"/>
  <c r="UZV138" i="7"/>
  <c r="UZW138" i="7"/>
  <c r="UZX138" i="7"/>
  <c r="UZY138" i="7"/>
  <c r="UZZ138" i="7"/>
  <c r="VAA138" i="7"/>
  <c r="VAB138" i="7"/>
  <c r="VAC138" i="7"/>
  <c r="VAD138" i="7"/>
  <c r="VAE138" i="7"/>
  <c r="VAF138" i="7"/>
  <c r="VAG138" i="7"/>
  <c r="VAH138" i="7"/>
  <c r="VAI138" i="7"/>
  <c r="VAJ138" i="7"/>
  <c r="VAK138" i="7"/>
  <c r="VAL138" i="7"/>
  <c r="VAM138" i="7"/>
  <c r="VAN138" i="7"/>
  <c r="VAO138" i="7"/>
  <c r="VAP138" i="7"/>
  <c r="VAQ138" i="7"/>
  <c r="VAR138" i="7"/>
  <c r="VAS138" i="7"/>
  <c r="VAT138" i="7"/>
  <c r="VAU138" i="7"/>
  <c r="VAV138" i="7"/>
  <c r="VAW138" i="7"/>
  <c r="VAX138" i="7"/>
  <c r="VAY138" i="7"/>
  <c r="VAZ138" i="7"/>
  <c r="VBA138" i="7"/>
  <c r="VBB138" i="7"/>
  <c r="VBC138" i="7"/>
  <c r="VBD138" i="7"/>
  <c r="VBE138" i="7"/>
  <c r="VBF138" i="7"/>
  <c r="VBG138" i="7"/>
  <c r="VBH138" i="7"/>
  <c r="VBI138" i="7"/>
  <c r="VBJ138" i="7"/>
  <c r="VBK138" i="7"/>
  <c r="VBL138" i="7"/>
  <c r="VBM138" i="7"/>
  <c r="VBN138" i="7"/>
  <c r="VBO138" i="7"/>
  <c r="VBP138" i="7"/>
  <c r="VBQ138" i="7"/>
  <c r="VBR138" i="7"/>
  <c r="VBS138" i="7"/>
  <c r="VBT138" i="7"/>
  <c r="VBU138" i="7"/>
  <c r="VBV138" i="7"/>
  <c r="VBW138" i="7"/>
  <c r="VBX138" i="7"/>
  <c r="VBY138" i="7"/>
  <c r="VBZ138" i="7"/>
  <c r="VCA138" i="7"/>
  <c r="VCB138" i="7"/>
  <c r="VCC138" i="7"/>
  <c r="VCD138" i="7"/>
  <c r="VCE138" i="7"/>
  <c r="VCF138" i="7"/>
  <c r="VCG138" i="7"/>
  <c r="VCH138" i="7"/>
  <c r="VCI138" i="7"/>
  <c r="VCJ138" i="7"/>
  <c r="VCK138" i="7"/>
  <c r="VCL138" i="7"/>
  <c r="VCM138" i="7"/>
  <c r="VCN138" i="7"/>
  <c r="VCO138" i="7"/>
  <c r="VCP138" i="7"/>
  <c r="VCQ138" i="7"/>
  <c r="VCR138" i="7"/>
  <c r="VCS138" i="7"/>
  <c r="VCT138" i="7"/>
  <c r="VCU138" i="7"/>
  <c r="VCV138" i="7"/>
  <c r="VCW138" i="7"/>
  <c r="VCX138" i="7"/>
  <c r="VCY138" i="7"/>
  <c r="VCZ138" i="7"/>
  <c r="VDA138" i="7"/>
  <c r="VDB138" i="7"/>
  <c r="VDC138" i="7"/>
  <c r="VDD138" i="7"/>
  <c r="VDE138" i="7"/>
  <c r="VDF138" i="7"/>
  <c r="VDG138" i="7"/>
  <c r="VDH138" i="7"/>
  <c r="VDI138" i="7"/>
  <c r="VDJ138" i="7"/>
  <c r="VDK138" i="7"/>
  <c r="VDL138" i="7"/>
  <c r="VDM138" i="7"/>
  <c r="VDN138" i="7"/>
  <c r="VDO138" i="7"/>
  <c r="VDP138" i="7"/>
  <c r="VDQ138" i="7"/>
  <c r="VDR138" i="7"/>
  <c r="VDS138" i="7"/>
  <c r="VDT138" i="7"/>
  <c r="VDU138" i="7"/>
  <c r="VDV138" i="7"/>
  <c r="VDW138" i="7"/>
  <c r="VDX138" i="7"/>
  <c r="VDY138" i="7"/>
  <c r="VDZ138" i="7"/>
  <c r="VEA138" i="7"/>
  <c r="VEB138" i="7"/>
  <c r="VEC138" i="7"/>
  <c r="VED138" i="7"/>
  <c r="VEE138" i="7"/>
  <c r="VEF138" i="7"/>
  <c r="VEG138" i="7"/>
  <c r="VEH138" i="7"/>
  <c r="VEI138" i="7"/>
  <c r="VEJ138" i="7"/>
  <c r="VEK138" i="7"/>
  <c r="VEL138" i="7"/>
  <c r="VEM138" i="7"/>
  <c r="VEN138" i="7"/>
  <c r="VEO138" i="7"/>
  <c r="VEP138" i="7"/>
  <c r="VEQ138" i="7"/>
  <c r="VER138" i="7"/>
  <c r="VES138" i="7"/>
  <c r="VET138" i="7"/>
  <c r="VEU138" i="7"/>
  <c r="VEV138" i="7"/>
  <c r="VEW138" i="7"/>
  <c r="VEX138" i="7"/>
  <c r="VEY138" i="7"/>
  <c r="VEZ138" i="7"/>
  <c r="VFA138" i="7"/>
  <c r="VFB138" i="7"/>
  <c r="VFC138" i="7"/>
  <c r="VFD138" i="7"/>
  <c r="VFE138" i="7"/>
  <c r="VFF138" i="7"/>
  <c r="VFG138" i="7"/>
  <c r="VFH138" i="7"/>
  <c r="VFI138" i="7"/>
  <c r="VFJ138" i="7"/>
  <c r="VFK138" i="7"/>
  <c r="VFL138" i="7"/>
  <c r="VFM138" i="7"/>
  <c r="VFN138" i="7"/>
  <c r="VFO138" i="7"/>
  <c r="VFP138" i="7"/>
  <c r="VFQ138" i="7"/>
  <c r="VFR138" i="7"/>
  <c r="VFS138" i="7"/>
  <c r="VFT138" i="7"/>
  <c r="VFU138" i="7"/>
  <c r="VFV138" i="7"/>
  <c r="VFW138" i="7"/>
  <c r="VFX138" i="7"/>
  <c r="VFY138" i="7"/>
  <c r="VFZ138" i="7"/>
  <c r="VGA138" i="7"/>
  <c r="VGB138" i="7"/>
  <c r="VGC138" i="7"/>
  <c r="VGD138" i="7"/>
  <c r="VGE138" i="7"/>
  <c r="VGF138" i="7"/>
  <c r="VGG138" i="7"/>
  <c r="VGH138" i="7"/>
  <c r="VGI138" i="7"/>
  <c r="VGJ138" i="7"/>
  <c r="VGK138" i="7"/>
  <c r="VGL138" i="7"/>
  <c r="VGM138" i="7"/>
  <c r="VGN138" i="7"/>
  <c r="VGO138" i="7"/>
  <c r="VGP138" i="7"/>
  <c r="VGQ138" i="7"/>
  <c r="VGR138" i="7"/>
  <c r="VGS138" i="7"/>
  <c r="VGT138" i="7"/>
  <c r="VGU138" i="7"/>
  <c r="VGV138" i="7"/>
  <c r="VGW138" i="7"/>
  <c r="VGX138" i="7"/>
  <c r="VGY138" i="7"/>
  <c r="VGZ138" i="7"/>
  <c r="VHA138" i="7"/>
  <c r="VHB138" i="7"/>
  <c r="VHC138" i="7"/>
  <c r="VHD138" i="7"/>
  <c r="VHE138" i="7"/>
  <c r="VHF138" i="7"/>
  <c r="VHG138" i="7"/>
  <c r="VHH138" i="7"/>
  <c r="VHI138" i="7"/>
  <c r="VHJ138" i="7"/>
  <c r="VHK138" i="7"/>
  <c r="VHL138" i="7"/>
  <c r="VHM138" i="7"/>
  <c r="VHN138" i="7"/>
  <c r="VHO138" i="7"/>
  <c r="VHP138" i="7"/>
  <c r="VHQ138" i="7"/>
  <c r="VHR138" i="7"/>
  <c r="VHS138" i="7"/>
  <c r="VHT138" i="7"/>
  <c r="VHU138" i="7"/>
  <c r="VHV138" i="7"/>
  <c r="VHW138" i="7"/>
  <c r="VHX138" i="7"/>
  <c r="VHY138" i="7"/>
  <c r="VHZ138" i="7"/>
  <c r="VIA138" i="7"/>
  <c r="VIB138" i="7"/>
  <c r="VIC138" i="7"/>
  <c r="VID138" i="7"/>
  <c r="VIE138" i="7"/>
  <c r="VIF138" i="7"/>
  <c r="VIG138" i="7"/>
  <c r="VIH138" i="7"/>
  <c r="VII138" i="7"/>
  <c r="VIJ138" i="7"/>
  <c r="VIK138" i="7"/>
  <c r="VIL138" i="7"/>
  <c r="VIM138" i="7"/>
  <c r="VIN138" i="7"/>
  <c r="VIO138" i="7"/>
  <c r="VIP138" i="7"/>
  <c r="VIQ138" i="7"/>
  <c r="VIR138" i="7"/>
  <c r="VIS138" i="7"/>
  <c r="VIT138" i="7"/>
  <c r="VIU138" i="7"/>
  <c r="VIV138" i="7"/>
  <c r="VIW138" i="7"/>
  <c r="VIX138" i="7"/>
  <c r="VIY138" i="7"/>
  <c r="VIZ138" i="7"/>
  <c r="VJA138" i="7"/>
  <c r="VJB138" i="7"/>
  <c r="VJC138" i="7"/>
  <c r="VJD138" i="7"/>
  <c r="VJE138" i="7"/>
  <c r="VJF138" i="7"/>
  <c r="VJG138" i="7"/>
  <c r="VJH138" i="7"/>
  <c r="VJI138" i="7"/>
  <c r="VJJ138" i="7"/>
  <c r="VJK138" i="7"/>
  <c r="VJL138" i="7"/>
  <c r="VJM138" i="7"/>
  <c r="VJN138" i="7"/>
  <c r="VJO138" i="7"/>
  <c r="VJP138" i="7"/>
  <c r="VJQ138" i="7"/>
  <c r="VJR138" i="7"/>
  <c r="VJS138" i="7"/>
  <c r="VJT138" i="7"/>
  <c r="VJU138" i="7"/>
  <c r="VJV138" i="7"/>
  <c r="VJW138" i="7"/>
  <c r="VJX138" i="7"/>
  <c r="VJY138" i="7"/>
  <c r="VJZ138" i="7"/>
  <c r="VKA138" i="7"/>
  <c r="VKB138" i="7"/>
  <c r="VKC138" i="7"/>
  <c r="VKD138" i="7"/>
  <c r="VKE138" i="7"/>
  <c r="VKF138" i="7"/>
  <c r="VKG138" i="7"/>
  <c r="VKH138" i="7"/>
  <c r="VKI138" i="7"/>
  <c r="VKJ138" i="7"/>
  <c r="VKK138" i="7"/>
  <c r="VKL138" i="7"/>
  <c r="VKM138" i="7"/>
  <c r="VKN138" i="7"/>
  <c r="VKO138" i="7"/>
  <c r="VKP138" i="7"/>
  <c r="VKQ138" i="7"/>
  <c r="VKR138" i="7"/>
  <c r="VKS138" i="7"/>
  <c r="VKT138" i="7"/>
  <c r="VKU138" i="7"/>
  <c r="VKV138" i="7"/>
  <c r="VKW138" i="7"/>
  <c r="VKX138" i="7"/>
  <c r="VKY138" i="7"/>
  <c r="VKZ138" i="7"/>
  <c r="VLA138" i="7"/>
  <c r="VLB138" i="7"/>
  <c r="VLC138" i="7"/>
  <c r="VLD138" i="7"/>
  <c r="VLE138" i="7"/>
  <c r="VLF138" i="7"/>
  <c r="VLG138" i="7"/>
  <c r="VLH138" i="7"/>
  <c r="VLI138" i="7"/>
  <c r="VLJ138" i="7"/>
  <c r="VLK138" i="7"/>
  <c r="VLL138" i="7"/>
  <c r="VLM138" i="7"/>
  <c r="VLN138" i="7"/>
  <c r="VLO138" i="7"/>
  <c r="VLP138" i="7"/>
  <c r="VLQ138" i="7"/>
  <c r="VLR138" i="7"/>
  <c r="VLS138" i="7"/>
  <c r="VLT138" i="7"/>
  <c r="VLU138" i="7"/>
  <c r="VLV138" i="7"/>
  <c r="VLW138" i="7"/>
  <c r="VLX138" i="7"/>
  <c r="VLY138" i="7"/>
  <c r="VLZ138" i="7"/>
  <c r="VMA138" i="7"/>
  <c r="VMB138" i="7"/>
  <c r="VMC138" i="7"/>
  <c r="VMD138" i="7"/>
  <c r="VME138" i="7"/>
  <c r="VMF138" i="7"/>
  <c r="VMG138" i="7"/>
  <c r="VMH138" i="7"/>
  <c r="VMI138" i="7"/>
  <c r="VMJ138" i="7"/>
  <c r="VMK138" i="7"/>
  <c r="VML138" i="7"/>
  <c r="VMM138" i="7"/>
  <c r="VMN138" i="7"/>
  <c r="VMO138" i="7"/>
  <c r="VMP138" i="7"/>
  <c r="VMQ138" i="7"/>
  <c r="VMR138" i="7"/>
  <c r="VMS138" i="7"/>
  <c r="VMT138" i="7"/>
  <c r="VMU138" i="7"/>
  <c r="VMV138" i="7"/>
  <c r="VMW138" i="7"/>
  <c r="VMX138" i="7"/>
  <c r="VMY138" i="7"/>
  <c r="VMZ138" i="7"/>
  <c r="VNA138" i="7"/>
  <c r="VNB138" i="7"/>
  <c r="VNC138" i="7"/>
  <c r="VND138" i="7"/>
  <c r="VNE138" i="7"/>
  <c r="VNF138" i="7"/>
  <c r="VNG138" i="7"/>
  <c r="VNH138" i="7"/>
  <c r="VNI138" i="7"/>
  <c r="VNJ138" i="7"/>
  <c r="VNK138" i="7"/>
  <c r="VNL138" i="7"/>
  <c r="VNM138" i="7"/>
  <c r="VNN138" i="7"/>
  <c r="VNO138" i="7"/>
  <c r="VNP138" i="7"/>
  <c r="VNQ138" i="7"/>
  <c r="VNR138" i="7"/>
  <c r="VNS138" i="7"/>
  <c r="VNT138" i="7"/>
  <c r="VNU138" i="7"/>
  <c r="VNV138" i="7"/>
  <c r="VNW138" i="7"/>
  <c r="VNX138" i="7"/>
  <c r="VNY138" i="7"/>
  <c r="VNZ138" i="7"/>
  <c r="VOA138" i="7"/>
  <c r="VOB138" i="7"/>
  <c r="VOC138" i="7"/>
  <c r="VOD138" i="7"/>
  <c r="VOE138" i="7"/>
  <c r="VOF138" i="7"/>
  <c r="VOG138" i="7"/>
  <c r="VOH138" i="7"/>
  <c r="VOI138" i="7"/>
  <c r="VOJ138" i="7"/>
  <c r="VOK138" i="7"/>
  <c r="VOL138" i="7"/>
  <c r="VOM138" i="7"/>
  <c r="VON138" i="7"/>
  <c r="VOO138" i="7"/>
  <c r="VOP138" i="7"/>
  <c r="VOQ138" i="7"/>
  <c r="VOR138" i="7"/>
  <c r="VOS138" i="7"/>
  <c r="VOT138" i="7"/>
  <c r="VOU138" i="7"/>
  <c r="VOV138" i="7"/>
  <c r="VOW138" i="7"/>
  <c r="VOX138" i="7"/>
  <c r="VOY138" i="7"/>
  <c r="VOZ138" i="7"/>
  <c r="VPA138" i="7"/>
  <c r="VPB138" i="7"/>
  <c r="VPC138" i="7"/>
  <c r="VPD138" i="7"/>
  <c r="VPE138" i="7"/>
  <c r="VPF138" i="7"/>
  <c r="VPG138" i="7"/>
  <c r="VPH138" i="7"/>
  <c r="VPI138" i="7"/>
  <c r="VPJ138" i="7"/>
  <c r="VPK138" i="7"/>
  <c r="VPL138" i="7"/>
  <c r="VPM138" i="7"/>
  <c r="VPN138" i="7"/>
  <c r="VPO138" i="7"/>
  <c r="VPP138" i="7"/>
  <c r="VPQ138" i="7"/>
  <c r="VPR138" i="7"/>
  <c r="VPS138" i="7"/>
  <c r="VPT138" i="7"/>
  <c r="VPU138" i="7"/>
  <c r="VPV138" i="7"/>
  <c r="VPW138" i="7"/>
  <c r="VPX138" i="7"/>
  <c r="VPY138" i="7"/>
  <c r="VPZ138" i="7"/>
  <c r="VQA138" i="7"/>
  <c r="VQB138" i="7"/>
  <c r="VQC138" i="7"/>
  <c r="VQD138" i="7"/>
  <c r="VQE138" i="7"/>
  <c r="VQF138" i="7"/>
  <c r="VQG138" i="7"/>
  <c r="VQH138" i="7"/>
  <c r="VQI138" i="7"/>
  <c r="VQJ138" i="7"/>
  <c r="VQK138" i="7"/>
  <c r="VQL138" i="7"/>
  <c r="VQM138" i="7"/>
  <c r="VQN138" i="7"/>
  <c r="VQO138" i="7"/>
  <c r="VQP138" i="7"/>
  <c r="VQQ138" i="7"/>
  <c r="VQR138" i="7"/>
  <c r="VQS138" i="7"/>
  <c r="VQT138" i="7"/>
  <c r="VQU138" i="7"/>
  <c r="VQV138" i="7"/>
  <c r="VQW138" i="7"/>
  <c r="VQX138" i="7"/>
  <c r="VQY138" i="7"/>
  <c r="VQZ138" i="7"/>
  <c r="VRA138" i="7"/>
  <c r="VRB138" i="7"/>
  <c r="VRC138" i="7"/>
  <c r="VRD138" i="7"/>
  <c r="VRE138" i="7"/>
  <c r="VRF138" i="7"/>
  <c r="VRG138" i="7"/>
  <c r="VRH138" i="7"/>
  <c r="VRI138" i="7"/>
  <c r="VRJ138" i="7"/>
  <c r="VRK138" i="7"/>
  <c r="VRL138" i="7"/>
  <c r="VRM138" i="7"/>
  <c r="VRN138" i="7"/>
  <c r="VRO138" i="7"/>
  <c r="VRP138" i="7"/>
  <c r="VRQ138" i="7"/>
  <c r="VRR138" i="7"/>
  <c r="VRS138" i="7"/>
  <c r="VRT138" i="7"/>
  <c r="VRU138" i="7"/>
  <c r="VRV138" i="7"/>
  <c r="VRW138" i="7"/>
  <c r="VRX138" i="7"/>
  <c r="VRY138" i="7"/>
  <c r="VRZ138" i="7"/>
  <c r="VSA138" i="7"/>
  <c r="VSB138" i="7"/>
  <c r="VSC138" i="7"/>
  <c r="VSD138" i="7"/>
  <c r="VSE138" i="7"/>
  <c r="VSF138" i="7"/>
  <c r="VSG138" i="7"/>
  <c r="VSH138" i="7"/>
  <c r="VSI138" i="7"/>
  <c r="VSJ138" i="7"/>
  <c r="VSK138" i="7"/>
  <c r="VSL138" i="7"/>
  <c r="VSM138" i="7"/>
  <c r="VSN138" i="7"/>
  <c r="VSO138" i="7"/>
  <c r="VSP138" i="7"/>
  <c r="VSQ138" i="7"/>
  <c r="VSR138" i="7"/>
  <c r="VSS138" i="7"/>
  <c r="VST138" i="7"/>
  <c r="VSU138" i="7"/>
  <c r="VSV138" i="7"/>
  <c r="VSW138" i="7"/>
  <c r="VSX138" i="7"/>
  <c r="VSY138" i="7"/>
  <c r="VSZ138" i="7"/>
  <c r="VTA138" i="7"/>
  <c r="VTB138" i="7"/>
  <c r="VTC138" i="7"/>
  <c r="VTD138" i="7"/>
  <c r="VTE138" i="7"/>
  <c r="VTF138" i="7"/>
  <c r="VTG138" i="7"/>
  <c r="VTH138" i="7"/>
  <c r="VTI138" i="7"/>
  <c r="VTJ138" i="7"/>
  <c r="VTK138" i="7"/>
  <c r="VTL138" i="7"/>
  <c r="VTM138" i="7"/>
  <c r="VTN138" i="7"/>
  <c r="VTO138" i="7"/>
  <c r="VTP138" i="7"/>
  <c r="VTQ138" i="7"/>
  <c r="VTR138" i="7"/>
  <c r="VTS138" i="7"/>
  <c r="VTT138" i="7"/>
  <c r="VTU138" i="7"/>
  <c r="VTV138" i="7"/>
  <c r="VTW138" i="7"/>
  <c r="VTX138" i="7"/>
  <c r="VTY138" i="7"/>
  <c r="VTZ138" i="7"/>
  <c r="VUA138" i="7"/>
  <c r="VUB138" i="7"/>
  <c r="VUC138" i="7"/>
  <c r="VUD138" i="7"/>
  <c r="VUE138" i="7"/>
  <c r="VUF138" i="7"/>
  <c r="VUG138" i="7"/>
  <c r="VUH138" i="7"/>
  <c r="VUI138" i="7"/>
  <c r="VUJ138" i="7"/>
  <c r="VUK138" i="7"/>
  <c r="VUL138" i="7"/>
  <c r="VUM138" i="7"/>
  <c r="VUN138" i="7"/>
  <c r="VUO138" i="7"/>
  <c r="VUP138" i="7"/>
  <c r="VUQ138" i="7"/>
  <c r="VUR138" i="7"/>
  <c r="VUS138" i="7"/>
  <c r="VUT138" i="7"/>
  <c r="VUU138" i="7"/>
  <c r="VUV138" i="7"/>
  <c r="VUW138" i="7"/>
  <c r="VUX138" i="7"/>
  <c r="VUY138" i="7"/>
  <c r="VUZ138" i="7"/>
  <c r="VVA138" i="7"/>
  <c r="VVB138" i="7"/>
  <c r="VVC138" i="7"/>
  <c r="VVD138" i="7"/>
  <c r="VVE138" i="7"/>
  <c r="VVF138" i="7"/>
  <c r="VVG138" i="7"/>
  <c r="VVH138" i="7"/>
  <c r="VVI138" i="7"/>
  <c r="VVJ138" i="7"/>
  <c r="VVK138" i="7"/>
  <c r="VVL138" i="7"/>
  <c r="VVM138" i="7"/>
  <c r="VVN138" i="7"/>
  <c r="VVO138" i="7"/>
  <c r="VVP138" i="7"/>
  <c r="VVQ138" i="7"/>
  <c r="VVR138" i="7"/>
  <c r="VVS138" i="7"/>
  <c r="VVT138" i="7"/>
  <c r="VVU138" i="7"/>
  <c r="VVV138" i="7"/>
  <c r="VVW138" i="7"/>
  <c r="VVX138" i="7"/>
  <c r="VVY138" i="7"/>
  <c r="VVZ138" i="7"/>
  <c r="VWA138" i="7"/>
  <c r="VWB138" i="7"/>
  <c r="VWC138" i="7"/>
  <c r="VWD138" i="7"/>
  <c r="VWE138" i="7"/>
  <c r="VWF138" i="7"/>
  <c r="VWG138" i="7"/>
  <c r="VWH138" i="7"/>
  <c r="VWI138" i="7"/>
  <c r="VWJ138" i="7"/>
  <c r="VWK138" i="7"/>
  <c r="VWL138" i="7"/>
  <c r="VWM138" i="7"/>
  <c r="VWN138" i="7"/>
  <c r="VWO138" i="7"/>
  <c r="VWP138" i="7"/>
  <c r="VWQ138" i="7"/>
  <c r="VWR138" i="7"/>
  <c r="VWS138" i="7"/>
  <c r="VWT138" i="7"/>
  <c r="VWU138" i="7"/>
  <c r="VWV138" i="7"/>
  <c r="VWW138" i="7"/>
  <c r="VWX138" i="7"/>
  <c r="VWY138" i="7"/>
  <c r="VWZ138" i="7"/>
  <c r="VXA138" i="7"/>
  <c r="VXB138" i="7"/>
  <c r="VXC138" i="7"/>
  <c r="VXD138" i="7"/>
  <c r="VXE138" i="7"/>
  <c r="VXF138" i="7"/>
  <c r="VXG138" i="7"/>
  <c r="VXH138" i="7"/>
  <c r="VXI138" i="7"/>
  <c r="VXJ138" i="7"/>
  <c r="VXK138" i="7"/>
  <c r="VXL138" i="7"/>
  <c r="VXM138" i="7"/>
  <c r="VXN138" i="7"/>
  <c r="VXO138" i="7"/>
  <c r="VXP138" i="7"/>
  <c r="VXQ138" i="7"/>
  <c r="VXR138" i="7"/>
  <c r="VXS138" i="7"/>
  <c r="VXT138" i="7"/>
  <c r="VXU138" i="7"/>
  <c r="VXV138" i="7"/>
  <c r="VXW138" i="7"/>
  <c r="VXX138" i="7"/>
  <c r="VXY138" i="7"/>
  <c r="VXZ138" i="7"/>
  <c r="VYA138" i="7"/>
  <c r="VYB138" i="7"/>
  <c r="VYC138" i="7"/>
  <c r="VYD138" i="7"/>
  <c r="VYE138" i="7"/>
  <c r="VYF138" i="7"/>
  <c r="VYG138" i="7"/>
  <c r="VYH138" i="7"/>
  <c r="VYI138" i="7"/>
  <c r="VYJ138" i="7"/>
  <c r="VYK138" i="7"/>
  <c r="VYL138" i="7"/>
  <c r="VYM138" i="7"/>
  <c r="VYN138" i="7"/>
  <c r="VYO138" i="7"/>
  <c r="VYP138" i="7"/>
  <c r="VYQ138" i="7"/>
  <c r="VYR138" i="7"/>
  <c r="VYS138" i="7"/>
  <c r="VYT138" i="7"/>
  <c r="VYU138" i="7"/>
  <c r="VYV138" i="7"/>
  <c r="VYW138" i="7"/>
  <c r="VYX138" i="7"/>
  <c r="VYY138" i="7"/>
  <c r="VYZ138" i="7"/>
  <c r="VZA138" i="7"/>
  <c r="VZB138" i="7"/>
  <c r="VZC138" i="7"/>
  <c r="VZD138" i="7"/>
  <c r="VZE138" i="7"/>
  <c r="VZF138" i="7"/>
  <c r="VZG138" i="7"/>
  <c r="VZH138" i="7"/>
  <c r="VZI138" i="7"/>
  <c r="VZJ138" i="7"/>
  <c r="VZK138" i="7"/>
  <c r="VZL138" i="7"/>
  <c r="VZM138" i="7"/>
  <c r="VZN138" i="7"/>
  <c r="VZO138" i="7"/>
  <c r="VZP138" i="7"/>
  <c r="VZQ138" i="7"/>
  <c r="VZR138" i="7"/>
  <c r="VZS138" i="7"/>
  <c r="VZT138" i="7"/>
  <c r="VZU138" i="7"/>
  <c r="VZV138" i="7"/>
  <c r="VZW138" i="7"/>
  <c r="VZX138" i="7"/>
  <c r="VZY138" i="7"/>
  <c r="VZZ138" i="7"/>
  <c r="WAA138" i="7"/>
  <c r="WAB138" i="7"/>
  <c r="WAC138" i="7"/>
  <c r="WAD138" i="7"/>
  <c r="WAE138" i="7"/>
  <c r="WAF138" i="7"/>
  <c r="WAG138" i="7"/>
  <c r="WAH138" i="7"/>
  <c r="WAI138" i="7"/>
  <c r="WAJ138" i="7"/>
  <c r="WAK138" i="7"/>
  <c r="WAL138" i="7"/>
  <c r="WAM138" i="7"/>
  <c r="WAN138" i="7"/>
  <c r="WAO138" i="7"/>
  <c r="WAP138" i="7"/>
  <c r="WAQ138" i="7"/>
  <c r="WAR138" i="7"/>
  <c r="WAS138" i="7"/>
  <c r="WAT138" i="7"/>
  <c r="WAU138" i="7"/>
  <c r="WAV138" i="7"/>
  <c r="WAW138" i="7"/>
  <c r="WAX138" i="7"/>
  <c r="WAY138" i="7"/>
  <c r="WAZ138" i="7"/>
  <c r="WBA138" i="7"/>
  <c r="WBB138" i="7"/>
  <c r="WBC138" i="7"/>
  <c r="WBD138" i="7"/>
  <c r="WBE138" i="7"/>
  <c r="WBF138" i="7"/>
  <c r="WBG138" i="7"/>
  <c r="WBH138" i="7"/>
  <c r="WBI138" i="7"/>
  <c r="WBJ138" i="7"/>
  <c r="WBK138" i="7"/>
  <c r="WBL138" i="7"/>
  <c r="WBM138" i="7"/>
  <c r="WBN138" i="7"/>
  <c r="WBO138" i="7"/>
  <c r="WBP138" i="7"/>
  <c r="WBQ138" i="7"/>
  <c r="WBR138" i="7"/>
  <c r="WBS138" i="7"/>
  <c r="WBT138" i="7"/>
  <c r="WBU138" i="7"/>
  <c r="WBV138" i="7"/>
  <c r="WBW138" i="7"/>
  <c r="WBX138" i="7"/>
  <c r="WBY138" i="7"/>
  <c r="WBZ138" i="7"/>
  <c r="WCA138" i="7"/>
  <c r="WCB138" i="7"/>
  <c r="WCC138" i="7"/>
  <c r="WCD138" i="7"/>
  <c r="WCE138" i="7"/>
  <c r="WCF138" i="7"/>
  <c r="WCG138" i="7"/>
  <c r="WCH138" i="7"/>
  <c r="WCI138" i="7"/>
  <c r="WCJ138" i="7"/>
  <c r="WCK138" i="7"/>
  <c r="WCL138" i="7"/>
  <c r="WCM138" i="7"/>
  <c r="WCN138" i="7"/>
  <c r="WCO138" i="7"/>
  <c r="WCP138" i="7"/>
  <c r="WCQ138" i="7"/>
  <c r="WCR138" i="7"/>
  <c r="WCS138" i="7"/>
  <c r="WCT138" i="7"/>
  <c r="WCU138" i="7"/>
  <c r="WCV138" i="7"/>
  <c r="WCW138" i="7"/>
  <c r="WCX138" i="7"/>
  <c r="WCY138" i="7"/>
  <c r="WCZ138" i="7"/>
  <c r="WDA138" i="7"/>
  <c r="WDB138" i="7"/>
  <c r="WDC138" i="7"/>
  <c r="WDD138" i="7"/>
  <c r="WDE138" i="7"/>
  <c r="WDF138" i="7"/>
  <c r="WDG138" i="7"/>
  <c r="WDH138" i="7"/>
  <c r="WDI138" i="7"/>
  <c r="WDJ138" i="7"/>
  <c r="WDK138" i="7"/>
  <c r="WDL138" i="7"/>
  <c r="WDM138" i="7"/>
  <c r="WDN138" i="7"/>
  <c r="WDO138" i="7"/>
  <c r="WDP138" i="7"/>
  <c r="WDQ138" i="7"/>
  <c r="WDR138" i="7"/>
  <c r="WDS138" i="7"/>
  <c r="WDT138" i="7"/>
  <c r="WDU138" i="7"/>
  <c r="WDV138" i="7"/>
  <c r="WDW138" i="7"/>
  <c r="WDX138" i="7"/>
  <c r="WDY138" i="7"/>
  <c r="WDZ138" i="7"/>
  <c r="WEA138" i="7"/>
  <c r="WEB138" i="7"/>
  <c r="WEC138" i="7"/>
  <c r="WED138" i="7"/>
  <c r="WEE138" i="7"/>
  <c r="WEF138" i="7"/>
  <c r="WEG138" i="7"/>
  <c r="WEH138" i="7"/>
  <c r="WEI138" i="7"/>
  <c r="WEJ138" i="7"/>
  <c r="WEK138" i="7"/>
  <c r="WEL138" i="7"/>
  <c r="WEM138" i="7"/>
  <c r="WEN138" i="7"/>
  <c r="WEO138" i="7"/>
  <c r="WEP138" i="7"/>
  <c r="WEQ138" i="7"/>
  <c r="WER138" i="7"/>
  <c r="WES138" i="7"/>
  <c r="WET138" i="7"/>
  <c r="WEU138" i="7"/>
  <c r="WEV138" i="7"/>
  <c r="WEW138" i="7"/>
  <c r="WEX138" i="7"/>
  <c r="WEY138" i="7"/>
  <c r="WEZ138" i="7"/>
  <c r="WFA138" i="7"/>
  <c r="WFB138" i="7"/>
  <c r="WFC138" i="7"/>
  <c r="WFD138" i="7"/>
  <c r="WFE138" i="7"/>
  <c r="WFF138" i="7"/>
  <c r="WFG138" i="7"/>
  <c r="WFH138" i="7"/>
  <c r="WFI138" i="7"/>
  <c r="WFJ138" i="7"/>
  <c r="WFK138" i="7"/>
  <c r="WFL138" i="7"/>
  <c r="WFM138" i="7"/>
  <c r="WFN138" i="7"/>
  <c r="WFO138" i="7"/>
  <c r="WFP138" i="7"/>
  <c r="WFQ138" i="7"/>
  <c r="WFR138" i="7"/>
  <c r="WFS138" i="7"/>
  <c r="WFT138" i="7"/>
  <c r="WFU138" i="7"/>
  <c r="WFV138" i="7"/>
  <c r="WFW138" i="7"/>
  <c r="WFX138" i="7"/>
  <c r="WFY138" i="7"/>
  <c r="WFZ138" i="7"/>
  <c r="WGA138" i="7"/>
  <c r="WGB138" i="7"/>
  <c r="WGC138" i="7"/>
  <c r="WGD138" i="7"/>
  <c r="WGE138" i="7"/>
  <c r="WGF138" i="7"/>
  <c r="WGG138" i="7"/>
  <c r="WGH138" i="7"/>
  <c r="WGI138" i="7"/>
  <c r="WGJ138" i="7"/>
  <c r="WGK138" i="7"/>
  <c r="WGL138" i="7"/>
  <c r="WGM138" i="7"/>
  <c r="WGN138" i="7"/>
  <c r="WGO138" i="7"/>
  <c r="WGP138" i="7"/>
  <c r="WGQ138" i="7"/>
  <c r="WGR138" i="7"/>
  <c r="WGS138" i="7"/>
  <c r="WGT138" i="7"/>
  <c r="WGU138" i="7"/>
  <c r="WGV138" i="7"/>
  <c r="WGW138" i="7"/>
  <c r="WGX138" i="7"/>
  <c r="WGY138" i="7"/>
  <c r="WGZ138" i="7"/>
  <c r="WHA138" i="7"/>
  <c r="WHB138" i="7"/>
  <c r="WHC138" i="7"/>
  <c r="WHD138" i="7"/>
  <c r="WHE138" i="7"/>
  <c r="WHF138" i="7"/>
  <c r="WHG138" i="7"/>
  <c r="WHH138" i="7"/>
  <c r="WHI138" i="7"/>
  <c r="WHJ138" i="7"/>
  <c r="WHK138" i="7"/>
  <c r="WHL138" i="7"/>
  <c r="WHM138" i="7"/>
  <c r="WHN138" i="7"/>
  <c r="WHO138" i="7"/>
  <c r="WHP138" i="7"/>
  <c r="WHQ138" i="7"/>
  <c r="WHR138" i="7"/>
  <c r="WHS138" i="7"/>
  <c r="WHT138" i="7"/>
  <c r="WHU138" i="7"/>
  <c r="WHV138" i="7"/>
  <c r="WHW138" i="7"/>
  <c r="WHX138" i="7"/>
  <c r="WHY138" i="7"/>
  <c r="WHZ138" i="7"/>
  <c r="WIA138" i="7"/>
  <c r="WIB138" i="7"/>
  <c r="WIC138" i="7"/>
  <c r="WID138" i="7"/>
  <c r="WIE138" i="7"/>
  <c r="WIF138" i="7"/>
  <c r="WIG138" i="7"/>
  <c r="WIH138" i="7"/>
  <c r="WII138" i="7"/>
  <c r="WIJ138" i="7"/>
  <c r="WIK138" i="7"/>
  <c r="WIL138" i="7"/>
  <c r="WIM138" i="7"/>
  <c r="WIN138" i="7"/>
  <c r="WIO138" i="7"/>
  <c r="WIP138" i="7"/>
  <c r="WIQ138" i="7"/>
  <c r="WIR138" i="7"/>
  <c r="WIS138" i="7"/>
  <c r="WIT138" i="7"/>
  <c r="WIU138" i="7"/>
  <c r="WIV138" i="7"/>
  <c r="WIW138" i="7"/>
  <c r="WIX138" i="7"/>
  <c r="WIY138" i="7"/>
  <c r="WIZ138" i="7"/>
  <c r="WJA138" i="7"/>
  <c r="WJB138" i="7"/>
  <c r="WJC138" i="7"/>
  <c r="WJD138" i="7"/>
  <c r="WJE138" i="7"/>
  <c r="WJF138" i="7"/>
  <c r="WJG138" i="7"/>
  <c r="WJH138" i="7"/>
  <c r="WJI138" i="7"/>
  <c r="WJJ138" i="7"/>
  <c r="WJK138" i="7"/>
  <c r="WJL138" i="7"/>
  <c r="WJM138" i="7"/>
  <c r="WJN138" i="7"/>
  <c r="WJO138" i="7"/>
  <c r="WJP138" i="7"/>
  <c r="WJQ138" i="7"/>
  <c r="WJR138" i="7"/>
  <c r="WJS138" i="7"/>
  <c r="WJT138" i="7"/>
  <c r="WJU138" i="7"/>
  <c r="WJV138" i="7"/>
  <c r="WJW138" i="7"/>
  <c r="WJX138" i="7"/>
  <c r="WJY138" i="7"/>
  <c r="WJZ138" i="7"/>
  <c r="WKA138" i="7"/>
  <c r="WKB138" i="7"/>
  <c r="WKC138" i="7"/>
  <c r="WKD138" i="7"/>
  <c r="WKE138" i="7"/>
  <c r="WKF138" i="7"/>
  <c r="WKG138" i="7"/>
  <c r="WKH138" i="7"/>
  <c r="WKI138" i="7"/>
  <c r="WKJ138" i="7"/>
  <c r="WKK138" i="7"/>
  <c r="WKL138" i="7"/>
  <c r="WKM138" i="7"/>
  <c r="WKN138" i="7"/>
  <c r="WKO138" i="7"/>
  <c r="WKP138" i="7"/>
  <c r="WKQ138" i="7"/>
  <c r="WKR138" i="7"/>
  <c r="WKS138" i="7"/>
  <c r="WKT138" i="7"/>
  <c r="WKU138" i="7"/>
  <c r="WKV138" i="7"/>
  <c r="WKW138" i="7"/>
  <c r="WKX138" i="7"/>
  <c r="WKY138" i="7"/>
  <c r="WKZ138" i="7"/>
  <c r="WLA138" i="7"/>
  <c r="WLB138" i="7"/>
  <c r="WLC138" i="7"/>
  <c r="WLD138" i="7"/>
  <c r="WLE138" i="7"/>
  <c r="WLF138" i="7"/>
  <c r="WLG138" i="7"/>
  <c r="WLH138" i="7"/>
  <c r="WLI138" i="7"/>
  <c r="WLJ138" i="7"/>
  <c r="WLK138" i="7"/>
  <c r="WLL138" i="7"/>
  <c r="WLM138" i="7"/>
  <c r="WLN138" i="7"/>
  <c r="WLO138" i="7"/>
  <c r="WLP138" i="7"/>
  <c r="WLQ138" i="7"/>
  <c r="WLR138" i="7"/>
  <c r="WLS138" i="7"/>
  <c r="WLT138" i="7"/>
  <c r="WLU138" i="7"/>
  <c r="WLV138" i="7"/>
  <c r="WLW138" i="7"/>
  <c r="WLX138" i="7"/>
  <c r="WLY138" i="7"/>
  <c r="WLZ138" i="7"/>
  <c r="WMA138" i="7"/>
  <c r="WMB138" i="7"/>
  <c r="WMC138" i="7"/>
  <c r="WMD138" i="7"/>
  <c r="WME138" i="7"/>
  <c r="WMF138" i="7"/>
  <c r="WMG138" i="7"/>
  <c r="WMH138" i="7"/>
  <c r="WMI138" i="7"/>
  <c r="WMJ138" i="7"/>
  <c r="WMK138" i="7"/>
  <c r="WML138" i="7"/>
  <c r="WMM138" i="7"/>
  <c r="WMN138" i="7"/>
  <c r="WMO138" i="7"/>
  <c r="WMP138" i="7"/>
  <c r="WMQ138" i="7"/>
  <c r="WMR138" i="7"/>
  <c r="WMS138" i="7"/>
  <c r="WMT138" i="7"/>
  <c r="WMU138" i="7"/>
  <c r="WMV138" i="7"/>
  <c r="WMW138" i="7"/>
  <c r="WMX138" i="7"/>
  <c r="WMY138" i="7"/>
  <c r="WMZ138" i="7"/>
  <c r="WNA138" i="7"/>
  <c r="WNB138" i="7"/>
  <c r="WNC138" i="7"/>
  <c r="WND138" i="7"/>
  <c r="WNE138" i="7"/>
  <c r="WNF138" i="7"/>
  <c r="WNG138" i="7"/>
  <c r="WNH138" i="7"/>
  <c r="WNI138" i="7"/>
  <c r="WNJ138" i="7"/>
  <c r="WNK138" i="7"/>
  <c r="WNL138" i="7"/>
  <c r="WNM138" i="7"/>
  <c r="WNN138" i="7"/>
  <c r="WNO138" i="7"/>
  <c r="WNP138" i="7"/>
  <c r="WNQ138" i="7"/>
  <c r="WNR138" i="7"/>
  <c r="WNS138" i="7"/>
  <c r="WNT138" i="7"/>
  <c r="WNU138" i="7"/>
  <c r="WNV138" i="7"/>
  <c r="WNW138" i="7"/>
  <c r="WNX138" i="7"/>
  <c r="WNY138" i="7"/>
  <c r="WNZ138" i="7"/>
  <c r="WOA138" i="7"/>
  <c r="WOB138" i="7"/>
  <c r="WOC138" i="7"/>
  <c r="WOD138" i="7"/>
  <c r="WOE138" i="7"/>
  <c r="WOF138" i="7"/>
  <c r="WOG138" i="7"/>
  <c r="WOH138" i="7"/>
  <c r="WOI138" i="7"/>
  <c r="WOJ138" i="7"/>
  <c r="WOK138" i="7"/>
  <c r="WOL138" i="7"/>
  <c r="WOM138" i="7"/>
  <c r="WON138" i="7"/>
  <c r="WOO138" i="7"/>
  <c r="WOP138" i="7"/>
  <c r="WOQ138" i="7"/>
  <c r="WOR138" i="7"/>
  <c r="WOS138" i="7"/>
  <c r="WOT138" i="7"/>
  <c r="WOU138" i="7"/>
  <c r="WOV138" i="7"/>
  <c r="WOW138" i="7"/>
  <c r="WOX138" i="7"/>
  <c r="WOY138" i="7"/>
  <c r="WOZ138" i="7"/>
  <c r="WPA138" i="7"/>
  <c r="WPB138" i="7"/>
  <c r="WPC138" i="7"/>
  <c r="WPD138" i="7"/>
  <c r="WPE138" i="7"/>
  <c r="WPF138" i="7"/>
  <c r="WPG138" i="7"/>
  <c r="WPH138" i="7"/>
  <c r="WPI138" i="7"/>
  <c r="WPJ138" i="7"/>
  <c r="WPK138" i="7"/>
  <c r="WPL138" i="7"/>
  <c r="WPM138" i="7"/>
  <c r="WPN138" i="7"/>
  <c r="WPO138" i="7"/>
  <c r="WPP138" i="7"/>
  <c r="WPQ138" i="7"/>
  <c r="WPR138" i="7"/>
  <c r="WPS138" i="7"/>
  <c r="WPT138" i="7"/>
  <c r="WPU138" i="7"/>
  <c r="WPV138" i="7"/>
  <c r="WPW138" i="7"/>
  <c r="WPX138" i="7"/>
  <c r="WPY138" i="7"/>
  <c r="WPZ138" i="7"/>
  <c r="WQA138" i="7"/>
  <c r="WQB138" i="7"/>
  <c r="WQC138" i="7"/>
  <c r="WQD138" i="7"/>
  <c r="WQE138" i="7"/>
  <c r="WQF138" i="7"/>
  <c r="WQG138" i="7"/>
  <c r="WQH138" i="7"/>
  <c r="WQI138" i="7"/>
  <c r="WQJ138" i="7"/>
  <c r="WQK138" i="7"/>
  <c r="WQL138" i="7"/>
  <c r="WQM138" i="7"/>
  <c r="WQN138" i="7"/>
  <c r="WQO138" i="7"/>
  <c r="WQP138" i="7"/>
  <c r="WQQ138" i="7"/>
  <c r="WQR138" i="7"/>
  <c r="WQS138" i="7"/>
  <c r="WQT138" i="7"/>
  <c r="WQU138" i="7"/>
  <c r="WQV138" i="7"/>
  <c r="WQW138" i="7"/>
  <c r="WQX138" i="7"/>
  <c r="WQY138" i="7"/>
  <c r="WQZ138" i="7"/>
  <c r="WRA138" i="7"/>
  <c r="WRB138" i="7"/>
  <c r="WRC138" i="7"/>
  <c r="WRD138" i="7"/>
  <c r="WRE138" i="7"/>
  <c r="WRF138" i="7"/>
  <c r="WRG138" i="7"/>
  <c r="WRH138" i="7"/>
  <c r="WRI138" i="7"/>
  <c r="WRJ138" i="7"/>
  <c r="WRK138" i="7"/>
  <c r="WRL138" i="7"/>
  <c r="WRM138" i="7"/>
  <c r="WRN138" i="7"/>
  <c r="WRO138" i="7"/>
  <c r="WRP138" i="7"/>
  <c r="WRQ138" i="7"/>
  <c r="WRR138" i="7"/>
  <c r="WRS138" i="7"/>
  <c r="WRT138" i="7"/>
  <c r="WRU138" i="7"/>
  <c r="WRV138" i="7"/>
  <c r="WRW138" i="7"/>
  <c r="WRX138" i="7"/>
  <c r="WRY138" i="7"/>
  <c r="WRZ138" i="7"/>
  <c r="WSA138" i="7"/>
  <c r="WSB138" i="7"/>
  <c r="WSC138" i="7"/>
  <c r="WSD138" i="7"/>
  <c r="WSE138" i="7"/>
  <c r="WSF138" i="7"/>
  <c r="WSG138" i="7"/>
  <c r="WSH138" i="7"/>
  <c r="WSI138" i="7"/>
  <c r="WSJ138" i="7"/>
  <c r="WSK138" i="7"/>
  <c r="WSL138" i="7"/>
  <c r="WSM138" i="7"/>
  <c r="WSN138" i="7"/>
  <c r="WSO138" i="7"/>
  <c r="WSP138" i="7"/>
  <c r="WSQ138" i="7"/>
  <c r="WSR138" i="7"/>
  <c r="WSS138" i="7"/>
  <c r="WST138" i="7"/>
  <c r="WSU138" i="7"/>
  <c r="WSV138" i="7"/>
  <c r="WSW138" i="7"/>
  <c r="WSX138" i="7"/>
  <c r="WSY138" i="7"/>
  <c r="WSZ138" i="7"/>
  <c r="WTA138" i="7"/>
  <c r="WTB138" i="7"/>
  <c r="WTC138" i="7"/>
  <c r="WTD138" i="7"/>
  <c r="WTE138" i="7"/>
  <c r="WTF138" i="7"/>
  <c r="WTG138" i="7"/>
  <c r="WTH138" i="7"/>
  <c r="WTI138" i="7"/>
  <c r="WTJ138" i="7"/>
  <c r="WTK138" i="7"/>
  <c r="WTL138" i="7"/>
  <c r="WTM138" i="7"/>
  <c r="WTN138" i="7"/>
  <c r="WTO138" i="7"/>
  <c r="WTP138" i="7"/>
  <c r="WTQ138" i="7"/>
  <c r="WTR138" i="7"/>
  <c r="WTS138" i="7"/>
  <c r="WTT138" i="7"/>
  <c r="WTU138" i="7"/>
  <c r="WTV138" i="7"/>
  <c r="WTW138" i="7"/>
  <c r="WTX138" i="7"/>
  <c r="WTY138" i="7"/>
  <c r="WTZ138" i="7"/>
  <c r="WUA138" i="7"/>
  <c r="WUB138" i="7"/>
  <c r="WUC138" i="7"/>
  <c r="WUD138" i="7"/>
  <c r="WUE138" i="7"/>
  <c r="WUF138" i="7"/>
  <c r="WUG138" i="7"/>
  <c r="WUH138" i="7"/>
  <c r="WUI138" i="7"/>
  <c r="WUJ138" i="7"/>
  <c r="WUK138" i="7"/>
  <c r="WUL138" i="7"/>
  <c r="WUM138" i="7"/>
  <c r="WUN138" i="7"/>
  <c r="WUO138" i="7"/>
  <c r="WUP138" i="7"/>
  <c r="WUQ138" i="7"/>
  <c r="WUR138" i="7"/>
  <c r="WUS138" i="7"/>
  <c r="WUT138" i="7"/>
  <c r="WUU138" i="7"/>
  <c r="WUV138" i="7"/>
  <c r="WUW138" i="7"/>
  <c r="WUX138" i="7"/>
  <c r="WUY138" i="7"/>
  <c r="WUZ138" i="7"/>
  <c r="WVA138" i="7"/>
  <c r="WVB138" i="7"/>
  <c r="WVC138" i="7"/>
  <c r="WVD138" i="7"/>
  <c r="WVE138" i="7"/>
  <c r="WVF138" i="7"/>
  <c r="WVG138" i="7"/>
  <c r="WVH138" i="7"/>
  <c r="WVI138" i="7"/>
  <c r="WVJ138" i="7"/>
  <c r="WVK138" i="7"/>
  <c r="WVL138" i="7"/>
  <c r="WVM138" i="7"/>
  <c r="WVN138" i="7"/>
  <c r="WVO138" i="7"/>
  <c r="WVP138" i="7"/>
  <c r="WVQ138" i="7"/>
  <c r="WVR138" i="7"/>
  <c r="WVS138" i="7"/>
  <c r="WVT138" i="7"/>
  <c r="WVU138" i="7"/>
  <c r="WVV138" i="7"/>
  <c r="WVW138" i="7"/>
  <c r="WVX138" i="7"/>
  <c r="WVY138" i="7"/>
  <c r="WVZ138" i="7"/>
  <c r="WWA138" i="7"/>
  <c r="WWB138" i="7"/>
  <c r="WWC138" i="7"/>
  <c r="WWD138" i="7"/>
  <c r="WWE138" i="7"/>
  <c r="WWF138" i="7"/>
  <c r="WWG138" i="7"/>
  <c r="WWH138" i="7"/>
  <c r="WWI138" i="7"/>
  <c r="WWJ138" i="7"/>
  <c r="WWK138" i="7"/>
  <c r="WWL138" i="7"/>
  <c r="WWM138" i="7"/>
  <c r="WWN138" i="7"/>
  <c r="WWO138" i="7"/>
  <c r="WWP138" i="7"/>
  <c r="WWQ138" i="7"/>
  <c r="WWR138" i="7"/>
  <c r="WWS138" i="7"/>
  <c r="WWT138" i="7"/>
  <c r="WWU138" i="7"/>
  <c r="WWV138" i="7"/>
  <c r="WWW138" i="7"/>
  <c r="WWX138" i="7"/>
  <c r="WWY138" i="7"/>
  <c r="WWZ138" i="7"/>
  <c r="WXA138" i="7"/>
  <c r="WXB138" i="7"/>
  <c r="WXC138" i="7"/>
  <c r="WXD138" i="7"/>
  <c r="WXE138" i="7"/>
  <c r="WXF138" i="7"/>
  <c r="WXG138" i="7"/>
  <c r="WXH138" i="7"/>
  <c r="WXI138" i="7"/>
  <c r="WXJ138" i="7"/>
  <c r="WXK138" i="7"/>
  <c r="WXL138" i="7"/>
  <c r="WXM138" i="7"/>
  <c r="WXN138" i="7"/>
  <c r="WXO138" i="7"/>
  <c r="WXP138" i="7"/>
  <c r="WXQ138" i="7"/>
  <c r="WXR138" i="7"/>
  <c r="WXS138" i="7"/>
  <c r="WXT138" i="7"/>
  <c r="WXU138" i="7"/>
  <c r="WXV138" i="7"/>
  <c r="WXW138" i="7"/>
  <c r="WXX138" i="7"/>
  <c r="WXY138" i="7"/>
  <c r="WXZ138" i="7"/>
  <c r="WYA138" i="7"/>
  <c r="WYB138" i="7"/>
  <c r="WYC138" i="7"/>
  <c r="WYD138" i="7"/>
  <c r="WYE138" i="7"/>
  <c r="WYF138" i="7"/>
  <c r="WYG138" i="7"/>
  <c r="WYH138" i="7"/>
  <c r="WYI138" i="7"/>
  <c r="WYJ138" i="7"/>
  <c r="WYK138" i="7"/>
  <c r="WYL138" i="7"/>
  <c r="WYM138" i="7"/>
  <c r="WYN138" i="7"/>
  <c r="WYO138" i="7"/>
  <c r="WYP138" i="7"/>
  <c r="WYQ138" i="7"/>
  <c r="WYR138" i="7"/>
  <c r="WYS138" i="7"/>
  <c r="WYT138" i="7"/>
  <c r="WYU138" i="7"/>
  <c r="WYV138" i="7"/>
  <c r="WYW138" i="7"/>
  <c r="WYX138" i="7"/>
  <c r="WYY138" i="7"/>
  <c r="WYZ138" i="7"/>
  <c r="WZA138" i="7"/>
  <c r="WZB138" i="7"/>
  <c r="WZC138" i="7"/>
  <c r="WZD138" i="7"/>
  <c r="WZE138" i="7"/>
  <c r="WZF138" i="7"/>
  <c r="WZG138" i="7"/>
  <c r="WZH138" i="7"/>
  <c r="WZI138" i="7"/>
  <c r="WZJ138" i="7"/>
  <c r="WZK138" i="7"/>
  <c r="WZL138" i="7"/>
  <c r="WZM138" i="7"/>
  <c r="WZN138" i="7"/>
  <c r="WZO138" i="7"/>
  <c r="WZP138" i="7"/>
  <c r="WZQ138" i="7"/>
  <c r="WZR138" i="7"/>
  <c r="WZS138" i="7"/>
  <c r="WZT138" i="7"/>
  <c r="WZU138" i="7"/>
  <c r="WZV138" i="7"/>
  <c r="WZW138" i="7"/>
  <c r="WZX138" i="7"/>
  <c r="WZY138" i="7"/>
  <c r="WZZ138" i="7"/>
  <c r="XAA138" i="7"/>
  <c r="XAB138" i="7"/>
  <c r="XAC138" i="7"/>
  <c r="XAD138" i="7"/>
  <c r="XAE138" i="7"/>
  <c r="XAF138" i="7"/>
  <c r="XAG138" i="7"/>
  <c r="XAH138" i="7"/>
  <c r="XAI138" i="7"/>
  <c r="XAJ138" i="7"/>
  <c r="XAK138" i="7"/>
  <c r="XAL138" i="7"/>
  <c r="XAM138" i="7"/>
  <c r="XAN138" i="7"/>
  <c r="XAO138" i="7"/>
  <c r="XAP138" i="7"/>
  <c r="XAQ138" i="7"/>
  <c r="XAR138" i="7"/>
  <c r="XAS138" i="7"/>
  <c r="XAT138" i="7"/>
  <c r="XAU138" i="7"/>
  <c r="XAV138" i="7"/>
  <c r="XAW138" i="7"/>
  <c r="XAX138" i="7"/>
  <c r="XAY138" i="7"/>
  <c r="XAZ138" i="7"/>
  <c r="XBA138" i="7"/>
  <c r="XBB138" i="7"/>
  <c r="XBC138" i="7"/>
  <c r="XBD138" i="7"/>
  <c r="XBE138" i="7"/>
  <c r="XBF138" i="7"/>
  <c r="XBG138" i="7"/>
  <c r="XBH138" i="7"/>
  <c r="XBI138" i="7"/>
  <c r="XBJ138" i="7"/>
  <c r="XBK138" i="7"/>
  <c r="XBL138" i="7"/>
  <c r="XBM138" i="7"/>
  <c r="XBN138" i="7"/>
  <c r="XBO138" i="7"/>
  <c r="XBP138" i="7"/>
  <c r="XBQ138" i="7"/>
  <c r="XBR138" i="7"/>
  <c r="XBS138" i="7"/>
  <c r="XBT138" i="7"/>
  <c r="XBU138" i="7"/>
  <c r="XBV138" i="7"/>
  <c r="XBW138" i="7"/>
  <c r="XBX138" i="7"/>
  <c r="XBY138" i="7"/>
  <c r="XBZ138" i="7"/>
  <c r="XCA138" i="7"/>
  <c r="XCB138" i="7"/>
  <c r="XCC138" i="7"/>
  <c r="XCD138" i="7"/>
  <c r="XCE138" i="7"/>
  <c r="XCF138" i="7"/>
  <c r="XCG138" i="7"/>
  <c r="XCH138" i="7"/>
  <c r="XCI138" i="7"/>
  <c r="XCJ138" i="7"/>
  <c r="XCK138" i="7"/>
  <c r="XCL138" i="7"/>
  <c r="XCM138" i="7"/>
  <c r="XCN138" i="7"/>
  <c r="XCO138" i="7"/>
  <c r="XCP138" i="7"/>
  <c r="XCQ138" i="7"/>
  <c r="XCR138" i="7"/>
  <c r="XCS138" i="7"/>
  <c r="XCT138" i="7"/>
  <c r="XCU138" i="7"/>
  <c r="XCV138" i="7"/>
  <c r="XCW138" i="7"/>
  <c r="XCX138" i="7"/>
  <c r="XCY138" i="7"/>
  <c r="XCZ138" i="7"/>
  <c r="XDA138" i="7"/>
  <c r="XDB138" i="7"/>
  <c r="XDC138" i="7"/>
  <c r="XDD138" i="7"/>
  <c r="XDE138" i="7"/>
  <c r="XDF138" i="7"/>
  <c r="XDG138" i="7"/>
  <c r="XDH138" i="7"/>
  <c r="XDI138" i="7"/>
  <c r="XDJ138" i="7"/>
  <c r="XDK138" i="7"/>
  <c r="XDL138" i="7"/>
  <c r="XDM138" i="7"/>
  <c r="XDN138" i="7"/>
  <c r="XDO138" i="7"/>
  <c r="XDP138" i="7"/>
  <c r="XDQ138" i="7"/>
  <c r="XDR138" i="7"/>
  <c r="XDS138" i="7"/>
  <c r="XDT138" i="7"/>
  <c r="XDU138" i="7"/>
  <c r="XDV138" i="7"/>
  <c r="XDW138" i="7"/>
  <c r="XDX138" i="7"/>
  <c r="XDY138" i="7"/>
  <c r="XDZ138" i="7"/>
  <c r="XEA138" i="7"/>
  <c r="XEB138" i="7"/>
  <c r="XEC138" i="7"/>
  <c r="XED138" i="7"/>
  <c r="XEE138" i="7"/>
  <c r="XEF138" i="7"/>
  <c r="XEG138" i="7"/>
  <c r="XEH138" i="7"/>
  <c r="XEI138" i="7"/>
  <c r="XEJ138" i="7"/>
  <c r="XEK138" i="7"/>
  <c r="XEL138" i="7"/>
  <c r="XEM138" i="7"/>
  <c r="XEN138" i="7"/>
  <c r="XEO138" i="7"/>
  <c r="XEP138" i="7"/>
  <c r="XEQ138" i="7"/>
  <c r="XER138" i="7"/>
  <c r="XES138" i="7"/>
  <c r="XET138" i="7"/>
  <c r="XEU138" i="7"/>
  <c r="XEV138" i="7"/>
  <c r="XEW138" i="7"/>
  <c r="XEX138" i="7"/>
  <c r="XEY138" i="7"/>
  <c r="XEZ138" i="7"/>
  <c r="XFA138" i="7"/>
  <c r="XFB138" i="7"/>
  <c r="XFC138" i="7"/>
  <c r="XFD138" i="7"/>
  <c r="R139" i="7"/>
  <c r="S139" i="7"/>
  <c r="T139" i="7"/>
  <c r="U139" i="7"/>
  <c r="V139" i="7"/>
  <c r="W139" i="7"/>
  <c r="X139" i="7"/>
  <c r="Y139" i="7"/>
  <c r="Z139" i="7"/>
  <c r="AA139" i="7"/>
  <c r="AB139" i="7"/>
  <c r="AC139" i="7"/>
  <c r="AD139" i="7"/>
  <c r="AE139" i="7"/>
  <c r="AF139" i="7"/>
  <c r="AG139" i="7"/>
  <c r="AH139" i="7"/>
  <c r="AI139" i="7"/>
  <c r="AJ139" i="7"/>
  <c r="AK139" i="7"/>
  <c r="AL139" i="7"/>
  <c r="AM139" i="7"/>
  <c r="AN139" i="7"/>
  <c r="AO139" i="7"/>
  <c r="AP139" i="7"/>
  <c r="AQ139" i="7"/>
  <c r="AR139" i="7"/>
  <c r="AS139" i="7"/>
  <c r="AT139" i="7"/>
  <c r="AU139" i="7"/>
  <c r="AV139" i="7"/>
  <c r="AW139" i="7"/>
  <c r="AX139" i="7"/>
  <c r="AY139" i="7"/>
  <c r="AZ139" i="7"/>
  <c r="BA139" i="7"/>
  <c r="BB139" i="7"/>
  <c r="BC139" i="7"/>
  <c r="BD139" i="7"/>
  <c r="BE139" i="7"/>
  <c r="BF139" i="7"/>
  <c r="BG139" i="7"/>
  <c r="BH139" i="7"/>
  <c r="BI139" i="7"/>
  <c r="BJ139" i="7"/>
  <c r="BK139" i="7"/>
  <c r="BL139" i="7"/>
  <c r="BM139" i="7"/>
  <c r="BN139" i="7"/>
  <c r="BO139" i="7"/>
  <c r="BP139" i="7"/>
  <c r="BQ139" i="7"/>
  <c r="BR139" i="7"/>
  <c r="BS139" i="7"/>
  <c r="BT139" i="7"/>
  <c r="BU139" i="7"/>
  <c r="BV139" i="7"/>
  <c r="BW139" i="7"/>
  <c r="BX139" i="7"/>
  <c r="BY139" i="7"/>
  <c r="BZ139" i="7"/>
  <c r="CA139" i="7"/>
  <c r="CB139" i="7"/>
  <c r="CC139" i="7"/>
  <c r="CD139" i="7"/>
  <c r="CE139" i="7"/>
  <c r="CF139" i="7"/>
  <c r="CG139" i="7"/>
  <c r="CH139" i="7"/>
  <c r="CI139" i="7"/>
  <c r="CJ139" i="7"/>
  <c r="CK139" i="7"/>
  <c r="CL139" i="7"/>
  <c r="CM139" i="7"/>
  <c r="CN139" i="7"/>
  <c r="CO139" i="7"/>
  <c r="CP139" i="7"/>
  <c r="CQ139" i="7"/>
  <c r="CR139" i="7"/>
  <c r="CS139" i="7"/>
  <c r="CT139" i="7"/>
  <c r="CU139" i="7"/>
  <c r="CV139" i="7"/>
  <c r="CW139" i="7"/>
  <c r="CX139" i="7"/>
  <c r="CY139" i="7"/>
  <c r="CZ139" i="7"/>
  <c r="DA139" i="7"/>
  <c r="DB139" i="7"/>
  <c r="DC139" i="7"/>
  <c r="DD139" i="7"/>
  <c r="DE139" i="7"/>
  <c r="DF139" i="7"/>
  <c r="DG139" i="7"/>
  <c r="DH139" i="7"/>
  <c r="DI139" i="7"/>
  <c r="DJ139" i="7"/>
  <c r="DK139" i="7"/>
  <c r="DL139" i="7"/>
  <c r="DM139" i="7"/>
  <c r="DN139" i="7"/>
  <c r="DO139" i="7"/>
  <c r="DP139" i="7"/>
  <c r="DQ139" i="7"/>
  <c r="DR139" i="7"/>
  <c r="DS139" i="7"/>
  <c r="DT139" i="7"/>
  <c r="DU139" i="7"/>
  <c r="DV139" i="7"/>
  <c r="DW139" i="7"/>
  <c r="DX139" i="7"/>
  <c r="DY139" i="7"/>
  <c r="DZ139" i="7"/>
  <c r="EA139" i="7"/>
  <c r="EB139" i="7"/>
  <c r="EC139" i="7"/>
  <c r="ED139" i="7"/>
  <c r="EE139" i="7"/>
  <c r="EF139" i="7"/>
  <c r="EG139" i="7"/>
  <c r="EH139" i="7"/>
  <c r="EI139" i="7"/>
  <c r="EJ139" i="7"/>
  <c r="EK139" i="7"/>
  <c r="EL139" i="7"/>
  <c r="EM139" i="7"/>
  <c r="EN139" i="7"/>
  <c r="EO139" i="7"/>
  <c r="EP139" i="7"/>
  <c r="EQ139" i="7"/>
  <c r="ER139" i="7"/>
  <c r="ES139" i="7"/>
  <c r="ET139" i="7"/>
  <c r="EU139" i="7"/>
  <c r="EV139" i="7"/>
  <c r="EW139" i="7"/>
  <c r="EX139" i="7"/>
  <c r="EY139" i="7"/>
  <c r="EZ139" i="7"/>
  <c r="FA139" i="7"/>
  <c r="FB139" i="7"/>
  <c r="FC139" i="7"/>
  <c r="FD139" i="7"/>
  <c r="FE139" i="7"/>
  <c r="FF139" i="7"/>
  <c r="FG139" i="7"/>
  <c r="FH139" i="7"/>
  <c r="FI139" i="7"/>
  <c r="FJ139" i="7"/>
  <c r="FK139" i="7"/>
  <c r="FL139" i="7"/>
  <c r="FM139" i="7"/>
  <c r="FN139" i="7"/>
  <c r="FO139" i="7"/>
  <c r="FP139" i="7"/>
  <c r="FQ139" i="7"/>
  <c r="FR139" i="7"/>
  <c r="FS139" i="7"/>
  <c r="FT139" i="7"/>
  <c r="FU139" i="7"/>
  <c r="FV139" i="7"/>
  <c r="FW139" i="7"/>
  <c r="FX139" i="7"/>
  <c r="FY139" i="7"/>
  <c r="FZ139" i="7"/>
  <c r="GA139" i="7"/>
  <c r="GB139" i="7"/>
  <c r="GC139" i="7"/>
  <c r="GD139" i="7"/>
  <c r="GE139" i="7"/>
  <c r="GF139" i="7"/>
  <c r="GG139" i="7"/>
  <c r="GH139" i="7"/>
  <c r="GI139" i="7"/>
  <c r="GJ139" i="7"/>
  <c r="GK139" i="7"/>
  <c r="GL139" i="7"/>
  <c r="GM139" i="7"/>
  <c r="GN139" i="7"/>
  <c r="GO139" i="7"/>
  <c r="GP139" i="7"/>
  <c r="GQ139" i="7"/>
  <c r="GR139" i="7"/>
  <c r="GS139" i="7"/>
  <c r="GT139" i="7"/>
  <c r="GU139" i="7"/>
  <c r="GV139" i="7"/>
  <c r="GW139" i="7"/>
  <c r="GX139" i="7"/>
  <c r="GY139" i="7"/>
  <c r="GZ139" i="7"/>
  <c r="HA139" i="7"/>
  <c r="HB139" i="7"/>
  <c r="HC139" i="7"/>
  <c r="HD139" i="7"/>
  <c r="HE139" i="7"/>
  <c r="HF139" i="7"/>
  <c r="HG139" i="7"/>
  <c r="HH139" i="7"/>
  <c r="HI139" i="7"/>
  <c r="HJ139" i="7"/>
  <c r="HK139" i="7"/>
  <c r="HL139" i="7"/>
  <c r="HM139" i="7"/>
  <c r="HN139" i="7"/>
  <c r="HO139" i="7"/>
  <c r="HP139" i="7"/>
  <c r="HQ139" i="7"/>
  <c r="HR139" i="7"/>
  <c r="HS139" i="7"/>
  <c r="HT139" i="7"/>
  <c r="HU139" i="7"/>
  <c r="HV139" i="7"/>
  <c r="HW139" i="7"/>
  <c r="HX139" i="7"/>
  <c r="HY139" i="7"/>
  <c r="HZ139" i="7"/>
  <c r="IA139" i="7"/>
  <c r="IB139" i="7"/>
  <c r="IC139" i="7"/>
  <c r="ID139" i="7"/>
  <c r="IE139" i="7"/>
  <c r="IF139" i="7"/>
  <c r="IG139" i="7"/>
  <c r="IH139" i="7"/>
  <c r="II139" i="7"/>
  <c r="IJ139" i="7"/>
  <c r="IK139" i="7"/>
  <c r="IL139" i="7"/>
  <c r="IM139" i="7"/>
  <c r="IN139" i="7"/>
  <c r="IO139" i="7"/>
  <c r="IP139" i="7"/>
  <c r="IQ139" i="7"/>
  <c r="IR139" i="7"/>
  <c r="IS139" i="7"/>
  <c r="IT139" i="7"/>
  <c r="IU139" i="7"/>
  <c r="IV139" i="7"/>
  <c r="IW139" i="7"/>
  <c r="IX139" i="7"/>
  <c r="IY139" i="7"/>
  <c r="IZ139" i="7"/>
  <c r="JA139" i="7"/>
  <c r="JB139" i="7"/>
  <c r="JC139" i="7"/>
  <c r="JD139" i="7"/>
  <c r="JE139" i="7"/>
  <c r="JF139" i="7"/>
  <c r="JG139" i="7"/>
  <c r="JH139" i="7"/>
  <c r="JI139" i="7"/>
  <c r="JJ139" i="7"/>
  <c r="JK139" i="7"/>
  <c r="JL139" i="7"/>
  <c r="JM139" i="7"/>
  <c r="JN139" i="7"/>
  <c r="JO139" i="7"/>
  <c r="JP139" i="7"/>
  <c r="JQ139" i="7"/>
  <c r="JR139" i="7"/>
  <c r="JS139" i="7"/>
  <c r="JT139" i="7"/>
  <c r="JU139" i="7"/>
  <c r="JV139" i="7"/>
  <c r="JW139" i="7"/>
  <c r="JX139" i="7"/>
  <c r="JY139" i="7"/>
  <c r="JZ139" i="7"/>
  <c r="KA139" i="7"/>
  <c r="KB139" i="7"/>
  <c r="KC139" i="7"/>
  <c r="KD139" i="7"/>
  <c r="KE139" i="7"/>
  <c r="KF139" i="7"/>
  <c r="KG139" i="7"/>
  <c r="KH139" i="7"/>
  <c r="KI139" i="7"/>
  <c r="KJ139" i="7"/>
  <c r="KK139" i="7"/>
  <c r="KL139" i="7"/>
  <c r="KM139" i="7"/>
  <c r="KN139" i="7"/>
  <c r="KO139" i="7"/>
  <c r="KP139" i="7"/>
  <c r="KQ139" i="7"/>
  <c r="KR139" i="7"/>
  <c r="KS139" i="7"/>
  <c r="KT139" i="7"/>
  <c r="KU139" i="7"/>
  <c r="KV139" i="7"/>
  <c r="KW139" i="7"/>
  <c r="KX139" i="7"/>
  <c r="KY139" i="7"/>
  <c r="KZ139" i="7"/>
  <c r="LA139" i="7"/>
  <c r="LB139" i="7"/>
  <c r="LC139" i="7"/>
  <c r="LD139" i="7"/>
  <c r="LE139" i="7"/>
  <c r="LF139" i="7"/>
  <c r="LG139" i="7"/>
  <c r="LH139" i="7"/>
  <c r="LI139" i="7"/>
  <c r="LJ139" i="7"/>
  <c r="LK139" i="7"/>
  <c r="LL139" i="7"/>
  <c r="LM139" i="7"/>
  <c r="LN139" i="7"/>
  <c r="LO139" i="7"/>
  <c r="LP139" i="7"/>
  <c r="LQ139" i="7"/>
  <c r="LR139" i="7"/>
  <c r="LS139" i="7"/>
  <c r="LT139" i="7"/>
  <c r="LU139" i="7"/>
  <c r="LV139" i="7"/>
  <c r="LW139" i="7"/>
  <c r="LX139" i="7"/>
  <c r="LY139" i="7"/>
  <c r="LZ139" i="7"/>
  <c r="MA139" i="7"/>
  <c r="MB139" i="7"/>
  <c r="MC139" i="7"/>
  <c r="MD139" i="7"/>
  <c r="ME139" i="7"/>
  <c r="MF139" i="7"/>
  <c r="MG139" i="7"/>
  <c r="MH139" i="7"/>
  <c r="MI139" i="7"/>
  <c r="MJ139" i="7"/>
  <c r="MK139" i="7"/>
  <c r="ML139" i="7"/>
  <c r="MM139" i="7"/>
  <c r="MN139" i="7"/>
  <c r="MO139" i="7"/>
  <c r="MP139" i="7"/>
  <c r="MQ139" i="7"/>
  <c r="MR139" i="7"/>
  <c r="MS139" i="7"/>
  <c r="MT139" i="7"/>
  <c r="MU139" i="7"/>
  <c r="MV139" i="7"/>
  <c r="MW139" i="7"/>
  <c r="MX139" i="7"/>
  <c r="MY139" i="7"/>
  <c r="MZ139" i="7"/>
  <c r="NA139" i="7"/>
  <c r="NB139" i="7"/>
  <c r="NC139" i="7"/>
  <c r="ND139" i="7"/>
  <c r="NE139" i="7"/>
  <c r="NF139" i="7"/>
  <c r="NG139" i="7"/>
  <c r="NH139" i="7"/>
  <c r="NI139" i="7"/>
  <c r="NJ139" i="7"/>
  <c r="NK139" i="7"/>
  <c r="NL139" i="7"/>
  <c r="NM139" i="7"/>
  <c r="NN139" i="7"/>
  <c r="NO139" i="7"/>
  <c r="NP139" i="7"/>
  <c r="NQ139" i="7"/>
  <c r="NR139" i="7"/>
  <c r="NS139" i="7"/>
  <c r="NT139" i="7"/>
  <c r="NU139" i="7"/>
  <c r="NV139" i="7"/>
  <c r="NW139" i="7"/>
  <c r="NX139" i="7"/>
  <c r="NY139" i="7"/>
  <c r="NZ139" i="7"/>
  <c r="OA139" i="7"/>
  <c r="OB139" i="7"/>
  <c r="OC139" i="7"/>
  <c r="OD139" i="7"/>
  <c r="OE139" i="7"/>
  <c r="OF139" i="7"/>
  <c r="OG139" i="7"/>
  <c r="OH139" i="7"/>
  <c r="OI139" i="7"/>
  <c r="OJ139" i="7"/>
  <c r="OK139" i="7"/>
  <c r="OL139" i="7"/>
  <c r="OM139" i="7"/>
  <c r="ON139" i="7"/>
  <c r="OO139" i="7"/>
  <c r="OP139" i="7"/>
  <c r="OQ139" i="7"/>
  <c r="OR139" i="7"/>
  <c r="OS139" i="7"/>
  <c r="OT139" i="7"/>
  <c r="OU139" i="7"/>
  <c r="OV139" i="7"/>
  <c r="OW139" i="7"/>
  <c r="OX139" i="7"/>
  <c r="OY139" i="7"/>
  <c r="OZ139" i="7"/>
  <c r="PA139" i="7"/>
  <c r="PB139" i="7"/>
  <c r="PC139" i="7"/>
  <c r="PD139" i="7"/>
  <c r="PE139" i="7"/>
  <c r="PF139" i="7"/>
  <c r="PG139" i="7"/>
  <c r="PH139" i="7"/>
  <c r="PI139" i="7"/>
  <c r="PJ139" i="7"/>
  <c r="PK139" i="7"/>
  <c r="PL139" i="7"/>
  <c r="PM139" i="7"/>
  <c r="PN139" i="7"/>
  <c r="PO139" i="7"/>
  <c r="PP139" i="7"/>
  <c r="PQ139" i="7"/>
  <c r="PR139" i="7"/>
  <c r="PS139" i="7"/>
  <c r="PT139" i="7"/>
  <c r="PU139" i="7"/>
  <c r="PV139" i="7"/>
  <c r="PW139" i="7"/>
  <c r="PX139" i="7"/>
  <c r="PY139" i="7"/>
  <c r="PZ139" i="7"/>
  <c r="QA139" i="7"/>
  <c r="QB139" i="7"/>
  <c r="QC139" i="7"/>
  <c r="QD139" i="7"/>
  <c r="QE139" i="7"/>
  <c r="QF139" i="7"/>
  <c r="QG139" i="7"/>
  <c r="QH139" i="7"/>
  <c r="QI139" i="7"/>
  <c r="QJ139" i="7"/>
  <c r="QK139" i="7"/>
  <c r="QL139" i="7"/>
  <c r="QM139" i="7"/>
  <c r="QN139" i="7"/>
  <c r="QO139" i="7"/>
  <c r="QP139" i="7"/>
  <c r="QQ139" i="7"/>
  <c r="QR139" i="7"/>
  <c r="QS139" i="7"/>
  <c r="QT139" i="7"/>
  <c r="QU139" i="7"/>
  <c r="QV139" i="7"/>
  <c r="QW139" i="7"/>
  <c r="QX139" i="7"/>
  <c r="QY139" i="7"/>
  <c r="QZ139" i="7"/>
  <c r="RA139" i="7"/>
  <c r="RB139" i="7"/>
  <c r="RC139" i="7"/>
  <c r="RD139" i="7"/>
  <c r="RE139" i="7"/>
  <c r="RF139" i="7"/>
  <c r="RG139" i="7"/>
  <c r="RH139" i="7"/>
  <c r="RI139" i="7"/>
  <c r="RJ139" i="7"/>
  <c r="RK139" i="7"/>
  <c r="RL139" i="7"/>
  <c r="RM139" i="7"/>
  <c r="RN139" i="7"/>
  <c r="RO139" i="7"/>
  <c r="RP139" i="7"/>
  <c r="RQ139" i="7"/>
  <c r="RR139" i="7"/>
  <c r="RS139" i="7"/>
  <c r="RT139" i="7"/>
  <c r="RU139" i="7"/>
  <c r="RV139" i="7"/>
  <c r="RW139" i="7"/>
  <c r="RX139" i="7"/>
  <c r="RY139" i="7"/>
  <c r="RZ139" i="7"/>
  <c r="SA139" i="7"/>
  <c r="SB139" i="7"/>
  <c r="SC139" i="7"/>
  <c r="SD139" i="7"/>
  <c r="SE139" i="7"/>
  <c r="SF139" i="7"/>
  <c r="SG139" i="7"/>
  <c r="SH139" i="7"/>
  <c r="SI139" i="7"/>
  <c r="SJ139" i="7"/>
  <c r="SK139" i="7"/>
  <c r="SL139" i="7"/>
  <c r="SM139" i="7"/>
  <c r="SN139" i="7"/>
  <c r="SO139" i="7"/>
  <c r="SP139" i="7"/>
  <c r="SQ139" i="7"/>
  <c r="SR139" i="7"/>
  <c r="SS139" i="7"/>
  <c r="ST139" i="7"/>
  <c r="SU139" i="7"/>
  <c r="SV139" i="7"/>
  <c r="SW139" i="7"/>
  <c r="SX139" i="7"/>
  <c r="SY139" i="7"/>
  <c r="SZ139" i="7"/>
  <c r="TA139" i="7"/>
  <c r="TB139" i="7"/>
  <c r="TC139" i="7"/>
  <c r="TD139" i="7"/>
  <c r="TE139" i="7"/>
  <c r="TF139" i="7"/>
  <c r="TG139" i="7"/>
  <c r="TH139" i="7"/>
  <c r="TI139" i="7"/>
  <c r="TJ139" i="7"/>
  <c r="TK139" i="7"/>
  <c r="TL139" i="7"/>
  <c r="TM139" i="7"/>
  <c r="TN139" i="7"/>
  <c r="TO139" i="7"/>
  <c r="TP139" i="7"/>
  <c r="TQ139" i="7"/>
  <c r="TR139" i="7"/>
  <c r="TS139" i="7"/>
  <c r="TT139" i="7"/>
  <c r="TU139" i="7"/>
  <c r="TV139" i="7"/>
  <c r="TW139" i="7"/>
  <c r="TX139" i="7"/>
  <c r="TY139" i="7"/>
  <c r="TZ139" i="7"/>
  <c r="UA139" i="7"/>
  <c r="UB139" i="7"/>
  <c r="UC139" i="7"/>
  <c r="UD139" i="7"/>
  <c r="UE139" i="7"/>
  <c r="UF139" i="7"/>
  <c r="UG139" i="7"/>
  <c r="UH139" i="7"/>
  <c r="UI139" i="7"/>
  <c r="UJ139" i="7"/>
  <c r="UK139" i="7"/>
  <c r="UL139" i="7"/>
  <c r="UM139" i="7"/>
  <c r="UN139" i="7"/>
  <c r="UO139" i="7"/>
  <c r="UP139" i="7"/>
  <c r="UQ139" i="7"/>
  <c r="UR139" i="7"/>
  <c r="US139" i="7"/>
  <c r="UT139" i="7"/>
  <c r="UU139" i="7"/>
  <c r="UV139" i="7"/>
  <c r="UW139" i="7"/>
  <c r="UX139" i="7"/>
  <c r="UY139" i="7"/>
  <c r="UZ139" i="7"/>
  <c r="VA139" i="7"/>
  <c r="VB139" i="7"/>
  <c r="VC139" i="7"/>
  <c r="VD139" i="7"/>
  <c r="VE139" i="7"/>
  <c r="VF139" i="7"/>
  <c r="VG139" i="7"/>
  <c r="VH139" i="7"/>
  <c r="VI139" i="7"/>
  <c r="VJ139" i="7"/>
  <c r="VK139" i="7"/>
  <c r="VL139" i="7"/>
  <c r="VM139" i="7"/>
  <c r="VN139" i="7"/>
  <c r="VO139" i="7"/>
  <c r="VP139" i="7"/>
  <c r="VQ139" i="7"/>
  <c r="VR139" i="7"/>
  <c r="VS139" i="7"/>
  <c r="VT139" i="7"/>
  <c r="VU139" i="7"/>
  <c r="VV139" i="7"/>
  <c r="VW139" i="7"/>
  <c r="VX139" i="7"/>
  <c r="VY139" i="7"/>
  <c r="VZ139" i="7"/>
  <c r="WA139" i="7"/>
  <c r="WB139" i="7"/>
  <c r="WC139" i="7"/>
  <c r="WD139" i="7"/>
  <c r="WE139" i="7"/>
  <c r="WF139" i="7"/>
  <c r="WG139" i="7"/>
  <c r="WH139" i="7"/>
  <c r="WI139" i="7"/>
  <c r="WJ139" i="7"/>
  <c r="WK139" i="7"/>
  <c r="WL139" i="7"/>
  <c r="WM139" i="7"/>
  <c r="WN139" i="7"/>
  <c r="WO139" i="7"/>
  <c r="WP139" i="7"/>
  <c r="WQ139" i="7"/>
  <c r="WR139" i="7"/>
  <c r="WS139" i="7"/>
  <c r="WT139" i="7"/>
  <c r="WU139" i="7"/>
  <c r="WV139" i="7"/>
  <c r="WW139" i="7"/>
  <c r="WX139" i="7"/>
  <c r="WY139" i="7"/>
  <c r="WZ139" i="7"/>
  <c r="XA139" i="7"/>
  <c r="XB139" i="7"/>
  <c r="XC139" i="7"/>
  <c r="XD139" i="7"/>
  <c r="XE139" i="7"/>
  <c r="XF139" i="7"/>
  <c r="XG139" i="7"/>
  <c r="XH139" i="7"/>
  <c r="XI139" i="7"/>
  <c r="XJ139" i="7"/>
  <c r="XK139" i="7"/>
  <c r="XL139" i="7"/>
  <c r="XM139" i="7"/>
  <c r="XN139" i="7"/>
  <c r="XO139" i="7"/>
  <c r="XP139" i="7"/>
  <c r="XQ139" i="7"/>
  <c r="XR139" i="7"/>
  <c r="XS139" i="7"/>
  <c r="XT139" i="7"/>
  <c r="XU139" i="7"/>
  <c r="XV139" i="7"/>
  <c r="XW139" i="7"/>
  <c r="XX139" i="7"/>
  <c r="XY139" i="7"/>
  <c r="XZ139" i="7"/>
  <c r="YA139" i="7"/>
  <c r="YB139" i="7"/>
  <c r="YC139" i="7"/>
  <c r="YD139" i="7"/>
  <c r="YE139" i="7"/>
  <c r="YF139" i="7"/>
  <c r="YG139" i="7"/>
  <c r="YH139" i="7"/>
  <c r="YI139" i="7"/>
  <c r="YJ139" i="7"/>
  <c r="YK139" i="7"/>
  <c r="YL139" i="7"/>
  <c r="YM139" i="7"/>
  <c r="YN139" i="7"/>
  <c r="YO139" i="7"/>
  <c r="YP139" i="7"/>
  <c r="YQ139" i="7"/>
  <c r="YR139" i="7"/>
  <c r="YS139" i="7"/>
  <c r="YT139" i="7"/>
  <c r="YU139" i="7"/>
  <c r="YV139" i="7"/>
  <c r="YW139" i="7"/>
  <c r="YX139" i="7"/>
  <c r="YY139" i="7"/>
  <c r="YZ139" i="7"/>
  <c r="ZA139" i="7"/>
  <c r="ZB139" i="7"/>
  <c r="ZC139" i="7"/>
  <c r="ZD139" i="7"/>
  <c r="ZE139" i="7"/>
  <c r="ZF139" i="7"/>
  <c r="ZG139" i="7"/>
  <c r="ZH139" i="7"/>
  <c r="ZI139" i="7"/>
  <c r="ZJ139" i="7"/>
  <c r="ZK139" i="7"/>
  <c r="ZL139" i="7"/>
  <c r="ZM139" i="7"/>
  <c r="ZN139" i="7"/>
  <c r="ZO139" i="7"/>
  <c r="ZP139" i="7"/>
  <c r="ZQ139" i="7"/>
  <c r="ZR139" i="7"/>
  <c r="ZS139" i="7"/>
  <c r="ZT139" i="7"/>
  <c r="ZU139" i="7"/>
  <c r="ZV139" i="7"/>
  <c r="ZW139" i="7"/>
  <c r="ZX139" i="7"/>
  <c r="ZY139" i="7"/>
  <c r="ZZ139" i="7"/>
  <c r="AAA139" i="7"/>
  <c r="AAB139" i="7"/>
  <c r="AAC139" i="7"/>
  <c r="AAD139" i="7"/>
  <c r="AAE139" i="7"/>
  <c r="AAF139" i="7"/>
  <c r="AAG139" i="7"/>
  <c r="AAH139" i="7"/>
  <c r="AAI139" i="7"/>
  <c r="AAJ139" i="7"/>
  <c r="AAK139" i="7"/>
  <c r="AAL139" i="7"/>
  <c r="AAM139" i="7"/>
  <c r="AAN139" i="7"/>
  <c r="AAO139" i="7"/>
  <c r="AAP139" i="7"/>
  <c r="AAQ139" i="7"/>
  <c r="AAR139" i="7"/>
  <c r="AAS139" i="7"/>
  <c r="AAT139" i="7"/>
  <c r="AAU139" i="7"/>
  <c r="AAV139" i="7"/>
  <c r="AAW139" i="7"/>
  <c r="AAX139" i="7"/>
  <c r="AAY139" i="7"/>
  <c r="AAZ139" i="7"/>
  <c r="ABA139" i="7"/>
  <c r="ABB139" i="7"/>
  <c r="ABC139" i="7"/>
  <c r="ABD139" i="7"/>
  <c r="ABE139" i="7"/>
  <c r="ABF139" i="7"/>
  <c r="ABG139" i="7"/>
  <c r="ABH139" i="7"/>
  <c r="ABI139" i="7"/>
  <c r="ABJ139" i="7"/>
  <c r="ABK139" i="7"/>
  <c r="ABL139" i="7"/>
  <c r="ABM139" i="7"/>
  <c r="ABN139" i="7"/>
  <c r="ABO139" i="7"/>
  <c r="ABP139" i="7"/>
  <c r="ABQ139" i="7"/>
  <c r="ABR139" i="7"/>
  <c r="ABS139" i="7"/>
  <c r="ABT139" i="7"/>
  <c r="ABU139" i="7"/>
  <c r="ABV139" i="7"/>
  <c r="ABW139" i="7"/>
  <c r="ABX139" i="7"/>
  <c r="ABY139" i="7"/>
  <c r="ABZ139" i="7"/>
  <c r="ACA139" i="7"/>
  <c r="ACB139" i="7"/>
  <c r="ACC139" i="7"/>
  <c r="ACD139" i="7"/>
  <c r="ACE139" i="7"/>
  <c r="ACF139" i="7"/>
  <c r="ACG139" i="7"/>
  <c r="ACH139" i="7"/>
  <c r="ACI139" i="7"/>
  <c r="ACJ139" i="7"/>
  <c r="ACK139" i="7"/>
  <c r="ACL139" i="7"/>
  <c r="ACM139" i="7"/>
  <c r="ACN139" i="7"/>
  <c r="ACO139" i="7"/>
  <c r="ACP139" i="7"/>
  <c r="ACQ139" i="7"/>
  <c r="ACR139" i="7"/>
  <c r="ACS139" i="7"/>
  <c r="ACT139" i="7"/>
  <c r="ACU139" i="7"/>
  <c r="ACV139" i="7"/>
  <c r="ACW139" i="7"/>
  <c r="ACX139" i="7"/>
  <c r="ACY139" i="7"/>
  <c r="ACZ139" i="7"/>
  <c r="ADA139" i="7"/>
  <c r="ADB139" i="7"/>
  <c r="ADC139" i="7"/>
  <c r="ADD139" i="7"/>
  <c r="ADE139" i="7"/>
  <c r="ADF139" i="7"/>
  <c r="ADG139" i="7"/>
  <c r="ADH139" i="7"/>
  <c r="ADI139" i="7"/>
  <c r="ADJ139" i="7"/>
  <c r="ADK139" i="7"/>
  <c r="ADL139" i="7"/>
  <c r="ADM139" i="7"/>
  <c r="ADN139" i="7"/>
  <c r="ADO139" i="7"/>
  <c r="ADP139" i="7"/>
  <c r="ADQ139" i="7"/>
  <c r="ADR139" i="7"/>
  <c r="ADS139" i="7"/>
  <c r="ADT139" i="7"/>
  <c r="ADU139" i="7"/>
  <c r="ADV139" i="7"/>
  <c r="ADW139" i="7"/>
  <c r="ADX139" i="7"/>
  <c r="ADY139" i="7"/>
  <c r="ADZ139" i="7"/>
  <c r="AEA139" i="7"/>
  <c r="AEB139" i="7"/>
  <c r="AEC139" i="7"/>
  <c r="AED139" i="7"/>
  <c r="AEE139" i="7"/>
  <c r="AEF139" i="7"/>
  <c r="AEG139" i="7"/>
  <c r="AEH139" i="7"/>
  <c r="AEI139" i="7"/>
  <c r="AEJ139" i="7"/>
  <c r="AEK139" i="7"/>
  <c r="AEL139" i="7"/>
  <c r="AEM139" i="7"/>
  <c r="AEN139" i="7"/>
  <c r="AEO139" i="7"/>
  <c r="AEP139" i="7"/>
  <c r="AEQ139" i="7"/>
  <c r="AER139" i="7"/>
  <c r="AES139" i="7"/>
  <c r="AET139" i="7"/>
  <c r="AEU139" i="7"/>
  <c r="AEV139" i="7"/>
  <c r="AEW139" i="7"/>
  <c r="AEX139" i="7"/>
  <c r="AEY139" i="7"/>
  <c r="AEZ139" i="7"/>
  <c r="AFA139" i="7"/>
  <c r="AFB139" i="7"/>
  <c r="AFC139" i="7"/>
  <c r="AFD139" i="7"/>
  <c r="AFE139" i="7"/>
  <c r="AFF139" i="7"/>
  <c r="AFG139" i="7"/>
  <c r="AFH139" i="7"/>
  <c r="AFI139" i="7"/>
  <c r="AFJ139" i="7"/>
  <c r="AFK139" i="7"/>
  <c r="AFL139" i="7"/>
  <c r="AFM139" i="7"/>
  <c r="AFN139" i="7"/>
  <c r="AFO139" i="7"/>
  <c r="AFP139" i="7"/>
  <c r="AFQ139" i="7"/>
  <c r="AFR139" i="7"/>
  <c r="AFS139" i="7"/>
  <c r="AFT139" i="7"/>
  <c r="AFU139" i="7"/>
  <c r="AFV139" i="7"/>
  <c r="AFW139" i="7"/>
  <c r="AFX139" i="7"/>
  <c r="AFY139" i="7"/>
  <c r="AFZ139" i="7"/>
  <c r="AGA139" i="7"/>
  <c r="AGB139" i="7"/>
  <c r="AGC139" i="7"/>
  <c r="AGD139" i="7"/>
  <c r="AGE139" i="7"/>
  <c r="AGF139" i="7"/>
  <c r="AGG139" i="7"/>
  <c r="AGH139" i="7"/>
  <c r="AGI139" i="7"/>
  <c r="AGJ139" i="7"/>
  <c r="AGK139" i="7"/>
  <c r="AGL139" i="7"/>
  <c r="AGM139" i="7"/>
  <c r="AGN139" i="7"/>
  <c r="AGO139" i="7"/>
  <c r="AGP139" i="7"/>
  <c r="AGQ139" i="7"/>
  <c r="AGR139" i="7"/>
  <c r="AGS139" i="7"/>
  <c r="AGT139" i="7"/>
  <c r="AGU139" i="7"/>
  <c r="AGV139" i="7"/>
  <c r="AGW139" i="7"/>
  <c r="AGX139" i="7"/>
  <c r="AGY139" i="7"/>
  <c r="AGZ139" i="7"/>
  <c r="AHA139" i="7"/>
  <c r="AHB139" i="7"/>
  <c r="AHC139" i="7"/>
  <c r="AHD139" i="7"/>
  <c r="AHE139" i="7"/>
  <c r="AHF139" i="7"/>
  <c r="AHG139" i="7"/>
  <c r="AHH139" i="7"/>
  <c r="AHI139" i="7"/>
  <c r="AHJ139" i="7"/>
  <c r="AHK139" i="7"/>
  <c r="AHL139" i="7"/>
  <c r="AHM139" i="7"/>
  <c r="AHN139" i="7"/>
  <c r="AHO139" i="7"/>
  <c r="AHP139" i="7"/>
  <c r="AHQ139" i="7"/>
  <c r="AHR139" i="7"/>
  <c r="AHS139" i="7"/>
  <c r="AHT139" i="7"/>
  <c r="AHU139" i="7"/>
  <c r="AHV139" i="7"/>
  <c r="AHW139" i="7"/>
  <c r="AHX139" i="7"/>
  <c r="AHY139" i="7"/>
  <c r="AHZ139" i="7"/>
  <c r="AIA139" i="7"/>
  <c r="AIB139" i="7"/>
  <c r="AIC139" i="7"/>
  <c r="AID139" i="7"/>
  <c r="AIE139" i="7"/>
  <c r="AIF139" i="7"/>
  <c r="AIG139" i="7"/>
  <c r="AIH139" i="7"/>
  <c r="AII139" i="7"/>
  <c r="AIJ139" i="7"/>
  <c r="AIK139" i="7"/>
  <c r="AIL139" i="7"/>
  <c r="AIM139" i="7"/>
  <c r="AIN139" i="7"/>
  <c r="AIO139" i="7"/>
  <c r="AIP139" i="7"/>
  <c r="AIQ139" i="7"/>
  <c r="AIR139" i="7"/>
  <c r="AIS139" i="7"/>
  <c r="AIT139" i="7"/>
  <c r="AIU139" i="7"/>
  <c r="AIV139" i="7"/>
  <c r="AIW139" i="7"/>
  <c r="AIX139" i="7"/>
  <c r="AIY139" i="7"/>
  <c r="AIZ139" i="7"/>
  <c r="AJA139" i="7"/>
  <c r="AJB139" i="7"/>
  <c r="AJC139" i="7"/>
  <c r="AJD139" i="7"/>
  <c r="AJE139" i="7"/>
  <c r="AJF139" i="7"/>
  <c r="AJG139" i="7"/>
  <c r="AJH139" i="7"/>
  <c r="AJI139" i="7"/>
  <c r="AJJ139" i="7"/>
  <c r="AJK139" i="7"/>
  <c r="AJL139" i="7"/>
  <c r="AJM139" i="7"/>
  <c r="AJN139" i="7"/>
  <c r="AJO139" i="7"/>
  <c r="AJP139" i="7"/>
  <c r="AJQ139" i="7"/>
  <c r="AJR139" i="7"/>
  <c r="AJS139" i="7"/>
  <c r="AJT139" i="7"/>
  <c r="AJU139" i="7"/>
  <c r="AJV139" i="7"/>
  <c r="AJW139" i="7"/>
  <c r="AJX139" i="7"/>
  <c r="AJY139" i="7"/>
  <c r="AJZ139" i="7"/>
  <c r="AKA139" i="7"/>
  <c r="AKB139" i="7"/>
  <c r="AKC139" i="7"/>
  <c r="AKD139" i="7"/>
  <c r="AKE139" i="7"/>
  <c r="AKF139" i="7"/>
  <c r="AKG139" i="7"/>
  <c r="AKH139" i="7"/>
  <c r="AKI139" i="7"/>
  <c r="AKJ139" i="7"/>
  <c r="AKK139" i="7"/>
  <c r="AKL139" i="7"/>
  <c r="AKM139" i="7"/>
  <c r="AKN139" i="7"/>
  <c r="AKO139" i="7"/>
  <c r="AKP139" i="7"/>
  <c r="AKQ139" i="7"/>
  <c r="AKR139" i="7"/>
  <c r="AKS139" i="7"/>
  <c r="AKT139" i="7"/>
  <c r="AKU139" i="7"/>
  <c r="AKV139" i="7"/>
  <c r="AKW139" i="7"/>
  <c r="AKX139" i="7"/>
  <c r="AKY139" i="7"/>
  <c r="AKZ139" i="7"/>
  <c r="ALA139" i="7"/>
  <c r="ALB139" i="7"/>
  <c r="ALC139" i="7"/>
  <c r="ALD139" i="7"/>
  <c r="ALE139" i="7"/>
  <c r="ALF139" i="7"/>
  <c r="ALG139" i="7"/>
  <c r="ALH139" i="7"/>
  <c r="ALI139" i="7"/>
  <c r="ALJ139" i="7"/>
  <c r="ALK139" i="7"/>
  <c r="ALL139" i="7"/>
  <c r="ALM139" i="7"/>
  <c r="ALN139" i="7"/>
  <c r="ALO139" i="7"/>
  <c r="ALP139" i="7"/>
  <c r="ALQ139" i="7"/>
  <c r="ALR139" i="7"/>
  <c r="ALS139" i="7"/>
  <c r="ALT139" i="7"/>
  <c r="ALU139" i="7"/>
  <c r="ALV139" i="7"/>
  <c r="ALW139" i="7"/>
  <c r="ALX139" i="7"/>
  <c r="ALY139" i="7"/>
  <c r="ALZ139" i="7"/>
  <c r="AMA139" i="7"/>
  <c r="AMB139" i="7"/>
  <c r="AMC139" i="7"/>
  <c r="AMD139" i="7"/>
  <c r="AME139" i="7"/>
  <c r="AMF139" i="7"/>
  <c r="AMG139" i="7"/>
  <c r="AMH139" i="7"/>
  <c r="AMI139" i="7"/>
  <c r="AMJ139" i="7"/>
  <c r="AMK139" i="7"/>
  <c r="AML139" i="7"/>
  <c r="AMM139" i="7"/>
  <c r="AMN139" i="7"/>
  <c r="AMO139" i="7"/>
  <c r="AMP139" i="7"/>
  <c r="AMQ139" i="7"/>
  <c r="AMR139" i="7"/>
  <c r="AMS139" i="7"/>
  <c r="AMT139" i="7"/>
  <c r="AMU139" i="7"/>
  <c r="AMV139" i="7"/>
  <c r="AMW139" i="7"/>
  <c r="AMX139" i="7"/>
  <c r="AMY139" i="7"/>
  <c r="AMZ139" i="7"/>
  <c r="ANA139" i="7"/>
  <c r="ANB139" i="7"/>
  <c r="ANC139" i="7"/>
  <c r="AND139" i="7"/>
  <c r="ANE139" i="7"/>
  <c r="ANF139" i="7"/>
  <c r="ANG139" i="7"/>
  <c r="ANH139" i="7"/>
  <c r="ANI139" i="7"/>
  <c r="ANJ139" i="7"/>
  <c r="ANK139" i="7"/>
  <c r="ANL139" i="7"/>
  <c r="ANM139" i="7"/>
  <c r="ANN139" i="7"/>
  <c r="ANO139" i="7"/>
  <c r="ANP139" i="7"/>
  <c r="ANQ139" i="7"/>
  <c r="ANR139" i="7"/>
  <c r="ANS139" i="7"/>
  <c r="ANT139" i="7"/>
  <c r="ANU139" i="7"/>
  <c r="ANV139" i="7"/>
  <c r="ANW139" i="7"/>
  <c r="ANX139" i="7"/>
  <c r="ANY139" i="7"/>
  <c r="ANZ139" i="7"/>
  <c r="AOA139" i="7"/>
  <c r="AOB139" i="7"/>
  <c r="AOC139" i="7"/>
  <c r="AOD139" i="7"/>
  <c r="AOE139" i="7"/>
  <c r="AOF139" i="7"/>
  <c r="AOG139" i="7"/>
  <c r="AOH139" i="7"/>
  <c r="AOI139" i="7"/>
  <c r="AOJ139" i="7"/>
  <c r="AOK139" i="7"/>
  <c r="AOL139" i="7"/>
  <c r="AOM139" i="7"/>
  <c r="AON139" i="7"/>
  <c r="AOO139" i="7"/>
  <c r="AOP139" i="7"/>
  <c r="AOQ139" i="7"/>
  <c r="AOR139" i="7"/>
  <c r="AOS139" i="7"/>
  <c r="AOT139" i="7"/>
  <c r="AOU139" i="7"/>
  <c r="AOV139" i="7"/>
  <c r="AOW139" i="7"/>
  <c r="AOX139" i="7"/>
  <c r="AOY139" i="7"/>
  <c r="AOZ139" i="7"/>
  <c r="APA139" i="7"/>
  <c r="APB139" i="7"/>
  <c r="APC139" i="7"/>
  <c r="APD139" i="7"/>
  <c r="APE139" i="7"/>
  <c r="APF139" i="7"/>
  <c r="APG139" i="7"/>
  <c r="APH139" i="7"/>
  <c r="API139" i="7"/>
  <c r="APJ139" i="7"/>
  <c r="APK139" i="7"/>
  <c r="APL139" i="7"/>
  <c r="APM139" i="7"/>
  <c r="APN139" i="7"/>
  <c r="APO139" i="7"/>
  <c r="APP139" i="7"/>
  <c r="APQ139" i="7"/>
  <c r="APR139" i="7"/>
  <c r="APS139" i="7"/>
  <c r="APT139" i="7"/>
  <c r="APU139" i="7"/>
  <c r="APV139" i="7"/>
  <c r="APW139" i="7"/>
  <c r="APX139" i="7"/>
  <c r="APY139" i="7"/>
  <c r="APZ139" i="7"/>
  <c r="AQA139" i="7"/>
  <c r="AQB139" i="7"/>
  <c r="AQC139" i="7"/>
  <c r="AQD139" i="7"/>
  <c r="AQE139" i="7"/>
  <c r="AQF139" i="7"/>
  <c r="AQG139" i="7"/>
  <c r="AQH139" i="7"/>
  <c r="AQI139" i="7"/>
  <c r="AQJ139" i="7"/>
  <c r="AQK139" i="7"/>
  <c r="AQL139" i="7"/>
  <c r="AQM139" i="7"/>
  <c r="AQN139" i="7"/>
  <c r="AQO139" i="7"/>
  <c r="AQP139" i="7"/>
  <c r="AQQ139" i="7"/>
  <c r="AQR139" i="7"/>
  <c r="AQS139" i="7"/>
  <c r="AQT139" i="7"/>
  <c r="AQU139" i="7"/>
  <c r="AQV139" i="7"/>
  <c r="AQW139" i="7"/>
  <c r="AQX139" i="7"/>
  <c r="AQY139" i="7"/>
  <c r="AQZ139" i="7"/>
  <c r="ARA139" i="7"/>
  <c r="ARB139" i="7"/>
  <c r="ARC139" i="7"/>
  <c r="ARD139" i="7"/>
  <c r="ARE139" i="7"/>
  <c r="ARF139" i="7"/>
  <c r="ARG139" i="7"/>
  <c r="ARH139" i="7"/>
  <c r="ARI139" i="7"/>
  <c r="ARJ139" i="7"/>
  <c r="ARK139" i="7"/>
  <c r="ARL139" i="7"/>
  <c r="ARM139" i="7"/>
  <c r="ARN139" i="7"/>
  <c r="ARO139" i="7"/>
  <c r="ARP139" i="7"/>
  <c r="ARQ139" i="7"/>
  <c r="ARR139" i="7"/>
  <c r="ARS139" i="7"/>
  <c r="ART139" i="7"/>
  <c r="ARU139" i="7"/>
  <c r="ARV139" i="7"/>
  <c r="ARW139" i="7"/>
  <c r="ARX139" i="7"/>
  <c r="ARY139" i="7"/>
  <c r="ARZ139" i="7"/>
  <c r="ASA139" i="7"/>
  <c r="ASB139" i="7"/>
  <c r="ASC139" i="7"/>
  <c r="ASD139" i="7"/>
  <c r="ASE139" i="7"/>
  <c r="ASF139" i="7"/>
  <c r="ASG139" i="7"/>
  <c r="ASH139" i="7"/>
  <c r="ASI139" i="7"/>
  <c r="ASJ139" i="7"/>
  <c r="ASK139" i="7"/>
  <c r="ASL139" i="7"/>
  <c r="ASM139" i="7"/>
  <c r="ASN139" i="7"/>
  <c r="ASO139" i="7"/>
  <c r="ASP139" i="7"/>
  <c r="ASQ139" i="7"/>
  <c r="ASR139" i="7"/>
  <c r="ASS139" i="7"/>
  <c r="AST139" i="7"/>
  <c r="ASU139" i="7"/>
  <c r="ASV139" i="7"/>
  <c r="ASW139" i="7"/>
  <c r="ASX139" i="7"/>
  <c r="ASY139" i="7"/>
  <c r="ASZ139" i="7"/>
  <c r="ATA139" i="7"/>
  <c r="ATB139" i="7"/>
  <c r="ATC139" i="7"/>
  <c r="ATD139" i="7"/>
  <c r="ATE139" i="7"/>
  <c r="ATF139" i="7"/>
  <c r="ATG139" i="7"/>
  <c r="ATH139" i="7"/>
  <c r="ATI139" i="7"/>
  <c r="ATJ139" i="7"/>
  <c r="ATK139" i="7"/>
  <c r="ATL139" i="7"/>
  <c r="ATM139" i="7"/>
  <c r="ATN139" i="7"/>
  <c r="ATO139" i="7"/>
  <c r="ATP139" i="7"/>
  <c r="ATQ139" i="7"/>
  <c r="ATR139" i="7"/>
  <c r="ATS139" i="7"/>
  <c r="ATT139" i="7"/>
  <c r="ATU139" i="7"/>
  <c r="ATV139" i="7"/>
  <c r="ATW139" i="7"/>
  <c r="ATX139" i="7"/>
  <c r="ATY139" i="7"/>
  <c r="ATZ139" i="7"/>
  <c r="AUA139" i="7"/>
  <c r="AUB139" i="7"/>
  <c r="AUC139" i="7"/>
  <c r="AUD139" i="7"/>
  <c r="AUE139" i="7"/>
  <c r="AUF139" i="7"/>
  <c r="AUG139" i="7"/>
  <c r="AUH139" i="7"/>
  <c r="AUI139" i="7"/>
  <c r="AUJ139" i="7"/>
  <c r="AUK139" i="7"/>
  <c r="AUL139" i="7"/>
  <c r="AUM139" i="7"/>
  <c r="AUN139" i="7"/>
  <c r="AUO139" i="7"/>
  <c r="AUP139" i="7"/>
  <c r="AUQ139" i="7"/>
  <c r="AUR139" i="7"/>
  <c r="AUS139" i="7"/>
  <c r="AUT139" i="7"/>
  <c r="AUU139" i="7"/>
  <c r="AUV139" i="7"/>
  <c r="AUW139" i="7"/>
  <c r="AUX139" i="7"/>
  <c r="AUY139" i="7"/>
  <c r="AUZ139" i="7"/>
  <c r="AVA139" i="7"/>
  <c r="AVB139" i="7"/>
  <c r="AVC139" i="7"/>
  <c r="AVD139" i="7"/>
  <c r="AVE139" i="7"/>
  <c r="AVF139" i="7"/>
  <c r="AVG139" i="7"/>
  <c r="AVH139" i="7"/>
  <c r="AVI139" i="7"/>
  <c r="AVJ139" i="7"/>
  <c r="AVK139" i="7"/>
  <c r="AVL139" i="7"/>
  <c r="AVM139" i="7"/>
  <c r="AVN139" i="7"/>
  <c r="AVO139" i="7"/>
  <c r="AVP139" i="7"/>
  <c r="AVQ139" i="7"/>
  <c r="AVR139" i="7"/>
  <c r="AVS139" i="7"/>
  <c r="AVT139" i="7"/>
  <c r="AVU139" i="7"/>
  <c r="AVV139" i="7"/>
  <c r="AVW139" i="7"/>
  <c r="AVX139" i="7"/>
  <c r="AVY139" i="7"/>
  <c r="AVZ139" i="7"/>
  <c r="AWA139" i="7"/>
  <c r="AWB139" i="7"/>
  <c r="AWC139" i="7"/>
  <c r="AWD139" i="7"/>
  <c r="AWE139" i="7"/>
  <c r="AWF139" i="7"/>
  <c r="AWG139" i="7"/>
  <c r="AWH139" i="7"/>
  <c r="AWI139" i="7"/>
  <c r="AWJ139" i="7"/>
  <c r="AWK139" i="7"/>
  <c r="AWL139" i="7"/>
  <c r="AWM139" i="7"/>
  <c r="AWN139" i="7"/>
  <c r="AWO139" i="7"/>
  <c r="AWP139" i="7"/>
  <c r="AWQ139" i="7"/>
  <c r="AWR139" i="7"/>
  <c r="AWS139" i="7"/>
  <c r="AWT139" i="7"/>
  <c r="AWU139" i="7"/>
  <c r="AWV139" i="7"/>
  <c r="AWW139" i="7"/>
  <c r="AWX139" i="7"/>
  <c r="AWY139" i="7"/>
  <c r="AWZ139" i="7"/>
  <c r="AXA139" i="7"/>
  <c r="AXB139" i="7"/>
  <c r="AXC139" i="7"/>
  <c r="AXD139" i="7"/>
  <c r="AXE139" i="7"/>
  <c r="AXF139" i="7"/>
  <c r="AXG139" i="7"/>
  <c r="AXH139" i="7"/>
  <c r="AXI139" i="7"/>
  <c r="AXJ139" i="7"/>
  <c r="AXK139" i="7"/>
  <c r="AXL139" i="7"/>
  <c r="AXM139" i="7"/>
  <c r="AXN139" i="7"/>
  <c r="AXO139" i="7"/>
  <c r="AXP139" i="7"/>
  <c r="AXQ139" i="7"/>
  <c r="AXR139" i="7"/>
  <c r="AXS139" i="7"/>
  <c r="AXT139" i="7"/>
  <c r="AXU139" i="7"/>
  <c r="AXV139" i="7"/>
  <c r="AXW139" i="7"/>
  <c r="AXX139" i="7"/>
  <c r="AXY139" i="7"/>
  <c r="AXZ139" i="7"/>
  <c r="AYA139" i="7"/>
  <c r="AYB139" i="7"/>
  <c r="AYC139" i="7"/>
  <c r="AYD139" i="7"/>
  <c r="AYE139" i="7"/>
  <c r="AYF139" i="7"/>
  <c r="AYG139" i="7"/>
  <c r="AYH139" i="7"/>
  <c r="AYI139" i="7"/>
  <c r="AYJ139" i="7"/>
  <c r="AYK139" i="7"/>
  <c r="AYL139" i="7"/>
  <c r="AYM139" i="7"/>
  <c r="AYN139" i="7"/>
  <c r="AYO139" i="7"/>
  <c r="AYP139" i="7"/>
  <c r="AYQ139" i="7"/>
  <c r="AYR139" i="7"/>
  <c r="AYS139" i="7"/>
  <c r="AYT139" i="7"/>
  <c r="AYU139" i="7"/>
  <c r="AYV139" i="7"/>
  <c r="AYW139" i="7"/>
  <c r="AYX139" i="7"/>
  <c r="AYY139" i="7"/>
  <c r="AYZ139" i="7"/>
  <c r="AZA139" i="7"/>
  <c r="AZB139" i="7"/>
  <c r="AZC139" i="7"/>
  <c r="AZD139" i="7"/>
  <c r="AZE139" i="7"/>
  <c r="AZF139" i="7"/>
  <c r="AZG139" i="7"/>
  <c r="AZH139" i="7"/>
  <c r="AZI139" i="7"/>
  <c r="AZJ139" i="7"/>
  <c r="AZK139" i="7"/>
  <c r="AZL139" i="7"/>
  <c r="AZM139" i="7"/>
  <c r="AZN139" i="7"/>
  <c r="AZO139" i="7"/>
  <c r="AZP139" i="7"/>
  <c r="AZQ139" i="7"/>
  <c r="AZR139" i="7"/>
  <c r="AZS139" i="7"/>
  <c r="AZT139" i="7"/>
  <c r="AZU139" i="7"/>
  <c r="AZV139" i="7"/>
  <c r="AZW139" i="7"/>
  <c r="AZX139" i="7"/>
  <c r="AZY139" i="7"/>
  <c r="AZZ139" i="7"/>
  <c r="BAA139" i="7"/>
  <c r="BAB139" i="7"/>
  <c r="BAC139" i="7"/>
  <c r="BAD139" i="7"/>
  <c r="BAE139" i="7"/>
  <c r="BAF139" i="7"/>
  <c r="BAG139" i="7"/>
  <c r="BAH139" i="7"/>
  <c r="BAI139" i="7"/>
  <c r="BAJ139" i="7"/>
  <c r="BAK139" i="7"/>
  <c r="BAL139" i="7"/>
  <c r="BAM139" i="7"/>
  <c r="BAN139" i="7"/>
  <c r="BAO139" i="7"/>
  <c r="BAP139" i="7"/>
  <c r="BAQ139" i="7"/>
  <c r="BAR139" i="7"/>
  <c r="BAS139" i="7"/>
  <c r="BAT139" i="7"/>
  <c r="BAU139" i="7"/>
  <c r="BAV139" i="7"/>
  <c r="BAW139" i="7"/>
  <c r="BAX139" i="7"/>
  <c r="BAY139" i="7"/>
  <c r="BAZ139" i="7"/>
  <c r="BBA139" i="7"/>
  <c r="BBB139" i="7"/>
  <c r="BBC139" i="7"/>
  <c r="BBD139" i="7"/>
  <c r="BBE139" i="7"/>
  <c r="BBF139" i="7"/>
  <c r="BBG139" i="7"/>
  <c r="BBH139" i="7"/>
  <c r="BBI139" i="7"/>
  <c r="BBJ139" i="7"/>
  <c r="BBK139" i="7"/>
  <c r="BBL139" i="7"/>
  <c r="BBM139" i="7"/>
  <c r="BBN139" i="7"/>
  <c r="BBO139" i="7"/>
  <c r="BBP139" i="7"/>
  <c r="BBQ139" i="7"/>
  <c r="BBR139" i="7"/>
  <c r="BBS139" i="7"/>
  <c r="BBT139" i="7"/>
  <c r="BBU139" i="7"/>
  <c r="BBV139" i="7"/>
  <c r="BBW139" i="7"/>
  <c r="BBX139" i="7"/>
  <c r="BBY139" i="7"/>
  <c r="BBZ139" i="7"/>
  <c r="BCA139" i="7"/>
  <c r="BCB139" i="7"/>
  <c r="BCC139" i="7"/>
  <c r="BCD139" i="7"/>
  <c r="BCE139" i="7"/>
  <c r="BCF139" i="7"/>
  <c r="BCG139" i="7"/>
  <c r="BCH139" i="7"/>
  <c r="BCI139" i="7"/>
  <c r="BCJ139" i="7"/>
  <c r="BCK139" i="7"/>
  <c r="BCL139" i="7"/>
  <c r="BCM139" i="7"/>
  <c r="BCN139" i="7"/>
  <c r="BCO139" i="7"/>
  <c r="BCP139" i="7"/>
  <c r="BCQ139" i="7"/>
  <c r="BCR139" i="7"/>
  <c r="BCS139" i="7"/>
  <c r="BCT139" i="7"/>
  <c r="BCU139" i="7"/>
  <c r="BCV139" i="7"/>
  <c r="BCW139" i="7"/>
  <c r="BCX139" i="7"/>
  <c r="BCY139" i="7"/>
  <c r="BCZ139" i="7"/>
  <c r="BDA139" i="7"/>
  <c r="BDB139" i="7"/>
  <c r="BDC139" i="7"/>
  <c r="BDD139" i="7"/>
  <c r="BDE139" i="7"/>
  <c r="BDF139" i="7"/>
  <c r="BDG139" i="7"/>
  <c r="BDH139" i="7"/>
  <c r="BDI139" i="7"/>
  <c r="BDJ139" i="7"/>
  <c r="BDK139" i="7"/>
  <c r="BDL139" i="7"/>
  <c r="BDM139" i="7"/>
  <c r="BDN139" i="7"/>
  <c r="BDO139" i="7"/>
  <c r="BDP139" i="7"/>
  <c r="BDQ139" i="7"/>
  <c r="BDR139" i="7"/>
  <c r="BDS139" i="7"/>
  <c r="BDT139" i="7"/>
  <c r="BDU139" i="7"/>
  <c r="BDV139" i="7"/>
  <c r="BDW139" i="7"/>
  <c r="BDX139" i="7"/>
  <c r="BDY139" i="7"/>
  <c r="BDZ139" i="7"/>
  <c r="BEA139" i="7"/>
  <c r="BEB139" i="7"/>
  <c r="BEC139" i="7"/>
  <c r="BED139" i="7"/>
  <c r="BEE139" i="7"/>
  <c r="BEF139" i="7"/>
  <c r="BEG139" i="7"/>
  <c r="BEH139" i="7"/>
  <c r="BEI139" i="7"/>
  <c r="BEJ139" i="7"/>
  <c r="BEK139" i="7"/>
  <c r="BEL139" i="7"/>
  <c r="BEM139" i="7"/>
  <c r="BEN139" i="7"/>
  <c r="BEO139" i="7"/>
  <c r="BEP139" i="7"/>
  <c r="BEQ139" i="7"/>
  <c r="BER139" i="7"/>
  <c r="BES139" i="7"/>
  <c r="BET139" i="7"/>
  <c r="BEU139" i="7"/>
  <c r="BEV139" i="7"/>
  <c r="BEW139" i="7"/>
  <c r="BEX139" i="7"/>
  <c r="BEY139" i="7"/>
  <c r="BEZ139" i="7"/>
  <c r="BFA139" i="7"/>
  <c r="BFB139" i="7"/>
  <c r="BFC139" i="7"/>
  <c r="BFD139" i="7"/>
  <c r="BFE139" i="7"/>
  <c r="BFF139" i="7"/>
  <c r="BFG139" i="7"/>
  <c r="BFH139" i="7"/>
  <c r="BFI139" i="7"/>
  <c r="BFJ139" i="7"/>
  <c r="BFK139" i="7"/>
  <c r="BFL139" i="7"/>
  <c r="BFM139" i="7"/>
  <c r="BFN139" i="7"/>
  <c r="BFO139" i="7"/>
  <c r="BFP139" i="7"/>
  <c r="BFQ139" i="7"/>
  <c r="BFR139" i="7"/>
  <c r="BFS139" i="7"/>
  <c r="BFT139" i="7"/>
  <c r="BFU139" i="7"/>
  <c r="BFV139" i="7"/>
  <c r="BFW139" i="7"/>
  <c r="BFX139" i="7"/>
  <c r="BFY139" i="7"/>
  <c r="BFZ139" i="7"/>
  <c r="BGA139" i="7"/>
  <c r="BGB139" i="7"/>
  <c r="BGC139" i="7"/>
  <c r="BGD139" i="7"/>
  <c r="BGE139" i="7"/>
  <c r="BGF139" i="7"/>
  <c r="BGG139" i="7"/>
  <c r="BGH139" i="7"/>
  <c r="BGI139" i="7"/>
  <c r="BGJ139" i="7"/>
  <c r="BGK139" i="7"/>
  <c r="BGL139" i="7"/>
  <c r="BGM139" i="7"/>
  <c r="BGN139" i="7"/>
  <c r="BGO139" i="7"/>
  <c r="BGP139" i="7"/>
  <c r="BGQ139" i="7"/>
  <c r="BGR139" i="7"/>
  <c r="BGS139" i="7"/>
  <c r="BGT139" i="7"/>
  <c r="BGU139" i="7"/>
  <c r="BGV139" i="7"/>
  <c r="BGW139" i="7"/>
  <c r="BGX139" i="7"/>
  <c r="BGY139" i="7"/>
  <c r="BGZ139" i="7"/>
  <c r="BHA139" i="7"/>
  <c r="BHB139" i="7"/>
  <c r="BHC139" i="7"/>
  <c r="BHD139" i="7"/>
  <c r="BHE139" i="7"/>
  <c r="BHF139" i="7"/>
  <c r="BHG139" i="7"/>
  <c r="BHH139" i="7"/>
  <c r="BHI139" i="7"/>
  <c r="BHJ139" i="7"/>
  <c r="BHK139" i="7"/>
  <c r="BHL139" i="7"/>
  <c r="BHM139" i="7"/>
  <c r="BHN139" i="7"/>
  <c r="BHO139" i="7"/>
  <c r="BHP139" i="7"/>
  <c r="BHQ139" i="7"/>
  <c r="BHR139" i="7"/>
  <c r="BHS139" i="7"/>
  <c r="BHT139" i="7"/>
  <c r="BHU139" i="7"/>
  <c r="BHV139" i="7"/>
  <c r="BHW139" i="7"/>
  <c r="BHX139" i="7"/>
  <c r="BHY139" i="7"/>
  <c r="BHZ139" i="7"/>
  <c r="BIA139" i="7"/>
  <c r="BIB139" i="7"/>
  <c r="BIC139" i="7"/>
  <c r="BID139" i="7"/>
  <c r="BIE139" i="7"/>
  <c r="BIF139" i="7"/>
  <c r="BIG139" i="7"/>
  <c r="BIH139" i="7"/>
  <c r="BII139" i="7"/>
  <c r="BIJ139" i="7"/>
  <c r="BIK139" i="7"/>
  <c r="BIL139" i="7"/>
  <c r="BIM139" i="7"/>
  <c r="BIN139" i="7"/>
  <c r="BIO139" i="7"/>
  <c r="BIP139" i="7"/>
  <c r="BIQ139" i="7"/>
  <c r="BIR139" i="7"/>
  <c r="BIS139" i="7"/>
  <c r="BIT139" i="7"/>
  <c r="BIU139" i="7"/>
  <c r="BIV139" i="7"/>
  <c r="BIW139" i="7"/>
  <c r="BIX139" i="7"/>
  <c r="BIY139" i="7"/>
  <c r="BIZ139" i="7"/>
  <c r="BJA139" i="7"/>
  <c r="BJB139" i="7"/>
  <c r="BJC139" i="7"/>
  <c r="BJD139" i="7"/>
  <c r="BJE139" i="7"/>
  <c r="BJF139" i="7"/>
  <c r="BJG139" i="7"/>
  <c r="BJH139" i="7"/>
  <c r="BJI139" i="7"/>
  <c r="BJJ139" i="7"/>
  <c r="BJK139" i="7"/>
  <c r="BJL139" i="7"/>
  <c r="BJM139" i="7"/>
  <c r="BJN139" i="7"/>
  <c r="BJO139" i="7"/>
  <c r="BJP139" i="7"/>
  <c r="BJQ139" i="7"/>
  <c r="BJR139" i="7"/>
  <c r="BJS139" i="7"/>
  <c r="BJT139" i="7"/>
  <c r="BJU139" i="7"/>
  <c r="BJV139" i="7"/>
  <c r="BJW139" i="7"/>
  <c r="BJX139" i="7"/>
  <c r="BJY139" i="7"/>
  <c r="BJZ139" i="7"/>
  <c r="BKA139" i="7"/>
  <c r="BKB139" i="7"/>
  <c r="BKC139" i="7"/>
  <c r="BKD139" i="7"/>
  <c r="BKE139" i="7"/>
  <c r="BKF139" i="7"/>
  <c r="BKG139" i="7"/>
  <c r="BKH139" i="7"/>
  <c r="BKI139" i="7"/>
  <c r="BKJ139" i="7"/>
  <c r="BKK139" i="7"/>
  <c r="BKL139" i="7"/>
  <c r="BKM139" i="7"/>
  <c r="BKN139" i="7"/>
  <c r="BKO139" i="7"/>
  <c r="BKP139" i="7"/>
  <c r="BKQ139" i="7"/>
  <c r="BKR139" i="7"/>
  <c r="BKS139" i="7"/>
  <c r="BKT139" i="7"/>
  <c r="BKU139" i="7"/>
  <c r="BKV139" i="7"/>
  <c r="BKW139" i="7"/>
  <c r="BKX139" i="7"/>
  <c r="BKY139" i="7"/>
  <c r="BKZ139" i="7"/>
  <c r="BLA139" i="7"/>
  <c r="BLB139" i="7"/>
  <c r="BLC139" i="7"/>
  <c r="BLD139" i="7"/>
  <c r="BLE139" i="7"/>
  <c r="BLF139" i="7"/>
  <c r="BLG139" i="7"/>
  <c r="BLH139" i="7"/>
  <c r="BLI139" i="7"/>
  <c r="BLJ139" i="7"/>
  <c r="BLK139" i="7"/>
  <c r="BLL139" i="7"/>
  <c r="BLM139" i="7"/>
  <c r="BLN139" i="7"/>
  <c r="BLO139" i="7"/>
  <c r="BLP139" i="7"/>
  <c r="BLQ139" i="7"/>
  <c r="BLR139" i="7"/>
  <c r="BLS139" i="7"/>
  <c r="BLT139" i="7"/>
  <c r="BLU139" i="7"/>
  <c r="BLV139" i="7"/>
  <c r="BLW139" i="7"/>
  <c r="BLX139" i="7"/>
  <c r="BLY139" i="7"/>
  <c r="BLZ139" i="7"/>
  <c r="BMA139" i="7"/>
  <c r="BMB139" i="7"/>
  <c r="BMC139" i="7"/>
  <c r="BMD139" i="7"/>
  <c r="BME139" i="7"/>
  <c r="BMF139" i="7"/>
  <c r="BMG139" i="7"/>
  <c r="BMH139" i="7"/>
  <c r="BMI139" i="7"/>
  <c r="BMJ139" i="7"/>
  <c r="BMK139" i="7"/>
  <c r="BML139" i="7"/>
  <c r="BMM139" i="7"/>
  <c r="BMN139" i="7"/>
  <c r="BMO139" i="7"/>
  <c r="BMP139" i="7"/>
  <c r="BMQ139" i="7"/>
  <c r="BMR139" i="7"/>
  <c r="BMS139" i="7"/>
  <c r="BMT139" i="7"/>
  <c r="BMU139" i="7"/>
  <c r="BMV139" i="7"/>
  <c r="BMW139" i="7"/>
  <c r="BMX139" i="7"/>
  <c r="BMY139" i="7"/>
  <c r="BMZ139" i="7"/>
  <c r="BNA139" i="7"/>
  <c r="BNB139" i="7"/>
  <c r="BNC139" i="7"/>
  <c r="BND139" i="7"/>
  <c r="BNE139" i="7"/>
  <c r="BNF139" i="7"/>
  <c r="BNG139" i="7"/>
  <c r="BNH139" i="7"/>
  <c r="BNI139" i="7"/>
  <c r="BNJ139" i="7"/>
  <c r="BNK139" i="7"/>
  <c r="BNL139" i="7"/>
  <c r="BNM139" i="7"/>
  <c r="BNN139" i="7"/>
  <c r="BNO139" i="7"/>
  <c r="BNP139" i="7"/>
  <c r="BNQ139" i="7"/>
  <c r="BNR139" i="7"/>
  <c r="BNS139" i="7"/>
  <c r="BNT139" i="7"/>
  <c r="BNU139" i="7"/>
  <c r="BNV139" i="7"/>
  <c r="BNW139" i="7"/>
  <c r="BNX139" i="7"/>
  <c r="BNY139" i="7"/>
  <c r="BNZ139" i="7"/>
  <c r="BOA139" i="7"/>
  <c r="BOB139" i="7"/>
  <c r="BOC139" i="7"/>
  <c r="BOD139" i="7"/>
  <c r="BOE139" i="7"/>
  <c r="BOF139" i="7"/>
  <c r="BOG139" i="7"/>
  <c r="BOH139" i="7"/>
  <c r="BOI139" i="7"/>
  <c r="BOJ139" i="7"/>
  <c r="BOK139" i="7"/>
  <c r="BOL139" i="7"/>
  <c r="BOM139" i="7"/>
  <c r="BON139" i="7"/>
  <c r="BOO139" i="7"/>
  <c r="BOP139" i="7"/>
  <c r="BOQ139" i="7"/>
  <c r="BOR139" i="7"/>
  <c r="BOS139" i="7"/>
  <c r="BOT139" i="7"/>
  <c r="BOU139" i="7"/>
  <c r="BOV139" i="7"/>
  <c r="BOW139" i="7"/>
  <c r="BOX139" i="7"/>
  <c r="BOY139" i="7"/>
  <c r="BOZ139" i="7"/>
  <c r="BPA139" i="7"/>
  <c r="BPB139" i="7"/>
  <c r="BPC139" i="7"/>
  <c r="BPD139" i="7"/>
  <c r="BPE139" i="7"/>
  <c r="BPF139" i="7"/>
  <c r="BPG139" i="7"/>
  <c r="BPH139" i="7"/>
  <c r="BPI139" i="7"/>
  <c r="BPJ139" i="7"/>
  <c r="BPK139" i="7"/>
  <c r="BPL139" i="7"/>
  <c r="BPM139" i="7"/>
  <c r="BPN139" i="7"/>
  <c r="BPO139" i="7"/>
  <c r="BPP139" i="7"/>
  <c r="BPQ139" i="7"/>
  <c r="BPR139" i="7"/>
  <c r="BPS139" i="7"/>
  <c r="BPT139" i="7"/>
  <c r="BPU139" i="7"/>
  <c r="BPV139" i="7"/>
  <c r="BPW139" i="7"/>
  <c r="BPX139" i="7"/>
  <c r="BPY139" i="7"/>
  <c r="BPZ139" i="7"/>
  <c r="BQA139" i="7"/>
  <c r="BQB139" i="7"/>
  <c r="BQC139" i="7"/>
  <c r="BQD139" i="7"/>
  <c r="BQE139" i="7"/>
  <c r="BQF139" i="7"/>
  <c r="BQG139" i="7"/>
  <c r="BQH139" i="7"/>
  <c r="BQI139" i="7"/>
  <c r="BQJ139" i="7"/>
  <c r="BQK139" i="7"/>
  <c r="BQL139" i="7"/>
  <c r="BQM139" i="7"/>
  <c r="BQN139" i="7"/>
  <c r="BQO139" i="7"/>
  <c r="BQP139" i="7"/>
  <c r="BQQ139" i="7"/>
  <c r="BQR139" i="7"/>
  <c r="BQS139" i="7"/>
  <c r="BQT139" i="7"/>
  <c r="BQU139" i="7"/>
  <c r="BQV139" i="7"/>
  <c r="BQW139" i="7"/>
  <c r="BQX139" i="7"/>
  <c r="BQY139" i="7"/>
  <c r="BQZ139" i="7"/>
  <c r="BRA139" i="7"/>
  <c r="BRB139" i="7"/>
  <c r="BRC139" i="7"/>
  <c r="BRD139" i="7"/>
  <c r="BRE139" i="7"/>
  <c r="BRF139" i="7"/>
  <c r="BRG139" i="7"/>
  <c r="BRH139" i="7"/>
  <c r="BRI139" i="7"/>
  <c r="BRJ139" i="7"/>
  <c r="BRK139" i="7"/>
  <c r="BRL139" i="7"/>
  <c r="BRM139" i="7"/>
  <c r="BRN139" i="7"/>
  <c r="BRO139" i="7"/>
  <c r="BRP139" i="7"/>
  <c r="BRQ139" i="7"/>
  <c r="BRR139" i="7"/>
  <c r="BRS139" i="7"/>
  <c r="BRT139" i="7"/>
  <c r="BRU139" i="7"/>
  <c r="BRV139" i="7"/>
  <c r="BRW139" i="7"/>
  <c r="BRX139" i="7"/>
  <c r="BRY139" i="7"/>
  <c r="BRZ139" i="7"/>
  <c r="BSA139" i="7"/>
  <c r="BSB139" i="7"/>
  <c r="BSC139" i="7"/>
  <c r="BSD139" i="7"/>
  <c r="BSE139" i="7"/>
  <c r="BSF139" i="7"/>
  <c r="BSG139" i="7"/>
  <c r="BSH139" i="7"/>
  <c r="BSI139" i="7"/>
  <c r="BSJ139" i="7"/>
  <c r="BSK139" i="7"/>
  <c r="BSL139" i="7"/>
  <c r="BSM139" i="7"/>
  <c r="BSN139" i="7"/>
  <c r="BSO139" i="7"/>
  <c r="BSP139" i="7"/>
  <c r="BSQ139" i="7"/>
  <c r="BSR139" i="7"/>
  <c r="BSS139" i="7"/>
  <c r="BST139" i="7"/>
  <c r="BSU139" i="7"/>
  <c r="BSV139" i="7"/>
  <c r="BSW139" i="7"/>
  <c r="BSX139" i="7"/>
  <c r="BSY139" i="7"/>
  <c r="BSZ139" i="7"/>
  <c r="BTA139" i="7"/>
  <c r="BTB139" i="7"/>
  <c r="BTC139" i="7"/>
  <c r="BTD139" i="7"/>
  <c r="BTE139" i="7"/>
  <c r="BTF139" i="7"/>
  <c r="BTG139" i="7"/>
  <c r="BTH139" i="7"/>
  <c r="BTI139" i="7"/>
  <c r="BTJ139" i="7"/>
  <c r="BTK139" i="7"/>
  <c r="BTL139" i="7"/>
  <c r="BTM139" i="7"/>
  <c r="BTN139" i="7"/>
  <c r="BTO139" i="7"/>
  <c r="BTP139" i="7"/>
  <c r="BTQ139" i="7"/>
  <c r="BTR139" i="7"/>
  <c r="BTS139" i="7"/>
  <c r="BTT139" i="7"/>
  <c r="BTU139" i="7"/>
  <c r="BTV139" i="7"/>
  <c r="BTW139" i="7"/>
  <c r="BTX139" i="7"/>
  <c r="BTY139" i="7"/>
  <c r="BTZ139" i="7"/>
  <c r="BUA139" i="7"/>
  <c r="BUB139" i="7"/>
  <c r="BUC139" i="7"/>
  <c r="BUD139" i="7"/>
  <c r="BUE139" i="7"/>
  <c r="BUF139" i="7"/>
  <c r="BUG139" i="7"/>
  <c r="BUH139" i="7"/>
  <c r="BUI139" i="7"/>
  <c r="BUJ139" i="7"/>
  <c r="BUK139" i="7"/>
  <c r="BUL139" i="7"/>
  <c r="BUM139" i="7"/>
  <c r="BUN139" i="7"/>
  <c r="BUO139" i="7"/>
  <c r="BUP139" i="7"/>
  <c r="BUQ139" i="7"/>
  <c r="BUR139" i="7"/>
  <c r="BUS139" i="7"/>
  <c r="BUT139" i="7"/>
  <c r="BUU139" i="7"/>
  <c r="BUV139" i="7"/>
  <c r="BUW139" i="7"/>
  <c r="BUX139" i="7"/>
  <c r="BUY139" i="7"/>
  <c r="BUZ139" i="7"/>
  <c r="BVA139" i="7"/>
  <c r="BVB139" i="7"/>
  <c r="BVC139" i="7"/>
  <c r="BVD139" i="7"/>
  <c r="BVE139" i="7"/>
  <c r="BVF139" i="7"/>
  <c r="BVG139" i="7"/>
  <c r="BVH139" i="7"/>
  <c r="BVI139" i="7"/>
  <c r="BVJ139" i="7"/>
  <c r="BVK139" i="7"/>
  <c r="BVL139" i="7"/>
  <c r="BVM139" i="7"/>
  <c r="BVN139" i="7"/>
  <c r="BVO139" i="7"/>
  <c r="BVP139" i="7"/>
  <c r="BVQ139" i="7"/>
  <c r="BVR139" i="7"/>
  <c r="BVS139" i="7"/>
  <c r="BVT139" i="7"/>
  <c r="BVU139" i="7"/>
  <c r="BVV139" i="7"/>
  <c r="BVW139" i="7"/>
  <c r="BVX139" i="7"/>
  <c r="BVY139" i="7"/>
  <c r="BVZ139" i="7"/>
  <c r="BWA139" i="7"/>
  <c r="BWB139" i="7"/>
  <c r="BWC139" i="7"/>
  <c r="BWD139" i="7"/>
  <c r="BWE139" i="7"/>
  <c r="BWF139" i="7"/>
  <c r="BWG139" i="7"/>
  <c r="BWH139" i="7"/>
  <c r="BWI139" i="7"/>
  <c r="BWJ139" i="7"/>
  <c r="BWK139" i="7"/>
  <c r="BWL139" i="7"/>
  <c r="BWM139" i="7"/>
  <c r="BWN139" i="7"/>
  <c r="BWO139" i="7"/>
  <c r="BWP139" i="7"/>
  <c r="BWQ139" i="7"/>
  <c r="BWR139" i="7"/>
  <c r="BWS139" i="7"/>
  <c r="BWT139" i="7"/>
  <c r="BWU139" i="7"/>
  <c r="BWV139" i="7"/>
  <c r="BWW139" i="7"/>
  <c r="BWX139" i="7"/>
  <c r="BWY139" i="7"/>
  <c r="BWZ139" i="7"/>
  <c r="BXA139" i="7"/>
  <c r="BXB139" i="7"/>
  <c r="BXC139" i="7"/>
  <c r="BXD139" i="7"/>
  <c r="BXE139" i="7"/>
  <c r="BXF139" i="7"/>
  <c r="BXG139" i="7"/>
  <c r="BXH139" i="7"/>
  <c r="BXI139" i="7"/>
  <c r="BXJ139" i="7"/>
  <c r="BXK139" i="7"/>
  <c r="BXL139" i="7"/>
  <c r="BXM139" i="7"/>
  <c r="BXN139" i="7"/>
  <c r="BXO139" i="7"/>
  <c r="BXP139" i="7"/>
  <c r="BXQ139" i="7"/>
  <c r="BXR139" i="7"/>
  <c r="BXS139" i="7"/>
  <c r="BXT139" i="7"/>
  <c r="BXU139" i="7"/>
  <c r="BXV139" i="7"/>
  <c r="BXW139" i="7"/>
  <c r="BXX139" i="7"/>
  <c r="BXY139" i="7"/>
  <c r="BXZ139" i="7"/>
  <c r="BYA139" i="7"/>
  <c r="BYB139" i="7"/>
  <c r="BYC139" i="7"/>
  <c r="BYD139" i="7"/>
  <c r="BYE139" i="7"/>
  <c r="BYF139" i="7"/>
  <c r="BYG139" i="7"/>
  <c r="BYH139" i="7"/>
  <c r="BYI139" i="7"/>
  <c r="BYJ139" i="7"/>
  <c r="BYK139" i="7"/>
  <c r="BYL139" i="7"/>
  <c r="BYM139" i="7"/>
  <c r="BYN139" i="7"/>
  <c r="BYO139" i="7"/>
  <c r="BYP139" i="7"/>
  <c r="BYQ139" i="7"/>
  <c r="BYR139" i="7"/>
  <c r="BYS139" i="7"/>
  <c r="BYT139" i="7"/>
  <c r="BYU139" i="7"/>
  <c r="BYV139" i="7"/>
  <c r="BYW139" i="7"/>
  <c r="BYX139" i="7"/>
  <c r="BYY139" i="7"/>
  <c r="BYZ139" i="7"/>
  <c r="BZA139" i="7"/>
  <c r="BZB139" i="7"/>
  <c r="BZC139" i="7"/>
  <c r="BZD139" i="7"/>
  <c r="BZE139" i="7"/>
  <c r="BZF139" i="7"/>
  <c r="BZG139" i="7"/>
  <c r="BZH139" i="7"/>
  <c r="BZI139" i="7"/>
  <c r="BZJ139" i="7"/>
  <c r="BZK139" i="7"/>
  <c r="BZL139" i="7"/>
  <c r="BZM139" i="7"/>
  <c r="BZN139" i="7"/>
  <c r="BZO139" i="7"/>
  <c r="BZP139" i="7"/>
  <c r="BZQ139" i="7"/>
  <c r="BZR139" i="7"/>
  <c r="BZS139" i="7"/>
  <c r="BZT139" i="7"/>
  <c r="BZU139" i="7"/>
  <c r="BZV139" i="7"/>
  <c r="BZW139" i="7"/>
  <c r="BZX139" i="7"/>
  <c r="BZY139" i="7"/>
  <c r="BZZ139" i="7"/>
  <c r="CAA139" i="7"/>
  <c r="CAB139" i="7"/>
  <c r="CAC139" i="7"/>
  <c r="CAD139" i="7"/>
  <c r="CAE139" i="7"/>
  <c r="CAF139" i="7"/>
  <c r="CAG139" i="7"/>
  <c r="CAH139" i="7"/>
  <c r="CAI139" i="7"/>
  <c r="CAJ139" i="7"/>
  <c r="CAK139" i="7"/>
  <c r="CAL139" i="7"/>
  <c r="CAM139" i="7"/>
  <c r="CAN139" i="7"/>
  <c r="CAO139" i="7"/>
  <c r="CAP139" i="7"/>
  <c r="CAQ139" i="7"/>
  <c r="CAR139" i="7"/>
  <c r="CAS139" i="7"/>
  <c r="CAT139" i="7"/>
  <c r="CAU139" i="7"/>
  <c r="CAV139" i="7"/>
  <c r="CAW139" i="7"/>
  <c r="CAX139" i="7"/>
  <c r="CAY139" i="7"/>
  <c r="CAZ139" i="7"/>
  <c r="CBA139" i="7"/>
  <c r="CBB139" i="7"/>
  <c r="CBC139" i="7"/>
  <c r="CBD139" i="7"/>
  <c r="CBE139" i="7"/>
  <c r="CBF139" i="7"/>
  <c r="CBG139" i="7"/>
  <c r="CBH139" i="7"/>
  <c r="CBI139" i="7"/>
  <c r="CBJ139" i="7"/>
  <c r="CBK139" i="7"/>
  <c r="CBL139" i="7"/>
  <c r="CBM139" i="7"/>
  <c r="CBN139" i="7"/>
  <c r="CBO139" i="7"/>
  <c r="CBP139" i="7"/>
  <c r="CBQ139" i="7"/>
  <c r="CBR139" i="7"/>
  <c r="CBS139" i="7"/>
  <c r="CBT139" i="7"/>
  <c r="CBU139" i="7"/>
  <c r="CBV139" i="7"/>
  <c r="CBW139" i="7"/>
  <c r="CBX139" i="7"/>
  <c r="CBY139" i="7"/>
  <c r="CBZ139" i="7"/>
  <c r="CCA139" i="7"/>
  <c r="CCB139" i="7"/>
  <c r="CCC139" i="7"/>
  <c r="CCD139" i="7"/>
  <c r="CCE139" i="7"/>
  <c r="CCF139" i="7"/>
  <c r="CCG139" i="7"/>
  <c r="CCH139" i="7"/>
  <c r="CCI139" i="7"/>
  <c r="CCJ139" i="7"/>
  <c r="CCK139" i="7"/>
  <c r="CCL139" i="7"/>
  <c r="CCM139" i="7"/>
  <c r="CCN139" i="7"/>
  <c r="CCO139" i="7"/>
  <c r="CCP139" i="7"/>
  <c r="CCQ139" i="7"/>
  <c r="CCR139" i="7"/>
  <c r="CCS139" i="7"/>
  <c r="CCT139" i="7"/>
  <c r="CCU139" i="7"/>
  <c r="CCV139" i="7"/>
  <c r="CCW139" i="7"/>
  <c r="CCX139" i="7"/>
  <c r="CCY139" i="7"/>
  <c r="CCZ139" i="7"/>
  <c r="CDA139" i="7"/>
  <c r="CDB139" i="7"/>
  <c r="CDC139" i="7"/>
  <c r="CDD139" i="7"/>
  <c r="CDE139" i="7"/>
  <c r="CDF139" i="7"/>
  <c r="CDG139" i="7"/>
  <c r="CDH139" i="7"/>
  <c r="CDI139" i="7"/>
  <c r="CDJ139" i="7"/>
  <c r="CDK139" i="7"/>
  <c r="CDL139" i="7"/>
  <c r="CDM139" i="7"/>
  <c r="CDN139" i="7"/>
  <c r="CDO139" i="7"/>
  <c r="CDP139" i="7"/>
  <c r="CDQ139" i="7"/>
  <c r="CDR139" i="7"/>
  <c r="CDS139" i="7"/>
  <c r="CDT139" i="7"/>
  <c r="CDU139" i="7"/>
  <c r="CDV139" i="7"/>
  <c r="CDW139" i="7"/>
  <c r="CDX139" i="7"/>
  <c r="CDY139" i="7"/>
  <c r="CDZ139" i="7"/>
  <c r="CEA139" i="7"/>
  <c r="CEB139" i="7"/>
  <c r="CEC139" i="7"/>
  <c r="CED139" i="7"/>
  <c r="CEE139" i="7"/>
  <c r="CEF139" i="7"/>
  <c r="CEG139" i="7"/>
  <c r="CEH139" i="7"/>
  <c r="CEI139" i="7"/>
  <c r="CEJ139" i="7"/>
  <c r="CEK139" i="7"/>
  <c r="CEL139" i="7"/>
  <c r="CEM139" i="7"/>
  <c r="CEN139" i="7"/>
  <c r="CEO139" i="7"/>
  <c r="CEP139" i="7"/>
  <c r="CEQ139" i="7"/>
  <c r="CER139" i="7"/>
  <c r="CES139" i="7"/>
  <c r="CET139" i="7"/>
  <c r="CEU139" i="7"/>
  <c r="CEV139" i="7"/>
  <c r="CEW139" i="7"/>
  <c r="CEX139" i="7"/>
  <c r="CEY139" i="7"/>
  <c r="CEZ139" i="7"/>
  <c r="CFA139" i="7"/>
  <c r="CFB139" i="7"/>
  <c r="CFC139" i="7"/>
  <c r="CFD139" i="7"/>
  <c r="CFE139" i="7"/>
  <c r="CFF139" i="7"/>
  <c r="CFG139" i="7"/>
  <c r="CFH139" i="7"/>
  <c r="CFI139" i="7"/>
  <c r="CFJ139" i="7"/>
  <c r="CFK139" i="7"/>
  <c r="CFL139" i="7"/>
  <c r="CFM139" i="7"/>
  <c r="CFN139" i="7"/>
  <c r="CFO139" i="7"/>
  <c r="CFP139" i="7"/>
  <c r="CFQ139" i="7"/>
  <c r="CFR139" i="7"/>
  <c r="CFS139" i="7"/>
  <c r="CFT139" i="7"/>
  <c r="CFU139" i="7"/>
  <c r="CFV139" i="7"/>
  <c r="CFW139" i="7"/>
  <c r="CFX139" i="7"/>
  <c r="CFY139" i="7"/>
  <c r="CFZ139" i="7"/>
  <c r="CGA139" i="7"/>
  <c r="CGB139" i="7"/>
  <c r="CGC139" i="7"/>
  <c r="CGD139" i="7"/>
  <c r="CGE139" i="7"/>
  <c r="CGF139" i="7"/>
  <c r="CGG139" i="7"/>
  <c r="CGH139" i="7"/>
  <c r="CGI139" i="7"/>
  <c r="CGJ139" i="7"/>
  <c r="CGK139" i="7"/>
  <c r="CGL139" i="7"/>
  <c r="CGM139" i="7"/>
  <c r="CGN139" i="7"/>
  <c r="CGO139" i="7"/>
  <c r="CGP139" i="7"/>
  <c r="CGQ139" i="7"/>
  <c r="CGR139" i="7"/>
  <c r="CGS139" i="7"/>
  <c r="CGT139" i="7"/>
  <c r="CGU139" i="7"/>
  <c r="CGV139" i="7"/>
  <c r="CGW139" i="7"/>
  <c r="CGX139" i="7"/>
  <c r="CGY139" i="7"/>
  <c r="CGZ139" i="7"/>
  <c r="CHA139" i="7"/>
  <c r="CHB139" i="7"/>
  <c r="CHC139" i="7"/>
  <c r="CHD139" i="7"/>
  <c r="CHE139" i="7"/>
  <c r="CHF139" i="7"/>
  <c r="CHG139" i="7"/>
  <c r="CHH139" i="7"/>
  <c r="CHI139" i="7"/>
  <c r="CHJ139" i="7"/>
  <c r="CHK139" i="7"/>
  <c r="CHL139" i="7"/>
  <c r="CHM139" i="7"/>
  <c r="CHN139" i="7"/>
  <c r="CHO139" i="7"/>
  <c r="CHP139" i="7"/>
  <c r="CHQ139" i="7"/>
  <c r="CHR139" i="7"/>
  <c r="CHS139" i="7"/>
  <c r="CHT139" i="7"/>
  <c r="CHU139" i="7"/>
  <c r="CHV139" i="7"/>
  <c r="CHW139" i="7"/>
  <c r="CHX139" i="7"/>
  <c r="CHY139" i="7"/>
  <c r="CHZ139" i="7"/>
  <c r="CIA139" i="7"/>
  <c r="CIB139" i="7"/>
  <c r="CIC139" i="7"/>
  <c r="CID139" i="7"/>
  <c r="CIE139" i="7"/>
  <c r="CIF139" i="7"/>
  <c r="CIG139" i="7"/>
  <c r="CIH139" i="7"/>
  <c r="CII139" i="7"/>
  <c r="CIJ139" i="7"/>
  <c r="CIK139" i="7"/>
  <c r="CIL139" i="7"/>
  <c r="CIM139" i="7"/>
  <c r="CIN139" i="7"/>
  <c r="CIO139" i="7"/>
  <c r="CIP139" i="7"/>
  <c r="CIQ139" i="7"/>
  <c r="CIR139" i="7"/>
  <c r="CIS139" i="7"/>
  <c r="CIT139" i="7"/>
  <c r="CIU139" i="7"/>
  <c r="CIV139" i="7"/>
  <c r="CIW139" i="7"/>
  <c r="CIX139" i="7"/>
  <c r="CIY139" i="7"/>
  <c r="CIZ139" i="7"/>
  <c r="CJA139" i="7"/>
  <c r="CJB139" i="7"/>
  <c r="CJC139" i="7"/>
  <c r="CJD139" i="7"/>
  <c r="CJE139" i="7"/>
  <c r="CJF139" i="7"/>
  <c r="CJG139" i="7"/>
  <c r="CJH139" i="7"/>
  <c r="CJI139" i="7"/>
  <c r="CJJ139" i="7"/>
  <c r="CJK139" i="7"/>
  <c r="CJL139" i="7"/>
  <c r="CJM139" i="7"/>
  <c r="CJN139" i="7"/>
  <c r="CJO139" i="7"/>
  <c r="CJP139" i="7"/>
  <c r="CJQ139" i="7"/>
  <c r="CJR139" i="7"/>
  <c r="CJS139" i="7"/>
  <c r="CJT139" i="7"/>
  <c r="CJU139" i="7"/>
  <c r="CJV139" i="7"/>
  <c r="CJW139" i="7"/>
  <c r="CJX139" i="7"/>
  <c r="CJY139" i="7"/>
  <c r="CJZ139" i="7"/>
  <c r="CKA139" i="7"/>
  <c r="CKB139" i="7"/>
  <c r="CKC139" i="7"/>
  <c r="CKD139" i="7"/>
  <c r="CKE139" i="7"/>
  <c r="CKF139" i="7"/>
  <c r="CKG139" i="7"/>
  <c r="CKH139" i="7"/>
  <c r="CKI139" i="7"/>
  <c r="CKJ139" i="7"/>
  <c r="CKK139" i="7"/>
  <c r="CKL139" i="7"/>
  <c r="CKM139" i="7"/>
  <c r="CKN139" i="7"/>
  <c r="CKO139" i="7"/>
  <c r="CKP139" i="7"/>
  <c r="CKQ139" i="7"/>
  <c r="CKR139" i="7"/>
  <c r="CKS139" i="7"/>
  <c r="CKT139" i="7"/>
  <c r="CKU139" i="7"/>
  <c r="CKV139" i="7"/>
  <c r="CKW139" i="7"/>
  <c r="CKX139" i="7"/>
  <c r="CKY139" i="7"/>
  <c r="CKZ139" i="7"/>
  <c r="CLA139" i="7"/>
  <c r="CLB139" i="7"/>
  <c r="CLC139" i="7"/>
  <c r="CLD139" i="7"/>
  <c r="CLE139" i="7"/>
  <c r="CLF139" i="7"/>
  <c r="CLG139" i="7"/>
  <c r="CLH139" i="7"/>
  <c r="CLI139" i="7"/>
  <c r="CLJ139" i="7"/>
  <c r="CLK139" i="7"/>
  <c r="CLL139" i="7"/>
  <c r="CLM139" i="7"/>
  <c r="CLN139" i="7"/>
  <c r="CLO139" i="7"/>
  <c r="CLP139" i="7"/>
  <c r="CLQ139" i="7"/>
  <c r="CLR139" i="7"/>
  <c r="CLS139" i="7"/>
  <c r="CLT139" i="7"/>
  <c r="CLU139" i="7"/>
  <c r="CLV139" i="7"/>
  <c r="CLW139" i="7"/>
  <c r="CLX139" i="7"/>
  <c r="CLY139" i="7"/>
  <c r="CLZ139" i="7"/>
  <c r="CMA139" i="7"/>
  <c r="CMB139" i="7"/>
  <c r="CMC139" i="7"/>
  <c r="CMD139" i="7"/>
  <c r="CME139" i="7"/>
  <c r="CMF139" i="7"/>
  <c r="CMG139" i="7"/>
  <c r="CMH139" i="7"/>
  <c r="CMI139" i="7"/>
  <c r="CMJ139" i="7"/>
  <c r="CMK139" i="7"/>
  <c r="CML139" i="7"/>
  <c r="CMM139" i="7"/>
  <c r="CMN139" i="7"/>
  <c r="CMO139" i="7"/>
  <c r="CMP139" i="7"/>
  <c r="CMQ139" i="7"/>
  <c r="CMR139" i="7"/>
  <c r="CMS139" i="7"/>
  <c r="CMT139" i="7"/>
  <c r="CMU139" i="7"/>
  <c r="CMV139" i="7"/>
  <c r="CMW139" i="7"/>
  <c r="CMX139" i="7"/>
  <c r="CMY139" i="7"/>
  <c r="CMZ139" i="7"/>
  <c r="CNA139" i="7"/>
  <c r="CNB139" i="7"/>
  <c r="CNC139" i="7"/>
  <c r="CND139" i="7"/>
  <c r="CNE139" i="7"/>
  <c r="CNF139" i="7"/>
  <c r="CNG139" i="7"/>
  <c r="CNH139" i="7"/>
  <c r="CNI139" i="7"/>
  <c r="CNJ139" i="7"/>
  <c r="CNK139" i="7"/>
  <c r="CNL139" i="7"/>
  <c r="CNM139" i="7"/>
  <c r="CNN139" i="7"/>
  <c r="CNO139" i="7"/>
  <c r="CNP139" i="7"/>
  <c r="CNQ139" i="7"/>
  <c r="CNR139" i="7"/>
  <c r="CNS139" i="7"/>
  <c r="CNT139" i="7"/>
  <c r="CNU139" i="7"/>
  <c r="CNV139" i="7"/>
  <c r="CNW139" i="7"/>
  <c r="CNX139" i="7"/>
  <c r="CNY139" i="7"/>
  <c r="CNZ139" i="7"/>
  <c r="COA139" i="7"/>
  <c r="COB139" i="7"/>
  <c r="COC139" i="7"/>
  <c r="COD139" i="7"/>
  <c r="COE139" i="7"/>
  <c r="COF139" i="7"/>
  <c r="COG139" i="7"/>
  <c r="COH139" i="7"/>
  <c r="COI139" i="7"/>
  <c r="COJ139" i="7"/>
  <c r="COK139" i="7"/>
  <c r="COL139" i="7"/>
  <c r="COM139" i="7"/>
  <c r="CON139" i="7"/>
  <c r="COO139" i="7"/>
  <c r="COP139" i="7"/>
  <c r="COQ139" i="7"/>
  <c r="COR139" i="7"/>
  <c r="COS139" i="7"/>
  <c r="COT139" i="7"/>
  <c r="COU139" i="7"/>
  <c r="COV139" i="7"/>
  <c r="COW139" i="7"/>
  <c r="COX139" i="7"/>
  <c r="COY139" i="7"/>
  <c r="COZ139" i="7"/>
  <c r="CPA139" i="7"/>
  <c r="CPB139" i="7"/>
  <c r="CPC139" i="7"/>
  <c r="CPD139" i="7"/>
  <c r="CPE139" i="7"/>
  <c r="CPF139" i="7"/>
  <c r="CPG139" i="7"/>
  <c r="CPH139" i="7"/>
  <c r="CPI139" i="7"/>
  <c r="CPJ139" i="7"/>
  <c r="CPK139" i="7"/>
  <c r="CPL139" i="7"/>
  <c r="CPM139" i="7"/>
  <c r="CPN139" i="7"/>
  <c r="CPO139" i="7"/>
  <c r="CPP139" i="7"/>
  <c r="CPQ139" i="7"/>
  <c r="CPR139" i="7"/>
  <c r="CPS139" i="7"/>
  <c r="CPT139" i="7"/>
  <c r="CPU139" i="7"/>
  <c r="CPV139" i="7"/>
  <c r="CPW139" i="7"/>
  <c r="CPX139" i="7"/>
  <c r="CPY139" i="7"/>
  <c r="CPZ139" i="7"/>
  <c r="CQA139" i="7"/>
  <c r="CQB139" i="7"/>
  <c r="CQC139" i="7"/>
  <c r="CQD139" i="7"/>
  <c r="CQE139" i="7"/>
  <c r="CQF139" i="7"/>
  <c r="CQG139" i="7"/>
  <c r="CQH139" i="7"/>
  <c r="CQI139" i="7"/>
  <c r="CQJ139" i="7"/>
  <c r="CQK139" i="7"/>
  <c r="CQL139" i="7"/>
  <c r="CQM139" i="7"/>
  <c r="CQN139" i="7"/>
  <c r="CQO139" i="7"/>
  <c r="CQP139" i="7"/>
  <c r="CQQ139" i="7"/>
  <c r="CQR139" i="7"/>
  <c r="CQS139" i="7"/>
  <c r="CQT139" i="7"/>
  <c r="CQU139" i="7"/>
  <c r="CQV139" i="7"/>
  <c r="CQW139" i="7"/>
  <c r="CQX139" i="7"/>
  <c r="CQY139" i="7"/>
  <c r="CQZ139" i="7"/>
  <c r="CRA139" i="7"/>
  <c r="CRB139" i="7"/>
  <c r="CRC139" i="7"/>
  <c r="CRD139" i="7"/>
  <c r="CRE139" i="7"/>
  <c r="CRF139" i="7"/>
  <c r="CRG139" i="7"/>
  <c r="CRH139" i="7"/>
  <c r="CRI139" i="7"/>
  <c r="CRJ139" i="7"/>
  <c r="CRK139" i="7"/>
  <c r="CRL139" i="7"/>
  <c r="CRM139" i="7"/>
  <c r="CRN139" i="7"/>
  <c r="CRO139" i="7"/>
  <c r="CRP139" i="7"/>
  <c r="CRQ139" i="7"/>
  <c r="CRR139" i="7"/>
  <c r="CRS139" i="7"/>
  <c r="CRT139" i="7"/>
  <c r="CRU139" i="7"/>
  <c r="CRV139" i="7"/>
  <c r="CRW139" i="7"/>
  <c r="CRX139" i="7"/>
  <c r="CRY139" i="7"/>
  <c r="CRZ139" i="7"/>
  <c r="CSA139" i="7"/>
  <c r="CSB139" i="7"/>
  <c r="CSC139" i="7"/>
  <c r="CSD139" i="7"/>
  <c r="CSE139" i="7"/>
  <c r="CSF139" i="7"/>
  <c r="CSG139" i="7"/>
  <c r="CSH139" i="7"/>
  <c r="CSI139" i="7"/>
  <c r="CSJ139" i="7"/>
  <c r="CSK139" i="7"/>
  <c r="CSL139" i="7"/>
  <c r="CSM139" i="7"/>
  <c r="CSN139" i="7"/>
  <c r="CSO139" i="7"/>
  <c r="CSP139" i="7"/>
  <c r="CSQ139" i="7"/>
  <c r="CSR139" i="7"/>
  <c r="CSS139" i="7"/>
  <c r="CST139" i="7"/>
  <c r="CSU139" i="7"/>
  <c r="CSV139" i="7"/>
  <c r="CSW139" i="7"/>
  <c r="CSX139" i="7"/>
  <c r="CSY139" i="7"/>
  <c r="CSZ139" i="7"/>
  <c r="CTA139" i="7"/>
  <c r="CTB139" i="7"/>
  <c r="CTC139" i="7"/>
  <c r="CTD139" i="7"/>
  <c r="CTE139" i="7"/>
  <c r="CTF139" i="7"/>
  <c r="CTG139" i="7"/>
  <c r="CTH139" i="7"/>
  <c r="CTI139" i="7"/>
  <c r="CTJ139" i="7"/>
  <c r="CTK139" i="7"/>
  <c r="CTL139" i="7"/>
  <c r="CTM139" i="7"/>
  <c r="CTN139" i="7"/>
  <c r="CTO139" i="7"/>
  <c r="CTP139" i="7"/>
  <c r="CTQ139" i="7"/>
  <c r="CTR139" i="7"/>
  <c r="CTS139" i="7"/>
  <c r="CTT139" i="7"/>
  <c r="CTU139" i="7"/>
  <c r="CTV139" i="7"/>
  <c r="CTW139" i="7"/>
  <c r="CTX139" i="7"/>
  <c r="CTY139" i="7"/>
  <c r="CTZ139" i="7"/>
  <c r="CUA139" i="7"/>
  <c r="CUB139" i="7"/>
  <c r="CUC139" i="7"/>
  <c r="CUD139" i="7"/>
  <c r="CUE139" i="7"/>
  <c r="CUF139" i="7"/>
  <c r="CUG139" i="7"/>
  <c r="CUH139" i="7"/>
  <c r="CUI139" i="7"/>
  <c r="CUJ139" i="7"/>
  <c r="CUK139" i="7"/>
  <c r="CUL139" i="7"/>
  <c r="CUM139" i="7"/>
  <c r="CUN139" i="7"/>
  <c r="CUO139" i="7"/>
  <c r="CUP139" i="7"/>
  <c r="CUQ139" i="7"/>
  <c r="CUR139" i="7"/>
  <c r="CUS139" i="7"/>
  <c r="CUT139" i="7"/>
  <c r="CUU139" i="7"/>
  <c r="CUV139" i="7"/>
  <c r="CUW139" i="7"/>
  <c r="CUX139" i="7"/>
  <c r="CUY139" i="7"/>
  <c r="CUZ139" i="7"/>
  <c r="CVA139" i="7"/>
  <c r="CVB139" i="7"/>
  <c r="CVC139" i="7"/>
  <c r="CVD139" i="7"/>
  <c r="CVE139" i="7"/>
  <c r="CVF139" i="7"/>
  <c r="CVG139" i="7"/>
  <c r="CVH139" i="7"/>
  <c r="CVI139" i="7"/>
  <c r="CVJ139" i="7"/>
  <c r="CVK139" i="7"/>
  <c r="CVL139" i="7"/>
  <c r="CVM139" i="7"/>
  <c r="CVN139" i="7"/>
  <c r="CVO139" i="7"/>
  <c r="CVP139" i="7"/>
  <c r="CVQ139" i="7"/>
  <c r="CVR139" i="7"/>
  <c r="CVS139" i="7"/>
  <c r="CVT139" i="7"/>
  <c r="CVU139" i="7"/>
  <c r="CVV139" i="7"/>
  <c r="CVW139" i="7"/>
  <c r="CVX139" i="7"/>
  <c r="CVY139" i="7"/>
  <c r="CVZ139" i="7"/>
  <c r="CWA139" i="7"/>
  <c r="CWB139" i="7"/>
  <c r="CWC139" i="7"/>
  <c r="CWD139" i="7"/>
  <c r="CWE139" i="7"/>
  <c r="CWF139" i="7"/>
  <c r="CWG139" i="7"/>
  <c r="CWH139" i="7"/>
  <c r="CWI139" i="7"/>
  <c r="CWJ139" i="7"/>
  <c r="CWK139" i="7"/>
  <c r="CWL139" i="7"/>
  <c r="CWM139" i="7"/>
  <c r="CWN139" i="7"/>
  <c r="CWO139" i="7"/>
  <c r="CWP139" i="7"/>
  <c r="CWQ139" i="7"/>
  <c r="CWR139" i="7"/>
  <c r="CWS139" i="7"/>
  <c r="CWT139" i="7"/>
  <c r="CWU139" i="7"/>
  <c r="CWV139" i="7"/>
  <c r="CWW139" i="7"/>
  <c r="CWX139" i="7"/>
  <c r="CWY139" i="7"/>
  <c r="CWZ139" i="7"/>
  <c r="CXA139" i="7"/>
  <c r="CXB139" i="7"/>
  <c r="CXC139" i="7"/>
  <c r="CXD139" i="7"/>
  <c r="CXE139" i="7"/>
  <c r="CXF139" i="7"/>
  <c r="CXG139" i="7"/>
  <c r="CXH139" i="7"/>
  <c r="CXI139" i="7"/>
  <c r="CXJ139" i="7"/>
  <c r="CXK139" i="7"/>
  <c r="CXL139" i="7"/>
  <c r="CXM139" i="7"/>
  <c r="CXN139" i="7"/>
  <c r="CXO139" i="7"/>
  <c r="CXP139" i="7"/>
  <c r="CXQ139" i="7"/>
  <c r="CXR139" i="7"/>
  <c r="CXS139" i="7"/>
  <c r="CXT139" i="7"/>
  <c r="CXU139" i="7"/>
  <c r="CXV139" i="7"/>
  <c r="CXW139" i="7"/>
  <c r="CXX139" i="7"/>
  <c r="CXY139" i="7"/>
  <c r="CXZ139" i="7"/>
  <c r="CYA139" i="7"/>
  <c r="CYB139" i="7"/>
  <c r="CYC139" i="7"/>
  <c r="CYD139" i="7"/>
  <c r="CYE139" i="7"/>
  <c r="CYF139" i="7"/>
  <c r="CYG139" i="7"/>
  <c r="CYH139" i="7"/>
  <c r="CYI139" i="7"/>
  <c r="CYJ139" i="7"/>
  <c r="CYK139" i="7"/>
  <c r="CYL139" i="7"/>
  <c r="CYM139" i="7"/>
  <c r="CYN139" i="7"/>
  <c r="CYO139" i="7"/>
  <c r="CYP139" i="7"/>
  <c r="CYQ139" i="7"/>
  <c r="CYR139" i="7"/>
  <c r="CYS139" i="7"/>
  <c r="CYT139" i="7"/>
  <c r="CYU139" i="7"/>
  <c r="CYV139" i="7"/>
  <c r="CYW139" i="7"/>
  <c r="CYX139" i="7"/>
  <c r="CYY139" i="7"/>
  <c r="CYZ139" i="7"/>
  <c r="CZA139" i="7"/>
  <c r="CZB139" i="7"/>
  <c r="CZC139" i="7"/>
  <c r="CZD139" i="7"/>
  <c r="CZE139" i="7"/>
  <c r="CZF139" i="7"/>
  <c r="CZG139" i="7"/>
  <c r="CZH139" i="7"/>
  <c r="CZI139" i="7"/>
  <c r="CZJ139" i="7"/>
  <c r="CZK139" i="7"/>
  <c r="CZL139" i="7"/>
  <c r="CZM139" i="7"/>
  <c r="CZN139" i="7"/>
  <c r="CZO139" i="7"/>
  <c r="CZP139" i="7"/>
  <c r="CZQ139" i="7"/>
  <c r="CZR139" i="7"/>
  <c r="CZS139" i="7"/>
  <c r="CZT139" i="7"/>
  <c r="CZU139" i="7"/>
  <c r="CZV139" i="7"/>
  <c r="CZW139" i="7"/>
  <c r="CZX139" i="7"/>
  <c r="CZY139" i="7"/>
  <c r="CZZ139" i="7"/>
  <c r="DAA139" i="7"/>
  <c r="DAB139" i="7"/>
  <c r="DAC139" i="7"/>
  <c r="DAD139" i="7"/>
  <c r="DAE139" i="7"/>
  <c r="DAF139" i="7"/>
  <c r="DAG139" i="7"/>
  <c r="DAH139" i="7"/>
  <c r="DAI139" i="7"/>
  <c r="DAJ139" i="7"/>
  <c r="DAK139" i="7"/>
  <c r="DAL139" i="7"/>
  <c r="DAM139" i="7"/>
  <c r="DAN139" i="7"/>
  <c r="DAO139" i="7"/>
  <c r="DAP139" i="7"/>
  <c r="DAQ139" i="7"/>
  <c r="DAR139" i="7"/>
  <c r="DAS139" i="7"/>
  <c r="DAT139" i="7"/>
  <c r="DAU139" i="7"/>
  <c r="DAV139" i="7"/>
  <c r="DAW139" i="7"/>
  <c r="DAX139" i="7"/>
  <c r="DAY139" i="7"/>
  <c r="DAZ139" i="7"/>
  <c r="DBA139" i="7"/>
  <c r="DBB139" i="7"/>
  <c r="DBC139" i="7"/>
  <c r="DBD139" i="7"/>
  <c r="DBE139" i="7"/>
  <c r="DBF139" i="7"/>
  <c r="DBG139" i="7"/>
  <c r="DBH139" i="7"/>
  <c r="DBI139" i="7"/>
  <c r="DBJ139" i="7"/>
  <c r="DBK139" i="7"/>
  <c r="DBL139" i="7"/>
  <c r="DBM139" i="7"/>
  <c r="DBN139" i="7"/>
  <c r="DBO139" i="7"/>
  <c r="DBP139" i="7"/>
  <c r="DBQ139" i="7"/>
  <c r="DBR139" i="7"/>
  <c r="DBS139" i="7"/>
  <c r="DBT139" i="7"/>
  <c r="DBU139" i="7"/>
  <c r="DBV139" i="7"/>
  <c r="DBW139" i="7"/>
  <c r="DBX139" i="7"/>
  <c r="DBY139" i="7"/>
  <c r="DBZ139" i="7"/>
  <c r="DCA139" i="7"/>
  <c r="DCB139" i="7"/>
  <c r="DCC139" i="7"/>
  <c r="DCD139" i="7"/>
  <c r="DCE139" i="7"/>
  <c r="DCF139" i="7"/>
  <c r="DCG139" i="7"/>
  <c r="DCH139" i="7"/>
  <c r="DCI139" i="7"/>
  <c r="DCJ139" i="7"/>
  <c r="DCK139" i="7"/>
  <c r="DCL139" i="7"/>
  <c r="DCM139" i="7"/>
  <c r="DCN139" i="7"/>
  <c r="DCO139" i="7"/>
  <c r="DCP139" i="7"/>
  <c r="DCQ139" i="7"/>
  <c r="DCR139" i="7"/>
  <c r="DCS139" i="7"/>
  <c r="DCT139" i="7"/>
  <c r="DCU139" i="7"/>
  <c r="DCV139" i="7"/>
  <c r="DCW139" i="7"/>
  <c r="DCX139" i="7"/>
  <c r="DCY139" i="7"/>
  <c r="DCZ139" i="7"/>
  <c r="DDA139" i="7"/>
  <c r="DDB139" i="7"/>
  <c r="DDC139" i="7"/>
  <c r="DDD139" i="7"/>
  <c r="DDE139" i="7"/>
  <c r="DDF139" i="7"/>
  <c r="DDG139" i="7"/>
  <c r="DDH139" i="7"/>
  <c r="DDI139" i="7"/>
  <c r="DDJ139" i="7"/>
  <c r="DDK139" i="7"/>
  <c r="DDL139" i="7"/>
  <c r="DDM139" i="7"/>
  <c r="DDN139" i="7"/>
  <c r="DDO139" i="7"/>
  <c r="DDP139" i="7"/>
  <c r="DDQ139" i="7"/>
  <c r="DDR139" i="7"/>
  <c r="DDS139" i="7"/>
  <c r="DDT139" i="7"/>
  <c r="DDU139" i="7"/>
  <c r="DDV139" i="7"/>
  <c r="DDW139" i="7"/>
  <c r="DDX139" i="7"/>
  <c r="DDY139" i="7"/>
  <c r="DDZ139" i="7"/>
  <c r="DEA139" i="7"/>
  <c r="DEB139" i="7"/>
  <c r="DEC139" i="7"/>
  <c r="DED139" i="7"/>
  <c r="DEE139" i="7"/>
  <c r="DEF139" i="7"/>
  <c r="DEG139" i="7"/>
  <c r="DEH139" i="7"/>
  <c r="DEI139" i="7"/>
  <c r="DEJ139" i="7"/>
  <c r="DEK139" i="7"/>
  <c r="DEL139" i="7"/>
  <c r="DEM139" i="7"/>
  <c r="DEN139" i="7"/>
  <c r="DEO139" i="7"/>
  <c r="DEP139" i="7"/>
  <c r="DEQ139" i="7"/>
  <c r="DER139" i="7"/>
  <c r="DES139" i="7"/>
  <c r="DET139" i="7"/>
  <c r="DEU139" i="7"/>
  <c r="DEV139" i="7"/>
  <c r="DEW139" i="7"/>
  <c r="DEX139" i="7"/>
  <c r="DEY139" i="7"/>
  <c r="DEZ139" i="7"/>
  <c r="DFA139" i="7"/>
  <c r="DFB139" i="7"/>
  <c r="DFC139" i="7"/>
  <c r="DFD139" i="7"/>
  <c r="DFE139" i="7"/>
  <c r="DFF139" i="7"/>
  <c r="DFG139" i="7"/>
  <c r="DFH139" i="7"/>
  <c r="DFI139" i="7"/>
  <c r="DFJ139" i="7"/>
  <c r="DFK139" i="7"/>
  <c r="DFL139" i="7"/>
  <c r="DFM139" i="7"/>
  <c r="DFN139" i="7"/>
  <c r="DFO139" i="7"/>
  <c r="DFP139" i="7"/>
  <c r="DFQ139" i="7"/>
  <c r="DFR139" i="7"/>
  <c r="DFS139" i="7"/>
  <c r="DFT139" i="7"/>
  <c r="DFU139" i="7"/>
  <c r="DFV139" i="7"/>
  <c r="DFW139" i="7"/>
  <c r="DFX139" i="7"/>
  <c r="DFY139" i="7"/>
  <c r="DFZ139" i="7"/>
  <c r="DGA139" i="7"/>
  <c r="DGB139" i="7"/>
  <c r="DGC139" i="7"/>
  <c r="DGD139" i="7"/>
  <c r="DGE139" i="7"/>
  <c r="DGF139" i="7"/>
  <c r="DGG139" i="7"/>
  <c r="DGH139" i="7"/>
  <c r="DGI139" i="7"/>
  <c r="DGJ139" i="7"/>
  <c r="DGK139" i="7"/>
  <c r="DGL139" i="7"/>
  <c r="DGM139" i="7"/>
  <c r="DGN139" i="7"/>
  <c r="DGO139" i="7"/>
  <c r="DGP139" i="7"/>
  <c r="DGQ139" i="7"/>
  <c r="DGR139" i="7"/>
  <c r="DGS139" i="7"/>
  <c r="DGT139" i="7"/>
  <c r="DGU139" i="7"/>
  <c r="DGV139" i="7"/>
  <c r="DGW139" i="7"/>
  <c r="DGX139" i="7"/>
  <c r="DGY139" i="7"/>
  <c r="DGZ139" i="7"/>
  <c r="DHA139" i="7"/>
  <c r="DHB139" i="7"/>
  <c r="DHC139" i="7"/>
  <c r="DHD139" i="7"/>
  <c r="DHE139" i="7"/>
  <c r="DHF139" i="7"/>
  <c r="DHG139" i="7"/>
  <c r="DHH139" i="7"/>
  <c r="DHI139" i="7"/>
  <c r="DHJ139" i="7"/>
  <c r="DHK139" i="7"/>
  <c r="DHL139" i="7"/>
  <c r="DHM139" i="7"/>
  <c r="DHN139" i="7"/>
  <c r="DHO139" i="7"/>
  <c r="DHP139" i="7"/>
  <c r="DHQ139" i="7"/>
  <c r="DHR139" i="7"/>
  <c r="DHS139" i="7"/>
  <c r="DHT139" i="7"/>
  <c r="DHU139" i="7"/>
  <c r="DHV139" i="7"/>
  <c r="DHW139" i="7"/>
  <c r="DHX139" i="7"/>
  <c r="DHY139" i="7"/>
  <c r="DHZ139" i="7"/>
  <c r="DIA139" i="7"/>
  <c r="DIB139" i="7"/>
  <c r="DIC139" i="7"/>
  <c r="DID139" i="7"/>
  <c r="DIE139" i="7"/>
  <c r="DIF139" i="7"/>
  <c r="DIG139" i="7"/>
  <c r="DIH139" i="7"/>
  <c r="DII139" i="7"/>
  <c r="DIJ139" i="7"/>
  <c r="DIK139" i="7"/>
  <c r="DIL139" i="7"/>
  <c r="DIM139" i="7"/>
  <c r="DIN139" i="7"/>
  <c r="DIO139" i="7"/>
  <c r="DIP139" i="7"/>
  <c r="DIQ139" i="7"/>
  <c r="DIR139" i="7"/>
  <c r="DIS139" i="7"/>
  <c r="DIT139" i="7"/>
  <c r="DIU139" i="7"/>
  <c r="DIV139" i="7"/>
  <c r="DIW139" i="7"/>
  <c r="DIX139" i="7"/>
  <c r="DIY139" i="7"/>
  <c r="DIZ139" i="7"/>
  <c r="DJA139" i="7"/>
  <c r="DJB139" i="7"/>
  <c r="DJC139" i="7"/>
  <c r="DJD139" i="7"/>
  <c r="DJE139" i="7"/>
  <c r="DJF139" i="7"/>
  <c r="DJG139" i="7"/>
  <c r="DJH139" i="7"/>
  <c r="DJI139" i="7"/>
  <c r="DJJ139" i="7"/>
  <c r="DJK139" i="7"/>
  <c r="DJL139" i="7"/>
  <c r="DJM139" i="7"/>
  <c r="DJN139" i="7"/>
  <c r="DJO139" i="7"/>
  <c r="DJP139" i="7"/>
  <c r="DJQ139" i="7"/>
  <c r="DJR139" i="7"/>
  <c r="DJS139" i="7"/>
  <c r="DJT139" i="7"/>
  <c r="DJU139" i="7"/>
  <c r="DJV139" i="7"/>
  <c r="DJW139" i="7"/>
  <c r="DJX139" i="7"/>
  <c r="DJY139" i="7"/>
  <c r="DJZ139" i="7"/>
  <c r="DKA139" i="7"/>
  <c r="DKB139" i="7"/>
  <c r="DKC139" i="7"/>
  <c r="DKD139" i="7"/>
  <c r="DKE139" i="7"/>
  <c r="DKF139" i="7"/>
  <c r="DKG139" i="7"/>
  <c r="DKH139" i="7"/>
  <c r="DKI139" i="7"/>
  <c r="DKJ139" i="7"/>
  <c r="DKK139" i="7"/>
  <c r="DKL139" i="7"/>
  <c r="DKM139" i="7"/>
  <c r="DKN139" i="7"/>
  <c r="DKO139" i="7"/>
  <c r="DKP139" i="7"/>
  <c r="DKQ139" i="7"/>
  <c r="DKR139" i="7"/>
  <c r="DKS139" i="7"/>
  <c r="DKT139" i="7"/>
  <c r="DKU139" i="7"/>
  <c r="DKV139" i="7"/>
  <c r="DKW139" i="7"/>
  <c r="DKX139" i="7"/>
  <c r="DKY139" i="7"/>
  <c r="DKZ139" i="7"/>
  <c r="DLA139" i="7"/>
  <c r="DLB139" i="7"/>
  <c r="DLC139" i="7"/>
  <c r="DLD139" i="7"/>
  <c r="DLE139" i="7"/>
  <c r="DLF139" i="7"/>
  <c r="DLG139" i="7"/>
  <c r="DLH139" i="7"/>
  <c r="DLI139" i="7"/>
  <c r="DLJ139" i="7"/>
  <c r="DLK139" i="7"/>
  <c r="DLL139" i="7"/>
  <c r="DLM139" i="7"/>
  <c r="DLN139" i="7"/>
  <c r="DLO139" i="7"/>
  <c r="DLP139" i="7"/>
  <c r="DLQ139" i="7"/>
  <c r="DLR139" i="7"/>
  <c r="DLS139" i="7"/>
  <c r="DLT139" i="7"/>
  <c r="DLU139" i="7"/>
  <c r="DLV139" i="7"/>
  <c r="DLW139" i="7"/>
  <c r="DLX139" i="7"/>
  <c r="DLY139" i="7"/>
  <c r="DLZ139" i="7"/>
  <c r="DMA139" i="7"/>
  <c r="DMB139" i="7"/>
  <c r="DMC139" i="7"/>
  <c r="DMD139" i="7"/>
  <c r="DME139" i="7"/>
  <c r="DMF139" i="7"/>
  <c r="DMG139" i="7"/>
  <c r="DMH139" i="7"/>
  <c r="DMI139" i="7"/>
  <c r="DMJ139" i="7"/>
  <c r="DMK139" i="7"/>
  <c r="DML139" i="7"/>
  <c r="DMM139" i="7"/>
  <c r="DMN139" i="7"/>
  <c r="DMO139" i="7"/>
  <c r="DMP139" i="7"/>
  <c r="DMQ139" i="7"/>
  <c r="DMR139" i="7"/>
  <c r="DMS139" i="7"/>
  <c r="DMT139" i="7"/>
  <c r="DMU139" i="7"/>
  <c r="DMV139" i="7"/>
  <c r="DMW139" i="7"/>
  <c r="DMX139" i="7"/>
  <c r="DMY139" i="7"/>
  <c r="DMZ139" i="7"/>
  <c r="DNA139" i="7"/>
  <c r="DNB139" i="7"/>
  <c r="DNC139" i="7"/>
  <c r="DND139" i="7"/>
  <c r="DNE139" i="7"/>
  <c r="DNF139" i="7"/>
  <c r="DNG139" i="7"/>
  <c r="DNH139" i="7"/>
  <c r="DNI139" i="7"/>
  <c r="DNJ139" i="7"/>
  <c r="DNK139" i="7"/>
  <c r="DNL139" i="7"/>
  <c r="DNM139" i="7"/>
  <c r="DNN139" i="7"/>
  <c r="DNO139" i="7"/>
  <c r="DNP139" i="7"/>
  <c r="DNQ139" i="7"/>
  <c r="DNR139" i="7"/>
  <c r="DNS139" i="7"/>
  <c r="DNT139" i="7"/>
  <c r="DNU139" i="7"/>
  <c r="DNV139" i="7"/>
  <c r="DNW139" i="7"/>
  <c r="DNX139" i="7"/>
  <c r="DNY139" i="7"/>
  <c r="DNZ139" i="7"/>
  <c r="DOA139" i="7"/>
  <c r="DOB139" i="7"/>
  <c r="DOC139" i="7"/>
  <c r="DOD139" i="7"/>
  <c r="DOE139" i="7"/>
  <c r="DOF139" i="7"/>
  <c r="DOG139" i="7"/>
  <c r="DOH139" i="7"/>
  <c r="DOI139" i="7"/>
  <c r="DOJ139" i="7"/>
  <c r="DOK139" i="7"/>
  <c r="DOL139" i="7"/>
  <c r="DOM139" i="7"/>
  <c r="DON139" i="7"/>
  <c r="DOO139" i="7"/>
  <c r="DOP139" i="7"/>
  <c r="DOQ139" i="7"/>
  <c r="DOR139" i="7"/>
  <c r="DOS139" i="7"/>
  <c r="DOT139" i="7"/>
  <c r="DOU139" i="7"/>
  <c r="DOV139" i="7"/>
  <c r="DOW139" i="7"/>
  <c r="DOX139" i="7"/>
  <c r="DOY139" i="7"/>
  <c r="DOZ139" i="7"/>
  <c r="DPA139" i="7"/>
  <c r="DPB139" i="7"/>
  <c r="DPC139" i="7"/>
  <c r="DPD139" i="7"/>
  <c r="DPE139" i="7"/>
  <c r="DPF139" i="7"/>
  <c r="DPG139" i="7"/>
  <c r="DPH139" i="7"/>
  <c r="DPI139" i="7"/>
  <c r="DPJ139" i="7"/>
  <c r="DPK139" i="7"/>
  <c r="DPL139" i="7"/>
  <c r="DPM139" i="7"/>
  <c r="DPN139" i="7"/>
  <c r="DPO139" i="7"/>
  <c r="DPP139" i="7"/>
  <c r="DPQ139" i="7"/>
  <c r="DPR139" i="7"/>
  <c r="DPS139" i="7"/>
  <c r="DPT139" i="7"/>
  <c r="DPU139" i="7"/>
  <c r="DPV139" i="7"/>
  <c r="DPW139" i="7"/>
  <c r="DPX139" i="7"/>
  <c r="DPY139" i="7"/>
  <c r="DPZ139" i="7"/>
  <c r="DQA139" i="7"/>
  <c r="DQB139" i="7"/>
  <c r="DQC139" i="7"/>
  <c r="DQD139" i="7"/>
  <c r="DQE139" i="7"/>
  <c r="DQF139" i="7"/>
  <c r="DQG139" i="7"/>
  <c r="DQH139" i="7"/>
  <c r="DQI139" i="7"/>
  <c r="DQJ139" i="7"/>
  <c r="DQK139" i="7"/>
  <c r="DQL139" i="7"/>
  <c r="DQM139" i="7"/>
  <c r="DQN139" i="7"/>
  <c r="DQO139" i="7"/>
  <c r="DQP139" i="7"/>
  <c r="DQQ139" i="7"/>
  <c r="DQR139" i="7"/>
  <c r="DQS139" i="7"/>
  <c r="DQT139" i="7"/>
  <c r="DQU139" i="7"/>
  <c r="DQV139" i="7"/>
  <c r="DQW139" i="7"/>
  <c r="DQX139" i="7"/>
  <c r="DQY139" i="7"/>
  <c r="DQZ139" i="7"/>
  <c r="DRA139" i="7"/>
  <c r="DRB139" i="7"/>
  <c r="DRC139" i="7"/>
  <c r="DRD139" i="7"/>
  <c r="DRE139" i="7"/>
  <c r="DRF139" i="7"/>
  <c r="DRG139" i="7"/>
  <c r="DRH139" i="7"/>
  <c r="DRI139" i="7"/>
  <c r="DRJ139" i="7"/>
  <c r="DRK139" i="7"/>
  <c r="DRL139" i="7"/>
  <c r="DRM139" i="7"/>
  <c r="DRN139" i="7"/>
  <c r="DRO139" i="7"/>
  <c r="DRP139" i="7"/>
  <c r="DRQ139" i="7"/>
  <c r="DRR139" i="7"/>
  <c r="DRS139" i="7"/>
  <c r="DRT139" i="7"/>
  <c r="DRU139" i="7"/>
  <c r="DRV139" i="7"/>
  <c r="DRW139" i="7"/>
  <c r="DRX139" i="7"/>
  <c r="DRY139" i="7"/>
  <c r="DRZ139" i="7"/>
  <c r="DSA139" i="7"/>
  <c r="DSB139" i="7"/>
  <c r="DSC139" i="7"/>
  <c r="DSD139" i="7"/>
  <c r="DSE139" i="7"/>
  <c r="DSF139" i="7"/>
  <c r="DSG139" i="7"/>
  <c r="DSH139" i="7"/>
  <c r="DSI139" i="7"/>
  <c r="DSJ139" i="7"/>
  <c r="DSK139" i="7"/>
  <c r="DSL139" i="7"/>
  <c r="DSM139" i="7"/>
  <c r="DSN139" i="7"/>
  <c r="DSO139" i="7"/>
  <c r="DSP139" i="7"/>
  <c r="DSQ139" i="7"/>
  <c r="DSR139" i="7"/>
  <c r="DSS139" i="7"/>
  <c r="DST139" i="7"/>
  <c r="DSU139" i="7"/>
  <c r="DSV139" i="7"/>
  <c r="DSW139" i="7"/>
  <c r="DSX139" i="7"/>
  <c r="DSY139" i="7"/>
  <c r="DSZ139" i="7"/>
  <c r="DTA139" i="7"/>
  <c r="DTB139" i="7"/>
  <c r="DTC139" i="7"/>
  <c r="DTD139" i="7"/>
  <c r="DTE139" i="7"/>
  <c r="DTF139" i="7"/>
  <c r="DTG139" i="7"/>
  <c r="DTH139" i="7"/>
  <c r="DTI139" i="7"/>
  <c r="DTJ139" i="7"/>
  <c r="DTK139" i="7"/>
  <c r="DTL139" i="7"/>
  <c r="DTM139" i="7"/>
  <c r="DTN139" i="7"/>
  <c r="DTO139" i="7"/>
  <c r="DTP139" i="7"/>
  <c r="DTQ139" i="7"/>
  <c r="DTR139" i="7"/>
  <c r="DTS139" i="7"/>
  <c r="DTT139" i="7"/>
  <c r="DTU139" i="7"/>
  <c r="DTV139" i="7"/>
  <c r="DTW139" i="7"/>
  <c r="DTX139" i="7"/>
  <c r="DTY139" i="7"/>
  <c r="DTZ139" i="7"/>
  <c r="DUA139" i="7"/>
  <c r="DUB139" i="7"/>
  <c r="DUC139" i="7"/>
  <c r="DUD139" i="7"/>
  <c r="DUE139" i="7"/>
  <c r="DUF139" i="7"/>
  <c r="DUG139" i="7"/>
  <c r="DUH139" i="7"/>
  <c r="DUI139" i="7"/>
  <c r="DUJ139" i="7"/>
  <c r="DUK139" i="7"/>
  <c r="DUL139" i="7"/>
  <c r="DUM139" i="7"/>
  <c r="DUN139" i="7"/>
  <c r="DUO139" i="7"/>
  <c r="DUP139" i="7"/>
  <c r="DUQ139" i="7"/>
  <c r="DUR139" i="7"/>
  <c r="DUS139" i="7"/>
  <c r="DUT139" i="7"/>
  <c r="DUU139" i="7"/>
  <c r="DUV139" i="7"/>
  <c r="DUW139" i="7"/>
  <c r="DUX139" i="7"/>
  <c r="DUY139" i="7"/>
  <c r="DUZ139" i="7"/>
  <c r="DVA139" i="7"/>
  <c r="DVB139" i="7"/>
  <c r="DVC139" i="7"/>
  <c r="DVD139" i="7"/>
  <c r="DVE139" i="7"/>
  <c r="DVF139" i="7"/>
  <c r="DVG139" i="7"/>
  <c r="DVH139" i="7"/>
  <c r="DVI139" i="7"/>
  <c r="DVJ139" i="7"/>
  <c r="DVK139" i="7"/>
  <c r="DVL139" i="7"/>
  <c r="DVM139" i="7"/>
  <c r="DVN139" i="7"/>
  <c r="DVO139" i="7"/>
  <c r="DVP139" i="7"/>
  <c r="DVQ139" i="7"/>
  <c r="DVR139" i="7"/>
  <c r="DVS139" i="7"/>
  <c r="DVT139" i="7"/>
  <c r="DVU139" i="7"/>
  <c r="DVV139" i="7"/>
  <c r="DVW139" i="7"/>
  <c r="DVX139" i="7"/>
  <c r="DVY139" i="7"/>
  <c r="DVZ139" i="7"/>
  <c r="DWA139" i="7"/>
  <c r="DWB139" i="7"/>
  <c r="DWC139" i="7"/>
  <c r="DWD139" i="7"/>
  <c r="DWE139" i="7"/>
  <c r="DWF139" i="7"/>
  <c r="DWG139" i="7"/>
  <c r="DWH139" i="7"/>
  <c r="DWI139" i="7"/>
  <c r="DWJ139" i="7"/>
  <c r="DWK139" i="7"/>
  <c r="DWL139" i="7"/>
  <c r="DWM139" i="7"/>
  <c r="DWN139" i="7"/>
  <c r="DWO139" i="7"/>
  <c r="DWP139" i="7"/>
  <c r="DWQ139" i="7"/>
  <c r="DWR139" i="7"/>
  <c r="DWS139" i="7"/>
  <c r="DWT139" i="7"/>
  <c r="DWU139" i="7"/>
  <c r="DWV139" i="7"/>
  <c r="DWW139" i="7"/>
  <c r="DWX139" i="7"/>
  <c r="DWY139" i="7"/>
  <c r="DWZ139" i="7"/>
  <c r="DXA139" i="7"/>
  <c r="DXB139" i="7"/>
  <c r="DXC139" i="7"/>
  <c r="DXD139" i="7"/>
  <c r="DXE139" i="7"/>
  <c r="DXF139" i="7"/>
  <c r="DXG139" i="7"/>
  <c r="DXH139" i="7"/>
  <c r="DXI139" i="7"/>
  <c r="DXJ139" i="7"/>
  <c r="DXK139" i="7"/>
  <c r="DXL139" i="7"/>
  <c r="DXM139" i="7"/>
  <c r="DXN139" i="7"/>
  <c r="DXO139" i="7"/>
  <c r="DXP139" i="7"/>
  <c r="DXQ139" i="7"/>
  <c r="DXR139" i="7"/>
  <c r="DXS139" i="7"/>
  <c r="DXT139" i="7"/>
  <c r="DXU139" i="7"/>
  <c r="DXV139" i="7"/>
  <c r="DXW139" i="7"/>
  <c r="DXX139" i="7"/>
  <c r="DXY139" i="7"/>
  <c r="DXZ139" i="7"/>
  <c r="DYA139" i="7"/>
  <c r="DYB139" i="7"/>
  <c r="DYC139" i="7"/>
  <c r="DYD139" i="7"/>
  <c r="DYE139" i="7"/>
  <c r="DYF139" i="7"/>
  <c r="DYG139" i="7"/>
  <c r="DYH139" i="7"/>
  <c r="DYI139" i="7"/>
  <c r="DYJ139" i="7"/>
  <c r="DYK139" i="7"/>
  <c r="DYL139" i="7"/>
  <c r="DYM139" i="7"/>
  <c r="DYN139" i="7"/>
  <c r="DYO139" i="7"/>
  <c r="DYP139" i="7"/>
  <c r="DYQ139" i="7"/>
  <c r="DYR139" i="7"/>
  <c r="DYS139" i="7"/>
  <c r="DYT139" i="7"/>
  <c r="DYU139" i="7"/>
  <c r="DYV139" i="7"/>
  <c r="DYW139" i="7"/>
  <c r="DYX139" i="7"/>
  <c r="DYY139" i="7"/>
  <c r="DYZ139" i="7"/>
  <c r="DZA139" i="7"/>
  <c r="DZB139" i="7"/>
  <c r="DZC139" i="7"/>
  <c r="DZD139" i="7"/>
  <c r="DZE139" i="7"/>
  <c r="DZF139" i="7"/>
  <c r="DZG139" i="7"/>
  <c r="DZH139" i="7"/>
  <c r="DZI139" i="7"/>
  <c r="DZJ139" i="7"/>
  <c r="DZK139" i="7"/>
  <c r="DZL139" i="7"/>
  <c r="DZM139" i="7"/>
  <c r="DZN139" i="7"/>
  <c r="DZO139" i="7"/>
  <c r="DZP139" i="7"/>
  <c r="DZQ139" i="7"/>
  <c r="DZR139" i="7"/>
  <c r="DZS139" i="7"/>
  <c r="DZT139" i="7"/>
  <c r="DZU139" i="7"/>
  <c r="DZV139" i="7"/>
  <c r="DZW139" i="7"/>
  <c r="DZX139" i="7"/>
  <c r="DZY139" i="7"/>
  <c r="DZZ139" i="7"/>
  <c r="EAA139" i="7"/>
  <c r="EAB139" i="7"/>
  <c r="EAC139" i="7"/>
  <c r="EAD139" i="7"/>
  <c r="EAE139" i="7"/>
  <c r="EAF139" i="7"/>
  <c r="EAG139" i="7"/>
  <c r="EAH139" i="7"/>
  <c r="EAI139" i="7"/>
  <c r="EAJ139" i="7"/>
  <c r="EAK139" i="7"/>
  <c r="EAL139" i="7"/>
  <c r="EAM139" i="7"/>
  <c r="EAN139" i="7"/>
  <c r="EAO139" i="7"/>
  <c r="EAP139" i="7"/>
  <c r="EAQ139" i="7"/>
  <c r="EAR139" i="7"/>
  <c r="EAS139" i="7"/>
  <c r="EAT139" i="7"/>
  <c r="EAU139" i="7"/>
  <c r="EAV139" i="7"/>
  <c r="EAW139" i="7"/>
  <c r="EAX139" i="7"/>
  <c r="EAY139" i="7"/>
  <c r="EAZ139" i="7"/>
  <c r="EBA139" i="7"/>
  <c r="EBB139" i="7"/>
  <c r="EBC139" i="7"/>
  <c r="EBD139" i="7"/>
  <c r="EBE139" i="7"/>
  <c r="EBF139" i="7"/>
  <c r="EBG139" i="7"/>
  <c r="EBH139" i="7"/>
  <c r="EBI139" i="7"/>
  <c r="EBJ139" i="7"/>
  <c r="EBK139" i="7"/>
  <c r="EBL139" i="7"/>
  <c r="EBM139" i="7"/>
  <c r="EBN139" i="7"/>
  <c r="EBO139" i="7"/>
  <c r="EBP139" i="7"/>
  <c r="EBQ139" i="7"/>
  <c r="EBR139" i="7"/>
  <c r="EBS139" i="7"/>
  <c r="EBT139" i="7"/>
  <c r="EBU139" i="7"/>
  <c r="EBV139" i="7"/>
  <c r="EBW139" i="7"/>
  <c r="EBX139" i="7"/>
  <c r="EBY139" i="7"/>
  <c r="EBZ139" i="7"/>
  <c r="ECA139" i="7"/>
  <c r="ECB139" i="7"/>
  <c r="ECC139" i="7"/>
  <c r="ECD139" i="7"/>
  <c r="ECE139" i="7"/>
  <c r="ECF139" i="7"/>
  <c r="ECG139" i="7"/>
  <c r="ECH139" i="7"/>
  <c r="ECI139" i="7"/>
  <c r="ECJ139" i="7"/>
  <c r="ECK139" i="7"/>
  <c r="ECL139" i="7"/>
  <c r="ECM139" i="7"/>
  <c r="ECN139" i="7"/>
  <c r="ECO139" i="7"/>
  <c r="ECP139" i="7"/>
  <c r="ECQ139" i="7"/>
  <c r="ECR139" i="7"/>
  <c r="ECS139" i="7"/>
  <c r="ECT139" i="7"/>
  <c r="ECU139" i="7"/>
  <c r="ECV139" i="7"/>
  <c r="ECW139" i="7"/>
  <c r="ECX139" i="7"/>
  <c r="ECY139" i="7"/>
  <c r="ECZ139" i="7"/>
  <c r="EDA139" i="7"/>
  <c r="EDB139" i="7"/>
  <c r="EDC139" i="7"/>
  <c r="EDD139" i="7"/>
  <c r="EDE139" i="7"/>
  <c r="EDF139" i="7"/>
  <c r="EDG139" i="7"/>
  <c r="EDH139" i="7"/>
  <c r="EDI139" i="7"/>
  <c r="EDJ139" i="7"/>
  <c r="EDK139" i="7"/>
  <c r="EDL139" i="7"/>
  <c r="EDM139" i="7"/>
  <c r="EDN139" i="7"/>
  <c r="EDO139" i="7"/>
  <c r="EDP139" i="7"/>
  <c r="EDQ139" i="7"/>
  <c r="EDR139" i="7"/>
  <c r="EDS139" i="7"/>
  <c r="EDT139" i="7"/>
  <c r="EDU139" i="7"/>
  <c r="EDV139" i="7"/>
  <c r="EDW139" i="7"/>
  <c r="EDX139" i="7"/>
  <c r="EDY139" i="7"/>
  <c r="EDZ139" i="7"/>
  <c r="EEA139" i="7"/>
  <c r="EEB139" i="7"/>
  <c r="EEC139" i="7"/>
  <c r="EED139" i="7"/>
  <c r="EEE139" i="7"/>
  <c r="EEF139" i="7"/>
  <c r="EEG139" i="7"/>
  <c r="EEH139" i="7"/>
  <c r="EEI139" i="7"/>
  <c r="EEJ139" i="7"/>
  <c r="EEK139" i="7"/>
  <c r="EEL139" i="7"/>
  <c r="EEM139" i="7"/>
  <c r="EEN139" i="7"/>
  <c r="EEO139" i="7"/>
  <c r="EEP139" i="7"/>
  <c r="EEQ139" i="7"/>
  <c r="EER139" i="7"/>
  <c r="EES139" i="7"/>
  <c r="EET139" i="7"/>
  <c r="EEU139" i="7"/>
  <c r="EEV139" i="7"/>
  <c r="EEW139" i="7"/>
  <c r="EEX139" i="7"/>
  <c r="EEY139" i="7"/>
  <c r="EEZ139" i="7"/>
  <c r="EFA139" i="7"/>
  <c r="EFB139" i="7"/>
  <c r="EFC139" i="7"/>
  <c r="EFD139" i="7"/>
  <c r="EFE139" i="7"/>
  <c r="EFF139" i="7"/>
  <c r="EFG139" i="7"/>
  <c r="EFH139" i="7"/>
  <c r="EFI139" i="7"/>
  <c r="EFJ139" i="7"/>
  <c r="EFK139" i="7"/>
  <c r="EFL139" i="7"/>
  <c r="EFM139" i="7"/>
  <c r="EFN139" i="7"/>
  <c r="EFO139" i="7"/>
  <c r="EFP139" i="7"/>
  <c r="EFQ139" i="7"/>
  <c r="EFR139" i="7"/>
  <c r="EFS139" i="7"/>
  <c r="EFT139" i="7"/>
  <c r="EFU139" i="7"/>
  <c r="EFV139" i="7"/>
  <c r="EFW139" i="7"/>
  <c r="EFX139" i="7"/>
  <c r="EFY139" i="7"/>
  <c r="EFZ139" i="7"/>
  <c r="EGA139" i="7"/>
  <c r="EGB139" i="7"/>
  <c r="EGC139" i="7"/>
  <c r="EGD139" i="7"/>
  <c r="EGE139" i="7"/>
  <c r="EGF139" i="7"/>
  <c r="EGG139" i="7"/>
  <c r="EGH139" i="7"/>
  <c r="EGI139" i="7"/>
  <c r="EGJ139" i="7"/>
  <c r="EGK139" i="7"/>
  <c r="EGL139" i="7"/>
  <c r="EGM139" i="7"/>
  <c r="EGN139" i="7"/>
  <c r="EGO139" i="7"/>
  <c r="EGP139" i="7"/>
  <c r="EGQ139" i="7"/>
  <c r="EGR139" i="7"/>
  <c r="EGS139" i="7"/>
  <c r="EGT139" i="7"/>
  <c r="EGU139" i="7"/>
  <c r="EGV139" i="7"/>
  <c r="EGW139" i="7"/>
  <c r="EGX139" i="7"/>
  <c r="EGY139" i="7"/>
  <c r="EGZ139" i="7"/>
  <c r="EHA139" i="7"/>
  <c r="EHB139" i="7"/>
  <c r="EHC139" i="7"/>
  <c r="EHD139" i="7"/>
  <c r="EHE139" i="7"/>
  <c r="EHF139" i="7"/>
  <c r="EHG139" i="7"/>
  <c r="EHH139" i="7"/>
  <c r="EHI139" i="7"/>
  <c r="EHJ139" i="7"/>
  <c r="EHK139" i="7"/>
  <c r="EHL139" i="7"/>
  <c r="EHM139" i="7"/>
  <c r="EHN139" i="7"/>
  <c r="EHO139" i="7"/>
  <c r="EHP139" i="7"/>
  <c r="EHQ139" i="7"/>
  <c r="EHR139" i="7"/>
  <c r="EHS139" i="7"/>
  <c r="EHT139" i="7"/>
  <c r="EHU139" i="7"/>
  <c r="EHV139" i="7"/>
  <c r="EHW139" i="7"/>
  <c r="EHX139" i="7"/>
  <c r="EHY139" i="7"/>
  <c r="EHZ139" i="7"/>
  <c r="EIA139" i="7"/>
  <c r="EIB139" i="7"/>
  <c r="EIC139" i="7"/>
  <c r="EID139" i="7"/>
  <c r="EIE139" i="7"/>
  <c r="EIF139" i="7"/>
  <c r="EIG139" i="7"/>
  <c r="EIH139" i="7"/>
  <c r="EII139" i="7"/>
  <c r="EIJ139" i="7"/>
  <c r="EIK139" i="7"/>
  <c r="EIL139" i="7"/>
  <c r="EIM139" i="7"/>
  <c r="EIN139" i="7"/>
  <c r="EIO139" i="7"/>
  <c r="EIP139" i="7"/>
  <c r="EIQ139" i="7"/>
  <c r="EIR139" i="7"/>
  <c r="EIS139" i="7"/>
  <c r="EIT139" i="7"/>
  <c r="EIU139" i="7"/>
  <c r="EIV139" i="7"/>
  <c r="EIW139" i="7"/>
  <c r="EIX139" i="7"/>
  <c r="EIY139" i="7"/>
  <c r="EIZ139" i="7"/>
  <c r="EJA139" i="7"/>
  <c r="EJB139" i="7"/>
  <c r="EJC139" i="7"/>
  <c r="EJD139" i="7"/>
  <c r="EJE139" i="7"/>
  <c r="EJF139" i="7"/>
  <c r="EJG139" i="7"/>
  <c r="EJH139" i="7"/>
  <c r="EJI139" i="7"/>
  <c r="EJJ139" i="7"/>
  <c r="EJK139" i="7"/>
  <c r="EJL139" i="7"/>
  <c r="EJM139" i="7"/>
  <c r="EJN139" i="7"/>
  <c r="EJO139" i="7"/>
  <c r="EJP139" i="7"/>
  <c r="EJQ139" i="7"/>
  <c r="EJR139" i="7"/>
  <c r="EJS139" i="7"/>
  <c r="EJT139" i="7"/>
  <c r="EJU139" i="7"/>
  <c r="EJV139" i="7"/>
  <c r="EJW139" i="7"/>
  <c r="EJX139" i="7"/>
  <c r="EJY139" i="7"/>
  <c r="EJZ139" i="7"/>
  <c r="EKA139" i="7"/>
  <c r="EKB139" i="7"/>
  <c r="EKC139" i="7"/>
  <c r="EKD139" i="7"/>
  <c r="EKE139" i="7"/>
  <c r="EKF139" i="7"/>
  <c r="EKG139" i="7"/>
  <c r="EKH139" i="7"/>
  <c r="EKI139" i="7"/>
  <c r="EKJ139" i="7"/>
  <c r="EKK139" i="7"/>
  <c r="EKL139" i="7"/>
  <c r="EKM139" i="7"/>
  <c r="EKN139" i="7"/>
  <c r="EKO139" i="7"/>
  <c r="EKP139" i="7"/>
  <c r="EKQ139" i="7"/>
  <c r="EKR139" i="7"/>
  <c r="EKS139" i="7"/>
  <c r="EKT139" i="7"/>
  <c r="EKU139" i="7"/>
  <c r="EKV139" i="7"/>
  <c r="EKW139" i="7"/>
  <c r="EKX139" i="7"/>
  <c r="EKY139" i="7"/>
  <c r="EKZ139" i="7"/>
  <c r="ELA139" i="7"/>
  <c r="ELB139" i="7"/>
  <c r="ELC139" i="7"/>
  <c r="ELD139" i="7"/>
  <c r="ELE139" i="7"/>
  <c r="ELF139" i="7"/>
  <c r="ELG139" i="7"/>
  <c r="ELH139" i="7"/>
  <c r="ELI139" i="7"/>
  <c r="ELJ139" i="7"/>
  <c r="ELK139" i="7"/>
  <c r="ELL139" i="7"/>
  <c r="ELM139" i="7"/>
  <c r="ELN139" i="7"/>
  <c r="ELO139" i="7"/>
  <c r="ELP139" i="7"/>
  <c r="ELQ139" i="7"/>
  <c r="ELR139" i="7"/>
  <c r="ELS139" i="7"/>
  <c r="ELT139" i="7"/>
  <c r="ELU139" i="7"/>
  <c r="ELV139" i="7"/>
  <c r="ELW139" i="7"/>
  <c r="ELX139" i="7"/>
  <c r="ELY139" i="7"/>
  <c r="ELZ139" i="7"/>
  <c r="EMA139" i="7"/>
  <c r="EMB139" i="7"/>
  <c r="EMC139" i="7"/>
  <c r="EMD139" i="7"/>
  <c r="EME139" i="7"/>
  <c r="EMF139" i="7"/>
  <c r="EMG139" i="7"/>
  <c r="EMH139" i="7"/>
  <c r="EMI139" i="7"/>
  <c r="EMJ139" i="7"/>
  <c r="EMK139" i="7"/>
  <c r="EML139" i="7"/>
  <c r="EMM139" i="7"/>
  <c r="EMN139" i="7"/>
  <c r="EMO139" i="7"/>
  <c r="EMP139" i="7"/>
  <c r="EMQ139" i="7"/>
  <c r="EMR139" i="7"/>
  <c r="EMS139" i="7"/>
  <c r="EMT139" i="7"/>
  <c r="EMU139" i="7"/>
  <c r="EMV139" i="7"/>
  <c r="EMW139" i="7"/>
  <c r="EMX139" i="7"/>
  <c r="EMY139" i="7"/>
  <c r="EMZ139" i="7"/>
  <c r="ENA139" i="7"/>
  <c r="ENB139" i="7"/>
  <c r="ENC139" i="7"/>
  <c r="END139" i="7"/>
  <c r="ENE139" i="7"/>
  <c r="ENF139" i="7"/>
  <c r="ENG139" i="7"/>
  <c r="ENH139" i="7"/>
  <c r="ENI139" i="7"/>
  <c r="ENJ139" i="7"/>
  <c r="ENK139" i="7"/>
  <c r="ENL139" i="7"/>
  <c r="ENM139" i="7"/>
  <c r="ENN139" i="7"/>
  <c r="ENO139" i="7"/>
  <c r="ENP139" i="7"/>
  <c r="ENQ139" i="7"/>
  <c r="ENR139" i="7"/>
  <c r="ENS139" i="7"/>
  <c r="ENT139" i="7"/>
  <c r="ENU139" i="7"/>
  <c r="ENV139" i="7"/>
  <c r="ENW139" i="7"/>
  <c r="ENX139" i="7"/>
  <c r="ENY139" i="7"/>
  <c r="ENZ139" i="7"/>
  <c r="EOA139" i="7"/>
  <c r="EOB139" i="7"/>
  <c r="EOC139" i="7"/>
  <c r="EOD139" i="7"/>
  <c r="EOE139" i="7"/>
  <c r="EOF139" i="7"/>
  <c r="EOG139" i="7"/>
  <c r="EOH139" i="7"/>
  <c r="EOI139" i="7"/>
  <c r="EOJ139" i="7"/>
  <c r="EOK139" i="7"/>
  <c r="EOL139" i="7"/>
  <c r="EOM139" i="7"/>
  <c r="EON139" i="7"/>
  <c r="EOO139" i="7"/>
  <c r="EOP139" i="7"/>
  <c r="EOQ139" i="7"/>
  <c r="EOR139" i="7"/>
  <c r="EOS139" i="7"/>
  <c r="EOT139" i="7"/>
  <c r="EOU139" i="7"/>
  <c r="EOV139" i="7"/>
  <c r="EOW139" i="7"/>
  <c r="EOX139" i="7"/>
  <c r="EOY139" i="7"/>
  <c r="EOZ139" i="7"/>
  <c r="EPA139" i="7"/>
  <c r="EPB139" i="7"/>
  <c r="EPC139" i="7"/>
  <c r="EPD139" i="7"/>
  <c r="EPE139" i="7"/>
  <c r="EPF139" i="7"/>
  <c r="EPG139" i="7"/>
  <c r="EPH139" i="7"/>
  <c r="EPI139" i="7"/>
  <c r="EPJ139" i="7"/>
  <c r="EPK139" i="7"/>
  <c r="EPL139" i="7"/>
  <c r="EPM139" i="7"/>
  <c r="EPN139" i="7"/>
  <c r="EPO139" i="7"/>
  <c r="EPP139" i="7"/>
  <c r="EPQ139" i="7"/>
  <c r="EPR139" i="7"/>
  <c r="EPS139" i="7"/>
  <c r="EPT139" i="7"/>
  <c r="EPU139" i="7"/>
  <c r="EPV139" i="7"/>
  <c r="EPW139" i="7"/>
  <c r="EPX139" i="7"/>
  <c r="EPY139" i="7"/>
  <c r="EPZ139" i="7"/>
  <c r="EQA139" i="7"/>
  <c r="EQB139" i="7"/>
  <c r="EQC139" i="7"/>
  <c r="EQD139" i="7"/>
  <c r="EQE139" i="7"/>
  <c r="EQF139" i="7"/>
  <c r="EQG139" i="7"/>
  <c r="EQH139" i="7"/>
  <c r="EQI139" i="7"/>
  <c r="EQJ139" i="7"/>
  <c r="EQK139" i="7"/>
  <c r="EQL139" i="7"/>
  <c r="EQM139" i="7"/>
  <c r="EQN139" i="7"/>
  <c r="EQO139" i="7"/>
  <c r="EQP139" i="7"/>
  <c r="EQQ139" i="7"/>
  <c r="EQR139" i="7"/>
  <c r="EQS139" i="7"/>
  <c r="EQT139" i="7"/>
  <c r="EQU139" i="7"/>
  <c r="EQV139" i="7"/>
  <c r="EQW139" i="7"/>
  <c r="EQX139" i="7"/>
  <c r="EQY139" i="7"/>
  <c r="EQZ139" i="7"/>
  <c r="ERA139" i="7"/>
  <c r="ERB139" i="7"/>
  <c r="ERC139" i="7"/>
  <c r="ERD139" i="7"/>
  <c r="ERE139" i="7"/>
  <c r="ERF139" i="7"/>
  <c r="ERG139" i="7"/>
  <c r="ERH139" i="7"/>
  <c r="ERI139" i="7"/>
  <c r="ERJ139" i="7"/>
  <c r="ERK139" i="7"/>
  <c r="ERL139" i="7"/>
  <c r="ERM139" i="7"/>
  <c r="ERN139" i="7"/>
  <c r="ERO139" i="7"/>
  <c r="ERP139" i="7"/>
  <c r="ERQ139" i="7"/>
  <c r="ERR139" i="7"/>
  <c r="ERS139" i="7"/>
  <c r="ERT139" i="7"/>
  <c r="ERU139" i="7"/>
  <c r="ERV139" i="7"/>
  <c r="ERW139" i="7"/>
  <c r="ERX139" i="7"/>
  <c r="ERY139" i="7"/>
  <c r="ERZ139" i="7"/>
  <c r="ESA139" i="7"/>
  <c r="ESB139" i="7"/>
  <c r="ESC139" i="7"/>
  <c r="ESD139" i="7"/>
  <c r="ESE139" i="7"/>
  <c r="ESF139" i="7"/>
  <c r="ESG139" i="7"/>
  <c r="ESH139" i="7"/>
  <c r="ESI139" i="7"/>
  <c r="ESJ139" i="7"/>
  <c r="ESK139" i="7"/>
  <c r="ESL139" i="7"/>
  <c r="ESM139" i="7"/>
  <c r="ESN139" i="7"/>
  <c r="ESO139" i="7"/>
  <c r="ESP139" i="7"/>
  <c r="ESQ139" i="7"/>
  <c r="ESR139" i="7"/>
  <c r="ESS139" i="7"/>
  <c r="EST139" i="7"/>
  <c r="ESU139" i="7"/>
  <c r="ESV139" i="7"/>
  <c r="ESW139" i="7"/>
  <c r="ESX139" i="7"/>
  <c r="ESY139" i="7"/>
  <c r="ESZ139" i="7"/>
  <c r="ETA139" i="7"/>
  <c r="ETB139" i="7"/>
  <c r="ETC139" i="7"/>
  <c r="ETD139" i="7"/>
  <c r="ETE139" i="7"/>
  <c r="ETF139" i="7"/>
  <c r="ETG139" i="7"/>
  <c r="ETH139" i="7"/>
  <c r="ETI139" i="7"/>
  <c r="ETJ139" i="7"/>
  <c r="ETK139" i="7"/>
  <c r="ETL139" i="7"/>
  <c r="ETM139" i="7"/>
  <c r="ETN139" i="7"/>
  <c r="ETO139" i="7"/>
  <c r="ETP139" i="7"/>
  <c r="ETQ139" i="7"/>
  <c r="ETR139" i="7"/>
  <c r="ETS139" i="7"/>
  <c r="ETT139" i="7"/>
  <c r="ETU139" i="7"/>
  <c r="ETV139" i="7"/>
  <c r="ETW139" i="7"/>
  <c r="ETX139" i="7"/>
  <c r="ETY139" i="7"/>
  <c r="ETZ139" i="7"/>
  <c r="EUA139" i="7"/>
  <c r="EUB139" i="7"/>
  <c r="EUC139" i="7"/>
  <c r="EUD139" i="7"/>
  <c r="EUE139" i="7"/>
  <c r="EUF139" i="7"/>
  <c r="EUG139" i="7"/>
  <c r="EUH139" i="7"/>
  <c r="EUI139" i="7"/>
  <c r="EUJ139" i="7"/>
  <c r="EUK139" i="7"/>
  <c r="EUL139" i="7"/>
  <c r="EUM139" i="7"/>
  <c r="EUN139" i="7"/>
  <c r="EUO139" i="7"/>
  <c r="EUP139" i="7"/>
  <c r="EUQ139" i="7"/>
  <c r="EUR139" i="7"/>
  <c r="EUS139" i="7"/>
  <c r="EUT139" i="7"/>
  <c r="EUU139" i="7"/>
  <c r="EUV139" i="7"/>
  <c r="EUW139" i="7"/>
  <c r="EUX139" i="7"/>
  <c r="EUY139" i="7"/>
  <c r="EUZ139" i="7"/>
  <c r="EVA139" i="7"/>
  <c r="EVB139" i="7"/>
  <c r="EVC139" i="7"/>
  <c r="EVD139" i="7"/>
  <c r="EVE139" i="7"/>
  <c r="EVF139" i="7"/>
  <c r="EVG139" i="7"/>
  <c r="EVH139" i="7"/>
  <c r="EVI139" i="7"/>
  <c r="EVJ139" i="7"/>
  <c r="EVK139" i="7"/>
  <c r="EVL139" i="7"/>
  <c r="EVM139" i="7"/>
  <c r="EVN139" i="7"/>
  <c r="EVO139" i="7"/>
  <c r="EVP139" i="7"/>
  <c r="EVQ139" i="7"/>
  <c r="EVR139" i="7"/>
  <c r="EVS139" i="7"/>
  <c r="EVT139" i="7"/>
  <c r="EVU139" i="7"/>
  <c r="EVV139" i="7"/>
  <c r="EVW139" i="7"/>
  <c r="EVX139" i="7"/>
  <c r="EVY139" i="7"/>
  <c r="EVZ139" i="7"/>
  <c r="EWA139" i="7"/>
  <c r="EWB139" i="7"/>
  <c r="EWC139" i="7"/>
  <c r="EWD139" i="7"/>
  <c r="EWE139" i="7"/>
  <c r="EWF139" i="7"/>
  <c r="EWG139" i="7"/>
  <c r="EWH139" i="7"/>
  <c r="EWI139" i="7"/>
  <c r="EWJ139" i="7"/>
  <c r="EWK139" i="7"/>
  <c r="EWL139" i="7"/>
  <c r="EWM139" i="7"/>
  <c r="EWN139" i="7"/>
  <c r="EWO139" i="7"/>
  <c r="EWP139" i="7"/>
  <c r="EWQ139" i="7"/>
  <c r="EWR139" i="7"/>
  <c r="EWS139" i="7"/>
  <c r="EWT139" i="7"/>
  <c r="EWU139" i="7"/>
  <c r="EWV139" i="7"/>
  <c r="EWW139" i="7"/>
  <c r="EWX139" i="7"/>
  <c r="EWY139" i="7"/>
  <c r="EWZ139" i="7"/>
  <c r="EXA139" i="7"/>
  <c r="EXB139" i="7"/>
  <c r="EXC139" i="7"/>
  <c r="EXD139" i="7"/>
  <c r="EXE139" i="7"/>
  <c r="EXF139" i="7"/>
  <c r="EXG139" i="7"/>
  <c r="EXH139" i="7"/>
  <c r="EXI139" i="7"/>
  <c r="EXJ139" i="7"/>
  <c r="EXK139" i="7"/>
  <c r="EXL139" i="7"/>
  <c r="EXM139" i="7"/>
  <c r="EXN139" i="7"/>
  <c r="EXO139" i="7"/>
  <c r="EXP139" i="7"/>
  <c r="EXQ139" i="7"/>
  <c r="EXR139" i="7"/>
  <c r="EXS139" i="7"/>
  <c r="EXT139" i="7"/>
  <c r="EXU139" i="7"/>
  <c r="EXV139" i="7"/>
  <c r="EXW139" i="7"/>
  <c r="EXX139" i="7"/>
  <c r="EXY139" i="7"/>
  <c r="EXZ139" i="7"/>
  <c r="EYA139" i="7"/>
  <c r="EYB139" i="7"/>
  <c r="EYC139" i="7"/>
  <c r="EYD139" i="7"/>
  <c r="EYE139" i="7"/>
  <c r="EYF139" i="7"/>
  <c r="EYG139" i="7"/>
  <c r="EYH139" i="7"/>
  <c r="EYI139" i="7"/>
  <c r="EYJ139" i="7"/>
  <c r="EYK139" i="7"/>
  <c r="EYL139" i="7"/>
  <c r="EYM139" i="7"/>
  <c r="EYN139" i="7"/>
  <c r="EYO139" i="7"/>
  <c r="EYP139" i="7"/>
  <c r="EYQ139" i="7"/>
  <c r="EYR139" i="7"/>
  <c r="EYS139" i="7"/>
  <c r="EYT139" i="7"/>
  <c r="EYU139" i="7"/>
  <c r="EYV139" i="7"/>
  <c r="EYW139" i="7"/>
  <c r="EYX139" i="7"/>
  <c r="EYY139" i="7"/>
  <c r="EYZ139" i="7"/>
  <c r="EZA139" i="7"/>
  <c r="EZB139" i="7"/>
  <c r="EZC139" i="7"/>
  <c r="EZD139" i="7"/>
  <c r="EZE139" i="7"/>
  <c r="EZF139" i="7"/>
  <c r="EZG139" i="7"/>
  <c r="EZH139" i="7"/>
  <c r="EZI139" i="7"/>
  <c r="EZJ139" i="7"/>
  <c r="EZK139" i="7"/>
  <c r="EZL139" i="7"/>
  <c r="EZM139" i="7"/>
  <c r="EZN139" i="7"/>
  <c r="EZO139" i="7"/>
  <c r="EZP139" i="7"/>
  <c r="EZQ139" i="7"/>
  <c r="EZR139" i="7"/>
  <c r="EZS139" i="7"/>
  <c r="EZT139" i="7"/>
  <c r="EZU139" i="7"/>
  <c r="EZV139" i="7"/>
  <c r="EZW139" i="7"/>
  <c r="EZX139" i="7"/>
  <c r="EZY139" i="7"/>
  <c r="EZZ139" i="7"/>
  <c r="FAA139" i="7"/>
  <c r="FAB139" i="7"/>
  <c r="FAC139" i="7"/>
  <c r="FAD139" i="7"/>
  <c r="FAE139" i="7"/>
  <c r="FAF139" i="7"/>
  <c r="FAG139" i="7"/>
  <c r="FAH139" i="7"/>
  <c r="FAI139" i="7"/>
  <c r="FAJ139" i="7"/>
  <c r="FAK139" i="7"/>
  <c r="FAL139" i="7"/>
  <c r="FAM139" i="7"/>
  <c r="FAN139" i="7"/>
  <c r="FAO139" i="7"/>
  <c r="FAP139" i="7"/>
  <c r="FAQ139" i="7"/>
  <c r="FAR139" i="7"/>
  <c r="FAS139" i="7"/>
  <c r="FAT139" i="7"/>
  <c r="FAU139" i="7"/>
  <c r="FAV139" i="7"/>
  <c r="FAW139" i="7"/>
  <c r="FAX139" i="7"/>
  <c r="FAY139" i="7"/>
  <c r="FAZ139" i="7"/>
  <c r="FBA139" i="7"/>
  <c r="FBB139" i="7"/>
  <c r="FBC139" i="7"/>
  <c r="FBD139" i="7"/>
  <c r="FBE139" i="7"/>
  <c r="FBF139" i="7"/>
  <c r="FBG139" i="7"/>
  <c r="FBH139" i="7"/>
  <c r="FBI139" i="7"/>
  <c r="FBJ139" i="7"/>
  <c r="FBK139" i="7"/>
  <c r="FBL139" i="7"/>
  <c r="FBM139" i="7"/>
  <c r="FBN139" i="7"/>
  <c r="FBO139" i="7"/>
  <c r="FBP139" i="7"/>
  <c r="FBQ139" i="7"/>
  <c r="FBR139" i="7"/>
  <c r="FBS139" i="7"/>
  <c r="FBT139" i="7"/>
  <c r="FBU139" i="7"/>
  <c r="FBV139" i="7"/>
  <c r="FBW139" i="7"/>
  <c r="FBX139" i="7"/>
  <c r="FBY139" i="7"/>
  <c r="FBZ139" i="7"/>
  <c r="FCA139" i="7"/>
  <c r="FCB139" i="7"/>
  <c r="FCC139" i="7"/>
  <c r="FCD139" i="7"/>
  <c r="FCE139" i="7"/>
  <c r="FCF139" i="7"/>
  <c r="FCG139" i="7"/>
  <c r="FCH139" i="7"/>
  <c r="FCI139" i="7"/>
  <c r="FCJ139" i="7"/>
  <c r="FCK139" i="7"/>
  <c r="FCL139" i="7"/>
  <c r="FCM139" i="7"/>
  <c r="FCN139" i="7"/>
  <c r="FCO139" i="7"/>
  <c r="FCP139" i="7"/>
  <c r="FCQ139" i="7"/>
  <c r="FCR139" i="7"/>
  <c r="FCS139" i="7"/>
  <c r="FCT139" i="7"/>
  <c r="FCU139" i="7"/>
  <c r="FCV139" i="7"/>
  <c r="FCW139" i="7"/>
  <c r="FCX139" i="7"/>
  <c r="FCY139" i="7"/>
  <c r="FCZ139" i="7"/>
  <c r="FDA139" i="7"/>
  <c r="FDB139" i="7"/>
  <c r="FDC139" i="7"/>
  <c r="FDD139" i="7"/>
  <c r="FDE139" i="7"/>
  <c r="FDF139" i="7"/>
  <c r="FDG139" i="7"/>
  <c r="FDH139" i="7"/>
  <c r="FDI139" i="7"/>
  <c r="FDJ139" i="7"/>
  <c r="FDK139" i="7"/>
  <c r="FDL139" i="7"/>
  <c r="FDM139" i="7"/>
  <c r="FDN139" i="7"/>
  <c r="FDO139" i="7"/>
  <c r="FDP139" i="7"/>
  <c r="FDQ139" i="7"/>
  <c r="FDR139" i="7"/>
  <c r="FDS139" i="7"/>
  <c r="FDT139" i="7"/>
  <c r="FDU139" i="7"/>
  <c r="FDV139" i="7"/>
  <c r="FDW139" i="7"/>
  <c r="FDX139" i="7"/>
  <c r="FDY139" i="7"/>
  <c r="FDZ139" i="7"/>
  <c r="FEA139" i="7"/>
  <c r="FEB139" i="7"/>
  <c r="FEC139" i="7"/>
  <c r="FED139" i="7"/>
  <c r="FEE139" i="7"/>
  <c r="FEF139" i="7"/>
  <c r="FEG139" i="7"/>
  <c r="FEH139" i="7"/>
  <c r="FEI139" i="7"/>
  <c r="FEJ139" i="7"/>
  <c r="FEK139" i="7"/>
  <c r="FEL139" i="7"/>
  <c r="FEM139" i="7"/>
  <c r="FEN139" i="7"/>
  <c r="FEO139" i="7"/>
  <c r="FEP139" i="7"/>
  <c r="FEQ139" i="7"/>
  <c r="FER139" i="7"/>
  <c r="FES139" i="7"/>
  <c r="FET139" i="7"/>
  <c r="FEU139" i="7"/>
  <c r="FEV139" i="7"/>
  <c r="FEW139" i="7"/>
  <c r="FEX139" i="7"/>
  <c r="FEY139" i="7"/>
  <c r="FEZ139" i="7"/>
  <c r="FFA139" i="7"/>
  <c r="FFB139" i="7"/>
  <c r="FFC139" i="7"/>
  <c r="FFD139" i="7"/>
  <c r="FFE139" i="7"/>
  <c r="FFF139" i="7"/>
  <c r="FFG139" i="7"/>
  <c r="FFH139" i="7"/>
  <c r="FFI139" i="7"/>
  <c r="FFJ139" i="7"/>
  <c r="FFK139" i="7"/>
  <c r="FFL139" i="7"/>
  <c r="FFM139" i="7"/>
  <c r="FFN139" i="7"/>
  <c r="FFO139" i="7"/>
  <c r="FFP139" i="7"/>
  <c r="FFQ139" i="7"/>
  <c r="FFR139" i="7"/>
  <c r="FFS139" i="7"/>
  <c r="FFT139" i="7"/>
  <c r="FFU139" i="7"/>
  <c r="FFV139" i="7"/>
  <c r="FFW139" i="7"/>
  <c r="FFX139" i="7"/>
  <c r="FFY139" i="7"/>
  <c r="FFZ139" i="7"/>
  <c r="FGA139" i="7"/>
  <c r="FGB139" i="7"/>
  <c r="FGC139" i="7"/>
  <c r="FGD139" i="7"/>
  <c r="FGE139" i="7"/>
  <c r="FGF139" i="7"/>
  <c r="FGG139" i="7"/>
  <c r="FGH139" i="7"/>
  <c r="FGI139" i="7"/>
  <c r="FGJ139" i="7"/>
  <c r="FGK139" i="7"/>
  <c r="FGL139" i="7"/>
  <c r="FGM139" i="7"/>
  <c r="FGN139" i="7"/>
  <c r="FGO139" i="7"/>
  <c r="FGP139" i="7"/>
  <c r="FGQ139" i="7"/>
  <c r="FGR139" i="7"/>
  <c r="FGS139" i="7"/>
  <c r="FGT139" i="7"/>
  <c r="FGU139" i="7"/>
  <c r="FGV139" i="7"/>
  <c r="FGW139" i="7"/>
  <c r="FGX139" i="7"/>
  <c r="FGY139" i="7"/>
  <c r="FGZ139" i="7"/>
  <c r="FHA139" i="7"/>
  <c r="FHB139" i="7"/>
  <c r="FHC139" i="7"/>
  <c r="FHD139" i="7"/>
  <c r="FHE139" i="7"/>
  <c r="FHF139" i="7"/>
  <c r="FHG139" i="7"/>
  <c r="FHH139" i="7"/>
  <c r="FHI139" i="7"/>
  <c r="FHJ139" i="7"/>
  <c r="FHK139" i="7"/>
  <c r="FHL139" i="7"/>
  <c r="FHM139" i="7"/>
  <c r="FHN139" i="7"/>
  <c r="FHO139" i="7"/>
  <c r="FHP139" i="7"/>
  <c r="FHQ139" i="7"/>
  <c r="FHR139" i="7"/>
  <c r="FHS139" i="7"/>
  <c r="FHT139" i="7"/>
  <c r="FHU139" i="7"/>
  <c r="FHV139" i="7"/>
  <c r="FHW139" i="7"/>
  <c r="FHX139" i="7"/>
  <c r="FHY139" i="7"/>
  <c r="FHZ139" i="7"/>
  <c r="FIA139" i="7"/>
  <c r="FIB139" i="7"/>
  <c r="FIC139" i="7"/>
  <c r="FID139" i="7"/>
  <c r="FIE139" i="7"/>
  <c r="FIF139" i="7"/>
  <c r="FIG139" i="7"/>
  <c r="FIH139" i="7"/>
  <c r="FII139" i="7"/>
  <c r="FIJ139" i="7"/>
  <c r="FIK139" i="7"/>
  <c r="FIL139" i="7"/>
  <c r="FIM139" i="7"/>
  <c r="FIN139" i="7"/>
  <c r="FIO139" i="7"/>
  <c r="FIP139" i="7"/>
  <c r="FIQ139" i="7"/>
  <c r="FIR139" i="7"/>
  <c r="FIS139" i="7"/>
  <c r="FIT139" i="7"/>
  <c r="FIU139" i="7"/>
  <c r="FIV139" i="7"/>
  <c r="FIW139" i="7"/>
  <c r="FIX139" i="7"/>
  <c r="FIY139" i="7"/>
  <c r="FIZ139" i="7"/>
  <c r="FJA139" i="7"/>
  <c r="FJB139" i="7"/>
  <c r="FJC139" i="7"/>
  <c r="FJD139" i="7"/>
  <c r="FJE139" i="7"/>
  <c r="FJF139" i="7"/>
  <c r="FJG139" i="7"/>
  <c r="FJH139" i="7"/>
  <c r="FJI139" i="7"/>
  <c r="FJJ139" i="7"/>
  <c r="FJK139" i="7"/>
  <c r="FJL139" i="7"/>
  <c r="FJM139" i="7"/>
  <c r="FJN139" i="7"/>
  <c r="FJO139" i="7"/>
  <c r="FJP139" i="7"/>
  <c r="FJQ139" i="7"/>
  <c r="FJR139" i="7"/>
  <c r="FJS139" i="7"/>
  <c r="FJT139" i="7"/>
  <c r="FJU139" i="7"/>
  <c r="FJV139" i="7"/>
  <c r="FJW139" i="7"/>
  <c r="FJX139" i="7"/>
  <c r="FJY139" i="7"/>
  <c r="FJZ139" i="7"/>
  <c r="FKA139" i="7"/>
  <c r="FKB139" i="7"/>
  <c r="FKC139" i="7"/>
  <c r="FKD139" i="7"/>
  <c r="FKE139" i="7"/>
  <c r="FKF139" i="7"/>
  <c r="FKG139" i="7"/>
  <c r="FKH139" i="7"/>
  <c r="FKI139" i="7"/>
  <c r="FKJ139" i="7"/>
  <c r="FKK139" i="7"/>
  <c r="FKL139" i="7"/>
  <c r="FKM139" i="7"/>
  <c r="FKN139" i="7"/>
  <c r="FKO139" i="7"/>
  <c r="FKP139" i="7"/>
  <c r="FKQ139" i="7"/>
  <c r="FKR139" i="7"/>
  <c r="FKS139" i="7"/>
  <c r="FKT139" i="7"/>
  <c r="FKU139" i="7"/>
  <c r="FKV139" i="7"/>
  <c r="FKW139" i="7"/>
  <c r="FKX139" i="7"/>
  <c r="FKY139" i="7"/>
  <c r="FKZ139" i="7"/>
  <c r="FLA139" i="7"/>
  <c r="FLB139" i="7"/>
  <c r="FLC139" i="7"/>
  <c r="FLD139" i="7"/>
  <c r="FLE139" i="7"/>
  <c r="FLF139" i="7"/>
  <c r="FLG139" i="7"/>
  <c r="FLH139" i="7"/>
  <c r="FLI139" i="7"/>
  <c r="FLJ139" i="7"/>
  <c r="FLK139" i="7"/>
  <c r="FLL139" i="7"/>
  <c r="FLM139" i="7"/>
  <c r="FLN139" i="7"/>
  <c r="FLO139" i="7"/>
  <c r="FLP139" i="7"/>
  <c r="FLQ139" i="7"/>
  <c r="FLR139" i="7"/>
  <c r="FLS139" i="7"/>
  <c r="FLT139" i="7"/>
  <c r="FLU139" i="7"/>
  <c r="FLV139" i="7"/>
  <c r="FLW139" i="7"/>
  <c r="FLX139" i="7"/>
  <c r="FLY139" i="7"/>
  <c r="FLZ139" i="7"/>
  <c r="FMA139" i="7"/>
  <c r="FMB139" i="7"/>
  <c r="FMC139" i="7"/>
  <c r="FMD139" i="7"/>
  <c r="FME139" i="7"/>
  <c r="FMF139" i="7"/>
  <c r="FMG139" i="7"/>
  <c r="FMH139" i="7"/>
  <c r="FMI139" i="7"/>
  <c r="FMJ139" i="7"/>
  <c r="FMK139" i="7"/>
  <c r="FML139" i="7"/>
  <c r="FMM139" i="7"/>
  <c r="FMN139" i="7"/>
  <c r="FMO139" i="7"/>
  <c r="FMP139" i="7"/>
  <c r="FMQ139" i="7"/>
  <c r="FMR139" i="7"/>
  <c r="FMS139" i="7"/>
  <c r="FMT139" i="7"/>
  <c r="FMU139" i="7"/>
  <c r="FMV139" i="7"/>
  <c r="FMW139" i="7"/>
  <c r="FMX139" i="7"/>
  <c r="FMY139" i="7"/>
  <c r="FMZ139" i="7"/>
  <c r="FNA139" i="7"/>
  <c r="FNB139" i="7"/>
  <c r="FNC139" i="7"/>
  <c r="FND139" i="7"/>
  <c r="FNE139" i="7"/>
  <c r="FNF139" i="7"/>
  <c r="FNG139" i="7"/>
  <c r="FNH139" i="7"/>
  <c r="FNI139" i="7"/>
  <c r="FNJ139" i="7"/>
  <c r="FNK139" i="7"/>
  <c r="FNL139" i="7"/>
  <c r="FNM139" i="7"/>
  <c r="FNN139" i="7"/>
  <c r="FNO139" i="7"/>
  <c r="FNP139" i="7"/>
  <c r="FNQ139" i="7"/>
  <c r="FNR139" i="7"/>
  <c r="FNS139" i="7"/>
  <c r="FNT139" i="7"/>
  <c r="FNU139" i="7"/>
  <c r="FNV139" i="7"/>
  <c r="FNW139" i="7"/>
  <c r="FNX139" i="7"/>
  <c r="FNY139" i="7"/>
  <c r="FNZ139" i="7"/>
  <c r="FOA139" i="7"/>
  <c r="FOB139" i="7"/>
  <c r="FOC139" i="7"/>
  <c r="FOD139" i="7"/>
  <c r="FOE139" i="7"/>
  <c r="FOF139" i="7"/>
  <c r="FOG139" i="7"/>
  <c r="FOH139" i="7"/>
  <c r="FOI139" i="7"/>
  <c r="FOJ139" i="7"/>
  <c r="FOK139" i="7"/>
  <c r="FOL139" i="7"/>
  <c r="FOM139" i="7"/>
  <c r="FON139" i="7"/>
  <c r="FOO139" i="7"/>
  <c r="FOP139" i="7"/>
  <c r="FOQ139" i="7"/>
  <c r="FOR139" i="7"/>
  <c r="FOS139" i="7"/>
  <c r="FOT139" i="7"/>
  <c r="FOU139" i="7"/>
  <c r="FOV139" i="7"/>
  <c r="FOW139" i="7"/>
  <c r="FOX139" i="7"/>
  <c r="FOY139" i="7"/>
  <c r="FOZ139" i="7"/>
  <c r="FPA139" i="7"/>
  <c r="FPB139" i="7"/>
  <c r="FPC139" i="7"/>
  <c r="FPD139" i="7"/>
  <c r="FPE139" i="7"/>
  <c r="FPF139" i="7"/>
  <c r="FPG139" i="7"/>
  <c r="FPH139" i="7"/>
  <c r="FPI139" i="7"/>
  <c r="FPJ139" i="7"/>
  <c r="FPK139" i="7"/>
  <c r="FPL139" i="7"/>
  <c r="FPM139" i="7"/>
  <c r="FPN139" i="7"/>
  <c r="FPO139" i="7"/>
  <c r="FPP139" i="7"/>
  <c r="FPQ139" i="7"/>
  <c r="FPR139" i="7"/>
  <c r="FPS139" i="7"/>
  <c r="FPT139" i="7"/>
  <c r="FPU139" i="7"/>
  <c r="FPV139" i="7"/>
  <c r="FPW139" i="7"/>
  <c r="FPX139" i="7"/>
  <c r="FPY139" i="7"/>
  <c r="FPZ139" i="7"/>
  <c r="FQA139" i="7"/>
  <c r="FQB139" i="7"/>
  <c r="FQC139" i="7"/>
  <c r="FQD139" i="7"/>
  <c r="FQE139" i="7"/>
  <c r="FQF139" i="7"/>
  <c r="FQG139" i="7"/>
  <c r="FQH139" i="7"/>
  <c r="FQI139" i="7"/>
  <c r="FQJ139" i="7"/>
  <c r="FQK139" i="7"/>
  <c r="FQL139" i="7"/>
  <c r="FQM139" i="7"/>
  <c r="FQN139" i="7"/>
  <c r="FQO139" i="7"/>
  <c r="FQP139" i="7"/>
  <c r="FQQ139" i="7"/>
  <c r="FQR139" i="7"/>
  <c r="FQS139" i="7"/>
  <c r="FQT139" i="7"/>
  <c r="FQU139" i="7"/>
  <c r="FQV139" i="7"/>
  <c r="FQW139" i="7"/>
  <c r="FQX139" i="7"/>
  <c r="FQY139" i="7"/>
  <c r="FQZ139" i="7"/>
  <c r="FRA139" i="7"/>
  <c r="FRB139" i="7"/>
  <c r="FRC139" i="7"/>
  <c r="FRD139" i="7"/>
  <c r="FRE139" i="7"/>
  <c r="FRF139" i="7"/>
  <c r="FRG139" i="7"/>
  <c r="FRH139" i="7"/>
  <c r="FRI139" i="7"/>
  <c r="FRJ139" i="7"/>
  <c r="FRK139" i="7"/>
  <c r="FRL139" i="7"/>
  <c r="FRM139" i="7"/>
  <c r="FRN139" i="7"/>
  <c r="FRO139" i="7"/>
  <c r="FRP139" i="7"/>
  <c r="FRQ139" i="7"/>
  <c r="FRR139" i="7"/>
  <c r="FRS139" i="7"/>
  <c r="FRT139" i="7"/>
  <c r="FRU139" i="7"/>
  <c r="FRV139" i="7"/>
  <c r="FRW139" i="7"/>
  <c r="FRX139" i="7"/>
  <c r="FRY139" i="7"/>
  <c r="FRZ139" i="7"/>
  <c r="FSA139" i="7"/>
  <c r="FSB139" i="7"/>
  <c r="FSC139" i="7"/>
  <c r="FSD139" i="7"/>
  <c r="FSE139" i="7"/>
  <c r="FSF139" i="7"/>
  <c r="FSG139" i="7"/>
  <c r="FSH139" i="7"/>
  <c r="FSI139" i="7"/>
  <c r="FSJ139" i="7"/>
  <c r="FSK139" i="7"/>
  <c r="FSL139" i="7"/>
  <c r="FSM139" i="7"/>
  <c r="FSN139" i="7"/>
  <c r="FSO139" i="7"/>
  <c r="FSP139" i="7"/>
  <c r="FSQ139" i="7"/>
  <c r="FSR139" i="7"/>
  <c r="FSS139" i="7"/>
  <c r="FST139" i="7"/>
  <c r="FSU139" i="7"/>
  <c r="FSV139" i="7"/>
  <c r="FSW139" i="7"/>
  <c r="FSX139" i="7"/>
  <c r="FSY139" i="7"/>
  <c r="FSZ139" i="7"/>
  <c r="FTA139" i="7"/>
  <c r="FTB139" i="7"/>
  <c r="FTC139" i="7"/>
  <c r="FTD139" i="7"/>
  <c r="FTE139" i="7"/>
  <c r="FTF139" i="7"/>
  <c r="FTG139" i="7"/>
  <c r="FTH139" i="7"/>
  <c r="FTI139" i="7"/>
  <c r="FTJ139" i="7"/>
  <c r="FTK139" i="7"/>
  <c r="FTL139" i="7"/>
  <c r="FTM139" i="7"/>
  <c r="FTN139" i="7"/>
  <c r="FTO139" i="7"/>
  <c r="FTP139" i="7"/>
  <c r="FTQ139" i="7"/>
  <c r="FTR139" i="7"/>
  <c r="FTS139" i="7"/>
  <c r="FTT139" i="7"/>
  <c r="FTU139" i="7"/>
  <c r="FTV139" i="7"/>
  <c r="FTW139" i="7"/>
  <c r="FTX139" i="7"/>
  <c r="FTY139" i="7"/>
  <c r="FTZ139" i="7"/>
  <c r="FUA139" i="7"/>
  <c r="FUB139" i="7"/>
  <c r="FUC139" i="7"/>
  <c r="FUD139" i="7"/>
  <c r="FUE139" i="7"/>
  <c r="FUF139" i="7"/>
  <c r="FUG139" i="7"/>
  <c r="FUH139" i="7"/>
  <c r="FUI139" i="7"/>
  <c r="FUJ139" i="7"/>
  <c r="FUK139" i="7"/>
  <c r="FUL139" i="7"/>
  <c r="FUM139" i="7"/>
  <c r="FUN139" i="7"/>
  <c r="FUO139" i="7"/>
  <c r="FUP139" i="7"/>
  <c r="FUQ139" i="7"/>
  <c r="FUR139" i="7"/>
  <c r="FUS139" i="7"/>
  <c r="FUT139" i="7"/>
  <c r="FUU139" i="7"/>
  <c r="FUV139" i="7"/>
  <c r="FUW139" i="7"/>
  <c r="FUX139" i="7"/>
  <c r="FUY139" i="7"/>
  <c r="FUZ139" i="7"/>
  <c r="FVA139" i="7"/>
  <c r="FVB139" i="7"/>
  <c r="FVC139" i="7"/>
  <c r="FVD139" i="7"/>
  <c r="FVE139" i="7"/>
  <c r="FVF139" i="7"/>
  <c r="FVG139" i="7"/>
  <c r="FVH139" i="7"/>
  <c r="FVI139" i="7"/>
  <c r="FVJ139" i="7"/>
  <c r="FVK139" i="7"/>
  <c r="FVL139" i="7"/>
  <c r="FVM139" i="7"/>
  <c r="FVN139" i="7"/>
  <c r="FVO139" i="7"/>
  <c r="FVP139" i="7"/>
  <c r="FVQ139" i="7"/>
  <c r="FVR139" i="7"/>
  <c r="FVS139" i="7"/>
  <c r="FVT139" i="7"/>
  <c r="FVU139" i="7"/>
  <c r="FVV139" i="7"/>
  <c r="FVW139" i="7"/>
  <c r="FVX139" i="7"/>
  <c r="FVY139" i="7"/>
  <c r="FVZ139" i="7"/>
  <c r="FWA139" i="7"/>
  <c r="FWB139" i="7"/>
  <c r="FWC139" i="7"/>
  <c r="FWD139" i="7"/>
  <c r="FWE139" i="7"/>
  <c r="FWF139" i="7"/>
  <c r="FWG139" i="7"/>
  <c r="FWH139" i="7"/>
  <c r="FWI139" i="7"/>
  <c r="FWJ139" i="7"/>
  <c r="FWK139" i="7"/>
  <c r="FWL139" i="7"/>
  <c r="FWM139" i="7"/>
  <c r="FWN139" i="7"/>
  <c r="FWO139" i="7"/>
  <c r="FWP139" i="7"/>
  <c r="FWQ139" i="7"/>
  <c r="FWR139" i="7"/>
  <c r="FWS139" i="7"/>
  <c r="FWT139" i="7"/>
  <c r="FWU139" i="7"/>
  <c r="FWV139" i="7"/>
  <c r="FWW139" i="7"/>
  <c r="FWX139" i="7"/>
  <c r="FWY139" i="7"/>
  <c r="FWZ139" i="7"/>
  <c r="FXA139" i="7"/>
  <c r="FXB139" i="7"/>
  <c r="FXC139" i="7"/>
  <c r="FXD139" i="7"/>
  <c r="FXE139" i="7"/>
  <c r="FXF139" i="7"/>
  <c r="FXG139" i="7"/>
  <c r="FXH139" i="7"/>
  <c r="FXI139" i="7"/>
  <c r="FXJ139" i="7"/>
  <c r="FXK139" i="7"/>
  <c r="FXL139" i="7"/>
  <c r="FXM139" i="7"/>
  <c r="FXN139" i="7"/>
  <c r="FXO139" i="7"/>
  <c r="FXP139" i="7"/>
  <c r="FXQ139" i="7"/>
  <c r="FXR139" i="7"/>
  <c r="FXS139" i="7"/>
  <c r="FXT139" i="7"/>
  <c r="FXU139" i="7"/>
  <c r="FXV139" i="7"/>
  <c r="FXW139" i="7"/>
  <c r="FXX139" i="7"/>
  <c r="FXY139" i="7"/>
  <c r="FXZ139" i="7"/>
  <c r="FYA139" i="7"/>
  <c r="FYB139" i="7"/>
  <c r="FYC139" i="7"/>
  <c r="FYD139" i="7"/>
  <c r="FYE139" i="7"/>
  <c r="FYF139" i="7"/>
  <c r="FYG139" i="7"/>
  <c r="FYH139" i="7"/>
  <c r="FYI139" i="7"/>
  <c r="FYJ139" i="7"/>
  <c r="FYK139" i="7"/>
  <c r="FYL139" i="7"/>
  <c r="FYM139" i="7"/>
  <c r="FYN139" i="7"/>
  <c r="FYO139" i="7"/>
  <c r="FYP139" i="7"/>
  <c r="FYQ139" i="7"/>
  <c r="FYR139" i="7"/>
  <c r="FYS139" i="7"/>
  <c r="FYT139" i="7"/>
  <c r="FYU139" i="7"/>
  <c r="FYV139" i="7"/>
  <c r="FYW139" i="7"/>
  <c r="FYX139" i="7"/>
  <c r="FYY139" i="7"/>
  <c r="FYZ139" i="7"/>
  <c r="FZA139" i="7"/>
  <c r="FZB139" i="7"/>
  <c r="FZC139" i="7"/>
  <c r="FZD139" i="7"/>
  <c r="FZE139" i="7"/>
  <c r="FZF139" i="7"/>
  <c r="FZG139" i="7"/>
  <c r="FZH139" i="7"/>
  <c r="FZI139" i="7"/>
  <c r="FZJ139" i="7"/>
  <c r="FZK139" i="7"/>
  <c r="FZL139" i="7"/>
  <c r="FZM139" i="7"/>
  <c r="FZN139" i="7"/>
  <c r="FZO139" i="7"/>
  <c r="FZP139" i="7"/>
  <c r="FZQ139" i="7"/>
  <c r="FZR139" i="7"/>
  <c r="FZS139" i="7"/>
  <c r="FZT139" i="7"/>
  <c r="FZU139" i="7"/>
  <c r="FZV139" i="7"/>
  <c r="FZW139" i="7"/>
  <c r="FZX139" i="7"/>
  <c r="FZY139" i="7"/>
  <c r="FZZ139" i="7"/>
  <c r="GAA139" i="7"/>
  <c r="GAB139" i="7"/>
  <c r="GAC139" i="7"/>
  <c r="GAD139" i="7"/>
  <c r="GAE139" i="7"/>
  <c r="GAF139" i="7"/>
  <c r="GAG139" i="7"/>
  <c r="GAH139" i="7"/>
  <c r="GAI139" i="7"/>
  <c r="GAJ139" i="7"/>
  <c r="GAK139" i="7"/>
  <c r="GAL139" i="7"/>
  <c r="GAM139" i="7"/>
  <c r="GAN139" i="7"/>
  <c r="GAO139" i="7"/>
  <c r="GAP139" i="7"/>
  <c r="GAQ139" i="7"/>
  <c r="GAR139" i="7"/>
  <c r="GAS139" i="7"/>
  <c r="GAT139" i="7"/>
  <c r="GAU139" i="7"/>
  <c r="GAV139" i="7"/>
  <c r="GAW139" i="7"/>
  <c r="GAX139" i="7"/>
  <c r="GAY139" i="7"/>
  <c r="GAZ139" i="7"/>
  <c r="GBA139" i="7"/>
  <c r="GBB139" i="7"/>
  <c r="GBC139" i="7"/>
  <c r="GBD139" i="7"/>
  <c r="GBE139" i="7"/>
  <c r="GBF139" i="7"/>
  <c r="GBG139" i="7"/>
  <c r="GBH139" i="7"/>
  <c r="GBI139" i="7"/>
  <c r="GBJ139" i="7"/>
  <c r="GBK139" i="7"/>
  <c r="GBL139" i="7"/>
  <c r="GBM139" i="7"/>
  <c r="GBN139" i="7"/>
  <c r="GBO139" i="7"/>
  <c r="GBP139" i="7"/>
  <c r="GBQ139" i="7"/>
  <c r="GBR139" i="7"/>
  <c r="GBS139" i="7"/>
  <c r="GBT139" i="7"/>
  <c r="GBU139" i="7"/>
  <c r="GBV139" i="7"/>
  <c r="GBW139" i="7"/>
  <c r="GBX139" i="7"/>
  <c r="GBY139" i="7"/>
  <c r="GBZ139" i="7"/>
  <c r="GCA139" i="7"/>
  <c r="GCB139" i="7"/>
  <c r="GCC139" i="7"/>
  <c r="GCD139" i="7"/>
  <c r="GCE139" i="7"/>
  <c r="GCF139" i="7"/>
  <c r="GCG139" i="7"/>
  <c r="GCH139" i="7"/>
  <c r="GCI139" i="7"/>
  <c r="GCJ139" i="7"/>
  <c r="GCK139" i="7"/>
  <c r="GCL139" i="7"/>
  <c r="GCM139" i="7"/>
  <c r="GCN139" i="7"/>
  <c r="GCO139" i="7"/>
  <c r="GCP139" i="7"/>
  <c r="GCQ139" i="7"/>
  <c r="GCR139" i="7"/>
  <c r="GCS139" i="7"/>
  <c r="GCT139" i="7"/>
  <c r="GCU139" i="7"/>
  <c r="GCV139" i="7"/>
  <c r="GCW139" i="7"/>
  <c r="GCX139" i="7"/>
  <c r="GCY139" i="7"/>
  <c r="GCZ139" i="7"/>
  <c r="GDA139" i="7"/>
  <c r="GDB139" i="7"/>
  <c r="GDC139" i="7"/>
  <c r="GDD139" i="7"/>
  <c r="GDE139" i="7"/>
  <c r="GDF139" i="7"/>
  <c r="GDG139" i="7"/>
  <c r="GDH139" i="7"/>
  <c r="GDI139" i="7"/>
  <c r="GDJ139" i="7"/>
  <c r="GDK139" i="7"/>
  <c r="GDL139" i="7"/>
  <c r="GDM139" i="7"/>
  <c r="GDN139" i="7"/>
  <c r="GDO139" i="7"/>
  <c r="GDP139" i="7"/>
  <c r="GDQ139" i="7"/>
  <c r="GDR139" i="7"/>
  <c r="GDS139" i="7"/>
  <c r="GDT139" i="7"/>
  <c r="GDU139" i="7"/>
  <c r="GDV139" i="7"/>
  <c r="GDW139" i="7"/>
  <c r="GDX139" i="7"/>
  <c r="GDY139" i="7"/>
  <c r="GDZ139" i="7"/>
  <c r="GEA139" i="7"/>
  <c r="GEB139" i="7"/>
  <c r="GEC139" i="7"/>
  <c r="GED139" i="7"/>
  <c r="GEE139" i="7"/>
  <c r="GEF139" i="7"/>
  <c r="GEG139" i="7"/>
  <c r="GEH139" i="7"/>
  <c r="GEI139" i="7"/>
  <c r="GEJ139" i="7"/>
  <c r="GEK139" i="7"/>
  <c r="GEL139" i="7"/>
  <c r="GEM139" i="7"/>
  <c r="GEN139" i="7"/>
  <c r="GEO139" i="7"/>
  <c r="GEP139" i="7"/>
  <c r="GEQ139" i="7"/>
  <c r="GER139" i="7"/>
  <c r="GES139" i="7"/>
  <c r="GET139" i="7"/>
  <c r="GEU139" i="7"/>
  <c r="GEV139" i="7"/>
  <c r="GEW139" i="7"/>
  <c r="GEX139" i="7"/>
  <c r="GEY139" i="7"/>
  <c r="GEZ139" i="7"/>
  <c r="GFA139" i="7"/>
  <c r="GFB139" i="7"/>
  <c r="GFC139" i="7"/>
  <c r="GFD139" i="7"/>
  <c r="GFE139" i="7"/>
  <c r="GFF139" i="7"/>
  <c r="GFG139" i="7"/>
  <c r="GFH139" i="7"/>
  <c r="GFI139" i="7"/>
  <c r="GFJ139" i="7"/>
  <c r="GFK139" i="7"/>
  <c r="GFL139" i="7"/>
  <c r="GFM139" i="7"/>
  <c r="GFN139" i="7"/>
  <c r="GFO139" i="7"/>
  <c r="GFP139" i="7"/>
  <c r="GFQ139" i="7"/>
  <c r="GFR139" i="7"/>
  <c r="GFS139" i="7"/>
  <c r="GFT139" i="7"/>
  <c r="GFU139" i="7"/>
  <c r="GFV139" i="7"/>
  <c r="GFW139" i="7"/>
  <c r="GFX139" i="7"/>
  <c r="GFY139" i="7"/>
  <c r="GFZ139" i="7"/>
  <c r="GGA139" i="7"/>
  <c r="GGB139" i="7"/>
  <c r="GGC139" i="7"/>
  <c r="GGD139" i="7"/>
  <c r="GGE139" i="7"/>
  <c r="GGF139" i="7"/>
  <c r="GGG139" i="7"/>
  <c r="GGH139" i="7"/>
  <c r="GGI139" i="7"/>
  <c r="GGJ139" i="7"/>
  <c r="GGK139" i="7"/>
  <c r="GGL139" i="7"/>
  <c r="GGM139" i="7"/>
  <c r="GGN139" i="7"/>
  <c r="GGO139" i="7"/>
  <c r="GGP139" i="7"/>
  <c r="GGQ139" i="7"/>
  <c r="GGR139" i="7"/>
  <c r="GGS139" i="7"/>
  <c r="GGT139" i="7"/>
  <c r="GGU139" i="7"/>
  <c r="GGV139" i="7"/>
  <c r="GGW139" i="7"/>
  <c r="GGX139" i="7"/>
  <c r="GGY139" i="7"/>
  <c r="GGZ139" i="7"/>
  <c r="GHA139" i="7"/>
  <c r="GHB139" i="7"/>
  <c r="GHC139" i="7"/>
  <c r="GHD139" i="7"/>
  <c r="GHE139" i="7"/>
  <c r="GHF139" i="7"/>
  <c r="GHG139" i="7"/>
  <c r="GHH139" i="7"/>
  <c r="GHI139" i="7"/>
  <c r="GHJ139" i="7"/>
  <c r="GHK139" i="7"/>
  <c r="GHL139" i="7"/>
  <c r="GHM139" i="7"/>
  <c r="GHN139" i="7"/>
  <c r="GHO139" i="7"/>
  <c r="GHP139" i="7"/>
  <c r="GHQ139" i="7"/>
  <c r="GHR139" i="7"/>
  <c r="GHS139" i="7"/>
  <c r="GHT139" i="7"/>
  <c r="GHU139" i="7"/>
  <c r="GHV139" i="7"/>
  <c r="GHW139" i="7"/>
  <c r="GHX139" i="7"/>
  <c r="GHY139" i="7"/>
  <c r="GHZ139" i="7"/>
  <c r="GIA139" i="7"/>
  <c r="GIB139" i="7"/>
  <c r="GIC139" i="7"/>
  <c r="GID139" i="7"/>
  <c r="GIE139" i="7"/>
  <c r="GIF139" i="7"/>
  <c r="GIG139" i="7"/>
  <c r="GIH139" i="7"/>
  <c r="GII139" i="7"/>
  <c r="GIJ139" i="7"/>
  <c r="GIK139" i="7"/>
  <c r="GIL139" i="7"/>
  <c r="GIM139" i="7"/>
  <c r="GIN139" i="7"/>
  <c r="GIO139" i="7"/>
  <c r="GIP139" i="7"/>
  <c r="GIQ139" i="7"/>
  <c r="GIR139" i="7"/>
  <c r="GIS139" i="7"/>
  <c r="GIT139" i="7"/>
  <c r="GIU139" i="7"/>
  <c r="GIV139" i="7"/>
  <c r="GIW139" i="7"/>
  <c r="GIX139" i="7"/>
  <c r="GIY139" i="7"/>
  <c r="GIZ139" i="7"/>
  <c r="GJA139" i="7"/>
  <c r="GJB139" i="7"/>
  <c r="GJC139" i="7"/>
  <c r="GJD139" i="7"/>
  <c r="GJE139" i="7"/>
  <c r="GJF139" i="7"/>
  <c r="GJG139" i="7"/>
  <c r="GJH139" i="7"/>
  <c r="GJI139" i="7"/>
  <c r="GJJ139" i="7"/>
  <c r="GJK139" i="7"/>
  <c r="GJL139" i="7"/>
  <c r="GJM139" i="7"/>
  <c r="GJN139" i="7"/>
  <c r="GJO139" i="7"/>
  <c r="GJP139" i="7"/>
  <c r="GJQ139" i="7"/>
  <c r="GJR139" i="7"/>
  <c r="GJS139" i="7"/>
  <c r="GJT139" i="7"/>
  <c r="GJU139" i="7"/>
  <c r="GJV139" i="7"/>
  <c r="GJW139" i="7"/>
  <c r="GJX139" i="7"/>
  <c r="GJY139" i="7"/>
  <c r="GJZ139" i="7"/>
  <c r="GKA139" i="7"/>
  <c r="GKB139" i="7"/>
  <c r="GKC139" i="7"/>
  <c r="GKD139" i="7"/>
  <c r="GKE139" i="7"/>
  <c r="GKF139" i="7"/>
  <c r="GKG139" i="7"/>
  <c r="GKH139" i="7"/>
  <c r="GKI139" i="7"/>
  <c r="GKJ139" i="7"/>
  <c r="GKK139" i="7"/>
  <c r="GKL139" i="7"/>
  <c r="GKM139" i="7"/>
  <c r="GKN139" i="7"/>
  <c r="GKO139" i="7"/>
  <c r="GKP139" i="7"/>
  <c r="GKQ139" i="7"/>
  <c r="GKR139" i="7"/>
  <c r="GKS139" i="7"/>
  <c r="GKT139" i="7"/>
  <c r="GKU139" i="7"/>
  <c r="GKV139" i="7"/>
  <c r="GKW139" i="7"/>
  <c r="GKX139" i="7"/>
  <c r="GKY139" i="7"/>
  <c r="GKZ139" i="7"/>
  <c r="GLA139" i="7"/>
  <c r="GLB139" i="7"/>
  <c r="GLC139" i="7"/>
  <c r="GLD139" i="7"/>
  <c r="GLE139" i="7"/>
  <c r="GLF139" i="7"/>
  <c r="GLG139" i="7"/>
  <c r="GLH139" i="7"/>
  <c r="GLI139" i="7"/>
  <c r="GLJ139" i="7"/>
  <c r="GLK139" i="7"/>
  <c r="GLL139" i="7"/>
  <c r="GLM139" i="7"/>
  <c r="GLN139" i="7"/>
  <c r="GLO139" i="7"/>
  <c r="GLP139" i="7"/>
  <c r="GLQ139" i="7"/>
  <c r="GLR139" i="7"/>
  <c r="GLS139" i="7"/>
  <c r="GLT139" i="7"/>
  <c r="GLU139" i="7"/>
  <c r="GLV139" i="7"/>
  <c r="GLW139" i="7"/>
  <c r="GLX139" i="7"/>
  <c r="GLY139" i="7"/>
  <c r="GLZ139" i="7"/>
  <c r="GMA139" i="7"/>
  <c r="GMB139" i="7"/>
  <c r="GMC139" i="7"/>
  <c r="GMD139" i="7"/>
  <c r="GME139" i="7"/>
  <c r="GMF139" i="7"/>
  <c r="GMG139" i="7"/>
  <c r="GMH139" i="7"/>
  <c r="GMI139" i="7"/>
  <c r="GMJ139" i="7"/>
  <c r="GMK139" i="7"/>
  <c r="GML139" i="7"/>
  <c r="GMM139" i="7"/>
  <c r="GMN139" i="7"/>
  <c r="GMO139" i="7"/>
  <c r="GMP139" i="7"/>
  <c r="GMQ139" i="7"/>
  <c r="GMR139" i="7"/>
  <c r="GMS139" i="7"/>
  <c r="GMT139" i="7"/>
  <c r="GMU139" i="7"/>
  <c r="GMV139" i="7"/>
  <c r="GMW139" i="7"/>
  <c r="GMX139" i="7"/>
  <c r="GMY139" i="7"/>
  <c r="GMZ139" i="7"/>
  <c r="GNA139" i="7"/>
  <c r="GNB139" i="7"/>
  <c r="GNC139" i="7"/>
  <c r="GND139" i="7"/>
  <c r="GNE139" i="7"/>
  <c r="GNF139" i="7"/>
  <c r="GNG139" i="7"/>
  <c r="GNH139" i="7"/>
  <c r="GNI139" i="7"/>
  <c r="GNJ139" i="7"/>
  <c r="GNK139" i="7"/>
  <c r="GNL139" i="7"/>
  <c r="GNM139" i="7"/>
  <c r="GNN139" i="7"/>
  <c r="GNO139" i="7"/>
  <c r="GNP139" i="7"/>
  <c r="GNQ139" i="7"/>
  <c r="GNR139" i="7"/>
  <c r="GNS139" i="7"/>
  <c r="GNT139" i="7"/>
  <c r="GNU139" i="7"/>
  <c r="GNV139" i="7"/>
  <c r="GNW139" i="7"/>
  <c r="GNX139" i="7"/>
  <c r="GNY139" i="7"/>
  <c r="GNZ139" i="7"/>
  <c r="GOA139" i="7"/>
  <c r="GOB139" i="7"/>
  <c r="GOC139" i="7"/>
  <c r="GOD139" i="7"/>
  <c r="GOE139" i="7"/>
  <c r="GOF139" i="7"/>
  <c r="GOG139" i="7"/>
  <c r="GOH139" i="7"/>
  <c r="GOI139" i="7"/>
  <c r="GOJ139" i="7"/>
  <c r="GOK139" i="7"/>
  <c r="GOL139" i="7"/>
  <c r="GOM139" i="7"/>
  <c r="GON139" i="7"/>
  <c r="GOO139" i="7"/>
  <c r="GOP139" i="7"/>
  <c r="GOQ139" i="7"/>
  <c r="GOR139" i="7"/>
  <c r="GOS139" i="7"/>
  <c r="GOT139" i="7"/>
  <c r="GOU139" i="7"/>
  <c r="GOV139" i="7"/>
  <c r="GOW139" i="7"/>
  <c r="GOX139" i="7"/>
  <c r="GOY139" i="7"/>
  <c r="GOZ139" i="7"/>
  <c r="GPA139" i="7"/>
  <c r="GPB139" i="7"/>
  <c r="GPC139" i="7"/>
  <c r="GPD139" i="7"/>
  <c r="GPE139" i="7"/>
  <c r="GPF139" i="7"/>
  <c r="GPG139" i="7"/>
  <c r="GPH139" i="7"/>
  <c r="GPI139" i="7"/>
  <c r="GPJ139" i="7"/>
  <c r="GPK139" i="7"/>
  <c r="GPL139" i="7"/>
  <c r="GPM139" i="7"/>
  <c r="GPN139" i="7"/>
  <c r="GPO139" i="7"/>
  <c r="GPP139" i="7"/>
  <c r="GPQ139" i="7"/>
  <c r="GPR139" i="7"/>
  <c r="GPS139" i="7"/>
  <c r="GPT139" i="7"/>
  <c r="GPU139" i="7"/>
  <c r="GPV139" i="7"/>
  <c r="GPW139" i="7"/>
  <c r="GPX139" i="7"/>
  <c r="GPY139" i="7"/>
  <c r="GPZ139" i="7"/>
  <c r="GQA139" i="7"/>
  <c r="GQB139" i="7"/>
  <c r="GQC139" i="7"/>
  <c r="GQD139" i="7"/>
  <c r="GQE139" i="7"/>
  <c r="GQF139" i="7"/>
  <c r="GQG139" i="7"/>
  <c r="GQH139" i="7"/>
  <c r="GQI139" i="7"/>
  <c r="GQJ139" i="7"/>
  <c r="GQK139" i="7"/>
  <c r="GQL139" i="7"/>
  <c r="GQM139" i="7"/>
  <c r="GQN139" i="7"/>
  <c r="GQO139" i="7"/>
  <c r="GQP139" i="7"/>
  <c r="GQQ139" i="7"/>
  <c r="GQR139" i="7"/>
  <c r="GQS139" i="7"/>
  <c r="GQT139" i="7"/>
  <c r="GQU139" i="7"/>
  <c r="GQV139" i="7"/>
  <c r="GQW139" i="7"/>
  <c r="GQX139" i="7"/>
  <c r="GQY139" i="7"/>
  <c r="GQZ139" i="7"/>
  <c r="GRA139" i="7"/>
  <c r="GRB139" i="7"/>
  <c r="GRC139" i="7"/>
  <c r="GRD139" i="7"/>
  <c r="GRE139" i="7"/>
  <c r="GRF139" i="7"/>
  <c r="GRG139" i="7"/>
  <c r="GRH139" i="7"/>
  <c r="GRI139" i="7"/>
  <c r="GRJ139" i="7"/>
  <c r="GRK139" i="7"/>
  <c r="GRL139" i="7"/>
  <c r="GRM139" i="7"/>
  <c r="GRN139" i="7"/>
  <c r="GRO139" i="7"/>
  <c r="GRP139" i="7"/>
  <c r="GRQ139" i="7"/>
  <c r="GRR139" i="7"/>
  <c r="GRS139" i="7"/>
  <c r="GRT139" i="7"/>
  <c r="GRU139" i="7"/>
  <c r="GRV139" i="7"/>
  <c r="GRW139" i="7"/>
  <c r="GRX139" i="7"/>
  <c r="GRY139" i="7"/>
  <c r="GRZ139" i="7"/>
  <c r="GSA139" i="7"/>
  <c r="GSB139" i="7"/>
  <c r="GSC139" i="7"/>
  <c r="GSD139" i="7"/>
  <c r="GSE139" i="7"/>
  <c r="GSF139" i="7"/>
  <c r="GSG139" i="7"/>
  <c r="GSH139" i="7"/>
  <c r="GSI139" i="7"/>
  <c r="GSJ139" i="7"/>
  <c r="GSK139" i="7"/>
  <c r="GSL139" i="7"/>
  <c r="GSM139" i="7"/>
  <c r="GSN139" i="7"/>
  <c r="GSO139" i="7"/>
  <c r="GSP139" i="7"/>
  <c r="GSQ139" i="7"/>
  <c r="GSR139" i="7"/>
  <c r="GSS139" i="7"/>
  <c r="GST139" i="7"/>
  <c r="GSU139" i="7"/>
  <c r="GSV139" i="7"/>
  <c r="GSW139" i="7"/>
  <c r="GSX139" i="7"/>
  <c r="GSY139" i="7"/>
  <c r="GSZ139" i="7"/>
  <c r="GTA139" i="7"/>
  <c r="GTB139" i="7"/>
  <c r="GTC139" i="7"/>
  <c r="GTD139" i="7"/>
  <c r="GTE139" i="7"/>
  <c r="GTF139" i="7"/>
  <c r="GTG139" i="7"/>
  <c r="GTH139" i="7"/>
  <c r="GTI139" i="7"/>
  <c r="GTJ139" i="7"/>
  <c r="GTK139" i="7"/>
  <c r="GTL139" i="7"/>
  <c r="GTM139" i="7"/>
  <c r="GTN139" i="7"/>
  <c r="GTO139" i="7"/>
  <c r="GTP139" i="7"/>
  <c r="GTQ139" i="7"/>
  <c r="GTR139" i="7"/>
  <c r="GTS139" i="7"/>
  <c r="GTT139" i="7"/>
  <c r="GTU139" i="7"/>
  <c r="GTV139" i="7"/>
  <c r="GTW139" i="7"/>
  <c r="GTX139" i="7"/>
  <c r="GTY139" i="7"/>
  <c r="GTZ139" i="7"/>
  <c r="GUA139" i="7"/>
  <c r="GUB139" i="7"/>
  <c r="GUC139" i="7"/>
  <c r="GUD139" i="7"/>
  <c r="GUE139" i="7"/>
  <c r="GUF139" i="7"/>
  <c r="GUG139" i="7"/>
  <c r="GUH139" i="7"/>
  <c r="GUI139" i="7"/>
  <c r="GUJ139" i="7"/>
  <c r="GUK139" i="7"/>
  <c r="GUL139" i="7"/>
  <c r="GUM139" i="7"/>
  <c r="GUN139" i="7"/>
  <c r="GUO139" i="7"/>
  <c r="GUP139" i="7"/>
  <c r="GUQ139" i="7"/>
  <c r="GUR139" i="7"/>
  <c r="GUS139" i="7"/>
  <c r="GUT139" i="7"/>
  <c r="GUU139" i="7"/>
  <c r="GUV139" i="7"/>
  <c r="GUW139" i="7"/>
  <c r="GUX139" i="7"/>
  <c r="GUY139" i="7"/>
  <c r="GUZ139" i="7"/>
  <c r="GVA139" i="7"/>
  <c r="GVB139" i="7"/>
  <c r="GVC139" i="7"/>
  <c r="GVD139" i="7"/>
  <c r="GVE139" i="7"/>
  <c r="GVF139" i="7"/>
  <c r="GVG139" i="7"/>
  <c r="GVH139" i="7"/>
  <c r="GVI139" i="7"/>
  <c r="GVJ139" i="7"/>
  <c r="GVK139" i="7"/>
  <c r="GVL139" i="7"/>
  <c r="GVM139" i="7"/>
  <c r="GVN139" i="7"/>
  <c r="GVO139" i="7"/>
  <c r="GVP139" i="7"/>
  <c r="GVQ139" i="7"/>
  <c r="GVR139" i="7"/>
  <c r="GVS139" i="7"/>
  <c r="GVT139" i="7"/>
  <c r="GVU139" i="7"/>
  <c r="GVV139" i="7"/>
  <c r="GVW139" i="7"/>
  <c r="GVX139" i="7"/>
  <c r="GVY139" i="7"/>
  <c r="GVZ139" i="7"/>
  <c r="GWA139" i="7"/>
  <c r="GWB139" i="7"/>
  <c r="GWC139" i="7"/>
  <c r="GWD139" i="7"/>
  <c r="GWE139" i="7"/>
  <c r="GWF139" i="7"/>
  <c r="GWG139" i="7"/>
  <c r="GWH139" i="7"/>
  <c r="GWI139" i="7"/>
  <c r="GWJ139" i="7"/>
  <c r="GWK139" i="7"/>
  <c r="GWL139" i="7"/>
  <c r="GWM139" i="7"/>
  <c r="GWN139" i="7"/>
  <c r="GWO139" i="7"/>
  <c r="GWP139" i="7"/>
  <c r="GWQ139" i="7"/>
  <c r="GWR139" i="7"/>
  <c r="GWS139" i="7"/>
  <c r="GWT139" i="7"/>
  <c r="GWU139" i="7"/>
  <c r="GWV139" i="7"/>
  <c r="GWW139" i="7"/>
  <c r="GWX139" i="7"/>
  <c r="GWY139" i="7"/>
  <c r="GWZ139" i="7"/>
  <c r="GXA139" i="7"/>
  <c r="GXB139" i="7"/>
  <c r="GXC139" i="7"/>
  <c r="GXD139" i="7"/>
  <c r="GXE139" i="7"/>
  <c r="GXF139" i="7"/>
  <c r="GXG139" i="7"/>
  <c r="GXH139" i="7"/>
  <c r="GXI139" i="7"/>
  <c r="GXJ139" i="7"/>
  <c r="GXK139" i="7"/>
  <c r="GXL139" i="7"/>
  <c r="GXM139" i="7"/>
  <c r="GXN139" i="7"/>
  <c r="GXO139" i="7"/>
  <c r="GXP139" i="7"/>
  <c r="GXQ139" i="7"/>
  <c r="GXR139" i="7"/>
  <c r="GXS139" i="7"/>
  <c r="GXT139" i="7"/>
  <c r="GXU139" i="7"/>
  <c r="GXV139" i="7"/>
  <c r="GXW139" i="7"/>
  <c r="GXX139" i="7"/>
  <c r="GXY139" i="7"/>
  <c r="GXZ139" i="7"/>
  <c r="GYA139" i="7"/>
  <c r="GYB139" i="7"/>
  <c r="GYC139" i="7"/>
  <c r="GYD139" i="7"/>
  <c r="GYE139" i="7"/>
  <c r="GYF139" i="7"/>
  <c r="GYG139" i="7"/>
  <c r="GYH139" i="7"/>
  <c r="GYI139" i="7"/>
  <c r="GYJ139" i="7"/>
  <c r="GYK139" i="7"/>
  <c r="GYL139" i="7"/>
  <c r="GYM139" i="7"/>
  <c r="GYN139" i="7"/>
  <c r="GYO139" i="7"/>
  <c r="GYP139" i="7"/>
  <c r="GYQ139" i="7"/>
  <c r="GYR139" i="7"/>
  <c r="GYS139" i="7"/>
  <c r="GYT139" i="7"/>
  <c r="GYU139" i="7"/>
  <c r="GYV139" i="7"/>
  <c r="GYW139" i="7"/>
  <c r="GYX139" i="7"/>
  <c r="GYY139" i="7"/>
  <c r="GYZ139" i="7"/>
  <c r="GZA139" i="7"/>
  <c r="GZB139" i="7"/>
  <c r="GZC139" i="7"/>
  <c r="GZD139" i="7"/>
  <c r="GZE139" i="7"/>
  <c r="GZF139" i="7"/>
  <c r="GZG139" i="7"/>
  <c r="GZH139" i="7"/>
  <c r="GZI139" i="7"/>
  <c r="GZJ139" i="7"/>
  <c r="GZK139" i="7"/>
  <c r="GZL139" i="7"/>
  <c r="GZM139" i="7"/>
  <c r="GZN139" i="7"/>
  <c r="GZO139" i="7"/>
  <c r="GZP139" i="7"/>
  <c r="GZQ139" i="7"/>
  <c r="GZR139" i="7"/>
  <c r="GZS139" i="7"/>
  <c r="GZT139" i="7"/>
  <c r="GZU139" i="7"/>
  <c r="GZV139" i="7"/>
  <c r="GZW139" i="7"/>
  <c r="GZX139" i="7"/>
  <c r="GZY139" i="7"/>
  <c r="GZZ139" i="7"/>
  <c r="HAA139" i="7"/>
  <c r="HAB139" i="7"/>
  <c r="HAC139" i="7"/>
  <c r="HAD139" i="7"/>
  <c r="HAE139" i="7"/>
  <c r="HAF139" i="7"/>
  <c r="HAG139" i="7"/>
  <c r="HAH139" i="7"/>
  <c r="HAI139" i="7"/>
  <c r="HAJ139" i="7"/>
  <c r="HAK139" i="7"/>
  <c r="HAL139" i="7"/>
  <c r="HAM139" i="7"/>
  <c r="HAN139" i="7"/>
  <c r="HAO139" i="7"/>
  <c r="HAP139" i="7"/>
  <c r="HAQ139" i="7"/>
  <c r="HAR139" i="7"/>
  <c r="HAS139" i="7"/>
  <c r="HAT139" i="7"/>
  <c r="HAU139" i="7"/>
  <c r="HAV139" i="7"/>
  <c r="HAW139" i="7"/>
  <c r="HAX139" i="7"/>
  <c r="HAY139" i="7"/>
  <c r="HAZ139" i="7"/>
  <c r="HBA139" i="7"/>
  <c r="HBB139" i="7"/>
  <c r="HBC139" i="7"/>
  <c r="HBD139" i="7"/>
  <c r="HBE139" i="7"/>
  <c r="HBF139" i="7"/>
  <c r="HBG139" i="7"/>
  <c r="HBH139" i="7"/>
  <c r="HBI139" i="7"/>
  <c r="HBJ139" i="7"/>
  <c r="HBK139" i="7"/>
  <c r="HBL139" i="7"/>
  <c r="HBM139" i="7"/>
  <c r="HBN139" i="7"/>
  <c r="HBO139" i="7"/>
  <c r="HBP139" i="7"/>
  <c r="HBQ139" i="7"/>
  <c r="HBR139" i="7"/>
  <c r="HBS139" i="7"/>
  <c r="HBT139" i="7"/>
  <c r="HBU139" i="7"/>
  <c r="HBV139" i="7"/>
  <c r="HBW139" i="7"/>
  <c r="HBX139" i="7"/>
  <c r="HBY139" i="7"/>
  <c r="HBZ139" i="7"/>
  <c r="HCA139" i="7"/>
  <c r="HCB139" i="7"/>
  <c r="HCC139" i="7"/>
  <c r="HCD139" i="7"/>
  <c r="HCE139" i="7"/>
  <c r="HCF139" i="7"/>
  <c r="HCG139" i="7"/>
  <c r="HCH139" i="7"/>
  <c r="HCI139" i="7"/>
  <c r="HCJ139" i="7"/>
  <c r="HCK139" i="7"/>
  <c r="HCL139" i="7"/>
  <c r="HCM139" i="7"/>
  <c r="HCN139" i="7"/>
  <c r="HCO139" i="7"/>
  <c r="HCP139" i="7"/>
  <c r="HCQ139" i="7"/>
  <c r="HCR139" i="7"/>
  <c r="HCS139" i="7"/>
  <c r="HCT139" i="7"/>
  <c r="HCU139" i="7"/>
  <c r="HCV139" i="7"/>
  <c r="HCW139" i="7"/>
  <c r="HCX139" i="7"/>
  <c r="HCY139" i="7"/>
  <c r="HCZ139" i="7"/>
  <c r="HDA139" i="7"/>
  <c r="HDB139" i="7"/>
  <c r="HDC139" i="7"/>
  <c r="HDD139" i="7"/>
  <c r="HDE139" i="7"/>
  <c r="HDF139" i="7"/>
  <c r="HDG139" i="7"/>
  <c r="HDH139" i="7"/>
  <c r="HDI139" i="7"/>
  <c r="HDJ139" i="7"/>
  <c r="HDK139" i="7"/>
  <c r="HDL139" i="7"/>
  <c r="HDM139" i="7"/>
  <c r="HDN139" i="7"/>
  <c r="HDO139" i="7"/>
  <c r="HDP139" i="7"/>
  <c r="HDQ139" i="7"/>
  <c r="HDR139" i="7"/>
  <c r="HDS139" i="7"/>
  <c r="HDT139" i="7"/>
  <c r="HDU139" i="7"/>
  <c r="HDV139" i="7"/>
  <c r="HDW139" i="7"/>
  <c r="HDX139" i="7"/>
  <c r="HDY139" i="7"/>
  <c r="HDZ139" i="7"/>
  <c r="HEA139" i="7"/>
  <c r="HEB139" i="7"/>
  <c r="HEC139" i="7"/>
  <c r="HED139" i="7"/>
  <c r="HEE139" i="7"/>
  <c r="HEF139" i="7"/>
  <c r="HEG139" i="7"/>
  <c r="HEH139" i="7"/>
  <c r="HEI139" i="7"/>
  <c r="HEJ139" i="7"/>
  <c r="HEK139" i="7"/>
  <c r="HEL139" i="7"/>
  <c r="HEM139" i="7"/>
  <c r="HEN139" i="7"/>
  <c r="HEO139" i="7"/>
  <c r="HEP139" i="7"/>
  <c r="HEQ139" i="7"/>
  <c r="HER139" i="7"/>
  <c r="HES139" i="7"/>
  <c r="HET139" i="7"/>
  <c r="HEU139" i="7"/>
  <c r="HEV139" i="7"/>
  <c r="HEW139" i="7"/>
  <c r="HEX139" i="7"/>
  <c r="HEY139" i="7"/>
  <c r="HEZ139" i="7"/>
  <c r="HFA139" i="7"/>
  <c r="HFB139" i="7"/>
  <c r="HFC139" i="7"/>
  <c r="HFD139" i="7"/>
  <c r="HFE139" i="7"/>
  <c r="HFF139" i="7"/>
  <c r="HFG139" i="7"/>
  <c r="HFH139" i="7"/>
  <c r="HFI139" i="7"/>
  <c r="HFJ139" i="7"/>
  <c r="HFK139" i="7"/>
  <c r="HFL139" i="7"/>
  <c r="HFM139" i="7"/>
  <c r="HFN139" i="7"/>
  <c r="HFO139" i="7"/>
  <c r="HFP139" i="7"/>
  <c r="HFQ139" i="7"/>
  <c r="HFR139" i="7"/>
  <c r="HFS139" i="7"/>
  <c r="HFT139" i="7"/>
  <c r="HFU139" i="7"/>
  <c r="HFV139" i="7"/>
  <c r="HFW139" i="7"/>
  <c r="HFX139" i="7"/>
  <c r="HFY139" i="7"/>
  <c r="HFZ139" i="7"/>
  <c r="HGA139" i="7"/>
  <c r="HGB139" i="7"/>
  <c r="HGC139" i="7"/>
  <c r="HGD139" i="7"/>
  <c r="HGE139" i="7"/>
  <c r="HGF139" i="7"/>
  <c r="HGG139" i="7"/>
  <c r="HGH139" i="7"/>
  <c r="HGI139" i="7"/>
  <c r="HGJ139" i="7"/>
  <c r="HGK139" i="7"/>
  <c r="HGL139" i="7"/>
  <c r="HGM139" i="7"/>
  <c r="HGN139" i="7"/>
  <c r="HGO139" i="7"/>
  <c r="HGP139" i="7"/>
  <c r="HGQ139" i="7"/>
  <c r="HGR139" i="7"/>
  <c r="HGS139" i="7"/>
  <c r="HGT139" i="7"/>
  <c r="HGU139" i="7"/>
  <c r="HGV139" i="7"/>
  <c r="HGW139" i="7"/>
  <c r="HGX139" i="7"/>
  <c r="HGY139" i="7"/>
  <c r="HGZ139" i="7"/>
  <c r="HHA139" i="7"/>
  <c r="HHB139" i="7"/>
  <c r="HHC139" i="7"/>
  <c r="HHD139" i="7"/>
  <c r="HHE139" i="7"/>
  <c r="HHF139" i="7"/>
  <c r="HHG139" i="7"/>
  <c r="HHH139" i="7"/>
  <c r="HHI139" i="7"/>
  <c r="HHJ139" i="7"/>
  <c r="HHK139" i="7"/>
  <c r="HHL139" i="7"/>
  <c r="HHM139" i="7"/>
  <c r="HHN139" i="7"/>
  <c r="HHO139" i="7"/>
  <c r="HHP139" i="7"/>
  <c r="HHQ139" i="7"/>
  <c r="HHR139" i="7"/>
  <c r="HHS139" i="7"/>
  <c r="HHT139" i="7"/>
  <c r="HHU139" i="7"/>
  <c r="HHV139" i="7"/>
  <c r="HHW139" i="7"/>
  <c r="HHX139" i="7"/>
  <c r="HHY139" i="7"/>
  <c r="HHZ139" i="7"/>
  <c r="HIA139" i="7"/>
  <c r="HIB139" i="7"/>
  <c r="HIC139" i="7"/>
  <c r="HID139" i="7"/>
  <c r="HIE139" i="7"/>
  <c r="HIF139" i="7"/>
  <c r="HIG139" i="7"/>
  <c r="HIH139" i="7"/>
  <c r="HII139" i="7"/>
  <c r="HIJ139" i="7"/>
  <c r="HIK139" i="7"/>
  <c r="HIL139" i="7"/>
  <c r="HIM139" i="7"/>
  <c r="HIN139" i="7"/>
  <c r="HIO139" i="7"/>
  <c r="HIP139" i="7"/>
  <c r="HIQ139" i="7"/>
  <c r="HIR139" i="7"/>
  <c r="HIS139" i="7"/>
  <c r="HIT139" i="7"/>
  <c r="HIU139" i="7"/>
  <c r="HIV139" i="7"/>
  <c r="HIW139" i="7"/>
  <c r="HIX139" i="7"/>
  <c r="HIY139" i="7"/>
  <c r="HIZ139" i="7"/>
  <c r="HJA139" i="7"/>
  <c r="HJB139" i="7"/>
  <c r="HJC139" i="7"/>
  <c r="HJD139" i="7"/>
  <c r="HJE139" i="7"/>
  <c r="HJF139" i="7"/>
  <c r="HJG139" i="7"/>
  <c r="HJH139" i="7"/>
  <c r="HJI139" i="7"/>
  <c r="HJJ139" i="7"/>
  <c r="HJK139" i="7"/>
  <c r="HJL139" i="7"/>
  <c r="HJM139" i="7"/>
  <c r="HJN139" i="7"/>
  <c r="HJO139" i="7"/>
  <c r="HJP139" i="7"/>
  <c r="HJQ139" i="7"/>
  <c r="HJR139" i="7"/>
  <c r="HJS139" i="7"/>
  <c r="HJT139" i="7"/>
  <c r="HJU139" i="7"/>
  <c r="HJV139" i="7"/>
  <c r="HJW139" i="7"/>
  <c r="HJX139" i="7"/>
  <c r="HJY139" i="7"/>
  <c r="HJZ139" i="7"/>
  <c r="HKA139" i="7"/>
  <c r="HKB139" i="7"/>
  <c r="HKC139" i="7"/>
  <c r="HKD139" i="7"/>
  <c r="HKE139" i="7"/>
  <c r="HKF139" i="7"/>
  <c r="HKG139" i="7"/>
  <c r="HKH139" i="7"/>
  <c r="HKI139" i="7"/>
  <c r="HKJ139" i="7"/>
  <c r="HKK139" i="7"/>
  <c r="HKL139" i="7"/>
  <c r="HKM139" i="7"/>
  <c r="HKN139" i="7"/>
  <c r="HKO139" i="7"/>
  <c r="HKP139" i="7"/>
  <c r="HKQ139" i="7"/>
  <c r="HKR139" i="7"/>
  <c r="HKS139" i="7"/>
  <c r="HKT139" i="7"/>
  <c r="HKU139" i="7"/>
  <c r="HKV139" i="7"/>
  <c r="HKW139" i="7"/>
  <c r="HKX139" i="7"/>
  <c r="HKY139" i="7"/>
  <c r="HKZ139" i="7"/>
  <c r="HLA139" i="7"/>
  <c r="HLB139" i="7"/>
  <c r="HLC139" i="7"/>
  <c r="HLD139" i="7"/>
  <c r="HLE139" i="7"/>
  <c r="HLF139" i="7"/>
  <c r="HLG139" i="7"/>
  <c r="HLH139" i="7"/>
  <c r="HLI139" i="7"/>
  <c r="HLJ139" i="7"/>
  <c r="HLK139" i="7"/>
  <c r="HLL139" i="7"/>
  <c r="HLM139" i="7"/>
  <c r="HLN139" i="7"/>
  <c r="HLO139" i="7"/>
  <c r="HLP139" i="7"/>
  <c r="HLQ139" i="7"/>
  <c r="HLR139" i="7"/>
  <c r="HLS139" i="7"/>
  <c r="HLT139" i="7"/>
  <c r="HLU139" i="7"/>
  <c r="HLV139" i="7"/>
  <c r="HLW139" i="7"/>
  <c r="HLX139" i="7"/>
  <c r="HLY139" i="7"/>
  <c r="HLZ139" i="7"/>
  <c r="HMA139" i="7"/>
  <c r="HMB139" i="7"/>
  <c r="HMC139" i="7"/>
  <c r="HMD139" i="7"/>
  <c r="HME139" i="7"/>
  <c r="HMF139" i="7"/>
  <c r="HMG139" i="7"/>
  <c r="HMH139" i="7"/>
  <c r="HMI139" i="7"/>
  <c r="HMJ139" i="7"/>
  <c r="HMK139" i="7"/>
  <c r="HML139" i="7"/>
  <c r="HMM139" i="7"/>
  <c r="HMN139" i="7"/>
  <c r="HMO139" i="7"/>
  <c r="HMP139" i="7"/>
  <c r="HMQ139" i="7"/>
  <c r="HMR139" i="7"/>
  <c r="HMS139" i="7"/>
  <c r="HMT139" i="7"/>
  <c r="HMU139" i="7"/>
  <c r="HMV139" i="7"/>
  <c r="HMW139" i="7"/>
  <c r="HMX139" i="7"/>
  <c r="HMY139" i="7"/>
  <c r="HMZ139" i="7"/>
  <c r="HNA139" i="7"/>
  <c r="HNB139" i="7"/>
  <c r="HNC139" i="7"/>
  <c r="HND139" i="7"/>
  <c r="HNE139" i="7"/>
  <c r="HNF139" i="7"/>
  <c r="HNG139" i="7"/>
  <c r="HNH139" i="7"/>
  <c r="HNI139" i="7"/>
  <c r="HNJ139" i="7"/>
  <c r="HNK139" i="7"/>
  <c r="HNL139" i="7"/>
  <c r="HNM139" i="7"/>
  <c r="HNN139" i="7"/>
  <c r="HNO139" i="7"/>
  <c r="HNP139" i="7"/>
  <c r="HNQ139" i="7"/>
  <c r="HNR139" i="7"/>
  <c r="HNS139" i="7"/>
  <c r="HNT139" i="7"/>
  <c r="HNU139" i="7"/>
  <c r="HNV139" i="7"/>
  <c r="HNW139" i="7"/>
  <c r="HNX139" i="7"/>
  <c r="HNY139" i="7"/>
  <c r="HNZ139" i="7"/>
  <c r="HOA139" i="7"/>
  <c r="HOB139" i="7"/>
  <c r="HOC139" i="7"/>
  <c r="HOD139" i="7"/>
  <c r="HOE139" i="7"/>
  <c r="HOF139" i="7"/>
  <c r="HOG139" i="7"/>
  <c r="HOH139" i="7"/>
  <c r="HOI139" i="7"/>
  <c r="HOJ139" i="7"/>
  <c r="HOK139" i="7"/>
  <c r="HOL139" i="7"/>
  <c r="HOM139" i="7"/>
  <c r="HON139" i="7"/>
  <c r="HOO139" i="7"/>
  <c r="HOP139" i="7"/>
  <c r="HOQ139" i="7"/>
  <c r="HOR139" i="7"/>
  <c r="HOS139" i="7"/>
  <c r="HOT139" i="7"/>
  <c r="HOU139" i="7"/>
  <c r="HOV139" i="7"/>
  <c r="HOW139" i="7"/>
  <c r="HOX139" i="7"/>
  <c r="HOY139" i="7"/>
  <c r="HOZ139" i="7"/>
  <c r="HPA139" i="7"/>
  <c r="HPB139" i="7"/>
  <c r="HPC139" i="7"/>
  <c r="HPD139" i="7"/>
  <c r="HPE139" i="7"/>
  <c r="HPF139" i="7"/>
  <c r="HPG139" i="7"/>
  <c r="HPH139" i="7"/>
  <c r="HPI139" i="7"/>
  <c r="HPJ139" i="7"/>
  <c r="HPK139" i="7"/>
  <c r="HPL139" i="7"/>
  <c r="HPM139" i="7"/>
  <c r="HPN139" i="7"/>
  <c r="HPO139" i="7"/>
  <c r="HPP139" i="7"/>
  <c r="HPQ139" i="7"/>
  <c r="HPR139" i="7"/>
  <c r="HPS139" i="7"/>
  <c r="HPT139" i="7"/>
  <c r="HPU139" i="7"/>
  <c r="HPV139" i="7"/>
  <c r="HPW139" i="7"/>
  <c r="HPX139" i="7"/>
  <c r="HPY139" i="7"/>
  <c r="HPZ139" i="7"/>
  <c r="HQA139" i="7"/>
  <c r="HQB139" i="7"/>
  <c r="HQC139" i="7"/>
  <c r="HQD139" i="7"/>
  <c r="HQE139" i="7"/>
  <c r="HQF139" i="7"/>
  <c r="HQG139" i="7"/>
  <c r="HQH139" i="7"/>
  <c r="HQI139" i="7"/>
  <c r="HQJ139" i="7"/>
  <c r="HQK139" i="7"/>
  <c r="HQL139" i="7"/>
  <c r="HQM139" i="7"/>
  <c r="HQN139" i="7"/>
  <c r="HQO139" i="7"/>
  <c r="HQP139" i="7"/>
  <c r="HQQ139" i="7"/>
  <c r="HQR139" i="7"/>
  <c r="HQS139" i="7"/>
  <c r="HQT139" i="7"/>
  <c r="HQU139" i="7"/>
  <c r="HQV139" i="7"/>
  <c r="HQW139" i="7"/>
  <c r="HQX139" i="7"/>
  <c r="HQY139" i="7"/>
  <c r="HQZ139" i="7"/>
  <c r="HRA139" i="7"/>
  <c r="HRB139" i="7"/>
  <c r="HRC139" i="7"/>
  <c r="HRD139" i="7"/>
  <c r="HRE139" i="7"/>
  <c r="HRF139" i="7"/>
  <c r="HRG139" i="7"/>
  <c r="HRH139" i="7"/>
  <c r="HRI139" i="7"/>
  <c r="HRJ139" i="7"/>
  <c r="HRK139" i="7"/>
  <c r="HRL139" i="7"/>
  <c r="HRM139" i="7"/>
  <c r="HRN139" i="7"/>
  <c r="HRO139" i="7"/>
  <c r="HRP139" i="7"/>
  <c r="HRQ139" i="7"/>
  <c r="HRR139" i="7"/>
  <c r="HRS139" i="7"/>
  <c r="HRT139" i="7"/>
  <c r="HRU139" i="7"/>
  <c r="HRV139" i="7"/>
  <c r="HRW139" i="7"/>
  <c r="HRX139" i="7"/>
  <c r="HRY139" i="7"/>
  <c r="HRZ139" i="7"/>
  <c r="HSA139" i="7"/>
  <c r="HSB139" i="7"/>
  <c r="HSC139" i="7"/>
  <c r="HSD139" i="7"/>
  <c r="HSE139" i="7"/>
  <c r="HSF139" i="7"/>
  <c r="HSG139" i="7"/>
  <c r="HSH139" i="7"/>
  <c r="HSI139" i="7"/>
  <c r="HSJ139" i="7"/>
  <c r="HSK139" i="7"/>
  <c r="HSL139" i="7"/>
  <c r="HSM139" i="7"/>
  <c r="HSN139" i="7"/>
  <c r="HSO139" i="7"/>
  <c r="HSP139" i="7"/>
  <c r="HSQ139" i="7"/>
  <c r="HSR139" i="7"/>
  <c r="HSS139" i="7"/>
  <c r="HST139" i="7"/>
  <c r="HSU139" i="7"/>
  <c r="HSV139" i="7"/>
  <c r="HSW139" i="7"/>
  <c r="HSX139" i="7"/>
  <c r="HSY139" i="7"/>
  <c r="HSZ139" i="7"/>
  <c r="HTA139" i="7"/>
  <c r="HTB139" i="7"/>
  <c r="HTC139" i="7"/>
  <c r="HTD139" i="7"/>
  <c r="HTE139" i="7"/>
  <c r="HTF139" i="7"/>
  <c r="HTG139" i="7"/>
  <c r="HTH139" i="7"/>
  <c r="HTI139" i="7"/>
  <c r="HTJ139" i="7"/>
  <c r="HTK139" i="7"/>
  <c r="HTL139" i="7"/>
  <c r="HTM139" i="7"/>
  <c r="HTN139" i="7"/>
  <c r="HTO139" i="7"/>
  <c r="HTP139" i="7"/>
  <c r="HTQ139" i="7"/>
  <c r="HTR139" i="7"/>
  <c r="HTS139" i="7"/>
  <c r="HTT139" i="7"/>
  <c r="HTU139" i="7"/>
  <c r="HTV139" i="7"/>
  <c r="HTW139" i="7"/>
  <c r="HTX139" i="7"/>
  <c r="HTY139" i="7"/>
  <c r="HTZ139" i="7"/>
  <c r="HUA139" i="7"/>
  <c r="HUB139" i="7"/>
  <c r="HUC139" i="7"/>
  <c r="HUD139" i="7"/>
  <c r="HUE139" i="7"/>
  <c r="HUF139" i="7"/>
  <c r="HUG139" i="7"/>
  <c r="HUH139" i="7"/>
  <c r="HUI139" i="7"/>
  <c r="HUJ139" i="7"/>
  <c r="HUK139" i="7"/>
  <c r="HUL139" i="7"/>
  <c r="HUM139" i="7"/>
  <c r="HUN139" i="7"/>
  <c r="HUO139" i="7"/>
  <c r="HUP139" i="7"/>
  <c r="HUQ139" i="7"/>
  <c r="HUR139" i="7"/>
  <c r="HUS139" i="7"/>
  <c r="HUT139" i="7"/>
  <c r="HUU139" i="7"/>
  <c r="HUV139" i="7"/>
  <c r="HUW139" i="7"/>
  <c r="HUX139" i="7"/>
  <c r="HUY139" i="7"/>
  <c r="HUZ139" i="7"/>
  <c r="HVA139" i="7"/>
  <c r="HVB139" i="7"/>
  <c r="HVC139" i="7"/>
  <c r="HVD139" i="7"/>
  <c r="HVE139" i="7"/>
  <c r="HVF139" i="7"/>
  <c r="HVG139" i="7"/>
  <c r="HVH139" i="7"/>
  <c r="HVI139" i="7"/>
  <c r="HVJ139" i="7"/>
  <c r="HVK139" i="7"/>
  <c r="HVL139" i="7"/>
  <c r="HVM139" i="7"/>
  <c r="HVN139" i="7"/>
  <c r="HVO139" i="7"/>
  <c r="HVP139" i="7"/>
  <c r="HVQ139" i="7"/>
  <c r="HVR139" i="7"/>
  <c r="HVS139" i="7"/>
  <c r="HVT139" i="7"/>
  <c r="HVU139" i="7"/>
  <c r="HVV139" i="7"/>
  <c r="HVW139" i="7"/>
  <c r="HVX139" i="7"/>
  <c r="HVY139" i="7"/>
  <c r="HVZ139" i="7"/>
  <c r="HWA139" i="7"/>
  <c r="HWB139" i="7"/>
  <c r="HWC139" i="7"/>
  <c r="HWD139" i="7"/>
  <c r="HWE139" i="7"/>
  <c r="HWF139" i="7"/>
  <c r="HWG139" i="7"/>
  <c r="HWH139" i="7"/>
  <c r="HWI139" i="7"/>
  <c r="HWJ139" i="7"/>
  <c r="HWK139" i="7"/>
  <c r="HWL139" i="7"/>
  <c r="HWM139" i="7"/>
  <c r="HWN139" i="7"/>
  <c r="HWO139" i="7"/>
  <c r="HWP139" i="7"/>
  <c r="HWQ139" i="7"/>
  <c r="HWR139" i="7"/>
  <c r="HWS139" i="7"/>
  <c r="HWT139" i="7"/>
  <c r="HWU139" i="7"/>
  <c r="HWV139" i="7"/>
  <c r="HWW139" i="7"/>
  <c r="HWX139" i="7"/>
  <c r="HWY139" i="7"/>
  <c r="HWZ139" i="7"/>
  <c r="HXA139" i="7"/>
  <c r="HXB139" i="7"/>
  <c r="HXC139" i="7"/>
  <c r="HXD139" i="7"/>
  <c r="HXE139" i="7"/>
  <c r="HXF139" i="7"/>
  <c r="HXG139" i="7"/>
  <c r="HXH139" i="7"/>
  <c r="HXI139" i="7"/>
  <c r="HXJ139" i="7"/>
  <c r="HXK139" i="7"/>
  <c r="HXL139" i="7"/>
  <c r="HXM139" i="7"/>
  <c r="HXN139" i="7"/>
  <c r="HXO139" i="7"/>
  <c r="HXP139" i="7"/>
  <c r="HXQ139" i="7"/>
  <c r="HXR139" i="7"/>
  <c r="HXS139" i="7"/>
  <c r="HXT139" i="7"/>
  <c r="HXU139" i="7"/>
  <c r="HXV139" i="7"/>
  <c r="HXW139" i="7"/>
  <c r="HXX139" i="7"/>
  <c r="HXY139" i="7"/>
  <c r="HXZ139" i="7"/>
  <c r="HYA139" i="7"/>
  <c r="HYB139" i="7"/>
  <c r="HYC139" i="7"/>
  <c r="HYD139" i="7"/>
  <c r="HYE139" i="7"/>
  <c r="HYF139" i="7"/>
  <c r="HYG139" i="7"/>
  <c r="HYH139" i="7"/>
  <c r="HYI139" i="7"/>
  <c r="HYJ139" i="7"/>
  <c r="HYK139" i="7"/>
  <c r="HYL139" i="7"/>
  <c r="HYM139" i="7"/>
  <c r="HYN139" i="7"/>
  <c r="HYO139" i="7"/>
  <c r="HYP139" i="7"/>
  <c r="HYQ139" i="7"/>
  <c r="HYR139" i="7"/>
  <c r="HYS139" i="7"/>
  <c r="HYT139" i="7"/>
  <c r="HYU139" i="7"/>
  <c r="HYV139" i="7"/>
  <c r="HYW139" i="7"/>
  <c r="HYX139" i="7"/>
  <c r="HYY139" i="7"/>
  <c r="HYZ139" i="7"/>
  <c r="HZA139" i="7"/>
  <c r="HZB139" i="7"/>
  <c r="HZC139" i="7"/>
  <c r="HZD139" i="7"/>
  <c r="HZE139" i="7"/>
  <c r="HZF139" i="7"/>
  <c r="HZG139" i="7"/>
  <c r="HZH139" i="7"/>
  <c r="HZI139" i="7"/>
  <c r="HZJ139" i="7"/>
  <c r="HZK139" i="7"/>
  <c r="HZL139" i="7"/>
  <c r="HZM139" i="7"/>
  <c r="HZN139" i="7"/>
  <c r="HZO139" i="7"/>
  <c r="HZP139" i="7"/>
  <c r="HZQ139" i="7"/>
  <c r="HZR139" i="7"/>
  <c r="HZS139" i="7"/>
  <c r="HZT139" i="7"/>
  <c r="HZU139" i="7"/>
  <c r="HZV139" i="7"/>
  <c r="HZW139" i="7"/>
  <c r="HZX139" i="7"/>
  <c r="HZY139" i="7"/>
  <c r="HZZ139" i="7"/>
  <c r="IAA139" i="7"/>
  <c r="IAB139" i="7"/>
  <c r="IAC139" i="7"/>
  <c r="IAD139" i="7"/>
  <c r="IAE139" i="7"/>
  <c r="IAF139" i="7"/>
  <c r="IAG139" i="7"/>
  <c r="IAH139" i="7"/>
  <c r="IAI139" i="7"/>
  <c r="IAJ139" i="7"/>
  <c r="IAK139" i="7"/>
  <c r="IAL139" i="7"/>
  <c r="IAM139" i="7"/>
  <c r="IAN139" i="7"/>
  <c r="IAO139" i="7"/>
  <c r="IAP139" i="7"/>
  <c r="IAQ139" i="7"/>
  <c r="IAR139" i="7"/>
  <c r="IAS139" i="7"/>
  <c r="IAT139" i="7"/>
  <c r="IAU139" i="7"/>
  <c r="IAV139" i="7"/>
  <c r="IAW139" i="7"/>
  <c r="IAX139" i="7"/>
  <c r="IAY139" i="7"/>
  <c r="IAZ139" i="7"/>
  <c r="IBA139" i="7"/>
  <c r="IBB139" i="7"/>
  <c r="IBC139" i="7"/>
  <c r="IBD139" i="7"/>
  <c r="IBE139" i="7"/>
  <c r="IBF139" i="7"/>
  <c r="IBG139" i="7"/>
  <c r="IBH139" i="7"/>
  <c r="IBI139" i="7"/>
  <c r="IBJ139" i="7"/>
  <c r="IBK139" i="7"/>
  <c r="IBL139" i="7"/>
  <c r="IBM139" i="7"/>
  <c r="IBN139" i="7"/>
  <c r="IBO139" i="7"/>
  <c r="IBP139" i="7"/>
  <c r="IBQ139" i="7"/>
  <c r="IBR139" i="7"/>
  <c r="IBS139" i="7"/>
  <c r="IBT139" i="7"/>
  <c r="IBU139" i="7"/>
  <c r="IBV139" i="7"/>
  <c r="IBW139" i="7"/>
  <c r="IBX139" i="7"/>
  <c r="IBY139" i="7"/>
  <c r="IBZ139" i="7"/>
  <c r="ICA139" i="7"/>
  <c r="ICB139" i="7"/>
  <c r="ICC139" i="7"/>
  <c r="ICD139" i="7"/>
  <c r="ICE139" i="7"/>
  <c r="ICF139" i="7"/>
  <c r="ICG139" i="7"/>
  <c r="ICH139" i="7"/>
  <c r="ICI139" i="7"/>
  <c r="ICJ139" i="7"/>
  <c r="ICK139" i="7"/>
  <c r="ICL139" i="7"/>
  <c r="ICM139" i="7"/>
  <c r="ICN139" i="7"/>
  <c r="ICO139" i="7"/>
  <c r="ICP139" i="7"/>
  <c r="ICQ139" i="7"/>
  <c r="ICR139" i="7"/>
  <c r="ICS139" i="7"/>
  <c r="ICT139" i="7"/>
  <c r="ICU139" i="7"/>
  <c r="ICV139" i="7"/>
  <c r="ICW139" i="7"/>
  <c r="ICX139" i="7"/>
  <c r="ICY139" i="7"/>
  <c r="ICZ139" i="7"/>
  <c r="IDA139" i="7"/>
  <c r="IDB139" i="7"/>
  <c r="IDC139" i="7"/>
  <c r="IDD139" i="7"/>
  <c r="IDE139" i="7"/>
  <c r="IDF139" i="7"/>
  <c r="IDG139" i="7"/>
  <c r="IDH139" i="7"/>
  <c r="IDI139" i="7"/>
  <c r="IDJ139" i="7"/>
  <c r="IDK139" i="7"/>
  <c r="IDL139" i="7"/>
  <c r="IDM139" i="7"/>
  <c r="IDN139" i="7"/>
  <c r="IDO139" i="7"/>
  <c r="IDP139" i="7"/>
  <c r="IDQ139" i="7"/>
  <c r="IDR139" i="7"/>
  <c r="IDS139" i="7"/>
  <c r="IDT139" i="7"/>
  <c r="IDU139" i="7"/>
  <c r="IDV139" i="7"/>
  <c r="IDW139" i="7"/>
  <c r="IDX139" i="7"/>
  <c r="IDY139" i="7"/>
  <c r="IDZ139" i="7"/>
  <c r="IEA139" i="7"/>
  <c r="IEB139" i="7"/>
  <c r="IEC139" i="7"/>
  <c r="IED139" i="7"/>
  <c r="IEE139" i="7"/>
  <c r="IEF139" i="7"/>
  <c r="IEG139" i="7"/>
  <c r="IEH139" i="7"/>
  <c r="IEI139" i="7"/>
  <c r="IEJ139" i="7"/>
  <c r="IEK139" i="7"/>
  <c r="IEL139" i="7"/>
  <c r="IEM139" i="7"/>
  <c r="IEN139" i="7"/>
  <c r="IEO139" i="7"/>
  <c r="IEP139" i="7"/>
  <c r="IEQ139" i="7"/>
  <c r="IER139" i="7"/>
  <c r="IES139" i="7"/>
  <c r="IET139" i="7"/>
  <c r="IEU139" i="7"/>
  <c r="IEV139" i="7"/>
  <c r="IEW139" i="7"/>
  <c r="IEX139" i="7"/>
  <c r="IEY139" i="7"/>
  <c r="IEZ139" i="7"/>
  <c r="IFA139" i="7"/>
  <c r="IFB139" i="7"/>
  <c r="IFC139" i="7"/>
  <c r="IFD139" i="7"/>
  <c r="IFE139" i="7"/>
  <c r="IFF139" i="7"/>
  <c r="IFG139" i="7"/>
  <c r="IFH139" i="7"/>
  <c r="IFI139" i="7"/>
  <c r="IFJ139" i="7"/>
  <c r="IFK139" i="7"/>
  <c r="IFL139" i="7"/>
  <c r="IFM139" i="7"/>
  <c r="IFN139" i="7"/>
  <c r="IFO139" i="7"/>
  <c r="IFP139" i="7"/>
  <c r="IFQ139" i="7"/>
  <c r="IFR139" i="7"/>
  <c r="IFS139" i="7"/>
  <c r="IFT139" i="7"/>
  <c r="IFU139" i="7"/>
  <c r="IFV139" i="7"/>
  <c r="IFW139" i="7"/>
  <c r="IFX139" i="7"/>
  <c r="IFY139" i="7"/>
  <c r="IFZ139" i="7"/>
  <c r="IGA139" i="7"/>
  <c r="IGB139" i="7"/>
  <c r="IGC139" i="7"/>
  <c r="IGD139" i="7"/>
  <c r="IGE139" i="7"/>
  <c r="IGF139" i="7"/>
  <c r="IGG139" i="7"/>
  <c r="IGH139" i="7"/>
  <c r="IGI139" i="7"/>
  <c r="IGJ139" i="7"/>
  <c r="IGK139" i="7"/>
  <c r="IGL139" i="7"/>
  <c r="IGM139" i="7"/>
  <c r="IGN139" i="7"/>
  <c r="IGO139" i="7"/>
  <c r="IGP139" i="7"/>
  <c r="IGQ139" i="7"/>
  <c r="IGR139" i="7"/>
  <c r="IGS139" i="7"/>
  <c r="IGT139" i="7"/>
  <c r="IGU139" i="7"/>
  <c r="IGV139" i="7"/>
  <c r="IGW139" i="7"/>
  <c r="IGX139" i="7"/>
  <c r="IGY139" i="7"/>
  <c r="IGZ139" i="7"/>
  <c r="IHA139" i="7"/>
  <c r="IHB139" i="7"/>
  <c r="IHC139" i="7"/>
  <c r="IHD139" i="7"/>
  <c r="IHE139" i="7"/>
  <c r="IHF139" i="7"/>
  <c r="IHG139" i="7"/>
  <c r="IHH139" i="7"/>
  <c r="IHI139" i="7"/>
  <c r="IHJ139" i="7"/>
  <c r="IHK139" i="7"/>
  <c r="IHL139" i="7"/>
  <c r="IHM139" i="7"/>
  <c r="IHN139" i="7"/>
  <c r="IHO139" i="7"/>
  <c r="IHP139" i="7"/>
  <c r="IHQ139" i="7"/>
  <c r="IHR139" i="7"/>
  <c r="IHS139" i="7"/>
  <c r="IHT139" i="7"/>
  <c r="IHU139" i="7"/>
  <c r="IHV139" i="7"/>
  <c r="IHW139" i="7"/>
  <c r="IHX139" i="7"/>
  <c r="IHY139" i="7"/>
  <c r="IHZ139" i="7"/>
  <c r="IIA139" i="7"/>
  <c r="IIB139" i="7"/>
  <c r="IIC139" i="7"/>
  <c r="IID139" i="7"/>
  <c r="IIE139" i="7"/>
  <c r="IIF139" i="7"/>
  <c r="IIG139" i="7"/>
  <c r="IIH139" i="7"/>
  <c r="III139" i="7"/>
  <c r="IIJ139" i="7"/>
  <c r="IIK139" i="7"/>
  <c r="IIL139" i="7"/>
  <c r="IIM139" i="7"/>
  <c r="IIN139" i="7"/>
  <c r="IIO139" i="7"/>
  <c r="IIP139" i="7"/>
  <c r="IIQ139" i="7"/>
  <c r="IIR139" i="7"/>
  <c r="IIS139" i="7"/>
  <c r="IIT139" i="7"/>
  <c r="IIU139" i="7"/>
  <c r="IIV139" i="7"/>
  <c r="IIW139" i="7"/>
  <c r="IIX139" i="7"/>
  <c r="IIY139" i="7"/>
  <c r="IIZ139" i="7"/>
  <c r="IJA139" i="7"/>
  <c r="IJB139" i="7"/>
  <c r="IJC139" i="7"/>
  <c r="IJD139" i="7"/>
  <c r="IJE139" i="7"/>
  <c r="IJF139" i="7"/>
  <c r="IJG139" i="7"/>
  <c r="IJH139" i="7"/>
  <c r="IJI139" i="7"/>
  <c r="IJJ139" i="7"/>
  <c r="IJK139" i="7"/>
  <c r="IJL139" i="7"/>
  <c r="IJM139" i="7"/>
  <c r="IJN139" i="7"/>
  <c r="IJO139" i="7"/>
  <c r="IJP139" i="7"/>
  <c r="IJQ139" i="7"/>
  <c r="IJR139" i="7"/>
  <c r="IJS139" i="7"/>
  <c r="IJT139" i="7"/>
  <c r="IJU139" i="7"/>
  <c r="IJV139" i="7"/>
  <c r="IJW139" i="7"/>
  <c r="IJX139" i="7"/>
  <c r="IJY139" i="7"/>
  <c r="IJZ139" i="7"/>
  <c r="IKA139" i="7"/>
  <c r="IKB139" i="7"/>
  <c r="IKC139" i="7"/>
  <c r="IKD139" i="7"/>
  <c r="IKE139" i="7"/>
  <c r="IKF139" i="7"/>
  <c r="IKG139" i="7"/>
  <c r="IKH139" i="7"/>
  <c r="IKI139" i="7"/>
  <c r="IKJ139" i="7"/>
  <c r="IKK139" i="7"/>
  <c r="IKL139" i="7"/>
  <c r="IKM139" i="7"/>
  <c r="IKN139" i="7"/>
  <c r="IKO139" i="7"/>
  <c r="IKP139" i="7"/>
  <c r="IKQ139" i="7"/>
  <c r="IKR139" i="7"/>
  <c r="IKS139" i="7"/>
  <c r="IKT139" i="7"/>
  <c r="IKU139" i="7"/>
  <c r="IKV139" i="7"/>
  <c r="IKW139" i="7"/>
  <c r="IKX139" i="7"/>
  <c r="IKY139" i="7"/>
  <c r="IKZ139" i="7"/>
  <c r="ILA139" i="7"/>
  <c r="ILB139" i="7"/>
  <c r="ILC139" i="7"/>
  <c r="ILD139" i="7"/>
  <c r="ILE139" i="7"/>
  <c r="ILF139" i="7"/>
  <c r="ILG139" i="7"/>
  <c r="ILH139" i="7"/>
  <c r="ILI139" i="7"/>
  <c r="ILJ139" i="7"/>
  <c r="ILK139" i="7"/>
  <c r="ILL139" i="7"/>
  <c r="ILM139" i="7"/>
  <c r="ILN139" i="7"/>
  <c r="ILO139" i="7"/>
  <c r="ILP139" i="7"/>
  <c r="ILQ139" i="7"/>
  <c r="ILR139" i="7"/>
  <c r="ILS139" i="7"/>
  <c r="ILT139" i="7"/>
  <c r="ILU139" i="7"/>
  <c r="ILV139" i="7"/>
  <c r="ILW139" i="7"/>
  <c r="ILX139" i="7"/>
  <c r="ILY139" i="7"/>
  <c r="ILZ139" i="7"/>
  <c r="IMA139" i="7"/>
  <c r="IMB139" i="7"/>
  <c r="IMC139" i="7"/>
  <c r="IMD139" i="7"/>
  <c r="IME139" i="7"/>
  <c r="IMF139" i="7"/>
  <c r="IMG139" i="7"/>
  <c r="IMH139" i="7"/>
  <c r="IMI139" i="7"/>
  <c r="IMJ139" i="7"/>
  <c r="IMK139" i="7"/>
  <c r="IML139" i="7"/>
  <c r="IMM139" i="7"/>
  <c r="IMN139" i="7"/>
  <c r="IMO139" i="7"/>
  <c r="IMP139" i="7"/>
  <c r="IMQ139" i="7"/>
  <c r="IMR139" i="7"/>
  <c r="IMS139" i="7"/>
  <c r="IMT139" i="7"/>
  <c r="IMU139" i="7"/>
  <c r="IMV139" i="7"/>
  <c r="IMW139" i="7"/>
  <c r="IMX139" i="7"/>
  <c r="IMY139" i="7"/>
  <c r="IMZ139" i="7"/>
  <c r="INA139" i="7"/>
  <c r="INB139" i="7"/>
  <c r="INC139" i="7"/>
  <c r="IND139" i="7"/>
  <c r="INE139" i="7"/>
  <c r="INF139" i="7"/>
  <c r="ING139" i="7"/>
  <c r="INH139" i="7"/>
  <c r="INI139" i="7"/>
  <c r="INJ139" i="7"/>
  <c r="INK139" i="7"/>
  <c r="INL139" i="7"/>
  <c r="INM139" i="7"/>
  <c r="INN139" i="7"/>
  <c r="INO139" i="7"/>
  <c r="INP139" i="7"/>
  <c r="INQ139" i="7"/>
  <c r="INR139" i="7"/>
  <c r="INS139" i="7"/>
  <c r="INT139" i="7"/>
  <c r="INU139" i="7"/>
  <c r="INV139" i="7"/>
  <c r="INW139" i="7"/>
  <c r="INX139" i="7"/>
  <c r="INY139" i="7"/>
  <c r="INZ139" i="7"/>
  <c r="IOA139" i="7"/>
  <c r="IOB139" i="7"/>
  <c r="IOC139" i="7"/>
  <c r="IOD139" i="7"/>
  <c r="IOE139" i="7"/>
  <c r="IOF139" i="7"/>
  <c r="IOG139" i="7"/>
  <c r="IOH139" i="7"/>
  <c r="IOI139" i="7"/>
  <c r="IOJ139" i="7"/>
  <c r="IOK139" i="7"/>
  <c r="IOL139" i="7"/>
  <c r="IOM139" i="7"/>
  <c r="ION139" i="7"/>
  <c r="IOO139" i="7"/>
  <c r="IOP139" i="7"/>
  <c r="IOQ139" i="7"/>
  <c r="IOR139" i="7"/>
  <c r="IOS139" i="7"/>
  <c r="IOT139" i="7"/>
  <c r="IOU139" i="7"/>
  <c r="IOV139" i="7"/>
  <c r="IOW139" i="7"/>
  <c r="IOX139" i="7"/>
  <c r="IOY139" i="7"/>
  <c r="IOZ139" i="7"/>
  <c r="IPA139" i="7"/>
  <c r="IPB139" i="7"/>
  <c r="IPC139" i="7"/>
  <c r="IPD139" i="7"/>
  <c r="IPE139" i="7"/>
  <c r="IPF139" i="7"/>
  <c r="IPG139" i="7"/>
  <c r="IPH139" i="7"/>
  <c r="IPI139" i="7"/>
  <c r="IPJ139" i="7"/>
  <c r="IPK139" i="7"/>
  <c r="IPL139" i="7"/>
  <c r="IPM139" i="7"/>
  <c r="IPN139" i="7"/>
  <c r="IPO139" i="7"/>
  <c r="IPP139" i="7"/>
  <c r="IPQ139" i="7"/>
  <c r="IPR139" i="7"/>
  <c r="IPS139" i="7"/>
  <c r="IPT139" i="7"/>
  <c r="IPU139" i="7"/>
  <c r="IPV139" i="7"/>
  <c r="IPW139" i="7"/>
  <c r="IPX139" i="7"/>
  <c r="IPY139" i="7"/>
  <c r="IPZ139" i="7"/>
  <c r="IQA139" i="7"/>
  <c r="IQB139" i="7"/>
  <c r="IQC139" i="7"/>
  <c r="IQD139" i="7"/>
  <c r="IQE139" i="7"/>
  <c r="IQF139" i="7"/>
  <c r="IQG139" i="7"/>
  <c r="IQH139" i="7"/>
  <c r="IQI139" i="7"/>
  <c r="IQJ139" i="7"/>
  <c r="IQK139" i="7"/>
  <c r="IQL139" i="7"/>
  <c r="IQM139" i="7"/>
  <c r="IQN139" i="7"/>
  <c r="IQO139" i="7"/>
  <c r="IQP139" i="7"/>
  <c r="IQQ139" i="7"/>
  <c r="IQR139" i="7"/>
  <c r="IQS139" i="7"/>
  <c r="IQT139" i="7"/>
  <c r="IQU139" i="7"/>
  <c r="IQV139" i="7"/>
  <c r="IQW139" i="7"/>
  <c r="IQX139" i="7"/>
  <c r="IQY139" i="7"/>
  <c r="IQZ139" i="7"/>
  <c r="IRA139" i="7"/>
  <c r="IRB139" i="7"/>
  <c r="IRC139" i="7"/>
  <c r="IRD139" i="7"/>
  <c r="IRE139" i="7"/>
  <c r="IRF139" i="7"/>
  <c r="IRG139" i="7"/>
  <c r="IRH139" i="7"/>
  <c r="IRI139" i="7"/>
  <c r="IRJ139" i="7"/>
  <c r="IRK139" i="7"/>
  <c r="IRL139" i="7"/>
  <c r="IRM139" i="7"/>
  <c r="IRN139" i="7"/>
  <c r="IRO139" i="7"/>
  <c r="IRP139" i="7"/>
  <c r="IRQ139" i="7"/>
  <c r="IRR139" i="7"/>
  <c r="IRS139" i="7"/>
  <c r="IRT139" i="7"/>
  <c r="IRU139" i="7"/>
  <c r="IRV139" i="7"/>
  <c r="IRW139" i="7"/>
  <c r="IRX139" i="7"/>
  <c r="IRY139" i="7"/>
  <c r="IRZ139" i="7"/>
  <c r="ISA139" i="7"/>
  <c r="ISB139" i="7"/>
  <c r="ISC139" i="7"/>
  <c r="ISD139" i="7"/>
  <c r="ISE139" i="7"/>
  <c r="ISF139" i="7"/>
  <c r="ISG139" i="7"/>
  <c r="ISH139" i="7"/>
  <c r="ISI139" i="7"/>
  <c r="ISJ139" i="7"/>
  <c r="ISK139" i="7"/>
  <c r="ISL139" i="7"/>
  <c r="ISM139" i="7"/>
  <c r="ISN139" i="7"/>
  <c r="ISO139" i="7"/>
  <c r="ISP139" i="7"/>
  <c r="ISQ139" i="7"/>
  <c r="ISR139" i="7"/>
  <c r="ISS139" i="7"/>
  <c r="IST139" i="7"/>
  <c r="ISU139" i="7"/>
  <c r="ISV139" i="7"/>
  <c r="ISW139" i="7"/>
  <c r="ISX139" i="7"/>
  <c r="ISY139" i="7"/>
  <c r="ISZ139" i="7"/>
  <c r="ITA139" i="7"/>
  <c r="ITB139" i="7"/>
  <c r="ITC139" i="7"/>
  <c r="ITD139" i="7"/>
  <c r="ITE139" i="7"/>
  <c r="ITF139" i="7"/>
  <c r="ITG139" i="7"/>
  <c r="ITH139" i="7"/>
  <c r="ITI139" i="7"/>
  <c r="ITJ139" i="7"/>
  <c r="ITK139" i="7"/>
  <c r="ITL139" i="7"/>
  <c r="ITM139" i="7"/>
  <c r="ITN139" i="7"/>
  <c r="ITO139" i="7"/>
  <c r="ITP139" i="7"/>
  <c r="ITQ139" i="7"/>
  <c r="ITR139" i="7"/>
  <c r="ITS139" i="7"/>
  <c r="ITT139" i="7"/>
  <c r="ITU139" i="7"/>
  <c r="ITV139" i="7"/>
  <c r="ITW139" i="7"/>
  <c r="ITX139" i="7"/>
  <c r="ITY139" i="7"/>
  <c r="ITZ139" i="7"/>
  <c r="IUA139" i="7"/>
  <c r="IUB139" i="7"/>
  <c r="IUC139" i="7"/>
  <c r="IUD139" i="7"/>
  <c r="IUE139" i="7"/>
  <c r="IUF139" i="7"/>
  <c r="IUG139" i="7"/>
  <c r="IUH139" i="7"/>
  <c r="IUI139" i="7"/>
  <c r="IUJ139" i="7"/>
  <c r="IUK139" i="7"/>
  <c r="IUL139" i="7"/>
  <c r="IUM139" i="7"/>
  <c r="IUN139" i="7"/>
  <c r="IUO139" i="7"/>
  <c r="IUP139" i="7"/>
  <c r="IUQ139" i="7"/>
  <c r="IUR139" i="7"/>
  <c r="IUS139" i="7"/>
  <c r="IUT139" i="7"/>
  <c r="IUU139" i="7"/>
  <c r="IUV139" i="7"/>
  <c r="IUW139" i="7"/>
  <c r="IUX139" i="7"/>
  <c r="IUY139" i="7"/>
  <c r="IUZ139" i="7"/>
  <c r="IVA139" i="7"/>
  <c r="IVB139" i="7"/>
  <c r="IVC139" i="7"/>
  <c r="IVD139" i="7"/>
  <c r="IVE139" i="7"/>
  <c r="IVF139" i="7"/>
  <c r="IVG139" i="7"/>
  <c r="IVH139" i="7"/>
  <c r="IVI139" i="7"/>
  <c r="IVJ139" i="7"/>
  <c r="IVK139" i="7"/>
  <c r="IVL139" i="7"/>
  <c r="IVM139" i="7"/>
  <c r="IVN139" i="7"/>
  <c r="IVO139" i="7"/>
  <c r="IVP139" i="7"/>
  <c r="IVQ139" i="7"/>
  <c r="IVR139" i="7"/>
  <c r="IVS139" i="7"/>
  <c r="IVT139" i="7"/>
  <c r="IVU139" i="7"/>
  <c r="IVV139" i="7"/>
  <c r="IVW139" i="7"/>
  <c r="IVX139" i="7"/>
  <c r="IVY139" i="7"/>
  <c r="IVZ139" i="7"/>
  <c r="IWA139" i="7"/>
  <c r="IWB139" i="7"/>
  <c r="IWC139" i="7"/>
  <c r="IWD139" i="7"/>
  <c r="IWE139" i="7"/>
  <c r="IWF139" i="7"/>
  <c r="IWG139" i="7"/>
  <c r="IWH139" i="7"/>
  <c r="IWI139" i="7"/>
  <c r="IWJ139" i="7"/>
  <c r="IWK139" i="7"/>
  <c r="IWL139" i="7"/>
  <c r="IWM139" i="7"/>
  <c r="IWN139" i="7"/>
  <c r="IWO139" i="7"/>
  <c r="IWP139" i="7"/>
  <c r="IWQ139" i="7"/>
  <c r="IWR139" i="7"/>
  <c r="IWS139" i="7"/>
  <c r="IWT139" i="7"/>
  <c r="IWU139" i="7"/>
  <c r="IWV139" i="7"/>
  <c r="IWW139" i="7"/>
  <c r="IWX139" i="7"/>
  <c r="IWY139" i="7"/>
  <c r="IWZ139" i="7"/>
  <c r="IXA139" i="7"/>
  <c r="IXB139" i="7"/>
  <c r="IXC139" i="7"/>
  <c r="IXD139" i="7"/>
  <c r="IXE139" i="7"/>
  <c r="IXF139" i="7"/>
  <c r="IXG139" i="7"/>
  <c r="IXH139" i="7"/>
  <c r="IXI139" i="7"/>
  <c r="IXJ139" i="7"/>
  <c r="IXK139" i="7"/>
  <c r="IXL139" i="7"/>
  <c r="IXM139" i="7"/>
  <c r="IXN139" i="7"/>
  <c r="IXO139" i="7"/>
  <c r="IXP139" i="7"/>
  <c r="IXQ139" i="7"/>
  <c r="IXR139" i="7"/>
  <c r="IXS139" i="7"/>
  <c r="IXT139" i="7"/>
  <c r="IXU139" i="7"/>
  <c r="IXV139" i="7"/>
  <c r="IXW139" i="7"/>
  <c r="IXX139" i="7"/>
  <c r="IXY139" i="7"/>
  <c r="IXZ139" i="7"/>
  <c r="IYA139" i="7"/>
  <c r="IYB139" i="7"/>
  <c r="IYC139" i="7"/>
  <c r="IYD139" i="7"/>
  <c r="IYE139" i="7"/>
  <c r="IYF139" i="7"/>
  <c r="IYG139" i="7"/>
  <c r="IYH139" i="7"/>
  <c r="IYI139" i="7"/>
  <c r="IYJ139" i="7"/>
  <c r="IYK139" i="7"/>
  <c r="IYL139" i="7"/>
  <c r="IYM139" i="7"/>
  <c r="IYN139" i="7"/>
  <c r="IYO139" i="7"/>
  <c r="IYP139" i="7"/>
  <c r="IYQ139" i="7"/>
  <c r="IYR139" i="7"/>
  <c r="IYS139" i="7"/>
  <c r="IYT139" i="7"/>
  <c r="IYU139" i="7"/>
  <c r="IYV139" i="7"/>
  <c r="IYW139" i="7"/>
  <c r="IYX139" i="7"/>
  <c r="IYY139" i="7"/>
  <c r="IYZ139" i="7"/>
  <c r="IZA139" i="7"/>
  <c r="IZB139" i="7"/>
  <c r="IZC139" i="7"/>
  <c r="IZD139" i="7"/>
  <c r="IZE139" i="7"/>
  <c r="IZF139" i="7"/>
  <c r="IZG139" i="7"/>
  <c r="IZH139" i="7"/>
  <c r="IZI139" i="7"/>
  <c r="IZJ139" i="7"/>
  <c r="IZK139" i="7"/>
  <c r="IZL139" i="7"/>
  <c r="IZM139" i="7"/>
  <c r="IZN139" i="7"/>
  <c r="IZO139" i="7"/>
  <c r="IZP139" i="7"/>
  <c r="IZQ139" i="7"/>
  <c r="IZR139" i="7"/>
  <c r="IZS139" i="7"/>
  <c r="IZT139" i="7"/>
  <c r="IZU139" i="7"/>
  <c r="IZV139" i="7"/>
  <c r="IZW139" i="7"/>
  <c r="IZX139" i="7"/>
  <c r="IZY139" i="7"/>
  <c r="IZZ139" i="7"/>
  <c r="JAA139" i="7"/>
  <c r="JAB139" i="7"/>
  <c r="JAC139" i="7"/>
  <c r="JAD139" i="7"/>
  <c r="JAE139" i="7"/>
  <c r="JAF139" i="7"/>
  <c r="JAG139" i="7"/>
  <c r="JAH139" i="7"/>
  <c r="JAI139" i="7"/>
  <c r="JAJ139" i="7"/>
  <c r="JAK139" i="7"/>
  <c r="JAL139" i="7"/>
  <c r="JAM139" i="7"/>
  <c r="JAN139" i="7"/>
  <c r="JAO139" i="7"/>
  <c r="JAP139" i="7"/>
  <c r="JAQ139" i="7"/>
  <c r="JAR139" i="7"/>
  <c r="JAS139" i="7"/>
  <c r="JAT139" i="7"/>
  <c r="JAU139" i="7"/>
  <c r="JAV139" i="7"/>
  <c r="JAW139" i="7"/>
  <c r="JAX139" i="7"/>
  <c r="JAY139" i="7"/>
  <c r="JAZ139" i="7"/>
  <c r="JBA139" i="7"/>
  <c r="JBB139" i="7"/>
  <c r="JBC139" i="7"/>
  <c r="JBD139" i="7"/>
  <c r="JBE139" i="7"/>
  <c r="JBF139" i="7"/>
  <c r="JBG139" i="7"/>
  <c r="JBH139" i="7"/>
  <c r="JBI139" i="7"/>
  <c r="JBJ139" i="7"/>
  <c r="JBK139" i="7"/>
  <c r="JBL139" i="7"/>
  <c r="JBM139" i="7"/>
  <c r="JBN139" i="7"/>
  <c r="JBO139" i="7"/>
  <c r="JBP139" i="7"/>
  <c r="JBQ139" i="7"/>
  <c r="JBR139" i="7"/>
  <c r="JBS139" i="7"/>
  <c r="JBT139" i="7"/>
  <c r="JBU139" i="7"/>
  <c r="JBV139" i="7"/>
  <c r="JBW139" i="7"/>
  <c r="JBX139" i="7"/>
  <c r="JBY139" i="7"/>
  <c r="JBZ139" i="7"/>
  <c r="JCA139" i="7"/>
  <c r="JCB139" i="7"/>
  <c r="JCC139" i="7"/>
  <c r="JCD139" i="7"/>
  <c r="JCE139" i="7"/>
  <c r="JCF139" i="7"/>
  <c r="JCG139" i="7"/>
  <c r="JCH139" i="7"/>
  <c r="JCI139" i="7"/>
  <c r="JCJ139" i="7"/>
  <c r="JCK139" i="7"/>
  <c r="JCL139" i="7"/>
  <c r="JCM139" i="7"/>
  <c r="JCN139" i="7"/>
  <c r="JCO139" i="7"/>
  <c r="JCP139" i="7"/>
  <c r="JCQ139" i="7"/>
  <c r="JCR139" i="7"/>
  <c r="JCS139" i="7"/>
  <c r="JCT139" i="7"/>
  <c r="JCU139" i="7"/>
  <c r="JCV139" i="7"/>
  <c r="JCW139" i="7"/>
  <c r="JCX139" i="7"/>
  <c r="JCY139" i="7"/>
  <c r="JCZ139" i="7"/>
  <c r="JDA139" i="7"/>
  <c r="JDB139" i="7"/>
  <c r="JDC139" i="7"/>
  <c r="JDD139" i="7"/>
  <c r="JDE139" i="7"/>
  <c r="JDF139" i="7"/>
  <c r="JDG139" i="7"/>
  <c r="JDH139" i="7"/>
  <c r="JDI139" i="7"/>
  <c r="JDJ139" i="7"/>
  <c r="JDK139" i="7"/>
  <c r="JDL139" i="7"/>
  <c r="JDM139" i="7"/>
  <c r="JDN139" i="7"/>
  <c r="JDO139" i="7"/>
  <c r="JDP139" i="7"/>
  <c r="JDQ139" i="7"/>
  <c r="JDR139" i="7"/>
  <c r="JDS139" i="7"/>
  <c r="JDT139" i="7"/>
  <c r="JDU139" i="7"/>
  <c r="JDV139" i="7"/>
  <c r="JDW139" i="7"/>
  <c r="JDX139" i="7"/>
  <c r="JDY139" i="7"/>
  <c r="JDZ139" i="7"/>
  <c r="JEA139" i="7"/>
  <c r="JEB139" i="7"/>
  <c r="JEC139" i="7"/>
  <c r="JED139" i="7"/>
  <c r="JEE139" i="7"/>
  <c r="JEF139" i="7"/>
  <c r="JEG139" i="7"/>
  <c r="JEH139" i="7"/>
  <c r="JEI139" i="7"/>
  <c r="JEJ139" i="7"/>
  <c r="JEK139" i="7"/>
  <c r="JEL139" i="7"/>
  <c r="JEM139" i="7"/>
  <c r="JEN139" i="7"/>
  <c r="JEO139" i="7"/>
  <c r="JEP139" i="7"/>
  <c r="JEQ139" i="7"/>
  <c r="JER139" i="7"/>
  <c r="JES139" i="7"/>
  <c r="JET139" i="7"/>
  <c r="JEU139" i="7"/>
  <c r="JEV139" i="7"/>
  <c r="JEW139" i="7"/>
  <c r="JEX139" i="7"/>
  <c r="JEY139" i="7"/>
  <c r="JEZ139" i="7"/>
  <c r="JFA139" i="7"/>
  <c r="JFB139" i="7"/>
  <c r="JFC139" i="7"/>
  <c r="JFD139" i="7"/>
  <c r="JFE139" i="7"/>
  <c r="JFF139" i="7"/>
  <c r="JFG139" i="7"/>
  <c r="JFH139" i="7"/>
  <c r="JFI139" i="7"/>
  <c r="JFJ139" i="7"/>
  <c r="JFK139" i="7"/>
  <c r="JFL139" i="7"/>
  <c r="JFM139" i="7"/>
  <c r="JFN139" i="7"/>
  <c r="JFO139" i="7"/>
  <c r="JFP139" i="7"/>
  <c r="JFQ139" i="7"/>
  <c r="JFR139" i="7"/>
  <c r="JFS139" i="7"/>
  <c r="JFT139" i="7"/>
  <c r="JFU139" i="7"/>
  <c r="JFV139" i="7"/>
  <c r="JFW139" i="7"/>
  <c r="JFX139" i="7"/>
  <c r="JFY139" i="7"/>
  <c r="JFZ139" i="7"/>
  <c r="JGA139" i="7"/>
  <c r="JGB139" i="7"/>
  <c r="JGC139" i="7"/>
  <c r="JGD139" i="7"/>
  <c r="JGE139" i="7"/>
  <c r="JGF139" i="7"/>
  <c r="JGG139" i="7"/>
  <c r="JGH139" i="7"/>
  <c r="JGI139" i="7"/>
  <c r="JGJ139" i="7"/>
  <c r="JGK139" i="7"/>
  <c r="JGL139" i="7"/>
  <c r="JGM139" i="7"/>
  <c r="JGN139" i="7"/>
  <c r="JGO139" i="7"/>
  <c r="JGP139" i="7"/>
  <c r="JGQ139" i="7"/>
  <c r="JGR139" i="7"/>
  <c r="JGS139" i="7"/>
  <c r="JGT139" i="7"/>
  <c r="JGU139" i="7"/>
  <c r="JGV139" i="7"/>
  <c r="JGW139" i="7"/>
  <c r="JGX139" i="7"/>
  <c r="JGY139" i="7"/>
  <c r="JGZ139" i="7"/>
  <c r="JHA139" i="7"/>
  <c r="JHB139" i="7"/>
  <c r="JHC139" i="7"/>
  <c r="JHD139" i="7"/>
  <c r="JHE139" i="7"/>
  <c r="JHF139" i="7"/>
  <c r="JHG139" i="7"/>
  <c r="JHH139" i="7"/>
  <c r="JHI139" i="7"/>
  <c r="JHJ139" i="7"/>
  <c r="JHK139" i="7"/>
  <c r="JHL139" i="7"/>
  <c r="JHM139" i="7"/>
  <c r="JHN139" i="7"/>
  <c r="JHO139" i="7"/>
  <c r="JHP139" i="7"/>
  <c r="JHQ139" i="7"/>
  <c r="JHR139" i="7"/>
  <c r="JHS139" i="7"/>
  <c r="JHT139" i="7"/>
  <c r="JHU139" i="7"/>
  <c r="JHV139" i="7"/>
  <c r="JHW139" i="7"/>
  <c r="JHX139" i="7"/>
  <c r="JHY139" i="7"/>
  <c r="JHZ139" i="7"/>
  <c r="JIA139" i="7"/>
  <c r="JIB139" i="7"/>
  <c r="JIC139" i="7"/>
  <c r="JID139" i="7"/>
  <c r="JIE139" i="7"/>
  <c r="JIF139" i="7"/>
  <c r="JIG139" i="7"/>
  <c r="JIH139" i="7"/>
  <c r="JII139" i="7"/>
  <c r="JIJ139" i="7"/>
  <c r="JIK139" i="7"/>
  <c r="JIL139" i="7"/>
  <c r="JIM139" i="7"/>
  <c r="JIN139" i="7"/>
  <c r="JIO139" i="7"/>
  <c r="JIP139" i="7"/>
  <c r="JIQ139" i="7"/>
  <c r="JIR139" i="7"/>
  <c r="JIS139" i="7"/>
  <c r="JIT139" i="7"/>
  <c r="JIU139" i="7"/>
  <c r="JIV139" i="7"/>
  <c r="JIW139" i="7"/>
  <c r="JIX139" i="7"/>
  <c r="JIY139" i="7"/>
  <c r="JIZ139" i="7"/>
  <c r="JJA139" i="7"/>
  <c r="JJB139" i="7"/>
  <c r="JJC139" i="7"/>
  <c r="JJD139" i="7"/>
  <c r="JJE139" i="7"/>
  <c r="JJF139" i="7"/>
  <c r="JJG139" i="7"/>
  <c r="JJH139" i="7"/>
  <c r="JJI139" i="7"/>
  <c r="JJJ139" i="7"/>
  <c r="JJK139" i="7"/>
  <c r="JJL139" i="7"/>
  <c r="JJM139" i="7"/>
  <c r="JJN139" i="7"/>
  <c r="JJO139" i="7"/>
  <c r="JJP139" i="7"/>
  <c r="JJQ139" i="7"/>
  <c r="JJR139" i="7"/>
  <c r="JJS139" i="7"/>
  <c r="JJT139" i="7"/>
  <c r="JJU139" i="7"/>
  <c r="JJV139" i="7"/>
  <c r="JJW139" i="7"/>
  <c r="JJX139" i="7"/>
  <c r="JJY139" i="7"/>
  <c r="JJZ139" i="7"/>
  <c r="JKA139" i="7"/>
  <c r="JKB139" i="7"/>
  <c r="JKC139" i="7"/>
  <c r="JKD139" i="7"/>
  <c r="JKE139" i="7"/>
  <c r="JKF139" i="7"/>
  <c r="JKG139" i="7"/>
  <c r="JKH139" i="7"/>
  <c r="JKI139" i="7"/>
  <c r="JKJ139" i="7"/>
  <c r="JKK139" i="7"/>
  <c r="JKL139" i="7"/>
  <c r="JKM139" i="7"/>
  <c r="JKN139" i="7"/>
  <c r="JKO139" i="7"/>
  <c r="JKP139" i="7"/>
  <c r="JKQ139" i="7"/>
  <c r="JKR139" i="7"/>
  <c r="JKS139" i="7"/>
  <c r="JKT139" i="7"/>
  <c r="JKU139" i="7"/>
  <c r="JKV139" i="7"/>
  <c r="JKW139" i="7"/>
  <c r="JKX139" i="7"/>
  <c r="JKY139" i="7"/>
  <c r="JKZ139" i="7"/>
  <c r="JLA139" i="7"/>
  <c r="JLB139" i="7"/>
  <c r="JLC139" i="7"/>
  <c r="JLD139" i="7"/>
  <c r="JLE139" i="7"/>
  <c r="JLF139" i="7"/>
  <c r="JLG139" i="7"/>
  <c r="JLH139" i="7"/>
  <c r="JLI139" i="7"/>
  <c r="JLJ139" i="7"/>
  <c r="JLK139" i="7"/>
  <c r="JLL139" i="7"/>
  <c r="JLM139" i="7"/>
  <c r="JLN139" i="7"/>
  <c r="JLO139" i="7"/>
  <c r="JLP139" i="7"/>
  <c r="JLQ139" i="7"/>
  <c r="JLR139" i="7"/>
  <c r="JLS139" i="7"/>
  <c r="JLT139" i="7"/>
  <c r="JLU139" i="7"/>
  <c r="JLV139" i="7"/>
  <c r="JLW139" i="7"/>
  <c r="JLX139" i="7"/>
  <c r="JLY139" i="7"/>
  <c r="JLZ139" i="7"/>
  <c r="JMA139" i="7"/>
  <c r="JMB139" i="7"/>
  <c r="JMC139" i="7"/>
  <c r="JMD139" i="7"/>
  <c r="JME139" i="7"/>
  <c r="JMF139" i="7"/>
  <c r="JMG139" i="7"/>
  <c r="JMH139" i="7"/>
  <c r="JMI139" i="7"/>
  <c r="JMJ139" i="7"/>
  <c r="JMK139" i="7"/>
  <c r="JML139" i="7"/>
  <c r="JMM139" i="7"/>
  <c r="JMN139" i="7"/>
  <c r="JMO139" i="7"/>
  <c r="JMP139" i="7"/>
  <c r="JMQ139" i="7"/>
  <c r="JMR139" i="7"/>
  <c r="JMS139" i="7"/>
  <c r="JMT139" i="7"/>
  <c r="JMU139" i="7"/>
  <c r="JMV139" i="7"/>
  <c r="JMW139" i="7"/>
  <c r="JMX139" i="7"/>
  <c r="JMY139" i="7"/>
  <c r="JMZ139" i="7"/>
  <c r="JNA139" i="7"/>
  <c r="JNB139" i="7"/>
  <c r="JNC139" i="7"/>
  <c r="JND139" i="7"/>
  <c r="JNE139" i="7"/>
  <c r="JNF139" i="7"/>
  <c r="JNG139" i="7"/>
  <c r="JNH139" i="7"/>
  <c r="JNI139" i="7"/>
  <c r="JNJ139" i="7"/>
  <c r="JNK139" i="7"/>
  <c r="JNL139" i="7"/>
  <c r="JNM139" i="7"/>
  <c r="JNN139" i="7"/>
  <c r="JNO139" i="7"/>
  <c r="JNP139" i="7"/>
  <c r="JNQ139" i="7"/>
  <c r="JNR139" i="7"/>
  <c r="JNS139" i="7"/>
  <c r="JNT139" i="7"/>
  <c r="JNU139" i="7"/>
  <c r="JNV139" i="7"/>
  <c r="JNW139" i="7"/>
  <c r="JNX139" i="7"/>
  <c r="JNY139" i="7"/>
  <c r="JNZ139" i="7"/>
  <c r="JOA139" i="7"/>
  <c r="JOB139" i="7"/>
  <c r="JOC139" i="7"/>
  <c r="JOD139" i="7"/>
  <c r="JOE139" i="7"/>
  <c r="JOF139" i="7"/>
  <c r="JOG139" i="7"/>
  <c r="JOH139" i="7"/>
  <c r="JOI139" i="7"/>
  <c r="JOJ139" i="7"/>
  <c r="JOK139" i="7"/>
  <c r="JOL139" i="7"/>
  <c r="JOM139" i="7"/>
  <c r="JON139" i="7"/>
  <c r="JOO139" i="7"/>
  <c r="JOP139" i="7"/>
  <c r="JOQ139" i="7"/>
  <c r="JOR139" i="7"/>
  <c r="JOS139" i="7"/>
  <c r="JOT139" i="7"/>
  <c r="JOU139" i="7"/>
  <c r="JOV139" i="7"/>
  <c r="JOW139" i="7"/>
  <c r="JOX139" i="7"/>
  <c r="JOY139" i="7"/>
  <c r="JOZ139" i="7"/>
  <c r="JPA139" i="7"/>
  <c r="JPB139" i="7"/>
  <c r="JPC139" i="7"/>
  <c r="JPD139" i="7"/>
  <c r="JPE139" i="7"/>
  <c r="JPF139" i="7"/>
  <c r="JPG139" i="7"/>
  <c r="JPH139" i="7"/>
  <c r="JPI139" i="7"/>
  <c r="JPJ139" i="7"/>
  <c r="JPK139" i="7"/>
  <c r="JPL139" i="7"/>
  <c r="JPM139" i="7"/>
  <c r="JPN139" i="7"/>
  <c r="JPO139" i="7"/>
  <c r="JPP139" i="7"/>
  <c r="JPQ139" i="7"/>
  <c r="JPR139" i="7"/>
  <c r="JPS139" i="7"/>
  <c r="JPT139" i="7"/>
  <c r="JPU139" i="7"/>
  <c r="JPV139" i="7"/>
  <c r="JPW139" i="7"/>
  <c r="JPX139" i="7"/>
  <c r="JPY139" i="7"/>
  <c r="JPZ139" i="7"/>
  <c r="JQA139" i="7"/>
  <c r="JQB139" i="7"/>
  <c r="JQC139" i="7"/>
  <c r="JQD139" i="7"/>
  <c r="JQE139" i="7"/>
  <c r="JQF139" i="7"/>
  <c r="JQG139" i="7"/>
  <c r="JQH139" i="7"/>
  <c r="JQI139" i="7"/>
  <c r="JQJ139" i="7"/>
  <c r="JQK139" i="7"/>
  <c r="JQL139" i="7"/>
  <c r="JQM139" i="7"/>
  <c r="JQN139" i="7"/>
  <c r="JQO139" i="7"/>
  <c r="JQP139" i="7"/>
  <c r="JQQ139" i="7"/>
  <c r="JQR139" i="7"/>
  <c r="JQS139" i="7"/>
  <c r="JQT139" i="7"/>
  <c r="JQU139" i="7"/>
  <c r="JQV139" i="7"/>
  <c r="JQW139" i="7"/>
  <c r="JQX139" i="7"/>
  <c r="JQY139" i="7"/>
  <c r="JQZ139" i="7"/>
  <c r="JRA139" i="7"/>
  <c r="JRB139" i="7"/>
  <c r="JRC139" i="7"/>
  <c r="JRD139" i="7"/>
  <c r="JRE139" i="7"/>
  <c r="JRF139" i="7"/>
  <c r="JRG139" i="7"/>
  <c r="JRH139" i="7"/>
  <c r="JRI139" i="7"/>
  <c r="JRJ139" i="7"/>
  <c r="JRK139" i="7"/>
  <c r="JRL139" i="7"/>
  <c r="JRM139" i="7"/>
  <c r="JRN139" i="7"/>
  <c r="JRO139" i="7"/>
  <c r="JRP139" i="7"/>
  <c r="JRQ139" i="7"/>
  <c r="JRR139" i="7"/>
  <c r="JRS139" i="7"/>
  <c r="JRT139" i="7"/>
  <c r="JRU139" i="7"/>
  <c r="JRV139" i="7"/>
  <c r="JRW139" i="7"/>
  <c r="JRX139" i="7"/>
  <c r="JRY139" i="7"/>
  <c r="JRZ139" i="7"/>
  <c r="JSA139" i="7"/>
  <c r="JSB139" i="7"/>
  <c r="JSC139" i="7"/>
  <c r="JSD139" i="7"/>
  <c r="JSE139" i="7"/>
  <c r="JSF139" i="7"/>
  <c r="JSG139" i="7"/>
  <c r="JSH139" i="7"/>
  <c r="JSI139" i="7"/>
  <c r="JSJ139" i="7"/>
  <c r="JSK139" i="7"/>
  <c r="JSL139" i="7"/>
  <c r="JSM139" i="7"/>
  <c r="JSN139" i="7"/>
  <c r="JSO139" i="7"/>
  <c r="JSP139" i="7"/>
  <c r="JSQ139" i="7"/>
  <c r="JSR139" i="7"/>
  <c r="JSS139" i="7"/>
  <c r="JST139" i="7"/>
  <c r="JSU139" i="7"/>
  <c r="JSV139" i="7"/>
  <c r="JSW139" i="7"/>
  <c r="JSX139" i="7"/>
  <c r="JSY139" i="7"/>
  <c r="JSZ139" i="7"/>
  <c r="JTA139" i="7"/>
  <c r="JTB139" i="7"/>
  <c r="JTC139" i="7"/>
  <c r="JTD139" i="7"/>
  <c r="JTE139" i="7"/>
  <c r="JTF139" i="7"/>
  <c r="JTG139" i="7"/>
  <c r="JTH139" i="7"/>
  <c r="JTI139" i="7"/>
  <c r="JTJ139" i="7"/>
  <c r="JTK139" i="7"/>
  <c r="JTL139" i="7"/>
  <c r="JTM139" i="7"/>
  <c r="JTN139" i="7"/>
  <c r="JTO139" i="7"/>
  <c r="JTP139" i="7"/>
  <c r="JTQ139" i="7"/>
  <c r="JTR139" i="7"/>
  <c r="JTS139" i="7"/>
  <c r="JTT139" i="7"/>
  <c r="JTU139" i="7"/>
  <c r="JTV139" i="7"/>
  <c r="JTW139" i="7"/>
  <c r="JTX139" i="7"/>
  <c r="JTY139" i="7"/>
  <c r="JTZ139" i="7"/>
  <c r="JUA139" i="7"/>
  <c r="JUB139" i="7"/>
  <c r="JUC139" i="7"/>
  <c r="JUD139" i="7"/>
  <c r="JUE139" i="7"/>
  <c r="JUF139" i="7"/>
  <c r="JUG139" i="7"/>
  <c r="JUH139" i="7"/>
  <c r="JUI139" i="7"/>
  <c r="JUJ139" i="7"/>
  <c r="JUK139" i="7"/>
  <c r="JUL139" i="7"/>
  <c r="JUM139" i="7"/>
  <c r="JUN139" i="7"/>
  <c r="JUO139" i="7"/>
  <c r="JUP139" i="7"/>
  <c r="JUQ139" i="7"/>
  <c r="JUR139" i="7"/>
  <c r="JUS139" i="7"/>
  <c r="JUT139" i="7"/>
  <c r="JUU139" i="7"/>
  <c r="JUV139" i="7"/>
  <c r="JUW139" i="7"/>
  <c r="JUX139" i="7"/>
  <c r="JUY139" i="7"/>
  <c r="JUZ139" i="7"/>
  <c r="JVA139" i="7"/>
  <c r="JVB139" i="7"/>
  <c r="JVC139" i="7"/>
  <c r="JVD139" i="7"/>
  <c r="JVE139" i="7"/>
  <c r="JVF139" i="7"/>
  <c r="JVG139" i="7"/>
  <c r="JVH139" i="7"/>
  <c r="JVI139" i="7"/>
  <c r="JVJ139" i="7"/>
  <c r="JVK139" i="7"/>
  <c r="JVL139" i="7"/>
  <c r="JVM139" i="7"/>
  <c r="JVN139" i="7"/>
  <c r="JVO139" i="7"/>
  <c r="JVP139" i="7"/>
  <c r="JVQ139" i="7"/>
  <c r="JVR139" i="7"/>
  <c r="JVS139" i="7"/>
  <c r="JVT139" i="7"/>
  <c r="JVU139" i="7"/>
  <c r="JVV139" i="7"/>
  <c r="JVW139" i="7"/>
  <c r="JVX139" i="7"/>
  <c r="JVY139" i="7"/>
  <c r="JVZ139" i="7"/>
  <c r="JWA139" i="7"/>
  <c r="JWB139" i="7"/>
  <c r="JWC139" i="7"/>
  <c r="JWD139" i="7"/>
  <c r="JWE139" i="7"/>
  <c r="JWF139" i="7"/>
  <c r="JWG139" i="7"/>
  <c r="JWH139" i="7"/>
  <c r="JWI139" i="7"/>
  <c r="JWJ139" i="7"/>
  <c r="JWK139" i="7"/>
  <c r="JWL139" i="7"/>
  <c r="JWM139" i="7"/>
  <c r="JWN139" i="7"/>
  <c r="JWO139" i="7"/>
  <c r="JWP139" i="7"/>
  <c r="JWQ139" i="7"/>
  <c r="JWR139" i="7"/>
  <c r="JWS139" i="7"/>
  <c r="JWT139" i="7"/>
  <c r="JWU139" i="7"/>
  <c r="JWV139" i="7"/>
  <c r="JWW139" i="7"/>
  <c r="JWX139" i="7"/>
  <c r="JWY139" i="7"/>
  <c r="JWZ139" i="7"/>
  <c r="JXA139" i="7"/>
  <c r="JXB139" i="7"/>
  <c r="JXC139" i="7"/>
  <c r="JXD139" i="7"/>
  <c r="JXE139" i="7"/>
  <c r="JXF139" i="7"/>
  <c r="JXG139" i="7"/>
  <c r="JXH139" i="7"/>
  <c r="JXI139" i="7"/>
  <c r="JXJ139" i="7"/>
  <c r="JXK139" i="7"/>
  <c r="JXL139" i="7"/>
  <c r="JXM139" i="7"/>
  <c r="JXN139" i="7"/>
  <c r="JXO139" i="7"/>
  <c r="JXP139" i="7"/>
  <c r="JXQ139" i="7"/>
  <c r="JXR139" i="7"/>
  <c r="JXS139" i="7"/>
  <c r="JXT139" i="7"/>
  <c r="JXU139" i="7"/>
  <c r="JXV139" i="7"/>
  <c r="JXW139" i="7"/>
  <c r="JXX139" i="7"/>
  <c r="JXY139" i="7"/>
  <c r="JXZ139" i="7"/>
  <c r="JYA139" i="7"/>
  <c r="JYB139" i="7"/>
  <c r="JYC139" i="7"/>
  <c r="JYD139" i="7"/>
  <c r="JYE139" i="7"/>
  <c r="JYF139" i="7"/>
  <c r="JYG139" i="7"/>
  <c r="JYH139" i="7"/>
  <c r="JYI139" i="7"/>
  <c r="JYJ139" i="7"/>
  <c r="JYK139" i="7"/>
  <c r="JYL139" i="7"/>
  <c r="JYM139" i="7"/>
  <c r="JYN139" i="7"/>
  <c r="JYO139" i="7"/>
  <c r="JYP139" i="7"/>
  <c r="JYQ139" i="7"/>
  <c r="JYR139" i="7"/>
  <c r="JYS139" i="7"/>
  <c r="JYT139" i="7"/>
  <c r="JYU139" i="7"/>
  <c r="JYV139" i="7"/>
  <c r="JYW139" i="7"/>
  <c r="JYX139" i="7"/>
  <c r="JYY139" i="7"/>
  <c r="JYZ139" i="7"/>
  <c r="JZA139" i="7"/>
  <c r="JZB139" i="7"/>
  <c r="JZC139" i="7"/>
  <c r="JZD139" i="7"/>
  <c r="JZE139" i="7"/>
  <c r="JZF139" i="7"/>
  <c r="JZG139" i="7"/>
  <c r="JZH139" i="7"/>
  <c r="JZI139" i="7"/>
  <c r="JZJ139" i="7"/>
  <c r="JZK139" i="7"/>
  <c r="JZL139" i="7"/>
  <c r="JZM139" i="7"/>
  <c r="JZN139" i="7"/>
  <c r="JZO139" i="7"/>
  <c r="JZP139" i="7"/>
  <c r="JZQ139" i="7"/>
  <c r="JZR139" i="7"/>
  <c r="JZS139" i="7"/>
  <c r="JZT139" i="7"/>
  <c r="JZU139" i="7"/>
  <c r="JZV139" i="7"/>
  <c r="JZW139" i="7"/>
  <c r="JZX139" i="7"/>
  <c r="JZY139" i="7"/>
  <c r="JZZ139" i="7"/>
  <c r="KAA139" i="7"/>
  <c r="KAB139" i="7"/>
  <c r="KAC139" i="7"/>
  <c r="KAD139" i="7"/>
  <c r="KAE139" i="7"/>
  <c r="KAF139" i="7"/>
  <c r="KAG139" i="7"/>
  <c r="KAH139" i="7"/>
  <c r="KAI139" i="7"/>
  <c r="KAJ139" i="7"/>
  <c r="KAK139" i="7"/>
  <c r="KAL139" i="7"/>
  <c r="KAM139" i="7"/>
  <c r="KAN139" i="7"/>
  <c r="KAO139" i="7"/>
  <c r="KAP139" i="7"/>
  <c r="KAQ139" i="7"/>
  <c r="KAR139" i="7"/>
  <c r="KAS139" i="7"/>
  <c r="KAT139" i="7"/>
  <c r="KAU139" i="7"/>
  <c r="KAV139" i="7"/>
  <c r="KAW139" i="7"/>
  <c r="KAX139" i="7"/>
  <c r="KAY139" i="7"/>
  <c r="KAZ139" i="7"/>
  <c r="KBA139" i="7"/>
  <c r="KBB139" i="7"/>
  <c r="KBC139" i="7"/>
  <c r="KBD139" i="7"/>
  <c r="KBE139" i="7"/>
  <c r="KBF139" i="7"/>
  <c r="KBG139" i="7"/>
  <c r="KBH139" i="7"/>
  <c r="KBI139" i="7"/>
  <c r="KBJ139" i="7"/>
  <c r="KBK139" i="7"/>
  <c r="KBL139" i="7"/>
  <c r="KBM139" i="7"/>
  <c r="KBN139" i="7"/>
  <c r="KBO139" i="7"/>
  <c r="KBP139" i="7"/>
  <c r="KBQ139" i="7"/>
  <c r="KBR139" i="7"/>
  <c r="KBS139" i="7"/>
  <c r="KBT139" i="7"/>
  <c r="KBU139" i="7"/>
  <c r="KBV139" i="7"/>
  <c r="KBW139" i="7"/>
  <c r="KBX139" i="7"/>
  <c r="KBY139" i="7"/>
  <c r="KBZ139" i="7"/>
  <c r="KCA139" i="7"/>
  <c r="KCB139" i="7"/>
  <c r="KCC139" i="7"/>
  <c r="KCD139" i="7"/>
  <c r="KCE139" i="7"/>
  <c r="KCF139" i="7"/>
  <c r="KCG139" i="7"/>
  <c r="KCH139" i="7"/>
  <c r="KCI139" i="7"/>
  <c r="KCJ139" i="7"/>
  <c r="KCK139" i="7"/>
  <c r="KCL139" i="7"/>
  <c r="KCM139" i="7"/>
  <c r="KCN139" i="7"/>
  <c r="KCO139" i="7"/>
  <c r="KCP139" i="7"/>
  <c r="KCQ139" i="7"/>
  <c r="KCR139" i="7"/>
  <c r="KCS139" i="7"/>
  <c r="KCT139" i="7"/>
  <c r="KCU139" i="7"/>
  <c r="KCV139" i="7"/>
  <c r="KCW139" i="7"/>
  <c r="KCX139" i="7"/>
  <c r="KCY139" i="7"/>
  <c r="KCZ139" i="7"/>
  <c r="KDA139" i="7"/>
  <c r="KDB139" i="7"/>
  <c r="KDC139" i="7"/>
  <c r="KDD139" i="7"/>
  <c r="KDE139" i="7"/>
  <c r="KDF139" i="7"/>
  <c r="KDG139" i="7"/>
  <c r="KDH139" i="7"/>
  <c r="KDI139" i="7"/>
  <c r="KDJ139" i="7"/>
  <c r="KDK139" i="7"/>
  <c r="KDL139" i="7"/>
  <c r="KDM139" i="7"/>
  <c r="KDN139" i="7"/>
  <c r="KDO139" i="7"/>
  <c r="KDP139" i="7"/>
  <c r="KDQ139" i="7"/>
  <c r="KDR139" i="7"/>
  <c r="KDS139" i="7"/>
  <c r="KDT139" i="7"/>
  <c r="KDU139" i="7"/>
  <c r="KDV139" i="7"/>
  <c r="KDW139" i="7"/>
  <c r="KDX139" i="7"/>
  <c r="KDY139" i="7"/>
  <c r="KDZ139" i="7"/>
  <c r="KEA139" i="7"/>
  <c r="KEB139" i="7"/>
  <c r="KEC139" i="7"/>
  <c r="KED139" i="7"/>
  <c r="KEE139" i="7"/>
  <c r="KEF139" i="7"/>
  <c r="KEG139" i="7"/>
  <c r="KEH139" i="7"/>
  <c r="KEI139" i="7"/>
  <c r="KEJ139" i="7"/>
  <c r="KEK139" i="7"/>
  <c r="KEL139" i="7"/>
  <c r="KEM139" i="7"/>
  <c r="KEN139" i="7"/>
  <c r="KEO139" i="7"/>
  <c r="KEP139" i="7"/>
  <c r="KEQ139" i="7"/>
  <c r="KER139" i="7"/>
  <c r="KES139" i="7"/>
  <c r="KET139" i="7"/>
  <c r="KEU139" i="7"/>
  <c r="KEV139" i="7"/>
  <c r="KEW139" i="7"/>
  <c r="KEX139" i="7"/>
  <c r="KEY139" i="7"/>
  <c r="KEZ139" i="7"/>
  <c r="KFA139" i="7"/>
  <c r="KFB139" i="7"/>
  <c r="KFC139" i="7"/>
  <c r="KFD139" i="7"/>
  <c r="KFE139" i="7"/>
  <c r="KFF139" i="7"/>
  <c r="KFG139" i="7"/>
  <c r="KFH139" i="7"/>
  <c r="KFI139" i="7"/>
  <c r="KFJ139" i="7"/>
  <c r="KFK139" i="7"/>
  <c r="KFL139" i="7"/>
  <c r="KFM139" i="7"/>
  <c r="KFN139" i="7"/>
  <c r="KFO139" i="7"/>
  <c r="KFP139" i="7"/>
  <c r="KFQ139" i="7"/>
  <c r="KFR139" i="7"/>
  <c r="KFS139" i="7"/>
  <c r="KFT139" i="7"/>
  <c r="KFU139" i="7"/>
  <c r="KFV139" i="7"/>
  <c r="KFW139" i="7"/>
  <c r="KFX139" i="7"/>
  <c r="KFY139" i="7"/>
  <c r="KFZ139" i="7"/>
  <c r="KGA139" i="7"/>
  <c r="KGB139" i="7"/>
  <c r="KGC139" i="7"/>
  <c r="KGD139" i="7"/>
  <c r="KGE139" i="7"/>
  <c r="KGF139" i="7"/>
  <c r="KGG139" i="7"/>
  <c r="KGH139" i="7"/>
  <c r="KGI139" i="7"/>
  <c r="KGJ139" i="7"/>
  <c r="KGK139" i="7"/>
  <c r="KGL139" i="7"/>
  <c r="KGM139" i="7"/>
  <c r="KGN139" i="7"/>
  <c r="KGO139" i="7"/>
  <c r="KGP139" i="7"/>
  <c r="KGQ139" i="7"/>
  <c r="KGR139" i="7"/>
  <c r="KGS139" i="7"/>
  <c r="KGT139" i="7"/>
  <c r="KGU139" i="7"/>
  <c r="KGV139" i="7"/>
  <c r="KGW139" i="7"/>
  <c r="KGX139" i="7"/>
  <c r="KGY139" i="7"/>
  <c r="KGZ139" i="7"/>
  <c r="KHA139" i="7"/>
  <c r="KHB139" i="7"/>
  <c r="KHC139" i="7"/>
  <c r="KHD139" i="7"/>
  <c r="KHE139" i="7"/>
  <c r="KHF139" i="7"/>
  <c r="KHG139" i="7"/>
  <c r="KHH139" i="7"/>
  <c r="KHI139" i="7"/>
  <c r="KHJ139" i="7"/>
  <c r="KHK139" i="7"/>
  <c r="KHL139" i="7"/>
  <c r="KHM139" i="7"/>
  <c r="KHN139" i="7"/>
  <c r="KHO139" i="7"/>
  <c r="KHP139" i="7"/>
  <c r="KHQ139" i="7"/>
  <c r="KHR139" i="7"/>
  <c r="KHS139" i="7"/>
  <c r="KHT139" i="7"/>
  <c r="KHU139" i="7"/>
  <c r="KHV139" i="7"/>
  <c r="KHW139" i="7"/>
  <c r="KHX139" i="7"/>
  <c r="KHY139" i="7"/>
  <c r="KHZ139" i="7"/>
  <c r="KIA139" i="7"/>
  <c r="KIB139" i="7"/>
  <c r="KIC139" i="7"/>
  <c r="KID139" i="7"/>
  <c r="KIE139" i="7"/>
  <c r="KIF139" i="7"/>
  <c r="KIG139" i="7"/>
  <c r="KIH139" i="7"/>
  <c r="KII139" i="7"/>
  <c r="KIJ139" i="7"/>
  <c r="KIK139" i="7"/>
  <c r="KIL139" i="7"/>
  <c r="KIM139" i="7"/>
  <c r="KIN139" i="7"/>
  <c r="KIO139" i="7"/>
  <c r="KIP139" i="7"/>
  <c r="KIQ139" i="7"/>
  <c r="KIR139" i="7"/>
  <c r="KIS139" i="7"/>
  <c r="KIT139" i="7"/>
  <c r="KIU139" i="7"/>
  <c r="KIV139" i="7"/>
  <c r="KIW139" i="7"/>
  <c r="KIX139" i="7"/>
  <c r="KIY139" i="7"/>
  <c r="KIZ139" i="7"/>
  <c r="KJA139" i="7"/>
  <c r="KJB139" i="7"/>
  <c r="KJC139" i="7"/>
  <c r="KJD139" i="7"/>
  <c r="KJE139" i="7"/>
  <c r="KJF139" i="7"/>
  <c r="KJG139" i="7"/>
  <c r="KJH139" i="7"/>
  <c r="KJI139" i="7"/>
  <c r="KJJ139" i="7"/>
  <c r="KJK139" i="7"/>
  <c r="KJL139" i="7"/>
  <c r="KJM139" i="7"/>
  <c r="KJN139" i="7"/>
  <c r="KJO139" i="7"/>
  <c r="KJP139" i="7"/>
  <c r="KJQ139" i="7"/>
  <c r="KJR139" i="7"/>
  <c r="KJS139" i="7"/>
  <c r="KJT139" i="7"/>
  <c r="KJU139" i="7"/>
  <c r="KJV139" i="7"/>
  <c r="KJW139" i="7"/>
  <c r="KJX139" i="7"/>
  <c r="KJY139" i="7"/>
  <c r="KJZ139" i="7"/>
  <c r="KKA139" i="7"/>
  <c r="KKB139" i="7"/>
  <c r="KKC139" i="7"/>
  <c r="KKD139" i="7"/>
  <c r="KKE139" i="7"/>
  <c r="KKF139" i="7"/>
  <c r="KKG139" i="7"/>
  <c r="KKH139" i="7"/>
  <c r="KKI139" i="7"/>
  <c r="KKJ139" i="7"/>
  <c r="KKK139" i="7"/>
  <c r="KKL139" i="7"/>
  <c r="KKM139" i="7"/>
  <c r="KKN139" i="7"/>
  <c r="KKO139" i="7"/>
  <c r="KKP139" i="7"/>
  <c r="KKQ139" i="7"/>
  <c r="KKR139" i="7"/>
  <c r="KKS139" i="7"/>
  <c r="KKT139" i="7"/>
  <c r="KKU139" i="7"/>
  <c r="KKV139" i="7"/>
  <c r="KKW139" i="7"/>
  <c r="KKX139" i="7"/>
  <c r="KKY139" i="7"/>
  <c r="KKZ139" i="7"/>
  <c r="KLA139" i="7"/>
  <c r="KLB139" i="7"/>
  <c r="KLC139" i="7"/>
  <c r="KLD139" i="7"/>
  <c r="KLE139" i="7"/>
  <c r="KLF139" i="7"/>
  <c r="KLG139" i="7"/>
  <c r="KLH139" i="7"/>
  <c r="KLI139" i="7"/>
  <c r="KLJ139" i="7"/>
  <c r="KLK139" i="7"/>
  <c r="KLL139" i="7"/>
  <c r="KLM139" i="7"/>
  <c r="KLN139" i="7"/>
  <c r="KLO139" i="7"/>
  <c r="KLP139" i="7"/>
  <c r="KLQ139" i="7"/>
  <c r="KLR139" i="7"/>
  <c r="KLS139" i="7"/>
  <c r="KLT139" i="7"/>
  <c r="KLU139" i="7"/>
  <c r="KLV139" i="7"/>
  <c r="KLW139" i="7"/>
  <c r="KLX139" i="7"/>
  <c r="KLY139" i="7"/>
  <c r="KLZ139" i="7"/>
  <c r="KMA139" i="7"/>
  <c r="KMB139" i="7"/>
  <c r="KMC139" i="7"/>
  <c r="KMD139" i="7"/>
  <c r="KME139" i="7"/>
  <c r="KMF139" i="7"/>
  <c r="KMG139" i="7"/>
  <c r="KMH139" i="7"/>
  <c r="KMI139" i="7"/>
  <c r="KMJ139" i="7"/>
  <c r="KMK139" i="7"/>
  <c r="KML139" i="7"/>
  <c r="KMM139" i="7"/>
  <c r="KMN139" i="7"/>
  <c r="KMO139" i="7"/>
  <c r="KMP139" i="7"/>
  <c r="KMQ139" i="7"/>
  <c r="KMR139" i="7"/>
  <c r="KMS139" i="7"/>
  <c r="KMT139" i="7"/>
  <c r="KMU139" i="7"/>
  <c r="KMV139" i="7"/>
  <c r="KMW139" i="7"/>
  <c r="KMX139" i="7"/>
  <c r="KMY139" i="7"/>
  <c r="KMZ139" i="7"/>
  <c r="KNA139" i="7"/>
  <c r="KNB139" i="7"/>
  <c r="KNC139" i="7"/>
  <c r="KND139" i="7"/>
  <c r="KNE139" i="7"/>
  <c r="KNF139" i="7"/>
  <c r="KNG139" i="7"/>
  <c r="KNH139" i="7"/>
  <c r="KNI139" i="7"/>
  <c r="KNJ139" i="7"/>
  <c r="KNK139" i="7"/>
  <c r="KNL139" i="7"/>
  <c r="KNM139" i="7"/>
  <c r="KNN139" i="7"/>
  <c r="KNO139" i="7"/>
  <c r="KNP139" i="7"/>
  <c r="KNQ139" i="7"/>
  <c r="KNR139" i="7"/>
  <c r="KNS139" i="7"/>
  <c r="KNT139" i="7"/>
  <c r="KNU139" i="7"/>
  <c r="KNV139" i="7"/>
  <c r="KNW139" i="7"/>
  <c r="KNX139" i="7"/>
  <c r="KNY139" i="7"/>
  <c r="KNZ139" i="7"/>
  <c r="KOA139" i="7"/>
  <c r="KOB139" i="7"/>
  <c r="KOC139" i="7"/>
  <c r="KOD139" i="7"/>
  <c r="KOE139" i="7"/>
  <c r="KOF139" i="7"/>
  <c r="KOG139" i="7"/>
  <c r="KOH139" i="7"/>
  <c r="KOI139" i="7"/>
  <c r="KOJ139" i="7"/>
  <c r="KOK139" i="7"/>
  <c r="KOL139" i="7"/>
  <c r="KOM139" i="7"/>
  <c r="KON139" i="7"/>
  <c r="KOO139" i="7"/>
  <c r="KOP139" i="7"/>
  <c r="KOQ139" i="7"/>
  <c r="KOR139" i="7"/>
  <c r="KOS139" i="7"/>
  <c r="KOT139" i="7"/>
  <c r="KOU139" i="7"/>
  <c r="KOV139" i="7"/>
  <c r="KOW139" i="7"/>
  <c r="KOX139" i="7"/>
  <c r="KOY139" i="7"/>
  <c r="KOZ139" i="7"/>
  <c r="KPA139" i="7"/>
  <c r="KPB139" i="7"/>
  <c r="KPC139" i="7"/>
  <c r="KPD139" i="7"/>
  <c r="KPE139" i="7"/>
  <c r="KPF139" i="7"/>
  <c r="KPG139" i="7"/>
  <c r="KPH139" i="7"/>
  <c r="KPI139" i="7"/>
  <c r="KPJ139" i="7"/>
  <c r="KPK139" i="7"/>
  <c r="KPL139" i="7"/>
  <c r="KPM139" i="7"/>
  <c r="KPN139" i="7"/>
  <c r="KPO139" i="7"/>
  <c r="KPP139" i="7"/>
  <c r="KPQ139" i="7"/>
  <c r="KPR139" i="7"/>
  <c r="KPS139" i="7"/>
  <c r="KPT139" i="7"/>
  <c r="KPU139" i="7"/>
  <c r="KPV139" i="7"/>
  <c r="KPW139" i="7"/>
  <c r="KPX139" i="7"/>
  <c r="KPY139" i="7"/>
  <c r="KPZ139" i="7"/>
  <c r="KQA139" i="7"/>
  <c r="KQB139" i="7"/>
  <c r="KQC139" i="7"/>
  <c r="KQD139" i="7"/>
  <c r="KQE139" i="7"/>
  <c r="KQF139" i="7"/>
  <c r="KQG139" i="7"/>
  <c r="KQH139" i="7"/>
  <c r="KQI139" i="7"/>
  <c r="KQJ139" i="7"/>
  <c r="KQK139" i="7"/>
  <c r="KQL139" i="7"/>
  <c r="KQM139" i="7"/>
  <c r="KQN139" i="7"/>
  <c r="KQO139" i="7"/>
  <c r="KQP139" i="7"/>
  <c r="KQQ139" i="7"/>
  <c r="KQR139" i="7"/>
  <c r="KQS139" i="7"/>
  <c r="KQT139" i="7"/>
  <c r="KQU139" i="7"/>
  <c r="KQV139" i="7"/>
  <c r="KQW139" i="7"/>
  <c r="KQX139" i="7"/>
  <c r="KQY139" i="7"/>
  <c r="KQZ139" i="7"/>
  <c r="KRA139" i="7"/>
  <c r="KRB139" i="7"/>
  <c r="KRC139" i="7"/>
  <c r="KRD139" i="7"/>
  <c r="KRE139" i="7"/>
  <c r="KRF139" i="7"/>
  <c r="KRG139" i="7"/>
  <c r="KRH139" i="7"/>
  <c r="KRI139" i="7"/>
  <c r="KRJ139" i="7"/>
  <c r="KRK139" i="7"/>
  <c r="KRL139" i="7"/>
  <c r="KRM139" i="7"/>
  <c r="KRN139" i="7"/>
  <c r="KRO139" i="7"/>
  <c r="KRP139" i="7"/>
  <c r="KRQ139" i="7"/>
  <c r="KRR139" i="7"/>
  <c r="KRS139" i="7"/>
  <c r="KRT139" i="7"/>
  <c r="KRU139" i="7"/>
  <c r="KRV139" i="7"/>
  <c r="KRW139" i="7"/>
  <c r="KRX139" i="7"/>
  <c r="KRY139" i="7"/>
  <c r="KRZ139" i="7"/>
  <c r="KSA139" i="7"/>
  <c r="KSB139" i="7"/>
  <c r="KSC139" i="7"/>
  <c r="KSD139" i="7"/>
  <c r="KSE139" i="7"/>
  <c r="KSF139" i="7"/>
  <c r="KSG139" i="7"/>
  <c r="KSH139" i="7"/>
  <c r="KSI139" i="7"/>
  <c r="KSJ139" i="7"/>
  <c r="KSK139" i="7"/>
  <c r="KSL139" i="7"/>
  <c r="KSM139" i="7"/>
  <c r="KSN139" i="7"/>
  <c r="KSO139" i="7"/>
  <c r="KSP139" i="7"/>
  <c r="KSQ139" i="7"/>
  <c r="KSR139" i="7"/>
  <c r="KSS139" i="7"/>
  <c r="KST139" i="7"/>
  <c r="KSU139" i="7"/>
  <c r="KSV139" i="7"/>
  <c r="KSW139" i="7"/>
  <c r="KSX139" i="7"/>
  <c r="KSY139" i="7"/>
  <c r="KSZ139" i="7"/>
  <c r="KTA139" i="7"/>
  <c r="KTB139" i="7"/>
  <c r="KTC139" i="7"/>
  <c r="KTD139" i="7"/>
  <c r="KTE139" i="7"/>
  <c r="KTF139" i="7"/>
  <c r="KTG139" i="7"/>
  <c r="KTH139" i="7"/>
  <c r="KTI139" i="7"/>
  <c r="KTJ139" i="7"/>
  <c r="KTK139" i="7"/>
  <c r="KTL139" i="7"/>
  <c r="KTM139" i="7"/>
  <c r="KTN139" i="7"/>
  <c r="KTO139" i="7"/>
  <c r="KTP139" i="7"/>
  <c r="KTQ139" i="7"/>
  <c r="KTR139" i="7"/>
  <c r="KTS139" i="7"/>
  <c r="KTT139" i="7"/>
  <c r="KTU139" i="7"/>
  <c r="KTV139" i="7"/>
  <c r="KTW139" i="7"/>
  <c r="KTX139" i="7"/>
  <c r="KTY139" i="7"/>
  <c r="KTZ139" i="7"/>
  <c r="KUA139" i="7"/>
  <c r="KUB139" i="7"/>
  <c r="KUC139" i="7"/>
  <c r="KUD139" i="7"/>
  <c r="KUE139" i="7"/>
  <c r="KUF139" i="7"/>
  <c r="KUG139" i="7"/>
  <c r="KUH139" i="7"/>
  <c r="KUI139" i="7"/>
  <c r="KUJ139" i="7"/>
  <c r="KUK139" i="7"/>
  <c r="KUL139" i="7"/>
  <c r="KUM139" i="7"/>
  <c r="KUN139" i="7"/>
  <c r="KUO139" i="7"/>
  <c r="KUP139" i="7"/>
  <c r="KUQ139" i="7"/>
  <c r="KUR139" i="7"/>
  <c r="KUS139" i="7"/>
  <c r="KUT139" i="7"/>
  <c r="KUU139" i="7"/>
  <c r="KUV139" i="7"/>
  <c r="KUW139" i="7"/>
  <c r="KUX139" i="7"/>
  <c r="KUY139" i="7"/>
  <c r="KUZ139" i="7"/>
  <c r="KVA139" i="7"/>
  <c r="KVB139" i="7"/>
  <c r="KVC139" i="7"/>
  <c r="KVD139" i="7"/>
  <c r="KVE139" i="7"/>
  <c r="KVF139" i="7"/>
  <c r="KVG139" i="7"/>
  <c r="KVH139" i="7"/>
  <c r="KVI139" i="7"/>
  <c r="KVJ139" i="7"/>
  <c r="KVK139" i="7"/>
  <c r="KVL139" i="7"/>
  <c r="KVM139" i="7"/>
  <c r="KVN139" i="7"/>
  <c r="KVO139" i="7"/>
  <c r="KVP139" i="7"/>
  <c r="KVQ139" i="7"/>
  <c r="KVR139" i="7"/>
  <c r="KVS139" i="7"/>
  <c r="KVT139" i="7"/>
  <c r="KVU139" i="7"/>
  <c r="KVV139" i="7"/>
  <c r="KVW139" i="7"/>
  <c r="KVX139" i="7"/>
  <c r="KVY139" i="7"/>
  <c r="KVZ139" i="7"/>
  <c r="KWA139" i="7"/>
  <c r="KWB139" i="7"/>
  <c r="KWC139" i="7"/>
  <c r="KWD139" i="7"/>
  <c r="KWE139" i="7"/>
  <c r="KWF139" i="7"/>
  <c r="KWG139" i="7"/>
  <c r="KWH139" i="7"/>
  <c r="KWI139" i="7"/>
  <c r="KWJ139" i="7"/>
  <c r="KWK139" i="7"/>
  <c r="KWL139" i="7"/>
  <c r="KWM139" i="7"/>
  <c r="KWN139" i="7"/>
  <c r="KWO139" i="7"/>
  <c r="KWP139" i="7"/>
  <c r="KWQ139" i="7"/>
  <c r="KWR139" i="7"/>
  <c r="KWS139" i="7"/>
  <c r="KWT139" i="7"/>
  <c r="KWU139" i="7"/>
  <c r="KWV139" i="7"/>
  <c r="KWW139" i="7"/>
  <c r="KWX139" i="7"/>
  <c r="KWY139" i="7"/>
  <c r="KWZ139" i="7"/>
  <c r="KXA139" i="7"/>
  <c r="KXB139" i="7"/>
  <c r="KXC139" i="7"/>
  <c r="KXD139" i="7"/>
  <c r="KXE139" i="7"/>
  <c r="KXF139" i="7"/>
  <c r="KXG139" i="7"/>
  <c r="KXH139" i="7"/>
  <c r="KXI139" i="7"/>
  <c r="KXJ139" i="7"/>
  <c r="KXK139" i="7"/>
  <c r="KXL139" i="7"/>
  <c r="KXM139" i="7"/>
  <c r="KXN139" i="7"/>
  <c r="KXO139" i="7"/>
  <c r="KXP139" i="7"/>
  <c r="KXQ139" i="7"/>
  <c r="KXR139" i="7"/>
  <c r="KXS139" i="7"/>
  <c r="KXT139" i="7"/>
  <c r="KXU139" i="7"/>
  <c r="KXV139" i="7"/>
  <c r="KXW139" i="7"/>
  <c r="KXX139" i="7"/>
  <c r="KXY139" i="7"/>
  <c r="KXZ139" i="7"/>
  <c r="KYA139" i="7"/>
  <c r="KYB139" i="7"/>
  <c r="KYC139" i="7"/>
  <c r="KYD139" i="7"/>
  <c r="KYE139" i="7"/>
  <c r="KYF139" i="7"/>
  <c r="KYG139" i="7"/>
  <c r="KYH139" i="7"/>
  <c r="KYI139" i="7"/>
  <c r="KYJ139" i="7"/>
  <c r="KYK139" i="7"/>
  <c r="KYL139" i="7"/>
  <c r="KYM139" i="7"/>
  <c r="KYN139" i="7"/>
  <c r="KYO139" i="7"/>
  <c r="KYP139" i="7"/>
  <c r="KYQ139" i="7"/>
  <c r="KYR139" i="7"/>
  <c r="KYS139" i="7"/>
  <c r="KYT139" i="7"/>
  <c r="KYU139" i="7"/>
  <c r="KYV139" i="7"/>
  <c r="KYW139" i="7"/>
  <c r="KYX139" i="7"/>
  <c r="KYY139" i="7"/>
  <c r="KYZ139" i="7"/>
  <c r="KZA139" i="7"/>
  <c r="KZB139" i="7"/>
  <c r="KZC139" i="7"/>
  <c r="KZD139" i="7"/>
  <c r="KZE139" i="7"/>
  <c r="KZF139" i="7"/>
  <c r="KZG139" i="7"/>
  <c r="KZH139" i="7"/>
  <c r="KZI139" i="7"/>
  <c r="KZJ139" i="7"/>
  <c r="KZK139" i="7"/>
  <c r="KZL139" i="7"/>
  <c r="KZM139" i="7"/>
  <c r="KZN139" i="7"/>
  <c r="KZO139" i="7"/>
  <c r="KZP139" i="7"/>
  <c r="KZQ139" i="7"/>
  <c r="KZR139" i="7"/>
  <c r="KZS139" i="7"/>
  <c r="KZT139" i="7"/>
  <c r="KZU139" i="7"/>
  <c r="KZV139" i="7"/>
  <c r="KZW139" i="7"/>
  <c r="KZX139" i="7"/>
  <c r="KZY139" i="7"/>
  <c r="KZZ139" i="7"/>
  <c r="LAA139" i="7"/>
  <c r="LAB139" i="7"/>
  <c r="LAC139" i="7"/>
  <c r="LAD139" i="7"/>
  <c r="LAE139" i="7"/>
  <c r="LAF139" i="7"/>
  <c r="LAG139" i="7"/>
  <c r="LAH139" i="7"/>
  <c r="LAI139" i="7"/>
  <c r="LAJ139" i="7"/>
  <c r="LAK139" i="7"/>
  <c r="LAL139" i="7"/>
  <c r="LAM139" i="7"/>
  <c r="LAN139" i="7"/>
  <c r="LAO139" i="7"/>
  <c r="LAP139" i="7"/>
  <c r="LAQ139" i="7"/>
  <c r="LAR139" i="7"/>
  <c r="LAS139" i="7"/>
  <c r="LAT139" i="7"/>
  <c r="LAU139" i="7"/>
  <c r="LAV139" i="7"/>
  <c r="LAW139" i="7"/>
  <c r="LAX139" i="7"/>
  <c r="LAY139" i="7"/>
  <c r="LAZ139" i="7"/>
  <c r="LBA139" i="7"/>
  <c r="LBB139" i="7"/>
  <c r="LBC139" i="7"/>
  <c r="LBD139" i="7"/>
  <c r="LBE139" i="7"/>
  <c r="LBF139" i="7"/>
  <c r="LBG139" i="7"/>
  <c r="LBH139" i="7"/>
  <c r="LBI139" i="7"/>
  <c r="LBJ139" i="7"/>
  <c r="LBK139" i="7"/>
  <c r="LBL139" i="7"/>
  <c r="LBM139" i="7"/>
  <c r="LBN139" i="7"/>
  <c r="LBO139" i="7"/>
  <c r="LBP139" i="7"/>
  <c r="LBQ139" i="7"/>
  <c r="LBR139" i="7"/>
  <c r="LBS139" i="7"/>
  <c r="LBT139" i="7"/>
  <c r="LBU139" i="7"/>
  <c r="LBV139" i="7"/>
  <c r="LBW139" i="7"/>
  <c r="LBX139" i="7"/>
  <c r="LBY139" i="7"/>
  <c r="LBZ139" i="7"/>
  <c r="LCA139" i="7"/>
  <c r="LCB139" i="7"/>
  <c r="LCC139" i="7"/>
  <c r="LCD139" i="7"/>
  <c r="LCE139" i="7"/>
  <c r="LCF139" i="7"/>
  <c r="LCG139" i="7"/>
  <c r="LCH139" i="7"/>
  <c r="LCI139" i="7"/>
  <c r="LCJ139" i="7"/>
  <c r="LCK139" i="7"/>
  <c r="LCL139" i="7"/>
  <c r="LCM139" i="7"/>
  <c r="LCN139" i="7"/>
  <c r="LCO139" i="7"/>
  <c r="LCP139" i="7"/>
  <c r="LCQ139" i="7"/>
  <c r="LCR139" i="7"/>
  <c r="LCS139" i="7"/>
  <c r="LCT139" i="7"/>
  <c r="LCU139" i="7"/>
  <c r="LCV139" i="7"/>
  <c r="LCW139" i="7"/>
  <c r="LCX139" i="7"/>
  <c r="LCY139" i="7"/>
  <c r="LCZ139" i="7"/>
  <c r="LDA139" i="7"/>
  <c r="LDB139" i="7"/>
  <c r="LDC139" i="7"/>
  <c r="LDD139" i="7"/>
  <c r="LDE139" i="7"/>
  <c r="LDF139" i="7"/>
  <c r="LDG139" i="7"/>
  <c r="LDH139" i="7"/>
  <c r="LDI139" i="7"/>
  <c r="LDJ139" i="7"/>
  <c r="LDK139" i="7"/>
  <c r="LDL139" i="7"/>
  <c r="LDM139" i="7"/>
  <c r="LDN139" i="7"/>
  <c r="LDO139" i="7"/>
  <c r="LDP139" i="7"/>
  <c r="LDQ139" i="7"/>
  <c r="LDR139" i="7"/>
  <c r="LDS139" i="7"/>
  <c r="LDT139" i="7"/>
  <c r="LDU139" i="7"/>
  <c r="LDV139" i="7"/>
  <c r="LDW139" i="7"/>
  <c r="LDX139" i="7"/>
  <c r="LDY139" i="7"/>
  <c r="LDZ139" i="7"/>
  <c r="LEA139" i="7"/>
  <c r="LEB139" i="7"/>
  <c r="LEC139" i="7"/>
  <c r="LED139" i="7"/>
  <c r="LEE139" i="7"/>
  <c r="LEF139" i="7"/>
  <c r="LEG139" i="7"/>
  <c r="LEH139" i="7"/>
  <c r="LEI139" i="7"/>
  <c r="LEJ139" i="7"/>
  <c r="LEK139" i="7"/>
  <c r="LEL139" i="7"/>
  <c r="LEM139" i="7"/>
  <c r="LEN139" i="7"/>
  <c r="LEO139" i="7"/>
  <c r="LEP139" i="7"/>
  <c r="LEQ139" i="7"/>
  <c r="LER139" i="7"/>
  <c r="LES139" i="7"/>
  <c r="LET139" i="7"/>
  <c r="LEU139" i="7"/>
  <c r="LEV139" i="7"/>
  <c r="LEW139" i="7"/>
  <c r="LEX139" i="7"/>
  <c r="LEY139" i="7"/>
  <c r="LEZ139" i="7"/>
  <c r="LFA139" i="7"/>
  <c r="LFB139" i="7"/>
  <c r="LFC139" i="7"/>
  <c r="LFD139" i="7"/>
  <c r="LFE139" i="7"/>
  <c r="LFF139" i="7"/>
  <c r="LFG139" i="7"/>
  <c r="LFH139" i="7"/>
  <c r="LFI139" i="7"/>
  <c r="LFJ139" i="7"/>
  <c r="LFK139" i="7"/>
  <c r="LFL139" i="7"/>
  <c r="LFM139" i="7"/>
  <c r="LFN139" i="7"/>
  <c r="LFO139" i="7"/>
  <c r="LFP139" i="7"/>
  <c r="LFQ139" i="7"/>
  <c r="LFR139" i="7"/>
  <c r="LFS139" i="7"/>
  <c r="LFT139" i="7"/>
  <c r="LFU139" i="7"/>
  <c r="LFV139" i="7"/>
  <c r="LFW139" i="7"/>
  <c r="LFX139" i="7"/>
  <c r="LFY139" i="7"/>
  <c r="LFZ139" i="7"/>
  <c r="LGA139" i="7"/>
  <c r="LGB139" i="7"/>
  <c r="LGC139" i="7"/>
  <c r="LGD139" i="7"/>
  <c r="LGE139" i="7"/>
  <c r="LGF139" i="7"/>
  <c r="LGG139" i="7"/>
  <c r="LGH139" i="7"/>
  <c r="LGI139" i="7"/>
  <c r="LGJ139" i="7"/>
  <c r="LGK139" i="7"/>
  <c r="LGL139" i="7"/>
  <c r="LGM139" i="7"/>
  <c r="LGN139" i="7"/>
  <c r="LGO139" i="7"/>
  <c r="LGP139" i="7"/>
  <c r="LGQ139" i="7"/>
  <c r="LGR139" i="7"/>
  <c r="LGS139" i="7"/>
  <c r="LGT139" i="7"/>
  <c r="LGU139" i="7"/>
  <c r="LGV139" i="7"/>
  <c r="LGW139" i="7"/>
  <c r="LGX139" i="7"/>
  <c r="LGY139" i="7"/>
  <c r="LGZ139" i="7"/>
  <c r="LHA139" i="7"/>
  <c r="LHB139" i="7"/>
  <c r="LHC139" i="7"/>
  <c r="LHD139" i="7"/>
  <c r="LHE139" i="7"/>
  <c r="LHF139" i="7"/>
  <c r="LHG139" i="7"/>
  <c r="LHH139" i="7"/>
  <c r="LHI139" i="7"/>
  <c r="LHJ139" i="7"/>
  <c r="LHK139" i="7"/>
  <c r="LHL139" i="7"/>
  <c r="LHM139" i="7"/>
  <c r="LHN139" i="7"/>
  <c r="LHO139" i="7"/>
  <c r="LHP139" i="7"/>
  <c r="LHQ139" i="7"/>
  <c r="LHR139" i="7"/>
  <c r="LHS139" i="7"/>
  <c r="LHT139" i="7"/>
  <c r="LHU139" i="7"/>
  <c r="LHV139" i="7"/>
  <c r="LHW139" i="7"/>
  <c r="LHX139" i="7"/>
  <c r="LHY139" i="7"/>
  <c r="LHZ139" i="7"/>
  <c r="LIA139" i="7"/>
  <c r="LIB139" i="7"/>
  <c r="LIC139" i="7"/>
  <c r="LID139" i="7"/>
  <c r="LIE139" i="7"/>
  <c r="LIF139" i="7"/>
  <c r="LIG139" i="7"/>
  <c r="LIH139" i="7"/>
  <c r="LII139" i="7"/>
  <c r="LIJ139" i="7"/>
  <c r="LIK139" i="7"/>
  <c r="LIL139" i="7"/>
  <c r="LIM139" i="7"/>
  <c r="LIN139" i="7"/>
  <c r="LIO139" i="7"/>
  <c r="LIP139" i="7"/>
  <c r="LIQ139" i="7"/>
  <c r="LIR139" i="7"/>
  <c r="LIS139" i="7"/>
  <c r="LIT139" i="7"/>
  <c r="LIU139" i="7"/>
  <c r="LIV139" i="7"/>
  <c r="LIW139" i="7"/>
  <c r="LIX139" i="7"/>
  <c r="LIY139" i="7"/>
  <c r="LIZ139" i="7"/>
  <c r="LJA139" i="7"/>
  <c r="LJB139" i="7"/>
  <c r="LJC139" i="7"/>
  <c r="LJD139" i="7"/>
  <c r="LJE139" i="7"/>
  <c r="LJF139" i="7"/>
  <c r="LJG139" i="7"/>
  <c r="LJH139" i="7"/>
  <c r="LJI139" i="7"/>
  <c r="LJJ139" i="7"/>
  <c r="LJK139" i="7"/>
  <c r="LJL139" i="7"/>
  <c r="LJM139" i="7"/>
  <c r="LJN139" i="7"/>
  <c r="LJO139" i="7"/>
  <c r="LJP139" i="7"/>
  <c r="LJQ139" i="7"/>
  <c r="LJR139" i="7"/>
  <c r="LJS139" i="7"/>
  <c r="LJT139" i="7"/>
  <c r="LJU139" i="7"/>
  <c r="LJV139" i="7"/>
  <c r="LJW139" i="7"/>
  <c r="LJX139" i="7"/>
  <c r="LJY139" i="7"/>
  <c r="LJZ139" i="7"/>
  <c r="LKA139" i="7"/>
  <c r="LKB139" i="7"/>
  <c r="LKC139" i="7"/>
  <c r="LKD139" i="7"/>
  <c r="LKE139" i="7"/>
  <c r="LKF139" i="7"/>
  <c r="LKG139" i="7"/>
  <c r="LKH139" i="7"/>
  <c r="LKI139" i="7"/>
  <c r="LKJ139" i="7"/>
  <c r="LKK139" i="7"/>
  <c r="LKL139" i="7"/>
  <c r="LKM139" i="7"/>
  <c r="LKN139" i="7"/>
  <c r="LKO139" i="7"/>
  <c r="LKP139" i="7"/>
  <c r="LKQ139" i="7"/>
  <c r="LKR139" i="7"/>
  <c r="LKS139" i="7"/>
  <c r="LKT139" i="7"/>
  <c r="LKU139" i="7"/>
  <c r="LKV139" i="7"/>
  <c r="LKW139" i="7"/>
  <c r="LKX139" i="7"/>
  <c r="LKY139" i="7"/>
  <c r="LKZ139" i="7"/>
  <c r="LLA139" i="7"/>
  <c r="LLB139" i="7"/>
  <c r="LLC139" i="7"/>
  <c r="LLD139" i="7"/>
  <c r="LLE139" i="7"/>
  <c r="LLF139" i="7"/>
  <c r="LLG139" i="7"/>
  <c r="LLH139" i="7"/>
  <c r="LLI139" i="7"/>
  <c r="LLJ139" i="7"/>
  <c r="LLK139" i="7"/>
  <c r="LLL139" i="7"/>
  <c r="LLM139" i="7"/>
  <c r="LLN139" i="7"/>
  <c r="LLO139" i="7"/>
  <c r="LLP139" i="7"/>
  <c r="LLQ139" i="7"/>
  <c r="LLR139" i="7"/>
  <c r="LLS139" i="7"/>
  <c r="LLT139" i="7"/>
  <c r="LLU139" i="7"/>
  <c r="LLV139" i="7"/>
  <c r="LLW139" i="7"/>
  <c r="LLX139" i="7"/>
  <c r="LLY139" i="7"/>
  <c r="LLZ139" i="7"/>
  <c r="LMA139" i="7"/>
  <c r="LMB139" i="7"/>
  <c r="LMC139" i="7"/>
  <c r="LMD139" i="7"/>
  <c r="LME139" i="7"/>
  <c r="LMF139" i="7"/>
  <c r="LMG139" i="7"/>
  <c r="LMH139" i="7"/>
  <c r="LMI139" i="7"/>
  <c r="LMJ139" i="7"/>
  <c r="LMK139" i="7"/>
  <c r="LML139" i="7"/>
  <c r="LMM139" i="7"/>
  <c r="LMN139" i="7"/>
  <c r="LMO139" i="7"/>
  <c r="LMP139" i="7"/>
  <c r="LMQ139" i="7"/>
  <c r="LMR139" i="7"/>
  <c r="LMS139" i="7"/>
  <c r="LMT139" i="7"/>
  <c r="LMU139" i="7"/>
  <c r="LMV139" i="7"/>
  <c r="LMW139" i="7"/>
  <c r="LMX139" i="7"/>
  <c r="LMY139" i="7"/>
  <c r="LMZ139" i="7"/>
  <c r="LNA139" i="7"/>
  <c r="LNB139" i="7"/>
  <c r="LNC139" i="7"/>
  <c r="LND139" i="7"/>
  <c r="LNE139" i="7"/>
  <c r="LNF139" i="7"/>
  <c r="LNG139" i="7"/>
  <c r="LNH139" i="7"/>
  <c r="LNI139" i="7"/>
  <c r="LNJ139" i="7"/>
  <c r="LNK139" i="7"/>
  <c r="LNL139" i="7"/>
  <c r="LNM139" i="7"/>
  <c r="LNN139" i="7"/>
  <c r="LNO139" i="7"/>
  <c r="LNP139" i="7"/>
  <c r="LNQ139" i="7"/>
  <c r="LNR139" i="7"/>
  <c r="LNS139" i="7"/>
  <c r="LNT139" i="7"/>
  <c r="LNU139" i="7"/>
  <c r="LNV139" i="7"/>
  <c r="LNW139" i="7"/>
  <c r="LNX139" i="7"/>
  <c r="LNY139" i="7"/>
  <c r="LNZ139" i="7"/>
  <c r="LOA139" i="7"/>
  <c r="LOB139" i="7"/>
  <c r="LOC139" i="7"/>
  <c r="LOD139" i="7"/>
  <c r="LOE139" i="7"/>
  <c r="LOF139" i="7"/>
  <c r="LOG139" i="7"/>
  <c r="LOH139" i="7"/>
  <c r="LOI139" i="7"/>
  <c r="LOJ139" i="7"/>
  <c r="LOK139" i="7"/>
  <c r="LOL139" i="7"/>
  <c r="LOM139" i="7"/>
  <c r="LON139" i="7"/>
  <c r="LOO139" i="7"/>
  <c r="LOP139" i="7"/>
  <c r="LOQ139" i="7"/>
  <c r="LOR139" i="7"/>
  <c r="LOS139" i="7"/>
  <c r="LOT139" i="7"/>
  <c r="LOU139" i="7"/>
  <c r="LOV139" i="7"/>
  <c r="LOW139" i="7"/>
  <c r="LOX139" i="7"/>
  <c r="LOY139" i="7"/>
  <c r="LOZ139" i="7"/>
  <c r="LPA139" i="7"/>
  <c r="LPB139" i="7"/>
  <c r="LPC139" i="7"/>
  <c r="LPD139" i="7"/>
  <c r="LPE139" i="7"/>
  <c r="LPF139" i="7"/>
  <c r="LPG139" i="7"/>
  <c r="LPH139" i="7"/>
  <c r="LPI139" i="7"/>
  <c r="LPJ139" i="7"/>
  <c r="LPK139" i="7"/>
  <c r="LPL139" i="7"/>
  <c r="LPM139" i="7"/>
  <c r="LPN139" i="7"/>
  <c r="LPO139" i="7"/>
  <c r="LPP139" i="7"/>
  <c r="LPQ139" i="7"/>
  <c r="LPR139" i="7"/>
  <c r="LPS139" i="7"/>
  <c r="LPT139" i="7"/>
  <c r="LPU139" i="7"/>
  <c r="LPV139" i="7"/>
  <c r="LPW139" i="7"/>
  <c r="LPX139" i="7"/>
  <c r="LPY139" i="7"/>
  <c r="LPZ139" i="7"/>
  <c r="LQA139" i="7"/>
  <c r="LQB139" i="7"/>
  <c r="LQC139" i="7"/>
  <c r="LQD139" i="7"/>
  <c r="LQE139" i="7"/>
  <c r="LQF139" i="7"/>
  <c r="LQG139" i="7"/>
  <c r="LQH139" i="7"/>
  <c r="LQI139" i="7"/>
  <c r="LQJ139" i="7"/>
  <c r="LQK139" i="7"/>
  <c r="LQL139" i="7"/>
  <c r="LQM139" i="7"/>
  <c r="LQN139" i="7"/>
  <c r="LQO139" i="7"/>
  <c r="LQP139" i="7"/>
  <c r="LQQ139" i="7"/>
  <c r="LQR139" i="7"/>
  <c r="LQS139" i="7"/>
  <c r="LQT139" i="7"/>
  <c r="LQU139" i="7"/>
  <c r="LQV139" i="7"/>
  <c r="LQW139" i="7"/>
  <c r="LQX139" i="7"/>
  <c r="LQY139" i="7"/>
  <c r="LQZ139" i="7"/>
  <c r="LRA139" i="7"/>
  <c r="LRB139" i="7"/>
  <c r="LRC139" i="7"/>
  <c r="LRD139" i="7"/>
  <c r="LRE139" i="7"/>
  <c r="LRF139" i="7"/>
  <c r="LRG139" i="7"/>
  <c r="LRH139" i="7"/>
  <c r="LRI139" i="7"/>
  <c r="LRJ139" i="7"/>
  <c r="LRK139" i="7"/>
  <c r="LRL139" i="7"/>
  <c r="LRM139" i="7"/>
  <c r="LRN139" i="7"/>
  <c r="LRO139" i="7"/>
  <c r="LRP139" i="7"/>
  <c r="LRQ139" i="7"/>
  <c r="LRR139" i="7"/>
  <c r="LRS139" i="7"/>
  <c r="LRT139" i="7"/>
  <c r="LRU139" i="7"/>
  <c r="LRV139" i="7"/>
  <c r="LRW139" i="7"/>
  <c r="LRX139" i="7"/>
  <c r="LRY139" i="7"/>
  <c r="LRZ139" i="7"/>
  <c r="LSA139" i="7"/>
  <c r="LSB139" i="7"/>
  <c r="LSC139" i="7"/>
  <c r="LSD139" i="7"/>
  <c r="LSE139" i="7"/>
  <c r="LSF139" i="7"/>
  <c r="LSG139" i="7"/>
  <c r="LSH139" i="7"/>
  <c r="LSI139" i="7"/>
  <c r="LSJ139" i="7"/>
  <c r="LSK139" i="7"/>
  <c r="LSL139" i="7"/>
  <c r="LSM139" i="7"/>
  <c r="LSN139" i="7"/>
  <c r="LSO139" i="7"/>
  <c r="LSP139" i="7"/>
  <c r="LSQ139" i="7"/>
  <c r="LSR139" i="7"/>
  <c r="LSS139" i="7"/>
  <c r="LST139" i="7"/>
  <c r="LSU139" i="7"/>
  <c r="LSV139" i="7"/>
  <c r="LSW139" i="7"/>
  <c r="LSX139" i="7"/>
  <c r="LSY139" i="7"/>
  <c r="LSZ139" i="7"/>
  <c r="LTA139" i="7"/>
  <c r="LTB139" i="7"/>
  <c r="LTC139" i="7"/>
  <c r="LTD139" i="7"/>
  <c r="LTE139" i="7"/>
  <c r="LTF139" i="7"/>
  <c r="LTG139" i="7"/>
  <c r="LTH139" i="7"/>
  <c r="LTI139" i="7"/>
  <c r="LTJ139" i="7"/>
  <c r="LTK139" i="7"/>
  <c r="LTL139" i="7"/>
  <c r="LTM139" i="7"/>
  <c r="LTN139" i="7"/>
  <c r="LTO139" i="7"/>
  <c r="LTP139" i="7"/>
  <c r="LTQ139" i="7"/>
  <c r="LTR139" i="7"/>
  <c r="LTS139" i="7"/>
  <c r="LTT139" i="7"/>
  <c r="LTU139" i="7"/>
  <c r="LTV139" i="7"/>
  <c r="LTW139" i="7"/>
  <c r="LTX139" i="7"/>
  <c r="LTY139" i="7"/>
  <c r="LTZ139" i="7"/>
  <c r="LUA139" i="7"/>
  <c r="LUB139" i="7"/>
  <c r="LUC139" i="7"/>
  <c r="LUD139" i="7"/>
  <c r="LUE139" i="7"/>
  <c r="LUF139" i="7"/>
  <c r="LUG139" i="7"/>
  <c r="LUH139" i="7"/>
  <c r="LUI139" i="7"/>
  <c r="LUJ139" i="7"/>
  <c r="LUK139" i="7"/>
  <c r="LUL139" i="7"/>
  <c r="LUM139" i="7"/>
  <c r="LUN139" i="7"/>
  <c r="LUO139" i="7"/>
  <c r="LUP139" i="7"/>
  <c r="LUQ139" i="7"/>
  <c r="LUR139" i="7"/>
  <c r="LUS139" i="7"/>
  <c r="LUT139" i="7"/>
  <c r="LUU139" i="7"/>
  <c r="LUV139" i="7"/>
  <c r="LUW139" i="7"/>
  <c r="LUX139" i="7"/>
  <c r="LUY139" i="7"/>
  <c r="LUZ139" i="7"/>
  <c r="LVA139" i="7"/>
  <c r="LVB139" i="7"/>
  <c r="LVC139" i="7"/>
  <c r="LVD139" i="7"/>
  <c r="LVE139" i="7"/>
  <c r="LVF139" i="7"/>
  <c r="LVG139" i="7"/>
  <c r="LVH139" i="7"/>
  <c r="LVI139" i="7"/>
  <c r="LVJ139" i="7"/>
  <c r="LVK139" i="7"/>
  <c r="LVL139" i="7"/>
  <c r="LVM139" i="7"/>
  <c r="LVN139" i="7"/>
  <c r="LVO139" i="7"/>
  <c r="LVP139" i="7"/>
  <c r="LVQ139" i="7"/>
  <c r="LVR139" i="7"/>
  <c r="LVS139" i="7"/>
  <c r="LVT139" i="7"/>
  <c r="LVU139" i="7"/>
  <c r="LVV139" i="7"/>
  <c r="LVW139" i="7"/>
  <c r="LVX139" i="7"/>
  <c r="LVY139" i="7"/>
  <c r="LVZ139" i="7"/>
  <c r="LWA139" i="7"/>
  <c r="LWB139" i="7"/>
  <c r="LWC139" i="7"/>
  <c r="LWD139" i="7"/>
  <c r="LWE139" i="7"/>
  <c r="LWF139" i="7"/>
  <c r="LWG139" i="7"/>
  <c r="LWH139" i="7"/>
  <c r="LWI139" i="7"/>
  <c r="LWJ139" i="7"/>
  <c r="LWK139" i="7"/>
  <c r="LWL139" i="7"/>
  <c r="LWM139" i="7"/>
  <c r="LWN139" i="7"/>
  <c r="LWO139" i="7"/>
  <c r="LWP139" i="7"/>
  <c r="LWQ139" i="7"/>
  <c r="LWR139" i="7"/>
  <c r="LWS139" i="7"/>
  <c r="LWT139" i="7"/>
  <c r="LWU139" i="7"/>
  <c r="LWV139" i="7"/>
  <c r="LWW139" i="7"/>
  <c r="LWX139" i="7"/>
  <c r="LWY139" i="7"/>
  <c r="LWZ139" i="7"/>
  <c r="LXA139" i="7"/>
  <c r="LXB139" i="7"/>
  <c r="LXC139" i="7"/>
  <c r="LXD139" i="7"/>
  <c r="LXE139" i="7"/>
  <c r="LXF139" i="7"/>
  <c r="LXG139" i="7"/>
  <c r="LXH139" i="7"/>
  <c r="LXI139" i="7"/>
  <c r="LXJ139" i="7"/>
  <c r="LXK139" i="7"/>
  <c r="LXL139" i="7"/>
  <c r="LXM139" i="7"/>
  <c r="LXN139" i="7"/>
  <c r="LXO139" i="7"/>
  <c r="LXP139" i="7"/>
  <c r="LXQ139" i="7"/>
  <c r="LXR139" i="7"/>
  <c r="LXS139" i="7"/>
  <c r="LXT139" i="7"/>
  <c r="LXU139" i="7"/>
  <c r="LXV139" i="7"/>
  <c r="LXW139" i="7"/>
  <c r="LXX139" i="7"/>
  <c r="LXY139" i="7"/>
  <c r="LXZ139" i="7"/>
  <c r="LYA139" i="7"/>
  <c r="LYB139" i="7"/>
  <c r="LYC139" i="7"/>
  <c r="LYD139" i="7"/>
  <c r="LYE139" i="7"/>
  <c r="LYF139" i="7"/>
  <c r="LYG139" i="7"/>
  <c r="LYH139" i="7"/>
  <c r="LYI139" i="7"/>
  <c r="LYJ139" i="7"/>
  <c r="LYK139" i="7"/>
  <c r="LYL139" i="7"/>
  <c r="LYM139" i="7"/>
  <c r="LYN139" i="7"/>
  <c r="LYO139" i="7"/>
  <c r="LYP139" i="7"/>
  <c r="LYQ139" i="7"/>
  <c r="LYR139" i="7"/>
  <c r="LYS139" i="7"/>
  <c r="LYT139" i="7"/>
  <c r="LYU139" i="7"/>
  <c r="LYV139" i="7"/>
  <c r="LYW139" i="7"/>
  <c r="LYX139" i="7"/>
  <c r="LYY139" i="7"/>
  <c r="LYZ139" i="7"/>
  <c r="LZA139" i="7"/>
  <c r="LZB139" i="7"/>
  <c r="LZC139" i="7"/>
  <c r="LZD139" i="7"/>
  <c r="LZE139" i="7"/>
  <c r="LZF139" i="7"/>
  <c r="LZG139" i="7"/>
  <c r="LZH139" i="7"/>
  <c r="LZI139" i="7"/>
  <c r="LZJ139" i="7"/>
  <c r="LZK139" i="7"/>
  <c r="LZL139" i="7"/>
  <c r="LZM139" i="7"/>
  <c r="LZN139" i="7"/>
  <c r="LZO139" i="7"/>
  <c r="LZP139" i="7"/>
  <c r="LZQ139" i="7"/>
  <c r="LZR139" i="7"/>
  <c r="LZS139" i="7"/>
  <c r="LZT139" i="7"/>
  <c r="LZU139" i="7"/>
  <c r="LZV139" i="7"/>
  <c r="LZW139" i="7"/>
  <c r="LZX139" i="7"/>
  <c r="LZY139" i="7"/>
  <c r="LZZ139" i="7"/>
  <c r="MAA139" i="7"/>
  <c r="MAB139" i="7"/>
  <c r="MAC139" i="7"/>
  <c r="MAD139" i="7"/>
  <c r="MAE139" i="7"/>
  <c r="MAF139" i="7"/>
  <c r="MAG139" i="7"/>
  <c r="MAH139" i="7"/>
  <c r="MAI139" i="7"/>
  <c r="MAJ139" i="7"/>
  <c r="MAK139" i="7"/>
  <c r="MAL139" i="7"/>
  <c r="MAM139" i="7"/>
  <c r="MAN139" i="7"/>
  <c r="MAO139" i="7"/>
  <c r="MAP139" i="7"/>
  <c r="MAQ139" i="7"/>
  <c r="MAR139" i="7"/>
  <c r="MAS139" i="7"/>
  <c r="MAT139" i="7"/>
  <c r="MAU139" i="7"/>
  <c r="MAV139" i="7"/>
  <c r="MAW139" i="7"/>
  <c r="MAX139" i="7"/>
  <c r="MAY139" i="7"/>
  <c r="MAZ139" i="7"/>
  <c r="MBA139" i="7"/>
  <c r="MBB139" i="7"/>
  <c r="MBC139" i="7"/>
  <c r="MBD139" i="7"/>
  <c r="MBE139" i="7"/>
  <c r="MBF139" i="7"/>
  <c r="MBG139" i="7"/>
  <c r="MBH139" i="7"/>
  <c r="MBI139" i="7"/>
  <c r="MBJ139" i="7"/>
  <c r="MBK139" i="7"/>
  <c r="MBL139" i="7"/>
  <c r="MBM139" i="7"/>
  <c r="MBN139" i="7"/>
  <c r="MBO139" i="7"/>
  <c r="MBP139" i="7"/>
  <c r="MBQ139" i="7"/>
  <c r="MBR139" i="7"/>
  <c r="MBS139" i="7"/>
  <c r="MBT139" i="7"/>
  <c r="MBU139" i="7"/>
  <c r="MBV139" i="7"/>
  <c r="MBW139" i="7"/>
  <c r="MBX139" i="7"/>
  <c r="MBY139" i="7"/>
  <c r="MBZ139" i="7"/>
  <c r="MCA139" i="7"/>
  <c r="MCB139" i="7"/>
  <c r="MCC139" i="7"/>
  <c r="MCD139" i="7"/>
  <c r="MCE139" i="7"/>
  <c r="MCF139" i="7"/>
  <c r="MCG139" i="7"/>
  <c r="MCH139" i="7"/>
  <c r="MCI139" i="7"/>
  <c r="MCJ139" i="7"/>
  <c r="MCK139" i="7"/>
  <c r="MCL139" i="7"/>
  <c r="MCM139" i="7"/>
  <c r="MCN139" i="7"/>
  <c r="MCO139" i="7"/>
  <c r="MCP139" i="7"/>
  <c r="MCQ139" i="7"/>
  <c r="MCR139" i="7"/>
  <c r="MCS139" i="7"/>
  <c r="MCT139" i="7"/>
  <c r="MCU139" i="7"/>
  <c r="MCV139" i="7"/>
  <c r="MCW139" i="7"/>
  <c r="MCX139" i="7"/>
  <c r="MCY139" i="7"/>
  <c r="MCZ139" i="7"/>
  <c r="MDA139" i="7"/>
  <c r="MDB139" i="7"/>
  <c r="MDC139" i="7"/>
  <c r="MDD139" i="7"/>
  <c r="MDE139" i="7"/>
  <c r="MDF139" i="7"/>
  <c r="MDG139" i="7"/>
  <c r="MDH139" i="7"/>
  <c r="MDI139" i="7"/>
  <c r="MDJ139" i="7"/>
  <c r="MDK139" i="7"/>
  <c r="MDL139" i="7"/>
  <c r="MDM139" i="7"/>
  <c r="MDN139" i="7"/>
  <c r="MDO139" i="7"/>
  <c r="MDP139" i="7"/>
  <c r="MDQ139" i="7"/>
  <c r="MDR139" i="7"/>
  <c r="MDS139" i="7"/>
  <c r="MDT139" i="7"/>
  <c r="MDU139" i="7"/>
  <c r="MDV139" i="7"/>
  <c r="MDW139" i="7"/>
  <c r="MDX139" i="7"/>
  <c r="MDY139" i="7"/>
  <c r="MDZ139" i="7"/>
  <c r="MEA139" i="7"/>
  <c r="MEB139" i="7"/>
  <c r="MEC139" i="7"/>
  <c r="MED139" i="7"/>
  <c r="MEE139" i="7"/>
  <c r="MEF139" i="7"/>
  <c r="MEG139" i="7"/>
  <c r="MEH139" i="7"/>
  <c r="MEI139" i="7"/>
  <c r="MEJ139" i="7"/>
  <c r="MEK139" i="7"/>
  <c r="MEL139" i="7"/>
  <c r="MEM139" i="7"/>
  <c r="MEN139" i="7"/>
  <c r="MEO139" i="7"/>
  <c r="MEP139" i="7"/>
  <c r="MEQ139" i="7"/>
  <c r="MER139" i="7"/>
  <c r="MES139" i="7"/>
  <c r="MET139" i="7"/>
  <c r="MEU139" i="7"/>
  <c r="MEV139" i="7"/>
  <c r="MEW139" i="7"/>
  <c r="MEX139" i="7"/>
  <c r="MEY139" i="7"/>
  <c r="MEZ139" i="7"/>
  <c r="MFA139" i="7"/>
  <c r="MFB139" i="7"/>
  <c r="MFC139" i="7"/>
  <c r="MFD139" i="7"/>
  <c r="MFE139" i="7"/>
  <c r="MFF139" i="7"/>
  <c r="MFG139" i="7"/>
  <c r="MFH139" i="7"/>
  <c r="MFI139" i="7"/>
  <c r="MFJ139" i="7"/>
  <c r="MFK139" i="7"/>
  <c r="MFL139" i="7"/>
  <c r="MFM139" i="7"/>
  <c r="MFN139" i="7"/>
  <c r="MFO139" i="7"/>
  <c r="MFP139" i="7"/>
  <c r="MFQ139" i="7"/>
  <c r="MFR139" i="7"/>
  <c r="MFS139" i="7"/>
  <c r="MFT139" i="7"/>
  <c r="MFU139" i="7"/>
  <c r="MFV139" i="7"/>
  <c r="MFW139" i="7"/>
  <c r="MFX139" i="7"/>
  <c r="MFY139" i="7"/>
  <c r="MFZ139" i="7"/>
  <c r="MGA139" i="7"/>
  <c r="MGB139" i="7"/>
  <c r="MGC139" i="7"/>
  <c r="MGD139" i="7"/>
  <c r="MGE139" i="7"/>
  <c r="MGF139" i="7"/>
  <c r="MGG139" i="7"/>
  <c r="MGH139" i="7"/>
  <c r="MGI139" i="7"/>
  <c r="MGJ139" i="7"/>
  <c r="MGK139" i="7"/>
  <c r="MGL139" i="7"/>
  <c r="MGM139" i="7"/>
  <c r="MGN139" i="7"/>
  <c r="MGO139" i="7"/>
  <c r="MGP139" i="7"/>
  <c r="MGQ139" i="7"/>
  <c r="MGR139" i="7"/>
  <c r="MGS139" i="7"/>
  <c r="MGT139" i="7"/>
  <c r="MGU139" i="7"/>
  <c r="MGV139" i="7"/>
  <c r="MGW139" i="7"/>
  <c r="MGX139" i="7"/>
  <c r="MGY139" i="7"/>
  <c r="MGZ139" i="7"/>
  <c r="MHA139" i="7"/>
  <c r="MHB139" i="7"/>
  <c r="MHC139" i="7"/>
  <c r="MHD139" i="7"/>
  <c r="MHE139" i="7"/>
  <c r="MHF139" i="7"/>
  <c r="MHG139" i="7"/>
  <c r="MHH139" i="7"/>
  <c r="MHI139" i="7"/>
  <c r="MHJ139" i="7"/>
  <c r="MHK139" i="7"/>
  <c r="MHL139" i="7"/>
  <c r="MHM139" i="7"/>
  <c r="MHN139" i="7"/>
  <c r="MHO139" i="7"/>
  <c r="MHP139" i="7"/>
  <c r="MHQ139" i="7"/>
  <c r="MHR139" i="7"/>
  <c r="MHS139" i="7"/>
  <c r="MHT139" i="7"/>
  <c r="MHU139" i="7"/>
  <c r="MHV139" i="7"/>
  <c r="MHW139" i="7"/>
  <c r="MHX139" i="7"/>
  <c r="MHY139" i="7"/>
  <c r="MHZ139" i="7"/>
  <c r="MIA139" i="7"/>
  <c r="MIB139" i="7"/>
  <c r="MIC139" i="7"/>
  <c r="MID139" i="7"/>
  <c r="MIE139" i="7"/>
  <c r="MIF139" i="7"/>
  <c r="MIG139" i="7"/>
  <c r="MIH139" i="7"/>
  <c r="MII139" i="7"/>
  <c r="MIJ139" i="7"/>
  <c r="MIK139" i="7"/>
  <c r="MIL139" i="7"/>
  <c r="MIM139" i="7"/>
  <c r="MIN139" i="7"/>
  <c r="MIO139" i="7"/>
  <c r="MIP139" i="7"/>
  <c r="MIQ139" i="7"/>
  <c r="MIR139" i="7"/>
  <c r="MIS139" i="7"/>
  <c r="MIT139" i="7"/>
  <c r="MIU139" i="7"/>
  <c r="MIV139" i="7"/>
  <c r="MIW139" i="7"/>
  <c r="MIX139" i="7"/>
  <c r="MIY139" i="7"/>
  <c r="MIZ139" i="7"/>
  <c r="MJA139" i="7"/>
  <c r="MJB139" i="7"/>
  <c r="MJC139" i="7"/>
  <c r="MJD139" i="7"/>
  <c r="MJE139" i="7"/>
  <c r="MJF139" i="7"/>
  <c r="MJG139" i="7"/>
  <c r="MJH139" i="7"/>
  <c r="MJI139" i="7"/>
  <c r="MJJ139" i="7"/>
  <c r="MJK139" i="7"/>
  <c r="MJL139" i="7"/>
  <c r="MJM139" i="7"/>
  <c r="MJN139" i="7"/>
  <c r="MJO139" i="7"/>
  <c r="MJP139" i="7"/>
  <c r="MJQ139" i="7"/>
  <c r="MJR139" i="7"/>
  <c r="MJS139" i="7"/>
  <c r="MJT139" i="7"/>
  <c r="MJU139" i="7"/>
  <c r="MJV139" i="7"/>
  <c r="MJW139" i="7"/>
  <c r="MJX139" i="7"/>
  <c r="MJY139" i="7"/>
  <c r="MJZ139" i="7"/>
  <c r="MKA139" i="7"/>
  <c r="MKB139" i="7"/>
  <c r="MKC139" i="7"/>
  <c r="MKD139" i="7"/>
  <c r="MKE139" i="7"/>
  <c r="MKF139" i="7"/>
  <c r="MKG139" i="7"/>
  <c r="MKH139" i="7"/>
  <c r="MKI139" i="7"/>
  <c r="MKJ139" i="7"/>
  <c r="MKK139" i="7"/>
  <c r="MKL139" i="7"/>
  <c r="MKM139" i="7"/>
  <c r="MKN139" i="7"/>
  <c r="MKO139" i="7"/>
  <c r="MKP139" i="7"/>
  <c r="MKQ139" i="7"/>
  <c r="MKR139" i="7"/>
  <c r="MKS139" i="7"/>
  <c r="MKT139" i="7"/>
  <c r="MKU139" i="7"/>
  <c r="MKV139" i="7"/>
  <c r="MKW139" i="7"/>
  <c r="MKX139" i="7"/>
  <c r="MKY139" i="7"/>
  <c r="MKZ139" i="7"/>
  <c r="MLA139" i="7"/>
  <c r="MLB139" i="7"/>
  <c r="MLC139" i="7"/>
  <c r="MLD139" i="7"/>
  <c r="MLE139" i="7"/>
  <c r="MLF139" i="7"/>
  <c r="MLG139" i="7"/>
  <c r="MLH139" i="7"/>
  <c r="MLI139" i="7"/>
  <c r="MLJ139" i="7"/>
  <c r="MLK139" i="7"/>
  <c r="MLL139" i="7"/>
  <c r="MLM139" i="7"/>
  <c r="MLN139" i="7"/>
  <c r="MLO139" i="7"/>
  <c r="MLP139" i="7"/>
  <c r="MLQ139" i="7"/>
  <c r="MLR139" i="7"/>
  <c r="MLS139" i="7"/>
  <c r="MLT139" i="7"/>
  <c r="MLU139" i="7"/>
  <c r="MLV139" i="7"/>
  <c r="MLW139" i="7"/>
  <c r="MLX139" i="7"/>
  <c r="MLY139" i="7"/>
  <c r="MLZ139" i="7"/>
  <c r="MMA139" i="7"/>
  <c r="MMB139" i="7"/>
  <c r="MMC139" i="7"/>
  <c r="MMD139" i="7"/>
  <c r="MME139" i="7"/>
  <c r="MMF139" i="7"/>
  <c r="MMG139" i="7"/>
  <c r="MMH139" i="7"/>
  <c r="MMI139" i="7"/>
  <c r="MMJ139" i="7"/>
  <c r="MMK139" i="7"/>
  <c r="MML139" i="7"/>
  <c r="MMM139" i="7"/>
  <c r="MMN139" i="7"/>
  <c r="MMO139" i="7"/>
  <c r="MMP139" i="7"/>
  <c r="MMQ139" i="7"/>
  <c r="MMR139" i="7"/>
  <c r="MMS139" i="7"/>
  <c r="MMT139" i="7"/>
  <c r="MMU139" i="7"/>
  <c r="MMV139" i="7"/>
  <c r="MMW139" i="7"/>
  <c r="MMX139" i="7"/>
  <c r="MMY139" i="7"/>
  <c r="MMZ139" i="7"/>
  <c r="MNA139" i="7"/>
  <c r="MNB139" i="7"/>
  <c r="MNC139" i="7"/>
  <c r="MND139" i="7"/>
  <c r="MNE139" i="7"/>
  <c r="MNF139" i="7"/>
  <c r="MNG139" i="7"/>
  <c r="MNH139" i="7"/>
  <c r="MNI139" i="7"/>
  <c r="MNJ139" i="7"/>
  <c r="MNK139" i="7"/>
  <c r="MNL139" i="7"/>
  <c r="MNM139" i="7"/>
  <c r="MNN139" i="7"/>
  <c r="MNO139" i="7"/>
  <c r="MNP139" i="7"/>
  <c r="MNQ139" i="7"/>
  <c r="MNR139" i="7"/>
  <c r="MNS139" i="7"/>
  <c r="MNT139" i="7"/>
  <c r="MNU139" i="7"/>
  <c r="MNV139" i="7"/>
  <c r="MNW139" i="7"/>
  <c r="MNX139" i="7"/>
  <c r="MNY139" i="7"/>
  <c r="MNZ139" i="7"/>
  <c r="MOA139" i="7"/>
  <c r="MOB139" i="7"/>
  <c r="MOC139" i="7"/>
  <c r="MOD139" i="7"/>
  <c r="MOE139" i="7"/>
  <c r="MOF139" i="7"/>
  <c r="MOG139" i="7"/>
  <c r="MOH139" i="7"/>
  <c r="MOI139" i="7"/>
  <c r="MOJ139" i="7"/>
  <c r="MOK139" i="7"/>
  <c r="MOL139" i="7"/>
  <c r="MOM139" i="7"/>
  <c r="MON139" i="7"/>
  <c r="MOO139" i="7"/>
  <c r="MOP139" i="7"/>
  <c r="MOQ139" i="7"/>
  <c r="MOR139" i="7"/>
  <c r="MOS139" i="7"/>
  <c r="MOT139" i="7"/>
  <c r="MOU139" i="7"/>
  <c r="MOV139" i="7"/>
  <c r="MOW139" i="7"/>
  <c r="MOX139" i="7"/>
  <c r="MOY139" i="7"/>
  <c r="MOZ139" i="7"/>
  <c r="MPA139" i="7"/>
  <c r="MPB139" i="7"/>
  <c r="MPC139" i="7"/>
  <c r="MPD139" i="7"/>
  <c r="MPE139" i="7"/>
  <c r="MPF139" i="7"/>
  <c r="MPG139" i="7"/>
  <c r="MPH139" i="7"/>
  <c r="MPI139" i="7"/>
  <c r="MPJ139" i="7"/>
  <c r="MPK139" i="7"/>
  <c r="MPL139" i="7"/>
  <c r="MPM139" i="7"/>
  <c r="MPN139" i="7"/>
  <c r="MPO139" i="7"/>
  <c r="MPP139" i="7"/>
  <c r="MPQ139" i="7"/>
  <c r="MPR139" i="7"/>
  <c r="MPS139" i="7"/>
  <c r="MPT139" i="7"/>
  <c r="MPU139" i="7"/>
  <c r="MPV139" i="7"/>
  <c r="MPW139" i="7"/>
  <c r="MPX139" i="7"/>
  <c r="MPY139" i="7"/>
  <c r="MPZ139" i="7"/>
  <c r="MQA139" i="7"/>
  <c r="MQB139" i="7"/>
  <c r="MQC139" i="7"/>
  <c r="MQD139" i="7"/>
  <c r="MQE139" i="7"/>
  <c r="MQF139" i="7"/>
  <c r="MQG139" i="7"/>
  <c r="MQH139" i="7"/>
  <c r="MQI139" i="7"/>
  <c r="MQJ139" i="7"/>
  <c r="MQK139" i="7"/>
  <c r="MQL139" i="7"/>
  <c r="MQM139" i="7"/>
  <c r="MQN139" i="7"/>
  <c r="MQO139" i="7"/>
  <c r="MQP139" i="7"/>
  <c r="MQQ139" i="7"/>
  <c r="MQR139" i="7"/>
  <c r="MQS139" i="7"/>
  <c r="MQT139" i="7"/>
  <c r="MQU139" i="7"/>
  <c r="MQV139" i="7"/>
  <c r="MQW139" i="7"/>
  <c r="MQX139" i="7"/>
  <c r="MQY139" i="7"/>
  <c r="MQZ139" i="7"/>
  <c r="MRA139" i="7"/>
  <c r="MRB139" i="7"/>
  <c r="MRC139" i="7"/>
  <c r="MRD139" i="7"/>
  <c r="MRE139" i="7"/>
  <c r="MRF139" i="7"/>
  <c r="MRG139" i="7"/>
  <c r="MRH139" i="7"/>
  <c r="MRI139" i="7"/>
  <c r="MRJ139" i="7"/>
  <c r="MRK139" i="7"/>
  <c r="MRL139" i="7"/>
  <c r="MRM139" i="7"/>
  <c r="MRN139" i="7"/>
  <c r="MRO139" i="7"/>
  <c r="MRP139" i="7"/>
  <c r="MRQ139" i="7"/>
  <c r="MRR139" i="7"/>
  <c r="MRS139" i="7"/>
  <c r="MRT139" i="7"/>
  <c r="MRU139" i="7"/>
  <c r="MRV139" i="7"/>
  <c r="MRW139" i="7"/>
  <c r="MRX139" i="7"/>
  <c r="MRY139" i="7"/>
  <c r="MRZ139" i="7"/>
  <c r="MSA139" i="7"/>
  <c r="MSB139" i="7"/>
  <c r="MSC139" i="7"/>
  <c r="MSD139" i="7"/>
  <c r="MSE139" i="7"/>
  <c r="MSF139" i="7"/>
  <c r="MSG139" i="7"/>
  <c r="MSH139" i="7"/>
  <c r="MSI139" i="7"/>
  <c r="MSJ139" i="7"/>
  <c r="MSK139" i="7"/>
  <c r="MSL139" i="7"/>
  <c r="MSM139" i="7"/>
  <c r="MSN139" i="7"/>
  <c r="MSO139" i="7"/>
  <c r="MSP139" i="7"/>
  <c r="MSQ139" i="7"/>
  <c r="MSR139" i="7"/>
  <c r="MSS139" i="7"/>
  <c r="MST139" i="7"/>
  <c r="MSU139" i="7"/>
  <c r="MSV139" i="7"/>
  <c r="MSW139" i="7"/>
  <c r="MSX139" i="7"/>
  <c r="MSY139" i="7"/>
  <c r="MSZ139" i="7"/>
  <c r="MTA139" i="7"/>
  <c r="MTB139" i="7"/>
  <c r="MTC139" i="7"/>
  <c r="MTD139" i="7"/>
  <c r="MTE139" i="7"/>
  <c r="MTF139" i="7"/>
  <c r="MTG139" i="7"/>
  <c r="MTH139" i="7"/>
  <c r="MTI139" i="7"/>
  <c r="MTJ139" i="7"/>
  <c r="MTK139" i="7"/>
  <c r="MTL139" i="7"/>
  <c r="MTM139" i="7"/>
  <c r="MTN139" i="7"/>
  <c r="MTO139" i="7"/>
  <c r="MTP139" i="7"/>
  <c r="MTQ139" i="7"/>
  <c r="MTR139" i="7"/>
  <c r="MTS139" i="7"/>
  <c r="MTT139" i="7"/>
  <c r="MTU139" i="7"/>
  <c r="MTV139" i="7"/>
  <c r="MTW139" i="7"/>
  <c r="MTX139" i="7"/>
  <c r="MTY139" i="7"/>
  <c r="MTZ139" i="7"/>
  <c r="MUA139" i="7"/>
  <c r="MUB139" i="7"/>
  <c r="MUC139" i="7"/>
  <c r="MUD139" i="7"/>
  <c r="MUE139" i="7"/>
  <c r="MUF139" i="7"/>
  <c r="MUG139" i="7"/>
  <c r="MUH139" i="7"/>
  <c r="MUI139" i="7"/>
  <c r="MUJ139" i="7"/>
  <c r="MUK139" i="7"/>
  <c r="MUL139" i="7"/>
  <c r="MUM139" i="7"/>
  <c r="MUN139" i="7"/>
  <c r="MUO139" i="7"/>
  <c r="MUP139" i="7"/>
  <c r="MUQ139" i="7"/>
  <c r="MUR139" i="7"/>
  <c r="MUS139" i="7"/>
  <c r="MUT139" i="7"/>
  <c r="MUU139" i="7"/>
  <c r="MUV139" i="7"/>
  <c r="MUW139" i="7"/>
  <c r="MUX139" i="7"/>
  <c r="MUY139" i="7"/>
  <c r="MUZ139" i="7"/>
  <c r="MVA139" i="7"/>
  <c r="MVB139" i="7"/>
  <c r="MVC139" i="7"/>
  <c r="MVD139" i="7"/>
  <c r="MVE139" i="7"/>
  <c r="MVF139" i="7"/>
  <c r="MVG139" i="7"/>
  <c r="MVH139" i="7"/>
  <c r="MVI139" i="7"/>
  <c r="MVJ139" i="7"/>
  <c r="MVK139" i="7"/>
  <c r="MVL139" i="7"/>
  <c r="MVM139" i="7"/>
  <c r="MVN139" i="7"/>
  <c r="MVO139" i="7"/>
  <c r="MVP139" i="7"/>
  <c r="MVQ139" i="7"/>
  <c r="MVR139" i="7"/>
  <c r="MVS139" i="7"/>
  <c r="MVT139" i="7"/>
  <c r="MVU139" i="7"/>
  <c r="MVV139" i="7"/>
  <c r="MVW139" i="7"/>
  <c r="MVX139" i="7"/>
  <c r="MVY139" i="7"/>
  <c r="MVZ139" i="7"/>
  <c r="MWA139" i="7"/>
  <c r="MWB139" i="7"/>
  <c r="MWC139" i="7"/>
  <c r="MWD139" i="7"/>
  <c r="MWE139" i="7"/>
  <c r="MWF139" i="7"/>
  <c r="MWG139" i="7"/>
  <c r="MWH139" i="7"/>
  <c r="MWI139" i="7"/>
  <c r="MWJ139" i="7"/>
  <c r="MWK139" i="7"/>
  <c r="MWL139" i="7"/>
  <c r="MWM139" i="7"/>
  <c r="MWN139" i="7"/>
  <c r="MWO139" i="7"/>
  <c r="MWP139" i="7"/>
  <c r="MWQ139" i="7"/>
  <c r="MWR139" i="7"/>
  <c r="MWS139" i="7"/>
  <c r="MWT139" i="7"/>
  <c r="MWU139" i="7"/>
  <c r="MWV139" i="7"/>
  <c r="MWW139" i="7"/>
  <c r="MWX139" i="7"/>
  <c r="MWY139" i="7"/>
  <c r="MWZ139" i="7"/>
  <c r="MXA139" i="7"/>
  <c r="MXB139" i="7"/>
  <c r="MXC139" i="7"/>
  <c r="MXD139" i="7"/>
  <c r="MXE139" i="7"/>
  <c r="MXF139" i="7"/>
  <c r="MXG139" i="7"/>
  <c r="MXH139" i="7"/>
  <c r="MXI139" i="7"/>
  <c r="MXJ139" i="7"/>
  <c r="MXK139" i="7"/>
  <c r="MXL139" i="7"/>
  <c r="MXM139" i="7"/>
  <c r="MXN139" i="7"/>
  <c r="MXO139" i="7"/>
  <c r="MXP139" i="7"/>
  <c r="MXQ139" i="7"/>
  <c r="MXR139" i="7"/>
  <c r="MXS139" i="7"/>
  <c r="MXT139" i="7"/>
  <c r="MXU139" i="7"/>
  <c r="MXV139" i="7"/>
  <c r="MXW139" i="7"/>
  <c r="MXX139" i="7"/>
  <c r="MXY139" i="7"/>
  <c r="MXZ139" i="7"/>
  <c r="MYA139" i="7"/>
  <c r="MYB139" i="7"/>
  <c r="MYC139" i="7"/>
  <c r="MYD139" i="7"/>
  <c r="MYE139" i="7"/>
  <c r="MYF139" i="7"/>
  <c r="MYG139" i="7"/>
  <c r="MYH139" i="7"/>
  <c r="MYI139" i="7"/>
  <c r="MYJ139" i="7"/>
  <c r="MYK139" i="7"/>
  <c r="MYL139" i="7"/>
  <c r="MYM139" i="7"/>
  <c r="MYN139" i="7"/>
  <c r="MYO139" i="7"/>
  <c r="MYP139" i="7"/>
  <c r="MYQ139" i="7"/>
  <c r="MYR139" i="7"/>
  <c r="MYS139" i="7"/>
  <c r="MYT139" i="7"/>
  <c r="MYU139" i="7"/>
  <c r="MYV139" i="7"/>
  <c r="MYW139" i="7"/>
  <c r="MYX139" i="7"/>
  <c r="MYY139" i="7"/>
  <c r="MYZ139" i="7"/>
  <c r="MZA139" i="7"/>
  <c r="MZB139" i="7"/>
  <c r="MZC139" i="7"/>
  <c r="MZD139" i="7"/>
  <c r="MZE139" i="7"/>
  <c r="MZF139" i="7"/>
  <c r="MZG139" i="7"/>
  <c r="MZH139" i="7"/>
  <c r="MZI139" i="7"/>
  <c r="MZJ139" i="7"/>
  <c r="MZK139" i="7"/>
  <c r="MZL139" i="7"/>
  <c r="MZM139" i="7"/>
  <c r="MZN139" i="7"/>
  <c r="MZO139" i="7"/>
  <c r="MZP139" i="7"/>
  <c r="MZQ139" i="7"/>
  <c r="MZR139" i="7"/>
  <c r="MZS139" i="7"/>
  <c r="MZT139" i="7"/>
  <c r="MZU139" i="7"/>
  <c r="MZV139" i="7"/>
  <c r="MZW139" i="7"/>
  <c r="MZX139" i="7"/>
  <c r="MZY139" i="7"/>
  <c r="MZZ139" i="7"/>
  <c r="NAA139" i="7"/>
  <c r="NAB139" i="7"/>
  <c r="NAC139" i="7"/>
  <c r="NAD139" i="7"/>
  <c r="NAE139" i="7"/>
  <c r="NAF139" i="7"/>
  <c r="NAG139" i="7"/>
  <c r="NAH139" i="7"/>
  <c r="NAI139" i="7"/>
  <c r="NAJ139" i="7"/>
  <c r="NAK139" i="7"/>
  <c r="NAL139" i="7"/>
  <c r="NAM139" i="7"/>
  <c r="NAN139" i="7"/>
  <c r="NAO139" i="7"/>
  <c r="NAP139" i="7"/>
  <c r="NAQ139" i="7"/>
  <c r="NAR139" i="7"/>
  <c r="NAS139" i="7"/>
  <c r="NAT139" i="7"/>
  <c r="NAU139" i="7"/>
  <c r="NAV139" i="7"/>
  <c r="NAW139" i="7"/>
  <c r="NAX139" i="7"/>
  <c r="NAY139" i="7"/>
  <c r="NAZ139" i="7"/>
  <c r="NBA139" i="7"/>
  <c r="NBB139" i="7"/>
  <c r="NBC139" i="7"/>
  <c r="NBD139" i="7"/>
  <c r="NBE139" i="7"/>
  <c r="NBF139" i="7"/>
  <c r="NBG139" i="7"/>
  <c r="NBH139" i="7"/>
  <c r="NBI139" i="7"/>
  <c r="NBJ139" i="7"/>
  <c r="NBK139" i="7"/>
  <c r="NBL139" i="7"/>
  <c r="NBM139" i="7"/>
  <c r="NBN139" i="7"/>
  <c r="NBO139" i="7"/>
  <c r="NBP139" i="7"/>
  <c r="NBQ139" i="7"/>
  <c r="NBR139" i="7"/>
  <c r="NBS139" i="7"/>
  <c r="NBT139" i="7"/>
  <c r="NBU139" i="7"/>
  <c r="NBV139" i="7"/>
  <c r="NBW139" i="7"/>
  <c r="NBX139" i="7"/>
  <c r="NBY139" i="7"/>
  <c r="NBZ139" i="7"/>
  <c r="NCA139" i="7"/>
  <c r="NCB139" i="7"/>
  <c r="NCC139" i="7"/>
  <c r="NCD139" i="7"/>
  <c r="NCE139" i="7"/>
  <c r="NCF139" i="7"/>
  <c r="NCG139" i="7"/>
  <c r="NCH139" i="7"/>
  <c r="NCI139" i="7"/>
  <c r="NCJ139" i="7"/>
  <c r="NCK139" i="7"/>
  <c r="NCL139" i="7"/>
  <c r="NCM139" i="7"/>
  <c r="NCN139" i="7"/>
  <c r="NCO139" i="7"/>
  <c r="NCP139" i="7"/>
  <c r="NCQ139" i="7"/>
  <c r="NCR139" i="7"/>
  <c r="NCS139" i="7"/>
  <c r="NCT139" i="7"/>
  <c r="NCU139" i="7"/>
  <c r="NCV139" i="7"/>
  <c r="NCW139" i="7"/>
  <c r="NCX139" i="7"/>
  <c r="NCY139" i="7"/>
  <c r="NCZ139" i="7"/>
  <c r="NDA139" i="7"/>
  <c r="NDB139" i="7"/>
  <c r="NDC139" i="7"/>
  <c r="NDD139" i="7"/>
  <c r="NDE139" i="7"/>
  <c r="NDF139" i="7"/>
  <c r="NDG139" i="7"/>
  <c r="NDH139" i="7"/>
  <c r="NDI139" i="7"/>
  <c r="NDJ139" i="7"/>
  <c r="NDK139" i="7"/>
  <c r="NDL139" i="7"/>
  <c r="NDM139" i="7"/>
  <c r="NDN139" i="7"/>
  <c r="NDO139" i="7"/>
  <c r="NDP139" i="7"/>
  <c r="NDQ139" i="7"/>
  <c r="NDR139" i="7"/>
  <c r="NDS139" i="7"/>
  <c r="NDT139" i="7"/>
  <c r="NDU139" i="7"/>
  <c r="NDV139" i="7"/>
  <c r="NDW139" i="7"/>
  <c r="NDX139" i="7"/>
  <c r="NDY139" i="7"/>
  <c r="NDZ139" i="7"/>
  <c r="NEA139" i="7"/>
  <c r="NEB139" i="7"/>
  <c r="NEC139" i="7"/>
  <c r="NED139" i="7"/>
  <c r="NEE139" i="7"/>
  <c r="NEF139" i="7"/>
  <c r="NEG139" i="7"/>
  <c r="NEH139" i="7"/>
  <c r="NEI139" i="7"/>
  <c r="NEJ139" i="7"/>
  <c r="NEK139" i="7"/>
  <c r="NEL139" i="7"/>
  <c r="NEM139" i="7"/>
  <c r="NEN139" i="7"/>
  <c r="NEO139" i="7"/>
  <c r="NEP139" i="7"/>
  <c r="NEQ139" i="7"/>
  <c r="NER139" i="7"/>
  <c r="NES139" i="7"/>
  <c r="NET139" i="7"/>
  <c r="NEU139" i="7"/>
  <c r="NEV139" i="7"/>
  <c r="NEW139" i="7"/>
  <c r="NEX139" i="7"/>
  <c r="NEY139" i="7"/>
  <c r="NEZ139" i="7"/>
  <c r="NFA139" i="7"/>
  <c r="NFB139" i="7"/>
  <c r="NFC139" i="7"/>
  <c r="NFD139" i="7"/>
  <c r="NFE139" i="7"/>
  <c r="NFF139" i="7"/>
  <c r="NFG139" i="7"/>
  <c r="NFH139" i="7"/>
  <c r="NFI139" i="7"/>
  <c r="NFJ139" i="7"/>
  <c r="NFK139" i="7"/>
  <c r="NFL139" i="7"/>
  <c r="NFM139" i="7"/>
  <c r="NFN139" i="7"/>
  <c r="NFO139" i="7"/>
  <c r="NFP139" i="7"/>
  <c r="NFQ139" i="7"/>
  <c r="NFR139" i="7"/>
  <c r="NFS139" i="7"/>
  <c r="NFT139" i="7"/>
  <c r="NFU139" i="7"/>
  <c r="NFV139" i="7"/>
  <c r="NFW139" i="7"/>
  <c r="NFX139" i="7"/>
  <c r="NFY139" i="7"/>
  <c r="NFZ139" i="7"/>
  <c r="NGA139" i="7"/>
  <c r="NGB139" i="7"/>
  <c r="NGC139" i="7"/>
  <c r="NGD139" i="7"/>
  <c r="NGE139" i="7"/>
  <c r="NGF139" i="7"/>
  <c r="NGG139" i="7"/>
  <c r="NGH139" i="7"/>
  <c r="NGI139" i="7"/>
  <c r="NGJ139" i="7"/>
  <c r="NGK139" i="7"/>
  <c r="NGL139" i="7"/>
  <c r="NGM139" i="7"/>
  <c r="NGN139" i="7"/>
  <c r="NGO139" i="7"/>
  <c r="NGP139" i="7"/>
  <c r="NGQ139" i="7"/>
  <c r="NGR139" i="7"/>
  <c r="NGS139" i="7"/>
  <c r="NGT139" i="7"/>
  <c r="NGU139" i="7"/>
  <c r="NGV139" i="7"/>
  <c r="NGW139" i="7"/>
  <c r="NGX139" i="7"/>
  <c r="NGY139" i="7"/>
  <c r="NGZ139" i="7"/>
  <c r="NHA139" i="7"/>
  <c r="NHB139" i="7"/>
  <c r="NHC139" i="7"/>
  <c r="NHD139" i="7"/>
  <c r="NHE139" i="7"/>
  <c r="NHF139" i="7"/>
  <c r="NHG139" i="7"/>
  <c r="NHH139" i="7"/>
  <c r="NHI139" i="7"/>
  <c r="NHJ139" i="7"/>
  <c r="NHK139" i="7"/>
  <c r="NHL139" i="7"/>
  <c r="NHM139" i="7"/>
  <c r="NHN139" i="7"/>
  <c r="NHO139" i="7"/>
  <c r="NHP139" i="7"/>
  <c r="NHQ139" i="7"/>
  <c r="NHR139" i="7"/>
  <c r="NHS139" i="7"/>
  <c r="NHT139" i="7"/>
  <c r="NHU139" i="7"/>
  <c r="NHV139" i="7"/>
  <c r="NHW139" i="7"/>
  <c r="NHX139" i="7"/>
  <c r="NHY139" i="7"/>
  <c r="NHZ139" i="7"/>
  <c r="NIA139" i="7"/>
  <c r="NIB139" i="7"/>
  <c r="NIC139" i="7"/>
  <c r="NID139" i="7"/>
  <c r="NIE139" i="7"/>
  <c r="NIF139" i="7"/>
  <c r="NIG139" i="7"/>
  <c r="NIH139" i="7"/>
  <c r="NII139" i="7"/>
  <c r="NIJ139" i="7"/>
  <c r="NIK139" i="7"/>
  <c r="NIL139" i="7"/>
  <c r="NIM139" i="7"/>
  <c r="NIN139" i="7"/>
  <c r="NIO139" i="7"/>
  <c r="NIP139" i="7"/>
  <c r="NIQ139" i="7"/>
  <c r="NIR139" i="7"/>
  <c r="NIS139" i="7"/>
  <c r="NIT139" i="7"/>
  <c r="NIU139" i="7"/>
  <c r="NIV139" i="7"/>
  <c r="NIW139" i="7"/>
  <c r="NIX139" i="7"/>
  <c r="NIY139" i="7"/>
  <c r="NIZ139" i="7"/>
  <c r="NJA139" i="7"/>
  <c r="NJB139" i="7"/>
  <c r="NJC139" i="7"/>
  <c r="NJD139" i="7"/>
  <c r="NJE139" i="7"/>
  <c r="NJF139" i="7"/>
  <c r="NJG139" i="7"/>
  <c r="NJH139" i="7"/>
  <c r="NJI139" i="7"/>
  <c r="NJJ139" i="7"/>
  <c r="NJK139" i="7"/>
  <c r="NJL139" i="7"/>
  <c r="NJM139" i="7"/>
  <c r="NJN139" i="7"/>
  <c r="NJO139" i="7"/>
  <c r="NJP139" i="7"/>
  <c r="NJQ139" i="7"/>
  <c r="NJR139" i="7"/>
  <c r="NJS139" i="7"/>
  <c r="NJT139" i="7"/>
  <c r="NJU139" i="7"/>
  <c r="NJV139" i="7"/>
  <c r="NJW139" i="7"/>
  <c r="NJX139" i="7"/>
  <c r="NJY139" i="7"/>
  <c r="NJZ139" i="7"/>
  <c r="NKA139" i="7"/>
  <c r="NKB139" i="7"/>
  <c r="NKC139" i="7"/>
  <c r="NKD139" i="7"/>
  <c r="NKE139" i="7"/>
  <c r="NKF139" i="7"/>
  <c r="NKG139" i="7"/>
  <c r="NKH139" i="7"/>
  <c r="NKI139" i="7"/>
  <c r="NKJ139" i="7"/>
  <c r="NKK139" i="7"/>
  <c r="NKL139" i="7"/>
  <c r="NKM139" i="7"/>
  <c r="NKN139" i="7"/>
  <c r="NKO139" i="7"/>
  <c r="NKP139" i="7"/>
  <c r="NKQ139" i="7"/>
  <c r="NKR139" i="7"/>
  <c r="NKS139" i="7"/>
  <c r="NKT139" i="7"/>
  <c r="NKU139" i="7"/>
  <c r="NKV139" i="7"/>
  <c r="NKW139" i="7"/>
  <c r="NKX139" i="7"/>
  <c r="NKY139" i="7"/>
  <c r="NKZ139" i="7"/>
  <c r="NLA139" i="7"/>
  <c r="NLB139" i="7"/>
  <c r="NLC139" i="7"/>
  <c r="NLD139" i="7"/>
  <c r="NLE139" i="7"/>
  <c r="NLF139" i="7"/>
  <c r="NLG139" i="7"/>
  <c r="NLH139" i="7"/>
  <c r="NLI139" i="7"/>
  <c r="NLJ139" i="7"/>
  <c r="NLK139" i="7"/>
  <c r="NLL139" i="7"/>
  <c r="NLM139" i="7"/>
  <c r="NLN139" i="7"/>
  <c r="NLO139" i="7"/>
  <c r="NLP139" i="7"/>
  <c r="NLQ139" i="7"/>
  <c r="NLR139" i="7"/>
  <c r="NLS139" i="7"/>
  <c r="NLT139" i="7"/>
  <c r="NLU139" i="7"/>
  <c r="NLV139" i="7"/>
  <c r="NLW139" i="7"/>
  <c r="NLX139" i="7"/>
  <c r="NLY139" i="7"/>
  <c r="NLZ139" i="7"/>
  <c r="NMA139" i="7"/>
  <c r="NMB139" i="7"/>
  <c r="NMC139" i="7"/>
  <c r="NMD139" i="7"/>
  <c r="NME139" i="7"/>
  <c r="NMF139" i="7"/>
  <c r="NMG139" i="7"/>
  <c r="NMH139" i="7"/>
  <c r="NMI139" i="7"/>
  <c r="NMJ139" i="7"/>
  <c r="NMK139" i="7"/>
  <c r="NML139" i="7"/>
  <c r="NMM139" i="7"/>
  <c r="NMN139" i="7"/>
  <c r="NMO139" i="7"/>
  <c r="NMP139" i="7"/>
  <c r="NMQ139" i="7"/>
  <c r="NMR139" i="7"/>
  <c r="NMS139" i="7"/>
  <c r="NMT139" i="7"/>
  <c r="NMU139" i="7"/>
  <c r="NMV139" i="7"/>
  <c r="NMW139" i="7"/>
  <c r="NMX139" i="7"/>
  <c r="NMY139" i="7"/>
  <c r="NMZ139" i="7"/>
  <c r="NNA139" i="7"/>
  <c r="NNB139" i="7"/>
  <c r="NNC139" i="7"/>
  <c r="NND139" i="7"/>
  <c r="NNE139" i="7"/>
  <c r="NNF139" i="7"/>
  <c r="NNG139" i="7"/>
  <c r="NNH139" i="7"/>
  <c r="NNI139" i="7"/>
  <c r="NNJ139" i="7"/>
  <c r="NNK139" i="7"/>
  <c r="NNL139" i="7"/>
  <c r="NNM139" i="7"/>
  <c r="NNN139" i="7"/>
  <c r="NNO139" i="7"/>
  <c r="NNP139" i="7"/>
  <c r="NNQ139" i="7"/>
  <c r="NNR139" i="7"/>
  <c r="NNS139" i="7"/>
  <c r="NNT139" i="7"/>
  <c r="NNU139" i="7"/>
  <c r="NNV139" i="7"/>
  <c r="NNW139" i="7"/>
  <c r="NNX139" i="7"/>
  <c r="NNY139" i="7"/>
  <c r="NNZ139" i="7"/>
  <c r="NOA139" i="7"/>
  <c r="NOB139" i="7"/>
  <c r="NOC139" i="7"/>
  <c r="NOD139" i="7"/>
  <c r="NOE139" i="7"/>
  <c r="NOF139" i="7"/>
  <c r="NOG139" i="7"/>
  <c r="NOH139" i="7"/>
  <c r="NOI139" i="7"/>
  <c r="NOJ139" i="7"/>
  <c r="NOK139" i="7"/>
  <c r="NOL139" i="7"/>
  <c r="NOM139" i="7"/>
  <c r="NON139" i="7"/>
  <c r="NOO139" i="7"/>
  <c r="NOP139" i="7"/>
  <c r="NOQ139" i="7"/>
  <c r="NOR139" i="7"/>
  <c r="NOS139" i="7"/>
  <c r="NOT139" i="7"/>
  <c r="NOU139" i="7"/>
  <c r="NOV139" i="7"/>
  <c r="NOW139" i="7"/>
  <c r="NOX139" i="7"/>
  <c r="NOY139" i="7"/>
  <c r="NOZ139" i="7"/>
  <c r="NPA139" i="7"/>
  <c r="NPB139" i="7"/>
  <c r="NPC139" i="7"/>
  <c r="NPD139" i="7"/>
  <c r="NPE139" i="7"/>
  <c r="NPF139" i="7"/>
  <c r="NPG139" i="7"/>
  <c r="NPH139" i="7"/>
  <c r="NPI139" i="7"/>
  <c r="NPJ139" i="7"/>
  <c r="NPK139" i="7"/>
  <c r="NPL139" i="7"/>
  <c r="NPM139" i="7"/>
  <c r="NPN139" i="7"/>
  <c r="NPO139" i="7"/>
  <c r="NPP139" i="7"/>
  <c r="NPQ139" i="7"/>
  <c r="NPR139" i="7"/>
  <c r="NPS139" i="7"/>
  <c r="NPT139" i="7"/>
  <c r="NPU139" i="7"/>
  <c r="NPV139" i="7"/>
  <c r="NPW139" i="7"/>
  <c r="NPX139" i="7"/>
  <c r="NPY139" i="7"/>
  <c r="NPZ139" i="7"/>
  <c r="NQA139" i="7"/>
  <c r="NQB139" i="7"/>
  <c r="NQC139" i="7"/>
  <c r="NQD139" i="7"/>
  <c r="NQE139" i="7"/>
  <c r="NQF139" i="7"/>
  <c r="NQG139" i="7"/>
  <c r="NQH139" i="7"/>
  <c r="NQI139" i="7"/>
  <c r="NQJ139" i="7"/>
  <c r="NQK139" i="7"/>
  <c r="NQL139" i="7"/>
  <c r="NQM139" i="7"/>
  <c r="NQN139" i="7"/>
  <c r="NQO139" i="7"/>
  <c r="NQP139" i="7"/>
  <c r="NQQ139" i="7"/>
  <c r="NQR139" i="7"/>
  <c r="NQS139" i="7"/>
  <c r="NQT139" i="7"/>
  <c r="NQU139" i="7"/>
  <c r="NQV139" i="7"/>
  <c r="NQW139" i="7"/>
  <c r="NQX139" i="7"/>
  <c r="NQY139" i="7"/>
  <c r="NQZ139" i="7"/>
  <c r="NRA139" i="7"/>
  <c r="NRB139" i="7"/>
  <c r="NRC139" i="7"/>
  <c r="NRD139" i="7"/>
  <c r="NRE139" i="7"/>
  <c r="NRF139" i="7"/>
  <c r="NRG139" i="7"/>
  <c r="NRH139" i="7"/>
  <c r="NRI139" i="7"/>
  <c r="NRJ139" i="7"/>
  <c r="NRK139" i="7"/>
  <c r="NRL139" i="7"/>
  <c r="NRM139" i="7"/>
  <c r="NRN139" i="7"/>
  <c r="NRO139" i="7"/>
  <c r="NRP139" i="7"/>
  <c r="NRQ139" i="7"/>
  <c r="NRR139" i="7"/>
  <c r="NRS139" i="7"/>
  <c r="NRT139" i="7"/>
  <c r="NRU139" i="7"/>
  <c r="NRV139" i="7"/>
  <c r="NRW139" i="7"/>
  <c r="NRX139" i="7"/>
  <c r="NRY139" i="7"/>
  <c r="NRZ139" i="7"/>
  <c r="NSA139" i="7"/>
  <c r="NSB139" i="7"/>
  <c r="NSC139" i="7"/>
  <c r="NSD139" i="7"/>
  <c r="NSE139" i="7"/>
  <c r="NSF139" i="7"/>
  <c r="NSG139" i="7"/>
  <c r="NSH139" i="7"/>
  <c r="NSI139" i="7"/>
  <c r="NSJ139" i="7"/>
  <c r="NSK139" i="7"/>
  <c r="NSL139" i="7"/>
  <c r="NSM139" i="7"/>
  <c r="NSN139" i="7"/>
  <c r="NSO139" i="7"/>
  <c r="NSP139" i="7"/>
  <c r="NSQ139" i="7"/>
  <c r="NSR139" i="7"/>
  <c r="NSS139" i="7"/>
  <c r="NST139" i="7"/>
  <c r="NSU139" i="7"/>
  <c r="NSV139" i="7"/>
  <c r="NSW139" i="7"/>
  <c r="NSX139" i="7"/>
  <c r="NSY139" i="7"/>
  <c r="NSZ139" i="7"/>
  <c r="NTA139" i="7"/>
  <c r="NTB139" i="7"/>
  <c r="NTC139" i="7"/>
  <c r="NTD139" i="7"/>
  <c r="NTE139" i="7"/>
  <c r="NTF139" i="7"/>
  <c r="NTG139" i="7"/>
  <c r="NTH139" i="7"/>
  <c r="NTI139" i="7"/>
  <c r="NTJ139" i="7"/>
  <c r="NTK139" i="7"/>
  <c r="NTL139" i="7"/>
  <c r="NTM139" i="7"/>
  <c r="NTN139" i="7"/>
  <c r="NTO139" i="7"/>
  <c r="NTP139" i="7"/>
  <c r="NTQ139" i="7"/>
  <c r="NTR139" i="7"/>
  <c r="NTS139" i="7"/>
  <c r="NTT139" i="7"/>
  <c r="NTU139" i="7"/>
  <c r="NTV139" i="7"/>
  <c r="NTW139" i="7"/>
  <c r="NTX139" i="7"/>
  <c r="NTY139" i="7"/>
  <c r="NTZ139" i="7"/>
  <c r="NUA139" i="7"/>
  <c r="NUB139" i="7"/>
  <c r="NUC139" i="7"/>
  <c r="NUD139" i="7"/>
  <c r="NUE139" i="7"/>
  <c r="NUF139" i="7"/>
  <c r="NUG139" i="7"/>
  <c r="NUH139" i="7"/>
  <c r="NUI139" i="7"/>
  <c r="NUJ139" i="7"/>
  <c r="NUK139" i="7"/>
  <c r="NUL139" i="7"/>
  <c r="NUM139" i="7"/>
  <c r="NUN139" i="7"/>
  <c r="NUO139" i="7"/>
  <c r="NUP139" i="7"/>
  <c r="NUQ139" i="7"/>
  <c r="NUR139" i="7"/>
  <c r="NUS139" i="7"/>
  <c r="NUT139" i="7"/>
  <c r="NUU139" i="7"/>
  <c r="NUV139" i="7"/>
  <c r="NUW139" i="7"/>
  <c r="NUX139" i="7"/>
  <c r="NUY139" i="7"/>
  <c r="NUZ139" i="7"/>
  <c r="NVA139" i="7"/>
  <c r="NVB139" i="7"/>
  <c r="NVC139" i="7"/>
  <c r="NVD139" i="7"/>
  <c r="NVE139" i="7"/>
  <c r="NVF139" i="7"/>
  <c r="NVG139" i="7"/>
  <c r="NVH139" i="7"/>
  <c r="NVI139" i="7"/>
  <c r="NVJ139" i="7"/>
  <c r="NVK139" i="7"/>
  <c r="NVL139" i="7"/>
  <c r="NVM139" i="7"/>
  <c r="NVN139" i="7"/>
  <c r="NVO139" i="7"/>
  <c r="NVP139" i="7"/>
  <c r="NVQ139" i="7"/>
  <c r="NVR139" i="7"/>
  <c r="NVS139" i="7"/>
  <c r="NVT139" i="7"/>
  <c r="NVU139" i="7"/>
  <c r="NVV139" i="7"/>
  <c r="NVW139" i="7"/>
  <c r="NVX139" i="7"/>
  <c r="NVY139" i="7"/>
  <c r="NVZ139" i="7"/>
  <c r="NWA139" i="7"/>
  <c r="NWB139" i="7"/>
  <c r="NWC139" i="7"/>
  <c r="NWD139" i="7"/>
  <c r="NWE139" i="7"/>
  <c r="NWF139" i="7"/>
  <c r="NWG139" i="7"/>
  <c r="NWH139" i="7"/>
  <c r="NWI139" i="7"/>
  <c r="NWJ139" i="7"/>
  <c r="NWK139" i="7"/>
  <c r="NWL139" i="7"/>
  <c r="NWM139" i="7"/>
  <c r="NWN139" i="7"/>
  <c r="NWO139" i="7"/>
  <c r="NWP139" i="7"/>
  <c r="NWQ139" i="7"/>
  <c r="NWR139" i="7"/>
  <c r="NWS139" i="7"/>
  <c r="NWT139" i="7"/>
  <c r="NWU139" i="7"/>
  <c r="NWV139" i="7"/>
  <c r="NWW139" i="7"/>
  <c r="NWX139" i="7"/>
  <c r="NWY139" i="7"/>
  <c r="NWZ139" i="7"/>
  <c r="NXA139" i="7"/>
  <c r="NXB139" i="7"/>
  <c r="NXC139" i="7"/>
  <c r="NXD139" i="7"/>
  <c r="NXE139" i="7"/>
  <c r="NXF139" i="7"/>
  <c r="NXG139" i="7"/>
  <c r="NXH139" i="7"/>
  <c r="NXI139" i="7"/>
  <c r="NXJ139" i="7"/>
  <c r="NXK139" i="7"/>
  <c r="NXL139" i="7"/>
  <c r="NXM139" i="7"/>
  <c r="NXN139" i="7"/>
  <c r="NXO139" i="7"/>
  <c r="NXP139" i="7"/>
  <c r="NXQ139" i="7"/>
  <c r="NXR139" i="7"/>
  <c r="NXS139" i="7"/>
  <c r="NXT139" i="7"/>
  <c r="NXU139" i="7"/>
  <c r="NXV139" i="7"/>
  <c r="NXW139" i="7"/>
  <c r="NXX139" i="7"/>
  <c r="NXY139" i="7"/>
  <c r="NXZ139" i="7"/>
  <c r="NYA139" i="7"/>
  <c r="NYB139" i="7"/>
  <c r="NYC139" i="7"/>
  <c r="NYD139" i="7"/>
  <c r="NYE139" i="7"/>
  <c r="NYF139" i="7"/>
  <c r="NYG139" i="7"/>
  <c r="NYH139" i="7"/>
  <c r="NYI139" i="7"/>
  <c r="NYJ139" i="7"/>
  <c r="NYK139" i="7"/>
  <c r="NYL139" i="7"/>
  <c r="NYM139" i="7"/>
  <c r="NYN139" i="7"/>
  <c r="NYO139" i="7"/>
  <c r="NYP139" i="7"/>
  <c r="NYQ139" i="7"/>
  <c r="NYR139" i="7"/>
  <c r="NYS139" i="7"/>
  <c r="NYT139" i="7"/>
  <c r="NYU139" i="7"/>
  <c r="NYV139" i="7"/>
  <c r="NYW139" i="7"/>
  <c r="NYX139" i="7"/>
  <c r="NYY139" i="7"/>
  <c r="NYZ139" i="7"/>
  <c r="NZA139" i="7"/>
  <c r="NZB139" i="7"/>
  <c r="NZC139" i="7"/>
  <c r="NZD139" i="7"/>
  <c r="NZE139" i="7"/>
  <c r="NZF139" i="7"/>
  <c r="NZG139" i="7"/>
  <c r="NZH139" i="7"/>
  <c r="NZI139" i="7"/>
  <c r="NZJ139" i="7"/>
  <c r="NZK139" i="7"/>
  <c r="NZL139" i="7"/>
  <c r="NZM139" i="7"/>
  <c r="NZN139" i="7"/>
  <c r="NZO139" i="7"/>
  <c r="NZP139" i="7"/>
  <c r="NZQ139" i="7"/>
  <c r="NZR139" i="7"/>
  <c r="NZS139" i="7"/>
  <c r="NZT139" i="7"/>
  <c r="NZU139" i="7"/>
  <c r="NZV139" i="7"/>
  <c r="NZW139" i="7"/>
  <c r="NZX139" i="7"/>
  <c r="NZY139" i="7"/>
  <c r="NZZ139" i="7"/>
  <c r="OAA139" i="7"/>
  <c r="OAB139" i="7"/>
  <c r="OAC139" i="7"/>
  <c r="OAD139" i="7"/>
  <c r="OAE139" i="7"/>
  <c r="OAF139" i="7"/>
  <c r="OAG139" i="7"/>
  <c r="OAH139" i="7"/>
  <c r="OAI139" i="7"/>
  <c r="OAJ139" i="7"/>
  <c r="OAK139" i="7"/>
  <c r="OAL139" i="7"/>
  <c r="OAM139" i="7"/>
  <c r="OAN139" i="7"/>
  <c r="OAO139" i="7"/>
  <c r="OAP139" i="7"/>
  <c r="OAQ139" i="7"/>
  <c r="OAR139" i="7"/>
  <c r="OAS139" i="7"/>
  <c r="OAT139" i="7"/>
  <c r="OAU139" i="7"/>
  <c r="OAV139" i="7"/>
  <c r="OAW139" i="7"/>
  <c r="OAX139" i="7"/>
  <c r="OAY139" i="7"/>
  <c r="OAZ139" i="7"/>
  <c r="OBA139" i="7"/>
  <c r="OBB139" i="7"/>
  <c r="OBC139" i="7"/>
  <c r="OBD139" i="7"/>
  <c r="OBE139" i="7"/>
  <c r="OBF139" i="7"/>
  <c r="OBG139" i="7"/>
  <c r="OBH139" i="7"/>
  <c r="OBI139" i="7"/>
  <c r="OBJ139" i="7"/>
  <c r="OBK139" i="7"/>
  <c r="OBL139" i="7"/>
  <c r="OBM139" i="7"/>
  <c r="OBN139" i="7"/>
  <c r="OBO139" i="7"/>
  <c r="OBP139" i="7"/>
  <c r="OBQ139" i="7"/>
  <c r="OBR139" i="7"/>
  <c r="OBS139" i="7"/>
  <c r="OBT139" i="7"/>
  <c r="OBU139" i="7"/>
  <c r="OBV139" i="7"/>
  <c r="OBW139" i="7"/>
  <c r="OBX139" i="7"/>
  <c r="OBY139" i="7"/>
  <c r="OBZ139" i="7"/>
  <c r="OCA139" i="7"/>
  <c r="OCB139" i="7"/>
  <c r="OCC139" i="7"/>
  <c r="OCD139" i="7"/>
  <c r="OCE139" i="7"/>
  <c r="OCF139" i="7"/>
  <c r="OCG139" i="7"/>
  <c r="OCH139" i="7"/>
  <c r="OCI139" i="7"/>
  <c r="OCJ139" i="7"/>
  <c r="OCK139" i="7"/>
  <c r="OCL139" i="7"/>
  <c r="OCM139" i="7"/>
  <c r="OCN139" i="7"/>
  <c r="OCO139" i="7"/>
  <c r="OCP139" i="7"/>
  <c r="OCQ139" i="7"/>
  <c r="OCR139" i="7"/>
  <c r="OCS139" i="7"/>
  <c r="OCT139" i="7"/>
  <c r="OCU139" i="7"/>
  <c r="OCV139" i="7"/>
  <c r="OCW139" i="7"/>
  <c r="OCX139" i="7"/>
  <c r="OCY139" i="7"/>
  <c r="OCZ139" i="7"/>
  <c r="ODA139" i="7"/>
  <c r="ODB139" i="7"/>
  <c r="ODC139" i="7"/>
  <c r="ODD139" i="7"/>
  <c r="ODE139" i="7"/>
  <c r="ODF139" i="7"/>
  <c r="ODG139" i="7"/>
  <c r="ODH139" i="7"/>
  <c r="ODI139" i="7"/>
  <c r="ODJ139" i="7"/>
  <c r="ODK139" i="7"/>
  <c r="ODL139" i="7"/>
  <c r="ODM139" i="7"/>
  <c r="ODN139" i="7"/>
  <c r="ODO139" i="7"/>
  <c r="ODP139" i="7"/>
  <c r="ODQ139" i="7"/>
  <c r="ODR139" i="7"/>
  <c r="ODS139" i="7"/>
  <c r="ODT139" i="7"/>
  <c r="ODU139" i="7"/>
  <c r="ODV139" i="7"/>
  <c r="ODW139" i="7"/>
  <c r="ODX139" i="7"/>
  <c r="ODY139" i="7"/>
  <c r="ODZ139" i="7"/>
  <c r="OEA139" i="7"/>
  <c r="OEB139" i="7"/>
  <c r="OEC139" i="7"/>
  <c r="OED139" i="7"/>
  <c r="OEE139" i="7"/>
  <c r="OEF139" i="7"/>
  <c r="OEG139" i="7"/>
  <c r="OEH139" i="7"/>
  <c r="OEI139" i="7"/>
  <c r="OEJ139" i="7"/>
  <c r="OEK139" i="7"/>
  <c r="OEL139" i="7"/>
  <c r="OEM139" i="7"/>
  <c r="OEN139" i="7"/>
  <c r="OEO139" i="7"/>
  <c r="OEP139" i="7"/>
  <c r="OEQ139" i="7"/>
  <c r="OER139" i="7"/>
  <c r="OES139" i="7"/>
  <c r="OET139" i="7"/>
  <c r="OEU139" i="7"/>
  <c r="OEV139" i="7"/>
  <c r="OEW139" i="7"/>
  <c r="OEX139" i="7"/>
  <c r="OEY139" i="7"/>
  <c r="OEZ139" i="7"/>
  <c r="OFA139" i="7"/>
  <c r="OFB139" i="7"/>
  <c r="OFC139" i="7"/>
  <c r="OFD139" i="7"/>
  <c r="OFE139" i="7"/>
  <c r="OFF139" i="7"/>
  <c r="OFG139" i="7"/>
  <c r="OFH139" i="7"/>
  <c r="OFI139" i="7"/>
  <c r="OFJ139" i="7"/>
  <c r="OFK139" i="7"/>
  <c r="OFL139" i="7"/>
  <c r="OFM139" i="7"/>
  <c r="OFN139" i="7"/>
  <c r="OFO139" i="7"/>
  <c r="OFP139" i="7"/>
  <c r="OFQ139" i="7"/>
  <c r="OFR139" i="7"/>
  <c r="OFS139" i="7"/>
  <c r="OFT139" i="7"/>
  <c r="OFU139" i="7"/>
  <c r="OFV139" i="7"/>
  <c r="OFW139" i="7"/>
  <c r="OFX139" i="7"/>
  <c r="OFY139" i="7"/>
  <c r="OFZ139" i="7"/>
  <c r="OGA139" i="7"/>
  <c r="OGB139" i="7"/>
  <c r="OGC139" i="7"/>
  <c r="OGD139" i="7"/>
  <c r="OGE139" i="7"/>
  <c r="OGF139" i="7"/>
  <c r="OGG139" i="7"/>
  <c r="OGH139" i="7"/>
  <c r="OGI139" i="7"/>
  <c r="OGJ139" i="7"/>
  <c r="OGK139" i="7"/>
  <c r="OGL139" i="7"/>
  <c r="OGM139" i="7"/>
  <c r="OGN139" i="7"/>
  <c r="OGO139" i="7"/>
  <c r="OGP139" i="7"/>
  <c r="OGQ139" i="7"/>
  <c r="OGR139" i="7"/>
  <c r="OGS139" i="7"/>
  <c r="OGT139" i="7"/>
  <c r="OGU139" i="7"/>
  <c r="OGV139" i="7"/>
  <c r="OGW139" i="7"/>
  <c r="OGX139" i="7"/>
  <c r="OGY139" i="7"/>
  <c r="OGZ139" i="7"/>
  <c r="OHA139" i="7"/>
  <c r="OHB139" i="7"/>
  <c r="OHC139" i="7"/>
  <c r="OHD139" i="7"/>
  <c r="OHE139" i="7"/>
  <c r="OHF139" i="7"/>
  <c r="OHG139" i="7"/>
  <c r="OHH139" i="7"/>
  <c r="OHI139" i="7"/>
  <c r="OHJ139" i="7"/>
  <c r="OHK139" i="7"/>
  <c r="OHL139" i="7"/>
  <c r="OHM139" i="7"/>
  <c r="OHN139" i="7"/>
  <c r="OHO139" i="7"/>
  <c r="OHP139" i="7"/>
  <c r="OHQ139" i="7"/>
  <c r="OHR139" i="7"/>
  <c r="OHS139" i="7"/>
  <c r="OHT139" i="7"/>
  <c r="OHU139" i="7"/>
  <c r="OHV139" i="7"/>
  <c r="OHW139" i="7"/>
  <c r="OHX139" i="7"/>
  <c r="OHY139" i="7"/>
  <c r="OHZ139" i="7"/>
  <c r="OIA139" i="7"/>
  <c r="OIB139" i="7"/>
  <c r="OIC139" i="7"/>
  <c r="OID139" i="7"/>
  <c r="OIE139" i="7"/>
  <c r="OIF139" i="7"/>
  <c r="OIG139" i="7"/>
  <c r="OIH139" i="7"/>
  <c r="OII139" i="7"/>
  <c r="OIJ139" i="7"/>
  <c r="OIK139" i="7"/>
  <c r="OIL139" i="7"/>
  <c r="OIM139" i="7"/>
  <c r="OIN139" i="7"/>
  <c r="OIO139" i="7"/>
  <c r="OIP139" i="7"/>
  <c r="OIQ139" i="7"/>
  <c r="OIR139" i="7"/>
  <c r="OIS139" i="7"/>
  <c r="OIT139" i="7"/>
  <c r="OIU139" i="7"/>
  <c r="OIV139" i="7"/>
  <c r="OIW139" i="7"/>
  <c r="OIX139" i="7"/>
  <c r="OIY139" i="7"/>
  <c r="OIZ139" i="7"/>
  <c r="OJA139" i="7"/>
  <c r="OJB139" i="7"/>
  <c r="OJC139" i="7"/>
  <c r="OJD139" i="7"/>
  <c r="OJE139" i="7"/>
  <c r="OJF139" i="7"/>
  <c r="OJG139" i="7"/>
  <c r="OJH139" i="7"/>
  <c r="OJI139" i="7"/>
  <c r="OJJ139" i="7"/>
  <c r="OJK139" i="7"/>
  <c r="OJL139" i="7"/>
  <c r="OJM139" i="7"/>
  <c r="OJN139" i="7"/>
  <c r="OJO139" i="7"/>
  <c r="OJP139" i="7"/>
  <c r="OJQ139" i="7"/>
  <c r="OJR139" i="7"/>
  <c r="OJS139" i="7"/>
  <c r="OJT139" i="7"/>
  <c r="OJU139" i="7"/>
  <c r="OJV139" i="7"/>
  <c r="OJW139" i="7"/>
  <c r="OJX139" i="7"/>
  <c r="OJY139" i="7"/>
  <c r="OJZ139" i="7"/>
  <c r="OKA139" i="7"/>
  <c r="OKB139" i="7"/>
  <c r="OKC139" i="7"/>
  <c r="OKD139" i="7"/>
  <c r="OKE139" i="7"/>
  <c r="OKF139" i="7"/>
  <c r="OKG139" i="7"/>
  <c r="OKH139" i="7"/>
  <c r="OKI139" i="7"/>
  <c r="OKJ139" i="7"/>
  <c r="OKK139" i="7"/>
  <c r="OKL139" i="7"/>
  <c r="OKM139" i="7"/>
  <c r="OKN139" i="7"/>
  <c r="OKO139" i="7"/>
  <c r="OKP139" i="7"/>
  <c r="OKQ139" i="7"/>
  <c r="OKR139" i="7"/>
  <c r="OKS139" i="7"/>
  <c r="OKT139" i="7"/>
  <c r="OKU139" i="7"/>
  <c r="OKV139" i="7"/>
  <c r="OKW139" i="7"/>
  <c r="OKX139" i="7"/>
  <c r="OKY139" i="7"/>
  <c r="OKZ139" i="7"/>
  <c r="OLA139" i="7"/>
  <c r="OLB139" i="7"/>
  <c r="OLC139" i="7"/>
  <c r="OLD139" i="7"/>
  <c r="OLE139" i="7"/>
  <c r="OLF139" i="7"/>
  <c r="OLG139" i="7"/>
  <c r="OLH139" i="7"/>
  <c r="OLI139" i="7"/>
  <c r="OLJ139" i="7"/>
  <c r="OLK139" i="7"/>
  <c r="OLL139" i="7"/>
  <c r="OLM139" i="7"/>
  <c r="OLN139" i="7"/>
  <c r="OLO139" i="7"/>
  <c r="OLP139" i="7"/>
  <c r="OLQ139" i="7"/>
  <c r="OLR139" i="7"/>
  <c r="OLS139" i="7"/>
  <c r="OLT139" i="7"/>
  <c r="OLU139" i="7"/>
  <c r="OLV139" i="7"/>
  <c r="OLW139" i="7"/>
  <c r="OLX139" i="7"/>
  <c r="OLY139" i="7"/>
  <c r="OLZ139" i="7"/>
  <c r="OMA139" i="7"/>
  <c r="OMB139" i="7"/>
  <c r="OMC139" i="7"/>
  <c r="OMD139" i="7"/>
  <c r="OME139" i="7"/>
  <c r="OMF139" i="7"/>
  <c r="OMG139" i="7"/>
  <c r="OMH139" i="7"/>
  <c r="OMI139" i="7"/>
  <c r="OMJ139" i="7"/>
  <c r="OMK139" i="7"/>
  <c r="OML139" i="7"/>
  <c r="OMM139" i="7"/>
  <c r="OMN139" i="7"/>
  <c r="OMO139" i="7"/>
  <c r="OMP139" i="7"/>
  <c r="OMQ139" i="7"/>
  <c r="OMR139" i="7"/>
  <c r="OMS139" i="7"/>
  <c r="OMT139" i="7"/>
  <c r="OMU139" i="7"/>
  <c r="OMV139" i="7"/>
  <c r="OMW139" i="7"/>
  <c r="OMX139" i="7"/>
  <c r="OMY139" i="7"/>
  <c r="OMZ139" i="7"/>
  <c r="ONA139" i="7"/>
  <c r="ONB139" i="7"/>
  <c r="ONC139" i="7"/>
  <c r="OND139" i="7"/>
  <c r="ONE139" i="7"/>
  <c r="ONF139" i="7"/>
  <c r="ONG139" i="7"/>
  <c r="ONH139" i="7"/>
  <c r="ONI139" i="7"/>
  <c r="ONJ139" i="7"/>
  <c r="ONK139" i="7"/>
  <c r="ONL139" i="7"/>
  <c r="ONM139" i="7"/>
  <c r="ONN139" i="7"/>
  <c r="ONO139" i="7"/>
  <c r="ONP139" i="7"/>
  <c r="ONQ139" i="7"/>
  <c r="ONR139" i="7"/>
  <c r="ONS139" i="7"/>
  <c r="ONT139" i="7"/>
  <c r="ONU139" i="7"/>
  <c r="ONV139" i="7"/>
  <c r="ONW139" i="7"/>
  <c r="ONX139" i="7"/>
  <c r="ONY139" i="7"/>
  <c r="ONZ139" i="7"/>
  <c r="OOA139" i="7"/>
  <c r="OOB139" i="7"/>
  <c r="OOC139" i="7"/>
  <c r="OOD139" i="7"/>
  <c r="OOE139" i="7"/>
  <c r="OOF139" i="7"/>
  <c r="OOG139" i="7"/>
  <c r="OOH139" i="7"/>
  <c r="OOI139" i="7"/>
  <c r="OOJ139" i="7"/>
  <c r="OOK139" i="7"/>
  <c r="OOL139" i="7"/>
  <c r="OOM139" i="7"/>
  <c r="OON139" i="7"/>
  <c r="OOO139" i="7"/>
  <c r="OOP139" i="7"/>
  <c r="OOQ139" i="7"/>
  <c r="OOR139" i="7"/>
  <c r="OOS139" i="7"/>
  <c r="OOT139" i="7"/>
  <c r="OOU139" i="7"/>
  <c r="OOV139" i="7"/>
  <c r="OOW139" i="7"/>
  <c r="OOX139" i="7"/>
  <c r="OOY139" i="7"/>
  <c r="OOZ139" i="7"/>
  <c r="OPA139" i="7"/>
  <c r="OPB139" i="7"/>
  <c r="OPC139" i="7"/>
  <c r="OPD139" i="7"/>
  <c r="OPE139" i="7"/>
  <c r="OPF139" i="7"/>
  <c r="OPG139" i="7"/>
  <c r="OPH139" i="7"/>
  <c r="OPI139" i="7"/>
  <c r="OPJ139" i="7"/>
  <c r="OPK139" i="7"/>
  <c r="OPL139" i="7"/>
  <c r="OPM139" i="7"/>
  <c r="OPN139" i="7"/>
  <c r="OPO139" i="7"/>
  <c r="OPP139" i="7"/>
  <c r="OPQ139" i="7"/>
  <c r="OPR139" i="7"/>
  <c r="OPS139" i="7"/>
  <c r="OPT139" i="7"/>
  <c r="OPU139" i="7"/>
  <c r="OPV139" i="7"/>
  <c r="OPW139" i="7"/>
  <c r="OPX139" i="7"/>
  <c r="OPY139" i="7"/>
  <c r="OPZ139" i="7"/>
  <c r="OQA139" i="7"/>
  <c r="OQB139" i="7"/>
  <c r="OQC139" i="7"/>
  <c r="OQD139" i="7"/>
  <c r="OQE139" i="7"/>
  <c r="OQF139" i="7"/>
  <c r="OQG139" i="7"/>
  <c r="OQH139" i="7"/>
  <c r="OQI139" i="7"/>
  <c r="OQJ139" i="7"/>
  <c r="OQK139" i="7"/>
  <c r="OQL139" i="7"/>
  <c r="OQM139" i="7"/>
  <c r="OQN139" i="7"/>
  <c r="OQO139" i="7"/>
  <c r="OQP139" i="7"/>
  <c r="OQQ139" i="7"/>
  <c r="OQR139" i="7"/>
  <c r="OQS139" i="7"/>
  <c r="OQT139" i="7"/>
  <c r="OQU139" i="7"/>
  <c r="OQV139" i="7"/>
  <c r="OQW139" i="7"/>
  <c r="OQX139" i="7"/>
  <c r="OQY139" i="7"/>
  <c r="OQZ139" i="7"/>
  <c r="ORA139" i="7"/>
  <c r="ORB139" i="7"/>
  <c r="ORC139" i="7"/>
  <c r="ORD139" i="7"/>
  <c r="ORE139" i="7"/>
  <c r="ORF139" i="7"/>
  <c r="ORG139" i="7"/>
  <c r="ORH139" i="7"/>
  <c r="ORI139" i="7"/>
  <c r="ORJ139" i="7"/>
  <c r="ORK139" i="7"/>
  <c r="ORL139" i="7"/>
  <c r="ORM139" i="7"/>
  <c r="ORN139" i="7"/>
  <c r="ORO139" i="7"/>
  <c r="ORP139" i="7"/>
  <c r="ORQ139" i="7"/>
  <c r="ORR139" i="7"/>
  <c r="ORS139" i="7"/>
  <c r="ORT139" i="7"/>
  <c r="ORU139" i="7"/>
  <c r="ORV139" i="7"/>
  <c r="ORW139" i="7"/>
  <c r="ORX139" i="7"/>
  <c r="ORY139" i="7"/>
  <c r="ORZ139" i="7"/>
  <c r="OSA139" i="7"/>
  <c r="OSB139" i="7"/>
  <c r="OSC139" i="7"/>
  <c r="OSD139" i="7"/>
  <c r="OSE139" i="7"/>
  <c r="OSF139" i="7"/>
  <c r="OSG139" i="7"/>
  <c r="OSH139" i="7"/>
  <c r="OSI139" i="7"/>
  <c r="OSJ139" i="7"/>
  <c r="OSK139" i="7"/>
  <c r="OSL139" i="7"/>
  <c r="OSM139" i="7"/>
  <c r="OSN139" i="7"/>
  <c r="OSO139" i="7"/>
  <c r="OSP139" i="7"/>
  <c r="OSQ139" i="7"/>
  <c r="OSR139" i="7"/>
  <c r="OSS139" i="7"/>
  <c r="OST139" i="7"/>
  <c r="OSU139" i="7"/>
  <c r="OSV139" i="7"/>
  <c r="OSW139" i="7"/>
  <c r="OSX139" i="7"/>
  <c r="OSY139" i="7"/>
  <c r="OSZ139" i="7"/>
  <c r="OTA139" i="7"/>
  <c r="OTB139" i="7"/>
  <c r="OTC139" i="7"/>
  <c r="OTD139" i="7"/>
  <c r="OTE139" i="7"/>
  <c r="OTF139" i="7"/>
  <c r="OTG139" i="7"/>
  <c r="OTH139" i="7"/>
  <c r="OTI139" i="7"/>
  <c r="OTJ139" i="7"/>
  <c r="OTK139" i="7"/>
  <c r="OTL139" i="7"/>
  <c r="OTM139" i="7"/>
  <c r="OTN139" i="7"/>
  <c r="OTO139" i="7"/>
  <c r="OTP139" i="7"/>
  <c r="OTQ139" i="7"/>
  <c r="OTR139" i="7"/>
  <c r="OTS139" i="7"/>
  <c r="OTT139" i="7"/>
  <c r="OTU139" i="7"/>
  <c r="OTV139" i="7"/>
  <c r="OTW139" i="7"/>
  <c r="OTX139" i="7"/>
  <c r="OTY139" i="7"/>
  <c r="OTZ139" i="7"/>
  <c r="OUA139" i="7"/>
  <c r="OUB139" i="7"/>
  <c r="OUC139" i="7"/>
  <c r="OUD139" i="7"/>
  <c r="OUE139" i="7"/>
  <c r="OUF139" i="7"/>
  <c r="OUG139" i="7"/>
  <c r="OUH139" i="7"/>
  <c r="OUI139" i="7"/>
  <c r="OUJ139" i="7"/>
  <c r="OUK139" i="7"/>
  <c r="OUL139" i="7"/>
  <c r="OUM139" i="7"/>
  <c r="OUN139" i="7"/>
  <c r="OUO139" i="7"/>
  <c r="OUP139" i="7"/>
  <c r="OUQ139" i="7"/>
  <c r="OUR139" i="7"/>
  <c r="OUS139" i="7"/>
  <c r="OUT139" i="7"/>
  <c r="OUU139" i="7"/>
  <c r="OUV139" i="7"/>
  <c r="OUW139" i="7"/>
  <c r="OUX139" i="7"/>
  <c r="OUY139" i="7"/>
  <c r="OUZ139" i="7"/>
  <c r="OVA139" i="7"/>
  <c r="OVB139" i="7"/>
  <c r="OVC139" i="7"/>
  <c r="OVD139" i="7"/>
  <c r="OVE139" i="7"/>
  <c r="OVF139" i="7"/>
  <c r="OVG139" i="7"/>
  <c r="OVH139" i="7"/>
  <c r="OVI139" i="7"/>
  <c r="OVJ139" i="7"/>
  <c r="OVK139" i="7"/>
  <c r="OVL139" i="7"/>
  <c r="OVM139" i="7"/>
  <c r="OVN139" i="7"/>
  <c r="OVO139" i="7"/>
  <c r="OVP139" i="7"/>
  <c r="OVQ139" i="7"/>
  <c r="OVR139" i="7"/>
  <c r="OVS139" i="7"/>
  <c r="OVT139" i="7"/>
  <c r="OVU139" i="7"/>
  <c r="OVV139" i="7"/>
  <c r="OVW139" i="7"/>
  <c r="OVX139" i="7"/>
  <c r="OVY139" i="7"/>
  <c r="OVZ139" i="7"/>
  <c r="OWA139" i="7"/>
  <c r="OWB139" i="7"/>
  <c r="OWC139" i="7"/>
  <c r="OWD139" i="7"/>
  <c r="OWE139" i="7"/>
  <c r="OWF139" i="7"/>
  <c r="OWG139" i="7"/>
  <c r="OWH139" i="7"/>
  <c r="OWI139" i="7"/>
  <c r="OWJ139" i="7"/>
  <c r="OWK139" i="7"/>
  <c r="OWL139" i="7"/>
  <c r="OWM139" i="7"/>
  <c r="OWN139" i="7"/>
  <c r="OWO139" i="7"/>
  <c r="OWP139" i="7"/>
  <c r="OWQ139" i="7"/>
  <c r="OWR139" i="7"/>
  <c r="OWS139" i="7"/>
  <c r="OWT139" i="7"/>
  <c r="OWU139" i="7"/>
  <c r="OWV139" i="7"/>
  <c r="OWW139" i="7"/>
  <c r="OWX139" i="7"/>
  <c r="OWY139" i="7"/>
  <c r="OWZ139" i="7"/>
  <c r="OXA139" i="7"/>
  <c r="OXB139" i="7"/>
  <c r="OXC139" i="7"/>
  <c r="OXD139" i="7"/>
  <c r="OXE139" i="7"/>
  <c r="OXF139" i="7"/>
  <c r="OXG139" i="7"/>
  <c r="OXH139" i="7"/>
  <c r="OXI139" i="7"/>
  <c r="OXJ139" i="7"/>
  <c r="OXK139" i="7"/>
  <c r="OXL139" i="7"/>
  <c r="OXM139" i="7"/>
  <c r="OXN139" i="7"/>
  <c r="OXO139" i="7"/>
  <c r="OXP139" i="7"/>
  <c r="OXQ139" i="7"/>
  <c r="OXR139" i="7"/>
  <c r="OXS139" i="7"/>
  <c r="OXT139" i="7"/>
  <c r="OXU139" i="7"/>
  <c r="OXV139" i="7"/>
  <c r="OXW139" i="7"/>
  <c r="OXX139" i="7"/>
  <c r="OXY139" i="7"/>
  <c r="OXZ139" i="7"/>
  <c r="OYA139" i="7"/>
  <c r="OYB139" i="7"/>
  <c r="OYC139" i="7"/>
  <c r="OYD139" i="7"/>
  <c r="OYE139" i="7"/>
  <c r="OYF139" i="7"/>
  <c r="OYG139" i="7"/>
  <c r="OYH139" i="7"/>
  <c r="OYI139" i="7"/>
  <c r="OYJ139" i="7"/>
  <c r="OYK139" i="7"/>
  <c r="OYL139" i="7"/>
  <c r="OYM139" i="7"/>
  <c r="OYN139" i="7"/>
  <c r="OYO139" i="7"/>
  <c r="OYP139" i="7"/>
  <c r="OYQ139" i="7"/>
  <c r="OYR139" i="7"/>
  <c r="OYS139" i="7"/>
  <c r="OYT139" i="7"/>
  <c r="OYU139" i="7"/>
  <c r="OYV139" i="7"/>
  <c r="OYW139" i="7"/>
  <c r="OYX139" i="7"/>
  <c r="OYY139" i="7"/>
  <c r="OYZ139" i="7"/>
  <c r="OZA139" i="7"/>
  <c r="OZB139" i="7"/>
  <c r="OZC139" i="7"/>
  <c r="OZD139" i="7"/>
  <c r="OZE139" i="7"/>
  <c r="OZF139" i="7"/>
  <c r="OZG139" i="7"/>
  <c r="OZH139" i="7"/>
  <c r="OZI139" i="7"/>
  <c r="OZJ139" i="7"/>
  <c r="OZK139" i="7"/>
  <c r="OZL139" i="7"/>
  <c r="OZM139" i="7"/>
  <c r="OZN139" i="7"/>
  <c r="OZO139" i="7"/>
  <c r="OZP139" i="7"/>
  <c r="OZQ139" i="7"/>
  <c r="OZR139" i="7"/>
  <c r="OZS139" i="7"/>
  <c r="OZT139" i="7"/>
  <c r="OZU139" i="7"/>
  <c r="OZV139" i="7"/>
  <c r="OZW139" i="7"/>
  <c r="OZX139" i="7"/>
  <c r="OZY139" i="7"/>
  <c r="OZZ139" i="7"/>
  <c r="PAA139" i="7"/>
  <c r="PAB139" i="7"/>
  <c r="PAC139" i="7"/>
  <c r="PAD139" i="7"/>
  <c r="PAE139" i="7"/>
  <c r="PAF139" i="7"/>
  <c r="PAG139" i="7"/>
  <c r="PAH139" i="7"/>
  <c r="PAI139" i="7"/>
  <c r="PAJ139" i="7"/>
  <c r="PAK139" i="7"/>
  <c r="PAL139" i="7"/>
  <c r="PAM139" i="7"/>
  <c r="PAN139" i="7"/>
  <c r="PAO139" i="7"/>
  <c r="PAP139" i="7"/>
  <c r="PAQ139" i="7"/>
  <c r="PAR139" i="7"/>
  <c r="PAS139" i="7"/>
  <c r="PAT139" i="7"/>
  <c r="PAU139" i="7"/>
  <c r="PAV139" i="7"/>
  <c r="PAW139" i="7"/>
  <c r="PAX139" i="7"/>
  <c r="PAY139" i="7"/>
  <c r="PAZ139" i="7"/>
  <c r="PBA139" i="7"/>
  <c r="PBB139" i="7"/>
  <c r="PBC139" i="7"/>
  <c r="PBD139" i="7"/>
  <c r="PBE139" i="7"/>
  <c r="PBF139" i="7"/>
  <c r="PBG139" i="7"/>
  <c r="PBH139" i="7"/>
  <c r="PBI139" i="7"/>
  <c r="PBJ139" i="7"/>
  <c r="PBK139" i="7"/>
  <c r="PBL139" i="7"/>
  <c r="PBM139" i="7"/>
  <c r="PBN139" i="7"/>
  <c r="PBO139" i="7"/>
  <c r="PBP139" i="7"/>
  <c r="PBQ139" i="7"/>
  <c r="PBR139" i="7"/>
  <c r="PBS139" i="7"/>
  <c r="PBT139" i="7"/>
  <c r="PBU139" i="7"/>
  <c r="PBV139" i="7"/>
  <c r="PBW139" i="7"/>
  <c r="PBX139" i="7"/>
  <c r="PBY139" i="7"/>
  <c r="PBZ139" i="7"/>
  <c r="PCA139" i="7"/>
  <c r="PCB139" i="7"/>
  <c r="PCC139" i="7"/>
  <c r="PCD139" i="7"/>
  <c r="PCE139" i="7"/>
  <c r="PCF139" i="7"/>
  <c r="PCG139" i="7"/>
  <c r="PCH139" i="7"/>
  <c r="PCI139" i="7"/>
  <c r="PCJ139" i="7"/>
  <c r="PCK139" i="7"/>
  <c r="PCL139" i="7"/>
  <c r="PCM139" i="7"/>
  <c r="PCN139" i="7"/>
  <c r="PCO139" i="7"/>
  <c r="PCP139" i="7"/>
  <c r="PCQ139" i="7"/>
  <c r="PCR139" i="7"/>
  <c r="PCS139" i="7"/>
  <c r="PCT139" i="7"/>
  <c r="PCU139" i="7"/>
  <c r="PCV139" i="7"/>
  <c r="PCW139" i="7"/>
  <c r="PCX139" i="7"/>
  <c r="PCY139" i="7"/>
  <c r="PCZ139" i="7"/>
  <c r="PDA139" i="7"/>
  <c r="PDB139" i="7"/>
  <c r="PDC139" i="7"/>
  <c r="PDD139" i="7"/>
  <c r="PDE139" i="7"/>
  <c r="PDF139" i="7"/>
  <c r="PDG139" i="7"/>
  <c r="PDH139" i="7"/>
  <c r="PDI139" i="7"/>
  <c r="PDJ139" i="7"/>
  <c r="PDK139" i="7"/>
  <c r="PDL139" i="7"/>
  <c r="PDM139" i="7"/>
  <c r="PDN139" i="7"/>
  <c r="PDO139" i="7"/>
  <c r="PDP139" i="7"/>
  <c r="PDQ139" i="7"/>
  <c r="PDR139" i="7"/>
  <c r="PDS139" i="7"/>
  <c r="PDT139" i="7"/>
  <c r="PDU139" i="7"/>
  <c r="PDV139" i="7"/>
  <c r="PDW139" i="7"/>
  <c r="PDX139" i="7"/>
  <c r="PDY139" i="7"/>
  <c r="PDZ139" i="7"/>
  <c r="PEA139" i="7"/>
  <c r="PEB139" i="7"/>
  <c r="PEC139" i="7"/>
  <c r="PED139" i="7"/>
  <c r="PEE139" i="7"/>
  <c r="PEF139" i="7"/>
  <c r="PEG139" i="7"/>
  <c r="PEH139" i="7"/>
  <c r="PEI139" i="7"/>
  <c r="PEJ139" i="7"/>
  <c r="PEK139" i="7"/>
  <c r="PEL139" i="7"/>
  <c r="PEM139" i="7"/>
  <c r="PEN139" i="7"/>
  <c r="PEO139" i="7"/>
  <c r="PEP139" i="7"/>
  <c r="PEQ139" i="7"/>
  <c r="PER139" i="7"/>
  <c r="PES139" i="7"/>
  <c r="PET139" i="7"/>
  <c r="PEU139" i="7"/>
  <c r="PEV139" i="7"/>
  <c r="PEW139" i="7"/>
  <c r="PEX139" i="7"/>
  <c r="PEY139" i="7"/>
  <c r="PEZ139" i="7"/>
  <c r="PFA139" i="7"/>
  <c r="PFB139" i="7"/>
  <c r="PFC139" i="7"/>
  <c r="PFD139" i="7"/>
  <c r="PFE139" i="7"/>
  <c r="PFF139" i="7"/>
  <c r="PFG139" i="7"/>
  <c r="PFH139" i="7"/>
  <c r="PFI139" i="7"/>
  <c r="PFJ139" i="7"/>
  <c r="PFK139" i="7"/>
  <c r="PFL139" i="7"/>
  <c r="PFM139" i="7"/>
  <c r="PFN139" i="7"/>
  <c r="PFO139" i="7"/>
  <c r="PFP139" i="7"/>
  <c r="PFQ139" i="7"/>
  <c r="PFR139" i="7"/>
  <c r="PFS139" i="7"/>
  <c r="PFT139" i="7"/>
  <c r="PFU139" i="7"/>
  <c r="PFV139" i="7"/>
  <c r="PFW139" i="7"/>
  <c r="PFX139" i="7"/>
  <c r="PFY139" i="7"/>
  <c r="PFZ139" i="7"/>
  <c r="PGA139" i="7"/>
  <c r="PGB139" i="7"/>
  <c r="PGC139" i="7"/>
  <c r="PGD139" i="7"/>
  <c r="PGE139" i="7"/>
  <c r="PGF139" i="7"/>
  <c r="PGG139" i="7"/>
  <c r="PGH139" i="7"/>
  <c r="PGI139" i="7"/>
  <c r="PGJ139" i="7"/>
  <c r="PGK139" i="7"/>
  <c r="PGL139" i="7"/>
  <c r="PGM139" i="7"/>
  <c r="PGN139" i="7"/>
  <c r="PGO139" i="7"/>
  <c r="PGP139" i="7"/>
  <c r="PGQ139" i="7"/>
  <c r="PGR139" i="7"/>
  <c r="PGS139" i="7"/>
  <c r="PGT139" i="7"/>
  <c r="PGU139" i="7"/>
  <c r="PGV139" i="7"/>
  <c r="PGW139" i="7"/>
  <c r="PGX139" i="7"/>
  <c r="PGY139" i="7"/>
  <c r="PGZ139" i="7"/>
  <c r="PHA139" i="7"/>
  <c r="PHB139" i="7"/>
  <c r="PHC139" i="7"/>
  <c r="PHD139" i="7"/>
  <c r="PHE139" i="7"/>
  <c r="PHF139" i="7"/>
  <c r="PHG139" i="7"/>
  <c r="PHH139" i="7"/>
  <c r="PHI139" i="7"/>
  <c r="PHJ139" i="7"/>
  <c r="PHK139" i="7"/>
  <c r="PHL139" i="7"/>
  <c r="PHM139" i="7"/>
  <c r="PHN139" i="7"/>
  <c r="PHO139" i="7"/>
  <c r="PHP139" i="7"/>
  <c r="PHQ139" i="7"/>
  <c r="PHR139" i="7"/>
  <c r="PHS139" i="7"/>
  <c r="PHT139" i="7"/>
  <c r="PHU139" i="7"/>
  <c r="PHV139" i="7"/>
  <c r="PHW139" i="7"/>
  <c r="PHX139" i="7"/>
  <c r="PHY139" i="7"/>
  <c r="PHZ139" i="7"/>
  <c r="PIA139" i="7"/>
  <c r="PIB139" i="7"/>
  <c r="PIC139" i="7"/>
  <c r="PID139" i="7"/>
  <c r="PIE139" i="7"/>
  <c r="PIF139" i="7"/>
  <c r="PIG139" i="7"/>
  <c r="PIH139" i="7"/>
  <c r="PII139" i="7"/>
  <c r="PIJ139" i="7"/>
  <c r="PIK139" i="7"/>
  <c r="PIL139" i="7"/>
  <c r="PIM139" i="7"/>
  <c r="PIN139" i="7"/>
  <c r="PIO139" i="7"/>
  <c r="PIP139" i="7"/>
  <c r="PIQ139" i="7"/>
  <c r="PIR139" i="7"/>
  <c r="PIS139" i="7"/>
  <c r="PIT139" i="7"/>
  <c r="PIU139" i="7"/>
  <c r="PIV139" i="7"/>
  <c r="PIW139" i="7"/>
  <c r="PIX139" i="7"/>
  <c r="PIY139" i="7"/>
  <c r="PIZ139" i="7"/>
  <c r="PJA139" i="7"/>
  <c r="PJB139" i="7"/>
  <c r="PJC139" i="7"/>
  <c r="PJD139" i="7"/>
  <c r="PJE139" i="7"/>
  <c r="PJF139" i="7"/>
  <c r="PJG139" i="7"/>
  <c r="PJH139" i="7"/>
  <c r="PJI139" i="7"/>
  <c r="PJJ139" i="7"/>
  <c r="PJK139" i="7"/>
  <c r="PJL139" i="7"/>
  <c r="PJM139" i="7"/>
  <c r="PJN139" i="7"/>
  <c r="PJO139" i="7"/>
  <c r="PJP139" i="7"/>
  <c r="PJQ139" i="7"/>
  <c r="PJR139" i="7"/>
  <c r="PJS139" i="7"/>
  <c r="PJT139" i="7"/>
  <c r="PJU139" i="7"/>
  <c r="PJV139" i="7"/>
  <c r="PJW139" i="7"/>
  <c r="PJX139" i="7"/>
  <c r="PJY139" i="7"/>
  <c r="PJZ139" i="7"/>
  <c r="PKA139" i="7"/>
  <c r="PKB139" i="7"/>
  <c r="PKC139" i="7"/>
  <c r="PKD139" i="7"/>
  <c r="PKE139" i="7"/>
  <c r="PKF139" i="7"/>
  <c r="PKG139" i="7"/>
  <c r="PKH139" i="7"/>
  <c r="PKI139" i="7"/>
  <c r="PKJ139" i="7"/>
  <c r="PKK139" i="7"/>
  <c r="PKL139" i="7"/>
  <c r="PKM139" i="7"/>
  <c r="PKN139" i="7"/>
  <c r="PKO139" i="7"/>
  <c r="PKP139" i="7"/>
  <c r="PKQ139" i="7"/>
  <c r="PKR139" i="7"/>
  <c r="PKS139" i="7"/>
  <c r="PKT139" i="7"/>
  <c r="PKU139" i="7"/>
  <c r="PKV139" i="7"/>
  <c r="PKW139" i="7"/>
  <c r="PKX139" i="7"/>
  <c r="PKY139" i="7"/>
  <c r="PKZ139" i="7"/>
  <c r="PLA139" i="7"/>
  <c r="PLB139" i="7"/>
  <c r="PLC139" i="7"/>
  <c r="PLD139" i="7"/>
  <c r="PLE139" i="7"/>
  <c r="PLF139" i="7"/>
  <c r="PLG139" i="7"/>
  <c r="PLH139" i="7"/>
  <c r="PLI139" i="7"/>
  <c r="PLJ139" i="7"/>
  <c r="PLK139" i="7"/>
  <c r="PLL139" i="7"/>
  <c r="PLM139" i="7"/>
  <c r="PLN139" i="7"/>
  <c r="PLO139" i="7"/>
  <c r="PLP139" i="7"/>
  <c r="PLQ139" i="7"/>
  <c r="PLR139" i="7"/>
  <c r="PLS139" i="7"/>
  <c r="PLT139" i="7"/>
  <c r="PLU139" i="7"/>
  <c r="PLV139" i="7"/>
  <c r="PLW139" i="7"/>
  <c r="PLX139" i="7"/>
  <c r="PLY139" i="7"/>
  <c r="PLZ139" i="7"/>
  <c r="PMA139" i="7"/>
  <c r="PMB139" i="7"/>
  <c r="PMC139" i="7"/>
  <c r="PMD139" i="7"/>
  <c r="PME139" i="7"/>
  <c r="PMF139" i="7"/>
  <c r="PMG139" i="7"/>
  <c r="PMH139" i="7"/>
  <c r="PMI139" i="7"/>
  <c r="PMJ139" i="7"/>
  <c r="PMK139" i="7"/>
  <c r="PML139" i="7"/>
  <c r="PMM139" i="7"/>
  <c r="PMN139" i="7"/>
  <c r="PMO139" i="7"/>
  <c r="PMP139" i="7"/>
  <c r="PMQ139" i="7"/>
  <c r="PMR139" i="7"/>
  <c r="PMS139" i="7"/>
  <c r="PMT139" i="7"/>
  <c r="PMU139" i="7"/>
  <c r="PMV139" i="7"/>
  <c r="PMW139" i="7"/>
  <c r="PMX139" i="7"/>
  <c r="PMY139" i="7"/>
  <c r="PMZ139" i="7"/>
  <c r="PNA139" i="7"/>
  <c r="PNB139" i="7"/>
  <c r="PNC139" i="7"/>
  <c r="PND139" i="7"/>
  <c r="PNE139" i="7"/>
  <c r="PNF139" i="7"/>
  <c r="PNG139" i="7"/>
  <c r="PNH139" i="7"/>
  <c r="PNI139" i="7"/>
  <c r="PNJ139" i="7"/>
  <c r="PNK139" i="7"/>
  <c r="PNL139" i="7"/>
  <c r="PNM139" i="7"/>
  <c r="PNN139" i="7"/>
  <c r="PNO139" i="7"/>
  <c r="PNP139" i="7"/>
  <c r="PNQ139" i="7"/>
  <c r="PNR139" i="7"/>
  <c r="PNS139" i="7"/>
  <c r="PNT139" i="7"/>
  <c r="PNU139" i="7"/>
  <c r="PNV139" i="7"/>
  <c r="PNW139" i="7"/>
  <c r="PNX139" i="7"/>
  <c r="PNY139" i="7"/>
  <c r="PNZ139" i="7"/>
  <c r="POA139" i="7"/>
  <c r="POB139" i="7"/>
  <c r="POC139" i="7"/>
  <c r="POD139" i="7"/>
  <c r="POE139" i="7"/>
  <c r="POF139" i="7"/>
  <c r="POG139" i="7"/>
  <c r="POH139" i="7"/>
  <c r="POI139" i="7"/>
  <c r="POJ139" i="7"/>
  <c r="POK139" i="7"/>
  <c r="POL139" i="7"/>
  <c r="POM139" i="7"/>
  <c r="PON139" i="7"/>
  <c r="POO139" i="7"/>
  <c r="POP139" i="7"/>
  <c r="POQ139" i="7"/>
  <c r="POR139" i="7"/>
  <c r="POS139" i="7"/>
  <c r="POT139" i="7"/>
  <c r="POU139" i="7"/>
  <c r="POV139" i="7"/>
  <c r="POW139" i="7"/>
  <c r="POX139" i="7"/>
  <c r="POY139" i="7"/>
  <c r="POZ139" i="7"/>
  <c r="PPA139" i="7"/>
  <c r="PPB139" i="7"/>
  <c r="PPC139" i="7"/>
  <c r="PPD139" i="7"/>
  <c r="PPE139" i="7"/>
  <c r="PPF139" i="7"/>
  <c r="PPG139" i="7"/>
  <c r="PPH139" i="7"/>
  <c r="PPI139" i="7"/>
  <c r="PPJ139" i="7"/>
  <c r="PPK139" i="7"/>
  <c r="PPL139" i="7"/>
  <c r="PPM139" i="7"/>
  <c r="PPN139" i="7"/>
  <c r="PPO139" i="7"/>
  <c r="PPP139" i="7"/>
  <c r="PPQ139" i="7"/>
  <c r="PPR139" i="7"/>
  <c r="PPS139" i="7"/>
  <c r="PPT139" i="7"/>
  <c r="PPU139" i="7"/>
  <c r="PPV139" i="7"/>
  <c r="PPW139" i="7"/>
  <c r="PPX139" i="7"/>
  <c r="PPY139" i="7"/>
  <c r="PPZ139" i="7"/>
  <c r="PQA139" i="7"/>
  <c r="PQB139" i="7"/>
  <c r="PQC139" i="7"/>
  <c r="PQD139" i="7"/>
  <c r="PQE139" i="7"/>
  <c r="PQF139" i="7"/>
  <c r="PQG139" i="7"/>
  <c r="PQH139" i="7"/>
  <c r="PQI139" i="7"/>
  <c r="PQJ139" i="7"/>
  <c r="PQK139" i="7"/>
  <c r="PQL139" i="7"/>
  <c r="PQM139" i="7"/>
  <c r="PQN139" i="7"/>
  <c r="PQO139" i="7"/>
  <c r="PQP139" i="7"/>
  <c r="PQQ139" i="7"/>
  <c r="PQR139" i="7"/>
  <c r="PQS139" i="7"/>
  <c r="PQT139" i="7"/>
  <c r="PQU139" i="7"/>
  <c r="PQV139" i="7"/>
  <c r="PQW139" i="7"/>
  <c r="PQX139" i="7"/>
  <c r="PQY139" i="7"/>
  <c r="PQZ139" i="7"/>
  <c r="PRA139" i="7"/>
  <c r="PRB139" i="7"/>
  <c r="PRC139" i="7"/>
  <c r="PRD139" i="7"/>
  <c r="PRE139" i="7"/>
  <c r="PRF139" i="7"/>
  <c r="PRG139" i="7"/>
  <c r="PRH139" i="7"/>
  <c r="PRI139" i="7"/>
  <c r="PRJ139" i="7"/>
  <c r="PRK139" i="7"/>
  <c r="PRL139" i="7"/>
  <c r="PRM139" i="7"/>
  <c r="PRN139" i="7"/>
  <c r="PRO139" i="7"/>
  <c r="PRP139" i="7"/>
  <c r="PRQ139" i="7"/>
  <c r="PRR139" i="7"/>
  <c r="PRS139" i="7"/>
  <c r="PRT139" i="7"/>
  <c r="PRU139" i="7"/>
  <c r="PRV139" i="7"/>
  <c r="PRW139" i="7"/>
  <c r="PRX139" i="7"/>
  <c r="PRY139" i="7"/>
  <c r="PRZ139" i="7"/>
  <c r="PSA139" i="7"/>
  <c r="PSB139" i="7"/>
  <c r="PSC139" i="7"/>
  <c r="PSD139" i="7"/>
  <c r="PSE139" i="7"/>
  <c r="PSF139" i="7"/>
  <c r="PSG139" i="7"/>
  <c r="PSH139" i="7"/>
  <c r="PSI139" i="7"/>
  <c r="PSJ139" i="7"/>
  <c r="PSK139" i="7"/>
  <c r="PSL139" i="7"/>
  <c r="PSM139" i="7"/>
  <c r="PSN139" i="7"/>
  <c r="PSO139" i="7"/>
  <c r="PSP139" i="7"/>
  <c r="PSQ139" i="7"/>
  <c r="PSR139" i="7"/>
  <c r="PSS139" i="7"/>
  <c r="PST139" i="7"/>
  <c r="PSU139" i="7"/>
  <c r="PSV139" i="7"/>
  <c r="PSW139" i="7"/>
  <c r="PSX139" i="7"/>
  <c r="PSY139" i="7"/>
  <c r="PSZ139" i="7"/>
  <c r="PTA139" i="7"/>
  <c r="PTB139" i="7"/>
  <c r="PTC139" i="7"/>
  <c r="PTD139" i="7"/>
  <c r="PTE139" i="7"/>
  <c r="PTF139" i="7"/>
  <c r="PTG139" i="7"/>
  <c r="PTH139" i="7"/>
  <c r="PTI139" i="7"/>
  <c r="PTJ139" i="7"/>
  <c r="PTK139" i="7"/>
  <c r="PTL139" i="7"/>
  <c r="PTM139" i="7"/>
  <c r="PTN139" i="7"/>
  <c r="PTO139" i="7"/>
  <c r="PTP139" i="7"/>
  <c r="PTQ139" i="7"/>
  <c r="PTR139" i="7"/>
  <c r="PTS139" i="7"/>
  <c r="PTT139" i="7"/>
  <c r="PTU139" i="7"/>
  <c r="PTV139" i="7"/>
  <c r="PTW139" i="7"/>
  <c r="PTX139" i="7"/>
  <c r="PTY139" i="7"/>
  <c r="PTZ139" i="7"/>
  <c r="PUA139" i="7"/>
  <c r="PUB139" i="7"/>
  <c r="PUC139" i="7"/>
  <c r="PUD139" i="7"/>
  <c r="PUE139" i="7"/>
  <c r="PUF139" i="7"/>
  <c r="PUG139" i="7"/>
  <c r="PUH139" i="7"/>
  <c r="PUI139" i="7"/>
  <c r="PUJ139" i="7"/>
  <c r="PUK139" i="7"/>
  <c r="PUL139" i="7"/>
  <c r="PUM139" i="7"/>
  <c r="PUN139" i="7"/>
  <c r="PUO139" i="7"/>
  <c r="PUP139" i="7"/>
  <c r="PUQ139" i="7"/>
  <c r="PUR139" i="7"/>
  <c r="PUS139" i="7"/>
  <c r="PUT139" i="7"/>
  <c r="PUU139" i="7"/>
  <c r="PUV139" i="7"/>
  <c r="PUW139" i="7"/>
  <c r="PUX139" i="7"/>
  <c r="PUY139" i="7"/>
  <c r="PUZ139" i="7"/>
  <c r="PVA139" i="7"/>
  <c r="PVB139" i="7"/>
  <c r="PVC139" i="7"/>
  <c r="PVD139" i="7"/>
  <c r="PVE139" i="7"/>
  <c r="PVF139" i="7"/>
  <c r="PVG139" i="7"/>
  <c r="PVH139" i="7"/>
  <c r="PVI139" i="7"/>
  <c r="PVJ139" i="7"/>
  <c r="PVK139" i="7"/>
  <c r="PVL139" i="7"/>
  <c r="PVM139" i="7"/>
  <c r="PVN139" i="7"/>
  <c r="PVO139" i="7"/>
  <c r="PVP139" i="7"/>
  <c r="PVQ139" i="7"/>
  <c r="PVR139" i="7"/>
  <c r="PVS139" i="7"/>
  <c r="PVT139" i="7"/>
  <c r="PVU139" i="7"/>
  <c r="PVV139" i="7"/>
  <c r="PVW139" i="7"/>
  <c r="PVX139" i="7"/>
  <c r="PVY139" i="7"/>
  <c r="PVZ139" i="7"/>
  <c r="PWA139" i="7"/>
  <c r="PWB139" i="7"/>
  <c r="PWC139" i="7"/>
  <c r="PWD139" i="7"/>
  <c r="PWE139" i="7"/>
  <c r="PWF139" i="7"/>
  <c r="PWG139" i="7"/>
  <c r="PWH139" i="7"/>
  <c r="PWI139" i="7"/>
  <c r="PWJ139" i="7"/>
  <c r="PWK139" i="7"/>
  <c r="PWL139" i="7"/>
  <c r="PWM139" i="7"/>
  <c r="PWN139" i="7"/>
  <c r="PWO139" i="7"/>
  <c r="PWP139" i="7"/>
  <c r="PWQ139" i="7"/>
  <c r="PWR139" i="7"/>
  <c r="PWS139" i="7"/>
  <c r="PWT139" i="7"/>
  <c r="PWU139" i="7"/>
  <c r="PWV139" i="7"/>
  <c r="PWW139" i="7"/>
  <c r="PWX139" i="7"/>
  <c r="PWY139" i="7"/>
  <c r="PWZ139" i="7"/>
  <c r="PXA139" i="7"/>
  <c r="PXB139" i="7"/>
  <c r="PXC139" i="7"/>
  <c r="PXD139" i="7"/>
  <c r="PXE139" i="7"/>
  <c r="PXF139" i="7"/>
  <c r="PXG139" i="7"/>
  <c r="PXH139" i="7"/>
  <c r="PXI139" i="7"/>
  <c r="PXJ139" i="7"/>
  <c r="PXK139" i="7"/>
  <c r="PXL139" i="7"/>
  <c r="PXM139" i="7"/>
  <c r="PXN139" i="7"/>
  <c r="PXO139" i="7"/>
  <c r="PXP139" i="7"/>
  <c r="PXQ139" i="7"/>
  <c r="PXR139" i="7"/>
  <c r="PXS139" i="7"/>
  <c r="PXT139" i="7"/>
  <c r="PXU139" i="7"/>
  <c r="PXV139" i="7"/>
  <c r="PXW139" i="7"/>
  <c r="PXX139" i="7"/>
  <c r="PXY139" i="7"/>
  <c r="PXZ139" i="7"/>
  <c r="PYA139" i="7"/>
  <c r="PYB139" i="7"/>
  <c r="PYC139" i="7"/>
  <c r="PYD139" i="7"/>
  <c r="PYE139" i="7"/>
  <c r="PYF139" i="7"/>
  <c r="PYG139" i="7"/>
  <c r="PYH139" i="7"/>
  <c r="PYI139" i="7"/>
  <c r="PYJ139" i="7"/>
  <c r="PYK139" i="7"/>
  <c r="PYL139" i="7"/>
  <c r="PYM139" i="7"/>
  <c r="PYN139" i="7"/>
  <c r="PYO139" i="7"/>
  <c r="PYP139" i="7"/>
  <c r="PYQ139" i="7"/>
  <c r="PYR139" i="7"/>
  <c r="PYS139" i="7"/>
  <c r="PYT139" i="7"/>
  <c r="PYU139" i="7"/>
  <c r="PYV139" i="7"/>
  <c r="PYW139" i="7"/>
  <c r="PYX139" i="7"/>
  <c r="PYY139" i="7"/>
  <c r="PYZ139" i="7"/>
  <c r="PZA139" i="7"/>
  <c r="PZB139" i="7"/>
  <c r="PZC139" i="7"/>
  <c r="PZD139" i="7"/>
  <c r="PZE139" i="7"/>
  <c r="PZF139" i="7"/>
  <c r="PZG139" i="7"/>
  <c r="PZH139" i="7"/>
  <c r="PZI139" i="7"/>
  <c r="PZJ139" i="7"/>
  <c r="PZK139" i="7"/>
  <c r="PZL139" i="7"/>
  <c r="PZM139" i="7"/>
  <c r="PZN139" i="7"/>
  <c r="PZO139" i="7"/>
  <c r="PZP139" i="7"/>
  <c r="PZQ139" i="7"/>
  <c r="PZR139" i="7"/>
  <c r="PZS139" i="7"/>
  <c r="PZT139" i="7"/>
  <c r="PZU139" i="7"/>
  <c r="PZV139" i="7"/>
  <c r="PZW139" i="7"/>
  <c r="PZX139" i="7"/>
  <c r="PZY139" i="7"/>
  <c r="PZZ139" i="7"/>
  <c r="QAA139" i="7"/>
  <c r="QAB139" i="7"/>
  <c r="QAC139" i="7"/>
  <c r="QAD139" i="7"/>
  <c r="QAE139" i="7"/>
  <c r="QAF139" i="7"/>
  <c r="QAG139" i="7"/>
  <c r="QAH139" i="7"/>
  <c r="QAI139" i="7"/>
  <c r="QAJ139" i="7"/>
  <c r="QAK139" i="7"/>
  <c r="QAL139" i="7"/>
  <c r="QAM139" i="7"/>
  <c r="QAN139" i="7"/>
  <c r="QAO139" i="7"/>
  <c r="QAP139" i="7"/>
  <c r="QAQ139" i="7"/>
  <c r="QAR139" i="7"/>
  <c r="QAS139" i="7"/>
  <c r="QAT139" i="7"/>
  <c r="QAU139" i="7"/>
  <c r="QAV139" i="7"/>
  <c r="QAW139" i="7"/>
  <c r="QAX139" i="7"/>
  <c r="QAY139" i="7"/>
  <c r="QAZ139" i="7"/>
  <c r="QBA139" i="7"/>
  <c r="QBB139" i="7"/>
  <c r="QBC139" i="7"/>
  <c r="QBD139" i="7"/>
  <c r="QBE139" i="7"/>
  <c r="QBF139" i="7"/>
  <c r="QBG139" i="7"/>
  <c r="QBH139" i="7"/>
  <c r="QBI139" i="7"/>
  <c r="QBJ139" i="7"/>
  <c r="QBK139" i="7"/>
  <c r="QBL139" i="7"/>
  <c r="QBM139" i="7"/>
  <c r="QBN139" i="7"/>
  <c r="QBO139" i="7"/>
  <c r="QBP139" i="7"/>
  <c r="QBQ139" i="7"/>
  <c r="QBR139" i="7"/>
  <c r="QBS139" i="7"/>
  <c r="QBT139" i="7"/>
  <c r="QBU139" i="7"/>
  <c r="QBV139" i="7"/>
  <c r="QBW139" i="7"/>
  <c r="QBX139" i="7"/>
  <c r="QBY139" i="7"/>
  <c r="QBZ139" i="7"/>
  <c r="QCA139" i="7"/>
  <c r="QCB139" i="7"/>
  <c r="QCC139" i="7"/>
  <c r="QCD139" i="7"/>
  <c r="QCE139" i="7"/>
  <c r="QCF139" i="7"/>
  <c r="QCG139" i="7"/>
  <c r="QCH139" i="7"/>
  <c r="QCI139" i="7"/>
  <c r="QCJ139" i="7"/>
  <c r="QCK139" i="7"/>
  <c r="QCL139" i="7"/>
  <c r="QCM139" i="7"/>
  <c r="QCN139" i="7"/>
  <c r="QCO139" i="7"/>
  <c r="QCP139" i="7"/>
  <c r="QCQ139" i="7"/>
  <c r="QCR139" i="7"/>
  <c r="QCS139" i="7"/>
  <c r="QCT139" i="7"/>
  <c r="QCU139" i="7"/>
  <c r="QCV139" i="7"/>
  <c r="QCW139" i="7"/>
  <c r="QCX139" i="7"/>
  <c r="QCY139" i="7"/>
  <c r="QCZ139" i="7"/>
  <c r="QDA139" i="7"/>
  <c r="QDB139" i="7"/>
  <c r="QDC139" i="7"/>
  <c r="QDD139" i="7"/>
  <c r="QDE139" i="7"/>
  <c r="QDF139" i="7"/>
  <c r="QDG139" i="7"/>
  <c r="QDH139" i="7"/>
  <c r="QDI139" i="7"/>
  <c r="QDJ139" i="7"/>
  <c r="QDK139" i="7"/>
  <c r="QDL139" i="7"/>
  <c r="QDM139" i="7"/>
  <c r="QDN139" i="7"/>
  <c r="QDO139" i="7"/>
  <c r="QDP139" i="7"/>
  <c r="QDQ139" i="7"/>
  <c r="QDR139" i="7"/>
  <c r="QDS139" i="7"/>
  <c r="QDT139" i="7"/>
  <c r="QDU139" i="7"/>
  <c r="QDV139" i="7"/>
  <c r="QDW139" i="7"/>
  <c r="QDX139" i="7"/>
  <c r="QDY139" i="7"/>
  <c r="QDZ139" i="7"/>
  <c r="QEA139" i="7"/>
  <c r="QEB139" i="7"/>
  <c r="QEC139" i="7"/>
  <c r="QED139" i="7"/>
  <c r="QEE139" i="7"/>
  <c r="QEF139" i="7"/>
  <c r="QEG139" i="7"/>
  <c r="QEH139" i="7"/>
  <c r="QEI139" i="7"/>
  <c r="QEJ139" i="7"/>
  <c r="QEK139" i="7"/>
  <c r="QEL139" i="7"/>
  <c r="QEM139" i="7"/>
  <c r="QEN139" i="7"/>
  <c r="QEO139" i="7"/>
  <c r="QEP139" i="7"/>
  <c r="QEQ139" i="7"/>
  <c r="QER139" i="7"/>
  <c r="QES139" i="7"/>
  <c r="QET139" i="7"/>
  <c r="QEU139" i="7"/>
  <c r="QEV139" i="7"/>
  <c r="QEW139" i="7"/>
  <c r="QEX139" i="7"/>
  <c r="QEY139" i="7"/>
  <c r="QEZ139" i="7"/>
  <c r="QFA139" i="7"/>
  <c r="QFB139" i="7"/>
  <c r="QFC139" i="7"/>
  <c r="QFD139" i="7"/>
  <c r="QFE139" i="7"/>
  <c r="QFF139" i="7"/>
  <c r="QFG139" i="7"/>
  <c r="QFH139" i="7"/>
  <c r="QFI139" i="7"/>
  <c r="QFJ139" i="7"/>
  <c r="QFK139" i="7"/>
  <c r="QFL139" i="7"/>
  <c r="QFM139" i="7"/>
  <c r="QFN139" i="7"/>
  <c r="QFO139" i="7"/>
  <c r="QFP139" i="7"/>
  <c r="QFQ139" i="7"/>
  <c r="QFR139" i="7"/>
  <c r="QFS139" i="7"/>
  <c r="QFT139" i="7"/>
  <c r="QFU139" i="7"/>
  <c r="QFV139" i="7"/>
  <c r="QFW139" i="7"/>
  <c r="QFX139" i="7"/>
  <c r="QFY139" i="7"/>
  <c r="QFZ139" i="7"/>
  <c r="QGA139" i="7"/>
  <c r="QGB139" i="7"/>
  <c r="QGC139" i="7"/>
  <c r="QGD139" i="7"/>
  <c r="QGE139" i="7"/>
  <c r="QGF139" i="7"/>
  <c r="QGG139" i="7"/>
  <c r="QGH139" i="7"/>
  <c r="QGI139" i="7"/>
  <c r="QGJ139" i="7"/>
  <c r="QGK139" i="7"/>
  <c r="QGL139" i="7"/>
  <c r="QGM139" i="7"/>
  <c r="QGN139" i="7"/>
  <c r="QGO139" i="7"/>
  <c r="QGP139" i="7"/>
  <c r="QGQ139" i="7"/>
  <c r="QGR139" i="7"/>
  <c r="QGS139" i="7"/>
  <c r="QGT139" i="7"/>
  <c r="QGU139" i="7"/>
  <c r="QGV139" i="7"/>
  <c r="QGW139" i="7"/>
  <c r="QGX139" i="7"/>
  <c r="QGY139" i="7"/>
  <c r="QGZ139" i="7"/>
  <c r="QHA139" i="7"/>
  <c r="QHB139" i="7"/>
  <c r="QHC139" i="7"/>
  <c r="QHD139" i="7"/>
  <c r="QHE139" i="7"/>
  <c r="QHF139" i="7"/>
  <c r="QHG139" i="7"/>
  <c r="QHH139" i="7"/>
  <c r="QHI139" i="7"/>
  <c r="QHJ139" i="7"/>
  <c r="QHK139" i="7"/>
  <c r="QHL139" i="7"/>
  <c r="QHM139" i="7"/>
  <c r="QHN139" i="7"/>
  <c r="QHO139" i="7"/>
  <c r="QHP139" i="7"/>
  <c r="QHQ139" i="7"/>
  <c r="QHR139" i="7"/>
  <c r="QHS139" i="7"/>
  <c r="QHT139" i="7"/>
  <c r="QHU139" i="7"/>
  <c r="QHV139" i="7"/>
  <c r="QHW139" i="7"/>
  <c r="QHX139" i="7"/>
  <c r="QHY139" i="7"/>
  <c r="QHZ139" i="7"/>
  <c r="QIA139" i="7"/>
  <c r="QIB139" i="7"/>
  <c r="QIC139" i="7"/>
  <c r="QID139" i="7"/>
  <c r="QIE139" i="7"/>
  <c r="QIF139" i="7"/>
  <c r="QIG139" i="7"/>
  <c r="QIH139" i="7"/>
  <c r="QII139" i="7"/>
  <c r="QIJ139" i="7"/>
  <c r="QIK139" i="7"/>
  <c r="QIL139" i="7"/>
  <c r="QIM139" i="7"/>
  <c r="QIN139" i="7"/>
  <c r="QIO139" i="7"/>
  <c r="QIP139" i="7"/>
  <c r="QIQ139" i="7"/>
  <c r="QIR139" i="7"/>
  <c r="QIS139" i="7"/>
  <c r="QIT139" i="7"/>
  <c r="QIU139" i="7"/>
  <c r="QIV139" i="7"/>
  <c r="QIW139" i="7"/>
  <c r="QIX139" i="7"/>
  <c r="QIY139" i="7"/>
  <c r="QIZ139" i="7"/>
  <c r="QJA139" i="7"/>
  <c r="QJB139" i="7"/>
  <c r="QJC139" i="7"/>
  <c r="QJD139" i="7"/>
  <c r="QJE139" i="7"/>
  <c r="QJF139" i="7"/>
  <c r="QJG139" i="7"/>
  <c r="QJH139" i="7"/>
  <c r="QJI139" i="7"/>
  <c r="QJJ139" i="7"/>
  <c r="QJK139" i="7"/>
  <c r="QJL139" i="7"/>
  <c r="QJM139" i="7"/>
  <c r="QJN139" i="7"/>
  <c r="QJO139" i="7"/>
  <c r="QJP139" i="7"/>
  <c r="QJQ139" i="7"/>
  <c r="QJR139" i="7"/>
  <c r="QJS139" i="7"/>
  <c r="QJT139" i="7"/>
  <c r="QJU139" i="7"/>
  <c r="QJV139" i="7"/>
  <c r="QJW139" i="7"/>
  <c r="QJX139" i="7"/>
  <c r="QJY139" i="7"/>
  <c r="QJZ139" i="7"/>
  <c r="QKA139" i="7"/>
  <c r="QKB139" i="7"/>
  <c r="QKC139" i="7"/>
  <c r="QKD139" i="7"/>
  <c r="QKE139" i="7"/>
  <c r="QKF139" i="7"/>
  <c r="QKG139" i="7"/>
  <c r="QKH139" i="7"/>
  <c r="QKI139" i="7"/>
  <c r="QKJ139" i="7"/>
  <c r="QKK139" i="7"/>
  <c r="QKL139" i="7"/>
  <c r="QKM139" i="7"/>
  <c r="QKN139" i="7"/>
  <c r="QKO139" i="7"/>
  <c r="QKP139" i="7"/>
  <c r="QKQ139" i="7"/>
  <c r="QKR139" i="7"/>
  <c r="QKS139" i="7"/>
  <c r="QKT139" i="7"/>
  <c r="QKU139" i="7"/>
  <c r="QKV139" i="7"/>
  <c r="QKW139" i="7"/>
  <c r="QKX139" i="7"/>
  <c r="QKY139" i="7"/>
  <c r="QKZ139" i="7"/>
  <c r="QLA139" i="7"/>
  <c r="QLB139" i="7"/>
  <c r="QLC139" i="7"/>
  <c r="QLD139" i="7"/>
  <c r="QLE139" i="7"/>
  <c r="QLF139" i="7"/>
  <c r="QLG139" i="7"/>
  <c r="QLH139" i="7"/>
  <c r="QLI139" i="7"/>
  <c r="QLJ139" i="7"/>
  <c r="QLK139" i="7"/>
  <c r="QLL139" i="7"/>
  <c r="QLM139" i="7"/>
  <c r="QLN139" i="7"/>
  <c r="QLO139" i="7"/>
  <c r="QLP139" i="7"/>
  <c r="QLQ139" i="7"/>
  <c r="QLR139" i="7"/>
  <c r="QLS139" i="7"/>
  <c r="QLT139" i="7"/>
  <c r="QLU139" i="7"/>
  <c r="QLV139" i="7"/>
  <c r="QLW139" i="7"/>
  <c r="QLX139" i="7"/>
  <c r="QLY139" i="7"/>
  <c r="QLZ139" i="7"/>
  <c r="QMA139" i="7"/>
  <c r="QMB139" i="7"/>
  <c r="QMC139" i="7"/>
  <c r="QMD139" i="7"/>
  <c r="QME139" i="7"/>
  <c r="QMF139" i="7"/>
  <c r="QMG139" i="7"/>
  <c r="QMH139" i="7"/>
  <c r="QMI139" i="7"/>
  <c r="QMJ139" i="7"/>
  <c r="QMK139" i="7"/>
  <c r="QML139" i="7"/>
  <c r="QMM139" i="7"/>
  <c r="QMN139" i="7"/>
  <c r="QMO139" i="7"/>
  <c r="QMP139" i="7"/>
  <c r="QMQ139" i="7"/>
  <c r="QMR139" i="7"/>
  <c r="QMS139" i="7"/>
  <c r="QMT139" i="7"/>
  <c r="QMU139" i="7"/>
  <c r="QMV139" i="7"/>
  <c r="QMW139" i="7"/>
  <c r="QMX139" i="7"/>
  <c r="QMY139" i="7"/>
  <c r="QMZ139" i="7"/>
  <c r="QNA139" i="7"/>
  <c r="QNB139" i="7"/>
  <c r="QNC139" i="7"/>
  <c r="QND139" i="7"/>
  <c r="QNE139" i="7"/>
  <c r="QNF139" i="7"/>
  <c r="QNG139" i="7"/>
  <c r="QNH139" i="7"/>
  <c r="QNI139" i="7"/>
  <c r="QNJ139" i="7"/>
  <c r="QNK139" i="7"/>
  <c r="QNL139" i="7"/>
  <c r="QNM139" i="7"/>
  <c r="QNN139" i="7"/>
  <c r="QNO139" i="7"/>
  <c r="QNP139" i="7"/>
  <c r="QNQ139" i="7"/>
  <c r="QNR139" i="7"/>
  <c r="QNS139" i="7"/>
  <c r="QNT139" i="7"/>
  <c r="QNU139" i="7"/>
  <c r="QNV139" i="7"/>
  <c r="QNW139" i="7"/>
  <c r="QNX139" i="7"/>
  <c r="QNY139" i="7"/>
  <c r="QNZ139" i="7"/>
  <c r="QOA139" i="7"/>
  <c r="QOB139" i="7"/>
  <c r="QOC139" i="7"/>
  <c r="QOD139" i="7"/>
  <c r="QOE139" i="7"/>
  <c r="QOF139" i="7"/>
  <c r="QOG139" i="7"/>
  <c r="QOH139" i="7"/>
  <c r="QOI139" i="7"/>
  <c r="QOJ139" i="7"/>
  <c r="QOK139" i="7"/>
  <c r="QOL139" i="7"/>
  <c r="QOM139" i="7"/>
  <c r="QON139" i="7"/>
  <c r="QOO139" i="7"/>
  <c r="QOP139" i="7"/>
  <c r="QOQ139" i="7"/>
  <c r="QOR139" i="7"/>
  <c r="QOS139" i="7"/>
  <c r="QOT139" i="7"/>
  <c r="QOU139" i="7"/>
  <c r="QOV139" i="7"/>
  <c r="QOW139" i="7"/>
  <c r="QOX139" i="7"/>
  <c r="QOY139" i="7"/>
  <c r="QOZ139" i="7"/>
  <c r="QPA139" i="7"/>
  <c r="QPB139" i="7"/>
  <c r="QPC139" i="7"/>
  <c r="QPD139" i="7"/>
  <c r="QPE139" i="7"/>
  <c r="QPF139" i="7"/>
  <c r="QPG139" i="7"/>
  <c r="QPH139" i="7"/>
  <c r="QPI139" i="7"/>
  <c r="QPJ139" i="7"/>
  <c r="QPK139" i="7"/>
  <c r="QPL139" i="7"/>
  <c r="QPM139" i="7"/>
  <c r="QPN139" i="7"/>
  <c r="QPO139" i="7"/>
  <c r="QPP139" i="7"/>
  <c r="QPQ139" i="7"/>
  <c r="QPR139" i="7"/>
  <c r="QPS139" i="7"/>
  <c r="QPT139" i="7"/>
  <c r="QPU139" i="7"/>
  <c r="QPV139" i="7"/>
  <c r="QPW139" i="7"/>
  <c r="QPX139" i="7"/>
  <c r="QPY139" i="7"/>
  <c r="QPZ139" i="7"/>
  <c r="QQA139" i="7"/>
  <c r="QQB139" i="7"/>
  <c r="QQC139" i="7"/>
  <c r="QQD139" i="7"/>
  <c r="QQE139" i="7"/>
  <c r="QQF139" i="7"/>
  <c r="QQG139" i="7"/>
  <c r="QQH139" i="7"/>
  <c r="QQI139" i="7"/>
  <c r="QQJ139" i="7"/>
  <c r="QQK139" i="7"/>
  <c r="QQL139" i="7"/>
  <c r="QQM139" i="7"/>
  <c r="QQN139" i="7"/>
  <c r="QQO139" i="7"/>
  <c r="QQP139" i="7"/>
  <c r="QQQ139" i="7"/>
  <c r="QQR139" i="7"/>
  <c r="QQS139" i="7"/>
  <c r="QQT139" i="7"/>
  <c r="QQU139" i="7"/>
  <c r="QQV139" i="7"/>
  <c r="QQW139" i="7"/>
  <c r="QQX139" i="7"/>
  <c r="QQY139" i="7"/>
  <c r="QQZ139" i="7"/>
  <c r="QRA139" i="7"/>
  <c r="QRB139" i="7"/>
  <c r="QRC139" i="7"/>
  <c r="QRD139" i="7"/>
  <c r="QRE139" i="7"/>
  <c r="QRF139" i="7"/>
  <c r="QRG139" i="7"/>
  <c r="QRH139" i="7"/>
  <c r="QRI139" i="7"/>
  <c r="QRJ139" i="7"/>
  <c r="QRK139" i="7"/>
  <c r="QRL139" i="7"/>
  <c r="QRM139" i="7"/>
  <c r="QRN139" i="7"/>
  <c r="QRO139" i="7"/>
  <c r="QRP139" i="7"/>
  <c r="QRQ139" i="7"/>
  <c r="QRR139" i="7"/>
  <c r="QRS139" i="7"/>
  <c r="QRT139" i="7"/>
  <c r="QRU139" i="7"/>
  <c r="QRV139" i="7"/>
  <c r="QRW139" i="7"/>
  <c r="QRX139" i="7"/>
  <c r="QRY139" i="7"/>
  <c r="QRZ139" i="7"/>
  <c r="QSA139" i="7"/>
  <c r="QSB139" i="7"/>
  <c r="QSC139" i="7"/>
  <c r="QSD139" i="7"/>
  <c r="QSE139" i="7"/>
  <c r="QSF139" i="7"/>
  <c r="QSG139" i="7"/>
  <c r="QSH139" i="7"/>
  <c r="QSI139" i="7"/>
  <c r="QSJ139" i="7"/>
  <c r="QSK139" i="7"/>
  <c r="QSL139" i="7"/>
  <c r="QSM139" i="7"/>
  <c r="QSN139" i="7"/>
  <c r="QSO139" i="7"/>
  <c r="QSP139" i="7"/>
  <c r="QSQ139" i="7"/>
  <c r="QSR139" i="7"/>
  <c r="QSS139" i="7"/>
  <c r="QST139" i="7"/>
  <c r="QSU139" i="7"/>
  <c r="QSV139" i="7"/>
  <c r="QSW139" i="7"/>
  <c r="QSX139" i="7"/>
  <c r="QSY139" i="7"/>
  <c r="QSZ139" i="7"/>
  <c r="QTA139" i="7"/>
  <c r="QTB139" i="7"/>
  <c r="QTC139" i="7"/>
  <c r="QTD139" i="7"/>
  <c r="QTE139" i="7"/>
  <c r="QTF139" i="7"/>
  <c r="QTG139" i="7"/>
  <c r="QTH139" i="7"/>
  <c r="QTI139" i="7"/>
  <c r="QTJ139" i="7"/>
  <c r="QTK139" i="7"/>
  <c r="QTL139" i="7"/>
  <c r="QTM139" i="7"/>
  <c r="QTN139" i="7"/>
  <c r="QTO139" i="7"/>
  <c r="QTP139" i="7"/>
  <c r="QTQ139" i="7"/>
  <c r="QTR139" i="7"/>
  <c r="QTS139" i="7"/>
  <c r="QTT139" i="7"/>
  <c r="QTU139" i="7"/>
  <c r="QTV139" i="7"/>
  <c r="QTW139" i="7"/>
  <c r="QTX139" i="7"/>
  <c r="QTY139" i="7"/>
  <c r="QTZ139" i="7"/>
  <c r="QUA139" i="7"/>
  <c r="QUB139" i="7"/>
  <c r="QUC139" i="7"/>
  <c r="QUD139" i="7"/>
  <c r="QUE139" i="7"/>
  <c r="QUF139" i="7"/>
  <c r="QUG139" i="7"/>
  <c r="QUH139" i="7"/>
  <c r="QUI139" i="7"/>
  <c r="QUJ139" i="7"/>
  <c r="QUK139" i="7"/>
  <c r="QUL139" i="7"/>
  <c r="QUM139" i="7"/>
  <c r="QUN139" i="7"/>
  <c r="QUO139" i="7"/>
  <c r="QUP139" i="7"/>
  <c r="QUQ139" i="7"/>
  <c r="QUR139" i="7"/>
  <c r="QUS139" i="7"/>
  <c r="QUT139" i="7"/>
  <c r="QUU139" i="7"/>
  <c r="QUV139" i="7"/>
  <c r="QUW139" i="7"/>
  <c r="QUX139" i="7"/>
  <c r="QUY139" i="7"/>
  <c r="QUZ139" i="7"/>
  <c r="QVA139" i="7"/>
  <c r="QVB139" i="7"/>
  <c r="QVC139" i="7"/>
  <c r="QVD139" i="7"/>
  <c r="QVE139" i="7"/>
  <c r="QVF139" i="7"/>
  <c r="QVG139" i="7"/>
  <c r="QVH139" i="7"/>
  <c r="QVI139" i="7"/>
  <c r="QVJ139" i="7"/>
  <c r="QVK139" i="7"/>
  <c r="QVL139" i="7"/>
  <c r="QVM139" i="7"/>
  <c r="QVN139" i="7"/>
  <c r="QVO139" i="7"/>
  <c r="QVP139" i="7"/>
  <c r="QVQ139" i="7"/>
  <c r="QVR139" i="7"/>
  <c r="QVS139" i="7"/>
  <c r="QVT139" i="7"/>
  <c r="QVU139" i="7"/>
  <c r="QVV139" i="7"/>
  <c r="QVW139" i="7"/>
  <c r="QVX139" i="7"/>
  <c r="QVY139" i="7"/>
  <c r="QVZ139" i="7"/>
  <c r="QWA139" i="7"/>
  <c r="QWB139" i="7"/>
  <c r="QWC139" i="7"/>
  <c r="QWD139" i="7"/>
  <c r="QWE139" i="7"/>
  <c r="QWF139" i="7"/>
  <c r="QWG139" i="7"/>
  <c r="QWH139" i="7"/>
  <c r="QWI139" i="7"/>
  <c r="QWJ139" i="7"/>
  <c r="QWK139" i="7"/>
  <c r="QWL139" i="7"/>
  <c r="QWM139" i="7"/>
  <c r="QWN139" i="7"/>
  <c r="QWO139" i="7"/>
  <c r="QWP139" i="7"/>
  <c r="QWQ139" i="7"/>
  <c r="QWR139" i="7"/>
  <c r="QWS139" i="7"/>
  <c r="QWT139" i="7"/>
  <c r="QWU139" i="7"/>
  <c r="QWV139" i="7"/>
  <c r="QWW139" i="7"/>
  <c r="QWX139" i="7"/>
  <c r="QWY139" i="7"/>
  <c r="QWZ139" i="7"/>
  <c r="QXA139" i="7"/>
  <c r="QXB139" i="7"/>
  <c r="QXC139" i="7"/>
  <c r="QXD139" i="7"/>
  <c r="QXE139" i="7"/>
  <c r="QXF139" i="7"/>
  <c r="QXG139" i="7"/>
  <c r="QXH139" i="7"/>
  <c r="QXI139" i="7"/>
  <c r="QXJ139" i="7"/>
  <c r="QXK139" i="7"/>
  <c r="QXL139" i="7"/>
  <c r="QXM139" i="7"/>
  <c r="QXN139" i="7"/>
  <c r="QXO139" i="7"/>
  <c r="QXP139" i="7"/>
  <c r="QXQ139" i="7"/>
  <c r="QXR139" i="7"/>
  <c r="QXS139" i="7"/>
  <c r="QXT139" i="7"/>
  <c r="QXU139" i="7"/>
  <c r="QXV139" i="7"/>
  <c r="QXW139" i="7"/>
  <c r="QXX139" i="7"/>
  <c r="QXY139" i="7"/>
  <c r="QXZ139" i="7"/>
  <c r="QYA139" i="7"/>
  <c r="QYB139" i="7"/>
  <c r="QYC139" i="7"/>
  <c r="QYD139" i="7"/>
  <c r="QYE139" i="7"/>
  <c r="QYF139" i="7"/>
  <c r="QYG139" i="7"/>
  <c r="QYH139" i="7"/>
  <c r="QYI139" i="7"/>
  <c r="QYJ139" i="7"/>
  <c r="QYK139" i="7"/>
  <c r="QYL139" i="7"/>
  <c r="QYM139" i="7"/>
  <c r="QYN139" i="7"/>
  <c r="QYO139" i="7"/>
  <c r="QYP139" i="7"/>
  <c r="QYQ139" i="7"/>
  <c r="QYR139" i="7"/>
  <c r="QYS139" i="7"/>
  <c r="QYT139" i="7"/>
  <c r="QYU139" i="7"/>
  <c r="QYV139" i="7"/>
  <c r="QYW139" i="7"/>
  <c r="QYX139" i="7"/>
  <c r="QYY139" i="7"/>
  <c r="QYZ139" i="7"/>
  <c r="QZA139" i="7"/>
  <c r="QZB139" i="7"/>
  <c r="QZC139" i="7"/>
  <c r="QZD139" i="7"/>
  <c r="QZE139" i="7"/>
  <c r="QZF139" i="7"/>
  <c r="QZG139" i="7"/>
  <c r="QZH139" i="7"/>
  <c r="QZI139" i="7"/>
  <c r="QZJ139" i="7"/>
  <c r="QZK139" i="7"/>
  <c r="QZL139" i="7"/>
  <c r="QZM139" i="7"/>
  <c r="QZN139" i="7"/>
  <c r="QZO139" i="7"/>
  <c r="QZP139" i="7"/>
  <c r="QZQ139" i="7"/>
  <c r="QZR139" i="7"/>
  <c r="QZS139" i="7"/>
  <c r="QZT139" i="7"/>
  <c r="QZU139" i="7"/>
  <c r="QZV139" i="7"/>
  <c r="QZW139" i="7"/>
  <c r="QZX139" i="7"/>
  <c r="QZY139" i="7"/>
  <c r="QZZ139" i="7"/>
  <c r="RAA139" i="7"/>
  <c r="RAB139" i="7"/>
  <c r="RAC139" i="7"/>
  <c r="RAD139" i="7"/>
  <c r="RAE139" i="7"/>
  <c r="RAF139" i="7"/>
  <c r="RAG139" i="7"/>
  <c r="RAH139" i="7"/>
  <c r="RAI139" i="7"/>
  <c r="RAJ139" i="7"/>
  <c r="RAK139" i="7"/>
  <c r="RAL139" i="7"/>
  <c r="RAM139" i="7"/>
  <c r="RAN139" i="7"/>
  <c r="RAO139" i="7"/>
  <c r="RAP139" i="7"/>
  <c r="RAQ139" i="7"/>
  <c r="RAR139" i="7"/>
  <c r="RAS139" i="7"/>
  <c r="RAT139" i="7"/>
  <c r="RAU139" i="7"/>
  <c r="RAV139" i="7"/>
  <c r="RAW139" i="7"/>
  <c r="RAX139" i="7"/>
  <c r="RAY139" i="7"/>
  <c r="RAZ139" i="7"/>
  <c r="RBA139" i="7"/>
  <c r="RBB139" i="7"/>
  <c r="RBC139" i="7"/>
  <c r="RBD139" i="7"/>
  <c r="RBE139" i="7"/>
  <c r="RBF139" i="7"/>
  <c r="RBG139" i="7"/>
  <c r="RBH139" i="7"/>
  <c r="RBI139" i="7"/>
  <c r="RBJ139" i="7"/>
  <c r="RBK139" i="7"/>
  <c r="RBL139" i="7"/>
  <c r="RBM139" i="7"/>
  <c r="RBN139" i="7"/>
  <c r="RBO139" i="7"/>
  <c r="RBP139" i="7"/>
  <c r="RBQ139" i="7"/>
  <c r="RBR139" i="7"/>
  <c r="RBS139" i="7"/>
  <c r="RBT139" i="7"/>
  <c r="RBU139" i="7"/>
  <c r="RBV139" i="7"/>
  <c r="RBW139" i="7"/>
  <c r="RBX139" i="7"/>
  <c r="RBY139" i="7"/>
  <c r="RBZ139" i="7"/>
  <c r="RCA139" i="7"/>
  <c r="RCB139" i="7"/>
  <c r="RCC139" i="7"/>
  <c r="RCD139" i="7"/>
  <c r="RCE139" i="7"/>
  <c r="RCF139" i="7"/>
  <c r="RCG139" i="7"/>
  <c r="RCH139" i="7"/>
  <c r="RCI139" i="7"/>
  <c r="RCJ139" i="7"/>
  <c r="RCK139" i="7"/>
  <c r="RCL139" i="7"/>
  <c r="RCM139" i="7"/>
  <c r="RCN139" i="7"/>
  <c r="RCO139" i="7"/>
  <c r="RCP139" i="7"/>
  <c r="RCQ139" i="7"/>
  <c r="RCR139" i="7"/>
  <c r="RCS139" i="7"/>
  <c r="RCT139" i="7"/>
  <c r="RCU139" i="7"/>
  <c r="RCV139" i="7"/>
  <c r="RCW139" i="7"/>
  <c r="RCX139" i="7"/>
  <c r="RCY139" i="7"/>
  <c r="RCZ139" i="7"/>
  <c r="RDA139" i="7"/>
  <c r="RDB139" i="7"/>
  <c r="RDC139" i="7"/>
  <c r="RDD139" i="7"/>
  <c r="RDE139" i="7"/>
  <c r="RDF139" i="7"/>
  <c r="RDG139" i="7"/>
  <c r="RDH139" i="7"/>
  <c r="RDI139" i="7"/>
  <c r="RDJ139" i="7"/>
  <c r="RDK139" i="7"/>
  <c r="RDL139" i="7"/>
  <c r="RDM139" i="7"/>
  <c r="RDN139" i="7"/>
  <c r="RDO139" i="7"/>
  <c r="RDP139" i="7"/>
  <c r="RDQ139" i="7"/>
  <c r="RDR139" i="7"/>
  <c r="RDS139" i="7"/>
  <c r="RDT139" i="7"/>
  <c r="RDU139" i="7"/>
  <c r="RDV139" i="7"/>
  <c r="RDW139" i="7"/>
  <c r="RDX139" i="7"/>
  <c r="RDY139" i="7"/>
  <c r="RDZ139" i="7"/>
  <c r="REA139" i="7"/>
  <c r="REB139" i="7"/>
  <c r="REC139" i="7"/>
  <c r="RED139" i="7"/>
  <c r="REE139" i="7"/>
  <c r="REF139" i="7"/>
  <c r="REG139" i="7"/>
  <c r="REH139" i="7"/>
  <c r="REI139" i="7"/>
  <c r="REJ139" i="7"/>
  <c r="REK139" i="7"/>
  <c r="REL139" i="7"/>
  <c r="REM139" i="7"/>
  <c r="REN139" i="7"/>
  <c r="REO139" i="7"/>
  <c r="REP139" i="7"/>
  <c r="REQ139" i="7"/>
  <c r="RER139" i="7"/>
  <c r="RES139" i="7"/>
  <c r="RET139" i="7"/>
  <c r="REU139" i="7"/>
  <c r="REV139" i="7"/>
  <c r="REW139" i="7"/>
  <c r="REX139" i="7"/>
  <c r="REY139" i="7"/>
  <c r="REZ139" i="7"/>
  <c r="RFA139" i="7"/>
  <c r="RFB139" i="7"/>
  <c r="RFC139" i="7"/>
  <c r="RFD139" i="7"/>
  <c r="RFE139" i="7"/>
  <c r="RFF139" i="7"/>
  <c r="RFG139" i="7"/>
  <c r="RFH139" i="7"/>
  <c r="RFI139" i="7"/>
  <c r="RFJ139" i="7"/>
  <c r="RFK139" i="7"/>
  <c r="RFL139" i="7"/>
  <c r="RFM139" i="7"/>
  <c r="RFN139" i="7"/>
  <c r="RFO139" i="7"/>
  <c r="RFP139" i="7"/>
  <c r="RFQ139" i="7"/>
  <c r="RFR139" i="7"/>
  <c r="RFS139" i="7"/>
  <c r="RFT139" i="7"/>
  <c r="RFU139" i="7"/>
  <c r="RFV139" i="7"/>
  <c r="RFW139" i="7"/>
  <c r="RFX139" i="7"/>
  <c r="RFY139" i="7"/>
  <c r="RFZ139" i="7"/>
  <c r="RGA139" i="7"/>
  <c r="RGB139" i="7"/>
  <c r="RGC139" i="7"/>
  <c r="RGD139" i="7"/>
  <c r="RGE139" i="7"/>
  <c r="RGF139" i="7"/>
  <c r="RGG139" i="7"/>
  <c r="RGH139" i="7"/>
  <c r="RGI139" i="7"/>
  <c r="RGJ139" i="7"/>
  <c r="RGK139" i="7"/>
  <c r="RGL139" i="7"/>
  <c r="RGM139" i="7"/>
  <c r="RGN139" i="7"/>
  <c r="RGO139" i="7"/>
  <c r="RGP139" i="7"/>
  <c r="RGQ139" i="7"/>
  <c r="RGR139" i="7"/>
  <c r="RGS139" i="7"/>
  <c r="RGT139" i="7"/>
  <c r="RGU139" i="7"/>
  <c r="RGV139" i="7"/>
  <c r="RGW139" i="7"/>
  <c r="RGX139" i="7"/>
  <c r="RGY139" i="7"/>
  <c r="RGZ139" i="7"/>
  <c r="RHA139" i="7"/>
  <c r="RHB139" i="7"/>
  <c r="RHC139" i="7"/>
  <c r="RHD139" i="7"/>
  <c r="RHE139" i="7"/>
  <c r="RHF139" i="7"/>
  <c r="RHG139" i="7"/>
  <c r="RHH139" i="7"/>
  <c r="RHI139" i="7"/>
  <c r="RHJ139" i="7"/>
  <c r="RHK139" i="7"/>
  <c r="RHL139" i="7"/>
  <c r="RHM139" i="7"/>
  <c r="RHN139" i="7"/>
  <c r="RHO139" i="7"/>
  <c r="RHP139" i="7"/>
  <c r="RHQ139" i="7"/>
  <c r="RHR139" i="7"/>
  <c r="RHS139" i="7"/>
  <c r="RHT139" i="7"/>
  <c r="RHU139" i="7"/>
  <c r="RHV139" i="7"/>
  <c r="RHW139" i="7"/>
  <c r="RHX139" i="7"/>
  <c r="RHY139" i="7"/>
  <c r="RHZ139" i="7"/>
  <c r="RIA139" i="7"/>
  <c r="RIB139" i="7"/>
  <c r="RIC139" i="7"/>
  <c r="RID139" i="7"/>
  <c r="RIE139" i="7"/>
  <c r="RIF139" i="7"/>
  <c r="RIG139" i="7"/>
  <c r="RIH139" i="7"/>
  <c r="RII139" i="7"/>
  <c r="RIJ139" i="7"/>
  <c r="RIK139" i="7"/>
  <c r="RIL139" i="7"/>
  <c r="RIM139" i="7"/>
  <c r="RIN139" i="7"/>
  <c r="RIO139" i="7"/>
  <c r="RIP139" i="7"/>
  <c r="RIQ139" i="7"/>
  <c r="RIR139" i="7"/>
  <c r="RIS139" i="7"/>
  <c r="RIT139" i="7"/>
  <c r="RIU139" i="7"/>
  <c r="RIV139" i="7"/>
  <c r="RIW139" i="7"/>
  <c r="RIX139" i="7"/>
  <c r="RIY139" i="7"/>
  <c r="RIZ139" i="7"/>
  <c r="RJA139" i="7"/>
  <c r="RJB139" i="7"/>
  <c r="RJC139" i="7"/>
  <c r="RJD139" i="7"/>
  <c r="RJE139" i="7"/>
  <c r="RJF139" i="7"/>
  <c r="RJG139" i="7"/>
  <c r="RJH139" i="7"/>
  <c r="RJI139" i="7"/>
  <c r="RJJ139" i="7"/>
  <c r="RJK139" i="7"/>
  <c r="RJL139" i="7"/>
  <c r="RJM139" i="7"/>
  <c r="RJN139" i="7"/>
  <c r="RJO139" i="7"/>
  <c r="RJP139" i="7"/>
  <c r="RJQ139" i="7"/>
  <c r="RJR139" i="7"/>
  <c r="RJS139" i="7"/>
  <c r="RJT139" i="7"/>
  <c r="RJU139" i="7"/>
  <c r="RJV139" i="7"/>
  <c r="RJW139" i="7"/>
  <c r="RJX139" i="7"/>
  <c r="RJY139" i="7"/>
  <c r="RJZ139" i="7"/>
  <c r="RKA139" i="7"/>
  <c r="RKB139" i="7"/>
  <c r="RKC139" i="7"/>
  <c r="RKD139" i="7"/>
  <c r="RKE139" i="7"/>
  <c r="RKF139" i="7"/>
  <c r="RKG139" i="7"/>
  <c r="RKH139" i="7"/>
  <c r="RKI139" i="7"/>
  <c r="RKJ139" i="7"/>
  <c r="RKK139" i="7"/>
  <c r="RKL139" i="7"/>
  <c r="RKM139" i="7"/>
  <c r="RKN139" i="7"/>
  <c r="RKO139" i="7"/>
  <c r="RKP139" i="7"/>
  <c r="RKQ139" i="7"/>
  <c r="RKR139" i="7"/>
  <c r="RKS139" i="7"/>
  <c r="RKT139" i="7"/>
  <c r="RKU139" i="7"/>
  <c r="RKV139" i="7"/>
  <c r="RKW139" i="7"/>
  <c r="RKX139" i="7"/>
  <c r="RKY139" i="7"/>
  <c r="RKZ139" i="7"/>
  <c r="RLA139" i="7"/>
  <c r="RLB139" i="7"/>
  <c r="RLC139" i="7"/>
  <c r="RLD139" i="7"/>
  <c r="RLE139" i="7"/>
  <c r="RLF139" i="7"/>
  <c r="RLG139" i="7"/>
  <c r="RLH139" i="7"/>
  <c r="RLI139" i="7"/>
  <c r="RLJ139" i="7"/>
  <c r="RLK139" i="7"/>
  <c r="RLL139" i="7"/>
  <c r="RLM139" i="7"/>
  <c r="RLN139" i="7"/>
  <c r="RLO139" i="7"/>
  <c r="RLP139" i="7"/>
  <c r="RLQ139" i="7"/>
  <c r="RLR139" i="7"/>
  <c r="RLS139" i="7"/>
  <c r="RLT139" i="7"/>
  <c r="RLU139" i="7"/>
  <c r="RLV139" i="7"/>
  <c r="RLW139" i="7"/>
  <c r="RLX139" i="7"/>
  <c r="RLY139" i="7"/>
  <c r="RLZ139" i="7"/>
  <c r="RMA139" i="7"/>
  <c r="RMB139" i="7"/>
  <c r="RMC139" i="7"/>
  <c r="RMD139" i="7"/>
  <c r="RME139" i="7"/>
  <c r="RMF139" i="7"/>
  <c r="RMG139" i="7"/>
  <c r="RMH139" i="7"/>
  <c r="RMI139" i="7"/>
  <c r="RMJ139" i="7"/>
  <c r="RMK139" i="7"/>
  <c r="RML139" i="7"/>
  <c r="RMM139" i="7"/>
  <c r="RMN139" i="7"/>
  <c r="RMO139" i="7"/>
  <c r="RMP139" i="7"/>
  <c r="RMQ139" i="7"/>
  <c r="RMR139" i="7"/>
  <c r="RMS139" i="7"/>
  <c r="RMT139" i="7"/>
  <c r="RMU139" i="7"/>
  <c r="RMV139" i="7"/>
  <c r="RMW139" i="7"/>
  <c r="RMX139" i="7"/>
  <c r="RMY139" i="7"/>
  <c r="RMZ139" i="7"/>
  <c r="RNA139" i="7"/>
  <c r="RNB139" i="7"/>
  <c r="RNC139" i="7"/>
  <c r="RND139" i="7"/>
  <c r="RNE139" i="7"/>
  <c r="RNF139" i="7"/>
  <c r="RNG139" i="7"/>
  <c r="RNH139" i="7"/>
  <c r="RNI139" i="7"/>
  <c r="RNJ139" i="7"/>
  <c r="RNK139" i="7"/>
  <c r="RNL139" i="7"/>
  <c r="RNM139" i="7"/>
  <c r="RNN139" i="7"/>
  <c r="RNO139" i="7"/>
  <c r="RNP139" i="7"/>
  <c r="RNQ139" i="7"/>
  <c r="RNR139" i="7"/>
  <c r="RNS139" i="7"/>
  <c r="RNT139" i="7"/>
  <c r="RNU139" i="7"/>
  <c r="RNV139" i="7"/>
  <c r="RNW139" i="7"/>
  <c r="RNX139" i="7"/>
  <c r="RNY139" i="7"/>
  <c r="RNZ139" i="7"/>
  <c r="ROA139" i="7"/>
  <c r="ROB139" i="7"/>
  <c r="ROC139" i="7"/>
  <c r="ROD139" i="7"/>
  <c r="ROE139" i="7"/>
  <c r="ROF139" i="7"/>
  <c r="ROG139" i="7"/>
  <c r="ROH139" i="7"/>
  <c r="ROI139" i="7"/>
  <c r="ROJ139" i="7"/>
  <c r="ROK139" i="7"/>
  <c r="ROL139" i="7"/>
  <c r="ROM139" i="7"/>
  <c r="RON139" i="7"/>
  <c r="ROO139" i="7"/>
  <c r="ROP139" i="7"/>
  <c r="ROQ139" i="7"/>
  <c r="ROR139" i="7"/>
  <c r="ROS139" i="7"/>
  <c r="ROT139" i="7"/>
  <c r="ROU139" i="7"/>
  <c r="ROV139" i="7"/>
  <c r="ROW139" i="7"/>
  <c r="ROX139" i="7"/>
  <c r="ROY139" i="7"/>
  <c r="ROZ139" i="7"/>
  <c r="RPA139" i="7"/>
  <c r="RPB139" i="7"/>
  <c r="RPC139" i="7"/>
  <c r="RPD139" i="7"/>
  <c r="RPE139" i="7"/>
  <c r="RPF139" i="7"/>
  <c r="RPG139" i="7"/>
  <c r="RPH139" i="7"/>
  <c r="RPI139" i="7"/>
  <c r="RPJ139" i="7"/>
  <c r="RPK139" i="7"/>
  <c r="RPL139" i="7"/>
  <c r="RPM139" i="7"/>
  <c r="RPN139" i="7"/>
  <c r="RPO139" i="7"/>
  <c r="RPP139" i="7"/>
  <c r="RPQ139" i="7"/>
  <c r="RPR139" i="7"/>
  <c r="RPS139" i="7"/>
  <c r="RPT139" i="7"/>
  <c r="RPU139" i="7"/>
  <c r="RPV139" i="7"/>
  <c r="RPW139" i="7"/>
  <c r="RPX139" i="7"/>
  <c r="RPY139" i="7"/>
  <c r="RPZ139" i="7"/>
  <c r="RQA139" i="7"/>
  <c r="RQB139" i="7"/>
  <c r="RQC139" i="7"/>
  <c r="RQD139" i="7"/>
  <c r="RQE139" i="7"/>
  <c r="RQF139" i="7"/>
  <c r="RQG139" i="7"/>
  <c r="RQH139" i="7"/>
  <c r="RQI139" i="7"/>
  <c r="RQJ139" i="7"/>
  <c r="RQK139" i="7"/>
  <c r="RQL139" i="7"/>
  <c r="RQM139" i="7"/>
  <c r="RQN139" i="7"/>
  <c r="RQO139" i="7"/>
  <c r="RQP139" i="7"/>
  <c r="RQQ139" i="7"/>
  <c r="RQR139" i="7"/>
  <c r="RQS139" i="7"/>
  <c r="RQT139" i="7"/>
  <c r="RQU139" i="7"/>
  <c r="RQV139" i="7"/>
  <c r="RQW139" i="7"/>
  <c r="RQX139" i="7"/>
  <c r="RQY139" i="7"/>
  <c r="RQZ139" i="7"/>
  <c r="RRA139" i="7"/>
  <c r="RRB139" i="7"/>
  <c r="RRC139" i="7"/>
  <c r="RRD139" i="7"/>
  <c r="RRE139" i="7"/>
  <c r="RRF139" i="7"/>
  <c r="RRG139" i="7"/>
  <c r="RRH139" i="7"/>
  <c r="RRI139" i="7"/>
  <c r="RRJ139" i="7"/>
  <c r="RRK139" i="7"/>
  <c r="RRL139" i="7"/>
  <c r="RRM139" i="7"/>
  <c r="RRN139" i="7"/>
  <c r="RRO139" i="7"/>
  <c r="RRP139" i="7"/>
  <c r="RRQ139" i="7"/>
  <c r="RRR139" i="7"/>
  <c r="RRS139" i="7"/>
  <c r="RRT139" i="7"/>
  <c r="RRU139" i="7"/>
  <c r="RRV139" i="7"/>
  <c r="RRW139" i="7"/>
  <c r="RRX139" i="7"/>
  <c r="RRY139" i="7"/>
  <c r="RRZ139" i="7"/>
  <c r="RSA139" i="7"/>
  <c r="RSB139" i="7"/>
  <c r="RSC139" i="7"/>
  <c r="RSD139" i="7"/>
  <c r="RSE139" i="7"/>
  <c r="RSF139" i="7"/>
  <c r="RSG139" i="7"/>
  <c r="RSH139" i="7"/>
  <c r="RSI139" i="7"/>
  <c r="RSJ139" i="7"/>
  <c r="RSK139" i="7"/>
  <c r="RSL139" i="7"/>
  <c r="RSM139" i="7"/>
  <c r="RSN139" i="7"/>
  <c r="RSO139" i="7"/>
  <c r="RSP139" i="7"/>
  <c r="RSQ139" i="7"/>
  <c r="RSR139" i="7"/>
  <c r="RSS139" i="7"/>
  <c r="RST139" i="7"/>
  <c r="RSU139" i="7"/>
  <c r="RSV139" i="7"/>
  <c r="RSW139" i="7"/>
  <c r="RSX139" i="7"/>
  <c r="RSY139" i="7"/>
  <c r="RSZ139" i="7"/>
  <c r="RTA139" i="7"/>
  <c r="RTB139" i="7"/>
  <c r="RTC139" i="7"/>
  <c r="RTD139" i="7"/>
  <c r="RTE139" i="7"/>
  <c r="RTF139" i="7"/>
  <c r="RTG139" i="7"/>
  <c r="RTH139" i="7"/>
  <c r="RTI139" i="7"/>
  <c r="RTJ139" i="7"/>
  <c r="RTK139" i="7"/>
  <c r="RTL139" i="7"/>
  <c r="RTM139" i="7"/>
  <c r="RTN139" i="7"/>
  <c r="RTO139" i="7"/>
  <c r="RTP139" i="7"/>
  <c r="RTQ139" i="7"/>
  <c r="RTR139" i="7"/>
  <c r="RTS139" i="7"/>
  <c r="RTT139" i="7"/>
  <c r="RTU139" i="7"/>
  <c r="RTV139" i="7"/>
  <c r="RTW139" i="7"/>
  <c r="RTX139" i="7"/>
  <c r="RTY139" i="7"/>
  <c r="RTZ139" i="7"/>
  <c r="RUA139" i="7"/>
  <c r="RUB139" i="7"/>
  <c r="RUC139" i="7"/>
  <c r="RUD139" i="7"/>
  <c r="RUE139" i="7"/>
  <c r="RUF139" i="7"/>
  <c r="RUG139" i="7"/>
  <c r="RUH139" i="7"/>
  <c r="RUI139" i="7"/>
  <c r="RUJ139" i="7"/>
  <c r="RUK139" i="7"/>
  <c r="RUL139" i="7"/>
  <c r="RUM139" i="7"/>
  <c r="RUN139" i="7"/>
  <c r="RUO139" i="7"/>
  <c r="RUP139" i="7"/>
  <c r="RUQ139" i="7"/>
  <c r="RUR139" i="7"/>
  <c r="RUS139" i="7"/>
  <c r="RUT139" i="7"/>
  <c r="RUU139" i="7"/>
  <c r="RUV139" i="7"/>
  <c r="RUW139" i="7"/>
  <c r="RUX139" i="7"/>
  <c r="RUY139" i="7"/>
  <c r="RUZ139" i="7"/>
  <c r="RVA139" i="7"/>
  <c r="RVB139" i="7"/>
  <c r="RVC139" i="7"/>
  <c r="RVD139" i="7"/>
  <c r="RVE139" i="7"/>
  <c r="RVF139" i="7"/>
  <c r="RVG139" i="7"/>
  <c r="RVH139" i="7"/>
  <c r="RVI139" i="7"/>
  <c r="RVJ139" i="7"/>
  <c r="RVK139" i="7"/>
  <c r="RVL139" i="7"/>
  <c r="RVM139" i="7"/>
  <c r="RVN139" i="7"/>
  <c r="RVO139" i="7"/>
  <c r="RVP139" i="7"/>
  <c r="RVQ139" i="7"/>
  <c r="RVR139" i="7"/>
  <c r="RVS139" i="7"/>
  <c r="RVT139" i="7"/>
  <c r="RVU139" i="7"/>
  <c r="RVV139" i="7"/>
  <c r="RVW139" i="7"/>
  <c r="RVX139" i="7"/>
  <c r="RVY139" i="7"/>
  <c r="RVZ139" i="7"/>
  <c r="RWA139" i="7"/>
  <c r="RWB139" i="7"/>
  <c r="RWC139" i="7"/>
  <c r="RWD139" i="7"/>
  <c r="RWE139" i="7"/>
  <c r="RWF139" i="7"/>
  <c r="RWG139" i="7"/>
  <c r="RWH139" i="7"/>
  <c r="RWI139" i="7"/>
  <c r="RWJ139" i="7"/>
  <c r="RWK139" i="7"/>
  <c r="RWL139" i="7"/>
  <c r="RWM139" i="7"/>
  <c r="RWN139" i="7"/>
  <c r="RWO139" i="7"/>
  <c r="RWP139" i="7"/>
  <c r="RWQ139" i="7"/>
  <c r="RWR139" i="7"/>
  <c r="RWS139" i="7"/>
  <c r="RWT139" i="7"/>
  <c r="RWU139" i="7"/>
  <c r="RWV139" i="7"/>
  <c r="RWW139" i="7"/>
  <c r="RWX139" i="7"/>
  <c r="RWY139" i="7"/>
  <c r="RWZ139" i="7"/>
  <c r="RXA139" i="7"/>
  <c r="RXB139" i="7"/>
  <c r="RXC139" i="7"/>
  <c r="RXD139" i="7"/>
  <c r="RXE139" i="7"/>
  <c r="RXF139" i="7"/>
  <c r="RXG139" i="7"/>
  <c r="RXH139" i="7"/>
  <c r="RXI139" i="7"/>
  <c r="RXJ139" i="7"/>
  <c r="RXK139" i="7"/>
  <c r="RXL139" i="7"/>
  <c r="RXM139" i="7"/>
  <c r="RXN139" i="7"/>
  <c r="RXO139" i="7"/>
  <c r="RXP139" i="7"/>
  <c r="RXQ139" i="7"/>
  <c r="RXR139" i="7"/>
  <c r="RXS139" i="7"/>
  <c r="RXT139" i="7"/>
  <c r="RXU139" i="7"/>
  <c r="RXV139" i="7"/>
  <c r="RXW139" i="7"/>
  <c r="RXX139" i="7"/>
  <c r="RXY139" i="7"/>
  <c r="RXZ139" i="7"/>
  <c r="RYA139" i="7"/>
  <c r="RYB139" i="7"/>
  <c r="RYC139" i="7"/>
  <c r="RYD139" i="7"/>
  <c r="RYE139" i="7"/>
  <c r="RYF139" i="7"/>
  <c r="RYG139" i="7"/>
  <c r="RYH139" i="7"/>
  <c r="RYI139" i="7"/>
  <c r="RYJ139" i="7"/>
  <c r="RYK139" i="7"/>
  <c r="RYL139" i="7"/>
  <c r="RYM139" i="7"/>
  <c r="RYN139" i="7"/>
  <c r="RYO139" i="7"/>
  <c r="RYP139" i="7"/>
  <c r="RYQ139" i="7"/>
  <c r="RYR139" i="7"/>
  <c r="RYS139" i="7"/>
  <c r="RYT139" i="7"/>
  <c r="RYU139" i="7"/>
  <c r="RYV139" i="7"/>
  <c r="RYW139" i="7"/>
  <c r="RYX139" i="7"/>
  <c r="RYY139" i="7"/>
  <c r="RYZ139" i="7"/>
  <c r="RZA139" i="7"/>
  <c r="RZB139" i="7"/>
  <c r="RZC139" i="7"/>
  <c r="RZD139" i="7"/>
  <c r="RZE139" i="7"/>
  <c r="RZF139" i="7"/>
  <c r="RZG139" i="7"/>
  <c r="RZH139" i="7"/>
  <c r="RZI139" i="7"/>
  <c r="RZJ139" i="7"/>
  <c r="RZK139" i="7"/>
  <c r="RZL139" i="7"/>
  <c r="RZM139" i="7"/>
  <c r="RZN139" i="7"/>
  <c r="RZO139" i="7"/>
  <c r="RZP139" i="7"/>
  <c r="RZQ139" i="7"/>
  <c r="RZR139" i="7"/>
  <c r="RZS139" i="7"/>
  <c r="RZT139" i="7"/>
  <c r="RZU139" i="7"/>
  <c r="RZV139" i="7"/>
  <c r="RZW139" i="7"/>
  <c r="RZX139" i="7"/>
  <c r="RZY139" i="7"/>
  <c r="RZZ139" i="7"/>
  <c r="SAA139" i="7"/>
  <c r="SAB139" i="7"/>
  <c r="SAC139" i="7"/>
  <c r="SAD139" i="7"/>
  <c r="SAE139" i="7"/>
  <c r="SAF139" i="7"/>
  <c r="SAG139" i="7"/>
  <c r="SAH139" i="7"/>
  <c r="SAI139" i="7"/>
  <c r="SAJ139" i="7"/>
  <c r="SAK139" i="7"/>
  <c r="SAL139" i="7"/>
  <c r="SAM139" i="7"/>
  <c r="SAN139" i="7"/>
  <c r="SAO139" i="7"/>
  <c r="SAP139" i="7"/>
  <c r="SAQ139" i="7"/>
  <c r="SAR139" i="7"/>
  <c r="SAS139" i="7"/>
  <c r="SAT139" i="7"/>
  <c r="SAU139" i="7"/>
  <c r="SAV139" i="7"/>
  <c r="SAW139" i="7"/>
  <c r="SAX139" i="7"/>
  <c r="SAY139" i="7"/>
  <c r="SAZ139" i="7"/>
  <c r="SBA139" i="7"/>
  <c r="SBB139" i="7"/>
  <c r="SBC139" i="7"/>
  <c r="SBD139" i="7"/>
  <c r="SBE139" i="7"/>
  <c r="SBF139" i="7"/>
  <c r="SBG139" i="7"/>
  <c r="SBH139" i="7"/>
  <c r="SBI139" i="7"/>
  <c r="SBJ139" i="7"/>
  <c r="SBK139" i="7"/>
  <c r="SBL139" i="7"/>
  <c r="SBM139" i="7"/>
  <c r="SBN139" i="7"/>
  <c r="SBO139" i="7"/>
  <c r="SBP139" i="7"/>
  <c r="SBQ139" i="7"/>
  <c r="SBR139" i="7"/>
  <c r="SBS139" i="7"/>
  <c r="SBT139" i="7"/>
  <c r="SBU139" i="7"/>
  <c r="SBV139" i="7"/>
  <c r="SBW139" i="7"/>
  <c r="SBX139" i="7"/>
  <c r="SBY139" i="7"/>
  <c r="SBZ139" i="7"/>
  <c r="SCA139" i="7"/>
  <c r="SCB139" i="7"/>
  <c r="SCC139" i="7"/>
  <c r="SCD139" i="7"/>
  <c r="SCE139" i="7"/>
  <c r="SCF139" i="7"/>
  <c r="SCG139" i="7"/>
  <c r="SCH139" i="7"/>
  <c r="SCI139" i="7"/>
  <c r="SCJ139" i="7"/>
  <c r="SCK139" i="7"/>
  <c r="SCL139" i="7"/>
  <c r="SCM139" i="7"/>
  <c r="SCN139" i="7"/>
  <c r="SCO139" i="7"/>
  <c r="SCP139" i="7"/>
  <c r="SCQ139" i="7"/>
  <c r="SCR139" i="7"/>
  <c r="SCS139" i="7"/>
  <c r="SCT139" i="7"/>
  <c r="SCU139" i="7"/>
  <c r="SCV139" i="7"/>
  <c r="SCW139" i="7"/>
  <c r="SCX139" i="7"/>
  <c r="SCY139" i="7"/>
  <c r="SCZ139" i="7"/>
  <c r="SDA139" i="7"/>
  <c r="SDB139" i="7"/>
  <c r="SDC139" i="7"/>
  <c r="SDD139" i="7"/>
  <c r="SDE139" i="7"/>
  <c r="SDF139" i="7"/>
  <c r="SDG139" i="7"/>
  <c r="SDH139" i="7"/>
  <c r="SDI139" i="7"/>
  <c r="SDJ139" i="7"/>
  <c r="SDK139" i="7"/>
  <c r="SDL139" i="7"/>
  <c r="SDM139" i="7"/>
  <c r="SDN139" i="7"/>
  <c r="SDO139" i="7"/>
  <c r="SDP139" i="7"/>
  <c r="SDQ139" i="7"/>
  <c r="SDR139" i="7"/>
  <c r="SDS139" i="7"/>
  <c r="SDT139" i="7"/>
  <c r="SDU139" i="7"/>
  <c r="SDV139" i="7"/>
  <c r="SDW139" i="7"/>
  <c r="SDX139" i="7"/>
  <c r="SDY139" i="7"/>
  <c r="SDZ139" i="7"/>
  <c r="SEA139" i="7"/>
  <c r="SEB139" i="7"/>
  <c r="SEC139" i="7"/>
  <c r="SED139" i="7"/>
  <c r="SEE139" i="7"/>
  <c r="SEF139" i="7"/>
  <c r="SEG139" i="7"/>
  <c r="SEH139" i="7"/>
  <c r="SEI139" i="7"/>
  <c r="SEJ139" i="7"/>
  <c r="SEK139" i="7"/>
  <c r="SEL139" i="7"/>
  <c r="SEM139" i="7"/>
  <c r="SEN139" i="7"/>
  <c r="SEO139" i="7"/>
  <c r="SEP139" i="7"/>
  <c r="SEQ139" i="7"/>
  <c r="SER139" i="7"/>
  <c r="SES139" i="7"/>
  <c r="SET139" i="7"/>
  <c r="SEU139" i="7"/>
  <c r="SEV139" i="7"/>
  <c r="SEW139" i="7"/>
  <c r="SEX139" i="7"/>
  <c r="SEY139" i="7"/>
  <c r="SEZ139" i="7"/>
  <c r="SFA139" i="7"/>
  <c r="SFB139" i="7"/>
  <c r="SFC139" i="7"/>
  <c r="SFD139" i="7"/>
  <c r="SFE139" i="7"/>
  <c r="SFF139" i="7"/>
  <c r="SFG139" i="7"/>
  <c r="SFH139" i="7"/>
  <c r="SFI139" i="7"/>
  <c r="SFJ139" i="7"/>
  <c r="SFK139" i="7"/>
  <c r="SFL139" i="7"/>
  <c r="SFM139" i="7"/>
  <c r="SFN139" i="7"/>
  <c r="SFO139" i="7"/>
  <c r="SFP139" i="7"/>
  <c r="SFQ139" i="7"/>
  <c r="SFR139" i="7"/>
  <c r="SFS139" i="7"/>
  <c r="SFT139" i="7"/>
  <c r="SFU139" i="7"/>
  <c r="SFV139" i="7"/>
  <c r="SFW139" i="7"/>
  <c r="SFX139" i="7"/>
  <c r="SFY139" i="7"/>
  <c r="SFZ139" i="7"/>
  <c r="SGA139" i="7"/>
  <c r="SGB139" i="7"/>
  <c r="SGC139" i="7"/>
  <c r="SGD139" i="7"/>
  <c r="SGE139" i="7"/>
  <c r="SGF139" i="7"/>
  <c r="SGG139" i="7"/>
  <c r="SGH139" i="7"/>
  <c r="SGI139" i="7"/>
  <c r="SGJ139" i="7"/>
  <c r="SGK139" i="7"/>
  <c r="SGL139" i="7"/>
  <c r="SGM139" i="7"/>
  <c r="SGN139" i="7"/>
  <c r="SGO139" i="7"/>
  <c r="SGP139" i="7"/>
  <c r="SGQ139" i="7"/>
  <c r="SGR139" i="7"/>
  <c r="SGS139" i="7"/>
  <c r="SGT139" i="7"/>
  <c r="SGU139" i="7"/>
  <c r="SGV139" i="7"/>
  <c r="SGW139" i="7"/>
  <c r="SGX139" i="7"/>
  <c r="SGY139" i="7"/>
  <c r="SGZ139" i="7"/>
  <c r="SHA139" i="7"/>
  <c r="SHB139" i="7"/>
  <c r="SHC139" i="7"/>
  <c r="SHD139" i="7"/>
  <c r="SHE139" i="7"/>
  <c r="SHF139" i="7"/>
  <c r="SHG139" i="7"/>
  <c r="SHH139" i="7"/>
  <c r="SHI139" i="7"/>
  <c r="SHJ139" i="7"/>
  <c r="SHK139" i="7"/>
  <c r="SHL139" i="7"/>
  <c r="SHM139" i="7"/>
  <c r="SHN139" i="7"/>
  <c r="SHO139" i="7"/>
  <c r="SHP139" i="7"/>
  <c r="SHQ139" i="7"/>
  <c r="SHR139" i="7"/>
  <c r="SHS139" i="7"/>
  <c r="SHT139" i="7"/>
  <c r="SHU139" i="7"/>
  <c r="SHV139" i="7"/>
  <c r="SHW139" i="7"/>
  <c r="SHX139" i="7"/>
  <c r="SHY139" i="7"/>
  <c r="SHZ139" i="7"/>
  <c r="SIA139" i="7"/>
  <c r="SIB139" i="7"/>
  <c r="SIC139" i="7"/>
  <c r="SID139" i="7"/>
  <c r="SIE139" i="7"/>
  <c r="SIF139" i="7"/>
  <c r="SIG139" i="7"/>
  <c r="SIH139" i="7"/>
  <c r="SII139" i="7"/>
  <c r="SIJ139" i="7"/>
  <c r="SIK139" i="7"/>
  <c r="SIL139" i="7"/>
  <c r="SIM139" i="7"/>
  <c r="SIN139" i="7"/>
  <c r="SIO139" i="7"/>
  <c r="SIP139" i="7"/>
  <c r="SIQ139" i="7"/>
  <c r="SIR139" i="7"/>
  <c r="SIS139" i="7"/>
  <c r="SIT139" i="7"/>
  <c r="SIU139" i="7"/>
  <c r="SIV139" i="7"/>
  <c r="SIW139" i="7"/>
  <c r="SIX139" i="7"/>
  <c r="SIY139" i="7"/>
  <c r="SIZ139" i="7"/>
  <c r="SJA139" i="7"/>
  <c r="SJB139" i="7"/>
  <c r="SJC139" i="7"/>
  <c r="SJD139" i="7"/>
  <c r="SJE139" i="7"/>
  <c r="SJF139" i="7"/>
  <c r="SJG139" i="7"/>
  <c r="SJH139" i="7"/>
  <c r="SJI139" i="7"/>
  <c r="SJJ139" i="7"/>
  <c r="SJK139" i="7"/>
  <c r="SJL139" i="7"/>
  <c r="SJM139" i="7"/>
  <c r="SJN139" i="7"/>
  <c r="SJO139" i="7"/>
  <c r="SJP139" i="7"/>
  <c r="SJQ139" i="7"/>
  <c r="SJR139" i="7"/>
  <c r="SJS139" i="7"/>
  <c r="SJT139" i="7"/>
  <c r="SJU139" i="7"/>
  <c r="SJV139" i="7"/>
  <c r="SJW139" i="7"/>
  <c r="SJX139" i="7"/>
  <c r="SJY139" i="7"/>
  <c r="SJZ139" i="7"/>
  <c r="SKA139" i="7"/>
  <c r="SKB139" i="7"/>
  <c r="SKC139" i="7"/>
  <c r="SKD139" i="7"/>
  <c r="SKE139" i="7"/>
  <c r="SKF139" i="7"/>
  <c r="SKG139" i="7"/>
  <c r="SKH139" i="7"/>
  <c r="SKI139" i="7"/>
  <c r="SKJ139" i="7"/>
  <c r="SKK139" i="7"/>
  <c r="SKL139" i="7"/>
  <c r="SKM139" i="7"/>
  <c r="SKN139" i="7"/>
  <c r="SKO139" i="7"/>
  <c r="SKP139" i="7"/>
  <c r="SKQ139" i="7"/>
  <c r="SKR139" i="7"/>
  <c r="SKS139" i="7"/>
  <c r="SKT139" i="7"/>
  <c r="SKU139" i="7"/>
  <c r="SKV139" i="7"/>
  <c r="SKW139" i="7"/>
  <c r="SKX139" i="7"/>
  <c r="SKY139" i="7"/>
  <c r="SKZ139" i="7"/>
  <c r="SLA139" i="7"/>
  <c r="SLB139" i="7"/>
  <c r="SLC139" i="7"/>
  <c r="SLD139" i="7"/>
  <c r="SLE139" i="7"/>
  <c r="SLF139" i="7"/>
  <c r="SLG139" i="7"/>
  <c r="SLH139" i="7"/>
  <c r="SLI139" i="7"/>
  <c r="SLJ139" i="7"/>
  <c r="SLK139" i="7"/>
  <c r="SLL139" i="7"/>
  <c r="SLM139" i="7"/>
  <c r="SLN139" i="7"/>
  <c r="SLO139" i="7"/>
  <c r="SLP139" i="7"/>
  <c r="SLQ139" i="7"/>
  <c r="SLR139" i="7"/>
  <c r="SLS139" i="7"/>
  <c r="SLT139" i="7"/>
  <c r="SLU139" i="7"/>
  <c r="SLV139" i="7"/>
  <c r="SLW139" i="7"/>
  <c r="SLX139" i="7"/>
  <c r="SLY139" i="7"/>
  <c r="SLZ139" i="7"/>
  <c r="SMA139" i="7"/>
  <c r="SMB139" i="7"/>
  <c r="SMC139" i="7"/>
  <c r="SMD139" i="7"/>
  <c r="SME139" i="7"/>
  <c r="SMF139" i="7"/>
  <c r="SMG139" i="7"/>
  <c r="SMH139" i="7"/>
  <c r="SMI139" i="7"/>
  <c r="SMJ139" i="7"/>
  <c r="SMK139" i="7"/>
  <c r="SML139" i="7"/>
  <c r="SMM139" i="7"/>
  <c r="SMN139" i="7"/>
  <c r="SMO139" i="7"/>
  <c r="SMP139" i="7"/>
  <c r="SMQ139" i="7"/>
  <c r="SMR139" i="7"/>
  <c r="SMS139" i="7"/>
  <c r="SMT139" i="7"/>
  <c r="SMU139" i="7"/>
  <c r="SMV139" i="7"/>
  <c r="SMW139" i="7"/>
  <c r="SMX139" i="7"/>
  <c r="SMY139" i="7"/>
  <c r="SMZ139" i="7"/>
  <c r="SNA139" i="7"/>
  <c r="SNB139" i="7"/>
  <c r="SNC139" i="7"/>
  <c r="SND139" i="7"/>
  <c r="SNE139" i="7"/>
  <c r="SNF139" i="7"/>
  <c r="SNG139" i="7"/>
  <c r="SNH139" i="7"/>
  <c r="SNI139" i="7"/>
  <c r="SNJ139" i="7"/>
  <c r="SNK139" i="7"/>
  <c r="SNL139" i="7"/>
  <c r="SNM139" i="7"/>
  <c r="SNN139" i="7"/>
  <c r="SNO139" i="7"/>
  <c r="SNP139" i="7"/>
  <c r="SNQ139" i="7"/>
  <c r="SNR139" i="7"/>
  <c r="SNS139" i="7"/>
  <c r="SNT139" i="7"/>
  <c r="SNU139" i="7"/>
  <c r="SNV139" i="7"/>
  <c r="SNW139" i="7"/>
  <c r="SNX139" i="7"/>
  <c r="SNY139" i="7"/>
  <c r="SNZ139" i="7"/>
  <c r="SOA139" i="7"/>
  <c r="SOB139" i="7"/>
  <c r="SOC139" i="7"/>
  <c r="SOD139" i="7"/>
  <c r="SOE139" i="7"/>
  <c r="SOF139" i="7"/>
  <c r="SOG139" i="7"/>
  <c r="SOH139" i="7"/>
  <c r="SOI139" i="7"/>
  <c r="SOJ139" i="7"/>
  <c r="SOK139" i="7"/>
  <c r="SOL139" i="7"/>
  <c r="SOM139" i="7"/>
  <c r="SON139" i="7"/>
  <c r="SOO139" i="7"/>
  <c r="SOP139" i="7"/>
  <c r="SOQ139" i="7"/>
  <c r="SOR139" i="7"/>
  <c r="SOS139" i="7"/>
  <c r="SOT139" i="7"/>
  <c r="SOU139" i="7"/>
  <c r="SOV139" i="7"/>
  <c r="SOW139" i="7"/>
  <c r="SOX139" i="7"/>
  <c r="SOY139" i="7"/>
  <c r="SOZ139" i="7"/>
  <c r="SPA139" i="7"/>
  <c r="SPB139" i="7"/>
  <c r="SPC139" i="7"/>
  <c r="SPD139" i="7"/>
  <c r="SPE139" i="7"/>
  <c r="SPF139" i="7"/>
  <c r="SPG139" i="7"/>
  <c r="SPH139" i="7"/>
  <c r="SPI139" i="7"/>
  <c r="SPJ139" i="7"/>
  <c r="SPK139" i="7"/>
  <c r="SPL139" i="7"/>
  <c r="SPM139" i="7"/>
  <c r="SPN139" i="7"/>
  <c r="SPO139" i="7"/>
  <c r="SPP139" i="7"/>
  <c r="SPQ139" i="7"/>
  <c r="SPR139" i="7"/>
  <c r="SPS139" i="7"/>
  <c r="SPT139" i="7"/>
  <c r="SPU139" i="7"/>
  <c r="SPV139" i="7"/>
  <c r="SPW139" i="7"/>
  <c r="SPX139" i="7"/>
  <c r="SPY139" i="7"/>
  <c r="SPZ139" i="7"/>
  <c r="SQA139" i="7"/>
  <c r="SQB139" i="7"/>
  <c r="SQC139" i="7"/>
  <c r="SQD139" i="7"/>
  <c r="SQE139" i="7"/>
  <c r="SQF139" i="7"/>
  <c r="SQG139" i="7"/>
  <c r="SQH139" i="7"/>
  <c r="SQI139" i="7"/>
  <c r="SQJ139" i="7"/>
  <c r="SQK139" i="7"/>
  <c r="SQL139" i="7"/>
  <c r="SQM139" i="7"/>
  <c r="SQN139" i="7"/>
  <c r="SQO139" i="7"/>
  <c r="SQP139" i="7"/>
  <c r="SQQ139" i="7"/>
  <c r="SQR139" i="7"/>
  <c r="SQS139" i="7"/>
  <c r="SQT139" i="7"/>
  <c r="SQU139" i="7"/>
  <c r="SQV139" i="7"/>
  <c r="SQW139" i="7"/>
  <c r="SQX139" i="7"/>
  <c r="SQY139" i="7"/>
  <c r="SQZ139" i="7"/>
  <c r="SRA139" i="7"/>
  <c r="SRB139" i="7"/>
  <c r="SRC139" i="7"/>
  <c r="SRD139" i="7"/>
  <c r="SRE139" i="7"/>
  <c r="SRF139" i="7"/>
  <c r="SRG139" i="7"/>
  <c r="SRH139" i="7"/>
  <c r="SRI139" i="7"/>
  <c r="SRJ139" i="7"/>
  <c r="SRK139" i="7"/>
  <c r="SRL139" i="7"/>
  <c r="SRM139" i="7"/>
  <c r="SRN139" i="7"/>
  <c r="SRO139" i="7"/>
  <c r="SRP139" i="7"/>
  <c r="SRQ139" i="7"/>
  <c r="SRR139" i="7"/>
  <c r="SRS139" i="7"/>
  <c r="SRT139" i="7"/>
  <c r="SRU139" i="7"/>
  <c r="SRV139" i="7"/>
  <c r="SRW139" i="7"/>
  <c r="SRX139" i="7"/>
  <c r="SRY139" i="7"/>
  <c r="SRZ139" i="7"/>
  <c r="SSA139" i="7"/>
  <c r="SSB139" i="7"/>
  <c r="SSC139" i="7"/>
  <c r="SSD139" i="7"/>
  <c r="SSE139" i="7"/>
  <c r="SSF139" i="7"/>
  <c r="SSG139" i="7"/>
  <c r="SSH139" i="7"/>
  <c r="SSI139" i="7"/>
  <c r="SSJ139" i="7"/>
  <c r="SSK139" i="7"/>
  <c r="SSL139" i="7"/>
  <c r="SSM139" i="7"/>
  <c r="SSN139" i="7"/>
  <c r="SSO139" i="7"/>
  <c r="SSP139" i="7"/>
  <c r="SSQ139" i="7"/>
  <c r="SSR139" i="7"/>
  <c r="SSS139" i="7"/>
  <c r="SST139" i="7"/>
  <c r="SSU139" i="7"/>
  <c r="SSV139" i="7"/>
  <c r="SSW139" i="7"/>
  <c r="SSX139" i="7"/>
  <c r="SSY139" i="7"/>
  <c r="SSZ139" i="7"/>
  <c r="STA139" i="7"/>
  <c r="STB139" i="7"/>
  <c r="STC139" i="7"/>
  <c r="STD139" i="7"/>
  <c r="STE139" i="7"/>
  <c r="STF139" i="7"/>
  <c r="STG139" i="7"/>
  <c r="STH139" i="7"/>
  <c r="STI139" i="7"/>
  <c r="STJ139" i="7"/>
  <c r="STK139" i="7"/>
  <c r="STL139" i="7"/>
  <c r="STM139" i="7"/>
  <c r="STN139" i="7"/>
  <c r="STO139" i="7"/>
  <c r="STP139" i="7"/>
  <c r="STQ139" i="7"/>
  <c r="STR139" i="7"/>
  <c r="STS139" i="7"/>
  <c r="STT139" i="7"/>
  <c r="STU139" i="7"/>
  <c r="STV139" i="7"/>
  <c r="STW139" i="7"/>
  <c r="STX139" i="7"/>
  <c r="STY139" i="7"/>
  <c r="STZ139" i="7"/>
  <c r="SUA139" i="7"/>
  <c r="SUB139" i="7"/>
  <c r="SUC139" i="7"/>
  <c r="SUD139" i="7"/>
  <c r="SUE139" i="7"/>
  <c r="SUF139" i="7"/>
  <c r="SUG139" i="7"/>
  <c r="SUH139" i="7"/>
  <c r="SUI139" i="7"/>
  <c r="SUJ139" i="7"/>
  <c r="SUK139" i="7"/>
  <c r="SUL139" i="7"/>
  <c r="SUM139" i="7"/>
  <c r="SUN139" i="7"/>
  <c r="SUO139" i="7"/>
  <c r="SUP139" i="7"/>
  <c r="SUQ139" i="7"/>
  <c r="SUR139" i="7"/>
  <c r="SUS139" i="7"/>
  <c r="SUT139" i="7"/>
  <c r="SUU139" i="7"/>
  <c r="SUV139" i="7"/>
  <c r="SUW139" i="7"/>
  <c r="SUX139" i="7"/>
  <c r="SUY139" i="7"/>
  <c r="SUZ139" i="7"/>
  <c r="SVA139" i="7"/>
  <c r="SVB139" i="7"/>
  <c r="SVC139" i="7"/>
  <c r="SVD139" i="7"/>
  <c r="SVE139" i="7"/>
  <c r="SVF139" i="7"/>
  <c r="SVG139" i="7"/>
  <c r="SVH139" i="7"/>
  <c r="SVI139" i="7"/>
  <c r="SVJ139" i="7"/>
  <c r="SVK139" i="7"/>
  <c r="SVL139" i="7"/>
  <c r="SVM139" i="7"/>
  <c r="SVN139" i="7"/>
  <c r="SVO139" i="7"/>
  <c r="SVP139" i="7"/>
  <c r="SVQ139" i="7"/>
  <c r="SVR139" i="7"/>
  <c r="SVS139" i="7"/>
  <c r="SVT139" i="7"/>
  <c r="SVU139" i="7"/>
  <c r="SVV139" i="7"/>
  <c r="SVW139" i="7"/>
  <c r="SVX139" i="7"/>
  <c r="SVY139" i="7"/>
  <c r="SVZ139" i="7"/>
  <c r="SWA139" i="7"/>
  <c r="SWB139" i="7"/>
  <c r="SWC139" i="7"/>
  <c r="SWD139" i="7"/>
  <c r="SWE139" i="7"/>
  <c r="SWF139" i="7"/>
  <c r="SWG139" i="7"/>
  <c r="SWH139" i="7"/>
  <c r="SWI139" i="7"/>
  <c r="SWJ139" i="7"/>
  <c r="SWK139" i="7"/>
  <c r="SWL139" i="7"/>
  <c r="SWM139" i="7"/>
  <c r="SWN139" i="7"/>
  <c r="SWO139" i="7"/>
  <c r="SWP139" i="7"/>
  <c r="SWQ139" i="7"/>
  <c r="SWR139" i="7"/>
  <c r="SWS139" i="7"/>
  <c r="SWT139" i="7"/>
  <c r="SWU139" i="7"/>
  <c r="SWV139" i="7"/>
  <c r="SWW139" i="7"/>
  <c r="SWX139" i="7"/>
  <c r="SWY139" i="7"/>
  <c r="SWZ139" i="7"/>
  <c r="SXA139" i="7"/>
  <c r="SXB139" i="7"/>
  <c r="SXC139" i="7"/>
  <c r="SXD139" i="7"/>
  <c r="SXE139" i="7"/>
  <c r="SXF139" i="7"/>
  <c r="SXG139" i="7"/>
  <c r="SXH139" i="7"/>
  <c r="SXI139" i="7"/>
  <c r="SXJ139" i="7"/>
  <c r="SXK139" i="7"/>
  <c r="SXL139" i="7"/>
  <c r="SXM139" i="7"/>
  <c r="SXN139" i="7"/>
  <c r="SXO139" i="7"/>
  <c r="SXP139" i="7"/>
  <c r="SXQ139" i="7"/>
  <c r="SXR139" i="7"/>
  <c r="SXS139" i="7"/>
  <c r="SXT139" i="7"/>
  <c r="SXU139" i="7"/>
  <c r="SXV139" i="7"/>
  <c r="SXW139" i="7"/>
  <c r="SXX139" i="7"/>
  <c r="SXY139" i="7"/>
  <c r="SXZ139" i="7"/>
  <c r="SYA139" i="7"/>
  <c r="SYB139" i="7"/>
  <c r="SYC139" i="7"/>
  <c r="SYD139" i="7"/>
  <c r="SYE139" i="7"/>
  <c r="SYF139" i="7"/>
  <c r="SYG139" i="7"/>
  <c r="SYH139" i="7"/>
  <c r="SYI139" i="7"/>
  <c r="SYJ139" i="7"/>
  <c r="SYK139" i="7"/>
  <c r="SYL139" i="7"/>
  <c r="SYM139" i="7"/>
  <c r="SYN139" i="7"/>
  <c r="SYO139" i="7"/>
  <c r="SYP139" i="7"/>
  <c r="SYQ139" i="7"/>
  <c r="SYR139" i="7"/>
  <c r="SYS139" i="7"/>
  <c r="SYT139" i="7"/>
  <c r="SYU139" i="7"/>
  <c r="SYV139" i="7"/>
  <c r="SYW139" i="7"/>
  <c r="SYX139" i="7"/>
  <c r="SYY139" i="7"/>
  <c r="SYZ139" i="7"/>
  <c r="SZA139" i="7"/>
  <c r="SZB139" i="7"/>
  <c r="SZC139" i="7"/>
  <c r="SZD139" i="7"/>
  <c r="SZE139" i="7"/>
  <c r="SZF139" i="7"/>
  <c r="SZG139" i="7"/>
  <c r="SZH139" i="7"/>
  <c r="SZI139" i="7"/>
  <c r="SZJ139" i="7"/>
  <c r="SZK139" i="7"/>
  <c r="SZL139" i="7"/>
  <c r="SZM139" i="7"/>
  <c r="SZN139" i="7"/>
  <c r="SZO139" i="7"/>
  <c r="SZP139" i="7"/>
  <c r="SZQ139" i="7"/>
  <c r="SZR139" i="7"/>
  <c r="SZS139" i="7"/>
  <c r="SZT139" i="7"/>
  <c r="SZU139" i="7"/>
  <c r="SZV139" i="7"/>
  <c r="SZW139" i="7"/>
  <c r="SZX139" i="7"/>
  <c r="SZY139" i="7"/>
  <c r="SZZ139" i="7"/>
  <c r="TAA139" i="7"/>
  <c r="TAB139" i="7"/>
  <c r="TAC139" i="7"/>
  <c r="TAD139" i="7"/>
  <c r="TAE139" i="7"/>
  <c r="TAF139" i="7"/>
  <c r="TAG139" i="7"/>
  <c r="TAH139" i="7"/>
  <c r="TAI139" i="7"/>
  <c r="TAJ139" i="7"/>
  <c r="TAK139" i="7"/>
  <c r="TAL139" i="7"/>
  <c r="TAM139" i="7"/>
  <c r="TAN139" i="7"/>
  <c r="TAO139" i="7"/>
  <c r="TAP139" i="7"/>
  <c r="TAQ139" i="7"/>
  <c r="TAR139" i="7"/>
  <c r="TAS139" i="7"/>
  <c r="TAT139" i="7"/>
  <c r="TAU139" i="7"/>
  <c r="TAV139" i="7"/>
  <c r="TAW139" i="7"/>
  <c r="TAX139" i="7"/>
  <c r="TAY139" i="7"/>
  <c r="TAZ139" i="7"/>
  <c r="TBA139" i="7"/>
  <c r="TBB139" i="7"/>
  <c r="TBC139" i="7"/>
  <c r="TBD139" i="7"/>
  <c r="TBE139" i="7"/>
  <c r="TBF139" i="7"/>
  <c r="TBG139" i="7"/>
  <c r="TBH139" i="7"/>
  <c r="TBI139" i="7"/>
  <c r="TBJ139" i="7"/>
  <c r="TBK139" i="7"/>
  <c r="TBL139" i="7"/>
  <c r="TBM139" i="7"/>
  <c r="TBN139" i="7"/>
  <c r="TBO139" i="7"/>
  <c r="TBP139" i="7"/>
  <c r="TBQ139" i="7"/>
  <c r="TBR139" i="7"/>
  <c r="TBS139" i="7"/>
  <c r="TBT139" i="7"/>
  <c r="TBU139" i="7"/>
  <c r="TBV139" i="7"/>
  <c r="TBW139" i="7"/>
  <c r="TBX139" i="7"/>
  <c r="TBY139" i="7"/>
  <c r="TBZ139" i="7"/>
  <c r="TCA139" i="7"/>
  <c r="TCB139" i="7"/>
  <c r="TCC139" i="7"/>
  <c r="TCD139" i="7"/>
  <c r="TCE139" i="7"/>
  <c r="TCF139" i="7"/>
  <c r="TCG139" i="7"/>
  <c r="TCH139" i="7"/>
  <c r="TCI139" i="7"/>
  <c r="TCJ139" i="7"/>
  <c r="TCK139" i="7"/>
  <c r="TCL139" i="7"/>
  <c r="TCM139" i="7"/>
  <c r="TCN139" i="7"/>
  <c r="TCO139" i="7"/>
  <c r="TCP139" i="7"/>
  <c r="TCQ139" i="7"/>
  <c r="TCR139" i="7"/>
  <c r="TCS139" i="7"/>
  <c r="TCT139" i="7"/>
  <c r="TCU139" i="7"/>
  <c r="TCV139" i="7"/>
  <c r="TCW139" i="7"/>
  <c r="TCX139" i="7"/>
  <c r="TCY139" i="7"/>
  <c r="TCZ139" i="7"/>
  <c r="TDA139" i="7"/>
  <c r="TDB139" i="7"/>
  <c r="TDC139" i="7"/>
  <c r="TDD139" i="7"/>
  <c r="TDE139" i="7"/>
  <c r="TDF139" i="7"/>
  <c r="TDG139" i="7"/>
  <c r="TDH139" i="7"/>
  <c r="TDI139" i="7"/>
  <c r="TDJ139" i="7"/>
  <c r="TDK139" i="7"/>
  <c r="TDL139" i="7"/>
  <c r="TDM139" i="7"/>
  <c r="TDN139" i="7"/>
  <c r="TDO139" i="7"/>
  <c r="TDP139" i="7"/>
  <c r="TDQ139" i="7"/>
  <c r="TDR139" i="7"/>
  <c r="TDS139" i="7"/>
  <c r="TDT139" i="7"/>
  <c r="TDU139" i="7"/>
  <c r="TDV139" i="7"/>
  <c r="TDW139" i="7"/>
  <c r="TDX139" i="7"/>
  <c r="TDY139" i="7"/>
  <c r="TDZ139" i="7"/>
  <c r="TEA139" i="7"/>
  <c r="TEB139" i="7"/>
  <c r="TEC139" i="7"/>
  <c r="TED139" i="7"/>
  <c r="TEE139" i="7"/>
  <c r="TEF139" i="7"/>
  <c r="TEG139" i="7"/>
  <c r="TEH139" i="7"/>
  <c r="TEI139" i="7"/>
  <c r="TEJ139" i="7"/>
  <c r="TEK139" i="7"/>
  <c r="TEL139" i="7"/>
  <c r="TEM139" i="7"/>
  <c r="TEN139" i="7"/>
  <c r="TEO139" i="7"/>
  <c r="TEP139" i="7"/>
  <c r="TEQ139" i="7"/>
  <c r="TER139" i="7"/>
  <c r="TES139" i="7"/>
  <c r="TET139" i="7"/>
  <c r="TEU139" i="7"/>
  <c r="TEV139" i="7"/>
  <c r="TEW139" i="7"/>
  <c r="TEX139" i="7"/>
  <c r="TEY139" i="7"/>
  <c r="TEZ139" i="7"/>
  <c r="TFA139" i="7"/>
  <c r="TFB139" i="7"/>
  <c r="TFC139" i="7"/>
  <c r="TFD139" i="7"/>
  <c r="TFE139" i="7"/>
  <c r="TFF139" i="7"/>
  <c r="TFG139" i="7"/>
  <c r="TFH139" i="7"/>
  <c r="TFI139" i="7"/>
  <c r="TFJ139" i="7"/>
  <c r="TFK139" i="7"/>
  <c r="TFL139" i="7"/>
  <c r="TFM139" i="7"/>
  <c r="TFN139" i="7"/>
  <c r="TFO139" i="7"/>
  <c r="TFP139" i="7"/>
  <c r="TFQ139" i="7"/>
  <c r="TFR139" i="7"/>
  <c r="TFS139" i="7"/>
  <c r="TFT139" i="7"/>
  <c r="TFU139" i="7"/>
  <c r="TFV139" i="7"/>
  <c r="TFW139" i="7"/>
  <c r="TFX139" i="7"/>
  <c r="TFY139" i="7"/>
  <c r="TFZ139" i="7"/>
  <c r="TGA139" i="7"/>
  <c r="TGB139" i="7"/>
  <c r="TGC139" i="7"/>
  <c r="TGD139" i="7"/>
  <c r="TGE139" i="7"/>
  <c r="TGF139" i="7"/>
  <c r="TGG139" i="7"/>
  <c r="TGH139" i="7"/>
  <c r="TGI139" i="7"/>
  <c r="TGJ139" i="7"/>
  <c r="TGK139" i="7"/>
  <c r="TGL139" i="7"/>
  <c r="TGM139" i="7"/>
  <c r="TGN139" i="7"/>
  <c r="TGO139" i="7"/>
  <c r="TGP139" i="7"/>
  <c r="TGQ139" i="7"/>
  <c r="TGR139" i="7"/>
  <c r="TGS139" i="7"/>
  <c r="TGT139" i="7"/>
  <c r="TGU139" i="7"/>
  <c r="TGV139" i="7"/>
  <c r="TGW139" i="7"/>
  <c r="TGX139" i="7"/>
  <c r="TGY139" i="7"/>
  <c r="TGZ139" i="7"/>
  <c r="THA139" i="7"/>
  <c r="THB139" i="7"/>
  <c r="THC139" i="7"/>
  <c r="THD139" i="7"/>
  <c r="THE139" i="7"/>
  <c r="THF139" i="7"/>
  <c r="THG139" i="7"/>
  <c r="THH139" i="7"/>
  <c r="THI139" i="7"/>
  <c r="THJ139" i="7"/>
  <c r="THK139" i="7"/>
  <c r="THL139" i="7"/>
  <c r="THM139" i="7"/>
  <c r="THN139" i="7"/>
  <c r="THO139" i="7"/>
  <c r="THP139" i="7"/>
  <c r="THQ139" i="7"/>
  <c r="THR139" i="7"/>
  <c r="THS139" i="7"/>
  <c r="THT139" i="7"/>
  <c r="THU139" i="7"/>
  <c r="THV139" i="7"/>
  <c r="THW139" i="7"/>
  <c r="THX139" i="7"/>
  <c r="THY139" i="7"/>
  <c r="THZ139" i="7"/>
  <c r="TIA139" i="7"/>
  <c r="TIB139" i="7"/>
  <c r="TIC139" i="7"/>
  <c r="TID139" i="7"/>
  <c r="TIE139" i="7"/>
  <c r="TIF139" i="7"/>
  <c r="TIG139" i="7"/>
  <c r="TIH139" i="7"/>
  <c r="TII139" i="7"/>
  <c r="TIJ139" i="7"/>
  <c r="TIK139" i="7"/>
  <c r="TIL139" i="7"/>
  <c r="TIM139" i="7"/>
  <c r="TIN139" i="7"/>
  <c r="TIO139" i="7"/>
  <c r="TIP139" i="7"/>
  <c r="TIQ139" i="7"/>
  <c r="TIR139" i="7"/>
  <c r="TIS139" i="7"/>
  <c r="TIT139" i="7"/>
  <c r="TIU139" i="7"/>
  <c r="TIV139" i="7"/>
  <c r="TIW139" i="7"/>
  <c r="TIX139" i="7"/>
  <c r="TIY139" i="7"/>
  <c r="TIZ139" i="7"/>
  <c r="TJA139" i="7"/>
  <c r="TJB139" i="7"/>
  <c r="TJC139" i="7"/>
  <c r="TJD139" i="7"/>
  <c r="TJE139" i="7"/>
  <c r="TJF139" i="7"/>
  <c r="TJG139" i="7"/>
  <c r="TJH139" i="7"/>
  <c r="TJI139" i="7"/>
  <c r="TJJ139" i="7"/>
  <c r="TJK139" i="7"/>
  <c r="TJL139" i="7"/>
  <c r="TJM139" i="7"/>
  <c r="TJN139" i="7"/>
  <c r="TJO139" i="7"/>
  <c r="TJP139" i="7"/>
  <c r="TJQ139" i="7"/>
  <c r="TJR139" i="7"/>
  <c r="TJS139" i="7"/>
  <c r="TJT139" i="7"/>
  <c r="TJU139" i="7"/>
  <c r="TJV139" i="7"/>
  <c r="TJW139" i="7"/>
  <c r="TJX139" i="7"/>
  <c r="TJY139" i="7"/>
  <c r="TJZ139" i="7"/>
  <c r="TKA139" i="7"/>
  <c r="TKB139" i="7"/>
  <c r="TKC139" i="7"/>
  <c r="TKD139" i="7"/>
  <c r="TKE139" i="7"/>
  <c r="TKF139" i="7"/>
  <c r="TKG139" i="7"/>
  <c r="TKH139" i="7"/>
  <c r="TKI139" i="7"/>
  <c r="TKJ139" i="7"/>
  <c r="TKK139" i="7"/>
  <c r="TKL139" i="7"/>
  <c r="TKM139" i="7"/>
  <c r="TKN139" i="7"/>
  <c r="TKO139" i="7"/>
  <c r="TKP139" i="7"/>
  <c r="TKQ139" i="7"/>
  <c r="TKR139" i="7"/>
  <c r="TKS139" i="7"/>
  <c r="TKT139" i="7"/>
  <c r="TKU139" i="7"/>
  <c r="TKV139" i="7"/>
  <c r="TKW139" i="7"/>
  <c r="TKX139" i="7"/>
  <c r="TKY139" i="7"/>
  <c r="TKZ139" i="7"/>
  <c r="TLA139" i="7"/>
  <c r="TLB139" i="7"/>
  <c r="TLC139" i="7"/>
  <c r="TLD139" i="7"/>
  <c r="TLE139" i="7"/>
  <c r="TLF139" i="7"/>
  <c r="TLG139" i="7"/>
  <c r="TLH139" i="7"/>
  <c r="TLI139" i="7"/>
  <c r="TLJ139" i="7"/>
  <c r="TLK139" i="7"/>
  <c r="TLL139" i="7"/>
  <c r="TLM139" i="7"/>
  <c r="TLN139" i="7"/>
  <c r="TLO139" i="7"/>
  <c r="TLP139" i="7"/>
  <c r="TLQ139" i="7"/>
  <c r="TLR139" i="7"/>
  <c r="TLS139" i="7"/>
  <c r="TLT139" i="7"/>
  <c r="TLU139" i="7"/>
  <c r="TLV139" i="7"/>
  <c r="TLW139" i="7"/>
  <c r="TLX139" i="7"/>
  <c r="TLY139" i="7"/>
  <c r="TLZ139" i="7"/>
  <c r="TMA139" i="7"/>
  <c r="TMB139" i="7"/>
  <c r="TMC139" i="7"/>
  <c r="TMD139" i="7"/>
  <c r="TME139" i="7"/>
  <c r="TMF139" i="7"/>
  <c r="TMG139" i="7"/>
  <c r="TMH139" i="7"/>
  <c r="TMI139" i="7"/>
  <c r="TMJ139" i="7"/>
  <c r="TMK139" i="7"/>
  <c r="TML139" i="7"/>
  <c r="TMM139" i="7"/>
  <c r="TMN139" i="7"/>
  <c r="TMO139" i="7"/>
  <c r="TMP139" i="7"/>
  <c r="TMQ139" i="7"/>
  <c r="TMR139" i="7"/>
  <c r="TMS139" i="7"/>
  <c r="TMT139" i="7"/>
  <c r="TMU139" i="7"/>
  <c r="TMV139" i="7"/>
  <c r="TMW139" i="7"/>
  <c r="TMX139" i="7"/>
  <c r="TMY139" i="7"/>
  <c r="TMZ139" i="7"/>
  <c r="TNA139" i="7"/>
  <c r="TNB139" i="7"/>
  <c r="TNC139" i="7"/>
  <c r="TND139" i="7"/>
  <c r="TNE139" i="7"/>
  <c r="TNF139" i="7"/>
  <c r="TNG139" i="7"/>
  <c r="TNH139" i="7"/>
  <c r="TNI139" i="7"/>
  <c r="TNJ139" i="7"/>
  <c r="TNK139" i="7"/>
  <c r="TNL139" i="7"/>
  <c r="TNM139" i="7"/>
  <c r="TNN139" i="7"/>
  <c r="TNO139" i="7"/>
  <c r="TNP139" i="7"/>
  <c r="TNQ139" i="7"/>
  <c r="TNR139" i="7"/>
  <c r="TNS139" i="7"/>
  <c r="TNT139" i="7"/>
  <c r="TNU139" i="7"/>
  <c r="TNV139" i="7"/>
  <c r="TNW139" i="7"/>
  <c r="TNX139" i="7"/>
  <c r="TNY139" i="7"/>
  <c r="TNZ139" i="7"/>
  <c r="TOA139" i="7"/>
  <c r="TOB139" i="7"/>
  <c r="TOC139" i="7"/>
  <c r="TOD139" i="7"/>
  <c r="TOE139" i="7"/>
  <c r="TOF139" i="7"/>
  <c r="TOG139" i="7"/>
  <c r="TOH139" i="7"/>
  <c r="TOI139" i="7"/>
  <c r="TOJ139" i="7"/>
  <c r="TOK139" i="7"/>
  <c r="TOL139" i="7"/>
  <c r="TOM139" i="7"/>
  <c r="TON139" i="7"/>
  <c r="TOO139" i="7"/>
  <c r="TOP139" i="7"/>
  <c r="TOQ139" i="7"/>
  <c r="TOR139" i="7"/>
  <c r="TOS139" i="7"/>
  <c r="TOT139" i="7"/>
  <c r="TOU139" i="7"/>
  <c r="TOV139" i="7"/>
  <c r="TOW139" i="7"/>
  <c r="TOX139" i="7"/>
  <c r="TOY139" i="7"/>
  <c r="TOZ139" i="7"/>
  <c r="TPA139" i="7"/>
  <c r="TPB139" i="7"/>
  <c r="TPC139" i="7"/>
  <c r="TPD139" i="7"/>
  <c r="TPE139" i="7"/>
  <c r="TPF139" i="7"/>
  <c r="TPG139" i="7"/>
  <c r="TPH139" i="7"/>
  <c r="TPI139" i="7"/>
  <c r="TPJ139" i="7"/>
  <c r="TPK139" i="7"/>
  <c r="TPL139" i="7"/>
  <c r="TPM139" i="7"/>
  <c r="TPN139" i="7"/>
  <c r="TPO139" i="7"/>
  <c r="TPP139" i="7"/>
  <c r="TPQ139" i="7"/>
  <c r="TPR139" i="7"/>
  <c r="TPS139" i="7"/>
  <c r="TPT139" i="7"/>
  <c r="TPU139" i="7"/>
  <c r="TPV139" i="7"/>
  <c r="TPW139" i="7"/>
  <c r="TPX139" i="7"/>
  <c r="TPY139" i="7"/>
  <c r="TPZ139" i="7"/>
  <c r="TQA139" i="7"/>
  <c r="TQB139" i="7"/>
  <c r="TQC139" i="7"/>
  <c r="TQD139" i="7"/>
  <c r="TQE139" i="7"/>
  <c r="TQF139" i="7"/>
  <c r="TQG139" i="7"/>
  <c r="TQH139" i="7"/>
  <c r="TQI139" i="7"/>
  <c r="TQJ139" i="7"/>
  <c r="TQK139" i="7"/>
  <c r="TQL139" i="7"/>
  <c r="TQM139" i="7"/>
  <c r="TQN139" i="7"/>
  <c r="TQO139" i="7"/>
  <c r="TQP139" i="7"/>
  <c r="TQQ139" i="7"/>
  <c r="TQR139" i="7"/>
  <c r="TQS139" i="7"/>
  <c r="TQT139" i="7"/>
  <c r="TQU139" i="7"/>
  <c r="TQV139" i="7"/>
  <c r="TQW139" i="7"/>
  <c r="TQX139" i="7"/>
  <c r="TQY139" i="7"/>
  <c r="TQZ139" i="7"/>
  <c r="TRA139" i="7"/>
  <c r="TRB139" i="7"/>
  <c r="TRC139" i="7"/>
  <c r="TRD139" i="7"/>
  <c r="TRE139" i="7"/>
  <c r="TRF139" i="7"/>
  <c r="TRG139" i="7"/>
  <c r="TRH139" i="7"/>
  <c r="TRI139" i="7"/>
  <c r="TRJ139" i="7"/>
  <c r="TRK139" i="7"/>
  <c r="TRL139" i="7"/>
  <c r="TRM139" i="7"/>
  <c r="TRN139" i="7"/>
  <c r="TRO139" i="7"/>
  <c r="TRP139" i="7"/>
  <c r="TRQ139" i="7"/>
  <c r="TRR139" i="7"/>
  <c r="TRS139" i="7"/>
  <c r="TRT139" i="7"/>
  <c r="TRU139" i="7"/>
  <c r="TRV139" i="7"/>
  <c r="TRW139" i="7"/>
  <c r="TRX139" i="7"/>
  <c r="TRY139" i="7"/>
  <c r="TRZ139" i="7"/>
  <c r="TSA139" i="7"/>
  <c r="TSB139" i="7"/>
  <c r="TSC139" i="7"/>
  <c r="TSD139" i="7"/>
  <c r="TSE139" i="7"/>
  <c r="TSF139" i="7"/>
  <c r="TSG139" i="7"/>
  <c r="TSH139" i="7"/>
  <c r="TSI139" i="7"/>
  <c r="TSJ139" i="7"/>
  <c r="TSK139" i="7"/>
  <c r="TSL139" i="7"/>
  <c r="TSM139" i="7"/>
  <c r="TSN139" i="7"/>
  <c r="TSO139" i="7"/>
  <c r="TSP139" i="7"/>
  <c r="TSQ139" i="7"/>
  <c r="TSR139" i="7"/>
  <c r="TSS139" i="7"/>
  <c r="TST139" i="7"/>
  <c r="TSU139" i="7"/>
  <c r="TSV139" i="7"/>
  <c r="TSW139" i="7"/>
  <c r="TSX139" i="7"/>
  <c r="TSY139" i="7"/>
  <c r="TSZ139" i="7"/>
  <c r="TTA139" i="7"/>
  <c r="TTB139" i="7"/>
  <c r="TTC139" i="7"/>
  <c r="TTD139" i="7"/>
  <c r="TTE139" i="7"/>
  <c r="TTF139" i="7"/>
  <c r="TTG139" i="7"/>
  <c r="TTH139" i="7"/>
  <c r="TTI139" i="7"/>
  <c r="TTJ139" i="7"/>
  <c r="TTK139" i="7"/>
  <c r="TTL139" i="7"/>
  <c r="TTM139" i="7"/>
  <c r="TTN139" i="7"/>
  <c r="TTO139" i="7"/>
  <c r="TTP139" i="7"/>
  <c r="TTQ139" i="7"/>
  <c r="TTR139" i="7"/>
  <c r="TTS139" i="7"/>
  <c r="TTT139" i="7"/>
  <c r="TTU139" i="7"/>
  <c r="TTV139" i="7"/>
  <c r="TTW139" i="7"/>
  <c r="TTX139" i="7"/>
  <c r="TTY139" i="7"/>
  <c r="TTZ139" i="7"/>
  <c r="TUA139" i="7"/>
  <c r="TUB139" i="7"/>
  <c r="TUC139" i="7"/>
  <c r="TUD139" i="7"/>
  <c r="TUE139" i="7"/>
  <c r="TUF139" i="7"/>
  <c r="TUG139" i="7"/>
  <c r="TUH139" i="7"/>
  <c r="TUI139" i="7"/>
  <c r="TUJ139" i="7"/>
  <c r="TUK139" i="7"/>
  <c r="TUL139" i="7"/>
  <c r="TUM139" i="7"/>
  <c r="TUN139" i="7"/>
  <c r="TUO139" i="7"/>
  <c r="TUP139" i="7"/>
  <c r="TUQ139" i="7"/>
  <c r="TUR139" i="7"/>
  <c r="TUS139" i="7"/>
  <c r="TUT139" i="7"/>
  <c r="TUU139" i="7"/>
  <c r="TUV139" i="7"/>
  <c r="TUW139" i="7"/>
  <c r="TUX139" i="7"/>
  <c r="TUY139" i="7"/>
  <c r="TUZ139" i="7"/>
  <c r="TVA139" i="7"/>
  <c r="TVB139" i="7"/>
  <c r="TVC139" i="7"/>
  <c r="TVD139" i="7"/>
  <c r="TVE139" i="7"/>
  <c r="TVF139" i="7"/>
  <c r="TVG139" i="7"/>
  <c r="TVH139" i="7"/>
  <c r="TVI139" i="7"/>
  <c r="TVJ139" i="7"/>
  <c r="TVK139" i="7"/>
  <c r="TVL139" i="7"/>
  <c r="TVM139" i="7"/>
  <c r="TVN139" i="7"/>
  <c r="TVO139" i="7"/>
  <c r="TVP139" i="7"/>
  <c r="TVQ139" i="7"/>
  <c r="TVR139" i="7"/>
  <c r="TVS139" i="7"/>
  <c r="TVT139" i="7"/>
  <c r="TVU139" i="7"/>
  <c r="TVV139" i="7"/>
  <c r="TVW139" i="7"/>
  <c r="TVX139" i="7"/>
  <c r="TVY139" i="7"/>
  <c r="TVZ139" i="7"/>
  <c r="TWA139" i="7"/>
  <c r="TWB139" i="7"/>
  <c r="TWC139" i="7"/>
  <c r="TWD139" i="7"/>
  <c r="TWE139" i="7"/>
  <c r="TWF139" i="7"/>
  <c r="TWG139" i="7"/>
  <c r="TWH139" i="7"/>
  <c r="TWI139" i="7"/>
  <c r="TWJ139" i="7"/>
  <c r="TWK139" i="7"/>
  <c r="TWL139" i="7"/>
  <c r="TWM139" i="7"/>
  <c r="TWN139" i="7"/>
  <c r="TWO139" i="7"/>
  <c r="TWP139" i="7"/>
  <c r="TWQ139" i="7"/>
  <c r="TWR139" i="7"/>
  <c r="TWS139" i="7"/>
  <c r="TWT139" i="7"/>
  <c r="TWU139" i="7"/>
  <c r="TWV139" i="7"/>
  <c r="TWW139" i="7"/>
  <c r="TWX139" i="7"/>
  <c r="TWY139" i="7"/>
  <c r="TWZ139" i="7"/>
  <c r="TXA139" i="7"/>
  <c r="TXB139" i="7"/>
  <c r="TXC139" i="7"/>
  <c r="TXD139" i="7"/>
  <c r="TXE139" i="7"/>
  <c r="TXF139" i="7"/>
  <c r="TXG139" i="7"/>
  <c r="TXH139" i="7"/>
  <c r="TXI139" i="7"/>
  <c r="TXJ139" i="7"/>
  <c r="TXK139" i="7"/>
  <c r="TXL139" i="7"/>
  <c r="TXM139" i="7"/>
  <c r="TXN139" i="7"/>
  <c r="TXO139" i="7"/>
  <c r="TXP139" i="7"/>
  <c r="TXQ139" i="7"/>
  <c r="TXR139" i="7"/>
  <c r="TXS139" i="7"/>
  <c r="TXT139" i="7"/>
  <c r="TXU139" i="7"/>
  <c r="TXV139" i="7"/>
  <c r="TXW139" i="7"/>
  <c r="TXX139" i="7"/>
  <c r="TXY139" i="7"/>
  <c r="TXZ139" i="7"/>
  <c r="TYA139" i="7"/>
  <c r="TYB139" i="7"/>
  <c r="TYC139" i="7"/>
  <c r="TYD139" i="7"/>
  <c r="TYE139" i="7"/>
  <c r="TYF139" i="7"/>
  <c r="TYG139" i="7"/>
  <c r="TYH139" i="7"/>
  <c r="TYI139" i="7"/>
  <c r="TYJ139" i="7"/>
  <c r="TYK139" i="7"/>
  <c r="TYL139" i="7"/>
  <c r="TYM139" i="7"/>
  <c r="TYN139" i="7"/>
  <c r="TYO139" i="7"/>
  <c r="TYP139" i="7"/>
  <c r="TYQ139" i="7"/>
  <c r="TYR139" i="7"/>
  <c r="TYS139" i="7"/>
  <c r="TYT139" i="7"/>
  <c r="TYU139" i="7"/>
  <c r="TYV139" i="7"/>
  <c r="TYW139" i="7"/>
  <c r="TYX139" i="7"/>
  <c r="TYY139" i="7"/>
  <c r="TYZ139" i="7"/>
  <c r="TZA139" i="7"/>
  <c r="TZB139" i="7"/>
  <c r="TZC139" i="7"/>
  <c r="TZD139" i="7"/>
  <c r="TZE139" i="7"/>
  <c r="TZF139" i="7"/>
  <c r="TZG139" i="7"/>
  <c r="TZH139" i="7"/>
  <c r="TZI139" i="7"/>
  <c r="TZJ139" i="7"/>
  <c r="TZK139" i="7"/>
  <c r="TZL139" i="7"/>
  <c r="TZM139" i="7"/>
  <c r="TZN139" i="7"/>
  <c r="TZO139" i="7"/>
  <c r="TZP139" i="7"/>
  <c r="TZQ139" i="7"/>
  <c r="TZR139" i="7"/>
  <c r="TZS139" i="7"/>
  <c r="TZT139" i="7"/>
  <c r="TZU139" i="7"/>
  <c r="TZV139" i="7"/>
  <c r="TZW139" i="7"/>
  <c r="TZX139" i="7"/>
  <c r="TZY139" i="7"/>
  <c r="TZZ139" i="7"/>
  <c r="UAA139" i="7"/>
  <c r="UAB139" i="7"/>
  <c r="UAC139" i="7"/>
  <c r="UAD139" i="7"/>
  <c r="UAE139" i="7"/>
  <c r="UAF139" i="7"/>
  <c r="UAG139" i="7"/>
  <c r="UAH139" i="7"/>
  <c r="UAI139" i="7"/>
  <c r="UAJ139" i="7"/>
  <c r="UAK139" i="7"/>
  <c r="UAL139" i="7"/>
  <c r="UAM139" i="7"/>
  <c r="UAN139" i="7"/>
  <c r="UAO139" i="7"/>
  <c r="UAP139" i="7"/>
  <c r="UAQ139" i="7"/>
  <c r="UAR139" i="7"/>
  <c r="UAS139" i="7"/>
  <c r="UAT139" i="7"/>
  <c r="UAU139" i="7"/>
  <c r="UAV139" i="7"/>
  <c r="UAW139" i="7"/>
  <c r="UAX139" i="7"/>
  <c r="UAY139" i="7"/>
  <c r="UAZ139" i="7"/>
  <c r="UBA139" i="7"/>
  <c r="UBB139" i="7"/>
  <c r="UBC139" i="7"/>
  <c r="UBD139" i="7"/>
  <c r="UBE139" i="7"/>
  <c r="UBF139" i="7"/>
  <c r="UBG139" i="7"/>
  <c r="UBH139" i="7"/>
  <c r="UBI139" i="7"/>
  <c r="UBJ139" i="7"/>
  <c r="UBK139" i="7"/>
  <c r="UBL139" i="7"/>
  <c r="UBM139" i="7"/>
  <c r="UBN139" i="7"/>
  <c r="UBO139" i="7"/>
  <c r="UBP139" i="7"/>
  <c r="UBQ139" i="7"/>
  <c r="UBR139" i="7"/>
  <c r="UBS139" i="7"/>
  <c r="UBT139" i="7"/>
  <c r="UBU139" i="7"/>
  <c r="UBV139" i="7"/>
  <c r="UBW139" i="7"/>
  <c r="UBX139" i="7"/>
  <c r="UBY139" i="7"/>
  <c r="UBZ139" i="7"/>
  <c r="UCA139" i="7"/>
  <c r="UCB139" i="7"/>
  <c r="UCC139" i="7"/>
  <c r="UCD139" i="7"/>
  <c r="UCE139" i="7"/>
  <c r="UCF139" i="7"/>
  <c r="UCG139" i="7"/>
  <c r="UCH139" i="7"/>
  <c r="UCI139" i="7"/>
  <c r="UCJ139" i="7"/>
  <c r="UCK139" i="7"/>
  <c r="UCL139" i="7"/>
  <c r="UCM139" i="7"/>
  <c r="UCN139" i="7"/>
  <c r="UCO139" i="7"/>
  <c r="UCP139" i="7"/>
  <c r="UCQ139" i="7"/>
  <c r="UCR139" i="7"/>
  <c r="UCS139" i="7"/>
  <c r="UCT139" i="7"/>
  <c r="UCU139" i="7"/>
  <c r="UCV139" i="7"/>
  <c r="UCW139" i="7"/>
  <c r="UCX139" i="7"/>
  <c r="UCY139" i="7"/>
  <c r="UCZ139" i="7"/>
  <c r="UDA139" i="7"/>
  <c r="UDB139" i="7"/>
  <c r="UDC139" i="7"/>
  <c r="UDD139" i="7"/>
  <c r="UDE139" i="7"/>
  <c r="UDF139" i="7"/>
  <c r="UDG139" i="7"/>
  <c r="UDH139" i="7"/>
  <c r="UDI139" i="7"/>
  <c r="UDJ139" i="7"/>
  <c r="UDK139" i="7"/>
  <c r="UDL139" i="7"/>
  <c r="UDM139" i="7"/>
  <c r="UDN139" i="7"/>
  <c r="UDO139" i="7"/>
  <c r="UDP139" i="7"/>
  <c r="UDQ139" i="7"/>
  <c r="UDR139" i="7"/>
  <c r="UDS139" i="7"/>
  <c r="UDT139" i="7"/>
  <c r="UDU139" i="7"/>
  <c r="UDV139" i="7"/>
  <c r="UDW139" i="7"/>
  <c r="UDX139" i="7"/>
  <c r="UDY139" i="7"/>
  <c r="UDZ139" i="7"/>
  <c r="UEA139" i="7"/>
  <c r="UEB139" i="7"/>
  <c r="UEC139" i="7"/>
  <c r="UED139" i="7"/>
  <c r="UEE139" i="7"/>
  <c r="UEF139" i="7"/>
  <c r="UEG139" i="7"/>
  <c r="UEH139" i="7"/>
  <c r="UEI139" i="7"/>
  <c r="UEJ139" i="7"/>
  <c r="UEK139" i="7"/>
  <c r="UEL139" i="7"/>
  <c r="UEM139" i="7"/>
  <c r="UEN139" i="7"/>
  <c r="UEO139" i="7"/>
  <c r="UEP139" i="7"/>
  <c r="UEQ139" i="7"/>
  <c r="UER139" i="7"/>
  <c r="UES139" i="7"/>
  <c r="UET139" i="7"/>
  <c r="UEU139" i="7"/>
  <c r="UEV139" i="7"/>
  <c r="UEW139" i="7"/>
  <c r="UEX139" i="7"/>
  <c r="UEY139" i="7"/>
  <c r="UEZ139" i="7"/>
  <c r="UFA139" i="7"/>
  <c r="UFB139" i="7"/>
  <c r="UFC139" i="7"/>
  <c r="UFD139" i="7"/>
  <c r="UFE139" i="7"/>
  <c r="UFF139" i="7"/>
  <c r="UFG139" i="7"/>
  <c r="UFH139" i="7"/>
  <c r="UFI139" i="7"/>
  <c r="UFJ139" i="7"/>
  <c r="UFK139" i="7"/>
  <c r="UFL139" i="7"/>
  <c r="UFM139" i="7"/>
  <c r="UFN139" i="7"/>
  <c r="UFO139" i="7"/>
  <c r="UFP139" i="7"/>
  <c r="UFQ139" i="7"/>
  <c r="UFR139" i="7"/>
  <c r="UFS139" i="7"/>
  <c r="UFT139" i="7"/>
  <c r="UFU139" i="7"/>
  <c r="UFV139" i="7"/>
  <c r="UFW139" i="7"/>
  <c r="UFX139" i="7"/>
  <c r="UFY139" i="7"/>
  <c r="UFZ139" i="7"/>
  <c r="UGA139" i="7"/>
  <c r="UGB139" i="7"/>
  <c r="UGC139" i="7"/>
  <c r="UGD139" i="7"/>
  <c r="UGE139" i="7"/>
  <c r="UGF139" i="7"/>
  <c r="UGG139" i="7"/>
  <c r="UGH139" i="7"/>
  <c r="UGI139" i="7"/>
  <c r="UGJ139" i="7"/>
  <c r="UGK139" i="7"/>
  <c r="UGL139" i="7"/>
  <c r="UGM139" i="7"/>
  <c r="UGN139" i="7"/>
  <c r="UGO139" i="7"/>
  <c r="UGP139" i="7"/>
  <c r="UGQ139" i="7"/>
  <c r="UGR139" i="7"/>
  <c r="UGS139" i="7"/>
  <c r="UGT139" i="7"/>
  <c r="UGU139" i="7"/>
  <c r="UGV139" i="7"/>
  <c r="UGW139" i="7"/>
  <c r="UGX139" i="7"/>
  <c r="UGY139" i="7"/>
  <c r="UGZ139" i="7"/>
  <c r="UHA139" i="7"/>
  <c r="UHB139" i="7"/>
  <c r="UHC139" i="7"/>
  <c r="UHD139" i="7"/>
  <c r="UHE139" i="7"/>
  <c r="UHF139" i="7"/>
  <c r="UHG139" i="7"/>
  <c r="UHH139" i="7"/>
  <c r="UHI139" i="7"/>
  <c r="UHJ139" i="7"/>
  <c r="UHK139" i="7"/>
  <c r="UHL139" i="7"/>
  <c r="UHM139" i="7"/>
  <c r="UHN139" i="7"/>
  <c r="UHO139" i="7"/>
  <c r="UHP139" i="7"/>
  <c r="UHQ139" i="7"/>
  <c r="UHR139" i="7"/>
  <c r="UHS139" i="7"/>
  <c r="UHT139" i="7"/>
  <c r="UHU139" i="7"/>
  <c r="UHV139" i="7"/>
  <c r="UHW139" i="7"/>
  <c r="UHX139" i="7"/>
  <c r="UHY139" i="7"/>
  <c r="UHZ139" i="7"/>
  <c r="UIA139" i="7"/>
  <c r="UIB139" i="7"/>
  <c r="UIC139" i="7"/>
  <c r="UID139" i="7"/>
  <c r="UIE139" i="7"/>
  <c r="UIF139" i="7"/>
  <c r="UIG139" i="7"/>
  <c r="UIH139" i="7"/>
  <c r="UII139" i="7"/>
  <c r="UIJ139" i="7"/>
  <c r="UIK139" i="7"/>
  <c r="UIL139" i="7"/>
  <c r="UIM139" i="7"/>
  <c r="UIN139" i="7"/>
  <c r="UIO139" i="7"/>
  <c r="UIP139" i="7"/>
  <c r="UIQ139" i="7"/>
  <c r="UIR139" i="7"/>
  <c r="UIS139" i="7"/>
  <c r="UIT139" i="7"/>
  <c r="UIU139" i="7"/>
  <c r="UIV139" i="7"/>
  <c r="UIW139" i="7"/>
  <c r="UIX139" i="7"/>
  <c r="UIY139" i="7"/>
  <c r="UIZ139" i="7"/>
  <c r="UJA139" i="7"/>
  <c r="UJB139" i="7"/>
  <c r="UJC139" i="7"/>
  <c r="UJD139" i="7"/>
  <c r="UJE139" i="7"/>
  <c r="UJF139" i="7"/>
  <c r="UJG139" i="7"/>
  <c r="UJH139" i="7"/>
  <c r="UJI139" i="7"/>
  <c r="UJJ139" i="7"/>
  <c r="UJK139" i="7"/>
  <c r="UJL139" i="7"/>
  <c r="UJM139" i="7"/>
  <c r="UJN139" i="7"/>
  <c r="UJO139" i="7"/>
  <c r="UJP139" i="7"/>
  <c r="UJQ139" i="7"/>
  <c r="UJR139" i="7"/>
  <c r="UJS139" i="7"/>
  <c r="UJT139" i="7"/>
  <c r="UJU139" i="7"/>
  <c r="UJV139" i="7"/>
  <c r="UJW139" i="7"/>
  <c r="UJX139" i="7"/>
  <c r="UJY139" i="7"/>
  <c r="UJZ139" i="7"/>
  <c r="UKA139" i="7"/>
  <c r="UKB139" i="7"/>
  <c r="UKC139" i="7"/>
  <c r="UKD139" i="7"/>
  <c r="UKE139" i="7"/>
  <c r="UKF139" i="7"/>
  <c r="UKG139" i="7"/>
  <c r="UKH139" i="7"/>
  <c r="UKI139" i="7"/>
  <c r="UKJ139" i="7"/>
  <c r="UKK139" i="7"/>
  <c r="UKL139" i="7"/>
  <c r="UKM139" i="7"/>
  <c r="UKN139" i="7"/>
  <c r="UKO139" i="7"/>
  <c r="UKP139" i="7"/>
  <c r="UKQ139" i="7"/>
  <c r="UKR139" i="7"/>
  <c r="UKS139" i="7"/>
  <c r="UKT139" i="7"/>
  <c r="UKU139" i="7"/>
  <c r="UKV139" i="7"/>
  <c r="UKW139" i="7"/>
  <c r="UKX139" i="7"/>
  <c r="UKY139" i="7"/>
  <c r="UKZ139" i="7"/>
  <c r="ULA139" i="7"/>
  <c r="ULB139" i="7"/>
  <c r="ULC139" i="7"/>
  <c r="ULD139" i="7"/>
  <c r="ULE139" i="7"/>
  <c r="ULF139" i="7"/>
  <c r="ULG139" i="7"/>
  <c r="ULH139" i="7"/>
  <c r="ULI139" i="7"/>
  <c r="ULJ139" i="7"/>
  <c r="ULK139" i="7"/>
  <c r="ULL139" i="7"/>
  <c r="ULM139" i="7"/>
  <c r="ULN139" i="7"/>
  <c r="ULO139" i="7"/>
  <c r="ULP139" i="7"/>
  <c r="ULQ139" i="7"/>
  <c r="ULR139" i="7"/>
  <c r="ULS139" i="7"/>
  <c r="ULT139" i="7"/>
  <c r="ULU139" i="7"/>
  <c r="ULV139" i="7"/>
  <c r="ULW139" i="7"/>
  <c r="ULX139" i="7"/>
  <c r="ULY139" i="7"/>
  <c r="ULZ139" i="7"/>
  <c r="UMA139" i="7"/>
  <c r="UMB139" i="7"/>
  <c r="UMC139" i="7"/>
  <c r="UMD139" i="7"/>
  <c r="UME139" i="7"/>
  <c r="UMF139" i="7"/>
  <c r="UMG139" i="7"/>
  <c r="UMH139" i="7"/>
  <c r="UMI139" i="7"/>
  <c r="UMJ139" i="7"/>
  <c r="UMK139" i="7"/>
  <c r="UML139" i="7"/>
  <c r="UMM139" i="7"/>
  <c r="UMN139" i="7"/>
  <c r="UMO139" i="7"/>
  <c r="UMP139" i="7"/>
  <c r="UMQ139" i="7"/>
  <c r="UMR139" i="7"/>
  <c r="UMS139" i="7"/>
  <c r="UMT139" i="7"/>
  <c r="UMU139" i="7"/>
  <c r="UMV139" i="7"/>
  <c r="UMW139" i="7"/>
  <c r="UMX139" i="7"/>
  <c r="UMY139" i="7"/>
  <c r="UMZ139" i="7"/>
  <c r="UNA139" i="7"/>
  <c r="UNB139" i="7"/>
  <c r="UNC139" i="7"/>
  <c r="UND139" i="7"/>
  <c r="UNE139" i="7"/>
  <c r="UNF139" i="7"/>
  <c r="UNG139" i="7"/>
  <c r="UNH139" i="7"/>
  <c r="UNI139" i="7"/>
  <c r="UNJ139" i="7"/>
  <c r="UNK139" i="7"/>
  <c r="UNL139" i="7"/>
  <c r="UNM139" i="7"/>
  <c r="UNN139" i="7"/>
  <c r="UNO139" i="7"/>
  <c r="UNP139" i="7"/>
  <c r="UNQ139" i="7"/>
  <c r="UNR139" i="7"/>
  <c r="UNS139" i="7"/>
  <c r="UNT139" i="7"/>
  <c r="UNU139" i="7"/>
  <c r="UNV139" i="7"/>
  <c r="UNW139" i="7"/>
  <c r="UNX139" i="7"/>
  <c r="UNY139" i="7"/>
  <c r="UNZ139" i="7"/>
  <c r="UOA139" i="7"/>
  <c r="UOB139" i="7"/>
  <c r="UOC139" i="7"/>
  <c r="UOD139" i="7"/>
  <c r="UOE139" i="7"/>
  <c r="UOF139" i="7"/>
  <c r="UOG139" i="7"/>
  <c r="UOH139" i="7"/>
  <c r="UOI139" i="7"/>
  <c r="UOJ139" i="7"/>
  <c r="UOK139" i="7"/>
  <c r="UOL139" i="7"/>
  <c r="UOM139" i="7"/>
  <c r="UON139" i="7"/>
  <c r="UOO139" i="7"/>
  <c r="UOP139" i="7"/>
  <c r="UOQ139" i="7"/>
  <c r="UOR139" i="7"/>
  <c r="UOS139" i="7"/>
  <c r="UOT139" i="7"/>
  <c r="UOU139" i="7"/>
  <c r="UOV139" i="7"/>
  <c r="UOW139" i="7"/>
  <c r="UOX139" i="7"/>
  <c r="UOY139" i="7"/>
  <c r="UOZ139" i="7"/>
  <c r="UPA139" i="7"/>
  <c r="UPB139" i="7"/>
  <c r="UPC139" i="7"/>
  <c r="UPD139" i="7"/>
  <c r="UPE139" i="7"/>
  <c r="UPF139" i="7"/>
  <c r="UPG139" i="7"/>
  <c r="UPH139" i="7"/>
  <c r="UPI139" i="7"/>
  <c r="UPJ139" i="7"/>
  <c r="UPK139" i="7"/>
  <c r="UPL139" i="7"/>
  <c r="UPM139" i="7"/>
  <c r="UPN139" i="7"/>
  <c r="UPO139" i="7"/>
  <c r="UPP139" i="7"/>
  <c r="UPQ139" i="7"/>
  <c r="UPR139" i="7"/>
  <c r="UPS139" i="7"/>
  <c r="UPT139" i="7"/>
  <c r="UPU139" i="7"/>
  <c r="UPV139" i="7"/>
  <c r="UPW139" i="7"/>
  <c r="UPX139" i="7"/>
  <c r="UPY139" i="7"/>
  <c r="UPZ139" i="7"/>
  <c r="UQA139" i="7"/>
  <c r="UQB139" i="7"/>
  <c r="UQC139" i="7"/>
  <c r="UQD139" i="7"/>
  <c r="UQE139" i="7"/>
  <c r="UQF139" i="7"/>
  <c r="UQG139" i="7"/>
  <c r="UQH139" i="7"/>
  <c r="UQI139" i="7"/>
  <c r="UQJ139" i="7"/>
  <c r="UQK139" i="7"/>
  <c r="UQL139" i="7"/>
  <c r="UQM139" i="7"/>
  <c r="UQN139" i="7"/>
  <c r="UQO139" i="7"/>
  <c r="UQP139" i="7"/>
  <c r="UQQ139" i="7"/>
  <c r="UQR139" i="7"/>
  <c r="UQS139" i="7"/>
  <c r="UQT139" i="7"/>
  <c r="UQU139" i="7"/>
  <c r="UQV139" i="7"/>
  <c r="UQW139" i="7"/>
  <c r="UQX139" i="7"/>
  <c r="UQY139" i="7"/>
  <c r="UQZ139" i="7"/>
  <c r="URA139" i="7"/>
  <c r="URB139" i="7"/>
  <c r="URC139" i="7"/>
  <c r="URD139" i="7"/>
  <c r="URE139" i="7"/>
  <c r="URF139" i="7"/>
  <c r="URG139" i="7"/>
  <c r="URH139" i="7"/>
  <c r="URI139" i="7"/>
  <c r="URJ139" i="7"/>
  <c r="URK139" i="7"/>
  <c r="URL139" i="7"/>
  <c r="URM139" i="7"/>
  <c r="URN139" i="7"/>
  <c r="URO139" i="7"/>
  <c r="URP139" i="7"/>
  <c r="URQ139" i="7"/>
  <c r="URR139" i="7"/>
  <c r="URS139" i="7"/>
  <c r="URT139" i="7"/>
  <c r="URU139" i="7"/>
  <c r="URV139" i="7"/>
  <c r="URW139" i="7"/>
  <c r="URX139" i="7"/>
  <c r="URY139" i="7"/>
  <c r="URZ139" i="7"/>
  <c r="USA139" i="7"/>
  <c r="USB139" i="7"/>
  <c r="USC139" i="7"/>
  <c r="USD139" i="7"/>
  <c r="USE139" i="7"/>
  <c r="USF139" i="7"/>
  <c r="USG139" i="7"/>
  <c r="USH139" i="7"/>
  <c r="USI139" i="7"/>
  <c r="USJ139" i="7"/>
  <c r="USK139" i="7"/>
  <c r="USL139" i="7"/>
  <c r="USM139" i="7"/>
  <c r="USN139" i="7"/>
  <c r="USO139" i="7"/>
  <c r="USP139" i="7"/>
  <c r="USQ139" i="7"/>
  <c r="USR139" i="7"/>
  <c r="USS139" i="7"/>
  <c r="UST139" i="7"/>
  <c r="USU139" i="7"/>
  <c r="USV139" i="7"/>
  <c r="USW139" i="7"/>
  <c r="USX139" i="7"/>
  <c r="USY139" i="7"/>
  <c r="USZ139" i="7"/>
  <c r="UTA139" i="7"/>
  <c r="UTB139" i="7"/>
  <c r="UTC139" i="7"/>
  <c r="UTD139" i="7"/>
  <c r="UTE139" i="7"/>
  <c r="UTF139" i="7"/>
  <c r="UTG139" i="7"/>
  <c r="UTH139" i="7"/>
  <c r="UTI139" i="7"/>
  <c r="UTJ139" i="7"/>
  <c r="UTK139" i="7"/>
  <c r="UTL139" i="7"/>
  <c r="UTM139" i="7"/>
  <c r="UTN139" i="7"/>
  <c r="UTO139" i="7"/>
  <c r="UTP139" i="7"/>
  <c r="UTQ139" i="7"/>
  <c r="UTR139" i="7"/>
  <c r="UTS139" i="7"/>
  <c r="UTT139" i="7"/>
  <c r="UTU139" i="7"/>
  <c r="UTV139" i="7"/>
  <c r="UTW139" i="7"/>
  <c r="UTX139" i="7"/>
  <c r="UTY139" i="7"/>
  <c r="UTZ139" i="7"/>
  <c r="UUA139" i="7"/>
  <c r="UUB139" i="7"/>
  <c r="UUC139" i="7"/>
  <c r="UUD139" i="7"/>
  <c r="UUE139" i="7"/>
  <c r="UUF139" i="7"/>
  <c r="UUG139" i="7"/>
  <c r="UUH139" i="7"/>
  <c r="UUI139" i="7"/>
  <c r="UUJ139" i="7"/>
  <c r="UUK139" i="7"/>
  <c r="UUL139" i="7"/>
  <c r="UUM139" i="7"/>
  <c r="UUN139" i="7"/>
  <c r="UUO139" i="7"/>
  <c r="UUP139" i="7"/>
  <c r="UUQ139" i="7"/>
  <c r="UUR139" i="7"/>
  <c r="UUS139" i="7"/>
  <c r="UUT139" i="7"/>
  <c r="UUU139" i="7"/>
  <c r="UUV139" i="7"/>
  <c r="UUW139" i="7"/>
  <c r="UUX139" i="7"/>
  <c r="UUY139" i="7"/>
  <c r="UUZ139" i="7"/>
  <c r="UVA139" i="7"/>
  <c r="UVB139" i="7"/>
  <c r="UVC139" i="7"/>
  <c r="UVD139" i="7"/>
  <c r="UVE139" i="7"/>
  <c r="UVF139" i="7"/>
  <c r="UVG139" i="7"/>
  <c r="UVH139" i="7"/>
  <c r="UVI139" i="7"/>
  <c r="UVJ139" i="7"/>
  <c r="UVK139" i="7"/>
  <c r="UVL139" i="7"/>
  <c r="UVM139" i="7"/>
  <c r="UVN139" i="7"/>
  <c r="UVO139" i="7"/>
  <c r="UVP139" i="7"/>
  <c r="UVQ139" i="7"/>
  <c r="UVR139" i="7"/>
  <c r="UVS139" i="7"/>
  <c r="UVT139" i="7"/>
  <c r="UVU139" i="7"/>
  <c r="UVV139" i="7"/>
  <c r="UVW139" i="7"/>
  <c r="UVX139" i="7"/>
  <c r="UVY139" i="7"/>
  <c r="UVZ139" i="7"/>
  <c r="UWA139" i="7"/>
  <c r="UWB139" i="7"/>
  <c r="UWC139" i="7"/>
  <c r="UWD139" i="7"/>
  <c r="UWE139" i="7"/>
  <c r="UWF139" i="7"/>
  <c r="UWG139" i="7"/>
  <c r="UWH139" i="7"/>
  <c r="UWI139" i="7"/>
  <c r="UWJ139" i="7"/>
  <c r="UWK139" i="7"/>
  <c r="UWL139" i="7"/>
  <c r="UWM139" i="7"/>
  <c r="UWN139" i="7"/>
  <c r="UWO139" i="7"/>
  <c r="UWP139" i="7"/>
  <c r="UWQ139" i="7"/>
  <c r="UWR139" i="7"/>
  <c r="UWS139" i="7"/>
  <c r="UWT139" i="7"/>
  <c r="UWU139" i="7"/>
  <c r="UWV139" i="7"/>
  <c r="UWW139" i="7"/>
  <c r="UWX139" i="7"/>
  <c r="UWY139" i="7"/>
  <c r="UWZ139" i="7"/>
  <c r="UXA139" i="7"/>
  <c r="UXB139" i="7"/>
  <c r="UXC139" i="7"/>
  <c r="UXD139" i="7"/>
  <c r="UXE139" i="7"/>
  <c r="UXF139" i="7"/>
  <c r="UXG139" i="7"/>
  <c r="UXH139" i="7"/>
  <c r="UXI139" i="7"/>
  <c r="UXJ139" i="7"/>
  <c r="UXK139" i="7"/>
  <c r="UXL139" i="7"/>
  <c r="UXM139" i="7"/>
  <c r="UXN139" i="7"/>
  <c r="UXO139" i="7"/>
  <c r="UXP139" i="7"/>
  <c r="UXQ139" i="7"/>
  <c r="UXR139" i="7"/>
  <c r="UXS139" i="7"/>
  <c r="UXT139" i="7"/>
  <c r="UXU139" i="7"/>
  <c r="UXV139" i="7"/>
  <c r="UXW139" i="7"/>
  <c r="UXX139" i="7"/>
  <c r="UXY139" i="7"/>
  <c r="UXZ139" i="7"/>
  <c r="UYA139" i="7"/>
  <c r="UYB139" i="7"/>
  <c r="UYC139" i="7"/>
  <c r="UYD139" i="7"/>
  <c r="UYE139" i="7"/>
  <c r="UYF139" i="7"/>
  <c r="UYG139" i="7"/>
  <c r="UYH139" i="7"/>
  <c r="UYI139" i="7"/>
  <c r="UYJ139" i="7"/>
  <c r="UYK139" i="7"/>
  <c r="UYL139" i="7"/>
  <c r="UYM139" i="7"/>
  <c r="UYN139" i="7"/>
  <c r="UYO139" i="7"/>
  <c r="UYP139" i="7"/>
  <c r="UYQ139" i="7"/>
  <c r="UYR139" i="7"/>
  <c r="UYS139" i="7"/>
  <c r="UYT139" i="7"/>
  <c r="UYU139" i="7"/>
  <c r="UYV139" i="7"/>
  <c r="UYW139" i="7"/>
  <c r="UYX139" i="7"/>
  <c r="UYY139" i="7"/>
  <c r="UYZ139" i="7"/>
  <c r="UZA139" i="7"/>
  <c r="UZB139" i="7"/>
  <c r="UZC139" i="7"/>
  <c r="UZD139" i="7"/>
  <c r="UZE139" i="7"/>
  <c r="UZF139" i="7"/>
  <c r="UZG139" i="7"/>
  <c r="UZH139" i="7"/>
  <c r="UZI139" i="7"/>
  <c r="UZJ139" i="7"/>
  <c r="UZK139" i="7"/>
  <c r="UZL139" i="7"/>
  <c r="UZM139" i="7"/>
  <c r="UZN139" i="7"/>
  <c r="UZO139" i="7"/>
  <c r="UZP139" i="7"/>
  <c r="UZQ139" i="7"/>
  <c r="UZR139" i="7"/>
  <c r="UZS139" i="7"/>
  <c r="UZT139" i="7"/>
  <c r="UZU139" i="7"/>
  <c r="UZV139" i="7"/>
  <c r="UZW139" i="7"/>
  <c r="UZX139" i="7"/>
  <c r="UZY139" i="7"/>
  <c r="UZZ139" i="7"/>
  <c r="VAA139" i="7"/>
  <c r="VAB139" i="7"/>
  <c r="VAC139" i="7"/>
  <c r="VAD139" i="7"/>
  <c r="VAE139" i="7"/>
  <c r="VAF139" i="7"/>
  <c r="VAG139" i="7"/>
  <c r="VAH139" i="7"/>
  <c r="VAI139" i="7"/>
  <c r="VAJ139" i="7"/>
  <c r="VAK139" i="7"/>
  <c r="VAL139" i="7"/>
  <c r="VAM139" i="7"/>
  <c r="VAN139" i="7"/>
  <c r="VAO139" i="7"/>
  <c r="VAP139" i="7"/>
  <c r="VAQ139" i="7"/>
  <c r="VAR139" i="7"/>
  <c r="VAS139" i="7"/>
  <c r="VAT139" i="7"/>
  <c r="VAU139" i="7"/>
  <c r="VAV139" i="7"/>
  <c r="VAW139" i="7"/>
  <c r="VAX139" i="7"/>
  <c r="VAY139" i="7"/>
  <c r="VAZ139" i="7"/>
  <c r="VBA139" i="7"/>
  <c r="VBB139" i="7"/>
  <c r="VBC139" i="7"/>
  <c r="VBD139" i="7"/>
  <c r="VBE139" i="7"/>
  <c r="VBF139" i="7"/>
  <c r="VBG139" i="7"/>
  <c r="VBH139" i="7"/>
  <c r="VBI139" i="7"/>
  <c r="VBJ139" i="7"/>
  <c r="VBK139" i="7"/>
  <c r="VBL139" i="7"/>
  <c r="VBM139" i="7"/>
  <c r="VBN139" i="7"/>
  <c r="VBO139" i="7"/>
  <c r="VBP139" i="7"/>
  <c r="VBQ139" i="7"/>
  <c r="VBR139" i="7"/>
  <c r="VBS139" i="7"/>
  <c r="VBT139" i="7"/>
  <c r="VBU139" i="7"/>
  <c r="VBV139" i="7"/>
  <c r="VBW139" i="7"/>
  <c r="VBX139" i="7"/>
  <c r="VBY139" i="7"/>
  <c r="VBZ139" i="7"/>
  <c r="VCA139" i="7"/>
  <c r="VCB139" i="7"/>
  <c r="VCC139" i="7"/>
  <c r="VCD139" i="7"/>
  <c r="VCE139" i="7"/>
  <c r="VCF139" i="7"/>
  <c r="VCG139" i="7"/>
  <c r="VCH139" i="7"/>
  <c r="VCI139" i="7"/>
  <c r="VCJ139" i="7"/>
  <c r="VCK139" i="7"/>
  <c r="VCL139" i="7"/>
  <c r="VCM139" i="7"/>
  <c r="VCN139" i="7"/>
  <c r="VCO139" i="7"/>
  <c r="VCP139" i="7"/>
  <c r="VCQ139" i="7"/>
  <c r="VCR139" i="7"/>
  <c r="VCS139" i="7"/>
  <c r="VCT139" i="7"/>
  <c r="VCU139" i="7"/>
  <c r="VCV139" i="7"/>
  <c r="VCW139" i="7"/>
  <c r="VCX139" i="7"/>
  <c r="VCY139" i="7"/>
  <c r="VCZ139" i="7"/>
  <c r="VDA139" i="7"/>
  <c r="VDB139" i="7"/>
  <c r="VDC139" i="7"/>
  <c r="VDD139" i="7"/>
  <c r="VDE139" i="7"/>
  <c r="VDF139" i="7"/>
  <c r="VDG139" i="7"/>
  <c r="VDH139" i="7"/>
  <c r="VDI139" i="7"/>
  <c r="VDJ139" i="7"/>
  <c r="VDK139" i="7"/>
  <c r="VDL139" i="7"/>
  <c r="VDM139" i="7"/>
  <c r="VDN139" i="7"/>
  <c r="VDO139" i="7"/>
  <c r="VDP139" i="7"/>
  <c r="VDQ139" i="7"/>
  <c r="VDR139" i="7"/>
  <c r="VDS139" i="7"/>
  <c r="VDT139" i="7"/>
  <c r="VDU139" i="7"/>
  <c r="VDV139" i="7"/>
  <c r="VDW139" i="7"/>
  <c r="VDX139" i="7"/>
  <c r="VDY139" i="7"/>
  <c r="VDZ139" i="7"/>
  <c r="VEA139" i="7"/>
  <c r="VEB139" i="7"/>
  <c r="VEC139" i="7"/>
  <c r="VED139" i="7"/>
  <c r="VEE139" i="7"/>
  <c r="VEF139" i="7"/>
  <c r="VEG139" i="7"/>
  <c r="VEH139" i="7"/>
  <c r="VEI139" i="7"/>
  <c r="VEJ139" i="7"/>
  <c r="VEK139" i="7"/>
  <c r="VEL139" i="7"/>
  <c r="VEM139" i="7"/>
  <c r="VEN139" i="7"/>
  <c r="VEO139" i="7"/>
  <c r="VEP139" i="7"/>
  <c r="VEQ139" i="7"/>
  <c r="VER139" i="7"/>
  <c r="VES139" i="7"/>
  <c r="VET139" i="7"/>
  <c r="VEU139" i="7"/>
  <c r="VEV139" i="7"/>
  <c r="VEW139" i="7"/>
  <c r="VEX139" i="7"/>
  <c r="VEY139" i="7"/>
  <c r="VEZ139" i="7"/>
  <c r="VFA139" i="7"/>
  <c r="VFB139" i="7"/>
  <c r="VFC139" i="7"/>
  <c r="VFD139" i="7"/>
  <c r="VFE139" i="7"/>
  <c r="VFF139" i="7"/>
  <c r="VFG139" i="7"/>
  <c r="VFH139" i="7"/>
  <c r="VFI139" i="7"/>
  <c r="VFJ139" i="7"/>
  <c r="VFK139" i="7"/>
  <c r="VFL139" i="7"/>
  <c r="VFM139" i="7"/>
  <c r="VFN139" i="7"/>
  <c r="VFO139" i="7"/>
  <c r="VFP139" i="7"/>
  <c r="VFQ139" i="7"/>
  <c r="VFR139" i="7"/>
  <c r="VFS139" i="7"/>
  <c r="VFT139" i="7"/>
  <c r="VFU139" i="7"/>
  <c r="VFV139" i="7"/>
  <c r="VFW139" i="7"/>
  <c r="VFX139" i="7"/>
  <c r="VFY139" i="7"/>
  <c r="VFZ139" i="7"/>
  <c r="VGA139" i="7"/>
  <c r="VGB139" i="7"/>
  <c r="VGC139" i="7"/>
  <c r="VGD139" i="7"/>
  <c r="VGE139" i="7"/>
  <c r="VGF139" i="7"/>
  <c r="VGG139" i="7"/>
  <c r="VGH139" i="7"/>
  <c r="VGI139" i="7"/>
  <c r="VGJ139" i="7"/>
  <c r="VGK139" i="7"/>
  <c r="VGL139" i="7"/>
  <c r="VGM139" i="7"/>
  <c r="VGN139" i="7"/>
  <c r="VGO139" i="7"/>
  <c r="VGP139" i="7"/>
  <c r="VGQ139" i="7"/>
  <c r="VGR139" i="7"/>
  <c r="VGS139" i="7"/>
  <c r="VGT139" i="7"/>
  <c r="VGU139" i="7"/>
  <c r="VGV139" i="7"/>
  <c r="VGW139" i="7"/>
  <c r="VGX139" i="7"/>
  <c r="VGY139" i="7"/>
  <c r="VGZ139" i="7"/>
  <c r="VHA139" i="7"/>
  <c r="VHB139" i="7"/>
  <c r="VHC139" i="7"/>
  <c r="VHD139" i="7"/>
  <c r="VHE139" i="7"/>
  <c r="VHF139" i="7"/>
  <c r="VHG139" i="7"/>
  <c r="VHH139" i="7"/>
  <c r="VHI139" i="7"/>
  <c r="VHJ139" i="7"/>
  <c r="VHK139" i="7"/>
  <c r="VHL139" i="7"/>
  <c r="VHM139" i="7"/>
  <c r="VHN139" i="7"/>
  <c r="VHO139" i="7"/>
  <c r="VHP139" i="7"/>
  <c r="VHQ139" i="7"/>
  <c r="VHR139" i="7"/>
  <c r="VHS139" i="7"/>
  <c r="VHT139" i="7"/>
  <c r="VHU139" i="7"/>
  <c r="VHV139" i="7"/>
  <c r="VHW139" i="7"/>
  <c r="VHX139" i="7"/>
  <c r="VHY139" i="7"/>
  <c r="VHZ139" i="7"/>
  <c r="VIA139" i="7"/>
  <c r="VIB139" i="7"/>
  <c r="VIC139" i="7"/>
  <c r="VID139" i="7"/>
  <c r="VIE139" i="7"/>
  <c r="VIF139" i="7"/>
  <c r="VIG139" i="7"/>
  <c r="VIH139" i="7"/>
  <c r="VII139" i="7"/>
  <c r="VIJ139" i="7"/>
  <c r="VIK139" i="7"/>
  <c r="VIL139" i="7"/>
  <c r="VIM139" i="7"/>
  <c r="VIN139" i="7"/>
  <c r="VIO139" i="7"/>
  <c r="VIP139" i="7"/>
  <c r="VIQ139" i="7"/>
  <c r="VIR139" i="7"/>
  <c r="VIS139" i="7"/>
  <c r="VIT139" i="7"/>
  <c r="VIU139" i="7"/>
  <c r="VIV139" i="7"/>
  <c r="VIW139" i="7"/>
  <c r="VIX139" i="7"/>
  <c r="VIY139" i="7"/>
  <c r="VIZ139" i="7"/>
  <c r="VJA139" i="7"/>
  <c r="VJB139" i="7"/>
  <c r="VJC139" i="7"/>
  <c r="VJD139" i="7"/>
  <c r="VJE139" i="7"/>
  <c r="VJF139" i="7"/>
  <c r="VJG139" i="7"/>
  <c r="VJH139" i="7"/>
  <c r="VJI139" i="7"/>
  <c r="VJJ139" i="7"/>
  <c r="VJK139" i="7"/>
  <c r="VJL139" i="7"/>
  <c r="VJM139" i="7"/>
  <c r="VJN139" i="7"/>
  <c r="VJO139" i="7"/>
  <c r="VJP139" i="7"/>
  <c r="VJQ139" i="7"/>
  <c r="VJR139" i="7"/>
  <c r="VJS139" i="7"/>
  <c r="VJT139" i="7"/>
  <c r="VJU139" i="7"/>
  <c r="VJV139" i="7"/>
  <c r="VJW139" i="7"/>
  <c r="VJX139" i="7"/>
  <c r="VJY139" i="7"/>
  <c r="VJZ139" i="7"/>
  <c r="VKA139" i="7"/>
  <c r="VKB139" i="7"/>
  <c r="VKC139" i="7"/>
  <c r="VKD139" i="7"/>
  <c r="VKE139" i="7"/>
  <c r="VKF139" i="7"/>
  <c r="VKG139" i="7"/>
  <c r="VKH139" i="7"/>
  <c r="VKI139" i="7"/>
  <c r="VKJ139" i="7"/>
  <c r="VKK139" i="7"/>
  <c r="VKL139" i="7"/>
  <c r="VKM139" i="7"/>
  <c r="VKN139" i="7"/>
  <c r="VKO139" i="7"/>
  <c r="VKP139" i="7"/>
  <c r="VKQ139" i="7"/>
  <c r="VKR139" i="7"/>
  <c r="VKS139" i="7"/>
  <c r="VKT139" i="7"/>
  <c r="VKU139" i="7"/>
  <c r="VKV139" i="7"/>
  <c r="VKW139" i="7"/>
  <c r="VKX139" i="7"/>
  <c r="VKY139" i="7"/>
  <c r="VKZ139" i="7"/>
  <c r="VLA139" i="7"/>
  <c r="VLB139" i="7"/>
  <c r="VLC139" i="7"/>
  <c r="VLD139" i="7"/>
  <c r="VLE139" i="7"/>
  <c r="VLF139" i="7"/>
  <c r="VLG139" i="7"/>
  <c r="VLH139" i="7"/>
  <c r="VLI139" i="7"/>
  <c r="VLJ139" i="7"/>
  <c r="VLK139" i="7"/>
  <c r="VLL139" i="7"/>
  <c r="VLM139" i="7"/>
  <c r="VLN139" i="7"/>
  <c r="VLO139" i="7"/>
  <c r="VLP139" i="7"/>
  <c r="VLQ139" i="7"/>
  <c r="VLR139" i="7"/>
  <c r="VLS139" i="7"/>
  <c r="VLT139" i="7"/>
  <c r="VLU139" i="7"/>
  <c r="VLV139" i="7"/>
  <c r="VLW139" i="7"/>
  <c r="VLX139" i="7"/>
  <c r="VLY139" i="7"/>
  <c r="VLZ139" i="7"/>
  <c r="VMA139" i="7"/>
  <c r="VMB139" i="7"/>
  <c r="VMC139" i="7"/>
  <c r="VMD139" i="7"/>
  <c r="VME139" i="7"/>
  <c r="VMF139" i="7"/>
  <c r="VMG139" i="7"/>
  <c r="VMH139" i="7"/>
  <c r="VMI139" i="7"/>
  <c r="VMJ139" i="7"/>
  <c r="VMK139" i="7"/>
  <c r="VML139" i="7"/>
  <c r="VMM139" i="7"/>
  <c r="VMN139" i="7"/>
  <c r="VMO139" i="7"/>
  <c r="VMP139" i="7"/>
  <c r="VMQ139" i="7"/>
  <c r="VMR139" i="7"/>
  <c r="VMS139" i="7"/>
  <c r="VMT139" i="7"/>
  <c r="VMU139" i="7"/>
  <c r="VMV139" i="7"/>
  <c r="VMW139" i="7"/>
  <c r="VMX139" i="7"/>
  <c r="VMY139" i="7"/>
  <c r="VMZ139" i="7"/>
  <c r="VNA139" i="7"/>
  <c r="VNB139" i="7"/>
  <c r="VNC139" i="7"/>
  <c r="VND139" i="7"/>
  <c r="VNE139" i="7"/>
  <c r="VNF139" i="7"/>
  <c r="VNG139" i="7"/>
  <c r="VNH139" i="7"/>
  <c r="VNI139" i="7"/>
  <c r="VNJ139" i="7"/>
  <c r="VNK139" i="7"/>
  <c r="VNL139" i="7"/>
  <c r="VNM139" i="7"/>
  <c r="VNN139" i="7"/>
  <c r="VNO139" i="7"/>
  <c r="VNP139" i="7"/>
  <c r="VNQ139" i="7"/>
  <c r="VNR139" i="7"/>
  <c r="VNS139" i="7"/>
  <c r="VNT139" i="7"/>
  <c r="VNU139" i="7"/>
  <c r="VNV139" i="7"/>
  <c r="VNW139" i="7"/>
  <c r="VNX139" i="7"/>
  <c r="VNY139" i="7"/>
  <c r="VNZ139" i="7"/>
  <c r="VOA139" i="7"/>
  <c r="VOB139" i="7"/>
  <c r="VOC139" i="7"/>
  <c r="VOD139" i="7"/>
  <c r="VOE139" i="7"/>
  <c r="VOF139" i="7"/>
  <c r="VOG139" i="7"/>
  <c r="VOH139" i="7"/>
  <c r="VOI139" i="7"/>
  <c r="VOJ139" i="7"/>
  <c r="VOK139" i="7"/>
  <c r="VOL139" i="7"/>
  <c r="VOM139" i="7"/>
  <c r="VON139" i="7"/>
  <c r="VOO139" i="7"/>
  <c r="VOP139" i="7"/>
  <c r="VOQ139" i="7"/>
  <c r="VOR139" i="7"/>
  <c r="VOS139" i="7"/>
  <c r="VOT139" i="7"/>
  <c r="VOU139" i="7"/>
  <c r="VOV139" i="7"/>
  <c r="VOW139" i="7"/>
  <c r="VOX139" i="7"/>
  <c r="VOY139" i="7"/>
  <c r="VOZ139" i="7"/>
  <c r="VPA139" i="7"/>
  <c r="VPB139" i="7"/>
  <c r="VPC139" i="7"/>
  <c r="VPD139" i="7"/>
  <c r="VPE139" i="7"/>
  <c r="VPF139" i="7"/>
  <c r="VPG139" i="7"/>
  <c r="VPH139" i="7"/>
  <c r="VPI139" i="7"/>
  <c r="VPJ139" i="7"/>
  <c r="VPK139" i="7"/>
  <c r="VPL139" i="7"/>
  <c r="VPM139" i="7"/>
  <c r="VPN139" i="7"/>
  <c r="VPO139" i="7"/>
  <c r="VPP139" i="7"/>
  <c r="VPQ139" i="7"/>
  <c r="VPR139" i="7"/>
  <c r="VPS139" i="7"/>
  <c r="VPT139" i="7"/>
  <c r="VPU139" i="7"/>
  <c r="VPV139" i="7"/>
  <c r="VPW139" i="7"/>
  <c r="VPX139" i="7"/>
  <c r="VPY139" i="7"/>
  <c r="VPZ139" i="7"/>
  <c r="VQA139" i="7"/>
  <c r="VQB139" i="7"/>
  <c r="VQC139" i="7"/>
  <c r="VQD139" i="7"/>
  <c r="VQE139" i="7"/>
  <c r="VQF139" i="7"/>
  <c r="VQG139" i="7"/>
  <c r="VQH139" i="7"/>
  <c r="VQI139" i="7"/>
  <c r="VQJ139" i="7"/>
  <c r="VQK139" i="7"/>
  <c r="VQL139" i="7"/>
  <c r="VQM139" i="7"/>
  <c r="VQN139" i="7"/>
  <c r="VQO139" i="7"/>
  <c r="VQP139" i="7"/>
  <c r="VQQ139" i="7"/>
  <c r="VQR139" i="7"/>
  <c r="VQS139" i="7"/>
  <c r="VQT139" i="7"/>
  <c r="VQU139" i="7"/>
  <c r="VQV139" i="7"/>
  <c r="VQW139" i="7"/>
  <c r="VQX139" i="7"/>
  <c r="VQY139" i="7"/>
  <c r="VQZ139" i="7"/>
  <c r="VRA139" i="7"/>
  <c r="VRB139" i="7"/>
  <c r="VRC139" i="7"/>
  <c r="VRD139" i="7"/>
  <c r="VRE139" i="7"/>
  <c r="VRF139" i="7"/>
  <c r="VRG139" i="7"/>
  <c r="VRH139" i="7"/>
  <c r="VRI139" i="7"/>
  <c r="VRJ139" i="7"/>
  <c r="VRK139" i="7"/>
  <c r="VRL139" i="7"/>
  <c r="VRM139" i="7"/>
  <c r="VRN139" i="7"/>
  <c r="VRO139" i="7"/>
  <c r="VRP139" i="7"/>
  <c r="VRQ139" i="7"/>
  <c r="VRR139" i="7"/>
  <c r="VRS139" i="7"/>
  <c r="VRT139" i="7"/>
  <c r="VRU139" i="7"/>
  <c r="VRV139" i="7"/>
  <c r="VRW139" i="7"/>
  <c r="VRX139" i="7"/>
  <c r="VRY139" i="7"/>
  <c r="VRZ139" i="7"/>
  <c r="VSA139" i="7"/>
  <c r="VSB139" i="7"/>
  <c r="VSC139" i="7"/>
  <c r="VSD139" i="7"/>
  <c r="VSE139" i="7"/>
  <c r="VSF139" i="7"/>
  <c r="VSG139" i="7"/>
  <c r="VSH139" i="7"/>
  <c r="VSI139" i="7"/>
  <c r="VSJ139" i="7"/>
  <c r="VSK139" i="7"/>
  <c r="VSL139" i="7"/>
  <c r="VSM139" i="7"/>
  <c r="VSN139" i="7"/>
  <c r="VSO139" i="7"/>
  <c r="VSP139" i="7"/>
  <c r="VSQ139" i="7"/>
  <c r="VSR139" i="7"/>
  <c r="VSS139" i="7"/>
  <c r="VST139" i="7"/>
  <c r="VSU139" i="7"/>
  <c r="VSV139" i="7"/>
  <c r="VSW139" i="7"/>
  <c r="VSX139" i="7"/>
  <c r="VSY139" i="7"/>
  <c r="VSZ139" i="7"/>
  <c r="VTA139" i="7"/>
  <c r="VTB139" i="7"/>
  <c r="VTC139" i="7"/>
  <c r="VTD139" i="7"/>
  <c r="VTE139" i="7"/>
  <c r="VTF139" i="7"/>
  <c r="VTG139" i="7"/>
  <c r="VTH139" i="7"/>
  <c r="VTI139" i="7"/>
  <c r="VTJ139" i="7"/>
  <c r="VTK139" i="7"/>
  <c r="VTL139" i="7"/>
  <c r="VTM139" i="7"/>
  <c r="VTN139" i="7"/>
  <c r="VTO139" i="7"/>
  <c r="VTP139" i="7"/>
  <c r="VTQ139" i="7"/>
  <c r="VTR139" i="7"/>
  <c r="VTS139" i="7"/>
  <c r="VTT139" i="7"/>
  <c r="VTU139" i="7"/>
  <c r="VTV139" i="7"/>
  <c r="VTW139" i="7"/>
  <c r="VTX139" i="7"/>
  <c r="VTY139" i="7"/>
  <c r="VTZ139" i="7"/>
  <c r="VUA139" i="7"/>
  <c r="VUB139" i="7"/>
  <c r="VUC139" i="7"/>
  <c r="VUD139" i="7"/>
  <c r="VUE139" i="7"/>
  <c r="VUF139" i="7"/>
  <c r="VUG139" i="7"/>
  <c r="VUH139" i="7"/>
  <c r="VUI139" i="7"/>
  <c r="VUJ139" i="7"/>
  <c r="VUK139" i="7"/>
  <c r="VUL139" i="7"/>
  <c r="VUM139" i="7"/>
  <c r="VUN139" i="7"/>
  <c r="VUO139" i="7"/>
  <c r="VUP139" i="7"/>
  <c r="VUQ139" i="7"/>
  <c r="VUR139" i="7"/>
  <c r="VUS139" i="7"/>
  <c r="VUT139" i="7"/>
  <c r="VUU139" i="7"/>
  <c r="VUV139" i="7"/>
  <c r="VUW139" i="7"/>
  <c r="VUX139" i="7"/>
  <c r="VUY139" i="7"/>
  <c r="VUZ139" i="7"/>
  <c r="VVA139" i="7"/>
  <c r="VVB139" i="7"/>
  <c r="VVC139" i="7"/>
  <c r="VVD139" i="7"/>
  <c r="VVE139" i="7"/>
  <c r="VVF139" i="7"/>
  <c r="VVG139" i="7"/>
  <c r="VVH139" i="7"/>
  <c r="VVI139" i="7"/>
  <c r="VVJ139" i="7"/>
  <c r="VVK139" i="7"/>
  <c r="VVL139" i="7"/>
  <c r="VVM139" i="7"/>
  <c r="VVN139" i="7"/>
  <c r="VVO139" i="7"/>
  <c r="VVP139" i="7"/>
  <c r="VVQ139" i="7"/>
  <c r="VVR139" i="7"/>
  <c r="VVS139" i="7"/>
  <c r="VVT139" i="7"/>
  <c r="VVU139" i="7"/>
  <c r="VVV139" i="7"/>
  <c r="VVW139" i="7"/>
  <c r="VVX139" i="7"/>
  <c r="VVY139" i="7"/>
  <c r="VVZ139" i="7"/>
  <c r="VWA139" i="7"/>
  <c r="VWB139" i="7"/>
  <c r="VWC139" i="7"/>
  <c r="VWD139" i="7"/>
  <c r="VWE139" i="7"/>
  <c r="VWF139" i="7"/>
  <c r="VWG139" i="7"/>
  <c r="VWH139" i="7"/>
  <c r="VWI139" i="7"/>
  <c r="VWJ139" i="7"/>
  <c r="VWK139" i="7"/>
  <c r="VWL139" i="7"/>
  <c r="VWM139" i="7"/>
  <c r="VWN139" i="7"/>
  <c r="VWO139" i="7"/>
  <c r="VWP139" i="7"/>
  <c r="VWQ139" i="7"/>
  <c r="VWR139" i="7"/>
  <c r="VWS139" i="7"/>
  <c r="VWT139" i="7"/>
  <c r="VWU139" i="7"/>
  <c r="VWV139" i="7"/>
  <c r="VWW139" i="7"/>
  <c r="VWX139" i="7"/>
  <c r="VWY139" i="7"/>
  <c r="VWZ139" i="7"/>
  <c r="VXA139" i="7"/>
  <c r="VXB139" i="7"/>
  <c r="VXC139" i="7"/>
  <c r="VXD139" i="7"/>
  <c r="VXE139" i="7"/>
  <c r="VXF139" i="7"/>
  <c r="VXG139" i="7"/>
  <c r="VXH139" i="7"/>
  <c r="VXI139" i="7"/>
  <c r="VXJ139" i="7"/>
  <c r="VXK139" i="7"/>
  <c r="VXL139" i="7"/>
  <c r="VXM139" i="7"/>
  <c r="VXN139" i="7"/>
  <c r="VXO139" i="7"/>
  <c r="VXP139" i="7"/>
  <c r="VXQ139" i="7"/>
  <c r="VXR139" i="7"/>
  <c r="VXS139" i="7"/>
  <c r="VXT139" i="7"/>
  <c r="VXU139" i="7"/>
  <c r="VXV139" i="7"/>
  <c r="VXW139" i="7"/>
  <c r="VXX139" i="7"/>
  <c r="VXY139" i="7"/>
  <c r="VXZ139" i="7"/>
  <c r="VYA139" i="7"/>
  <c r="VYB139" i="7"/>
  <c r="VYC139" i="7"/>
  <c r="VYD139" i="7"/>
  <c r="VYE139" i="7"/>
  <c r="VYF139" i="7"/>
  <c r="VYG139" i="7"/>
  <c r="VYH139" i="7"/>
  <c r="VYI139" i="7"/>
  <c r="VYJ139" i="7"/>
  <c r="VYK139" i="7"/>
  <c r="VYL139" i="7"/>
  <c r="VYM139" i="7"/>
  <c r="VYN139" i="7"/>
  <c r="VYO139" i="7"/>
  <c r="VYP139" i="7"/>
  <c r="VYQ139" i="7"/>
  <c r="VYR139" i="7"/>
  <c r="VYS139" i="7"/>
  <c r="VYT139" i="7"/>
  <c r="VYU139" i="7"/>
  <c r="VYV139" i="7"/>
  <c r="VYW139" i="7"/>
  <c r="VYX139" i="7"/>
  <c r="VYY139" i="7"/>
  <c r="VYZ139" i="7"/>
  <c r="VZA139" i="7"/>
  <c r="VZB139" i="7"/>
  <c r="VZC139" i="7"/>
  <c r="VZD139" i="7"/>
  <c r="VZE139" i="7"/>
  <c r="VZF139" i="7"/>
  <c r="VZG139" i="7"/>
  <c r="VZH139" i="7"/>
  <c r="VZI139" i="7"/>
  <c r="VZJ139" i="7"/>
  <c r="VZK139" i="7"/>
  <c r="VZL139" i="7"/>
  <c r="VZM139" i="7"/>
  <c r="VZN139" i="7"/>
  <c r="VZO139" i="7"/>
  <c r="VZP139" i="7"/>
  <c r="VZQ139" i="7"/>
  <c r="VZR139" i="7"/>
  <c r="VZS139" i="7"/>
  <c r="VZT139" i="7"/>
  <c r="VZU139" i="7"/>
  <c r="VZV139" i="7"/>
  <c r="VZW139" i="7"/>
  <c r="VZX139" i="7"/>
  <c r="VZY139" i="7"/>
  <c r="VZZ139" i="7"/>
  <c r="WAA139" i="7"/>
  <c r="WAB139" i="7"/>
  <c r="WAC139" i="7"/>
  <c r="WAD139" i="7"/>
  <c r="WAE139" i="7"/>
  <c r="WAF139" i="7"/>
  <c r="WAG139" i="7"/>
  <c r="WAH139" i="7"/>
  <c r="WAI139" i="7"/>
  <c r="WAJ139" i="7"/>
  <c r="WAK139" i="7"/>
  <c r="WAL139" i="7"/>
  <c r="WAM139" i="7"/>
  <c r="WAN139" i="7"/>
  <c r="WAO139" i="7"/>
  <c r="WAP139" i="7"/>
  <c r="WAQ139" i="7"/>
  <c r="WAR139" i="7"/>
  <c r="WAS139" i="7"/>
  <c r="WAT139" i="7"/>
  <c r="WAU139" i="7"/>
  <c r="WAV139" i="7"/>
  <c r="WAW139" i="7"/>
  <c r="WAX139" i="7"/>
  <c r="WAY139" i="7"/>
  <c r="WAZ139" i="7"/>
  <c r="WBA139" i="7"/>
  <c r="WBB139" i="7"/>
  <c r="WBC139" i="7"/>
  <c r="WBD139" i="7"/>
  <c r="WBE139" i="7"/>
  <c r="WBF139" i="7"/>
  <c r="WBG139" i="7"/>
  <c r="WBH139" i="7"/>
  <c r="WBI139" i="7"/>
  <c r="WBJ139" i="7"/>
  <c r="WBK139" i="7"/>
  <c r="WBL139" i="7"/>
  <c r="WBM139" i="7"/>
  <c r="WBN139" i="7"/>
  <c r="WBO139" i="7"/>
  <c r="WBP139" i="7"/>
  <c r="WBQ139" i="7"/>
  <c r="WBR139" i="7"/>
  <c r="WBS139" i="7"/>
  <c r="WBT139" i="7"/>
  <c r="WBU139" i="7"/>
  <c r="WBV139" i="7"/>
  <c r="WBW139" i="7"/>
  <c r="WBX139" i="7"/>
  <c r="WBY139" i="7"/>
  <c r="WBZ139" i="7"/>
  <c r="WCA139" i="7"/>
  <c r="WCB139" i="7"/>
  <c r="WCC139" i="7"/>
  <c r="WCD139" i="7"/>
  <c r="WCE139" i="7"/>
  <c r="WCF139" i="7"/>
  <c r="WCG139" i="7"/>
  <c r="WCH139" i="7"/>
  <c r="WCI139" i="7"/>
  <c r="WCJ139" i="7"/>
  <c r="WCK139" i="7"/>
  <c r="WCL139" i="7"/>
  <c r="WCM139" i="7"/>
  <c r="WCN139" i="7"/>
  <c r="WCO139" i="7"/>
  <c r="WCP139" i="7"/>
  <c r="WCQ139" i="7"/>
  <c r="WCR139" i="7"/>
  <c r="WCS139" i="7"/>
  <c r="WCT139" i="7"/>
  <c r="WCU139" i="7"/>
  <c r="WCV139" i="7"/>
  <c r="WCW139" i="7"/>
  <c r="WCX139" i="7"/>
  <c r="WCY139" i="7"/>
  <c r="WCZ139" i="7"/>
  <c r="WDA139" i="7"/>
  <c r="WDB139" i="7"/>
  <c r="WDC139" i="7"/>
  <c r="WDD139" i="7"/>
  <c r="WDE139" i="7"/>
  <c r="WDF139" i="7"/>
  <c r="WDG139" i="7"/>
  <c r="WDH139" i="7"/>
  <c r="WDI139" i="7"/>
  <c r="WDJ139" i="7"/>
  <c r="WDK139" i="7"/>
  <c r="WDL139" i="7"/>
  <c r="WDM139" i="7"/>
  <c r="WDN139" i="7"/>
  <c r="WDO139" i="7"/>
  <c r="WDP139" i="7"/>
  <c r="WDQ139" i="7"/>
  <c r="WDR139" i="7"/>
  <c r="WDS139" i="7"/>
  <c r="WDT139" i="7"/>
  <c r="WDU139" i="7"/>
  <c r="WDV139" i="7"/>
  <c r="WDW139" i="7"/>
  <c r="WDX139" i="7"/>
  <c r="WDY139" i="7"/>
  <c r="WDZ139" i="7"/>
  <c r="WEA139" i="7"/>
  <c r="WEB139" i="7"/>
  <c r="WEC139" i="7"/>
  <c r="WED139" i="7"/>
  <c r="WEE139" i="7"/>
  <c r="WEF139" i="7"/>
  <c r="WEG139" i="7"/>
  <c r="WEH139" i="7"/>
  <c r="WEI139" i="7"/>
  <c r="WEJ139" i="7"/>
  <c r="WEK139" i="7"/>
  <c r="WEL139" i="7"/>
  <c r="WEM139" i="7"/>
  <c r="WEN139" i="7"/>
  <c r="WEO139" i="7"/>
  <c r="WEP139" i="7"/>
  <c r="WEQ139" i="7"/>
  <c r="WER139" i="7"/>
  <c r="WES139" i="7"/>
  <c r="WET139" i="7"/>
  <c r="WEU139" i="7"/>
  <c r="WEV139" i="7"/>
  <c r="WEW139" i="7"/>
  <c r="WEX139" i="7"/>
  <c r="WEY139" i="7"/>
  <c r="WEZ139" i="7"/>
  <c r="WFA139" i="7"/>
  <c r="WFB139" i="7"/>
  <c r="WFC139" i="7"/>
  <c r="WFD139" i="7"/>
  <c r="WFE139" i="7"/>
  <c r="WFF139" i="7"/>
  <c r="WFG139" i="7"/>
  <c r="WFH139" i="7"/>
  <c r="WFI139" i="7"/>
  <c r="WFJ139" i="7"/>
  <c r="WFK139" i="7"/>
  <c r="WFL139" i="7"/>
  <c r="WFM139" i="7"/>
  <c r="WFN139" i="7"/>
  <c r="WFO139" i="7"/>
  <c r="WFP139" i="7"/>
  <c r="WFQ139" i="7"/>
  <c r="WFR139" i="7"/>
  <c r="WFS139" i="7"/>
  <c r="WFT139" i="7"/>
  <c r="WFU139" i="7"/>
  <c r="WFV139" i="7"/>
  <c r="WFW139" i="7"/>
  <c r="WFX139" i="7"/>
  <c r="WFY139" i="7"/>
  <c r="WFZ139" i="7"/>
  <c r="WGA139" i="7"/>
  <c r="WGB139" i="7"/>
  <c r="WGC139" i="7"/>
  <c r="WGD139" i="7"/>
  <c r="WGE139" i="7"/>
  <c r="WGF139" i="7"/>
  <c r="WGG139" i="7"/>
  <c r="WGH139" i="7"/>
  <c r="WGI139" i="7"/>
  <c r="WGJ139" i="7"/>
  <c r="WGK139" i="7"/>
  <c r="WGL139" i="7"/>
  <c r="WGM139" i="7"/>
  <c r="WGN139" i="7"/>
  <c r="WGO139" i="7"/>
  <c r="WGP139" i="7"/>
  <c r="WGQ139" i="7"/>
  <c r="WGR139" i="7"/>
  <c r="WGS139" i="7"/>
  <c r="WGT139" i="7"/>
  <c r="WGU139" i="7"/>
  <c r="WGV139" i="7"/>
  <c r="WGW139" i="7"/>
  <c r="WGX139" i="7"/>
  <c r="WGY139" i="7"/>
  <c r="WGZ139" i="7"/>
  <c r="WHA139" i="7"/>
  <c r="WHB139" i="7"/>
  <c r="WHC139" i="7"/>
  <c r="WHD139" i="7"/>
  <c r="WHE139" i="7"/>
  <c r="WHF139" i="7"/>
  <c r="WHG139" i="7"/>
  <c r="WHH139" i="7"/>
  <c r="WHI139" i="7"/>
  <c r="WHJ139" i="7"/>
  <c r="WHK139" i="7"/>
  <c r="WHL139" i="7"/>
  <c r="WHM139" i="7"/>
  <c r="WHN139" i="7"/>
  <c r="WHO139" i="7"/>
  <c r="WHP139" i="7"/>
  <c r="WHQ139" i="7"/>
  <c r="WHR139" i="7"/>
  <c r="WHS139" i="7"/>
  <c r="WHT139" i="7"/>
  <c r="WHU139" i="7"/>
  <c r="WHV139" i="7"/>
  <c r="WHW139" i="7"/>
  <c r="WHX139" i="7"/>
  <c r="WHY139" i="7"/>
  <c r="WHZ139" i="7"/>
  <c r="WIA139" i="7"/>
  <c r="WIB139" i="7"/>
  <c r="WIC139" i="7"/>
  <c r="WID139" i="7"/>
  <c r="WIE139" i="7"/>
  <c r="WIF139" i="7"/>
  <c r="WIG139" i="7"/>
  <c r="WIH139" i="7"/>
  <c r="WII139" i="7"/>
  <c r="WIJ139" i="7"/>
  <c r="WIK139" i="7"/>
  <c r="WIL139" i="7"/>
  <c r="WIM139" i="7"/>
  <c r="WIN139" i="7"/>
  <c r="WIO139" i="7"/>
  <c r="WIP139" i="7"/>
  <c r="WIQ139" i="7"/>
  <c r="WIR139" i="7"/>
  <c r="WIS139" i="7"/>
  <c r="WIT139" i="7"/>
  <c r="WIU139" i="7"/>
  <c r="WIV139" i="7"/>
  <c r="WIW139" i="7"/>
  <c r="WIX139" i="7"/>
  <c r="WIY139" i="7"/>
  <c r="WIZ139" i="7"/>
  <c r="WJA139" i="7"/>
  <c r="WJB139" i="7"/>
  <c r="WJC139" i="7"/>
  <c r="WJD139" i="7"/>
  <c r="WJE139" i="7"/>
  <c r="WJF139" i="7"/>
  <c r="WJG139" i="7"/>
  <c r="WJH139" i="7"/>
  <c r="WJI139" i="7"/>
  <c r="WJJ139" i="7"/>
  <c r="WJK139" i="7"/>
  <c r="WJL139" i="7"/>
  <c r="WJM139" i="7"/>
  <c r="WJN139" i="7"/>
  <c r="WJO139" i="7"/>
  <c r="WJP139" i="7"/>
  <c r="WJQ139" i="7"/>
  <c r="WJR139" i="7"/>
  <c r="WJS139" i="7"/>
  <c r="WJT139" i="7"/>
  <c r="WJU139" i="7"/>
  <c r="WJV139" i="7"/>
  <c r="WJW139" i="7"/>
  <c r="WJX139" i="7"/>
  <c r="WJY139" i="7"/>
  <c r="WJZ139" i="7"/>
  <c r="WKA139" i="7"/>
  <c r="WKB139" i="7"/>
  <c r="WKC139" i="7"/>
  <c r="WKD139" i="7"/>
  <c r="WKE139" i="7"/>
  <c r="WKF139" i="7"/>
  <c r="WKG139" i="7"/>
  <c r="WKH139" i="7"/>
  <c r="WKI139" i="7"/>
  <c r="WKJ139" i="7"/>
  <c r="WKK139" i="7"/>
  <c r="WKL139" i="7"/>
  <c r="WKM139" i="7"/>
  <c r="WKN139" i="7"/>
  <c r="WKO139" i="7"/>
  <c r="WKP139" i="7"/>
  <c r="WKQ139" i="7"/>
  <c r="WKR139" i="7"/>
  <c r="WKS139" i="7"/>
  <c r="WKT139" i="7"/>
  <c r="WKU139" i="7"/>
  <c r="WKV139" i="7"/>
  <c r="WKW139" i="7"/>
  <c r="WKX139" i="7"/>
  <c r="WKY139" i="7"/>
  <c r="WKZ139" i="7"/>
  <c r="WLA139" i="7"/>
  <c r="WLB139" i="7"/>
  <c r="WLC139" i="7"/>
  <c r="WLD139" i="7"/>
  <c r="WLE139" i="7"/>
  <c r="WLF139" i="7"/>
  <c r="WLG139" i="7"/>
  <c r="WLH139" i="7"/>
  <c r="WLI139" i="7"/>
  <c r="WLJ139" i="7"/>
  <c r="WLK139" i="7"/>
  <c r="WLL139" i="7"/>
  <c r="WLM139" i="7"/>
  <c r="WLN139" i="7"/>
  <c r="WLO139" i="7"/>
  <c r="WLP139" i="7"/>
  <c r="WLQ139" i="7"/>
  <c r="WLR139" i="7"/>
  <c r="WLS139" i="7"/>
  <c r="WLT139" i="7"/>
  <c r="WLU139" i="7"/>
  <c r="WLV139" i="7"/>
  <c r="WLW139" i="7"/>
  <c r="WLX139" i="7"/>
  <c r="WLY139" i="7"/>
  <c r="WLZ139" i="7"/>
  <c r="WMA139" i="7"/>
  <c r="WMB139" i="7"/>
  <c r="WMC139" i="7"/>
  <c r="WMD139" i="7"/>
  <c r="WME139" i="7"/>
  <c r="WMF139" i="7"/>
  <c r="WMG139" i="7"/>
  <c r="WMH139" i="7"/>
  <c r="WMI139" i="7"/>
  <c r="WMJ139" i="7"/>
  <c r="WMK139" i="7"/>
  <c r="WML139" i="7"/>
  <c r="WMM139" i="7"/>
  <c r="WMN139" i="7"/>
  <c r="WMO139" i="7"/>
  <c r="WMP139" i="7"/>
  <c r="WMQ139" i="7"/>
  <c r="WMR139" i="7"/>
  <c r="WMS139" i="7"/>
  <c r="WMT139" i="7"/>
  <c r="WMU139" i="7"/>
  <c r="WMV139" i="7"/>
  <c r="WMW139" i="7"/>
  <c r="WMX139" i="7"/>
  <c r="WMY139" i="7"/>
  <c r="WMZ139" i="7"/>
  <c r="WNA139" i="7"/>
  <c r="WNB139" i="7"/>
  <c r="WNC139" i="7"/>
  <c r="WND139" i="7"/>
  <c r="WNE139" i="7"/>
  <c r="WNF139" i="7"/>
  <c r="WNG139" i="7"/>
  <c r="WNH139" i="7"/>
  <c r="WNI139" i="7"/>
  <c r="WNJ139" i="7"/>
  <c r="WNK139" i="7"/>
  <c r="WNL139" i="7"/>
  <c r="WNM139" i="7"/>
  <c r="WNN139" i="7"/>
  <c r="WNO139" i="7"/>
  <c r="WNP139" i="7"/>
  <c r="WNQ139" i="7"/>
  <c r="WNR139" i="7"/>
  <c r="WNS139" i="7"/>
  <c r="WNT139" i="7"/>
  <c r="WNU139" i="7"/>
  <c r="WNV139" i="7"/>
  <c r="WNW139" i="7"/>
  <c r="WNX139" i="7"/>
  <c r="WNY139" i="7"/>
  <c r="WNZ139" i="7"/>
  <c r="WOA139" i="7"/>
  <c r="WOB139" i="7"/>
  <c r="WOC139" i="7"/>
  <c r="WOD139" i="7"/>
  <c r="WOE139" i="7"/>
  <c r="WOF139" i="7"/>
  <c r="WOG139" i="7"/>
  <c r="WOH139" i="7"/>
  <c r="WOI139" i="7"/>
  <c r="WOJ139" i="7"/>
  <c r="WOK139" i="7"/>
  <c r="WOL139" i="7"/>
  <c r="WOM139" i="7"/>
  <c r="WON139" i="7"/>
  <c r="WOO139" i="7"/>
  <c r="WOP139" i="7"/>
  <c r="WOQ139" i="7"/>
  <c r="WOR139" i="7"/>
  <c r="WOS139" i="7"/>
  <c r="WOT139" i="7"/>
  <c r="WOU139" i="7"/>
  <c r="WOV139" i="7"/>
  <c r="WOW139" i="7"/>
  <c r="WOX139" i="7"/>
  <c r="WOY139" i="7"/>
  <c r="WOZ139" i="7"/>
  <c r="WPA139" i="7"/>
  <c r="WPB139" i="7"/>
  <c r="WPC139" i="7"/>
  <c r="WPD139" i="7"/>
  <c r="WPE139" i="7"/>
  <c r="WPF139" i="7"/>
  <c r="WPG139" i="7"/>
  <c r="WPH139" i="7"/>
  <c r="WPI139" i="7"/>
  <c r="WPJ139" i="7"/>
  <c r="WPK139" i="7"/>
  <c r="WPL139" i="7"/>
  <c r="WPM139" i="7"/>
  <c r="WPN139" i="7"/>
  <c r="WPO139" i="7"/>
  <c r="WPP139" i="7"/>
  <c r="WPQ139" i="7"/>
  <c r="WPR139" i="7"/>
  <c r="WPS139" i="7"/>
  <c r="WPT139" i="7"/>
  <c r="WPU139" i="7"/>
  <c r="WPV139" i="7"/>
  <c r="WPW139" i="7"/>
  <c r="WPX139" i="7"/>
  <c r="WPY139" i="7"/>
  <c r="WPZ139" i="7"/>
  <c r="WQA139" i="7"/>
  <c r="WQB139" i="7"/>
  <c r="WQC139" i="7"/>
  <c r="WQD139" i="7"/>
  <c r="WQE139" i="7"/>
  <c r="WQF139" i="7"/>
  <c r="WQG139" i="7"/>
  <c r="WQH139" i="7"/>
  <c r="WQI139" i="7"/>
  <c r="WQJ139" i="7"/>
  <c r="WQK139" i="7"/>
  <c r="WQL139" i="7"/>
  <c r="WQM139" i="7"/>
  <c r="WQN139" i="7"/>
  <c r="WQO139" i="7"/>
  <c r="WQP139" i="7"/>
  <c r="WQQ139" i="7"/>
  <c r="WQR139" i="7"/>
  <c r="WQS139" i="7"/>
  <c r="WQT139" i="7"/>
  <c r="WQU139" i="7"/>
  <c r="WQV139" i="7"/>
  <c r="WQW139" i="7"/>
  <c r="WQX139" i="7"/>
  <c r="WQY139" i="7"/>
  <c r="WQZ139" i="7"/>
  <c r="WRA139" i="7"/>
  <c r="WRB139" i="7"/>
  <c r="WRC139" i="7"/>
  <c r="WRD139" i="7"/>
  <c r="WRE139" i="7"/>
  <c r="WRF139" i="7"/>
  <c r="WRG139" i="7"/>
  <c r="WRH139" i="7"/>
  <c r="WRI139" i="7"/>
  <c r="WRJ139" i="7"/>
  <c r="WRK139" i="7"/>
  <c r="WRL139" i="7"/>
  <c r="WRM139" i="7"/>
  <c r="WRN139" i="7"/>
  <c r="WRO139" i="7"/>
  <c r="WRP139" i="7"/>
  <c r="WRQ139" i="7"/>
  <c r="WRR139" i="7"/>
  <c r="WRS139" i="7"/>
  <c r="WRT139" i="7"/>
  <c r="WRU139" i="7"/>
  <c r="WRV139" i="7"/>
  <c r="WRW139" i="7"/>
  <c r="WRX139" i="7"/>
  <c r="WRY139" i="7"/>
  <c r="WRZ139" i="7"/>
  <c r="WSA139" i="7"/>
  <c r="WSB139" i="7"/>
  <c r="WSC139" i="7"/>
  <c r="WSD139" i="7"/>
  <c r="WSE139" i="7"/>
  <c r="WSF139" i="7"/>
  <c r="WSG139" i="7"/>
  <c r="WSH139" i="7"/>
  <c r="WSI139" i="7"/>
  <c r="WSJ139" i="7"/>
  <c r="WSK139" i="7"/>
  <c r="WSL139" i="7"/>
  <c r="WSM139" i="7"/>
  <c r="WSN139" i="7"/>
  <c r="WSO139" i="7"/>
  <c r="WSP139" i="7"/>
  <c r="WSQ139" i="7"/>
  <c r="WSR139" i="7"/>
  <c r="WSS139" i="7"/>
  <c r="WST139" i="7"/>
  <c r="WSU139" i="7"/>
  <c r="WSV139" i="7"/>
  <c r="WSW139" i="7"/>
  <c r="WSX139" i="7"/>
  <c r="WSY139" i="7"/>
  <c r="WSZ139" i="7"/>
  <c r="WTA139" i="7"/>
  <c r="WTB139" i="7"/>
  <c r="WTC139" i="7"/>
  <c r="WTD139" i="7"/>
  <c r="WTE139" i="7"/>
  <c r="WTF139" i="7"/>
  <c r="WTG139" i="7"/>
  <c r="WTH139" i="7"/>
  <c r="WTI139" i="7"/>
  <c r="WTJ139" i="7"/>
  <c r="WTK139" i="7"/>
  <c r="WTL139" i="7"/>
  <c r="WTM139" i="7"/>
  <c r="WTN139" i="7"/>
  <c r="WTO139" i="7"/>
  <c r="WTP139" i="7"/>
  <c r="WTQ139" i="7"/>
  <c r="WTR139" i="7"/>
  <c r="WTS139" i="7"/>
  <c r="WTT139" i="7"/>
  <c r="WTU139" i="7"/>
  <c r="WTV139" i="7"/>
  <c r="WTW139" i="7"/>
  <c r="WTX139" i="7"/>
  <c r="WTY139" i="7"/>
  <c r="WTZ139" i="7"/>
  <c r="WUA139" i="7"/>
  <c r="WUB139" i="7"/>
  <c r="WUC139" i="7"/>
  <c r="WUD139" i="7"/>
  <c r="WUE139" i="7"/>
  <c r="WUF139" i="7"/>
  <c r="WUG139" i="7"/>
  <c r="WUH139" i="7"/>
  <c r="WUI139" i="7"/>
  <c r="WUJ139" i="7"/>
  <c r="WUK139" i="7"/>
  <c r="WUL139" i="7"/>
  <c r="WUM139" i="7"/>
  <c r="WUN139" i="7"/>
  <c r="WUO139" i="7"/>
  <c r="WUP139" i="7"/>
  <c r="WUQ139" i="7"/>
  <c r="WUR139" i="7"/>
  <c r="WUS139" i="7"/>
  <c r="WUT139" i="7"/>
  <c r="WUU139" i="7"/>
  <c r="WUV139" i="7"/>
  <c r="WUW139" i="7"/>
  <c r="WUX139" i="7"/>
  <c r="WUY139" i="7"/>
  <c r="WUZ139" i="7"/>
  <c r="WVA139" i="7"/>
  <c r="WVB139" i="7"/>
  <c r="WVC139" i="7"/>
  <c r="WVD139" i="7"/>
  <c r="WVE139" i="7"/>
  <c r="WVF139" i="7"/>
  <c r="WVG139" i="7"/>
  <c r="WVH139" i="7"/>
  <c r="WVI139" i="7"/>
  <c r="WVJ139" i="7"/>
  <c r="WVK139" i="7"/>
  <c r="WVL139" i="7"/>
  <c r="WVM139" i="7"/>
  <c r="WVN139" i="7"/>
  <c r="WVO139" i="7"/>
  <c r="WVP139" i="7"/>
  <c r="WVQ139" i="7"/>
  <c r="WVR139" i="7"/>
  <c r="WVS139" i="7"/>
  <c r="WVT139" i="7"/>
  <c r="WVU139" i="7"/>
  <c r="WVV139" i="7"/>
  <c r="WVW139" i="7"/>
  <c r="WVX139" i="7"/>
  <c r="WVY139" i="7"/>
  <c r="WVZ139" i="7"/>
  <c r="WWA139" i="7"/>
  <c r="WWB139" i="7"/>
  <c r="WWC139" i="7"/>
  <c r="WWD139" i="7"/>
  <c r="WWE139" i="7"/>
  <c r="WWF139" i="7"/>
  <c r="WWG139" i="7"/>
  <c r="WWH139" i="7"/>
  <c r="WWI139" i="7"/>
  <c r="WWJ139" i="7"/>
  <c r="WWK139" i="7"/>
  <c r="WWL139" i="7"/>
  <c r="WWM139" i="7"/>
  <c r="WWN139" i="7"/>
  <c r="WWO139" i="7"/>
  <c r="WWP139" i="7"/>
  <c r="WWQ139" i="7"/>
  <c r="WWR139" i="7"/>
  <c r="WWS139" i="7"/>
  <c r="WWT139" i="7"/>
  <c r="WWU139" i="7"/>
  <c r="WWV139" i="7"/>
  <c r="WWW139" i="7"/>
  <c r="WWX139" i="7"/>
  <c r="WWY139" i="7"/>
  <c r="WWZ139" i="7"/>
  <c r="WXA139" i="7"/>
  <c r="WXB139" i="7"/>
  <c r="WXC139" i="7"/>
  <c r="WXD139" i="7"/>
  <c r="WXE139" i="7"/>
  <c r="WXF139" i="7"/>
  <c r="WXG139" i="7"/>
  <c r="WXH139" i="7"/>
  <c r="WXI139" i="7"/>
  <c r="WXJ139" i="7"/>
  <c r="WXK139" i="7"/>
  <c r="WXL139" i="7"/>
  <c r="WXM139" i="7"/>
  <c r="WXN139" i="7"/>
  <c r="WXO139" i="7"/>
  <c r="WXP139" i="7"/>
  <c r="WXQ139" i="7"/>
  <c r="WXR139" i="7"/>
  <c r="WXS139" i="7"/>
  <c r="WXT139" i="7"/>
  <c r="WXU139" i="7"/>
  <c r="WXV139" i="7"/>
  <c r="WXW139" i="7"/>
  <c r="WXX139" i="7"/>
  <c r="WXY139" i="7"/>
  <c r="WXZ139" i="7"/>
  <c r="WYA139" i="7"/>
  <c r="WYB139" i="7"/>
  <c r="WYC139" i="7"/>
  <c r="WYD139" i="7"/>
  <c r="WYE139" i="7"/>
  <c r="WYF139" i="7"/>
  <c r="WYG139" i="7"/>
  <c r="WYH139" i="7"/>
  <c r="WYI139" i="7"/>
  <c r="WYJ139" i="7"/>
  <c r="WYK139" i="7"/>
  <c r="WYL139" i="7"/>
  <c r="WYM139" i="7"/>
  <c r="WYN139" i="7"/>
  <c r="WYO139" i="7"/>
  <c r="WYP139" i="7"/>
  <c r="WYQ139" i="7"/>
  <c r="WYR139" i="7"/>
  <c r="WYS139" i="7"/>
  <c r="WYT139" i="7"/>
  <c r="WYU139" i="7"/>
  <c r="WYV139" i="7"/>
  <c r="WYW139" i="7"/>
  <c r="WYX139" i="7"/>
  <c r="WYY139" i="7"/>
  <c r="WYZ139" i="7"/>
  <c r="WZA139" i="7"/>
  <c r="WZB139" i="7"/>
  <c r="WZC139" i="7"/>
  <c r="WZD139" i="7"/>
  <c r="WZE139" i="7"/>
  <c r="WZF139" i="7"/>
  <c r="WZG139" i="7"/>
  <c r="WZH139" i="7"/>
  <c r="WZI139" i="7"/>
  <c r="WZJ139" i="7"/>
  <c r="WZK139" i="7"/>
  <c r="WZL139" i="7"/>
  <c r="WZM139" i="7"/>
  <c r="WZN139" i="7"/>
  <c r="WZO139" i="7"/>
  <c r="WZP139" i="7"/>
  <c r="WZQ139" i="7"/>
  <c r="WZR139" i="7"/>
  <c r="WZS139" i="7"/>
  <c r="WZT139" i="7"/>
  <c r="WZU139" i="7"/>
  <c r="WZV139" i="7"/>
  <c r="WZW139" i="7"/>
  <c r="WZX139" i="7"/>
  <c r="WZY139" i="7"/>
  <c r="WZZ139" i="7"/>
  <c r="XAA139" i="7"/>
  <c r="XAB139" i="7"/>
  <c r="XAC139" i="7"/>
  <c r="XAD139" i="7"/>
  <c r="XAE139" i="7"/>
  <c r="XAF139" i="7"/>
  <c r="XAG139" i="7"/>
  <c r="XAH139" i="7"/>
  <c r="XAI139" i="7"/>
  <c r="XAJ139" i="7"/>
  <c r="XAK139" i="7"/>
  <c r="XAL139" i="7"/>
  <c r="XAM139" i="7"/>
  <c r="XAN139" i="7"/>
  <c r="XAO139" i="7"/>
  <c r="XAP139" i="7"/>
  <c r="XAQ139" i="7"/>
  <c r="XAR139" i="7"/>
  <c r="XAS139" i="7"/>
  <c r="XAT139" i="7"/>
  <c r="XAU139" i="7"/>
  <c r="XAV139" i="7"/>
  <c r="XAW139" i="7"/>
  <c r="XAX139" i="7"/>
  <c r="XAY139" i="7"/>
  <c r="XAZ139" i="7"/>
  <c r="XBA139" i="7"/>
  <c r="XBB139" i="7"/>
  <c r="XBC139" i="7"/>
  <c r="XBD139" i="7"/>
  <c r="XBE139" i="7"/>
  <c r="XBF139" i="7"/>
  <c r="XBG139" i="7"/>
  <c r="XBH139" i="7"/>
  <c r="XBI139" i="7"/>
  <c r="XBJ139" i="7"/>
  <c r="XBK139" i="7"/>
  <c r="XBL139" i="7"/>
  <c r="XBM139" i="7"/>
  <c r="XBN139" i="7"/>
  <c r="XBO139" i="7"/>
  <c r="XBP139" i="7"/>
  <c r="XBQ139" i="7"/>
  <c r="XBR139" i="7"/>
  <c r="XBS139" i="7"/>
  <c r="XBT139" i="7"/>
  <c r="XBU139" i="7"/>
  <c r="XBV139" i="7"/>
  <c r="XBW139" i="7"/>
  <c r="XBX139" i="7"/>
  <c r="XBY139" i="7"/>
  <c r="XBZ139" i="7"/>
  <c r="XCA139" i="7"/>
  <c r="XCB139" i="7"/>
  <c r="XCC139" i="7"/>
  <c r="XCD139" i="7"/>
  <c r="XCE139" i="7"/>
  <c r="XCF139" i="7"/>
  <c r="XCG139" i="7"/>
  <c r="XCH139" i="7"/>
  <c r="XCI139" i="7"/>
  <c r="XCJ139" i="7"/>
  <c r="XCK139" i="7"/>
  <c r="XCL139" i="7"/>
  <c r="XCM139" i="7"/>
  <c r="XCN139" i="7"/>
  <c r="XCO139" i="7"/>
  <c r="XCP139" i="7"/>
  <c r="XCQ139" i="7"/>
  <c r="XCR139" i="7"/>
  <c r="XCS139" i="7"/>
  <c r="XCT139" i="7"/>
  <c r="XCU139" i="7"/>
  <c r="XCV139" i="7"/>
  <c r="XCW139" i="7"/>
  <c r="XCX139" i="7"/>
  <c r="XCY139" i="7"/>
  <c r="XCZ139" i="7"/>
  <c r="XDA139" i="7"/>
  <c r="XDB139" i="7"/>
  <c r="XDC139" i="7"/>
  <c r="XDD139" i="7"/>
  <c r="XDE139" i="7"/>
  <c r="XDF139" i="7"/>
  <c r="XDG139" i="7"/>
  <c r="XDH139" i="7"/>
  <c r="XDI139" i="7"/>
  <c r="XDJ139" i="7"/>
  <c r="XDK139" i="7"/>
  <c r="XDL139" i="7"/>
  <c r="XDM139" i="7"/>
  <c r="XDN139" i="7"/>
  <c r="XDO139" i="7"/>
  <c r="XDP139" i="7"/>
  <c r="XDQ139" i="7"/>
  <c r="XDR139" i="7"/>
  <c r="XDS139" i="7"/>
  <c r="XDT139" i="7"/>
  <c r="XDU139" i="7"/>
  <c r="XDV139" i="7"/>
  <c r="XDW139" i="7"/>
  <c r="XDX139" i="7"/>
  <c r="XDY139" i="7"/>
  <c r="XDZ139" i="7"/>
  <c r="XEA139" i="7"/>
  <c r="XEB139" i="7"/>
  <c r="XEC139" i="7"/>
  <c r="XED139" i="7"/>
  <c r="XEE139" i="7"/>
  <c r="XEF139" i="7"/>
  <c r="XEG139" i="7"/>
  <c r="XEH139" i="7"/>
  <c r="XEI139" i="7"/>
  <c r="XEJ139" i="7"/>
  <c r="XEK139" i="7"/>
  <c r="XEL139" i="7"/>
  <c r="XEM139" i="7"/>
  <c r="XEN139" i="7"/>
  <c r="XEO139" i="7"/>
  <c r="XEP139" i="7"/>
  <c r="XEQ139" i="7"/>
  <c r="XER139" i="7"/>
  <c r="XES139" i="7"/>
  <c r="XET139" i="7"/>
  <c r="XEU139" i="7"/>
  <c r="XEV139" i="7"/>
  <c r="XEW139" i="7"/>
  <c r="XEX139" i="7"/>
  <c r="XEY139" i="7"/>
  <c r="XEZ139" i="7"/>
  <c r="XFA139" i="7"/>
  <c r="XFB139" i="7"/>
  <c r="XFC139" i="7"/>
  <c r="XFD139" i="7"/>
  <c r="R140" i="7"/>
  <c r="S140" i="7"/>
  <c r="T140" i="7"/>
  <c r="U140" i="7"/>
  <c r="V140" i="7"/>
  <c r="W140" i="7"/>
  <c r="X140" i="7"/>
  <c r="Y140" i="7"/>
  <c r="Z140" i="7"/>
  <c r="AA140" i="7"/>
  <c r="AB140" i="7"/>
  <c r="AC140" i="7"/>
  <c r="AD140" i="7"/>
  <c r="AE140" i="7"/>
  <c r="AF140" i="7"/>
  <c r="AG140" i="7"/>
  <c r="AH140" i="7"/>
  <c r="AI140" i="7"/>
  <c r="AJ140" i="7"/>
  <c r="AK140" i="7"/>
  <c r="AL140" i="7"/>
  <c r="AM140" i="7"/>
  <c r="AN140" i="7"/>
  <c r="AO140" i="7"/>
  <c r="AP140" i="7"/>
  <c r="AQ140" i="7"/>
  <c r="AR140" i="7"/>
  <c r="AS140" i="7"/>
  <c r="AT140" i="7"/>
  <c r="AU140" i="7"/>
  <c r="AV140" i="7"/>
  <c r="AW140" i="7"/>
  <c r="AX140" i="7"/>
  <c r="AY140" i="7"/>
  <c r="AZ140" i="7"/>
  <c r="BA140" i="7"/>
  <c r="BB140" i="7"/>
  <c r="BC140" i="7"/>
  <c r="BD140" i="7"/>
  <c r="BE140" i="7"/>
  <c r="BF140" i="7"/>
  <c r="BG140" i="7"/>
  <c r="BH140" i="7"/>
  <c r="BI140" i="7"/>
  <c r="BJ140" i="7"/>
  <c r="BK140" i="7"/>
  <c r="BL140" i="7"/>
  <c r="BM140" i="7"/>
  <c r="BN140" i="7"/>
  <c r="BO140" i="7"/>
  <c r="BP140" i="7"/>
  <c r="BQ140" i="7"/>
  <c r="BR140" i="7"/>
  <c r="BS140" i="7"/>
  <c r="BT140" i="7"/>
  <c r="BU140" i="7"/>
  <c r="BV140" i="7"/>
  <c r="BW140" i="7"/>
  <c r="BX140" i="7"/>
  <c r="BY140" i="7"/>
  <c r="BZ140" i="7"/>
  <c r="CA140" i="7"/>
  <c r="CB140" i="7"/>
  <c r="CC140" i="7"/>
  <c r="CD140" i="7"/>
  <c r="CE140" i="7"/>
  <c r="CF140" i="7"/>
  <c r="CG140" i="7"/>
  <c r="CH140" i="7"/>
  <c r="CI140" i="7"/>
  <c r="CJ140" i="7"/>
  <c r="CK140" i="7"/>
  <c r="CL140" i="7"/>
  <c r="CM140" i="7"/>
  <c r="CN140" i="7"/>
  <c r="CO140" i="7"/>
  <c r="CP140" i="7"/>
  <c r="CQ140" i="7"/>
  <c r="CR140" i="7"/>
  <c r="CS140" i="7"/>
  <c r="CT140" i="7"/>
  <c r="CU140" i="7"/>
  <c r="CV140" i="7"/>
  <c r="CW140" i="7"/>
  <c r="CX140" i="7"/>
  <c r="CY140" i="7"/>
  <c r="CZ140" i="7"/>
  <c r="DA140" i="7"/>
  <c r="DB140" i="7"/>
  <c r="DC140" i="7"/>
  <c r="DD140" i="7"/>
  <c r="DE140" i="7"/>
  <c r="DF140" i="7"/>
  <c r="DG140" i="7"/>
  <c r="DH140" i="7"/>
  <c r="DI140" i="7"/>
  <c r="DJ140" i="7"/>
  <c r="DK140" i="7"/>
  <c r="DL140" i="7"/>
  <c r="DM140" i="7"/>
  <c r="DN140" i="7"/>
  <c r="DO140" i="7"/>
  <c r="DP140" i="7"/>
  <c r="DQ140" i="7"/>
  <c r="DR140" i="7"/>
  <c r="DS140" i="7"/>
  <c r="DT140" i="7"/>
  <c r="DU140" i="7"/>
  <c r="DV140" i="7"/>
  <c r="DW140" i="7"/>
  <c r="DX140" i="7"/>
  <c r="DY140" i="7"/>
  <c r="DZ140" i="7"/>
  <c r="EA140" i="7"/>
  <c r="EB140" i="7"/>
  <c r="EC140" i="7"/>
  <c r="ED140" i="7"/>
  <c r="EE140" i="7"/>
  <c r="EF140" i="7"/>
  <c r="EG140" i="7"/>
  <c r="EH140" i="7"/>
  <c r="EI140" i="7"/>
  <c r="EJ140" i="7"/>
  <c r="EK140" i="7"/>
  <c r="EL140" i="7"/>
  <c r="EM140" i="7"/>
  <c r="EN140" i="7"/>
  <c r="EO140" i="7"/>
  <c r="EP140" i="7"/>
  <c r="EQ140" i="7"/>
  <c r="ER140" i="7"/>
  <c r="ES140" i="7"/>
  <c r="ET140" i="7"/>
  <c r="EU140" i="7"/>
  <c r="EV140" i="7"/>
  <c r="EW140" i="7"/>
  <c r="EX140" i="7"/>
  <c r="EY140" i="7"/>
  <c r="EZ140" i="7"/>
  <c r="FA140" i="7"/>
  <c r="FB140" i="7"/>
  <c r="FC140" i="7"/>
  <c r="FD140" i="7"/>
  <c r="FE140" i="7"/>
  <c r="FF140" i="7"/>
  <c r="FG140" i="7"/>
  <c r="FH140" i="7"/>
  <c r="FI140" i="7"/>
  <c r="FJ140" i="7"/>
  <c r="FK140" i="7"/>
  <c r="FL140" i="7"/>
  <c r="FM140" i="7"/>
  <c r="FN140" i="7"/>
  <c r="FO140" i="7"/>
  <c r="FP140" i="7"/>
  <c r="FQ140" i="7"/>
  <c r="FR140" i="7"/>
  <c r="FS140" i="7"/>
  <c r="FT140" i="7"/>
  <c r="FU140" i="7"/>
  <c r="FV140" i="7"/>
  <c r="FW140" i="7"/>
  <c r="FX140" i="7"/>
  <c r="FY140" i="7"/>
  <c r="FZ140" i="7"/>
  <c r="GA140" i="7"/>
  <c r="GB140" i="7"/>
  <c r="GC140" i="7"/>
  <c r="GD140" i="7"/>
  <c r="GE140" i="7"/>
  <c r="GF140" i="7"/>
  <c r="GG140" i="7"/>
  <c r="GH140" i="7"/>
  <c r="GI140" i="7"/>
  <c r="GJ140" i="7"/>
  <c r="GK140" i="7"/>
  <c r="GL140" i="7"/>
  <c r="GM140" i="7"/>
  <c r="GN140" i="7"/>
  <c r="GO140" i="7"/>
  <c r="GP140" i="7"/>
  <c r="GQ140" i="7"/>
  <c r="GR140" i="7"/>
  <c r="GS140" i="7"/>
  <c r="GT140" i="7"/>
  <c r="GU140" i="7"/>
  <c r="GV140" i="7"/>
  <c r="GW140" i="7"/>
  <c r="GX140" i="7"/>
  <c r="GY140" i="7"/>
  <c r="GZ140" i="7"/>
  <c r="HA140" i="7"/>
  <c r="HB140" i="7"/>
  <c r="HC140" i="7"/>
  <c r="HD140" i="7"/>
  <c r="HE140" i="7"/>
  <c r="HF140" i="7"/>
  <c r="HG140" i="7"/>
  <c r="HH140" i="7"/>
  <c r="HI140" i="7"/>
  <c r="HJ140" i="7"/>
  <c r="HK140" i="7"/>
  <c r="HL140" i="7"/>
  <c r="HM140" i="7"/>
  <c r="HN140" i="7"/>
  <c r="HO140" i="7"/>
  <c r="HP140" i="7"/>
  <c r="HQ140" i="7"/>
  <c r="HR140" i="7"/>
  <c r="HS140" i="7"/>
  <c r="HT140" i="7"/>
  <c r="HU140" i="7"/>
  <c r="HV140" i="7"/>
  <c r="HW140" i="7"/>
  <c r="HX140" i="7"/>
  <c r="HY140" i="7"/>
  <c r="HZ140" i="7"/>
  <c r="IA140" i="7"/>
  <c r="IB140" i="7"/>
  <c r="IC140" i="7"/>
  <c r="ID140" i="7"/>
  <c r="IE140" i="7"/>
  <c r="IF140" i="7"/>
  <c r="IG140" i="7"/>
  <c r="IH140" i="7"/>
  <c r="II140" i="7"/>
  <c r="IJ140" i="7"/>
  <c r="IK140" i="7"/>
  <c r="IL140" i="7"/>
  <c r="IM140" i="7"/>
  <c r="IN140" i="7"/>
  <c r="IO140" i="7"/>
  <c r="IP140" i="7"/>
  <c r="IQ140" i="7"/>
  <c r="IR140" i="7"/>
  <c r="IS140" i="7"/>
  <c r="IT140" i="7"/>
  <c r="IU140" i="7"/>
  <c r="IV140" i="7"/>
  <c r="IW140" i="7"/>
  <c r="IX140" i="7"/>
  <c r="IY140" i="7"/>
  <c r="IZ140" i="7"/>
  <c r="JA140" i="7"/>
  <c r="JB140" i="7"/>
  <c r="JC140" i="7"/>
  <c r="JD140" i="7"/>
  <c r="JE140" i="7"/>
  <c r="JF140" i="7"/>
  <c r="JG140" i="7"/>
  <c r="JH140" i="7"/>
  <c r="JI140" i="7"/>
  <c r="JJ140" i="7"/>
  <c r="JK140" i="7"/>
  <c r="JL140" i="7"/>
  <c r="JM140" i="7"/>
  <c r="JN140" i="7"/>
  <c r="JO140" i="7"/>
  <c r="JP140" i="7"/>
  <c r="JQ140" i="7"/>
  <c r="JR140" i="7"/>
  <c r="JS140" i="7"/>
  <c r="JT140" i="7"/>
  <c r="JU140" i="7"/>
  <c r="JV140" i="7"/>
  <c r="JW140" i="7"/>
  <c r="JX140" i="7"/>
  <c r="JY140" i="7"/>
  <c r="JZ140" i="7"/>
  <c r="KA140" i="7"/>
  <c r="KB140" i="7"/>
  <c r="KC140" i="7"/>
  <c r="KD140" i="7"/>
  <c r="KE140" i="7"/>
  <c r="KF140" i="7"/>
  <c r="KG140" i="7"/>
  <c r="KH140" i="7"/>
  <c r="KI140" i="7"/>
  <c r="KJ140" i="7"/>
  <c r="KK140" i="7"/>
  <c r="KL140" i="7"/>
  <c r="KM140" i="7"/>
  <c r="KN140" i="7"/>
  <c r="KO140" i="7"/>
  <c r="KP140" i="7"/>
  <c r="KQ140" i="7"/>
  <c r="KR140" i="7"/>
  <c r="KS140" i="7"/>
  <c r="KT140" i="7"/>
  <c r="KU140" i="7"/>
  <c r="KV140" i="7"/>
  <c r="KW140" i="7"/>
  <c r="KX140" i="7"/>
  <c r="KY140" i="7"/>
  <c r="KZ140" i="7"/>
  <c r="LA140" i="7"/>
  <c r="LB140" i="7"/>
  <c r="LC140" i="7"/>
  <c r="LD140" i="7"/>
  <c r="LE140" i="7"/>
  <c r="LF140" i="7"/>
  <c r="LG140" i="7"/>
  <c r="LH140" i="7"/>
  <c r="LI140" i="7"/>
  <c r="LJ140" i="7"/>
  <c r="LK140" i="7"/>
  <c r="LL140" i="7"/>
  <c r="LM140" i="7"/>
  <c r="LN140" i="7"/>
  <c r="LO140" i="7"/>
  <c r="LP140" i="7"/>
  <c r="LQ140" i="7"/>
  <c r="LR140" i="7"/>
  <c r="LS140" i="7"/>
  <c r="LT140" i="7"/>
  <c r="LU140" i="7"/>
  <c r="LV140" i="7"/>
  <c r="LW140" i="7"/>
  <c r="LX140" i="7"/>
  <c r="LY140" i="7"/>
  <c r="LZ140" i="7"/>
  <c r="MA140" i="7"/>
  <c r="MB140" i="7"/>
  <c r="MC140" i="7"/>
  <c r="MD140" i="7"/>
  <c r="ME140" i="7"/>
  <c r="MF140" i="7"/>
  <c r="MG140" i="7"/>
  <c r="MH140" i="7"/>
  <c r="MI140" i="7"/>
  <c r="MJ140" i="7"/>
  <c r="MK140" i="7"/>
  <c r="ML140" i="7"/>
  <c r="MM140" i="7"/>
  <c r="MN140" i="7"/>
  <c r="MO140" i="7"/>
  <c r="MP140" i="7"/>
  <c r="MQ140" i="7"/>
  <c r="MR140" i="7"/>
  <c r="MS140" i="7"/>
  <c r="MT140" i="7"/>
  <c r="MU140" i="7"/>
  <c r="MV140" i="7"/>
  <c r="MW140" i="7"/>
  <c r="MX140" i="7"/>
  <c r="MY140" i="7"/>
  <c r="MZ140" i="7"/>
  <c r="NA140" i="7"/>
  <c r="NB140" i="7"/>
  <c r="NC140" i="7"/>
  <c r="ND140" i="7"/>
  <c r="NE140" i="7"/>
  <c r="NF140" i="7"/>
  <c r="NG140" i="7"/>
  <c r="NH140" i="7"/>
  <c r="NI140" i="7"/>
  <c r="NJ140" i="7"/>
  <c r="NK140" i="7"/>
  <c r="NL140" i="7"/>
  <c r="NM140" i="7"/>
  <c r="NN140" i="7"/>
  <c r="NO140" i="7"/>
  <c r="NP140" i="7"/>
  <c r="NQ140" i="7"/>
  <c r="NR140" i="7"/>
  <c r="NS140" i="7"/>
  <c r="NT140" i="7"/>
  <c r="NU140" i="7"/>
  <c r="NV140" i="7"/>
  <c r="NW140" i="7"/>
  <c r="NX140" i="7"/>
  <c r="NY140" i="7"/>
  <c r="NZ140" i="7"/>
  <c r="OA140" i="7"/>
  <c r="OB140" i="7"/>
  <c r="OC140" i="7"/>
  <c r="OD140" i="7"/>
  <c r="OE140" i="7"/>
  <c r="OF140" i="7"/>
  <c r="OG140" i="7"/>
  <c r="OH140" i="7"/>
  <c r="OI140" i="7"/>
  <c r="OJ140" i="7"/>
  <c r="OK140" i="7"/>
  <c r="OL140" i="7"/>
  <c r="OM140" i="7"/>
  <c r="ON140" i="7"/>
  <c r="OO140" i="7"/>
  <c r="OP140" i="7"/>
  <c r="OQ140" i="7"/>
  <c r="OR140" i="7"/>
  <c r="OS140" i="7"/>
  <c r="OT140" i="7"/>
  <c r="OU140" i="7"/>
  <c r="OV140" i="7"/>
  <c r="OW140" i="7"/>
  <c r="OX140" i="7"/>
  <c r="OY140" i="7"/>
  <c r="OZ140" i="7"/>
  <c r="PA140" i="7"/>
  <c r="PB140" i="7"/>
  <c r="PC140" i="7"/>
  <c r="PD140" i="7"/>
  <c r="PE140" i="7"/>
  <c r="PF140" i="7"/>
  <c r="PG140" i="7"/>
  <c r="PH140" i="7"/>
  <c r="PI140" i="7"/>
  <c r="PJ140" i="7"/>
  <c r="PK140" i="7"/>
  <c r="PL140" i="7"/>
  <c r="PM140" i="7"/>
  <c r="PN140" i="7"/>
  <c r="PO140" i="7"/>
  <c r="PP140" i="7"/>
  <c r="PQ140" i="7"/>
  <c r="PR140" i="7"/>
  <c r="PS140" i="7"/>
  <c r="PT140" i="7"/>
  <c r="PU140" i="7"/>
  <c r="PV140" i="7"/>
  <c r="PW140" i="7"/>
  <c r="PX140" i="7"/>
  <c r="PY140" i="7"/>
  <c r="PZ140" i="7"/>
  <c r="QA140" i="7"/>
  <c r="QB140" i="7"/>
  <c r="QC140" i="7"/>
  <c r="QD140" i="7"/>
  <c r="QE140" i="7"/>
  <c r="QF140" i="7"/>
  <c r="QG140" i="7"/>
  <c r="QH140" i="7"/>
  <c r="QI140" i="7"/>
  <c r="QJ140" i="7"/>
  <c r="QK140" i="7"/>
  <c r="QL140" i="7"/>
  <c r="QM140" i="7"/>
  <c r="QN140" i="7"/>
  <c r="QO140" i="7"/>
  <c r="QP140" i="7"/>
  <c r="QQ140" i="7"/>
  <c r="QR140" i="7"/>
  <c r="QS140" i="7"/>
  <c r="QT140" i="7"/>
  <c r="QU140" i="7"/>
  <c r="QV140" i="7"/>
  <c r="QW140" i="7"/>
  <c r="QX140" i="7"/>
  <c r="QY140" i="7"/>
  <c r="QZ140" i="7"/>
  <c r="RA140" i="7"/>
  <c r="RB140" i="7"/>
  <c r="RC140" i="7"/>
  <c r="RD140" i="7"/>
  <c r="RE140" i="7"/>
  <c r="RF140" i="7"/>
  <c r="RG140" i="7"/>
  <c r="RH140" i="7"/>
  <c r="RI140" i="7"/>
  <c r="RJ140" i="7"/>
  <c r="RK140" i="7"/>
  <c r="RL140" i="7"/>
  <c r="RM140" i="7"/>
  <c r="RN140" i="7"/>
  <c r="RO140" i="7"/>
  <c r="RP140" i="7"/>
  <c r="RQ140" i="7"/>
  <c r="RR140" i="7"/>
  <c r="RS140" i="7"/>
  <c r="RT140" i="7"/>
  <c r="RU140" i="7"/>
  <c r="RV140" i="7"/>
  <c r="RW140" i="7"/>
  <c r="RX140" i="7"/>
  <c r="RY140" i="7"/>
  <c r="RZ140" i="7"/>
  <c r="SA140" i="7"/>
  <c r="SB140" i="7"/>
  <c r="SC140" i="7"/>
  <c r="SD140" i="7"/>
  <c r="SE140" i="7"/>
  <c r="SF140" i="7"/>
  <c r="SG140" i="7"/>
  <c r="SH140" i="7"/>
  <c r="SI140" i="7"/>
  <c r="SJ140" i="7"/>
  <c r="SK140" i="7"/>
  <c r="SL140" i="7"/>
  <c r="SM140" i="7"/>
  <c r="SN140" i="7"/>
  <c r="SO140" i="7"/>
  <c r="SP140" i="7"/>
  <c r="SQ140" i="7"/>
  <c r="SR140" i="7"/>
  <c r="SS140" i="7"/>
  <c r="ST140" i="7"/>
  <c r="SU140" i="7"/>
  <c r="SV140" i="7"/>
  <c r="SW140" i="7"/>
  <c r="SX140" i="7"/>
  <c r="SY140" i="7"/>
  <c r="SZ140" i="7"/>
  <c r="TA140" i="7"/>
  <c r="TB140" i="7"/>
  <c r="TC140" i="7"/>
  <c r="TD140" i="7"/>
  <c r="TE140" i="7"/>
  <c r="TF140" i="7"/>
  <c r="TG140" i="7"/>
  <c r="TH140" i="7"/>
  <c r="TI140" i="7"/>
  <c r="TJ140" i="7"/>
  <c r="TK140" i="7"/>
  <c r="TL140" i="7"/>
  <c r="TM140" i="7"/>
  <c r="TN140" i="7"/>
  <c r="TO140" i="7"/>
  <c r="TP140" i="7"/>
  <c r="TQ140" i="7"/>
  <c r="TR140" i="7"/>
  <c r="TS140" i="7"/>
  <c r="TT140" i="7"/>
  <c r="TU140" i="7"/>
  <c r="TV140" i="7"/>
  <c r="TW140" i="7"/>
  <c r="TX140" i="7"/>
  <c r="TY140" i="7"/>
  <c r="TZ140" i="7"/>
  <c r="UA140" i="7"/>
  <c r="UB140" i="7"/>
  <c r="UC140" i="7"/>
  <c r="UD140" i="7"/>
  <c r="UE140" i="7"/>
  <c r="UF140" i="7"/>
  <c r="UG140" i="7"/>
  <c r="UH140" i="7"/>
  <c r="UI140" i="7"/>
  <c r="UJ140" i="7"/>
  <c r="UK140" i="7"/>
  <c r="UL140" i="7"/>
  <c r="UM140" i="7"/>
  <c r="UN140" i="7"/>
  <c r="UO140" i="7"/>
  <c r="UP140" i="7"/>
  <c r="UQ140" i="7"/>
  <c r="UR140" i="7"/>
  <c r="US140" i="7"/>
  <c r="UT140" i="7"/>
  <c r="UU140" i="7"/>
  <c r="UV140" i="7"/>
  <c r="UW140" i="7"/>
  <c r="UX140" i="7"/>
  <c r="UY140" i="7"/>
  <c r="UZ140" i="7"/>
  <c r="VA140" i="7"/>
  <c r="VB140" i="7"/>
  <c r="VC140" i="7"/>
  <c r="VD140" i="7"/>
  <c r="VE140" i="7"/>
  <c r="VF140" i="7"/>
  <c r="VG140" i="7"/>
  <c r="VH140" i="7"/>
  <c r="VI140" i="7"/>
  <c r="VJ140" i="7"/>
  <c r="VK140" i="7"/>
  <c r="VL140" i="7"/>
  <c r="VM140" i="7"/>
  <c r="VN140" i="7"/>
  <c r="VO140" i="7"/>
  <c r="VP140" i="7"/>
  <c r="VQ140" i="7"/>
  <c r="VR140" i="7"/>
  <c r="VS140" i="7"/>
  <c r="VT140" i="7"/>
  <c r="VU140" i="7"/>
  <c r="VV140" i="7"/>
  <c r="VW140" i="7"/>
  <c r="VX140" i="7"/>
  <c r="VY140" i="7"/>
  <c r="VZ140" i="7"/>
  <c r="WA140" i="7"/>
  <c r="WB140" i="7"/>
  <c r="WC140" i="7"/>
  <c r="WD140" i="7"/>
  <c r="WE140" i="7"/>
  <c r="WF140" i="7"/>
  <c r="WG140" i="7"/>
  <c r="WH140" i="7"/>
  <c r="WI140" i="7"/>
  <c r="WJ140" i="7"/>
  <c r="WK140" i="7"/>
  <c r="WL140" i="7"/>
  <c r="WM140" i="7"/>
  <c r="WN140" i="7"/>
  <c r="WO140" i="7"/>
  <c r="WP140" i="7"/>
  <c r="WQ140" i="7"/>
  <c r="WR140" i="7"/>
  <c r="WS140" i="7"/>
  <c r="WT140" i="7"/>
  <c r="WU140" i="7"/>
  <c r="WV140" i="7"/>
  <c r="WW140" i="7"/>
  <c r="WX140" i="7"/>
  <c r="WY140" i="7"/>
  <c r="WZ140" i="7"/>
  <c r="XA140" i="7"/>
  <c r="XB140" i="7"/>
  <c r="XC140" i="7"/>
  <c r="XD140" i="7"/>
  <c r="XE140" i="7"/>
  <c r="XF140" i="7"/>
  <c r="XG140" i="7"/>
  <c r="XH140" i="7"/>
  <c r="XI140" i="7"/>
  <c r="XJ140" i="7"/>
  <c r="XK140" i="7"/>
  <c r="XL140" i="7"/>
  <c r="XM140" i="7"/>
  <c r="XN140" i="7"/>
  <c r="XO140" i="7"/>
  <c r="XP140" i="7"/>
  <c r="XQ140" i="7"/>
  <c r="XR140" i="7"/>
  <c r="XS140" i="7"/>
  <c r="XT140" i="7"/>
  <c r="XU140" i="7"/>
  <c r="XV140" i="7"/>
  <c r="XW140" i="7"/>
  <c r="XX140" i="7"/>
  <c r="XY140" i="7"/>
  <c r="XZ140" i="7"/>
  <c r="YA140" i="7"/>
  <c r="YB140" i="7"/>
  <c r="YC140" i="7"/>
  <c r="YD140" i="7"/>
  <c r="YE140" i="7"/>
  <c r="YF140" i="7"/>
  <c r="YG140" i="7"/>
  <c r="YH140" i="7"/>
  <c r="YI140" i="7"/>
  <c r="YJ140" i="7"/>
  <c r="YK140" i="7"/>
  <c r="YL140" i="7"/>
  <c r="YM140" i="7"/>
  <c r="YN140" i="7"/>
  <c r="YO140" i="7"/>
  <c r="YP140" i="7"/>
  <c r="YQ140" i="7"/>
  <c r="YR140" i="7"/>
  <c r="YS140" i="7"/>
  <c r="YT140" i="7"/>
  <c r="YU140" i="7"/>
  <c r="YV140" i="7"/>
  <c r="YW140" i="7"/>
  <c r="YX140" i="7"/>
  <c r="YY140" i="7"/>
  <c r="YZ140" i="7"/>
  <c r="ZA140" i="7"/>
  <c r="ZB140" i="7"/>
  <c r="ZC140" i="7"/>
  <c r="ZD140" i="7"/>
  <c r="ZE140" i="7"/>
  <c r="ZF140" i="7"/>
  <c r="ZG140" i="7"/>
  <c r="ZH140" i="7"/>
  <c r="ZI140" i="7"/>
  <c r="ZJ140" i="7"/>
  <c r="ZK140" i="7"/>
  <c r="ZL140" i="7"/>
  <c r="ZM140" i="7"/>
  <c r="ZN140" i="7"/>
  <c r="ZO140" i="7"/>
  <c r="ZP140" i="7"/>
  <c r="ZQ140" i="7"/>
  <c r="ZR140" i="7"/>
  <c r="ZS140" i="7"/>
  <c r="ZT140" i="7"/>
  <c r="ZU140" i="7"/>
  <c r="ZV140" i="7"/>
  <c r="ZW140" i="7"/>
  <c r="ZX140" i="7"/>
  <c r="ZY140" i="7"/>
  <c r="ZZ140" i="7"/>
  <c r="AAA140" i="7"/>
  <c r="AAB140" i="7"/>
  <c r="AAC140" i="7"/>
  <c r="AAD140" i="7"/>
  <c r="AAE140" i="7"/>
  <c r="AAF140" i="7"/>
  <c r="AAG140" i="7"/>
  <c r="AAH140" i="7"/>
  <c r="AAI140" i="7"/>
  <c r="AAJ140" i="7"/>
  <c r="AAK140" i="7"/>
  <c r="AAL140" i="7"/>
  <c r="AAM140" i="7"/>
  <c r="AAN140" i="7"/>
  <c r="AAO140" i="7"/>
  <c r="AAP140" i="7"/>
  <c r="AAQ140" i="7"/>
  <c r="AAR140" i="7"/>
  <c r="AAS140" i="7"/>
  <c r="AAT140" i="7"/>
  <c r="AAU140" i="7"/>
  <c r="AAV140" i="7"/>
  <c r="AAW140" i="7"/>
  <c r="AAX140" i="7"/>
  <c r="AAY140" i="7"/>
  <c r="AAZ140" i="7"/>
  <c r="ABA140" i="7"/>
  <c r="ABB140" i="7"/>
  <c r="ABC140" i="7"/>
  <c r="ABD140" i="7"/>
  <c r="ABE140" i="7"/>
  <c r="ABF140" i="7"/>
  <c r="ABG140" i="7"/>
  <c r="ABH140" i="7"/>
  <c r="ABI140" i="7"/>
  <c r="ABJ140" i="7"/>
  <c r="ABK140" i="7"/>
  <c r="ABL140" i="7"/>
  <c r="ABM140" i="7"/>
  <c r="ABN140" i="7"/>
  <c r="ABO140" i="7"/>
  <c r="ABP140" i="7"/>
  <c r="ABQ140" i="7"/>
  <c r="ABR140" i="7"/>
  <c r="ABS140" i="7"/>
  <c r="ABT140" i="7"/>
  <c r="ABU140" i="7"/>
  <c r="ABV140" i="7"/>
  <c r="ABW140" i="7"/>
  <c r="ABX140" i="7"/>
  <c r="ABY140" i="7"/>
  <c r="ABZ140" i="7"/>
  <c r="ACA140" i="7"/>
  <c r="ACB140" i="7"/>
  <c r="ACC140" i="7"/>
  <c r="ACD140" i="7"/>
  <c r="ACE140" i="7"/>
  <c r="ACF140" i="7"/>
  <c r="ACG140" i="7"/>
  <c r="ACH140" i="7"/>
  <c r="ACI140" i="7"/>
  <c r="ACJ140" i="7"/>
  <c r="ACK140" i="7"/>
  <c r="ACL140" i="7"/>
  <c r="ACM140" i="7"/>
  <c r="ACN140" i="7"/>
  <c r="ACO140" i="7"/>
  <c r="ACP140" i="7"/>
  <c r="ACQ140" i="7"/>
  <c r="ACR140" i="7"/>
  <c r="ACS140" i="7"/>
  <c r="ACT140" i="7"/>
  <c r="ACU140" i="7"/>
  <c r="ACV140" i="7"/>
  <c r="ACW140" i="7"/>
  <c r="ACX140" i="7"/>
  <c r="ACY140" i="7"/>
  <c r="ACZ140" i="7"/>
  <c r="ADA140" i="7"/>
  <c r="ADB140" i="7"/>
  <c r="ADC140" i="7"/>
  <c r="ADD140" i="7"/>
  <c r="ADE140" i="7"/>
  <c r="ADF140" i="7"/>
  <c r="ADG140" i="7"/>
  <c r="ADH140" i="7"/>
  <c r="ADI140" i="7"/>
  <c r="ADJ140" i="7"/>
  <c r="ADK140" i="7"/>
  <c r="ADL140" i="7"/>
  <c r="ADM140" i="7"/>
  <c r="ADN140" i="7"/>
  <c r="ADO140" i="7"/>
  <c r="ADP140" i="7"/>
  <c r="ADQ140" i="7"/>
  <c r="ADR140" i="7"/>
  <c r="ADS140" i="7"/>
  <c r="ADT140" i="7"/>
  <c r="ADU140" i="7"/>
  <c r="ADV140" i="7"/>
  <c r="ADW140" i="7"/>
  <c r="ADX140" i="7"/>
  <c r="ADY140" i="7"/>
  <c r="ADZ140" i="7"/>
  <c r="AEA140" i="7"/>
  <c r="AEB140" i="7"/>
  <c r="AEC140" i="7"/>
  <c r="AED140" i="7"/>
  <c r="AEE140" i="7"/>
  <c r="AEF140" i="7"/>
  <c r="AEG140" i="7"/>
  <c r="AEH140" i="7"/>
  <c r="AEI140" i="7"/>
  <c r="AEJ140" i="7"/>
  <c r="AEK140" i="7"/>
  <c r="AEL140" i="7"/>
  <c r="AEM140" i="7"/>
  <c r="AEN140" i="7"/>
  <c r="AEO140" i="7"/>
  <c r="AEP140" i="7"/>
  <c r="AEQ140" i="7"/>
  <c r="AER140" i="7"/>
  <c r="AES140" i="7"/>
  <c r="AET140" i="7"/>
  <c r="AEU140" i="7"/>
  <c r="AEV140" i="7"/>
  <c r="AEW140" i="7"/>
  <c r="AEX140" i="7"/>
  <c r="AEY140" i="7"/>
  <c r="AEZ140" i="7"/>
  <c r="AFA140" i="7"/>
  <c r="AFB140" i="7"/>
  <c r="AFC140" i="7"/>
  <c r="AFD140" i="7"/>
  <c r="AFE140" i="7"/>
  <c r="AFF140" i="7"/>
  <c r="AFG140" i="7"/>
  <c r="AFH140" i="7"/>
  <c r="AFI140" i="7"/>
  <c r="AFJ140" i="7"/>
  <c r="AFK140" i="7"/>
  <c r="AFL140" i="7"/>
  <c r="AFM140" i="7"/>
  <c r="AFN140" i="7"/>
  <c r="AFO140" i="7"/>
  <c r="AFP140" i="7"/>
  <c r="AFQ140" i="7"/>
  <c r="AFR140" i="7"/>
  <c r="AFS140" i="7"/>
  <c r="AFT140" i="7"/>
  <c r="AFU140" i="7"/>
  <c r="AFV140" i="7"/>
  <c r="AFW140" i="7"/>
  <c r="AFX140" i="7"/>
  <c r="AFY140" i="7"/>
  <c r="AFZ140" i="7"/>
  <c r="AGA140" i="7"/>
  <c r="AGB140" i="7"/>
  <c r="AGC140" i="7"/>
  <c r="AGD140" i="7"/>
  <c r="AGE140" i="7"/>
  <c r="AGF140" i="7"/>
  <c r="AGG140" i="7"/>
  <c r="AGH140" i="7"/>
  <c r="AGI140" i="7"/>
  <c r="AGJ140" i="7"/>
  <c r="AGK140" i="7"/>
  <c r="AGL140" i="7"/>
  <c r="AGM140" i="7"/>
  <c r="AGN140" i="7"/>
  <c r="AGO140" i="7"/>
  <c r="AGP140" i="7"/>
  <c r="AGQ140" i="7"/>
  <c r="AGR140" i="7"/>
  <c r="AGS140" i="7"/>
  <c r="AGT140" i="7"/>
  <c r="AGU140" i="7"/>
  <c r="AGV140" i="7"/>
  <c r="AGW140" i="7"/>
  <c r="AGX140" i="7"/>
  <c r="AGY140" i="7"/>
  <c r="AGZ140" i="7"/>
  <c r="AHA140" i="7"/>
  <c r="AHB140" i="7"/>
  <c r="AHC140" i="7"/>
  <c r="AHD140" i="7"/>
  <c r="AHE140" i="7"/>
  <c r="AHF140" i="7"/>
  <c r="AHG140" i="7"/>
  <c r="AHH140" i="7"/>
  <c r="AHI140" i="7"/>
  <c r="AHJ140" i="7"/>
  <c r="AHK140" i="7"/>
  <c r="AHL140" i="7"/>
  <c r="AHM140" i="7"/>
  <c r="AHN140" i="7"/>
  <c r="AHO140" i="7"/>
  <c r="AHP140" i="7"/>
  <c r="AHQ140" i="7"/>
  <c r="AHR140" i="7"/>
  <c r="AHS140" i="7"/>
  <c r="AHT140" i="7"/>
  <c r="AHU140" i="7"/>
  <c r="AHV140" i="7"/>
  <c r="AHW140" i="7"/>
  <c r="AHX140" i="7"/>
  <c r="AHY140" i="7"/>
  <c r="AHZ140" i="7"/>
  <c r="AIA140" i="7"/>
  <c r="AIB140" i="7"/>
  <c r="AIC140" i="7"/>
  <c r="AID140" i="7"/>
  <c r="AIE140" i="7"/>
  <c r="AIF140" i="7"/>
  <c r="AIG140" i="7"/>
  <c r="AIH140" i="7"/>
  <c r="AII140" i="7"/>
  <c r="AIJ140" i="7"/>
  <c r="AIK140" i="7"/>
  <c r="AIL140" i="7"/>
  <c r="AIM140" i="7"/>
  <c r="AIN140" i="7"/>
  <c r="AIO140" i="7"/>
  <c r="AIP140" i="7"/>
  <c r="AIQ140" i="7"/>
  <c r="AIR140" i="7"/>
  <c r="AIS140" i="7"/>
  <c r="AIT140" i="7"/>
  <c r="AIU140" i="7"/>
  <c r="AIV140" i="7"/>
  <c r="AIW140" i="7"/>
  <c r="AIX140" i="7"/>
  <c r="AIY140" i="7"/>
  <c r="AIZ140" i="7"/>
  <c r="AJA140" i="7"/>
  <c r="AJB140" i="7"/>
  <c r="AJC140" i="7"/>
  <c r="AJD140" i="7"/>
  <c r="AJE140" i="7"/>
  <c r="AJF140" i="7"/>
  <c r="AJG140" i="7"/>
  <c r="AJH140" i="7"/>
  <c r="AJI140" i="7"/>
  <c r="AJJ140" i="7"/>
  <c r="AJK140" i="7"/>
  <c r="AJL140" i="7"/>
  <c r="AJM140" i="7"/>
  <c r="AJN140" i="7"/>
  <c r="AJO140" i="7"/>
  <c r="AJP140" i="7"/>
  <c r="AJQ140" i="7"/>
  <c r="AJR140" i="7"/>
  <c r="AJS140" i="7"/>
  <c r="AJT140" i="7"/>
  <c r="AJU140" i="7"/>
  <c r="AJV140" i="7"/>
  <c r="AJW140" i="7"/>
  <c r="AJX140" i="7"/>
  <c r="AJY140" i="7"/>
  <c r="AJZ140" i="7"/>
  <c r="AKA140" i="7"/>
  <c r="AKB140" i="7"/>
  <c r="AKC140" i="7"/>
  <c r="AKD140" i="7"/>
  <c r="AKE140" i="7"/>
  <c r="AKF140" i="7"/>
  <c r="AKG140" i="7"/>
  <c r="AKH140" i="7"/>
  <c r="AKI140" i="7"/>
  <c r="AKJ140" i="7"/>
  <c r="AKK140" i="7"/>
  <c r="AKL140" i="7"/>
  <c r="AKM140" i="7"/>
  <c r="AKN140" i="7"/>
  <c r="AKO140" i="7"/>
  <c r="AKP140" i="7"/>
  <c r="AKQ140" i="7"/>
  <c r="AKR140" i="7"/>
  <c r="AKS140" i="7"/>
  <c r="AKT140" i="7"/>
  <c r="AKU140" i="7"/>
  <c r="AKV140" i="7"/>
  <c r="AKW140" i="7"/>
  <c r="AKX140" i="7"/>
  <c r="AKY140" i="7"/>
  <c r="AKZ140" i="7"/>
  <c r="ALA140" i="7"/>
  <c r="ALB140" i="7"/>
  <c r="ALC140" i="7"/>
  <c r="ALD140" i="7"/>
  <c r="ALE140" i="7"/>
  <c r="ALF140" i="7"/>
  <c r="ALG140" i="7"/>
  <c r="ALH140" i="7"/>
  <c r="ALI140" i="7"/>
  <c r="ALJ140" i="7"/>
  <c r="ALK140" i="7"/>
  <c r="ALL140" i="7"/>
  <c r="ALM140" i="7"/>
  <c r="ALN140" i="7"/>
  <c r="ALO140" i="7"/>
  <c r="ALP140" i="7"/>
  <c r="ALQ140" i="7"/>
  <c r="ALR140" i="7"/>
  <c r="ALS140" i="7"/>
  <c r="ALT140" i="7"/>
  <c r="ALU140" i="7"/>
  <c r="ALV140" i="7"/>
  <c r="ALW140" i="7"/>
  <c r="ALX140" i="7"/>
  <c r="ALY140" i="7"/>
  <c r="ALZ140" i="7"/>
  <c r="AMA140" i="7"/>
  <c r="AMB140" i="7"/>
  <c r="AMC140" i="7"/>
  <c r="AMD140" i="7"/>
  <c r="AME140" i="7"/>
  <c r="AMF140" i="7"/>
  <c r="AMG140" i="7"/>
  <c r="AMH140" i="7"/>
  <c r="AMI140" i="7"/>
  <c r="AMJ140" i="7"/>
  <c r="AMK140" i="7"/>
  <c r="AML140" i="7"/>
  <c r="AMM140" i="7"/>
  <c r="AMN140" i="7"/>
  <c r="AMO140" i="7"/>
  <c r="AMP140" i="7"/>
  <c r="AMQ140" i="7"/>
  <c r="AMR140" i="7"/>
  <c r="AMS140" i="7"/>
  <c r="AMT140" i="7"/>
  <c r="AMU140" i="7"/>
  <c r="AMV140" i="7"/>
  <c r="AMW140" i="7"/>
  <c r="AMX140" i="7"/>
  <c r="AMY140" i="7"/>
  <c r="AMZ140" i="7"/>
  <c r="ANA140" i="7"/>
  <c r="ANB140" i="7"/>
  <c r="ANC140" i="7"/>
  <c r="AND140" i="7"/>
  <c r="ANE140" i="7"/>
  <c r="ANF140" i="7"/>
  <c r="ANG140" i="7"/>
  <c r="ANH140" i="7"/>
  <c r="ANI140" i="7"/>
  <c r="ANJ140" i="7"/>
  <c r="ANK140" i="7"/>
  <c r="ANL140" i="7"/>
  <c r="ANM140" i="7"/>
  <c r="ANN140" i="7"/>
  <c r="ANO140" i="7"/>
  <c r="ANP140" i="7"/>
  <c r="ANQ140" i="7"/>
  <c r="ANR140" i="7"/>
  <c r="ANS140" i="7"/>
  <c r="ANT140" i="7"/>
  <c r="ANU140" i="7"/>
  <c r="ANV140" i="7"/>
  <c r="ANW140" i="7"/>
  <c r="ANX140" i="7"/>
  <c r="ANY140" i="7"/>
  <c r="ANZ140" i="7"/>
  <c r="AOA140" i="7"/>
  <c r="AOB140" i="7"/>
  <c r="AOC140" i="7"/>
  <c r="AOD140" i="7"/>
  <c r="AOE140" i="7"/>
  <c r="AOF140" i="7"/>
  <c r="AOG140" i="7"/>
  <c r="AOH140" i="7"/>
  <c r="AOI140" i="7"/>
  <c r="AOJ140" i="7"/>
  <c r="AOK140" i="7"/>
  <c r="AOL140" i="7"/>
  <c r="AOM140" i="7"/>
  <c r="AON140" i="7"/>
  <c r="AOO140" i="7"/>
  <c r="AOP140" i="7"/>
  <c r="AOQ140" i="7"/>
  <c r="AOR140" i="7"/>
  <c r="AOS140" i="7"/>
  <c r="AOT140" i="7"/>
  <c r="AOU140" i="7"/>
  <c r="AOV140" i="7"/>
  <c r="AOW140" i="7"/>
  <c r="AOX140" i="7"/>
  <c r="AOY140" i="7"/>
  <c r="AOZ140" i="7"/>
  <c r="APA140" i="7"/>
  <c r="APB140" i="7"/>
  <c r="APC140" i="7"/>
  <c r="APD140" i="7"/>
  <c r="APE140" i="7"/>
  <c r="APF140" i="7"/>
  <c r="APG140" i="7"/>
  <c r="APH140" i="7"/>
  <c r="API140" i="7"/>
  <c r="APJ140" i="7"/>
  <c r="APK140" i="7"/>
  <c r="APL140" i="7"/>
  <c r="APM140" i="7"/>
  <c r="APN140" i="7"/>
  <c r="APO140" i="7"/>
  <c r="APP140" i="7"/>
  <c r="APQ140" i="7"/>
  <c r="APR140" i="7"/>
  <c r="APS140" i="7"/>
  <c r="APT140" i="7"/>
  <c r="APU140" i="7"/>
  <c r="APV140" i="7"/>
  <c r="APW140" i="7"/>
  <c r="APX140" i="7"/>
  <c r="APY140" i="7"/>
  <c r="APZ140" i="7"/>
  <c r="AQA140" i="7"/>
  <c r="AQB140" i="7"/>
  <c r="AQC140" i="7"/>
  <c r="AQD140" i="7"/>
  <c r="AQE140" i="7"/>
  <c r="AQF140" i="7"/>
  <c r="AQG140" i="7"/>
  <c r="AQH140" i="7"/>
  <c r="AQI140" i="7"/>
  <c r="AQJ140" i="7"/>
  <c r="AQK140" i="7"/>
  <c r="AQL140" i="7"/>
  <c r="AQM140" i="7"/>
  <c r="AQN140" i="7"/>
  <c r="AQO140" i="7"/>
  <c r="AQP140" i="7"/>
  <c r="AQQ140" i="7"/>
  <c r="AQR140" i="7"/>
  <c r="AQS140" i="7"/>
  <c r="AQT140" i="7"/>
  <c r="AQU140" i="7"/>
  <c r="AQV140" i="7"/>
  <c r="AQW140" i="7"/>
  <c r="AQX140" i="7"/>
  <c r="AQY140" i="7"/>
  <c r="AQZ140" i="7"/>
  <c r="ARA140" i="7"/>
  <c r="ARB140" i="7"/>
  <c r="ARC140" i="7"/>
  <c r="ARD140" i="7"/>
  <c r="ARE140" i="7"/>
  <c r="ARF140" i="7"/>
  <c r="ARG140" i="7"/>
  <c r="ARH140" i="7"/>
  <c r="ARI140" i="7"/>
  <c r="ARJ140" i="7"/>
  <c r="ARK140" i="7"/>
  <c r="ARL140" i="7"/>
  <c r="ARM140" i="7"/>
  <c r="ARN140" i="7"/>
  <c r="ARO140" i="7"/>
  <c r="ARP140" i="7"/>
  <c r="ARQ140" i="7"/>
  <c r="ARR140" i="7"/>
  <c r="ARS140" i="7"/>
  <c r="ART140" i="7"/>
  <c r="ARU140" i="7"/>
  <c r="ARV140" i="7"/>
  <c r="ARW140" i="7"/>
  <c r="ARX140" i="7"/>
  <c r="ARY140" i="7"/>
  <c r="ARZ140" i="7"/>
  <c r="ASA140" i="7"/>
  <c r="ASB140" i="7"/>
  <c r="ASC140" i="7"/>
  <c r="ASD140" i="7"/>
  <c r="ASE140" i="7"/>
  <c r="ASF140" i="7"/>
  <c r="ASG140" i="7"/>
  <c r="ASH140" i="7"/>
  <c r="ASI140" i="7"/>
  <c r="ASJ140" i="7"/>
  <c r="ASK140" i="7"/>
  <c r="ASL140" i="7"/>
  <c r="ASM140" i="7"/>
  <c r="ASN140" i="7"/>
  <c r="ASO140" i="7"/>
  <c r="ASP140" i="7"/>
  <c r="ASQ140" i="7"/>
  <c r="ASR140" i="7"/>
  <c r="ASS140" i="7"/>
  <c r="AST140" i="7"/>
  <c r="ASU140" i="7"/>
  <c r="ASV140" i="7"/>
  <c r="ASW140" i="7"/>
  <c r="ASX140" i="7"/>
  <c r="ASY140" i="7"/>
  <c r="ASZ140" i="7"/>
  <c r="ATA140" i="7"/>
  <c r="ATB140" i="7"/>
  <c r="ATC140" i="7"/>
  <c r="ATD140" i="7"/>
  <c r="ATE140" i="7"/>
  <c r="ATF140" i="7"/>
  <c r="ATG140" i="7"/>
  <c r="ATH140" i="7"/>
  <c r="ATI140" i="7"/>
  <c r="ATJ140" i="7"/>
  <c r="ATK140" i="7"/>
  <c r="ATL140" i="7"/>
  <c r="ATM140" i="7"/>
  <c r="ATN140" i="7"/>
  <c r="ATO140" i="7"/>
  <c r="ATP140" i="7"/>
  <c r="ATQ140" i="7"/>
  <c r="ATR140" i="7"/>
  <c r="ATS140" i="7"/>
  <c r="ATT140" i="7"/>
  <c r="ATU140" i="7"/>
  <c r="ATV140" i="7"/>
  <c r="ATW140" i="7"/>
  <c r="ATX140" i="7"/>
  <c r="ATY140" i="7"/>
  <c r="ATZ140" i="7"/>
  <c r="AUA140" i="7"/>
  <c r="AUB140" i="7"/>
  <c r="AUC140" i="7"/>
  <c r="AUD140" i="7"/>
  <c r="AUE140" i="7"/>
  <c r="AUF140" i="7"/>
  <c r="AUG140" i="7"/>
  <c r="AUH140" i="7"/>
  <c r="AUI140" i="7"/>
  <c r="AUJ140" i="7"/>
  <c r="AUK140" i="7"/>
  <c r="AUL140" i="7"/>
  <c r="AUM140" i="7"/>
  <c r="AUN140" i="7"/>
  <c r="AUO140" i="7"/>
  <c r="AUP140" i="7"/>
  <c r="AUQ140" i="7"/>
  <c r="AUR140" i="7"/>
  <c r="AUS140" i="7"/>
  <c r="AUT140" i="7"/>
  <c r="AUU140" i="7"/>
  <c r="AUV140" i="7"/>
  <c r="AUW140" i="7"/>
  <c r="AUX140" i="7"/>
  <c r="AUY140" i="7"/>
  <c r="AUZ140" i="7"/>
  <c r="AVA140" i="7"/>
  <c r="AVB140" i="7"/>
  <c r="AVC140" i="7"/>
  <c r="AVD140" i="7"/>
  <c r="AVE140" i="7"/>
  <c r="AVF140" i="7"/>
  <c r="AVG140" i="7"/>
  <c r="AVH140" i="7"/>
  <c r="AVI140" i="7"/>
  <c r="AVJ140" i="7"/>
  <c r="AVK140" i="7"/>
  <c r="AVL140" i="7"/>
  <c r="AVM140" i="7"/>
  <c r="AVN140" i="7"/>
  <c r="AVO140" i="7"/>
  <c r="AVP140" i="7"/>
  <c r="AVQ140" i="7"/>
  <c r="AVR140" i="7"/>
  <c r="AVS140" i="7"/>
  <c r="AVT140" i="7"/>
  <c r="AVU140" i="7"/>
  <c r="AVV140" i="7"/>
  <c r="AVW140" i="7"/>
  <c r="AVX140" i="7"/>
  <c r="AVY140" i="7"/>
  <c r="AVZ140" i="7"/>
  <c r="AWA140" i="7"/>
  <c r="AWB140" i="7"/>
  <c r="AWC140" i="7"/>
  <c r="AWD140" i="7"/>
  <c r="AWE140" i="7"/>
  <c r="AWF140" i="7"/>
  <c r="AWG140" i="7"/>
  <c r="AWH140" i="7"/>
  <c r="AWI140" i="7"/>
  <c r="AWJ140" i="7"/>
  <c r="AWK140" i="7"/>
  <c r="AWL140" i="7"/>
  <c r="AWM140" i="7"/>
  <c r="AWN140" i="7"/>
  <c r="AWO140" i="7"/>
  <c r="AWP140" i="7"/>
  <c r="AWQ140" i="7"/>
  <c r="AWR140" i="7"/>
  <c r="AWS140" i="7"/>
  <c r="AWT140" i="7"/>
  <c r="AWU140" i="7"/>
  <c r="AWV140" i="7"/>
  <c r="AWW140" i="7"/>
  <c r="AWX140" i="7"/>
  <c r="AWY140" i="7"/>
  <c r="AWZ140" i="7"/>
  <c r="AXA140" i="7"/>
  <c r="AXB140" i="7"/>
  <c r="AXC140" i="7"/>
  <c r="AXD140" i="7"/>
  <c r="AXE140" i="7"/>
  <c r="AXF140" i="7"/>
  <c r="AXG140" i="7"/>
  <c r="AXH140" i="7"/>
  <c r="AXI140" i="7"/>
  <c r="AXJ140" i="7"/>
  <c r="AXK140" i="7"/>
  <c r="AXL140" i="7"/>
  <c r="AXM140" i="7"/>
  <c r="AXN140" i="7"/>
  <c r="AXO140" i="7"/>
  <c r="AXP140" i="7"/>
  <c r="AXQ140" i="7"/>
  <c r="AXR140" i="7"/>
  <c r="AXS140" i="7"/>
  <c r="AXT140" i="7"/>
  <c r="AXU140" i="7"/>
  <c r="AXV140" i="7"/>
  <c r="AXW140" i="7"/>
  <c r="AXX140" i="7"/>
  <c r="AXY140" i="7"/>
  <c r="AXZ140" i="7"/>
  <c r="AYA140" i="7"/>
  <c r="AYB140" i="7"/>
  <c r="AYC140" i="7"/>
  <c r="AYD140" i="7"/>
  <c r="AYE140" i="7"/>
  <c r="AYF140" i="7"/>
  <c r="AYG140" i="7"/>
  <c r="AYH140" i="7"/>
  <c r="AYI140" i="7"/>
  <c r="AYJ140" i="7"/>
  <c r="AYK140" i="7"/>
  <c r="AYL140" i="7"/>
  <c r="AYM140" i="7"/>
  <c r="AYN140" i="7"/>
  <c r="AYO140" i="7"/>
  <c r="AYP140" i="7"/>
  <c r="AYQ140" i="7"/>
  <c r="AYR140" i="7"/>
  <c r="AYS140" i="7"/>
  <c r="AYT140" i="7"/>
  <c r="AYU140" i="7"/>
  <c r="AYV140" i="7"/>
  <c r="AYW140" i="7"/>
  <c r="AYX140" i="7"/>
  <c r="AYY140" i="7"/>
  <c r="AYZ140" i="7"/>
  <c r="AZA140" i="7"/>
  <c r="AZB140" i="7"/>
  <c r="AZC140" i="7"/>
  <c r="AZD140" i="7"/>
  <c r="AZE140" i="7"/>
  <c r="AZF140" i="7"/>
  <c r="AZG140" i="7"/>
  <c r="AZH140" i="7"/>
  <c r="AZI140" i="7"/>
  <c r="AZJ140" i="7"/>
  <c r="AZK140" i="7"/>
  <c r="AZL140" i="7"/>
  <c r="AZM140" i="7"/>
  <c r="AZN140" i="7"/>
  <c r="AZO140" i="7"/>
  <c r="AZP140" i="7"/>
  <c r="AZQ140" i="7"/>
  <c r="AZR140" i="7"/>
  <c r="AZS140" i="7"/>
  <c r="AZT140" i="7"/>
  <c r="AZU140" i="7"/>
  <c r="AZV140" i="7"/>
  <c r="AZW140" i="7"/>
  <c r="AZX140" i="7"/>
  <c r="AZY140" i="7"/>
  <c r="AZZ140" i="7"/>
  <c r="BAA140" i="7"/>
  <c r="BAB140" i="7"/>
  <c r="BAC140" i="7"/>
  <c r="BAD140" i="7"/>
  <c r="BAE140" i="7"/>
  <c r="BAF140" i="7"/>
  <c r="BAG140" i="7"/>
  <c r="BAH140" i="7"/>
  <c r="BAI140" i="7"/>
  <c r="BAJ140" i="7"/>
  <c r="BAK140" i="7"/>
  <c r="BAL140" i="7"/>
  <c r="BAM140" i="7"/>
  <c r="BAN140" i="7"/>
  <c r="BAO140" i="7"/>
  <c r="BAP140" i="7"/>
  <c r="BAQ140" i="7"/>
  <c r="BAR140" i="7"/>
  <c r="BAS140" i="7"/>
  <c r="BAT140" i="7"/>
  <c r="BAU140" i="7"/>
  <c r="BAV140" i="7"/>
  <c r="BAW140" i="7"/>
  <c r="BAX140" i="7"/>
  <c r="BAY140" i="7"/>
  <c r="BAZ140" i="7"/>
  <c r="BBA140" i="7"/>
  <c r="BBB140" i="7"/>
  <c r="BBC140" i="7"/>
  <c r="BBD140" i="7"/>
  <c r="BBE140" i="7"/>
  <c r="BBF140" i="7"/>
  <c r="BBG140" i="7"/>
  <c r="BBH140" i="7"/>
  <c r="BBI140" i="7"/>
  <c r="BBJ140" i="7"/>
  <c r="BBK140" i="7"/>
  <c r="BBL140" i="7"/>
  <c r="BBM140" i="7"/>
  <c r="BBN140" i="7"/>
  <c r="BBO140" i="7"/>
  <c r="BBP140" i="7"/>
  <c r="BBQ140" i="7"/>
  <c r="BBR140" i="7"/>
  <c r="BBS140" i="7"/>
  <c r="BBT140" i="7"/>
  <c r="BBU140" i="7"/>
  <c r="BBV140" i="7"/>
  <c r="BBW140" i="7"/>
  <c r="BBX140" i="7"/>
  <c r="BBY140" i="7"/>
  <c r="BBZ140" i="7"/>
  <c r="BCA140" i="7"/>
  <c r="BCB140" i="7"/>
  <c r="BCC140" i="7"/>
  <c r="BCD140" i="7"/>
  <c r="BCE140" i="7"/>
  <c r="BCF140" i="7"/>
  <c r="BCG140" i="7"/>
  <c r="BCH140" i="7"/>
  <c r="BCI140" i="7"/>
  <c r="BCJ140" i="7"/>
  <c r="BCK140" i="7"/>
  <c r="BCL140" i="7"/>
  <c r="BCM140" i="7"/>
  <c r="BCN140" i="7"/>
  <c r="BCO140" i="7"/>
  <c r="BCP140" i="7"/>
  <c r="BCQ140" i="7"/>
  <c r="BCR140" i="7"/>
  <c r="BCS140" i="7"/>
  <c r="BCT140" i="7"/>
  <c r="BCU140" i="7"/>
  <c r="BCV140" i="7"/>
  <c r="BCW140" i="7"/>
  <c r="BCX140" i="7"/>
  <c r="BCY140" i="7"/>
  <c r="BCZ140" i="7"/>
  <c r="BDA140" i="7"/>
  <c r="BDB140" i="7"/>
  <c r="BDC140" i="7"/>
  <c r="BDD140" i="7"/>
  <c r="BDE140" i="7"/>
  <c r="BDF140" i="7"/>
  <c r="BDG140" i="7"/>
  <c r="BDH140" i="7"/>
  <c r="BDI140" i="7"/>
  <c r="BDJ140" i="7"/>
  <c r="BDK140" i="7"/>
  <c r="BDL140" i="7"/>
  <c r="BDM140" i="7"/>
  <c r="BDN140" i="7"/>
  <c r="BDO140" i="7"/>
  <c r="BDP140" i="7"/>
  <c r="BDQ140" i="7"/>
  <c r="BDR140" i="7"/>
  <c r="BDS140" i="7"/>
  <c r="BDT140" i="7"/>
  <c r="BDU140" i="7"/>
  <c r="BDV140" i="7"/>
  <c r="BDW140" i="7"/>
  <c r="BDX140" i="7"/>
  <c r="BDY140" i="7"/>
  <c r="BDZ140" i="7"/>
  <c r="BEA140" i="7"/>
  <c r="BEB140" i="7"/>
  <c r="BEC140" i="7"/>
  <c r="BED140" i="7"/>
  <c r="BEE140" i="7"/>
  <c r="BEF140" i="7"/>
  <c r="BEG140" i="7"/>
  <c r="BEH140" i="7"/>
  <c r="BEI140" i="7"/>
  <c r="BEJ140" i="7"/>
  <c r="BEK140" i="7"/>
  <c r="BEL140" i="7"/>
  <c r="BEM140" i="7"/>
  <c r="BEN140" i="7"/>
  <c r="BEO140" i="7"/>
  <c r="BEP140" i="7"/>
  <c r="BEQ140" i="7"/>
  <c r="BER140" i="7"/>
  <c r="BES140" i="7"/>
  <c r="BET140" i="7"/>
  <c r="BEU140" i="7"/>
  <c r="BEV140" i="7"/>
  <c r="BEW140" i="7"/>
  <c r="BEX140" i="7"/>
  <c r="BEY140" i="7"/>
  <c r="BEZ140" i="7"/>
  <c r="BFA140" i="7"/>
  <c r="BFB140" i="7"/>
  <c r="BFC140" i="7"/>
  <c r="BFD140" i="7"/>
  <c r="BFE140" i="7"/>
  <c r="BFF140" i="7"/>
  <c r="BFG140" i="7"/>
  <c r="BFH140" i="7"/>
  <c r="BFI140" i="7"/>
  <c r="BFJ140" i="7"/>
  <c r="BFK140" i="7"/>
  <c r="BFL140" i="7"/>
  <c r="BFM140" i="7"/>
  <c r="BFN140" i="7"/>
  <c r="BFO140" i="7"/>
  <c r="BFP140" i="7"/>
  <c r="BFQ140" i="7"/>
  <c r="BFR140" i="7"/>
  <c r="BFS140" i="7"/>
  <c r="BFT140" i="7"/>
  <c r="BFU140" i="7"/>
  <c r="BFV140" i="7"/>
  <c r="BFW140" i="7"/>
  <c r="BFX140" i="7"/>
  <c r="BFY140" i="7"/>
  <c r="BFZ140" i="7"/>
  <c r="BGA140" i="7"/>
  <c r="BGB140" i="7"/>
  <c r="BGC140" i="7"/>
  <c r="BGD140" i="7"/>
  <c r="BGE140" i="7"/>
  <c r="BGF140" i="7"/>
  <c r="BGG140" i="7"/>
  <c r="BGH140" i="7"/>
  <c r="BGI140" i="7"/>
  <c r="BGJ140" i="7"/>
  <c r="BGK140" i="7"/>
  <c r="BGL140" i="7"/>
  <c r="BGM140" i="7"/>
  <c r="BGN140" i="7"/>
  <c r="BGO140" i="7"/>
  <c r="BGP140" i="7"/>
  <c r="BGQ140" i="7"/>
  <c r="BGR140" i="7"/>
  <c r="BGS140" i="7"/>
  <c r="BGT140" i="7"/>
  <c r="BGU140" i="7"/>
  <c r="BGV140" i="7"/>
  <c r="BGW140" i="7"/>
  <c r="BGX140" i="7"/>
  <c r="BGY140" i="7"/>
  <c r="BGZ140" i="7"/>
  <c r="BHA140" i="7"/>
  <c r="BHB140" i="7"/>
  <c r="BHC140" i="7"/>
  <c r="BHD140" i="7"/>
  <c r="BHE140" i="7"/>
  <c r="BHF140" i="7"/>
  <c r="BHG140" i="7"/>
  <c r="BHH140" i="7"/>
  <c r="BHI140" i="7"/>
  <c r="BHJ140" i="7"/>
  <c r="BHK140" i="7"/>
  <c r="BHL140" i="7"/>
  <c r="BHM140" i="7"/>
  <c r="BHN140" i="7"/>
  <c r="BHO140" i="7"/>
  <c r="BHP140" i="7"/>
  <c r="BHQ140" i="7"/>
  <c r="BHR140" i="7"/>
  <c r="BHS140" i="7"/>
  <c r="BHT140" i="7"/>
  <c r="BHU140" i="7"/>
  <c r="BHV140" i="7"/>
  <c r="BHW140" i="7"/>
  <c r="BHX140" i="7"/>
  <c r="BHY140" i="7"/>
  <c r="BHZ140" i="7"/>
  <c r="BIA140" i="7"/>
  <c r="BIB140" i="7"/>
  <c r="BIC140" i="7"/>
  <c r="BID140" i="7"/>
  <c r="BIE140" i="7"/>
  <c r="BIF140" i="7"/>
  <c r="BIG140" i="7"/>
  <c r="BIH140" i="7"/>
  <c r="BII140" i="7"/>
  <c r="BIJ140" i="7"/>
  <c r="BIK140" i="7"/>
  <c r="BIL140" i="7"/>
  <c r="BIM140" i="7"/>
  <c r="BIN140" i="7"/>
  <c r="BIO140" i="7"/>
  <c r="BIP140" i="7"/>
  <c r="BIQ140" i="7"/>
  <c r="BIR140" i="7"/>
  <c r="BIS140" i="7"/>
  <c r="BIT140" i="7"/>
  <c r="BIU140" i="7"/>
  <c r="BIV140" i="7"/>
  <c r="BIW140" i="7"/>
  <c r="BIX140" i="7"/>
  <c r="BIY140" i="7"/>
  <c r="BIZ140" i="7"/>
  <c r="BJA140" i="7"/>
  <c r="BJB140" i="7"/>
  <c r="BJC140" i="7"/>
  <c r="BJD140" i="7"/>
  <c r="BJE140" i="7"/>
  <c r="BJF140" i="7"/>
  <c r="BJG140" i="7"/>
  <c r="BJH140" i="7"/>
  <c r="BJI140" i="7"/>
  <c r="BJJ140" i="7"/>
  <c r="BJK140" i="7"/>
  <c r="BJL140" i="7"/>
  <c r="BJM140" i="7"/>
  <c r="BJN140" i="7"/>
  <c r="BJO140" i="7"/>
  <c r="BJP140" i="7"/>
  <c r="BJQ140" i="7"/>
  <c r="BJR140" i="7"/>
  <c r="BJS140" i="7"/>
  <c r="BJT140" i="7"/>
  <c r="BJU140" i="7"/>
  <c r="BJV140" i="7"/>
  <c r="BJW140" i="7"/>
  <c r="BJX140" i="7"/>
  <c r="BJY140" i="7"/>
  <c r="BJZ140" i="7"/>
  <c r="BKA140" i="7"/>
  <c r="BKB140" i="7"/>
  <c r="BKC140" i="7"/>
  <c r="BKD140" i="7"/>
  <c r="BKE140" i="7"/>
  <c r="BKF140" i="7"/>
  <c r="BKG140" i="7"/>
  <c r="BKH140" i="7"/>
  <c r="BKI140" i="7"/>
  <c r="BKJ140" i="7"/>
  <c r="BKK140" i="7"/>
  <c r="BKL140" i="7"/>
  <c r="BKM140" i="7"/>
  <c r="BKN140" i="7"/>
  <c r="BKO140" i="7"/>
  <c r="BKP140" i="7"/>
  <c r="BKQ140" i="7"/>
  <c r="BKR140" i="7"/>
  <c r="BKS140" i="7"/>
  <c r="BKT140" i="7"/>
  <c r="BKU140" i="7"/>
  <c r="BKV140" i="7"/>
  <c r="BKW140" i="7"/>
  <c r="BKX140" i="7"/>
  <c r="BKY140" i="7"/>
  <c r="BKZ140" i="7"/>
  <c r="BLA140" i="7"/>
  <c r="BLB140" i="7"/>
  <c r="BLC140" i="7"/>
  <c r="BLD140" i="7"/>
  <c r="BLE140" i="7"/>
  <c r="BLF140" i="7"/>
  <c r="BLG140" i="7"/>
  <c r="BLH140" i="7"/>
  <c r="BLI140" i="7"/>
  <c r="BLJ140" i="7"/>
  <c r="BLK140" i="7"/>
  <c r="BLL140" i="7"/>
  <c r="BLM140" i="7"/>
  <c r="BLN140" i="7"/>
  <c r="BLO140" i="7"/>
  <c r="BLP140" i="7"/>
  <c r="BLQ140" i="7"/>
  <c r="BLR140" i="7"/>
  <c r="BLS140" i="7"/>
  <c r="BLT140" i="7"/>
  <c r="BLU140" i="7"/>
  <c r="BLV140" i="7"/>
  <c r="BLW140" i="7"/>
  <c r="BLX140" i="7"/>
  <c r="BLY140" i="7"/>
  <c r="BLZ140" i="7"/>
  <c r="BMA140" i="7"/>
  <c r="BMB140" i="7"/>
  <c r="BMC140" i="7"/>
  <c r="BMD140" i="7"/>
  <c r="BME140" i="7"/>
  <c r="BMF140" i="7"/>
  <c r="BMG140" i="7"/>
  <c r="BMH140" i="7"/>
  <c r="BMI140" i="7"/>
  <c r="BMJ140" i="7"/>
  <c r="BMK140" i="7"/>
  <c r="BML140" i="7"/>
  <c r="BMM140" i="7"/>
  <c r="BMN140" i="7"/>
  <c r="BMO140" i="7"/>
  <c r="BMP140" i="7"/>
  <c r="BMQ140" i="7"/>
  <c r="BMR140" i="7"/>
  <c r="BMS140" i="7"/>
  <c r="BMT140" i="7"/>
  <c r="BMU140" i="7"/>
  <c r="BMV140" i="7"/>
  <c r="BMW140" i="7"/>
  <c r="BMX140" i="7"/>
  <c r="BMY140" i="7"/>
  <c r="BMZ140" i="7"/>
  <c r="BNA140" i="7"/>
  <c r="BNB140" i="7"/>
  <c r="BNC140" i="7"/>
  <c r="BND140" i="7"/>
  <c r="BNE140" i="7"/>
  <c r="BNF140" i="7"/>
  <c r="BNG140" i="7"/>
  <c r="BNH140" i="7"/>
  <c r="BNI140" i="7"/>
  <c r="BNJ140" i="7"/>
  <c r="BNK140" i="7"/>
  <c r="BNL140" i="7"/>
  <c r="BNM140" i="7"/>
  <c r="BNN140" i="7"/>
  <c r="BNO140" i="7"/>
  <c r="BNP140" i="7"/>
  <c r="BNQ140" i="7"/>
  <c r="BNR140" i="7"/>
  <c r="BNS140" i="7"/>
  <c r="BNT140" i="7"/>
  <c r="BNU140" i="7"/>
  <c r="BNV140" i="7"/>
  <c r="BNW140" i="7"/>
  <c r="BNX140" i="7"/>
  <c r="BNY140" i="7"/>
  <c r="BNZ140" i="7"/>
  <c r="BOA140" i="7"/>
  <c r="BOB140" i="7"/>
  <c r="BOC140" i="7"/>
  <c r="BOD140" i="7"/>
  <c r="BOE140" i="7"/>
  <c r="BOF140" i="7"/>
  <c r="BOG140" i="7"/>
  <c r="BOH140" i="7"/>
  <c r="BOI140" i="7"/>
  <c r="BOJ140" i="7"/>
  <c r="BOK140" i="7"/>
  <c r="BOL140" i="7"/>
  <c r="BOM140" i="7"/>
  <c r="BON140" i="7"/>
  <c r="BOO140" i="7"/>
  <c r="BOP140" i="7"/>
  <c r="BOQ140" i="7"/>
  <c r="BOR140" i="7"/>
  <c r="BOS140" i="7"/>
  <c r="BOT140" i="7"/>
  <c r="BOU140" i="7"/>
  <c r="BOV140" i="7"/>
  <c r="BOW140" i="7"/>
  <c r="BOX140" i="7"/>
  <c r="BOY140" i="7"/>
  <c r="BOZ140" i="7"/>
  <c r="BPA140" i="7"/>
  <c r="BPB140" i="7"/>
  <c r="BPC140" i="7"/>
  <c r="BPD140" i="7"/>
  <c r="BPE140" i="7"/>
  <c r="BPF140" i="7"/>
  <c r="BPG140" i="7"/>
  <c r="BPH140" i="7"/>
  <c r="BPI140" i="7"/>
  <c r="BPJ140" i="7"/>
  <c r="BPK140" i="7"/>
  <c r="BPL140" i="7"/>
  <c r="BPM140" i="7"/>
  <c r="BPN140" i="7"/>
  <c r="BPO140" i="7"/>
  <c r="BPP140" i="7"/>
  <c r="BPQ140" i="7"/>
  <c r="BPR140" i="7"/>
  <c r="BPS140" i="7"/>
  <c r="BPT140" i="7"/>
  <c r="BPU140" i="7"/>
  <c r="BPV140" i="7"/>
  <c r="BPW140" i="7"/>
  <c r="BPX140" i="7"/>
  <c r="BPY140" i="7"/>
  <c r="BPZ140" i="7"/>
  <c r="BQA140" i="7"/>
  <c r="BQB140" i="7"/>
  <c r="BQC140" i="7"/>
  <c r="BQD140" i="7"/>
  <c r="BQE140" i="7"/>
  <c r="BQF140" i="7"/>
  <c r="BQG140" i="7"/>
  <c r="BQH140" i="7"/>
  <c r="BQI140" i="7"/>
  <c r="BQJ140" i="7"/>
  <c r="BQK140" i="7"/>
  <c r="BQL140" i="7"/>
  <c r="BQM140" i="7"/>
  <c r="BQN140" i="7"/>
  <c r="BQO140" i="7"/>
  <c r="BQP140" i="7"/>
  <c r="BQQ140" i="7"/>
  <c r="BQR140" i="7"/>
  <c r="BQS140" i="7"/>
  <c r="BQT140" i="7"/>
  <c r="BQU140" i="7"/>
  <c r="BQV140" i="7"/>
  <c r="BQW140" i="7"/>
  <c r="BQX140" i="7"/>
  <c r="BQY140" i="7"/>
  <c r="BQZ140" i="7"/>
  <c r="BRA140" i="7"/>
  <c r="BRB140" i="7"/>
  <c r="BRC140" i="7"/>
  <c r="BRD140" i="7"/>
  <c r="BRE140" i="7"/>
  <c r="BRF140" i="7"/>
  <c r="BRG140" i="7"/>
  <c r="BRH140" i="7"/>
  <c r="BRI140" i="7"/>
  <c r="BRJ140" i="7"/>
  <c r="BRK140" i="7"/>
  <c r="BRL140" i="7"/>
  <c r="BRM140" i="7"/>
  <c r="BRN140" i="7"/>
  <c r="BRO140" i="7"/>
  <c r="BRP140" i="7"/>
  <c r="BRQ140" i="7"/>
  <c r="BRR140" i="7"/>
  <c r="BRS140" i="7"/>
  <c r="BRT140" i="7"/>
  <c r="BRU140" i="7"/>
  <c r="BRV140" i="7"/>
  <c r="BRW140" i="7"/>
  <c r="BRX140" i="7"/>
  <c r="BRY140" i="7"/>
  <c r="BRZ140" i="7"/>
  <c r="BSA140" i="7"/>
  <c r="BSB140" i="7"/>
  <c r="BSC140" i="7"/>
  <c r="BSD140" i="7"/>
  <c r="BSE140" i="7"/>
  <c r="BSF140" i="7"/>
  <c r="BSG140" i="7"/>
  <c r="BSH140" i="7"/>
  <c r="BSI140" i="7"/>
  <c r="BSJ140" i="7"/>
  <c r="BSK140" i="7"/>
  <c r="BSL140" i="7"/>
  <c r="BSM140" i="7"/>
  <c r="BSN140" i="7"/>
  <c r="BSO140" i="7"/>
  <c r="BSP140" i="7"/>
  <c r="BSQ140" i="7"/>
  <c r="BSR140" i="7"/>
  <c r="BSS140" i="7"/>
  <c r="BST140" i="7"/>
  <c r="BSU140" i="7"/>
  <c r="BSV140" i="7"/>
  <c r="BSW140" i="7"/>
  <c r="BSX140" i="7"/>
  <c r="BSY140" i="7"/>
  <c r="BSZ140" i="7"/>
  <c r="BTA140" i="7"/>
  <c r="BTB140" i="7"/>
  <c r="BTC140" i="7"/>
  <c r="BTD140" i="7"/>
  <c r="BTE140" i="7"/>
  <c r="BTF140" i="7"/>
  <c r="BTG140" i="7"/>
  <c r="BTH140" i="7"/>
  <c r="BTI140" i="7"/>
  <c r="BTJ140" i="7"/>
  <c r="BTK140" i="7"/>
  <c r="BTL140" i="7"/>
  <c r="BTM140" i="7"/>
  <c r="BTN140" i="7"/>
  <c r="BTO140" i="7"/>
  <c r="BTP140" i="7"/>
  <c r="BTQ140" i="7"/>
  <c r="BTR140" i="7"/>
  <c r="BTS140" i="7"/>
  <c r="BTT140" i="7"/>
  <c r="BTU140" i="7"/>
  <c r="BTV140" i="7"/>
  <c r="BTW140" i="7"/>
  <c r="BTX140" i="7"/>
  <c r="BTY140" i="7"/>
  <c r="BTZ140" i="7"/>
  <c r="BUA140" i="7"/>
  <c r="BUB140" i="7"/>
  <c r="BUC140" i="7"/>
  <c r="BUD140" i="7"/>
  <c r="BUE140" i="7"/>
  <c r="BUF140" i="7"/>
  <c r="BUG140" i="7"/>
  <c r="BUH140" i="7"/>
  <c r="BUI140" i="7"/>
  <c r="BUJ140" i="7"/>
  <c r="BUK140" i="7"/>
  <c r="BUL140" i="7"/>
  <c r="BUM140" i="7"/>
  <c r="BUN140" i="7"/>
  <c r="BUO140" i="7"/>
  <c r="BUP140" i="7"/>
  <c r="BUQ140" i="7"/>
  <c r="BUR140" i="7"/>
  <c r="BUS140" i="7"/>
  <c r="BUT140" i="7"/>
  <c r="BUU140" i="7"/>
  <c r="BUV140" i="7"/>
  <c r="BUW140" i="7"/>
  <c r="BUX140" i="7"/>
  <c r="BUY140" i="7"/>
  <c r="BUZ140" i="7"/>
  <c r="BVA140" i="7"/>
  <c r="BVB140" i="7"/>
  <c r="BVC140" i="7"/>
  <c r="BVD140" i="7"/>
  <c r="BVE140" i="7"/>
  <c r="BVF140" i="7"/>
  <c r="BVG140" i="7"/>
  <c r="BVH140" i="7"/>
  <c r="BVI140" i="7"/>
  <c r="BVJ140" i="7"/>
  <c r="BVK140" i="7"/>
  <c r="BVL140" i="7"/>
  <c r="BVM140" i="7"/>
  <c r="BVN140" i="7"/>
  <c r="BVO140" i="7"/>
  <c r="BVP140" i="7"/>
  <c r="BVQ140" i="7"/>
  <c r="BVR140" i="7"/>
  <c r="BVS140" i="7"/>
  <c r="BVT140" i="7"/>
  <c r="BVU140" i="7"/>
  <c r="BVV140" i="7"/>
  <c r="BVW140" i="7"/>
  <c r="BVX140" i="7"/>
  <c r="BVY140" i="7"/>
  <c r="BVZ140" i="7"/>
  <c r="BWA140" i="7"/>
  <c r="BWB140" i="7"/>
  <c r="BWC140" i="7"/>
  <c r="BWD140" i="7"/>
  <c r="BWE140" i="7"/>
  <c r="BWF140" i="7"/>
  <c r="BWG140" i="7"/>
  <c r="BWH140" i="7"/>
  <c r="BWI140" i="7"/>
  <c r="BWJ140" i="7"/>
  <c r="BWK140" i="7"/>
  <c r="BWL140" i="7"/>
  <c r="BWM140" i="7"/>
  <c r="BWN140" i="7"/>
  <c r="BWO140" i="7"/>
  <c r="BWP140" i="7"/>
  <c r="BWQ140" i="7"/>
  <c r="BWR140" i="7"/>
  <c r="BWS140" i="7"/>
  <c r="BWT140" i="7"/>
  <c r="BWU140" i="7"/>
  <c r="BWV140" i="7"/>
  <c r="BWW140" i="7"/>
  <c r="BWX140" i="7"/>
  <c r="BWY140" i="7"/>
  <c r="BWZ140" i="7"/>
  <c r="BXA140" i="7"/>
  <c r="BXB140" i="7"/>
  <c r="BXC140" i="7"/>
  <c r="BXD140" i="7"/>
  <c r="BXE140" i="7"/>
  <c r="BXF140" i="7"/>
  <c r="BXG140" i="7"/>
  <c r="BXH140" i="7"/>
  <c r="BXI140" i="7"/>
  <c r="BXJ140" i="7"/>
  <c r="BXK140" i="7"/>
  <c r="BXL140" i="7"/>
  <c r="BXM140" i="7"/>
  <c r="BXN140" i="7"/>
  <c r="BXO140" i="7"/>
  <c r="BXP140" i="7"/>
  <c r="BXQ140" i="7"/>
  <c r="BXR140" i="7"/>
  <c r="BXS140" i="7"/>
  <c r="BXT140" i="7"/>
  <c r="BXU140" i="7"/>
  <c r="BXV140" i="7"/>
  <c r="BXW140" i="7"/>
  <c r="BXX140" i="7"/>
  <c r="BXY140" i="7"/>
  <c r="BXZ140" i="7"/>
  <c r="BYA140" i="7"/>
  <c r="BYB140" i="7"/>
  <c r="BYC140" i="7"/>
  <c r="BYD140" i="7"/>
  <c r="BYE140" i="7"/>
  <c r="BYF140" i="7"/>
  <c r="BYG140" i="7"/>
  <c r="BYH140" i="7"/>
  <c r="BYI140" i="7"/>
  <c r="BYJ140" i="7"/>
  <c r="BYK140" i="7"/>
  <c r="BYL140" i="7"/>
  <c r="BYM140" i="7"/>
  <c r="BYN140" i="7"/>
  <c r="BYO140" i="7"/>
  <c r="BYP140" i="7"/>
  <c r="BYQ140" i="7"/>
  <c r="BYR140" i="7"/>
  <c r="BYS140" i="7"/>
  <c r="BYT140" i="7"/>
  <c r="BYU140" i="7"/>
  <c r="BYV140" i="7"/>
  <c r="BYW140" i="7"/>
  <c r="BYX140" i="7"/>
  <c r="BYY140" i="7"/>
  <c r="BYZ140" i="7"/>
  <c r="BZA140" i="7"/>
  <c r="BZB140" i="7"/>
  <c r="BZC140" i="7"/>
  <c r="BZD140" i="7"/>
  <c r="BZE140" i="7"/>
  <c r="BZF140" i="7"/>
  <c r="BZG140" i="7"/>
  <c r="BZH140" i="7"/>
  <c r="BZI140" i="7"/>
  <c r="BZJ140" i="7"/>
  <c r="BZK140" i="7"/>
  <c r="BZL140" i="7"/>
  <c r="BZM140" i="7"/>
  <c r="BZN140" i="7"/>
  <c r="BZO140" i="7"/>
  <c r="BZP140" i="7"/>
  <c r="BZQ140" i="7"/>
  <c r="BZR140" i="7"/>
  <c r="BZS140" i="7"/>
  <c r="BZT140" i="7"/>
  <c r="BZU140" i="7"/>
  <c r="BZV140" i="7"/>
  <c r="BZW140" i="7"/>
  <c r="BZX140" i="7"/>
  <c r="BZY140" i="7"/>
  <c r="BZZ140" i="7"/>
  <c r="CAA140" i="7"/>
  <c r="CAB140" i="7"/>
  <c r="CAC140" i="7"/>
  <c r="CAD140" i="7"/>
  <c r="CAE140" i="7"/>
  <c r="CAF140" i="7"/>
  <c r="CAG140" i="7"/>
  <c r="CAH140" i="7"/>
  <c r="CAI140" i="7"/>
  <c r="CAJ140" i="7"/>
  <c r="CAK140" i="7"/>
  <c r="CAL140" i="7"/>
  <c r="CAM140" i="7"/>
  <c r="CAN140" i="7"/>
  <c r="CAO140" i="7"/>
  <c r="CAP140" i="7"/>
  <c r="CAQ140" i="7"/>
  <c r="CAR140" i="7"/>
  <c r="CAS140" i="7"/>
  <c r="CAT140" i="7"/>
  <c r="CAU140" i="7"/>
  <c r="CAV140" i="7"/>
  <c r="CAW140" i="7"/>
  <c r="CAX140" i="7"/>
  <c r="CAY140" i="7"/>
  <c r="CAZ140" i="7"/>
  <c r="CBA140" i="7"/>
  <c r="CBB140" i="7"/>
  <c r="CBC140" i="7"/>
  <c r="CBD140" i="7"/>
  <c r="CBE140" i="7"/>
  <c r="CBF140" i="7"/>
  <c r="CBG140" i="7"/>
  <c r="CBH140" i="7"/>
  <c r="CBI140" i="7"/>
  <c r="CBJ140" i="7"/>
  <c r="CBK140" i="7"/>
  <c r="CBL140" i="7"/>
  <c r="CBM140" i="7"/>
  <c r="CBN140" i="7"/>
  <c r="CBO140" i="7"/>
  <c r="CBP140" i="7"/>
  <c r="CBQ140" i="7"/>
  <c r="CBR140" i="7"/>
  <c r="CBS140" i="7"/>
  <c r="CBT140" i="7"/>
  <c r="CBU140" i="7"/>
  <c r="CBV140" i="7"/>
  <c r="CBW140" i="7"/>
  <c r="CBX140" i="7"/>
  <c r="CBY140" i="7"/>
  <c r="CBZ140" i="7"/>
  <c r="CCA140" i="7"/>
  <c r="CCB140" i="7"/>
  <c r="CCC140" i="7"/>
  <c r="CCD140" i="7"/>
  <c r="CCE140" i="7"/>
  <c r="CCF140" i="7"/>
  <c r="CCG140" i="7"/>
  <c r="CCH140" i="7"/>
  <c r="CCI140" i="7"/>
  <c r="CCJ140" i="7"/>
  <c r="CCK140" i="7"/>
  <c r="CCL140" i="7"/>
  <c r="CCM140" i="7"/>
  <c r="CCN140" i="7"/>
  <c r="CCO140" i="7"/>
  <c r="CCP140" i="7"/>
  <c r="CCQ140" i="7"/>
  <c r="CCR140" i="7"/>
  <c r="CCS140" i="7"/>
  <c r="CCT140" i="7"/>
  <c r="CCU140" i="7"/>
  <c r="CCV140" i="7"/>
  <c r="CCW140" i="7"/>
  <c r="CCX140" i="7"/>
  <c r="CCY140" i="7"/>
  <c r="CCZ140" i="7"/>
  <c r="CDA140" i="7"/>
  <c r="CDB140" i="7"/>
  <c r="CDC140" i="7"/>
  <c r="CDD140" i="7"/>
  <c r="CDE140" i="7"/>
  <c r="CDF140" i="7"/>
  <c r="CDG140" i="7"/>
  <c r="CDH140" i="7"/>
  <c r="CDI140" i="7"/>
  <c r="CDJ140" i="7"/>
  <c r="CDK140" i="7"/>
  <c r="CDL140" i="7"/>
  <c r="CDM140" i="7"/>
  <c r="CDN140" i="7"/>
  <c r="CDO140" i="7"/>
  <c r="CDP140" i="7"/>
  <c r="CDQ140" i="7"/>
  <c r="CDR140" i="7"/>
  <c r="CDS140" i="7"/>
  <c r="CDT140" i="7"/>
  <c r="CDU140" i="7"/>
  <c r="CDV140" i="7"/>
  <c r="CDW140" i="7"/>
  <c r="CDX140" i="7"/>
  <c r="CDY140" i="7"/>
  <c r="CDZ140" i="7"/>
  <c r="CEA140" i="7"/>
  <c r="CEB140" i="7"/>
  <c r="CEC140" i="7"/>
  <c r="CED140" i="7"/>
  <c r="CEE140" i="7"/>
  <c r="CEF140" i="7"/>
  <c r="CEG140" i="7"/>
  <c r="CEH140" i="7"/>
  <c r="CEI140" i="7"/>
  <c r="CEJ140" i="7"/>
  <c r="CEK140" i="7"/>
  <c r="CEL140" i="7"/>
  <c r="CEM140" i="7"/>
  <c r="CEN140" i="7"/>
  <c r="CEO140" i="7"/>
  <c r="CEP140" i="7"/>
  <c r="CEQ140" i="7"/>
  <c r="CER140" i="7"/>
  <c r="CES140" i="7"/>
  <c r="CET140" i="7"/>
  <c r="CEU140" i="7"/>
  <c r="CEV140" i="7"/>
  <c r="CEW140" i="7"/>
  <c r="CEX140" i="7"/>
  <c r="CEY140" i="7"/>
  <c r="CEZ140" i="7"/>
  <c r="CFA140" i="7"/>
  <c r="CFB140" i="7"/>
  <c r="CFC140" i="7"/>
  <c r="CFD140" i="7"/>
  <c r="CFE140" i="7"/>
  <c r="CFF140" i="7"/>
  <c r="CFG140" i="7"/>
  <c r="CFH140" i="7"/>
  <c r="CFI140" i="7"/>
  <c r="CFJ140" i="7"/>
  <c r="CFK140" i="7"/>
  <c r="CFL140" i="7"/>
  <c r="CFM140" i="7"/>
  <c r="CFN140" i="7"/>
  <c r="CFO140" i="7"/>
  <c r="CFP140" i="7"/>
  <c r="CFQ140" i="7"/>
  <c r="CFR140" i="7"/>
  <c r="CFS140" i="7"/>
  <c r="CFT140" i="7"/>
  <c r="CFU140" i="7"/>
  <c r="CFV140" i="7"/>
  <c r="CFW140" i="7"/>
  <c r="CFX140" i="7"/>
  <c r="CFY140" i="7"/>
  <c r="CFZ140" i="7"/>
  <c r="CGA140" i="7"/>
  <c r="CGB140" i="7"/>
  <c r="CGC140" i="7"/>
  <c r="CGD140" i="7"/>
  <c r="CGE140" i="7"/>
  <c r="CGF140" i="7"/>
  <c r="CGG140" i="7"/>
  <c r="CGH140" i="7"/>
  <c r="CGI140" i="7"/>
  <c r="CGJ140" i="7"/>
  <c r="CGK140" i="7"/>
  <c r="CGL140" i="7"/>
  <c r="CGM140" i="7"/>
  <c r="CGN140" i="7"/>
  <c r="CGO140" i="7"/>
  <c r="CGP140" i="7"/>
  <c r="CGQ140" i="7"/>
  <c r="CGR140" i="7"/>
  <c r="CGS140" i="7"/>
  <c r="CGT140" i="7"/>
  <c r="CGU140" i="7"/>
  <c r="CGV140" i="7"/>
  <c r="CGW140" i="7"/>
  <c r="CGX140" i="7"/>
  <c r="CGY140" i="7"/>
  <c r="CGZ140" i="7"/>
  <c r="CHA140" i="7"/>
  <c r="CHB140" i="7"/>
  <c r="CHC140" i="7"/>
  <c r="CHD140" i="7"/>
  <c r="CHE140" i="7"/>
  <c r="CHF140" i="7"/>
  <c r="CHG140" i="7"/>
  <c r="CHH140" i="7"/>
  <c r="CHI140" i="7"/>
  <c r="CHJ140" i="7"/>
  <c r="CHK140" i="7"/>
  <c r="CHL140" i="7"/>
  <c r="CHM140" i="7"/>
  <c r="CHN140" i="7"/>
  <c r="CHO140" i="7"/>
  <c r="CHP140" i="7"/>
  <c r="CHQ140" i="7"/>
  <c r="CHR140" i="7"/>
  <c r="CHS140" i="7"/>
  <c r="CHT140" i="7"/>
  <c r="CHU140" i="7"/>
  <c r="CHV140" i="7"/>
  <c r="CHW140" i="7"/>
  <c r="CHX140" i="7"/>
  <c r="CHY140" i="7"/>
  <c r="CHZ140" i="7"/>
  <c r="CIA140" i="7"/>
  <c r="CIB140" i="7"/>
  <c r="CIC140" i="7"/>
  <c r="CID140" i="7"/>
  <c r="CIE140" i="7"/>
  <c r="CIF140" i="7"/>
  <c r="CIG140" i="7"/>
  <c r="CIH140" i="7"/>
  <c r="CII140" i="7"/>
  <c r="CIJ140" i="7"/>
  <c r="CIK140" i="7"/>
  <c r="CIL140" i="7"/>
  <c r="CIM140" i="7"/>
  <c r="CIN140" i="7"/>
  <c r="CIO140" i="7"/>
  <c r="CIP140" i="7"/>
  <c r="CIQ140" i="7"/>
  <c r="CIR140" i="7"/>
  <c r="CIS140" i="7"/>
  <c r="CIT140" i="7"/>
  <c r="CIU140" i="7"/>
  <c r="CIV140" i="7"/>
  <c r="CIW140" i="7"/>
  <c r="CIX140" i="7"/>
  <c r="CIY140" i="7"/>
  <c r="CIZ140" i="7"/>
  <c r="CJA140" i="7"/>
  <c r="CJB140" i="7"/>
  <c r="CJC140" i="7"/>
  <c r="CJD140" i="7"/>
  <c r="CJE140" i="7"/>
  <c r="CJF140" i="7"/>
  <c r="CJG140" i="7"/>
  <c r="CJH140" i="7"/>
  <c r="CJI140" i="7"/>
  <c r="CJJ140" i="7"/>
  <c r="CJK140" i="7"/>
  <c r="CJL140" i="7"/>
  <c r="CJM140" i="7"/>
  <c r="CJN140" i="7"/>
  <c r="CJO140" i="7"/>
  <c r="CJP140" i="7"/>
  <c r="CJQ140" i="7"/>
  <c r="CJR140" i="7"/>
  <c r="CJS140" i="7"/>
  <c r="CJT140" i="7"/>
  <c r="CJU140" i="7"/>
  <c r="CJV140" i="7"/>
  <c r="CJW140" i="7"/>
  <c r="CJX140" i="7"/>
  <c r="CJY140" i="7"/>
  <c r="CJZ140" i="7"/>
  <c r="CKA140" i="7"/>
  <c r="CKB140" i="7"/>
  <c r="CKC140" i="7"/>
  <c r="CKD140" i="7"/>
  <c r="CKE140" i="7"/>
  <c r="CKF140" i="7"/>
  <c r="CKG140" i="7"/>
  <c r="CKH140" i="7"/>
  <c r="CKI140" i="7"/>
  <c r="CKJ140" i="7"/>
  <c r="CKK140" i="7"/>
  <c r="CKL140" i="7"/>
  <c r="CKM140" i="7"/>
  <c r="CKN140" i="7"/>
  <c r="CKO140" i="7"/>
  <c r="CKP140" i="7"/>
  <c r="CKQ140" i="7"/>
  <c r="CKR140" i="7"/>
  <c r="CKS140" i="7"/>
  <c r="CKT140" i="7"/>
  <c r="CKU140" i="7"/>
  <c r="CKV140" i="7"/>
  <c r="CKW140" i="7"/>
  <c r="CKX140" i="7"/>
  <c r="CKY140" i="7"/>
  <c r="CKZ140" i="7"/>
  <c r="CLA140" i="7"/>
  <c r="CLB140" i="7"/>
  <c r="CLC140" i="7"/>
  <c r="CLD140" i="7"/>
  <c r="CLE140" i="7"/>
  <c r="CLF140" i="7"/>
  <c r="CLG140" i="7"/>
  <c r="CLH140" i="7"/>
  <c r="CLI140" i="7"/>
  <c r="CLJ140" i="7"/>
  <c r="CLK140" i="7"/>
  <c r="CLL140" i="7"/>
  <c r="CLM140" i="7"/>
  <c r="CLN140" i="7"/>
  <c r="CLO140" i="7"/>
  <c r="CLP140" i="7"/>
  <c r="CLQ140" i="7"/>
  <c r="CLR140" i="7"/>
  <c r="CLS140" i="7"/>
  <c r="CLT140" i="7"/>
  <c r="CLU140" i="7"/>
  <c r="CLV140" i="7"/>
  <c r="CLW140" i="7"/>
  <c r="CLX140" i="7"/>
  <c r="CLY140" i="7"/>
  <c r="CLZ140" i="7"/>
  <c r="CMA140" i="7"/>
  <c r="CMB140" i="7"/>
  <c r="CMC140" i="7"/>
  <c r="CMD140" i="7"/>
  <c r="CME140" i="7"/>
  <c r="CMF140" i="7"/>
  <c r="CMG140" i="7"/>
  <c r="CMH140" i="7"/>
  <c r="CMI140" i="7"/>
  <c r="CMJ140" i="7"/>
  <c r="CMK140" i="7"/>
  <c r="CML140" i="7"/>
  <c r="CMM140" i="7"/>
  <c r="CMN140" i="7"/>
  <c r="CMO140" i="7"/>
  <c r="CMP140" i="7"/>
  <c r="CMQ140" i="7"/>
  <c r="CMR140" i="7"/>
  <c r="CMS140" i="7"/>
  <c r="CMT140" i="7"/>
  <c r="CMU140" i="7"/>
  <c r="CMV140" i="7"/>
  <c r="CMW140" i="7"/>
  <c r="CMX140" i="7"/>
  <c r="CMY140" i="7"/>
  <c r="CMZ140" i="7"/>
  <c r="CNA140" i="7"/>
  <c r="CNB140" i="7"/>
  <c r="CNC140" i="7"/>
  <c r="CND140" i="7"/>
  <c r="CNE140" i="7"/>
  <c r="CNF140" i="7"/>
  <c r="CNG140" i="7"/>
  <c r="CNH140" i="7"/>
  <c r="CNI140" i="7"/>
  <c r="CNJ140" i="7"/>
  <c r="CNK140" i="7"/>
  <c r="CNL140" i="7"/>
  <c r="CNM140" i="7"/>
  <c r="CNN140" i="7"/>
  <c r="CNO140" i="7"/>
  <c r="CNP140" i="7"/>
  <c r="CNQ140" i="7"/>
  <c r="CNR140" i="7"/>
  <c r="CNS140" i="7"/>
  <c r="CNT140" i="7"/>
  <c r="CNU140" i="7"/>
  <c r="CNV140" i="7"/>
  <c r="CNW140" i="7"/>
  <c r="CNX140" i="7"/>
  <c r="CNY140" i="7"/>
  <c r="CNZ140" i="7"/>
  <c r="COA140" i="7"/>
  <c r="COB140" i="7"/>
  <c r="COC140" i="7"/>
  <c r="COD140" i="7"/>
  <c r="COE140" i="7"/>
  <c r="COF140" i="7"/>
  <c r="COG140" i="7"/>
  <c r="COH140" i="7"/>
  <c r="COI140" i="7"/>
  <c r="COJ140" i="7"/>
  <c r="COK140" i="7"/>
  <c r="COL140" i="7"/>
  <c r="COM140" i="7"/>
  <c r="CON140" i="7"/>
  <c r="COO140" i="7"/>
  <c r="COP140" i="7"/>
  <c r="COQ140" i="7"/>
  <c r="COR140" i="7"/>
  <c r="COS140" i="7"/>
  <c r="COT140" i="7"/>
  <c r="COU140" i="7"/>
  <c r="COV140" i="7"/>
  <c r="COW140" i="7"/>
  <c r="COX140" i="7"/>
  <c r="COY140" i="7"/>
  <c r="COZ140" i="7"/>
  <c r="CPA140" i="7"/>
  <c r="CPB140" i="7"/>
  <c r="CPC140" i="7"/>
  <c r="CPD140" i="7"/>
  <c r="CPE140" i="7"/>
  <c r="CPF140" i="7"/>
  <c r="CPG140" i="7"/>
  <c r="CPH140" i="7"/>
  <c r="CPI140" i="7"/>
  <c r="CPJ140" i="7"/>
  <c r="CPK140" i="7"/>
  <c r="CPL140" i="7"/>
  <c r="CPM140" i="7"/>
  <c r="CPN140" i="7"/>
  <c r="CPO140" i="7"/>
  <c r="CPP140" i="7"/>
  <c r="CPQ140" i="7"/>
  <c r="CPR140" i="7"/>
  <c r="CPS140" i="7"/>
  <c r="CPT140" i="7"/>
  <c r="CPU140" i="7"/>
  <c r="CPV140" i="7"/>
  <c r="CPW140" i="7"/>
  <c r="CPX140" i="7"/>
  <c r="CPY140" i="7"/>
  <c r="CPZ140" i="7"/>
  <c r="CQA140" i="7"/>
  <c r="CQB140" i="7"/>
  <c r="CQC140" i="7"/>
  <c r="CQD140" i="7"/>
  <c r="CQE140" i="7"/>
  <c r="CQF140" i="7"/>
  <c r="CQG140" i="7"/>
  <c r="CQH140" i="7"/>
  <c r="CQI140" i="7"/>
  <c r="CQJ140" i="7"/>
  <c r="CQK140" i="7"/>
  <c r="CQL140" i="7"/>
  <c r="CQM140" i="7"/>
  <c r="CQN140" i="7"/>
  <c r="CQO140" i="7"/>
  <c r="CQP140" i="7"/>
  <c r="CQQ140" i="7"/>
  <c r="CQR140" i="7"/>
  <c r="CQS140" i="7"/>
  <c r="CQT140" i="7"/>
  <c r="CQU140" i="7"/>
  <c r="CQV140" i="7"/>
  <c r="CQW140" i="7"/>
  <c r="CQX140" i="7"/>
  <c r="CQY140" i="7"/>
  <c r="CQZ140" i="7"/>
  <c r="CRA140" i="7"/>
  <c r="CRB140" i="7"/>
  <c r="CRC140" i="7"/>
  <c r="CRD140" i="7"/>
  <c r="CRE140" i="7"/>
  <c r="CRF140" i="7"/>
  <c r="CRG140" i="7"/>
  <c r="CRH140" i="7"/>
  <c r="CRI140" i="7"/>
  <c r="CRJ140" i="7"/>
  <c r="CRK140" i="7"/>
  <c r="CRL140" i="7"/>
  <c r="CRM140" i="7"/>
  <c r="CRN140" i="7"/>
  <c r="CRO140" i="7"/>
  <c r="CRP140" i="7"/>
  <c r="CRQ140" i="7"/>
  <c r="CRR140" i="7"/>
  <c r="CRS140" i="7"/>
  <c r="CRT140" i="7"/>
  <c r="CRU140" i="7"/>
  <c r="CRV140" i="7"/>
  <c r="CRW140" i="7"/>
  <c r="CRX140" i="7"/>
  <c r="CRY140" i="7"/>
  <c r="CRZ140" i="7"/>
  <c r="CSA140" i="7"/>
  <c r="CSB140" i="7"/>
  <c r="CSC140" i="7"/>
  <c r="CSD140" i="7"/>
  <c r="CSE140" i="7"/>
  <c r="CSF140" i="7"/>
  <c r="CSG140" i="7"/>
  <c r="CSH140" i="7"/>
  <c r="CSI140" i="7"/>
  <c r="CSJ140" i="7"/>
  <c r="CSK140" i="7"/>
  <c r="CSL140" i="7"/>
  <c r="CSM140" i="7"/>
  <c r="CSN140" i="7"/>
  <c r="CSO140" i="7"/>
  <c r="CSP140" i="7"/>
  <c r="CSQ140" i="7"/>
  <c r="CSR140" i="7"/>
  <c r="CSS140" i="7"/>
  <c r="CST140" i="7"/>
  <c r="CSU140" i="7"/>
  <c r="CSV140" i="7"/>
  <c r="CSW140" i="7"/>
  <c r="CSX140" i="7"/>
  <c r="CSY140" i="7"/>
  <c r="CSZ140" i="7"/>
  <c r="CTA140" i="7"/>
  <c r="CTB140" i="7"/>
  <c r="CTC140" i="7"/>
  <c r="CTD140" i="7"/>
  <c r="CTE140" i="7"/>
  <c r="CTF140" i="7"/>
  <c r="CTG140" i="7"/>
  <c r="CTH140" i="7"/>
  <c r="CTI140" i="7"/>
  <c r="CTJ140" i="7"/>
  <c r="CTK140" i="7"/>
  <c r="CTL140" i="7"/>
  <c r="CTM140" i="7"/>
  <c r="CTN140" i="7"/>
  <c r="CTO140" i="7"/>
  <c r="CTP140" i="7"/>
  <c r="CTQ140" i="7"/>
  <c r="CTR140" i="7"/>
  <c r="CTS140" i="7"/>
  <c r="CTT140" i="7"/>
  <c r="CTU140" i="7"/>
  <c r="CTV140" i="7"/>
  <c r="CTW140" i="7"/>
  <c r="CTX140" i="7"/>
  <c r="CTY140" i="7"/>
  <c r="CTZ140" i="7"/>
  <c r="CUA140" i="7"/>
  <c r="CUB140" i="7"/>
  <c r="CUC140" i="7"/>
  <c r="CUD140" i="7"/>
  <c r="CUE140" i="7"/>
  <c r="CUF140" i="7"/>
  <c r="CUG140" i="7"/>
  <c r="CUH140" i="7"/>
  <c r="CUI140" i="7"/>
  <c r="CUJ140" i="7"/>
  <c r="CUK140" i="7"/>
  <c r="CUL140" i="7"/>
  <c r="CUM140" i="7"/>
  <c r="CUN140" i="7"/>
  <c r="CUO140" i="7"/>
  <c r="CUP140" i="7"/>
  <c r="CUQ140" i="7"/>
  <c r="CUR140" i="7"/>
  <c r="CUS140" i="7"/>
  <c r="CUT140" i="7"/>
  <c r="CUU140" i="7"/>
  <c r="CUV140" i="7"/>
  <c r="CUW140" i="7"/>
  <c r="CUX140" i="7"/>
  <c r="CUY140" i="7"/>
  <c r="CUZ140" i="7"/>
  <c r="CVA140" i="7"/>
  <c r="CVB140" i="7"/>
  <c r="CVC140" i="7"/>
  <c r="CVD140" i="7"/>
  <c r="CVE140" i="7"/>
  <c r="CVF140" i="7"/>
  <c r="CVG140" i="7"/>
  <c r="CVH140" i="7"/>
  <c r="CVI140" i="7"/>
  <c r="CVJ140" i="7"/>
  <c r="CVK140" i="7"/>
  <c r="CVL140" i="7"/>
  <c r="CVM140" i="7"/>
  <c r="CVN140" i="7"/>
  <c r="CVO140" i="7"/>
  <c r="CVP140" i="7"/>
  <c r="CVQ140" i="7"/>
  <c r="CVR140" i="7"/>
  <c r="CVS140" i="7"/>
  <c r="CVT140" i="7"/>
  <c r="CVU140" i="7"/>
  <c r="CVV140" i="7"/>
  <c r="CVW140" i="7"/>
  <c r="CVX140" i="7"/>
  <c r="CVY140" i="7"/>
  <c r="CVZ140" i="7"/>
  <c r="CWA140" i="7"/>
  <c r="CWB140" i="7"/>
  <c r="CWC140" i="7"/>
  <c r="CWD140" i="7"/>
  <c r="CWE140" i="7"/>
  <c r="CWF140" i="7"/>
  <c r="CWG140" i="7"/>
  <c r="CWH140" i="7"/>
  <c r="CWI140" i="7"/>
  <c r="CWJ140" i="7"/>
  <c r="CWK140" i="7"/>
  <c r="CWL140" i="7"/>
  <c r="CWM140" i="7"/>
  <c r="CWN140" i="7"/>
  <c r="CWO140" i="7"/>
  <c r="CWP140" i="7"/>
  <c r="CWQ140" i="7"/>
  <c r="CWR140" i="7"/>
  <c r="CWS140" i="7"/>
  <c r="CWT140" i="7"/>
  <c r="CWU140" i="7"/>
  <c r="CWV140" i="7"/>
  <c r="CWW140" i="7"/>
  <c r="CWX140" i="7"/>
  <c r="CWY140" i="7"/>
  <c r="CWZ140" i="7"/>
  <c r="CXA140" i="7"/>
  <c r="CXB140" i="7"/>
  <c r="CXC140" i="7"/>
  <c r="CXD140" i="7"/>
  <c r="CXE140" i="7"/>
  <c r="CXF140" i="7"/>
  <c r="CXG140" i="7"/>
  <c r="CXH140" i="7"/>
  <c r="CXI140" i="7"/>
  <c r="CXJ140" i="7"/>
  <c r="CXK140" i="7"/>
  <c r="CXL140" i="7"/>
  <c r="CXM140" i="7"/>
  <c r="CXN140" i="7"/>
  <c r="CXO140" i="7"/>
  <c r="CXP140" i="7"/>
  <c r="CXQ140" i="7"/>
  <c r="CXR140" i="7"/>
  <c r="CXS140" i="7"/>
  <c r="CXT140" i="7"/>
  <c r="CXU140" i="7"/>
  <c r="CXV140" i="7"/>
  <c r="CXW140" i="7"/>
  <c r="CXX140" i="7"/>
  <c r="CXY140" i="7"/>
  <c r="CXZ140" i="7"/>
  <c r="CYA140" i="7"/>
  <c r="CYB140" i="7"/>
  <c r="CYC140" i="7"/>
  <c r="CYD140" i="7"/>
  <c r="CYE140" i="7"/>
  <c r="CYF140" i="7"/>
  <c r="CYG140" i="7"/>
  <c r="CYH140" i="7"/>
  <c r="CYI140" i="7"/>
  <c r="CYJ140" i="7"/>
  <c r="CYK140" i="7"/>
  <c r="CYL140" i="7"/>
  <c r="CYM140" i="7"/>
  <c r="CYN140" i="7"/>
  <c r="CYO140" i="7"/>
  <c r="CYP140" i="7"/>
  <c r="CYQ140" i="7"/>
  <c r="CYR140" i="7"/>
  <c r="CYS140" i="7"/>
  <c r="CYT140" i="7"/>
  <c r="CYU140" i="7"/>
  <c r="CYV140" i="7"/>
  <c r="CYW140" i="7"/>
  <c r="CYX140" i="7"/>
  <c r="CYY140" i="7"/>
  <c r="CYZ140" i="7"/>
  <c r="CZA140" i="7"/>
  <c r="CZB140" i="7"/>
  <c r="CZC140" i="7"/>
  <c r="CZD140" i="7"/>
  <c r="CZE140" i="7"/>
  <c r="CZF140" i="7"/>
  <c r="CZG140" i="7"/>
  <c r="CZH140" i="7"/>
  <c r="CZI140" i="7"/>
  <c r="CZJ140" i="7"/>
  <c r="CZK140" i="7"/>
  <c r="CZL140" i="7"/>
  <c r="CZM140" i="7"/>
  <c r="CZN140" i="7"/>
  <c r="CZO140" i="7"/>
  <c r="CZP140" i="7"/>
  <c r="CZQ140" i="7"/>
  <c r="CZR140" i="7"/>
  <c r="CZS140" i="7"/>
  <c r="CZT140" i="7"/>
  <c r="CZU140" i="7"/>
  <c r="CZV140" i="7"/>
  <c r="CZW140" i="7"/>
  <c r="CZX140" i="7"/>
  <c r="CZY140" i="7"/>
  <c r="CZZ140" i="7"/>
  <c r="DAA140" i="7"/>
  <c r="DAB140" i="7"/>
  <c r="DAC140" i="7"/>
  <c r="DAD140" i="7"/>
  <c r="DAE140" i="7"/>
  <c r="DAF140" i="7"/>
  <c r="DAG140" i="7"/>
  <c r="DAH140" i="7"/>
  <c r="DAI140" i="7"/>
  <c r="DAJ140" i="7"/>
  <c r="DAK140" i="7"/>
  <c r="DAL140" i="7"/>
  <c r="DAM140" i="7"/>
  <c r="DAN140" i="7"/>
  <c r="DAO140" i="7"/>
  <c r="DAP140" i="7"/>
  <c r="DAQ140" i="7"/>
  <c r="DAR140" i="7"/>
  <c r="DAS140" i="7"/>
  <c r="DAT140" i="7"/>
  <c r="DAU140" i="7"/>
  <c r="DAV140" i="7"/>
  <c r="DAW140" i="7"/>
  <c r="DAX140" i="7"/>
  <c r="DAY140" i="7"/>
  <c r="DAZ140" i="7"/>
  <c r="DBA140" i="7"/>
  <c r="DBB140" i="7"/>
  <c r="DBC140" i="7"/>
  <c r="DBD140" i="7"/>
  <c r="DBE140" i="7"/>
  <c r="DBF140" i="7"/>
  <c r="DBG140" i="7"/>
  <c r="DBH140" i="7"/>
  <c r="DBI140" i="7"/>
  <c r="DBJ140" i="7"/>
  <c r="DBK140" i="7"/>
  <c r="DBL140" i="7"/>
  <c r="DBM140" i="7"/>
  <c r="DBN140" i="7"/>
  <c r="DBO140" i="7"/>
  <c r="DBP140" i="7"/>
  <c r="DBQ140" i="7"/>
  <c r="DBR140" i="7"/>
  <c r="DBS140" i="7"/>
  <c r="DBT140" i="7"/>
  <c r="DBU140" i="7"/>
  <c r="DBV140" i="7"/>
  <c r="DBW140" i="7"/>
  <c r="DBX140" i="7"/>
  <c r="DBY140" i="7"/>
  <c r="DBZ140" i="7"/>
  <c r="DCA140" i="7"/>
  <c r="DCB140" i="7"/>
  <c r="DCC140" i="7"/>
  <c r="DCD140" i="7"/>
  <c r="DCE140" i="7"/>
  <c r="DCF140" i="7"/>
  <c r="DCG140" i="7"/>
  <c r="DCH140" i="7"/>
  <c r="DCI140" i="7"/>
  <c r="DCJ140" i="7"/>
  <c r="DCK140" i="7"/>
  <c r="DCL140" i="7"/>
  <c r="DCM140" i="7"/>
  <c r="DCN140" i="7"/>
  <c r="DCO140" i="7"/>
  <c r="DCP140" i="7"/>
  <c r="DCQ140" i="7"/>
  <c r="DCR140" i="7"/>
  <c r="DCS140" i="7"/>
  <c r="DCT140" i="7"/>
  <c r="DCU140" i="7"/>
  <c r="DCV140" i="7"/>
  <c r="DCW140" i="7"/>
  <c r="DCX140" i="7"/>
  <c r="DCY140" i="7"/>
  <c r="DCZ140" i="7"/>
  <c r="DDA140" i="7"/>
  <c r="DDB140" i="7"/>
  <c r="DDC140" i="7"/>
  <c r="DDD140" i="7"/>
  <c r="DDE140" i="7"/>
  <c r="DDF140" i="7"/>
  <c r="DDG140" i="7"/>
  <c r="DDH140" i="7"/>
  <c r="DDI140" i="7"/>
  <c r="DDJ140" i="7"/>
  <c r="DDK140" i="7"/>
  <c r="DDL140" i="7"/>
  <c r="DDM140" i="7"/>
  <c r="DDN140" i="7"/>
  <c r="DDO140" i="7"/>
  <c r="DDP140" i="7"/>
  <c r="DDQ140" i="7"/>
  <c r="DDR140" i="7"/>
  <c r="DDS140" i="7"/>
  <c r="DDT140" i="7"/>
  <c r="DDU140" i="7"/>
  <c r="DDV140" i="7"/>
  <c r="DDW140" i="7"/>
  <c r="DDX140" i="7"/>
  <c r="DDY140" i="7"/>
  <c r="DDZ140" i="7"/>
  <c r="DEA140" i="7"/>
  <c r="DEB140" i="7"/>
  <c r="DEC140" i="7"/>
  <c r="DED140" i="7"/>
  <c r="DEE140" i="7"/>
  <c r="DEF140" i="7"/>
  <c r="DEG140" i="7"/>
  <c r="DEH140" i="7"/>
  <c r="DEI140" i="7"/>
  <c r="DEJ140" i="7"/>
  <c r="DEK140" i="7"/>
  <c r="DEL140" i="7"/>
  <c r="DEM140" i="7"/>
  <c r="DEN140" i="7"/>
  <c r="DEO140" i="7"/>
  <c r="DEP140" i="7"/>
  <c r="DEQ140" i="7"/>
  <c r="DER140" i="7"/>
  <c r="DES140" i="7"/>
  <c r="DET140" i="7"/>
  <c r="DEU140" i="7"/>
  <c r="DEV140" i="7"/>
  <c r="DEW140" i="7"/>
  <c r="DEX140" i="7"/>
  <c r="DEY140" i="7"/>
  <c r="DEZ140" i="7"/>
  <c r="DFA140" i="7"/>
  <c r="DFB140" i="7"/>
  <c r="DFC140" i="7"/>
  <c r="DFD140" i="7"/>
  <c r="DFE140" i="7"/>
  <c r="DFF140" i="7"/>
  <c r="DFG140" i="7"/>
  <c r="DFH140" i="7"/>
  <c r="DFI140" i="7"/>
  <c r="DFJ140" i="7"/>
  <c r="DFK140" i="7"/>
  <c r="DFL140" i="7"/>
  <c r="DFM140" i="7"/>
  <c r="DFN140" i="7"/>
  <c r="DFO140" i="7"/>
  <c r="DFP140" i="7"/>
  <c r="DFQ140" i="7"/>
  <c r="DFR140" i="7"/>
  <c r="DFS140" i="7"/>
  <c r="DFT140" i="7"/>
  <c r="DFU140" i="7"/>
  <c r="DFV140" i="7"/>
  <c r="DFW140" i="7"/>
  <c r="DFX140" i="7"/>
  <c r="DFY140" i="7"/>
  <c r="DFZ140" i="7"/>
  <c r="DGA140" i="7"/>
  <c r="DGB140" i="7"/>
  <c r="DGC140" i="7"/>
  <c r="DGD140" i="7"/>
  <c r="DGE140" i="7"/>
  <c r="DGF140" i="7"/>
  <c r="DGG140" i="7"/>
  <c r="DGH140" i="7"/>
  <c r="DGI140" i="7"/>
  <c r="DGJ140" i="7"/>
  <c r="DGK140" i="7"/>
  <c r="DGL140" i="7"/>
  <c r="DGM140" i="7"/>
  <c r="DGN140" i="7"/>
  <c r="DGO140" i="7"/>
  <c r="DGP140" i="7"/>
  <c r="DGQ140" i="7"/>
  <c r="DGR140" i="7"/>
  <c r="DGS140" i="7"/>
  <c r="DGT140" i="7"/>
  <c r="DGU140" i="7"/>
  <c r="DGV140" i="7"/>
  <c r="DGW140" i="7"/>
  <c r="DGX140" i="7"/>
  <c r="DGY140" i="7"/>
  <c r="DGZ140" i="7"/>
  <c r="DHA140" i="7"/>
  <c r="DHB140" i="7"/>
  <c r="DHC140" i="7"/>
  <c r="DHD140" i="7"/>
  <c r="DHE140" i="7"/>
  <c r="DHF140" i="7"/>
  <c r="DHG140" i="7"/>
  <c r="DHH140" i="7"/>
  <c r="DHI140" i="7"/>
  <c r="DHJ140" i="7"/>
  <c r="DHK140" i="7"/>
  <c r="DHL140" i="7"/>
  <c r="DHM140" i="7"/>
  <c r="DHN140" i="7"/>
  <c r="DHO140" i="7"/>
  <c r="DHP140" i="7"/>
  <c r="DHQ140" i="7"/>
  <c r="DHR140" i="7"/>
  <c r="DHS140" i="7"/>
  <c r="DHT140" i="7"/>
  <c r="DHU140" i="7"/>
  <c r="DHV140" i="7"/>
  <c r="DHW140" i="7"/>
  <c r="DHX140" i="7"/>
  <c r="DHY140" i="7"/>
  <c r="DHZ140" i="7"/>
  <c r="DIA140" i="7"/>
  <c r="DIB140" i="7"/>
  <c r="DIC140" i="7"/>
  <c r="DID140" i="7"/>
  <c r="DIE140" i="7"/>
  <c r="DIF140" i="7"/>
  <c r="DIG140" i="7"/>
  <c r="DIH140" i="7"/>
  <c r="DII140" i="7"/>
  <c r="DIJ140" i="7"/>
  <c r="DIK140" i="7"/>
  <c r="DIL140" i="7"/>
  <c r="DIM140" i="7"/>
  <c r="DIN140" i="7"/>
  <c r="DIO140" i="7"/>
  <c r="DIP140" i="7"/>
  <c r="DIQ140" i="7"/>
  <c r="DIR140" i="7"/>
  <c r="DIS140" i="7"/>
  <c r="DIT140" i="7"/>
  <c r="DIU140" i="7"/>
  <c r="DIV140" i="7"/>
  <c r="DIW140" i="7"/>
  <c r="DIX140" i="7"/>
  <c r="DIY140" i="7"/>
  <c r="DIZ140" i="7"/>
  <c r="DJA140" i="7"/>
  <c r="DJB140" i="7"/>
  <c r="DJC140" i="7"/>
  <c r="DJD140" i="7"/>
  <c r="DJE140" i="7"/>
  <c r="DJF140" i="7"/>
  <c r="DJG140" i="7"/>
  <c r="DJH140" i="7"/>
  <c r="DJI140" i="7"/>
  <c r="DJJ140" i="7"/>
  <c r="DJK140" i="7"/>
  <c r="DJL140" i="7"/>
  <c r="DJM140" i="7"/>
  <c r="DJN140" i="7"/>
  <c r="DJO140" i="7"/>
  <c r="DJP140" i="7"/>
  <c r="DJQ140" i="7"/>
  <c r="DJR140" i="7"/>
  <c r="DJS140" i="7"/>
  <c r="DJT140" i="7"/>
  <c r="DJU140" i="7"/>
  <c r="DJV140" i="7"/>
  <c r="DJW140" i="7"/>
  <c r="DJX140" i="7"/>
  <c r="DJY140" i="7"/>
  <c r="DJZ140" i="7"/>
  <c r="DKA140" i="7"/>
  <c r="DKB140" i="7"/>
  <c r="DKC140" i="7"/>
  <c r="DKD140" i="7"/>
  <c r="DKE140" i="7"/>
  <c r="DKF140" i="7"/>
  <c r="DKG140" i="7"/>
  <c r="DKH140" i="7"/>
  <c r="DKI140" i="7"/>
  <c r="DKJ140" i="7"/>
  <c r="DKK140" i="7"/>
  <c r="DKL140" i="7"/>
  <c r="DKM140" i="7"/>
  <c r="DKN140" i="7"/>
  <c r="DKO140" i="7"/>
  <c r="DKP140" i="7"/>
  <c r="DKQ140" i="7"/>
  <c r="DKR140" i="7"/>
  <c r="DKS140" i="7"/>
  <c r="DKT140" i="7"/>
  <c r="DKU140" i="7"/>
  <c r="DKV140" i="7"/>
  <c r="DKW140" i="7"/>
  <c r="DKX140" i="7"/>
  <c r="DKY140" i="7"/>
  <c r="DKZ140" i="7"/>
  <c r="DLA140" i="7"/>
  <c r="DLB140" i="7"/>
  <c r="DLC140" i="7"/>
  <c r="DLD140" i="7"/>
  <c r="DLE140" i="7"/>
  <c r="DLF140" i="7"/>
  <c r="DLG140" i="7"/>
  <c r="DLH140" i="7"/>
  <c r="DLI140" i="7"/>
  <c r="DLJ140" i="7"/>
  <c r="DLK140" i="7"/>
  <c r="DLL140" i="7"/>
  <c r="DLM140" i="7"/>
  <c r="DLN140" i="7"/>
  <c r="DLO140" i="7"/>
  <c r="DLP140" i="7"/>
  <c r="DLQ140" i="7"/>
  <c r="DLR140" i="7"/>
  <c r="DLS140" i="7"/>
  <c r="DLT140" i="7"/>
  <c r="DLU140" i="7"/>
  <c r="DLV140" i="7"/>
  <c r="DLW140" i="7"/>
  <c r="DLX140" i="7"/>
  <c r="DLY140" i="7"/>
  <c r="DLZ140" i="7"/>
  <c r="DMA140" i="7"/>
  <c r="DMB140" i="7"/>
  <c r="DMC140" i="7"/>
  <c r="DMD140" i="7"/>
  <c r="DME140" i="7"/>
  <c r="DMF140" i="7"/>
  <c r="DMG140" i="7"/>
  <c r="DMH140" i="7"/>
  <c r="DMI140" i="7"/>
  <c r="DMJ140" i="7"/>
  <c r="DMK140" i="7"/>
  <c r="DML140" i="7"/>
  <c r="DMM140" i="7"/>
  <c r="DMN140" i="7"/>
  <c r="DMO140" i="7"/>
  <c r="DMP140" i="7"/>
  <c r="DMQ140" i="7"/>
  <c r="DMR140" i="7"/>
  <c r="DMS140" i="7"/>
  <c r="DMT140" i="7"/>
  <c r="DMU140" i="7"/>
  <c r="DMV140" i="7"/>
  <c r="DMW140" i="7"/>
  <c r="DMX140" i="7"/>
  <c r="DMY140" i="7"/>
  <c r="DMZ140" i="7"/>
  <c r="DNA140" i="7"/>
  <c r="DNB140" i="7"/>
  <c r="DNC140" i="7"/>
  <c r="DND140" i="7"/>
  <c r="DNE140" i="7"/>
  <c r="DNF140" i="7"/>
  <c r="DNG140" i="7"/>
  <c r="DNH140" i="7"/>
  <c r="DNI140" i="7"/>
  <c r="DNJ140" i="7"/>
  <c r="DNK140" i="7"/>
  <c r="DNL140" i="7"/>
  <c r="DNM140" i="7"/>
  <c r="DNN140" i="7"/>
  <c r="DNO140" i="7"/>
  <c r="DNP140" i="7"/>
  <c r="DNQ140" i="7"/>
  <c r="DNR140" i="7"/>
  <c r="DNS140" i="7"/>
  <c r="DNT140" i="7"/>
  <c r="DNU140" i="7"/>
  <c r="DNV140" i="7"/>
  <c r="DNW140" i="7"/>
  <c r="DNX140" i="7"/>
  <c r="DNY140" i="7"/>
  <c r="DNZ140" i="7"/>
  <c r="DOA140" i="7"/>
  <c r="DOB140" i="7"/>
  <c r="DOC140" i="7"/>
  <c r="DOD140" i="7"/>
  <c r="DOE140" i="7"/>
  <c r="DOF140" i="7"/>
  <c r="DOG140" i="7"/>
  <c r="DOH140" i="7"/>
  <c r="DOI140" i="7"/>
  <c r="DOJ140" i="7"/>
  <c r="DOK140" i="7"/>
  <c r="DOL140" i="7"/>
  <c r="DOM140" i="7"/>
  <c r="DON140" i="7"/>
  <c r="DOO140" i="7"/>
  <c r="DOP140" i="7"/>
  <c r="DOQ140" i="7"/>
  <c r="DOR140" i="7"/>
  <c r="DOS140" i="7"/>
  <c r="DOT140" i="7"/>
  <c r="DOU140" i="7"/>
  <c r="DOV140" i="7"/>
  <c r="DOW140" i="7"/>
  <c r="DOX140" i="7"/>
  <c r="DOY140" i="7"/>
  <c r="DOZ140" i="7"/>
  <c r="DPA140" i="7"/>
  <c r="DPB140" i="7"/>
  <c r="DPC140" i="7"/>
  <c r="DPD140" i="7"/>
  <c r="DPE140" i="7"/>
  <c r="DPF140" i="7"/>
  <c r="DPG140" i="7"/>
  <c r="DPH140" i="7"/>
  <c r="DPI140" i="7"/>
  <c r="DPJ140" i="7"/>
  <c r="DPK140" i="7"/>
  <c r="DPL140" i="7"/>
  <c r="DPM140" i="7"/>
  <c r="DPN140" i="7"/>
  <c r="DPO140" i="7"/>
  <c r="DPP140" i="7"/>
  <c r="DPQ140" i="7"/>
  <c r="DPR140" i="7"/>
  <c r="DPS140" i="7"/>
  <c r="DPT140" i="7"/>
  <c r="DPU140" i="7"/>
  <c r="DPV140" i="7"/>
  <c r="DPW140" i="7"/>
  <c r="DPX140" i="7"/>
  <c r="DPY140" i="7"/>
  <c r="DPZ140" i="7"/>
  <c r="DQA140" i="7"/>
  <c r="DQB140" i="7"/>
  <c r="DQC140" i="7"/>
  <c r="DQD140" i="7"/>
  <c r="DQE140" i="7"/>
  <c r="DQF140" i="7"/>
  <c r="DQG140" i="7"/>
  <c r="DQH140" i="7"/>
  <c r="DQI140" i="7"/>
  <c r="DQJ140" i="7"/>
  <c r="DQK140" i="7"/>
  <c r="DQL140" i="7"/>
  <c r="DQM140" i="7"/>
  <c r="DQN140" i="7"/>
  <c r="DQO140" i="7"/>
  <c r="DQP140" i="7"/>
  <c r="DQQ140" i="7"/>
  <c r="DQR140" i="7"/>
  <c r="DQS140" i="7"/>
  <c r="DQT140" i="7"/>
  <c r="DQU140" i="7"/>
  <c r="DQV140" i="7"/>
  <c r="DQW140" i="7"/>
  <c r="DQX140" i="7"/>
  <c r="DQY140" i="7"/>
  <c r="DQZ140" i="7"/>
  <c r="DRA140" i="7"/>
  <c r="DRB140" i="7"/>
  <c r="DRC140" i="7"/>
  <c r="DRD140" i="7"/>
  <c r="DRE140" i="7"/>
  <c r="DRF140" i="7"/>
  <c r="DRG140" i="7"/>
  <c r="DRH140" i="7"/>
  <c r="DRI140" i="7"/>
  <c r="DRJ140" i="7"/>
  <c r="DRK140" i="7"/>
  <c r="DRL140" i="7"/>
  <c r="DRM140" i="7"/>
  <c r="DRN140" i="7"/>
  <c r="DRO140" i="7"/>
  <c r="DRP140" i="7"/>
  <c r="DRQ140" i="7"/>
  <c r="DRR140" i="7"/>
  <c r="DRS140" i="7"/>
  <c r="DRT140" i="7"/>
  <c r="DRU140" i="7"/>
  <c r="DRV140" i="7"/>
  <c r="DRW140" i="7"/>
  <c r="DRX140" i="7"/>
  <c r="DRY140" i="7"/>
  <c r="DRZ140" i="7"/>
  <c r="DSA140" i="7"/>
  <c r="DSB140" i="7"/>
  <c r="DSC140" i="7"/>
  <c r="DSD140" i="7"/>
  <c r="DSE140" i="7"/>
  <c r="DSF140" i="7"/>
  <c r="DSG140" i="7"/>
  <c r="DSH140" i="7"/>
  <c r="DSI140" i="7"/>
  <c r="DSJ140" i="7"/>
  <c r="DSK140" i="7"/>
  <c r="DSL140" i="7"/>
  <c r="DSM140" i="7"/>
  <c r="DSN140" i="7"/>
  <c r="DSO140" i="7"/>
  <c r="DSP140" i="7"/>
  <c r="DSQ140" i="7"/>
  <c r="DSR140" i="7"/>
  <c r="DSS140" i="7"/>
  <c r="DST140" i="7"/>
  <c r="DSU140" i="7"/>
  <c r="DSV140" i="7"/>
  <c r="DSW140" i="7"/>
  <c r="DSX140" i="7"/>
  <c r="DSY140" i="7"/>
  <c r="DSZ140" i="7"/>
  <c r="DTA140" i="7"/>
  <c r="DTB140" i="7"/>
  <c r="DTC140" i="7"/>
  <c r="DTD140" i="7"/>
  <c r="DTE140" i="7"/>
  <c r="DTF140" i="7"/>
  <c r="DTG140" i="7"/>
  <c r="DTH140" i="7"/>
  <c r="DTI140" i="7"/>
  <c r="DTJ140" i="7"/>
  <c r="DTK140" i="7"/>
  <c r="DTL140" i="7"/>
  <c r="DTM140" i="7"/>
  <c r="DTN140" i="7"/>
  <c r="DTO140" i="7"/>
  <c r="DTP140" i="7"/>
  <c r="DTQ140" i="7"/>
  <c r="DTR140" i="7"/>
  <c r="DTS140" i="7"/>
  <c r="DTT140" i="7"/>
  <c r="DTU140" i="7"/>
  <c r="DTV140" i="7"/>
  <c r="DTW140" i="7"/>
  <c r="DTX140" i="7"/>
  <c r="DTY140" i="7"/>
  <c r="DTZ140" i="7"/>
  <c r="DUA140" i="7"/>
  <c r="DUB140" i="7"/>
  <c r="DUC140" i="7"/>
  <c r="DUD140" i="7"/>
  <c r="DUE140" i="7"/>
  <c r="DUF140" i="7"/>
  <c r="DUG140" i="7"/>
  <c r="DUH140" i="7"/>
  <c r="DUI140" i="7"/>
  <c r="DUJ140" i="7"/>
  <c r="DUK140" i="7"/>
  <c r="DUL140" i="7"/>
  <c r="DUM140" i="7"/>
  <c r="DUN140" i="7"/>
  <c r="DUO140" i="7"/>
  <c r="DUP140" i="7"/>
  <c r="DUQ140" i="7"/>
  <c r="DUR140" i="7"/>
  <c r="DUS140" i="7"/>
  <c r="DUT140" i="7"/>
  <c r="DUU140" i="7"/>
  <c r="DUV140" i="7"/>
  <c r="DUW140" i="7"/>
  <c r="DUX140" i="7"/>
  <c r="DUY140" i="7"/>
  <c r="DUZ140" i="7"/>
  <c r="DVA140" i="7"/>
  <c r="DVB140" i="7"/>
  <c r="DVC140" i="7"/>
  <c r="DVD140" i="7"/>
  <c r="DVE140" i="7"/>
  <c r="DVF140" i="7"/>
  <c r="DVG140" i="7"/>
  <c r="DVH140" i="7"/>
  <c r="DVI140" i="7"/>
  <c r="DVJ140" i="7"/>
  <c r="DVK140" i="7"/>
  <c r="DVL140" i="7"/>
  <c r="DVM140" i="7"/>
  <c r="DVN140" i="7"/>
  <c r="DVO140" i="7"/>
  <c r="DVP140" i="7"/>
  <c r="DVQ140" i="7"/>
  <c r="DVR140" i="7"/>
  <c r="DVS140" i="7"/>
  <c r="DVT140" i="7"/>
  <c r="DVU140" i="7"/>
  <c r="DVV140" i="7"/>
  <c r="DVW140" i="7"/>
  <c r="DVX140" i="7"/>
  <c r="DVY140" i="7"/>
  <c r="DVZ140" i="7"/>
  <c r="DWA140" i="7"/>
  <c r="DWB140" i="7"/>
  <c r="DWC140" i="7"/>
  <c r="DWD140" i="7"/>
  <c r="DWE140" i="7"/>
  <c r="DWF140" i="7"/>
  <c r="DWG140" i="7"/>
  <c r="DWH140" i="7"/>
  <c r="DWI140" i="7"/>
  <c r="DWJ140" i="7"/>
  <c r="DWK140" i="7"/>
  <c r="DWL140" i="7"/>
  <c r="DWM140" i="7"/>
  <c r="DWN140" i="7"/>
  <c r="DWO140" i="7"/>
  <c r="DWP140" i="7"/>
  <c r="DWQ140" i="7"/>
  <c r="DWR140" i="7"/>
  <c r="DWS140" i="7"/>
  <c r="DWT140" i="7"/>
  <c r="DWU140" i="7"/>
  <c r="DWV140" i="7"/>
  <c r="DWW140" i="7"/>
  <c r="DWX140" i="7"/>
  <c r="DWY140" i="7"/>
  <c r="DWZ140" i="7"/>
  <c r="DXA140" i="7"/>
  <c r="DXB140" i="7"/>
  <c r="DXC140" i="7"/>
  <c r="DXD140" i="7"/>
  <c r="DXE140" i="7"/>
  <c r="DXF140" i="7"/>
  <c r="DXG140" i="7"/>
  <c r="DXH140" i="7"/>
  <c r="DXI140" i="7"/>
  <c r="DXJ140" i="7"/>
  <c r="DXK140" i="7"/>
  <c r="DXL140" i="7"/>
  <c r="DXM140" i="7"/>
  <c r="DXN140" i="7"/>
  <c r="DXO140" i="7"/>
  <c r="DXP140" i="7"/>
  <c r="DXQ140" i="7"/>
  <c r="DXR140" i="7"/>
  <c r="DXS140" i="7"/>
  <c r="DXT140" i="7"/>
  <c r="DXU140" i="7"/>
  <c r="DXV140" i="7"/>
  <c r="DXW140" i="7"/>
  <c r="DXX140" i="7"/>
  <c r="DXY140" i="7"/>
  <c r="DXZ140" i="7"/>
  <c r="DYA140" i="7"/>
  <c r="DYB140" i="7"/>
  <c r="DYC140" i="7"/>
  <c r="DYD140" i="7"/>
  <c r="DYE140" i="7"/>
  <c r="DYF140" i="7"/>
  <c r="DYG140" i="7"/>
  <c r="DYH140" i="7"/>
  <c r="DYI140" i="7"/>
  <c r="DYJ140" i="7"/>
  <c r="DYK140" i="7"/>
  <c r="DYL140" i="7"/>
  <c r="DYM140" i="7"/>
  <c r="DYN140" i="7"/>
  <c r="DYO140" i="7"/>
  <c r="DYP140" i="7"/>
  <c r="DYQ140" i="7"/>
  <c r="DYR140" i="7"/>
  <c r="DYS140" i="7"/>
  <c r="DYT140" i="7"/>
  <c r="DYU140" i="7"/>
  <c r="DYV140" i="7"/>
  <c r="DYW140" i="7"/>
  <c r="DYX140" i="7"/>
  <c r="DYY140" i="7"/>
  <c r="DYZ140" i="7"/>
  <c r="DZA140" i="7"/>
  <c r="DZB140" i="7"/>
  <c r="DZC140" i="7"/>
  <c r="DZD140" i="7"/>
  <c r="DZE140" i="7"/>
  <c r="DZF140" i="7"/>
  <c r="DZG140" i="7"/>
  <c r="DZH140" i="7"/>
  <c r="DZI140" i="7"/>
  <c r="DZJ140" i="7"/>
  <c r="DZK140" i="7"/>
  <c r="DZL140" i="7"/>
  <c r="DZM140" i="7"/>
  <c r="DZN140" i="7"/>
  <c r="DZO140" i="7"/>
  <c r="DZP140" i="7"/>
  <c r="DZQ140" i="7"/>
  <c r="DZR140" i="7"/>
  <c r="DZS140" i="7"/>
  <c r="DZT140" i="7"/>
  <c r="DZU140" i="7"/>
  <c r="DZV140" i="7"/>
  <c r="DZW140" i="7"/>
  <c r="DZX140" i="7"/>
  <c r="DZY140" i="7"/>
  <c r="DZZ140" i="7"/>
  <c r="EAA140" i="7"/>
  <c r="EAB140" i="7"/>
  <c r="EAC140" i="7"/>
  <c r="EAD140" i="7"/>
  <c r="EAE140" i="7"/>
  <c r="EAF140" i="7"/>
  <c r="EAG140" i="7"/>
  <c r="EAH140" i="7"/>
  <c r="EAI140" i="7"/>
  <c r="EAJ140" i="7"/>
  <c r="EAK140" i="7"/>
  <c r="EAL140" i="7"/>
  <c r="EAM140" i="7"/>
  <c r="EAN140" i="7"/>
  <c r="EAO140" i="7"/>
  <c r="EAP140" i="7"/>
  <c r="EAQ140" i="7"/>
  <c r="EAR140" i="7"/>
  <c r="EAS140" i="7"/>
  <c r="EAT140" i="7"/>
  <c r="EAU140" i="7"/>
  <c r="EAV140" i="7"/>
  <c r="EAW140" i="7"/>
  <c r="EAX140" i="7"/>
  <c r="EAY140" i="7"/>
  <c r="EAZ140" i="7"/>
  <c r="EBA140" i="7"/>
  <c r="EBB140" i="7"/>
  <c r="EBC140" i="7"/>
  <c r="EBD140" i="7"/>
  <c r="EBE140" i="7"/>
  <c r="EBF140" i="7"/>
  <c r="EBG140" i="7"/>
  <c r="EBH140" i="7"/>
  <c r="EBI140" i="7"/>
  <c r="EBJ140" i="7"/>
  <c r="EBK140" i="7"/>
  <c r="EBL140" i="7"/>
  <c r="EBM140" i="7"/>
  <c r="EBN140" i="7"/>
  <c r="EBO140" i="7"/>
  <c r="EBP140" i="7"/>
  <c r="EBQ140" i="7"/>
  <c r="EBR140" i="7"/>
  <c r="EBS140" i="7"/>
  <c r="EBT140" i="7"/>
  <c r="EBU140" i="7"/>
  <c r="EBV140" i="7"/>
  <c r="EBW140" i="7"/>
  <c r="EBX140" i="7"/>
  <c r="EBY140" i="7"/>
  <c r="EBZ140" i="7"/>
  <c r="ECA140" i="7"/>
  <c r="ECB140" i="7"/>
  <c r="ECC140" i="7"/>
  <c r="ECD140" i="7"/>
  <c r="ECE140" i="7"/>
  <c r="ECF140" i="7"/>
  <c r="ECG140" i="7"/>
  <c r="ECH140" i="7"/>
  <c r="ECI140" i="7"/>
  <c r="ECJ140" i="7"/>
  <c r="ECK140" i="7"/>
  <c r="ECL140" i="7"/>
  <c r="ECM140" i="7"/>
  <c r="ECN140" i="7"/>
  <c r="ECO140" i="7"/>
  <c r="ECP140" i="7"/>
  <c r="ECQ140" i="7"/>
  <c r="ECR140" i="7"/>
  <c r="ECS140" i="7"/>
  <c r="ECT140" i="7"/>
  <c r="ECU140" i="7"/>
  <c r="ECV140" i="7"/>
  <c r="ECW140" i="7"/>
  <c r="ECX140" i="7"/>
  <c r="ECY140" i="7"/>
  <c r="ECZ140" i="7"/>
  <c r="EDA140" i="7"/>
  <c r="EDB140" i="7"/>
  <c r="EDC140" i="7"/>
  <c r="EDD140" i="7"/>
  <c r="EDE140" i="7"/>
  <c r="EDF140" i="7"/>
  <c r="EDG140" i="7"/>
  <c r="EDH140" i="7"/>
  <c r="EDI140" i="7"/>
  <c r="EDJ140" i="7"/>
  <c r="EDK140" i="7"/>
  <c r="EDL140" i="7"/>
  <c r="EDM140" i="7"/>
  <c r="EDN140" i="7"/>
  <c r="EDO140" i="7"/>
  <c r="EDP140" i="7"/>
  <c r="EDQ140" i="7"/>
  <c r="EDR140" i="7"/>
  <c r="EDS140" i="7"/>
  <c r="EDT140" i="7"/>
  <c r="EDU140" i="7"/>
  <c r="EDV140" i="7"/>
  <c r="EDW140" i="7"/>
  <c r="EDX140" i="7"/>
  <c r="EDY140" i="7"/>
  <c r="EDZ140" i="7"/>
  <c r="EEA140" i="7"/>
  <c r="EEB140" i="7"/>
  <c r="EEC140" i="7"/>
  <c r="EED140" i="7"/>
  <c r="EEE140" i="7"/>
  <c r="EEF140" i="7"/>
  <c r="EEG140" i="7"/>
  <c r="EEH140" i="7"/>
  <c r="EEI140" i="7"/>
  <c r="EEJ140" i="7"/>
  <c r="EEK140" i="7"/>
  <c r="EEL140" i="7"/>
  <c r="EEM140" i="7"/>
  <c r="EEN140" i="7"/>
  <c r="EEO140" i="7"/>
  <c r="EEP140" i="7"/>
  <c r="EEQ140" i="7"/>
  <c r="EER140" i="7"/>
  <c r="EES140" i="7"/>
  <c r="EET140" i="7"/>
  <c r="EEU140" i="7"/>
  <c r="EEV140" i="7"/>
  <c r="EEW140" i="7"/>
  <c r="EEX140" i="7"/>
  <c r="EEY140" i="7"/>
  <c r="EEZ140" i="7"/>
  <c r="EFA140" i="7"/>
  <c r="EFB140" i="7"/>
  <c r="EFC140" i="7"/>
  <c r="EFD140" i="7"/>
  <c r="EFE140" i="7"/>
  <c r="EFF140" i="7"/>
  <c r="EFG140" i="7"/>
  <c r="EFH140" i="7"/>
  <c r="EFI140" i="7"/>
  <c r="EFJ140" i="7"/>
  <c r="EFK140" i="7"/>
  <c r="EFL140" i="7"/>
  <c r="EFM140" i="7"/>
  <c r="EFN140" i="7"/>
  <c r="EFO140" i="7"/>
  <c r="EFP140" i="7"/>
  <c r="EFQ140" i="7"/>
  <c r="EFR140" i="7"/>
  <c r="EFS140" i="7"/>
  <c r="EFT140" i="7"/>
  <c r="EFU140" i="7"/>
  <c r="EFV140" i="7"/>
  <c r="EFW140" i="7"/>
  <c r="EFX140" i="7"/>
  <c r="EFY140" i="7"/>
  <c r="EFZ140" i="7"/>
  <c r="EGA140" i="7"/>
  <c r="EGB140" i="7"/>
  <c r="EGC140" i="7"/>
  <c r="EGD140" i="7"/>
  <c r="EGE140" i="7"/>
  <c r="EGF140" i="7"/>
  <c r="EGG140" i="7"/>
  <c r="EGH140" i="7"/>
  <c r="EGI140" i="7"/>
  <c r="EGJ140" i="7"/>
  <c r="EGK140" i="7"/>
  <c r="EGL140" i="7"/>
  <c r="EGM140" i="7"/>
  <c r="EGN140" i="7"/>
  <c r="EGO140" i="7"/>
  <c r="EGP140" i="7"/>
  <c r="EGQ140" i="7"/>
  <c r="EGR140" i="7"/>
  <c r="EGS140" i="7"/>
  <c r="EGT140" i="7"/>
  <c r="EGU140" i="7"/>
  <c r="EGV140" i="7"/>
  <c r="EGW140" i="7"/>
  <c r="EGX140" i="7"/>
  <c r="EGY140" i="7"/>
  <c r="EGZ140" i="7"/>
  <c r="EHA140" i="7"/>
  <c r="EHB140" i="7"/>
  <c r="EHC140" i="7"/>
  <c r="EHD140" i="7"/>
  <c r="EHE140" i="7"/>
  <c r="EHF140" i="7"/>
  <c r="EHG140" i="7"/>
  <c r="EHH140" i="7"/>
  <c r="EHI140" i="7"/>
  <c r="EHJ140" i="7"/>
  <c r="EHK140" i="7"/>
  <c r="EHL140" i="7"/>
  <c r="EHM140" i="7"/>
  <c r="EHN140" i="7"/>
  <c r="EHO140" i="7"/>
  <c r="EHP140" i="7"/>
  <c r="EHQ140" i="7"/>
  <c r="EHR140" i="7"/>
  <c r="EHS140" i="7"/>
  <c r="EHT140" i="7"/>
  <c r="EHU140" i="7"/>
  <c r="EHV140" i="7"/>
  <c r="EHW140" i="7"/>
  <c r="EHX140" i="7"/>
  <c r="EHY140" i="7"/>
  <c r="EHZ140" i="7"/>
  <c r="EIA140" i="7"/>
  <c r="EIB140" i="7"/>
  <c r="EIC140" i="7"/>
  <c r="EID140" i="7"/>
  <c r="EIE140" i="7"/>
  <c r="EIF140" i="7"/>
  <c r="EIG140" i="7"/>
  <c r="EIH140" i="7"/>
  <c r="EII140" i="7"/>
  <c r="EIJ140" i="7"/>
  <c r="EIK140" i="7"/>
  <c r="EIL140" i="7"/>
  <c r="EIM140" i="7"/>
  <c r="EIN140" i="7"/>
  <c r="EIO140" i="7"/>
  <c r="EIP140" i="7"/>
  <c r="EIQ140" i="7"/>
  <c r="EIR140" i="7"/>
  <c r="EIS140" i="7"/>
  <c r="EIT140" i="7"/>
  <c r="EIU140" i="7"/>
  <c r="EIV140" i="7"/>
  <c r="EIW140" i="7"/>
  <c r="EIX140" i="7"/>
  <c r="EIY140" i="7"/>
  <c r="EIZ140" i="7"/>
  <c r="EJA140" i="7"/>
  <c r="EJB140" i="7"/>
  <c r="EJC140" i="7"/>
  <c r="EJD140" i="7"/>
  <c r="EJE140" i="7"/>
  <c r="EJF140" i="7"/>
  <c r="EJG140" i="7"/>
  <c r="EJH140" i="7"/>
  <c r="EJI140" i="7"/>
  <c r="EJJ140" i="7"/>
  <c r="EJK140" i="7"/>
  <c r="EJL140" i="7"/>
  <c r="EJM140" i="7"/>
  <c r="EJN140" i="7"/>
  <c r="EJO140" i="7"/>
  <c r="EJP140" i="7"/>
  <c r="EJQ140" i="7"/>
  <c r="EJR140" i="7"/>
  <c r="EJS140" i="7"/>
  <c r="EJT140" i="7"/>
  <c r="EJU140" i="7"/>
  <c r="EJV140" i="7"/>
  <c r="EJW140" i="7"/>
  <c r="EJX140" i="7"/>
  <c r="EJY140" i="7"/>
  <c r="EJZ140" i="7"/>
  <c r="EKA140" i="7"/>
  <c r="EKB140" i="7"/>
  <c r="EKC140" i="7"/>
  <c r="EKD140" i="7"/>
  <c r="EKE140" i="7"/>
  <c r="EKF140" i="7"/>
  <c r="EKG140" i="7"/>
  <c r="EKH140" i="7"/>
  <c r="EKI140" i="7"/>
  <c r="EKJ140" i="7"/>
  <c r="EKK140" i="7"/>
  <c r="EKL140" i="7"/>
  <c r="EKM140" i="7"/>
  <c r="EKN140" i="7"/>
  <c r="EKO140" i="7"/>
  <c r="EKP140" i="7"/>
  <c r="EKQ140" i="7"/>
  <c r="EKR140" i="7"/>
  <c r="EKS140" i="7"/>
  <c r="EKT140" i="7"/>
  <c r="EKU140" i="7"/>
  <c r="EKV140" i="7"/>
  <c r="EKW140" i="7"/>
  <c r="EKX140" i="7"/>
  <c r="EKY140" i="7"/>
  <c r="EKZ140" i="7"/>
  <c r="ELA140" i="7"/>
  <c r="ELB140" i="7"/>
  <c r="ELC140" i="7"/>
  <c r="ELD140" i="7"/>
  <c r="ELE140" i="7"/>
  <c r="ELF140" i="7"/>
  <c r="ELG140" i="7"/>
  <c r="ELH140" i="7"/>
  <c r="ELI140" i="7"/>
  <c r="ELJ140" i="7"/>
  <c r="ELK140" i="7"/>
  <c r="ELL140" i="7"/>
  <c r="ELM140" i="7"/>
  <c r="ELN140" i="7"/>
  <c r="ELO140" i="7"/>
  <c r="ELP140" i="7"/>
  <c r="ELQ140" i="7"/>
  <c r="ELR140" i="7"/>
  <c r="ELS140" i="7"/>
  <c r="ELT140" i="7"/>
  <c r="ELU140" i="7"/>
  <c r="ELV140" i="7"/>
  <c r="ELW140" i="7"/>
  <c r="ELX140" i="7"/>
  <c r="ELY140" i="7"/>
  <c r="ELZ140" i="7"/>
  <c r="EMA140" i="7"/>
  <c r="EMB140" i="7"/>
  <c r="EMC140" i="7"/>
  <c r="EMD140" i="7"/>
  <c r="EME140" i="7"/>
  <c r="EMF140" i="7"/>
  <c r="EMG140" i="7"/>
  <c r="EMH140" i="7"/>
  <c r="EMI140" i="7"/>
  <c r="EMJ140" i="7"/>
  <c r="EMK140" i="7"/>
  <c r="EML140" i="7"/>
  <c r="EMM140" i="7"/>
  <c r="EMN140" i="7"/>
  <c r="EMO140" i="7"/>
  <c r="EMP140" i="7"/>
  <c r="EMQ140" i="7"/>
  <c r="EMR140" i="7"/>
  <c r="EMS140" i="7"/>
  <c r="EMT140" i="7"/>
  <c r="EMU140" i="7"/>
  <c r="EMV140" i="7"/>
  <c r="EMW140" i="7"/>
  <c r="EMX140" i="7"/>
  <c r="EMY140" i="7"/>
  <c r="EMZ140" i="7"/>
  <c r="ENA140" i="7"/>
  <c r="ENB140" i="7"/>
  <c r="ENC140" i="7"/>
  <c r="END140" i="7"/>
  <c r="ENE140" i="7"/>
  <c r="ENF140" i="7"/>
  <c r="ENG140" i="7"/>
  <c r="ENH140" i="7"/>
  <c r="ENI140" i="7"/>
  <c r="ENJ140" i="7"/>
  <c r="ENK140" i="7"/>
  <c r="ENL140" i="7"/>
  <c r="ENM140" i="7"/>
  <c r="ENN140" i="7"/>
  <c r="ENO140" i="7"/>
  <c r="ENP140" i="7"/>
  <c r="ENQ140" i="7"/>
  <c r="ENR140" i="7"/>
  <c r="ENS140" i="7"/>
  <c r="ENT140" i="7"/>
  <c r="ENU140" i="7"/>
  <c r="ENV140" i="7"/>
  <c r="ENW140" i="7"/>
  <c r="ENX140" i="7"/>
  <c r="ENY140" i="7"/>
  <c r="ENZ140" i="7"/>
  <c r="EOA140" i="7"/>
  <c r="EOB140" i="7"/>
  <c r="EOC140" i="7"/>
  <c r="EOD140" i="7"/>
  <c r="EOE140" i="7"/>
  <c r="EOF140" i="7"/>
  <c r="EOG140" i="7"/>
  <c r="EOH140" i="7"/>
  <c r="EOI140" i="7"/>
  <c r="EOJ140" i="7"/>
  <c r="EOK140" i="7"/>
  <c r="EOL140" i="7"/>
  <c r="EOM140" i="7"/>
  <c r="EON140" i="7"/>
  <c r="EOO140" i="7"/>
  <c r="EOP140" i="7"/>
  <c r="EOQ140" i="7"/>
  <c r="EOR140" i="7"/>
  <c r="EOS140" i="7"/>
  <c r="EOT140" i="7"/>
  <c r="EOU140" i="7"/>
  <c r="EOV140" i="7"/>
  <c r="EOW140" i="7"/>
  <c r="EOX140" i="7"/>
  <c r="EOY140" i="7"/>
  <c r="EOZ140" i="7"/>
  <c r="EPA140" i="7"/>
  <c r="EPB140" i="7"/>
  <c r="EPC140" i="7"/>
  <c r="EPD140" i="7"/>
  <c r="EPE140" i="7"/>
  <c r="EPF140" i="7"/>
  <c r="EPG140" i="7"/>
  <c r="EPH140" i="7"/>
  <c r="EPI140" i="7"/>
  <c r="EPJ140" i="7"/>
  <c r="EPK140" i="7"/>
  <c r="EPL140" i="7"/>
  <c r="EPM140" i="7"/>
  <c r="EPN140" i="7"/>
  <c r="EPO140" i="7"/>
  <c r="EPP140" i="7"/>
  <c r="EPQ140" i="7"/>
  <c r="EPR140" i="7"/>
  <c r="EPS140" i="7"/>
  <c r="EPT140" i="7"/>
  <c r="EPU140" i="7"/>
  <c r="EPV140" i="7"/>
  <c r="EPW140" i="7"/>
  <c r="EPX140" i="7"/>
  <c r="EPY140" i="7"/>
  <c r="EPZ140" i="7"/>
  <c r="EQA140" i="7"/>
  <c r="EQB140" i="7"/>
  <c r="EQC140" i="7"/>
  <c r="EQD140" i="7"/>
  <c r="EQE140" i="7"/>
  <c r="EQF140" i="7"/>
  <c r="EQG140" i="7"/>
  <c r="EQH140" i="7"/>
  <c r="EQI140" i="7"/>
  <c r="EQJ140" i="7"/>
  <c r="EQK140" i="7"/>
  <c r="EQL140" i="7"/>
  <c r="EQM140" i="7"/>
  <c r="EQN140" i="7"/>
  <c r="EQO140" i="7"/>
  <c r="EQP140" i="7"/>
  <c r="EQQ140" i="7"/>
  <c r="EQR140" i="7"/>
  <c r="EQS140" i="7"/>
  <c r="EQT140" i="7"/>
  <c r="EQU140" i="7"/>
  <c r="EQV140" i="7"/>
  <c r="EQW140" i="7"/>
  <c r="EQX140" i="7"/>
  <c r="EQY140" i="7"/>
  <c r="EQZ140" i="7"/>
  <c r="ERA140" i="7"/>
  <c r="ERB140" i="7"/>
  <c r="ERC140" i="7"/>
  <c r="ERD140" i="7"/>
  <c r="ERE140" i="7"/>
  <c r="ERF140" i="7"/>
  <c r="ERG140" i="7"/>
  <c r="ERH140" i="7"/>
  <c r="ERI140" i="7"/>
  <c r="ERJ140" i="7"/>
  <c r="ERK140" i="7"/>
  <c r="ERL140" i="7"/>
  <c r="ERM140" i="7"/>
  <c r="ERN140" i="7"/>
  <c r="ERO140" i="7"/>
  <c r="ERP140" i="7"/>
  <c r="ERQ140" i="7"/>
  <c r="ERR140" i="7"/>
  <c r="ERS140" i="7"/>
  <c r="ERT140" i="7"/>
  <c r="ERU140" i="7"/>
  <c r="ERV140" i="7"/>
  <c r="ERW140" i="7"/>
  <c r="ERX140" i="7"/>
  <c r="ERY140" i="7"/>
  <c r="ERZ140" i="7"/>
  <c r="ESA140" i="7"/>
  <c r="ESB140" i="7"/>
  <c r="ESC140" i="7"/>
  <c r="ESD140" i="7"/>
  <c r="ESE140" i="7"/>
  <c r="ESF140" i="7"/>
  <c r="ESG140" i="7"/>
  <c r="ESH140" i="7"/>
  <c r="ESI140" i="7"/>
  <c r="ESJ140" i="7"/>
  <c r="ESK140" i="7"/>
  <c r="ESL140" i="7"/>
  <c r="ESM140" i="7"/>
  <c r="ESN140" i="7"/>
  <c r="ESO140" i="7"/>
  <c r="ESP140" i="7"/>
  <c r="ESQ140" i="7"/>
  <c r="ESR140" i="7"/>
  <c r="ESS140" i="7"/>
  <c r="EST140" i="7"/>
  <c r="ESU140" i="7"/>
  <c r="ESV140" i="7"/>
  <c r="ESW140" i="7"/>
  <c r="ESX140" i="7"/>
  <c r="ESY140" i="7"/>
  <c r="ESZ140" i="7"/>
  <c r="ETA140" i="7"/>
  <c r="ETB140" i="7"/>
  <c r="ETC140" i="7"/>
  <c r="ETD140" i="7"/>
  <c r="ETE140" i="7"/>
  <c r="ETF140" i="7"/>
  <c r="ETG140" i="7"/>
  <c r="ETH140" i="7"/>
  <c r="ETI140" i="7"/>
  <c r="ETJ140" i="7"/>
  <c r="ETK140" i="7"/>
  <c r="ETL140" i="7"/>
  <c r="ETM140" i="7"/>
  <c r="ETN140" i="7"/>
  <c r="ETO140" i="7"/>
  <c r="ETP140" i="7"/>
  <c r="ETQ140" i="7"/>
  <c r="ETR140" i="7"/>
  <c r="ETS140" i="7"/>
  <c r="ETT140" i="7"/>
  <c r="ETU140" i="7"/>
  <c r="ETV140" i="7"/>
  <c r="ETW140" i="7"/>
  <c r="ETX140" i="7"/>
  <c r="ETY140" i="7"/>
  <c r="ETZ140" i="7"/>
  <c r="EUA140" i="7"/>
  <c r="EUB140" i="7"/>
  <c r="EUC140" i="7"/>
  <c r="EUD140" i="7"/>
  <c r="EUE140" i="7"/>
  <c r="EUF140" i="7"/>
  <c r="EUG140" i="7"/>
  <c r="EUH140" i="7"/>
  <c r="EUI140" i="7"/>
  <c r="EUJ140" i="7"/>
  <c r="EUK140" i="7"/>
  <c r="EUL140" i="7"/>
  <c r="EUM140" i="7"/>
  <c r="EUN140" i="7"/>
  <c r="EUO140" i="7"/>
  <c r="EUP140" i="7"/>
  <c r="EUQ140" i="7"/>
  <c r="EUR140" i="7"/>
  <c r="EUS140" i="7"/>
  <c r="EUT140" i="7"/>
  <c r="EUU140" i="7"/>
  <c r="EUV140" i="7"/>
  <c r="EUW140" i="7"/>
  <c r="EUX140" i="7"/>
  <c r="EUY140" i="7"/>
  <c r="EUZ140" i="7"/>
  <c r="EVA140" i="7"/>
  <c r="EVB140" i="7"/>
  <c r="EVC140" i="7"/>
  <c r="EVD140" i="7"/>
  <c r="EVE140" i="7"/>
  <c r="EVF140" i="7"/>
  <c r="EVG140" i="7"/>
  <c r="EVH140" i="7"/>
  <c r="EVI140" i="7"/>
  <c r="EVJ140" i="7"/>
  <c r="EVK140" i="7"/>
  <c r="EVL140" i="7"/>
  <c r="EVM140" i="7"/>
  <c r="EVN140" i="7"/>
  <c r="EVO140" i="7"/>
  <c r="EVP140" i="7"/>
  <c r="EVQ140" i="7"/>
  <c r="EVR140" i="7"/>
  <c r="EVS140" i="7"/>
  <c r="EVT140" i="7"/>
  <c r="EVU140" i="7"/>
  <c r="EVV140" i="7"/>
  <c r="EVW140" i="7"/>
  <c r="EVX140" i="7"/>
  <c r="EVY140" i="7"/>
  <c r="EVZ140" i="7"/>
  <c r="EWA140" i="7"/>
  <c r="EWB140" i="7"/>
  <c r="EWC140" i="7"/>
  <c r="EWD140" i="7"/>
  <c r="EWE140" i="7"/>
  <c r="EWF140" i="7"/>
  <c r="EWG140" i="7"/>
  <c r="EWH140" i="7"/>
  <c r="EWI140" i="7"/>
  <c r="EWJ140" i="7"/>
  <c r="EWK140" i="7"/>
  <c r="EWL140" i="7"/>
  <c r="EWM140" i="7"/>
  <c r="EWN140" i="7"/>
  <c r="EWO140" i="7"/>
  <c r="EWP140" i="7"/>
  <c r="EWQ140" i="7"/>
  <c r="EWR140" i="7"/>
  <c r="EWS140" i="7"/>
  <c r="EWT140" i="7"/>
  <c r="EWU140" i="7"/>
  <c r="EWV140" i="7"/>
  <c r="EWW140" i="7"/>
  <c r="EWX140" i="7"/>
  <c r="EWY140" i="7"/>
  <c r="EWZ140" i="7"/>
  <c r="EXA140" i="7"/>
  <c r="EXB140" i="7"/>
  <c r="EXC140" i="7"/>
  <c r="EXD140" i="7"/>
  <c r="EXE140" i="7"/>
  <c r="EXF140" i="7"/>
  <c r="EXG140" i="7"/>
  <c r="EXH140" i="7"/>
  <c r="EXI140" i="7"/>
  <c r="EXJ140" i="7"/>
  <c r="EXK140" i="7"/>
  <c r="EXL140" i="7"/>
  <c r="EXM140" i="7"/>
  <c r="EXN140" i="7"/>
  <c r="EXO140" i="7"/>
  <c r="EXP140" i="7"/>
  <c r="EXQ140" i="7"/>
  <c r="EXR140" i="7"/>
  <c r="EXS140" i="7"/>
  <c r="EXT140" i="7"/>
  <c r="EXU140" i="7"/>
  <c r="EXV140" i="7"/>
  <c r="EXW140" i="7"/>
  <c r="EXX140" i="7"/>
  <c r="EXY140" i="7"/>
  <c r="EXZ140" i="7"/>
  <c r="EYA140" i="7"/>
  <c r="EYB140" i="7"/>
  <c r="EYC140" i="7"/>
  <c r="EYD140" i="7"/>
  <c r="EYE140" i="7"/>
  <c r="EYF140" i="7"/>
  <c r="EYG140" i="7"/>
  <c r="EYH140" i="7"/>
  <c r="EYI140" i="7"/>
  <c r="EYJ140" i="7"/>
  <c r="EYK140" i="7"/>
  <c r="EYL140" i="7"/>
  <c r="EYM140" i="7"/>
  <c r="EYN140" i="7"/>
  <c r="EYO140" i="7"/>
  <c r="EYP140" i="7"/>
  <c r="EYQ140" i="7"/>
  <c r="EYR140" i="7"/>
  <c r="EYS140" i="7"/>
  <c r="EYT140" i="7"/>
  <c r="EYU140" i="7"/>
  <c r="EYV140" i="7"/>
  <c r="EYW140" i="7"/>
  <c r="EYX140" i="7"/>
  <c r="EYY140" i="7"/>
  <c r="EYZ140" i="7"/>
  <c r="EZA140" i="7"/>
  <c r="EZB140" i="7"/>
  <c r="EZC140" i="7"/>
  <c r="EZD140" i="7"/>
  <c r="EZE140" i="7"/>
  <c r="EZF140" i="7"/>
  <c r="EZG140" i="7"/>
  <c r="EZH140" i="7"/>
  <c r="EZI140" i="7"/>
  <c r="EZJ140" i="7"/>
  <c r="EZK140" i="7"/>
  <c r="EZL140" i="7"/>
  <c r="EZM140" i="7"/>
  <c r="EZN140" i="7"/>
  <c r="EZO140" i="7"/>
  <c r="EZP140" i="7"/>
  <c r="EZQ140" i="7"/>
  <c r="EZR140" i="7"/>
  <c r="EZS140" i="7"/>
  <c r="EZT140" i="7"/>
  <c r="EZU140" i="7"/>
  <c r="EZV140" i="7"/>
  <c r="EZW140" i="7"/>
  <c r="EZX140" i="7"/>
  <c r="EZY140" i="7"/>
  <c r="EZZ140" i="7"/>
  <c r="FAA140" i="7"/>
  <c r="FAB140" i="7"/>
  <c r="FAC140" i="7"/>
  <c r="FAD140" i="7"/>
  <c r="FAE140" i="7"/>
  <c r="FAF140" i="7"/>
  <c r="FAG140" i="7"/>
  <c r="FAH140" i="7"/>
  <c r="FAI140" i="7"/>
  <c r="FAJ140" i="7"/>
  <c r="FAK140" i="7"/>
  <c r="FAL140" i="7"/>
  <c r="FAM140" i="7"/>
  <c r="FAN140" i="7"/>
  <c r="FAO140" i="7"/>
  <c r="FAP140" i="7"/>
  <c r="FAQ140" i="7"/>
  <c r="FAR140" i="7"/>
  <c r="FAS140" i="7"/>
  <c r="FAT140" i="7"/>
  <c r="FAU140" i="7"/>
  <c r="FAV140" i="7"/>
  <c r="FAW140" i="7"/>
  <c r="FAX140" i="7"/>
  <c r="FAY140" i="7"/>
  <c r="FAZ140" i="7"/>
  <c r="FBA140" i="7"/>
  <c r="FBB140" i="7"/>
  <c r="FBC140" i="7"/>
  <c r="FBD140" i="7"/>
  <c r="FBE140" i="7"/>
  <c r="FBF140" i="7"/>
  <c r="FBG140" i="7"/>
  <c r="FBH140" i="7"/>
  <c r="FBI140" i="7"/>
  <c r="FBJ140" i="7"/>
  <c r="FBK140" i="7"/>
  <c r="FBL140" i="7"/>
  <c r="FBM140" i="7"/>
  <c r="FBN140" i="7"/>
  <c r="FBO140" i="7"/>
  <c r="FBP140" i="7"/>
  <c r="FBQ140" i="7"/>
  <c r="FBR140" i="7"/>
  <c r="FBS140" i="7"/>
  <c r="FBT140" i="7"/>
  <c r="FBU140" i="7"/>
  <c r="FBV140" i="7"/>
  <c r="FBW140" i="7"/>
  <c r="FBX140" i="7"/>
  <c r="FBY140" i="7"/>
  <c r="FBZ140" i="7"/>
  <c r="FCA140" i="7"/>
  <c r="FCB140" i="7"/>
  <c r="FCC140" i="7"/>
  <c r="FCD140" i="7"/>
  <c r="FCE140" i="7"/>
  <c r="FCF140" i="7"/>
  <c r="FCG140" i="7"/>
  <c r="FCH140" i="7"/>
  <c r="FCI140" i="7"/>
  <c r="FCJ140" i="7"/>
  <c r="FCK140" i="7"/>
  <c r="FCL140" i="7"/>
  <c r="FCM140" i="7"/>
  <c r="FCN140" i="7"/>
  <c r="FCO140" i="7"/>
  <c r="FCP140" i="7"/>
  <c r="FCQ140" i="7"/>
  <c r="FCR140" i="7"/>
  <c r="FCS140" i="7"/>
  <c r="FCT140" i="7"/>
  <c r="FCU140" i="7"/>
  <c r="FCV140" i="7"/>
  <c r="FCW140" i="7"/>
  <c r="FCX140" i="7"/>
  <c r="FCY140" i="7"/>
  <c r="FCZ140" i="7"/>
  <c r="FDA140" i="7"/>
  <c r="FDB140" i="7"/>
  <c r="FDC140" i="7"/>
  <c r="FDD140" i="7"/>
  <c r="FDE140" i="7"/>
  <c r="FDF140" i="7"/>
  <c r="FDG140" i="7"/>
  <c r="FDH140" i="7"/>
  <c r="FDI140" i="7"/>
  <c r="FDJ140" i="7"/>
  <c r="FDK140" i="7"/>
  <c r="FDL140" i="7"/>
  <c r="FDM140" i="7"/>
  <c r="FDN140" i="7"/>
  <c r="FDO140" i="7"/>
  <c r="FDP140" i="7"/>
  <c r="FDQ140" i="7"/>
  <c r="FDR140" i="7"/>
  <c r="FDS140" i="7"/>
  <c r="FDT140" i="7"/>
  <c r="FDU140" i="7"/>
  <c r="FDV140" i="7"/>
  <c r="FDW140" i="7"/>
  <c r="FDX140" i="7"/>
  <c r="FDY140" i="7"/>
  <c r="FDZ140" i="7"/>
  <c r="FEA140" i="7"/>
  <c r="FEB140" i="7"/>
  <c r="FEC140" i="7"/>
  <c r="FED140" i="7"/>
  <c r="FEE140" i="7"/>
  <c r="FEF140" i="7"/>
  <c r="FEG140" i="7"/>
  <c r="FEH140" i="7"/>
  <c r="FEI140" i="7"/>
  <c r="FEJ140" i="7"/>
  <c r="FEK140" i="7"/>
  <c r="FEL140" i="7"/>
  <c r="FEM140" i="7"/>
  <c r="FEN140" i="7"/>
  <c r="FEO140" i="7"/>
  <c r="FEP140" i="7"/>
  <c r="FEQ140" i="7"/>
  <c r="FER140" i="7"/>
  <c r="FES140" i="7"/>
  <c r="FET140" i="7"/>
  <c r="FEU140" i="7"/>
  <c r="FEV140" i="7"/>
  <c r="FEW140" i="7"/>
  <c r="FEX140" i="7"/>
  <c r="FEY140" i="7"/>
  <c r="FEZ140" i="7"/>
  <c r="FFA140" i="7"/>
  <c r="FFB140" i="7"/>
  <c r="FFC140" i="7"/>
  <c r="FFD140" i="7"/>
  <c r="FFE140" i="7"/>
  <c r="FFF140" i="7"/>
  <c r="FFG140" i="7"/>
  <c r="FFH140" i="7"/>
  <c r="FFI140" i="7"/>
  <c r="FFJ140" i="7"/>
  <c r="FFK140" i="7"/>
  <c r="FFL140" i="7"/>
  <c r="FFM140" i="7"/>
  <c r="FFN140" i="7"/>
  <c r="FFO140" i="7"/>
  <c r="FFP140" i="7"/>
  <c r="FFQ140" i="7"/>
  <c r="FFR140" i="7"/>
  <c r="FFS140" i="7"/>
  <c r="FFT140" i="7"/>
  <c r="FFU140" i="7"/>
  <c r="FFV140" i="7"/>
  <c r="FFW140" i="7"/>
  <c r="FFX140" i="7"/>
  <c r="FFY140" i="7"/>
  <c r="FFZ140" i="7"/>
  <c r="FGA140" i="7"/>
  <c r="FGB140" i="7"/>
  <c r="FGC140" i="7"/>
  <c r="FGD140" i="7"/>
  <c r="FGE140" i="7"/>
  <c r="FGF140" i="7"/>
  <c r="FGG140" i="7"/>
  <c r="FGH140" i="7"/>
  <c r="FGI140" i="7"/>
  <c r="FGJ140" i="7"/>
  <c r="FGK140" i="7"/>
  <c r="FGL140" i="7"/>
  <c r="FGM140" i="7"/>
  <c r="FGN140" i="7"/>
  <c r="FGO140" i="7"/>
  <c r="FGP140" i="7"/>
  <c r="FGQ140" i="7"/>
  <c r="FGR140" i="7"/>
  <c r="FGS140" i="7"/>
  <c r="FGT140" i="7"/>
  <c r="FGU140" i="7"/>
  <c r="FGV140" i="7"/>
  <c r="FGW140" i="7"/>
  <c r="FGX140" i="7"/>
  <c r="FGY140" i="7"/>
  <c r="FGZ140" i="7"/>
  <c r="FHA140" i="7"/>
  <c r="FHB140" i="7"/>
  <c r="FHC140" i="7"/>
  <c r="FHD140" i="7"/>
  <c r="FHE140" i="7"/>
  <c r="FHF140" i="7"/>
  <c r="FHG140" i="7"/>
  <c r="FHH140" i="7"/>
  <c r="FHI140" i="7"/>
  <c r="FHJ140" i="7"/>
  <c r="FHK140" i="7"/>
  <c r="FHL140" i="7"/>
  <c r="FHM140" i="7"/>
  <c r="FHN140" i="7"/>
  <c r="FHO140" i="7"/>
  <c r="FHP140" i="7"/>
  <c r="FHQ140" i="7"/>
  <c r="FHR140" i="7"/>
  <c r="FHS140" i="7"/>
  <c r="FHT140" i="7"/>
  <c r="FHU140" i="7"/>
  <c r="FHV140" i="7"/>
  <c r="FHW140" i="7"/>
  <c r="FHX140" i="7"/>
  <c r="FHY140" i="7"/>
  <c r="FHZ140" i="7"/>
  <c r="FIA140" i="7"/>
  <c r="FIB140" i="7"/>
  <c r="FIC140" i="7"/>
  <c r="FID140" i="7"/>
  <c r="FIE140" i="7"/>
  <c r="FIF140" i="7"/>
  <c r="FIG140" i="7"/>
  <c r="FIH140" i="7"/>
  <c r="FII140" i="7"/>
  <c r="FIJ140" i="7"/>
  <c r="FIK140" i="7"/>
  <c r="FIL140" i="7"/>
  <c r="FIM140" i="7"/>
  <c r="FIN140" i="7"/>
  <c r="FIO140" i="7"/>
  <c r="FIP140" i="7"/>
  <c r="FIQ140" i="7"/>
  <c r="FIR140" i="7"/>
  <c r="FIS140" i="7"/>
  <c r="FIT140" i="7"/>
  <c r="FIU140" i="7"/>
  <c r="FIV140" i="7"/>
  <c r="FIW140" i="7"/>
  <c r="FIX140" i="7"/>
  <c r="FIY140" i="7"/>
  <c r="FIZ140" i="7"/>
  <c r="FJA140" i="7"/>
  <c r="FJB140" i="7"/>
  <c r="FJC140" i="7"/>
  <c r="FJD140" i="7"/>
  <c r="FJE140" i="7"/>
  <c r="FJF140" i="7"/>
  <c r="FJG140" i="7"/>
  <c r="FJH140" i="7"/>
  <c r="FJI140" i="7"/>
  <c r="FJJ140" i="7"/>
  <c r="FJK140" i="7"/>
  <c r="FJL140" i="7"/>
  <c r="FJM140" i="7"/>
  <c r="FJN140" i="7"/>
  <c r="FJO140" i="7"/>
  <c r="FJP140" i="7"/>
  <c r="FJQ140" i="7"/>
  <c r="FJR140" i="7"/>
  <c r="FJS140" i="7"/>
  <c r="FJT140" i="7"/>
  <c r="FJU140" i="7"/>
  <c r="FJV140" i="7"/>
  <c r="FJW140" i="7"/>
  <c r="FJX140" i="7"/>
  <c r="FJY140" i="7"/>
  <c r="FJZ140" i="7"/>
  <c r="FKA140" i="7"/>
  <c r="FKB140" i="7"/>
  <c r="FKC140" i="7"/>
  <c r="FKD140" i="7"/>
  <c r="FKE140" i="7"/>
  <c r="FKF140" i="7"/>
  <c r="FKG140" i="7"/>
  <c r="FKH140" i="7"/>
  <c r="FKI140" i="7"/>
  <c r="FKJ140" i="7"/>
  <c r="FKK140" i="7"/>
  <c r="FKL140" i="7"/>
  <c r="FKM140" i="7"/>
  <c r="FKN140" i="7"/>
  <c r="FKO140" i="7"/>
  <c r="FKP140" i="7"/>
  <c r="FKQ140" i="7"/>
  <c r="FKR140" i="7"/>
  <c r="FKS140" i="7"/>
  <c r="FKT140" i="7"/>
  <c r="FKU140" i="7"/>
  <c r="FKV140" i="7"/>
  <c r="FKW140" i="7"/>
  <c r="FKX140" i="7"/>
  <c r="FKY140" i="7"/>
  <c r="FKZ140" i="7"/>
  <c r="FLA140" i="7"/>
  <c r="FLB140" i="7"/>
  <c r="FLC140" i="7"/>
  <c r="FLD140" i="7"/>
  <c r="FLE140" i="7"/>
  <c r="FLF140" i="7"/>
  <c r="FLG140" i="7"/>
  <c r="FLH140" i="7"/>
  <c r="FLI140" i="7"/>
  <c r="FLJ140" i="7"/>
  <c r="FLK140" i="7"/>
  <c r="FLL140" i="7"/>
  <c r="FLM140" i="7"/>
  <c r="FLN140" i="7"/>
  <c r="FLO140" i="7"/>
  <c r="FLP140" i="7"/>
  <c r="FLQ140" i="7"/>
  <c r="FLR140" i="7"/>
  <c r="FLS140" i="7"/>
  <c r="FLT140" i="7"/>
  <c r="FLU140" i="7"/>
  <c r="FLV140" i="7"/>
  <c r="FLW140" i="7"/>
  <c r="FLX140" i="7"/>
  <c r="FLY140" i="7"/>
  <c r="FLZ140" i="7"/>
  <c r="FMA140" i="7"/>
  <c r="FMB140" i="7"/>
  <c r="FMC140" i="7"/>
  <c r="FMD140" i="7"/>
  <c r="FME140" i="7"/>
  <c r="FMF140" i="7"/>
  <c r="FMG140" i="7"/>
  <c r="FMH140" i="7"/>
  <c r="FMI140" i="7"/>
  <c r="FMJ140" i="7"/>
  <c r="FMK140" i="7"/>
  <c r="FML140" i="7"/>
  <c r="FMM140" i="7"/>
  <c r="FMN140" i="7"/>
  <c r="FMO140" i="7"/>
  <c r="FMP140" i="7"/>
  <c r="FMQ140" i="7"/>
  <c r="FMR140" i="7"/>
  <c r="FMS140" i="7"/>
  <c r="FMT140" i="7"/>
  <c r="FMU140" i="7"/>
  <c r="FMV140" i="7"/>
  <c r="FMW140" i="7"/>
  <c r="FMX140" i="7"/>
  <c r="FMY140" i="7"/>
  <c r="FMZ140" i="7"/>
  <c r="FNA140" i="7"/>
  <c r="FNB140" i="7"/>
  <c r="FNC140" i="7"/>
  <c r="FND140" i="7"/>
  <c r="FNE140" i="7"/>
  <c r="FNF140" i="7"/>
  <c r="FNG140" i="7"/>
  <c r="FNH140" i="7"/>
  <c r="FNI140" i="7"/>
  <c r="FNJ140" i="7"/>
  <c r="FNK140" i="7"/>
  <c r="FNL140" i="7"/>
  <c r="FNM140" i="7"/>
  <c r="FNN140" i="7"/>
  <c r="FNO140" i="7"/>
  <c r="FNP140" i="7"/>
  <c r="FNQ140" i="7"/>
  <c r="FNR140" i="7"/>
  <c r="FNS140" i="7"/>
  <c r="FNT140" i="7"/>
  <c r="FNU140" i="7"/>
  <c r="FNV140" i="7"/>
  <c r="FNW140" i="7"/>
  <c r="FNX140" i="7"/>
  <c r="FNY140" i="7"/>
  <c r="FNZ140" i="7"/>
  <c r="FOA140" i="7"/>
  <c r="FOB140" i="7"/>
  <c r="FOC140" i="7"/>
  <c r="FOD140" i="7"/>
  <c r="FOE140" i="7"/>
  <c r="FOF140" i="7"/>
  <c r="FOG140" i="7"/>
  <c r="FOH140" i="7"/>
  <c r="FOI140" i="7"/>
  <c r="FOJ140" i="7"/>
  <c r="FOK140" i="7"/>
  <c r="FOL140" i="7"/>
  <c r="FOM140" i="7"/>
  <c r="FON140" i="7"/>
  <c r="FOO140" i="7"/>
  <c r="FOP140" i="7"/>
  <c r="FOQ140" i="7"/>
  <c r="FOR140" i="7"/>
  <c r="FOS140" i="7"/>
  <c r="FOT140" i="7"/>
  <c r="FOU140" i="7"/>
  <c r="FOV140" i="7"/>
  <c r="FOW140" i="7"/>
  <c r="FOX140" i="7"/>
  <c r="FOY140" i="7"/>
  <c r="FOZ140" i="7"/>
  <c r="FPA140" i="7"/>
  <c r="FPB140" i="7"/>
  <c r="FPC140" i="7"/>
  <c r="FPD140" i="7"/>
  <c r="FPE140" i="7"/>
  <c r="FPF140" i="7"/>
  <c r="FPG140" i="7"/>
  <c r="FPH140" i="7"/>
  <c r="FPI140" i="7"/>
  <c r="FPJ140" i="7"/>
  <c r="FPK140" i="7"/>
  <c r="FPL140" i="7"/>
  <c r="FPM140" i="7"/>
  <c r="FPN140" i="7"/>
  <c r="FPO140" i="7"/>
  <c r="FPP140" i="7"/>
  <c r="FPQ140" i="7"/>
  <c r="FPR140" i="7"/>
  <c r="FPS140" i="7"/>
  <c r="FPT140" i="7"/>
  <c r="FPU140" i="7"/>
  <c r="FPV140" i="7"/>
  <c r="FPW140" i="7"/>
  <c r="FPX140" i="7"/>
  <c r="FPY140" i="7"/>
  <c r="FPZ140" i="7"/>
  <c r="FQA140" i="7"/>
  <c r="FQB140" i="7"/>
  <c r="FQC140" i="7"/>
  <c r="FQD140" i="7"/>
  <c r="FQE140" i="7"/>
  <c r="FQF140" i="7"/>
  <c r="FQG140" i="7"/>
  <c r="FQH140" i="7"/>
  <c r="FQI140" i="7"/>
  <c r="FQJ140" i="7"/>
  <c r="FQK140" i="7"/>
  <c r="FQL140" i="7"/>
  <c r="FQM140" i="7"/>
  <c r="FQN140" i="7"/>
  <c r="FQO140" i="7"/>
  <c r="FQP140" i="7"/>
  <c r="FQQ140" i="7"/>
  <c r="FQR140" i="7"/>
  <c r="FQS140" i="7"/>
  <c r="FQT140" i="7"/>
  <c r="FQU140" i="7"/>
  <c r="FQV140" i="7"/>
  <c r="FQW140" i="7"/>
  <c r="FQX140" i="7"/>
  <c r="FQY140" i="7"/>
  <c r="FQZ140" i="7"/>
  <c r="FRA140" i="7"/>
  <c r="FRB140" i="7"/>
  <c r="FRC140" i="7"/>
  <c r="FRD140" i="7"/>
  <c r="FRE140" i="7"/>
  <c r="FRF140" i="7"/>
  <c r="FRG140" i="7"/>
  <c r="FRH140" i="7"/>
  <c r="FRI140" i="7"/>
  <c r="FRJ140" i="7"/>
  <c r="FRK140" i="7"/>
  <c r="FRL140" i="7"/>
  <c r="FRM140" i="7"/>
  <c r="FRN140" i="7"/>
  <c r="FRO140" i="7"/>
  <c r="FRP140" i="7"/>
  <c r="FRQ140" i="7"/>
  <c r="FRR140" i="7"/>
  <c r="FRS140" i="7"/>
  <c r="FRT140" i="7"/>
  <c r="FRU140" i="7"/>
  <c r="FRV140" i="7"/>
  <c r="FRW140" i="7"/>
  <c r="FRX140" i="7"/>
  <c r="FRY140" i="7"/>
  <c r="FRZ140" i="7"/>
  <c r="FSA140" i="7"/>
  <c r="FSB140" i="7"/>
  <c r="FSC140" i="7"/>
  <c r="FSD140" i="7"/>
  <c r="FSE140" i="7"/>
  <c r="FSF140" i="7"/>
  <c r="FSG140" i="7"/>
  <c r="FSH140" i="7"/>
  <c r="FSI140" i="7"/>
  <c r="FSJ140" i="7"/>
  <c r="FSK140" i="7"/>
  <c r="FSL140" i="7"/>
  <c r="FSM140" i="7"/>
  <c r="FSN140" i="7"/>
  <c r="FSO140" i="7"/>
  <c r="FSP140" i="7"/>
  <c r="FSQ140" i="7"/>
  <c r="FSR140" i="7"/>
  <c r="FSS140" i="7"/>
  <c r="FST140" i="7"/>
  <c r="FSU140" i="7"/>
  <c r="FSV140" i="7"/>
  <c r="FSW140" i="7"/>
  <c r="FSX140" i="7"/>
  <c r="FSY140" i="7"/>
  <c r="FSZ140" i="7"/>
  <c r="FTA140" i="7"/>
  <c r="FTB140" i="7"/>
  <c r="FTC140" i="7"/>
  <c r="FTD140" i="7"/>
  <c r="FTE140" i="7"/>
  <c r="FTF140" i="7"/>
  <c r="FTG140" i="7"/>
  <c r="FTH140" i="7"/>
  <c r="FTI140" i="7"/>
  <c r="FTJ140" i="7"/>
  <c r="FTK140" i="7"/>
  <c r="FTL140" i="7"/>
  <c r="FTM140" i="7"/>
  <c r="FTN140" i="7"/>
  <c r="FTO140" i="7"/>
  <c r="FTP140" i="7"/>
  <c r="FTQ140" i="7"/>
  <c r="FTR140" i="7"/>
  <c r="FTS140" i="7"/>
  <c r="FTT140" i="7"/>
  <c r="FTU140" i="7"/>
  <c r="FTV140" i="7"/>
  <c r="FTW140" i="7"/>
  <c r="FTX140" i="7"/>
  <c r="FTY140" i="7"/>
  <c r="FTZ140" i="7"/>
  <c r="FUA140" i="7"/>
  <c r="FUB140" i="7"/>
  <c r="FUC140" i="7"/>
  <c r="FUD140" i="7"/>
  <c r="FUE140" i="7"/>
  <c r="FUF140" i="7"/>
  <c r="FUG140" i="7"/>
  <c r="FUH140" i="7"/>
  <c r="FUI140" i="7"/>
  <c r="FUJ140" i="7"/>
  <c r="FUK140" i="7"/>
  <c r="FUL140" i="7"/>
  <c r="FUM140" i="7"/>
  <c r="FUN140" i="7"/>
  <c r="FUO140" i="7"/>
  <c r="FUP140" i="7"/>
  <c r="FUQ140" i="7"/>
  <c r="FUR140" i="7"/>
  <c r="FUS140" i="7"/>
  <c r="FUT140" i="7"/>
  <c r="FUU140" i="7"/>
  <c r="FUV140" i="7"/>
  <c r="FUW140" i="7"/>
  <c r="FUX140" i="7"/>
  <c r="FUY140" i="7"/>
  <c r="FUZ140" i="7"/>
  <c r="FVA140" i="7"/>
  <c r="FVB140" i="7"/>
  <c r="FVC140" i="7"/>
  <c r="FVD140" i="7"/>
  <c r="FVE140" i="7"/>
  <c r="FVF140" i="7"/>
  <c r="FVG140" i="7"/>
  <c r="FVH140" i="7"/>
  <c r="FVI140" i="7"/>
  <c r="FVJ140" i="7"/>
  <c r="FVK140" i="7"/>
  <c r="FVL140" i="7"/>
  <c r="FVM140" i="7"/>
  <c r="FVN140" i="7"/>
  <c r="FVO140" i="7"/>
  <c r="FVP140" i="7"/>
  <c r="FVQ140" i="7"/>
  <c r="FVR140" i="7"/>
  <c r="FVS140" i="7"/>
  <c r="FVT140" i="7"/>
  <c r="FVU140" i="7"/>
  <c r="FVV140" i="7"/>
  <c r="FVW140" i="7"/>
  <c r="FVX140" i="7"/>
  <c r="FVY140" i="7"/>
  <c r="FVZ140" i="7"/>
  <c r="FWA140" i="7"/>
  <c r="FWB140" i="7"/>
  <c r="FWC140" i="7"/>
  <c r="FWD140" i="7"/>
  <c r="FWE140" i="7"/>
  <c r="FWF140" i="7"/>
  <c r="FWG140" i="7"/>
  <c r="FWH140" i="7"/>
  <c r="FWI140" i="7"/>
  <c r="FWJ140" i="7"/>
  <c r="FWK140" i="7"/>
  <c r="FWL140" i="7"/>
  <c r="FWM140" i="7"/>
  <c r="FWN140" i="7"/>
  <c r="FWO140" i="7"/>
  <c r="FWP140" i="7"/>
  <c r="FWQ140" i="7"/>
  <c r="FWR140" i="7"/>
  <c r="FWS140" i="7"/>
  <c r="FWT140" i="7"/>
  <c r="FWU140" i="7"/>
  <c r="FWV140" i="7"/>
  <c r="FWW140" i="7"/>
  <c r="FWX140" i="7"/>
  <c r="FWY140" i="7"/>
  <c r="FWZ140" i="7"/>
  <c r="FXA140" i="7"/>
  <c r="FXB140" i="7"/>
  <c r="FXC140" i="7"/>
  <c r="FXD140" i="7"/>
  <c r="FXE140" i="7"/>
  <c r="FXF140" i="7"/>
  <c r="FXG140" i="7"/>
  <c r="FXH140" i="7"/>
  <c r="FXI140" i="7"/>
  <c r="FXJ140" i="7"/>
  <c r="FXK140" i="7"/>
  <c r="FXL140" i="7"/>
  <c r="FXM140" i="7"/>
  <c r="FXN140" i="7"/>
  <c r="FXO140" i="7"/>
  <c r="FXP140" i="7"/>
  <c r="FXQ140" i="7"/>
  <c r="FXR140" i="7"/>
  <c r="FXS140" i="7"/>
  <c r="FXT140" i="7"/>
  <c r="FXU140" i="7"/>
  <c r="FXV140" i="7"/>
  <c r="FXW140" i="7"/>
  <c r="FXX140" i="7"/>
  <c r="FXY140" i="7"/>
  <c r="FXZ140" i="7"/>
  <c r="FYA140" i="7"/>
  <c r="FYB140" i="7"/>
  <c r="FYC140" i="7"/>
  <c r="FYD140" i="7"/>
  <c r="FYE140" i="7"/>
  <c r="FYF140" i="7"/>
  <c r="FYG140" i="7"/>
  <c r="FYH140" i="7"/>
  <c r="FYI140" i="7"/>
  <c r="FYJ140" i="7"/>
  <c r="FYK140" i="7"/>
  <c r="FYL140" i="7"/>
  <c r="FYM140" i="7"/>
  <c r="FYN140" i="7"/>
  <c r="FYO140" i="7"/>
  <c r="FYP140" i="7"/>
  <c r="FYQ140" i="7"/>
  <c r="FYR140" i="7"/>
  <c r="FYS140" i="7"/>
  <c r="FYT140" i="7"/>
  <c r="FYU140" i="7"/>
  <c r="FYV140" i="7"/>
  <c r="FYW140" i="7"/>
  <c r="FYX140" i="7"/>
  <c r="FYY140" i="7"/>
  <c r="FYZ140" i="7"/>
  <c r="FZA140" i="7"/>
  <c r="FZB140" i="7"/>
  <c r="FZC140" i="7"/>
  <c r="FZD140" i="7"/>
  <c r="FZE140" i="7"/>
  <c r="FZF140" i="7"/>
  <c r="FZG140" i="7"/>
  <c r="FZH140" i="7"/>
  <c r="FZI140" i="7"/>
  <c r="FZJ140" i="7"/>
  <c r="FZK140" i="7"/>
  <c r="FZL140" i="7"/>
  <c r="FZM140" i="7"/>
  <c r="FZN140" i="7"/>
  <c r="FZO140" i="7"/>
  <c r="FZP140" i="7"/>
  <c r="FZQ140" i="7"/>
  <c r="FZR140" i="7"/>
  <c r="FZS140" i="7"/>
  <c r="FZT140" i="7"/>
  <c r="FZU140" i="7"/>
  <c r="FZV140" i="7"/>
  <c r="FZW140" i="7"/>
  <c r="FZX140" i="7"/>
  <c r="FZY140" i="7"/>
  <c r="FZZ140" i="7"/>
  <c r="GAA140" i="7"/>
  <c r="GAB140" i="7"/>
  <c r="GAC140" i="7"/>
  <c r="GAD140" i="7"/>
  <c r="GAE140" i="7"/>
  <c r="GAF140" i="7"/>
  <c r="GAG140" i="7"/>
  <c r="GAH140" i="7"/>
  <c r="GAI140" i="7"/>
  <c r="GAJ140" i="7"/>
  <c r="GAK140" i="7"/>
  <c r="GAL140" i="7"/>
  <c r="GAM140" i="7"/>
  <c r="GAN140" i="7"/>
  <c r="GAO140" i="7"/>
  <c r="GAP140" i="7"/>
  <c r="GAQ140" i="7"/>
  <c r="GAR140" i="7"/>
  <c r="GAS140" i="7"/>
  <c r="GAT140" i="7"/>
  <c r="GAU140" i="7"/>
  <c r="GAV140" i="7"/>
  <c r="GAW140" i="7"/>
  <c r="GAX140" i="7"/>
  <c r="GAY140" i="7"/>
  <c r="GAZ140" i="7"/>
  <c r="GBA140" i="7"/>
  <c r="GBB140" i="7"/>
  <c r="GBC140" i="7"/>
  <c r="GBD140" i="7"/>
  <c r="GBE140" i="7"/>
  <c r="GBF140" i="7"/>
  <c r="GBG140" i="7"/>
  <c r="GBH140" i="7"/>
  <c r="GBI140" i="7"/>
  <c r="GBJ140" i="7"/>
  <c r="GBK140" i="7"/>
  <c r="GBL140" i="7"/>
  <c r="GBM140" i="7"/>
  <c r="GBN140" i="7"/>
  <c r="GBO140" i="7"/>
  <c r="GBP140" i="7"/>
  <c r="GBQ140" i="7"/>
  <c r="GBR140" i="7"/>
  <c r="GBS140" i="7"/>
  <c r="GBT140" i="7"/>
  <c r="GBU140" i="7"/>
  <c r="GBV140" i="7"/>
  <c r="GBW140" i="7"/>
  <c r="GBX140" i="7"/>
  <c r="GBY140" i="7"/>
  <c r="GBZ140" i="7"/>
  <c r="GCA140" i="7"/>
  <c r="GCB140" i="7"/>
  <c r="GCC140" i="7"/>
  <c r="GCD140" i="7"/>
  <c r="GCE140" i="7"/>
  <c r="GCF140" i="7"/>
  <c r="GCG140" i="7"/>
  <c r="GCH140" i="7"/>
  <c r="GCI140" i="7"/>
  <c r="GCJ140" i="7"/>
  <c r="GCK140" i="7"/>
  <c r="GCL140" i="7"/>
  <c r="GCM140" i="7"/>
  <c r="GCN140" i="7"/>
  <c r="GCO140" i="7"/>
  <c r="GCP140" i="7"/>
  <c r="GCQ140" i="7"/>
  <c r="GCR140" i="7"/>
  <c r="GCS140" i="7"/>
  <c r="GCT140" i="7"/>
  <c r="GCU140" i="7"/>
  <c r="GCV140" i="7"/>
  <c r="GCW140" i="7"/>
  <c r="GCX140" i="7"/>
  <c r="GCY140" i="7"/>
  <c r="GCZ140" i="7"/>
  <c r="GDA140" i="7"/>
  <c r="GDB140" i="7"/>
  <c r="GDC140" i="7"/>
  <c r="GDD140" i="7"/>
  <c r="GDE140" i="7"/>
  <c r="GDF140" i="7"/>
  <c r="GDG140" i="7"/>
  <c r="GDH140" i="7"/>
  <c r="GDI140" i="7"/>
  <c r="GDJ140" i="7"/>
  <c r="GDK140" i="7"/>
  <c r="GDL140" i="7"/>
  <c r="GDM140" i="7"/>
  <c r="GDN140" i="7"/>
  <c r="GDO140" i="7"/>
  <c r="GDP140" i="7"/>
  <c r="GDQ140" i="7"/>
  <c r="GDR140" i="7"/>
  <c r="GDS140" i="7"/>
  <c r="GDT140" i="7"/>
  <c r="GDU140" i="7"/>
  <c r="GDV140" i="7"/>
  <c r="GDW140" i="7"/>
  <c r="GDX140" i="7"/>
  <c r="GDY140" i="7"/>
  <c r="GDZ140" i="7"/>
  <c r="GEA140" i="7"/>
  <c r="GEB140" i="7"/>
  <c r="GEC140" i="7"/>
  <c r="GED140" i="7"/>
  <c r="GEE140" i="7"/>
  <c r="GEF140" i="7"/>
  <c r="GEG140" i="7"/>
  <c r="GEH140" i="7"/>
  <c r="GEI140" i="7"/>
  <c r="GEJ140" i="7"/>
  <c r="GEK140" i="7"/>
  <c r="GEL140" i="7"/>
  <c r="GEM140" i="7"/>
  <c r="GEN140" i="7"/>
  <c r="GEO140" i="7"/>
  <c r="GEP140" i="7"/>
  <c r="GEQ140" i="7"/>
  <c r="GER140" i="7"/>
  <c r="GES140" i="7"/>
  <c r="GET140" i="7"/>
  <c r="GEU140" i="7"/>
  <c r="GEV140" i="7"/>
  <c r="GEW140" i="7"/>
  <c r="GEX140" i="7"/>
  <c r="GEY140" i="7"/>
  <c r="GEZ140" i="7"/>
  <c r="GFA140" i="7"/>
  <c r="GFB140" i="7"/>
  <c r="GFC140" i="7"/>
  <c r="GFD140" i="7"/>
  <c r="GFE140" i="7"/>
  <c r="GFF140" i="7"/>
  <c r="GFG140" i="7"/>
  <c r="GFH140" i="7"/>
  <c r="GFI140" i="7"/>
  <c r="GFJ140" i="7"/>
  <c r="GFK140" i="7"/>
  <c r="GFL140" i="7"/>
  <c r="GFM140" i="7"/>
  <c r="GFN140" i="7"/>
  <c r="GFO140" i="7"/>
  <c r="GFP140" i="7"/>
  <c r="GFQ140" i="7"/>
  <c r="GFR140" i="7"/>
  <c r="GFS140" i="7"/>
  <c r="GFT140" i="7"/>
  <c r="GFU140" i="7"/>
  <c r="GFV140" i="7"/>
  <c r="GFW140" i="7"/>
  <c r="GFX140" i="7"/>
  <c r="GFY140" i="7"/>
  <c r="GFZ140" i="7"/>
  <c r="GGA140" i="7"/>
  <c r="GGB140" i="7"/>
  <c r="GGC140" i="7"/>
  <c r="GGD140" i="7"/>
  <c r="GGE140" i="7"/>
  <c r="GGF140" i="7"/>
  <c r="GGG140" i="7"/>
  <c r="GGH140" i="7"/>
  <c r="GGI140" i="7"/>
  <c r="GGJ140" i="7"/>
  <c r="GGK140" i="7"/>
  <c r="GGL140" i="7"/>
  <c r="GGM140" i="7"/>
  <c r="GGN140" i="7"/>
  <c r="GGO140" i="7"/>
  <c r="GGP140" i="7"/>
  <c r="GGQ140" i="7"/>
  <c r="GGR140" i="7"/>
  <c r="GGS140" i="7"/>
  <c r="GGT140" i="7"/>
  <c r="GGU140" i="7"/>
  <c r="GGV140" i="7"/>
  <c r="GGW140" i="7"/>
  <c r="GGX140" i="7"/>
  <c r="GGY140" i="7"/>
  <c r="GGZ140" i="7"/>
  <c r="GHA140" i="7"/>
  <c r="GHB140" i="7"/>
  <c r="GHC140" i="7"/>
  <c r="GHD140" i="7"/>
  <c r="GHE140" i="7"/>
  <c r="GHF140" i="7"/>
  <c r="GHG140" i="7"/>
  <c r="GHH140" i="7"/>
  <c r="GHI140" i="7"/>
  <c r="GHJ140" i="7"/>
  <c r="GHK140" i="7"/>
  <c r="GHL140" i="7"/>
  <c r="GHM140" i="7"/>
  <c r="GHN140" i="7"/>
  <c r="GHO140" i="7"/>
  <c r="GHP140" i="7"/>
  <c r="GHQ140" i="7"/>
  <c r="GHR140" i="7"/>
  <c r="GHS140" i="7"/>
  <c r="GHT140" i="7"/>
  <c r="GHU140" i="7"/>
  <c r="GHV140" i="7"/>
  <c r="GHW140" i="7"/>
  <c r="GHX140" i="7"/>
  <c r="GHY140" i="7"/>
  <c r="GHZ140" i="7"/>
  <c r="GIA140" i="7"/>
  <c r="GIB140" i="7"/>
  <c r="GIC140" i="7"/>
  <c r="GID140" i="7"/>
  <c r="GIE140" i="7"/>
  <c r="GIF140" i="7"/>
  <c r="GIG140" i="7"/>
  <c r="GIH140" i="7"/>
  <c r="GII140" i="7"/>
  <c r="GIJ140" i="7"/>
  <c r="GIK140" i="7"/>
  <c r="GIL140" i="7"/>
  <c r="GIM140" i="7"/>
  <c r="GIN140" i="7"/>
  <c r="GIO140" i="7"/>
  <c r="GIP140" i="7"/>
  <c r="GIQ140" i="7"/>
  <c r="GIR140" i="7"/>
  <c r="GIS140" i="7"/>
  <c r="GIT140" i="7"/>
  <c r="GIU140" i="7"/>
  <c r="GIV140" i="7"/>
  <c r="GIW140" i="7"/>
  <c r="GIX140" i="7"/>
  <c r="GIY140" i="7"/>
  <c r="GIZ140" i="7"/>
  <c r="GJA140" i="7"/>
  <c r="GJB140" i="7"/>
  <c r="GJC140" i="7"/>
  <c r="GJD140" i="7"/>
  <c r="GJE140" i="7"/>
  <c r="GJF140" i="7"/>
  <c r="GJG140" i="7"/>
  <c r="GJH140" i="7"/>
  <c r="GJI140" i="7"/>
  <c r="GJJ140" i="7"/>
  <c r="GJK140" i="7"/>
  <c r="GJL140" i="7"/>
  <c r="GJM140" i="7"/>
  <c r="GJN140" i="7"/>
  <c r="GJO140" i="7"/>
  <c r="GJP140" i="7"/>
  <c r="GJQ140" i="7"/>
  <c r="GJR140" i="7"/>
  <c r="GJS140" i="7"/>
  <c r="GJT140" i="7"/>
  <c r="GJU140" i="7"/>
  <c r="GJV140" i="7"/>
  <c r="GJW140" i="7"/>
  <c r="GJX140" i="7"/>
  <c r="GJY140" i="7"/>
  <c r="GJZ140" i="7"/>
  <c r="GKA140" i="7"/>
  <c r="GKB140" i="7"/>
  <c r="GKC140" i="7"/>
  <c r="GKD140" i="7"/>
  <c r="GKE140" i="7"/>
  <c r="GKF140" i="7"/>
  <c r="GKG140" i="7"/>
  <c r="GKH140" i="7"/>
  <c r="GKI140" i="7"/>
  <c r="GKJ140" i="7"/>
  <c r="GKK140" i="7"/>
  <c r="GKL140" i="7"/>
  <c r="GKM140" i="7"/>
  <c r="GKN140" i="7"/>
  <c r="GKO140" i="7"/>
  <c r="GKP140" i="7"/>
  <c r="GKQ140" i="7"/>
  <c r="GKR140" i="7"/>
  <c r="GKS140" i="7"/>
  <c r="GKT140" i="7"/>
  <c r="GKU140" i="7"/>
  <c r="GKV140" i="7"/>
  <c r="GKW140" i="7"/>
  <c r="GKX140" i="7"/>
  <c r="GKY140" i="7"/>
  <c r="GKZ140" i="7"/>
  <c r="GLA140" i="7"/>
  <c r="GLB140" i="7"/>
  <c r="GLC140" i="7"/>
  <c r="GLD140" i="7"/>
  <c r="GLE140" i="7"/>
  <c r="GLF140" i="7"/>
  <c r="GLG140" i="7"/>
  <c r="GLH140" i="7"/>
  <c r="GLI140" i="7"/>
  <c r="GLJ140" i="7"/>
  <c r="GLK140" i="7"/>
  <c r="GLL140" i="7"/>
  <c r="GLM140" i="7"/>
  <c r="GLN140" i="7"/>
  <c r="GLO140" i="7"/>
  <c r="GLP140" i="7"/>
  <c r="GLQ140" i="7"/>
  <c r="GLR140" i="7"/>
  <c r="GLS140" i="7"/>
  <c r="GLT140" i="7"/>
  <c r="GLU140" i="7"/>
  <c r="GLV140" i="7"/>
  <c r="GLW140" i="7"/>
  <c r="GLX140" i="7"/>
  <c r="GLY140" i="7"/>
  <c r="GLZ140" i="7"/>
  <c r="GMA140" i="7"/>
  <c r="GMB140" i="7"/>
  <c r="GMC140" i="7"/>
  <c r="GMD140" i="7"/>
  <c r="GME140" i="7"/>
  <c r="GMF140" i="7"/>
  <c r="GMG140" i="7"/>
  <c r="GMH140" i="7"/>
  <c r="GMI140" i="7"/>
  <c r="GMJ140" i="7"/>
  <c r="GMK140" i="7"/>
  <c r="GML140" i="7"/>
  <c r="GMM140" i="7"/>
  <c r="GMN140" i="7"/>
  <c r="GMO140" i="7"/>
  <c r="GMP140" i="7"/>
  <c r="GMQ140" i="7"/>
  <c r="GMR140" i="7"/>
  <c r="GMS140" i="7"/>
  <c r="GMT140" i="7"/>
  <c r="GMU140" i="7"/>
  <c r="GMV140" i="7"/>
  <c r="GMW140" i="7"/>
  <c r="GMX140" i="7"/>
  <c r="GMY140" i="7"/>
  <c r="GMZ140" i="7"/>
  <c r="GNA140" i="7"/>
  <c r="GNB140" i="7"/>
  <c r="GNC140" i="7"/>
  <c r="GND140" i="7"/>
  <c r="GNE140" i="7"/>
  <c r="GNF140" i="7"/>
  <c r="GNG140" i="7"/>
  <c r="GNH140" i="7"/>
  <c r="GNI140" i="7"/>
  <c r="GNJ140" i="7"/>
  <c r="GNK140" i="7"/>
  <c r="GNL140" i="7"/>
  <c r="GNM140" i="7"/>
  <c r="GNN140" i="7"/>
  <c r="GNO140" i="7"/>
  <c r="GNP140" i="7"/>
  <c r="GNQ140" i="7"/>
  <c r="GNR140" i="7"/>
  <c r="GNS140" i="7"/>
  <c r="GNT140" i="7"/>
  <c r="GNU140" i="7"/>
  <c r="GNV140" i="7"/>
  <c r="GNW140" i="7"/>
  <c r="GNX140" i="7"/>
  <c r="GNY140" i="7"/>
  <c r="GNZ140" i="7"/>
  <c r="GOA140" i="7"/>
  <c r="GOB140" i="7"/>
  <c r="GOC140" i="7"/>
  <c r="GOD140" i="7"/>
  <c r="GOE140" i="7"/>
  <c r="GOF140" i="7"/>
  <c r="GOG140" i="7"/>
  <c r="GOH140" i="7"/>
  <c r="GOI140" i="7"/>
  <c r="GOJ140" i="7"/>
  <c r="GOK140" i="7"/>
  <c r="GOL140" i="7"/>
  <c r="GOM140" i="7"/>
  <c r="GON140" i="7"/>
  <c r="GOO140" i="7"/>
  <c r="GOP140" i="7"/>
  <c r="GOQ140" i="7"/>
  <c r="GOR140" i="7"/>
  <c r="GOS140" i="7"/>
  <c r="GOT140" i="7"/>
  <c r="GOU140" i="7"/>
  <c r="GOV140" i="7"/>
  <c r="GOW140" i="7"/>
  <c r="GOX140" i="7"/>
  <c r="GOY140" i="7"/>
  <c r="GOZ140" i="7"/>
  <c r="GPA140" i="7"/>
  <c r="GPB140" i="7"/>
  <c r="GPC140" i="7"/>
  <c r="GPD140" i="7"/>
  <c r="GPE140" i="7"/>
  <c r="GPF140" i="7"/>
  <c r="GPG140" i="7"/>
  <c r="GPH140" i="7"/>
  <c r="GPI140" i="7"/>
  <c r="GPJ140" i="7"/>
  <c r="GPK140" i="7"/>
  <c r="GPL140" i="7"/>
  <c r="GPM140" i="7"/>
  <c r="GPN140" i="7"/>
  <c r="GPO140" i="7"/>
  <c r="GPP140" i="7"/>
  <c r="GPQ140" i="7"/>
  <c r="GPR140" i="7"/>
  <c r="GPS140" i="7"/>
  <c r="GPT140" i="7"/>
  <c r="GPU140" i="7"/>
  <c r="GPV140" i="7"/>
  <c r="GPW140" i="7"/>
  <c r="GPX140" i="7"/>
  <c r="GPY140" i="7"/>
  <c r="GPZ140" i="7"/>
  <c r="GQA140" i="7"/>
  <c r="GQB140" i="7"/>
  <c r="GQC140" i="7"/>
  <c r="GQD140" i="7"/>
  <c r="GQE140" i="7"/>
  <c r="GQF140" i="7"/>
  <c r="GQG140" i="7"/>
  <c r="GQH140" i="7"/>
  <c r="GQI140" i="7"/>
  <c r="GQJ140" i="7"/>
  <c r="GQK140" i="7"/>
  <c r="GQL140" i="7"/>
  <c r="GQM140" i="7"/>
  <c r="GQN140" i="7"/>
  <c r="GQO140" i="7"/>
  <c r="GQP140" i="7"/>
  <c r="GQQ140" i="7"/>
  <c r="GQR140" i="7"/>
  <c r="GQS140" i="7"/>
  <c r="GQT140" i="7"/>
  <c r="GQU140" i="7"/>
  <c r="GQV140" i="7"/>
  <c r="GQW140" i="7"/>
  <c r="GQX140" i="7"/>
  <c r="GQY140" i="7"/>
  <c r="GQZ140" i="7"/>
  <c r="GRA140" i="7"/>
  <c r="GRB140" i="7"/>
  <c r="GRC140" i="7"/>
  <c r="GRD140" i="7"/>
  <c r="GRE140" i="7"/>
  <c r="GRF140" i="7"/>
  <c r="GRG140" i="7"/>
  <c r="GRH140" i="7"/>
  <c r="GRI140" i="7"/>
  <c r="GRJ140" i="7"/>
  <c r="GRK140" i="7"/>
  <c r="GRL140" i="7"/>
  <c r="GRM140" i="7"/>
  <c r="GRN140" i="7"/>
  <c r="GRO140" i="7"/>
  <c r="GRP140" i="7"/>
  <c r="GRQ140" i="7"/>
  <c r="GRR140" i="7"/>
  <c r="GRS140" i="7"/>
  <c r="GRT140" i="7"/>
  <c r="GRU140" i="7"/>
  <c r="GRV140" i="7"/>
  <c r="GRW140" i="7"/>
  <c r="GRX140" i="7"/>
  <c r="GRY140" i="7"/>
  <c r="GRZ140" i="7"/>
  <c r="GSA140" i="7"/>
  <c r="GSB140" i="7"/>
  <c r="GSC140" i="7"/>
  <c r="GSD140" i="7"/>
  <c r="GSE140" i="7"/>
  <c r="GSF140" i="7"/>
  <c r="GSG140" i="7"/>
  <c r="GSH140" i="7"/>
  <c r="GSI140" i="7"/>
  <c r="GSJ140" i="7"/>
  <c r="GSK140" i="7"/>
  <c r="GSL140" i="7"/>
  <c r="GSM140" i="7"/>
  <c r="GSN140" i="7"/>
  <c r="GSO140" i="7"/>
  <c r="GSP140" i="7"/>
  <c r="GSQ140" i="7"/>
  <c r="GSR140" i="7"/>
  <c r="GSS140" i="7"/>
  <c r="GST140" i="7"/>
  <c r="GSU140" i="7"/>
  <c r="GSV140" i="7"/>
  <c r="GSW140" i="7"/>
  <c r="GSX140" i="7"/>
  <c r="GSY140" i="7"/>
  <c r="GSZ140" i="7"/>
  <c r="GTA140" i="7"/>
  <c r="GTB140" i="7"/>
  <c r="GTC140" i="7"/>
  <c r="GTD140" i="7"/>
  <c r="GTE140" i="7"/>
  <c r="GTF140" i="7"/>
  <c r="GTG140" i="7"/>
  <c r="GTH140" i="7"/>
  <c r="GTI140" i="7"/>
  <c r="GTJ140" i="7"/>
  <c r="GTK140" i="7"/>
  <c r="GTL140" i="7"/>
  <c r="GTM140" i="7"/>
  <c r="GTN140" i="7"/>
  <c r="GTO140" i="7"/>
  <c r="GTP140" i="7"/>
  <c r="GTQ140" i="7"/>
  <c r="GTR140" i="7"/>
  <c r="GTS140" i="7"/>
  <c r="GTT140" i="7"/>
  <c r="GTU140" i="7"/>
  <c r="GTV140" i="7"/>
  <c r="GTW140" i="7"/>
  <c r="GTX140" i="7"/>
  <c r="GTY140" i="7"/>
  <c r="GTZ140" i="7"/>
  <c r="GUA140" i="7"/>
  <c r="GUB140" i="7"/>
  <c r="GUC140" i="7"/>
  <c r="GUD140" i="7"/>
  <c r="GUE140" i="7"/>
  <c r="GUF140" i="7"/>
  <c r="GUG140" i="7"/>
  <c r="GUH140" i="7"/>
  <c r="GUI140" i="7"/>
  <c r="GUJ140" i="7"/>
  <c r="GUK140" i="7"/>
  <c r="GUL140" i="7"/>
  <c r="GUM140" i="7"/>
  <c r="GUN140" i="7"/>
  <c r="GUO140" i="7"/>
  <c r="GUP140" i="7"/>
  <c r="GUQ140" i="7"/>
  <c r="GUR140" i="7"/>
  <c r="GUS140" i="7"/>
  <c r="GUT140" i="7"/>
  <c r="GUU140" i="7"/>
  <c r="GUV140" i="7"/>
  <c r="GUW140" i="7"/>
  <c r="GUX140" i="7"/>
  <c r="GUY140" i="7"/>
  <c r="GUZ140" i="7"/>
  <c r="GVA140" i="7"/>
  <c r="GVB140" i="7"/>
  <c r="GVC140" i="7"/>
  <c r="GVD140" i="7"/>
  <c r="GVE140" i="7"/>
  <c r="GVF140" i="7"/>
  <c r="GVG140" i="7"/>
  <c r="GVH140" i="7"/>
  <c r="GVI140" i="7"/>
  <c r="GVJ140" i="7"/>
  <c r="GVK140" i="7"/>
  <c r="GVL140" i="7"/>
  <c r="GVM140" i="7"/>
  <c r="GVN140" i="7"/>
  <c r="GVO140" i="7"/>
  <c r="GVP140" i="7"/>
  <c r="GVQ140" i="7"/>
  <c r="GVR140" i="7"/>
  <c r="GVS140" i="7"/>
  <c r="GVT140" i="7"/>
  <c r="GVU140" i="7"/>
  <c r="GVV140" i="7"/>
  <c r="GVW140" i="7"/>
  <c r="GVX140" i="7"/>
  <c r="GVY140" i="7"/>
  <c r="GVZ140" i="7"/>
  <c r="GWA140" i="7"/>
  <c r="GWB140" i="7"/>
  <c r="GWC140" i="7"/>
  <c r="GWD140" i="7"/>
  <c r="GWE140" i="7"/>
  <c r="GWF140" i="7"/>
  <c r="GWG140" i="7"/>
  <c r="GWH140" i="7"/>
  <c r="GWI140" i="7"/>
  <c r="GWJ140" i="7"/>
  <c r="GWK140" i="7"/>
  <c r="GWL140" i="7"/>
  <c r="GWM140" i="7"/>
  <c r="GWN140" i="7"/>
  <c r="GWO140" i="7"/>
  <c r="GWP140" i="7"/>
  <c r="GWQ140" i="7"/>
  <c r="GWR140" i="7"/>
  <c r="GWS140" i="7"/>
  <c r="GWT140" i="7"/>
  <c r="GWU140" i="7"/>
  <c r="GWV140" i="7"/>
  <c r="GWW140" i="7"/>
  <c r="GWX140" i="7"/>
  <c r="GWY140" i="7"/>
  <c r="GWZ140" i="7"/>
  <c r="GXA140" i="7"/>
  <c r="GXB140" i="7"/>
  <c r="GXC140" i="7"/>
  <c r="GXD140" i="7"/>
  <c r="GXE140" i="7"/>
  <c r="GXF140" i="7"/>
  <c r="GXG140" i="7"/>
  <c r="GXH140" i="7"/>
  <c r="GXI140" i="7"/>
  <c r="GXJ140" i="7"/>
  <c r="GXK140" i="7"/>
  <c r="GXL140" i="7"/>
  <c r="GXM140" i="7"/>
  <c r="GXN140" i="7"/>
  <c r="GXO140" i="7"/>
  <c r="GXP140" i="7"/>
  <c r="GXQ140" i="7"/>
  <c r="GXR140" i="7"/>
  <c r="GXS140" i="7"/>
  <c r="GXT140" i="7"/>
  <c r="GXU140" i="7"/>
  <c r="GXV140" i="7"/>
  <c r="GXW140" i="7"/>
  <c r="GXX140" i="7"/>
  <c r="GXY140" i="7"/>
  <c r="GXZ140" i="7"/>
  <c r="GYA140" i="7"/>
  <c r="GYB140" i="7"/>
  <c r="GYC140" i="7"/>
  <c r="GYD140" i="7"/>
  <c r="GYE140" i="7"/>
  <c r="GYF140" i="7"/>
  <c r="GYG140" i="7"/>
  <c r="GYH140" i="7"/>
  <c r="GYI140" i="7"/>
  <c r="GYJ140" i="7"/>
  <c r="GYK140" i="7"/>
  <c r="GYL140" i="7"/>
  <c r="GYM140" i="7"/>
  <c r="GYN140" i="7"/>
  <c r="GYO140" i="7"/>
  <c r="GYP140" i="7"/>
  <c r="GYQ140" i="7"/>
  <c r="GYR140" i="7"/>
  <c r="GYS140" i="7"/>
  <c r="GYT140" i="7"/>
  <c r="GYU140" i="7"/>
  <c r="GYV140" i="7"/>
  <c r="GYW140" i="7"/>
  <c r="GYX140" i="7"/>
  <c r="GYY140" i="7"/>
  <c r="GYZ140" i="7"/>
  <c r="GZA140" i="7"/>
  <c r="GZB140" i="7"/>
  <c r="GZC140" i="7"/>
  <c r="GZD140" i="7"/>
  <c r="GZE140" i="7"/>
  <c r="GZF140" i="7"/>
  <c r="GZG140" i="7"/>
  <c r="GZH140" i="7"/>
  <c r="GZI140" i="7"/>
  <c r="GZJ140" i="7"/>
  <c r="GZK140" i="7"/>
  <c r="GZL140" i="7"/>
  <c r="GZM140" i="7"/>
  <c r="GZN140" i="7"/>
  <c r="GZO140" i="7"/>
  <c r="GZP140" i="7"/>
  <c r="GZQ140" i="7"/>
  <c r="GZR140" i="7"/>
  <c r="GZS140" i="7"/>
  <c r="GZT140" i="7"/>
  <c r="GZU140" i="7"/>
  <c r="GZV140" i="7"/>
  <c r="GZW140" i="7"/>
  <c r="GZX140" i="7"/>
  <c r="GZY140" i="7"/>
  <c r="GZZ140" i="7"/>
  <c r="HAA140" i="7"/>
  <c r="HAB140" i="7"/>
  <c r="HAC140" i="7"/>
  <c r="HAD140" i="7"/>
  <c r="HAE140" i="7"/>
  <c r="HAF140" i="7"/>
  <c r="HAG140" i="7"/>
  <c r="HAH140" i="7"/>
  <c r="HAI140" i="7"/>
  <c r="HAJ140" i="7"/>
  <c r="HAK140" i="7"/>
  <c r="HAL140" i="7"/>
  <c r="HAM140" i="7"/>
  <c r="HAN140" i="7"/>
  <c r="HAO140" i="7"/>
  <c r="HAP140" i="7"/>
  <c r="HAQ140" i="7"/>
  <c r="HAR140" i="7"/>
  <c r="HAS140" i="7"/>
  <c r="HAT140" i="7"/>
  <c r="HAU140" i="7"/>
  <c r="HAV140" i="7"/>
  <c r="HAW140" i="7"/>
  <c r="HAX140" i="7"/>
  <c r="HAY140" i="7"/>
  <c r="HAZ140" i="7"/>
  <c r="HBA140" i="7"/>
  <c r="HBB140" i="7"/>
  <c r="HBC140" i="7"/>
  <c r="HBD140" i="7"/>
  <c r="HBE140" i="7"/>
  <c r="HBF140" i="7"/>
  <c r="HBG140" i="7"/>
  <c r="HBH140" i="7"/>
  <c r="HBI140" i="7"/>
  <c r="HBJ140" i="7"/>
  <c r="HBK140" i="7"/>
  <c r="HBL140" i="7"/>
  <c r="HBM140" i="7"/>
  <c r="HBN140" i="7"/>
  <c r="HBO140" i="7"/>
  <c r="HBP140" i="7"/>
  <c r="HBQ140" i="7"/>
  <c r="HBR140" i="7"/>
  <c r="HBS140" i="7"/>
  <c r="HBT140" i="7"/>
  <c r="HBU140" i="7"/>
  <c r="HBV140" i="7"/>
  <c r="HBW140" i="7"/>
  <c r="HBX140" i="7"/>
  <c r="HBY140" i="7"/>
  <c r="HBZ140" i="7"/>
  <c r="HCA140" i="7"/>
  <c r="HCB140" i="7"/>
  <c r="HCC140" i="7"/>
  <c r="HCD140" i="7"/>
  <c r="HCE140" i="7"/>
  <c r="HCF140" i="7"/>
  <c r="HCG140" i="7"/>
  <c r="HCH140" i="7"/>
  <c r="HCI140" i="7"/>
  <c r="HCJ140" i="7"/>
  <c r="HCK140" i="7"/>
  <c r="HCL140" i="7"/>
  <c r="HCM140" i="7"/>
  <c r="HCN140" i="7"/>
  <c r="HCO140" i="7"/>
  <c r="HCP140" i="7"/>
  <c r="HCQ140" i="7"/>
  <c r="HCR140" i="7"/>
  <c r="HCS140" i="7"/>
  <c r="HCT140" i="7"/>
  <c r="HCU140" i="7"/>
  <c r="HCV140" i="7"/>
  <c r="HCW140" i="7"/>
  <c r="HCX140" i="7"/>
  <c r="HCY140" i="7"/>
  <c r="HCZ140" i="7"/>
  <c r="HDA140" i="7"/>
  <c r="HDB140" i="7"/>
  <c r="HDC140" i="7"/>
  <c r="HDD140" i="7"/>
  <c r="HDE140" i="7"/>
  <c r="HDF140" i="7"/>
  <c r="HDG140" i="7"/>
  <c r="HDH140" i="7"/>
  <c r="HDI140" i="7"/>
  <c r="HDJ140" i="7"/>
  <c r="HDK140" i="7"/>
  <c r="HDL140" i="7"/>
  <c r="HDM140" i="7"/>
  <c r="HDN140" i="7"/>
  <c r="HDO140" i="7"/>
  <c r="HDP140" i="7"/>
  <c r="HDQ140" i="7"/>
  <c r="HDR140" i="7"/>
  <c r="HDS140" i="7"/>
  <c r="HDT140" i="7"/>
  <c r="HDU140" i="7"/>
  <c r="HDV140" i="7"/>
  <c r="HDW140" i="7"/>
  <c r="HDX140" i="7"/>
  <c r="HDY140" i="7"/>
  <c r="HDZ140" i="7"/>
  <c r="HEA140" i="7"/>
  <c r="HEB140" i="7"/>
  <c r="HEC140" i="7"/>
  <c r="HED140" i="7"/>
  <c r="HEE140" i="7"/>
  <c r="HEF140" i="7"/>
  <c r="HEG140" i="7"/>
  <c r="HEH140" i="7"/>
  <c r="HEI140" i="7"/>
  <c r="HEJ140" i="7"/>
  <c r="HEK140" i="7"/>
  <c r="HEL140" i="7"/>
  <c r="HEM140" i="7"/>
  <c r="HEN140" i="7"/>
  <c r="HEO140" i="7"/>
  <c r="HEP140" i="7"/>
  <c r="HEQ140" i="7"/>
  <c r="HER140" i="7"/>
  <c r="HES140" i="7"/>
  <c r="HET140" i="7"/>
  <c r="HEU140" i="7"/>
  <c r="HEV140" i="7"/>
  <c r="HEW140" i="7"/>
  <c r="HEX140" i="7"/>
  <c r="HEY140" i="7"/>
  <c r="HEZ140" i="7"/>
  <c r="HFA140" i="7"/>
  <c r="HFB140" i="7"/>
  <c r="HFC140" i="7"/>
  <c r="HFD140" i="7"/>
  <c r="HFE140" i="7"/>
  <c r="HFF140" i="7"/>
  <c r="HFG140" i="7"/>
  <c r="HFH140" i="7"/>
  <c r="HFI140" i="7"/>
  <c r="HFJ140" i="7"/>
  <c r="HFK140" i="7"/>
  <c r="HFL140" i="7"/>
  <c r="HFM140" i="7"/>
  <c r="HFN140" i="7"/>
  <c r="HFO140" i="7"/>
  <c r="HFP140" i="7"/>
  <c r="HFQ140" i="7"/>
  <c r="HFR140" i="7"/>
  <c r="HFS140" i="7"/>
  <c r="HFT140" i="7"/>
  <c r="HFU140" i="7"/>
  <c r="HFV140" i="7"/>
  <c r="HFW140" i="7"/>
  <c r="HFX140" i="7"/>
  <c r="HFY140" i="7"/>
  <c r="HFZ140" i="7"/>
  <c r="HGA140" i="7"/>
  <c r="HGB140" i="7"/>
  <c r="HGC140" i="7"/>
  <c r="HGD140" i="7"/>
  <c r="HGE140" i="7"/>
  <c r="HGF140" i="7"/>
  <c r="HGG140" i="7"/>
  <c r="HGH140" i="7"/>
  <c r="HGI140" i="7"/>
  <c r="HGJ140" i="7"/>
  <c r="HGK140" i="7"/>
  <c r="HGL140" i="7"/>
  <c r="HGM140" i="7"/>
  <c r="HGN140" i="7"/>
  <c r="HGO140" i="7"/>
  <c r="HGP140" i="7"/>
  <c r="HGQ140" i="7"/>
  <c r="HGR140" i="7"/>
  <c r="HGS140" i="7"/>
  <c r="HGT140" i="7"/>
  <c r="HGU140" i="7"/>
  <c r="HGV140" i="7"/>
  <c r="HGW140" i="7"/>
  <c r="HGX140" i="7"/>
  <c r="HGY140" i="7"/>
  <c r="HGZ140" i="7"/>
  <c r="HHA140" i="7"/>
  <c r="HHB140" i="7"/>
  <c r="HHC140" i="7"/>
  <c r="HHD140" i="7"/>
  <c r="HHE140" i="7"/>
  <c r="HHF140" i="7"/>
  <c r="HHG140" i="7"/>
  <c r="HHH140" i="7"/>
  <c r="HHI140" i="7"/>
  <c r="HHJ140" i="7"/>
  <c r="HHK140" i="7"/>
  <c r="HHL140" i="7"/>
  <c r="HHM140" i="7"/>
  <c r="HHN140" i="7"/>
  <c r="HHO140" i="7"/>
  <c r="HHP140" i="7"/>
  <c r="HHQ140" i="7"/>
  <c r="HHR140" i="7"/>
  <c r="HHS140" i="7"/>
  <c r="HHT140" i="7"/>
  <c r="HHU140" i="7"/>
  <c r="HHV140" i="7"/>
  <c r="HHW140" i="7"/>
  <c r="HHX140" i="7"/>
  <c r="HHY140" i="7"/>
  <c r="HHZ140" i="7"/>
  <c r="HIA140" i="7"/>
  <c r="HIB140" i="7"/>
  <c r="HIC140" i="7"/>
  <c r="HID140" i="7"/>
  <c r="HIE140" i="7"/>
  <c r="HIF140" i="7"/>
  <c r="HIG140" i="7"/>
  <c r="HIH140" i="7"/>
  <c r="HII140" i="7"/>
  <c r="HIJ140" i="7"/>
  <c r="HIK140" i="7"/>
  <c r="HIL140" i="7"/>
  <c r="HIM140" i="7"/>
  <c r="HIN140" i="7"/>
  <c r="HIO140" i="7"/>
  <c r="HIP140" i="7"/>
  <c r="HIQ140" i="7"/>
  <c r="HIR140" i="7"/>
  <c r="HIS140" i="7"/>
  <c r="HIT140" i="7"/>
  <c r="HIU140" i="7"/>
  <c r="HIV140" i="7"/>
  <c r="HIW140" i="7"/>
  <c r="HIX140" i="7"/>
  <c r="HIY140" i="7"/>
  <c r="HIZ140" i="7"/>
  <c r="HJA140" i="7"/>
  <c r="HJB140" i="7"/>
  <c r="HJC140" i="7"/>
  <c r="HJD140" i="7"/>
  <c r="HJE140" i="7"/>
  <c r="HJF140" i="7"/>
  <c r="HJG140" i="7"/>
  <c r="HJH140" i="7"/>
  <c r="HJI140" i="7"/>
  <c r="HJJ140" i="7"/>
  <c r="HJK140" i="7"/>
  <c r="HJL140" i="7"/>
  <c r="HJM140" i="7"/>
  <c r="HJN140" i="7"/>
  <c r="HJO140" i="7"/>
  <c r="HJP140" i="7"/>
  <c r="HJQ140" i="7"/>
  <c r="HJR140" i="7"/>
  <c r="HJS140" i="7"/>
  <c r="HJT140" i="7"/>
  <c r="HJU140" i="7"/>
  <c r="HJV140" i="7"/>
  <c r="HJW140" i="7"/>
  <c r="HJX140" i="7"/>
  <c r="HJY140" i="7"/>
  <c r="HJZ140" i="7"/>
  <c r="HKA140" i="7"/>
  <c r="HKB140" i="7"/>
  <c r="HKC140" i="7"/>
  <c r="HKD140" i="7"/>
  <c r="HKE140" i="7"/>
  <c r="HKF140" i="7"/>
  <c r="HKG140" i="7"/>
  <c r="HKH140" i="7"/>
  <c r="HKI140" i="7"/>
  <c r="HKJ140" i="7"/>
  <c r="HKK140" i="7"/>
  <c r="HKL140" i="7"/>
  <c r="HKM140" i="7"/>
  <c r="HKN140" i="7"/>
  <c r="HKO140" i="7"/>
  <c r="HKP140" i="7"/>
  <c r="HKQ140" i="7"/>
  <c r="HKR140" i="7"/>
  <c r="HKS140" i="7"/>
  <c r="HKT140" i="7"/>
  <c r="HKU140" i="7"/>
  <c r="HKV140" i="7"/>
  <c r="HKW140" i="7"/>
  <c r="HKX140" i="7"/>
  <c r="HKY140" i="7"/>
  <c r="HKZ140" i="7"/>
  <c r="HLA140" i="7"/>
  <c r="HLB140" i="7"/>
  <c r="HLC140" i="7"/>
  <c r="HLD140" i="7"/>
  <c r="HLE140" i="7"/>
  <c r="HLF140" i="7"/>
  <c r="HLG140" i="7"/>
  <c r="HLH140" i="7"/>
  <c r="HLI140" i="7"/>
  <c r="HLJ140" i="7"/>
  <c r="HLK140" i="7"/>
  <c r="HLL140" i="7"/>
  <c r="HLM140" i="7"/>
  <c r="HLN140" i="7"/>
  <c r="HLO140" i="7"/>
  <c r="HLP140" i="7"/>
  <c r="HLQ140" i="7"/>
  <c r="HLR140" i="7"/>
  <c r="HLS140" i="7"/>
  <c r="HLT140" i="7"/>
  <c r="HLU140" i="7"/>
  <c r="HLV140" i="7"/>
  <c r="HLW140" i="7"/>
  <c r="HLX140" i="7"/>
  <c r="HLY140" i="7"/>
  <c r="HLZ140" i="7"/>
  <c r="HMA140" i="7"/>
  <c r="HMB140" i="7"/>
  <c r="HMC140" i="7"/>
  <c r="HMD140" i="7"/>
  <c r="HME140" i="7"/>
  <c r="HMF140" i="7"/>
  <c r="HMG140" i="7"/>
  <c r="HMH140" i="7"/>
  <c r="HMI140" i="7"/>
  <c r="HMJ140" i="7"/>
  <c r="HMK140" i="7"/>
  <c r="HML140" i="7"/>
  <c r="HMM140" i="7"/>
  <c r="HMN140" i="7"/>
  <c r="HMO140" i="7"/>
  <c r="HMP140" i="7"/>
  <c r="HMQ140" i="7"/>
  <c r="HMR140" i="7"/>
  <c r="HMS140" i="7"/>
  <c r="HMT140" i="7"/>
  <c r="HMU140" i="7"/>
  <c r="HMV140" i="7"/>
  <c r="HMW140" i="7"/>
  <c r="HMX140" i="7"/>
  <c r="HMY140" i="7"/>
  <c r="HMZ140" i="7"/>
  <c r="HNA140" i="7"/>
  <c r="HNB140" i="7"/>
  <c r="HNC140" i="7"/>
  <c r="HND140" i="7"/>
  <c r="HNE140" i="7"/>
  <c r="HNF140" i="7"/>
  <c r="HNG140" i="7"/>
  <c r="HNH140" i="7"/>
  <c r="HNI140" i="7"/>
  <c r="HNJ140" i="7"/>
  <c r="HNK140" i="7"/>
  <c r="HNL140" i="7"/>
  <c r="HNM140" i="7"/>
  <c r="HNN140" i="7"/>
  <c r="HNO140" i="7"/>
  <c r="HNP140" i="7"/>
  <c r="HNQ140" i="7"/>
  <c r="HNR140" i="7"/>
  <c r="HNS140" i="7"/>
  <c r="HNT140" i="7"/>
  <c r="HNU140" i="7"/>
  <c r="HNV140" i="7"/>
  <c r="HNW140" i="7"/>
  <c r="HNX140" i="7"/>
  <c r="HNY140" i="7"/>
  <c r="HNZ140" i="7"/>
  <c r="HOA140" i="7"/>
  <c r="HOB140" i="7"/>
  <c r="HOC140" i="7"/>
  <c r="HOD140" i="7"/>
  <c r="HOE140" i="7"/>
  <c r="HOF140" i="7"/>
  <c r="HOG140" i="7"/>
  <c r="HOH140" i="7"/>
  <c r="HOI140" i="7"/>
  <c r="HOJ140" i="7"/>
  <c r="HOK140" i="7"/>
  <c r="HOL140" i="7"/>
  <c r="HOM140" i="7"/>
  <c r="HON140" i="7"/>
  <c r="HOO140" i="7"/>
  <c r="HOP140" i="7"/>
  <c r="HOQ140" i="7"/>
  <c r="HOR140" i="7"/>
  <c r="HOS140" i="7"/>
  <c r="HOT140" i="7"/>
  <c r="HOU140" i="7"/>
  <c r="HOV140" i="7"/>
  <c r="HOW140" i="7"/>
  <c r="HOX140" i="7"/>
  <c r="HOY140" i="7"/>
  <c r="HOZ140" i="7"/>
  <c r="HPA140" i="7"/>
  <c r="HPB140" i="7"/>
  <c r="HPC140" i="7"/>
  <c r="HPD140" i="7"/>
  <c r="HPE140" i="7"/>
  <c r="HPF140" i="7"/>
  <c r="HPG140" i="7"/>
  <c r="HPH140" i="7"/>
  <c r="HPI140" i="7"/>
  <c r="HPJ140" i="7"/>
  <c r="HPK140" i="7"/>
  <c r="HPL140" i="7"/>
  <c r="HPM140" i="7"/>
  <c r="HPN140" i="7"/>
  <c r="HPO140" i="7"/>
  <c r="HPP140" i="7"/>
  <c r="HPQ140" i="7"/>
  <c r="HPR140" i="7"/>
  <c r="HPS140" i="7"/>
  <c r="HPT140" i="7"/>
  <c r="HPU140" i="7"/>
  <c r="HPV140" i="7"/>
  <c r="HPW140" i="7"/>
  <c r="HPX140" i="7"/>
  <c r="HPY140" i="7"/>
  <c r="HPZ140" i="7"/>
  <c r="HQA140" i="7"/>
  <c r="HQB140" i="7"/>
  <c r="HQC140" i="7"/>
  <c r="HQD140" i="7"/>
  <c r="HQE140" i="7"/>
  <c r="HQF140" i="7"/>
  <c r="HQG140" i="7"/>
  <c r="HQH140" i="7"/>
  <c r="HQI140" i="7"/>
  <c r="HQJ140" i="7"/>
  <c r="HQK140" i="7"/>
  <c r="HQL140" i="7"/>
  <c r="HQM140" i="7"/>
  <c r="HQN140" i="7"/>
  <c r="HQO140" i="7"/>
  <c r="HQP140" i="7"/>
  <c r="HQQ140" i="7"/>
  <c r="HQR140" i="7"/>
  <c r="HQS140" i="7"/>
  <c r="HQT140" i="7"/>
  <c r="HQU140" i="7"/>
  <c r="HQV140" i="7"/>
  <c r="HQW140" i="7"/>
  <c r="HQX140" i="7"/>
  <c r="HQY140" i="7"/>
  <c r="HQZ140" i="7"/>
  <c r="HRA140" i="7"/>
  <c r="HRB140" i="7"/>
  <c r="HRC140" i="7"/>
  <c r="HRD140" i="7"/>
  <c r="HRE140" i="7"/>
  <c r="HRF140" i="7"/>
  <c r="HRG140" i="7"/>
  <c r="HRH140" i="7"/>
  <c r="HRI140" i="7"/>
  <c r="HRJ140" i="7"/>
  <c r="HRK140" i="7"/>
  <c r="HRL140" i="7"/>
  <c r="HRM140" i="7"/>
  <c r="HRN140" i="7"/>
  <c r="HRO140" i="7"/>
  <c r="HRP140" i="7"/>
  <c r="HRQ140" i="7"/>
  <c r="HRR140" i="7"/>
  <c r="HRS140" i="7"/>
  <c r="HRT140" i="7"/>
  <c r="HRU140" i="7"/>
  <c r="HRV140" i="7"/>
  <c r="HRW140" i="7"/>
  <c r="HRX140" i="7"/>
  <c r="HRY140" i="7"/>
  <c r="HRZ140" i="7"/>
  <c r="HSA140" i="7"/>
  <c r="HSB140" i="7"/>
  <c r="HSC140" i="7"/>
  <c r="HSD140" i="7"/>
  <c r="HSE140" i="7"/>
  <c r="HSF140" i="7"/>
  <c r="HSG140" i="7"/>
  <c r="HSH140" i="7"/>
  <c r="HSI140" i="7"/>
  <c r="HSJ140" i="7"/>
  <c r="HSK140" i="7"/>
  <c r="HSL140" i="7"/>
  <c r="HSM140" i="7"/>
  <c r="HSN140" i="7"/>
  <c r="HSO140" i="7"/>
  <c r="HSP140" i="7"/>
  <c r="HSQ140" i="7"/>
  <c r="HSR140" i="7"/>
  <c r="HSS140" i="7"/>
  <c r="HST140" i="7"/>
  <c r="HSU140" i="7"/>
  <c r="HSV140" i="7"/>
  <c r="HSW140" i="7"/>
  <c r="HSX140" i="7"/>
  <c r="HSY140" i="7"/>
  <c r="HSZ140" i="7"/>
  <c r="HTA140" i="7"/>
  <c r="HTB140" i="7"/>
  <c r="HTC140" i="7"/>
  <c r="HTD140" i="7"/>
  <c r="HTE140" i="7"/>
  <c r="HTF140" i="7"/>
  <c r="HTG140" i="7"/>
  <c r="HTH140" i="7"/>
  <c r="HTI140" i="7"/>
  <c r="HTJ140" i="7"/>
  <c r="HTK140" i="7"/>
  <c r="HTL140" i="7"/>
  <c r="HTM140" i="7"/>
  <c r="HTN140" i="7"/>
  <c r="HTO140" i="7"/>
  <c r="HTP140" i="7"/>
  <c r="HTQ140" i="7"/>
  <c r="HTR140" i="7"/>
  <c r="HTS140" i="7"/>
  <c r="HTT140" i="7"/>
  <c r="HTU140" i="7"/>
  <c r="HTV140" i="7"/>
  <c r="HTW140" i="7"/>
  <c r="HTX140" i="7"/>
  <c r="HTY140" i="7"/>
  <c r="HTZ140" i="7"/>
  <c r="HUA140" i="7"/>
  <c r="HUB140" i="7"/>
  <c r="HUC140" i="7"/>
  <c r="HUD140" i="7"/>
  <c r="HUE140" i="7"/>
  <c r="HUF140" i="7"/>
  <c r="HUG140" i="7"/>
  <c r="HUH140" i="7"/>
  <c r="HUI140" i="7"/>
  <c r="HUJ140" i="7"/>
  <c r="HUK140" i="7"/>
  <c r="HUL140" i="7"/>
  <c r="HUM140" i="7"/>
  <c r="HUN140" i="7"/>
  <c r="HUO140" i="7"/>
  <c r="HUP140" i="7"/>
  <c r="HUQ140" i="7"/>
  <c r="HUR140" i="7"/>
  <c r="HUS140" i="7"/>
  <c r="HUT140" i="7"/>
  <c r="HUU140" i="7"/>
  <c r="HUV140" i="7"/>
  <c r="HUW140" i="7"/>
  <c r="HUX140" i="7"/>
  <c r="HUY140" i="7"/>
  <c r="HUZ140" i="7"/>
  <c r="HVA140" i="7"/>
  <c r="HVB140" i="7"/>
  <c r="HVC140" i="7"/>
  <c r="HVD140" i="7"/>
  <c r="HVE140" i="7"/>
  <c r="HVF140" i="7"/>
  <c r="HVG140" i="7"/>
  <c r="HVH140" i="7"/>
  <c r="HVI140" i="7"/>
  <c r="HVJ140" i="7"/>
  <c r="HVK140" i="7"/>
  <c r="HVL140" i="7"/>
  <c r="HVM140" i="7"/>
  <c r="HVN140" i="7"/>
  <c r="HVO140" i="7"/>
  <c r="HVP140" i="7"/>
  <c r="HVQ140" i="7"/>
  <c r="HVR140" i="7"/>
  <c r="HVS140" i="7"/>
  <c r="HVT140" i="7"/>
  <c r="HVU140" i="7"/>
  <c r="HVV140" i="7"/>
  <c r="HVW140" i="7"/>
  <c r="HVX140" i="7"/>
  <c r="HVY140" i="7"/>
  <c r="HVZ140" i="7"/>
  <c r="HWA140" i="7"/>
  <c r="HWB140" i="7"/>
  <c r="HWC140" i="7"/>
  <c r="HWD140" i="7"/>
  <c r="HWE140" i="7"/>
  <c r="HWF140" i="7"/>
  <c r="HWG140" i="7"/>
  <c r="HWH140" i="7"/>
  <c r="HWI140" i="7"/>
  <c r="HWJ140" i="7"/>
  <c r="HWK140" i="7"/>
  <c r="HWL140" i="7"/>
  <c r="HWM140" i="7"/>
  <c r="HWN140" i="7"/>
  <c r="HWO140" i="7"/>
  <c r="HWP140" i="7"/>
  <c r="HWQ140" i="7"/>
  <c r="HWR140" i="7"/>
  <c r="HWS140" i="7"/>
  <c r="HWT140" i="7"/>
  <c r="HWU140" i="7"/>
  <c r="HWV140" i="7"/>
  <c r="HWW140" i="7"/>
  <c r="HWX140" i="7"/>
  <c r="HWY140" i="7"/>
  <c r="HWZ140" i="7"/>
  <c r="HXA140" i="7"/>
  <c r="HXB140" i="7"/>
  <c r="HXC140" i="7"/>
  <c r="HXD140" i="7"/>
  <c r="HXE140" i="7"/>
  <c r="HXF140" i="7"/>
  <c r="HXG140" i="7"/>
  <c r="HXH140" i="7"/>
  <c r="HXI140" i="7"/>
  <c r="HXJ140" i="7"/>
  <c r="HXK140" i="7"/>
  <c r="HXL140" i="7"/>
  <c r="HXM140" i="7"/>
  <c r="HXN140" i="7"/>
  <c r="HXO140" i="7"/>
  <c r="HXP140" i="7"/>
  <c r="HXQ140" i="7"/>
  <c r="HXR140" i="7"/>
  <c r="HXS140" i="7"/>
  <c r="HXT140" i="7"/>
  <c r="HXU140" i="7"/>
  <c r="HXV140" i="7"/>
  <c r="HXW140" i="7"/>
  <c r="HXX140" i="7"/>
  <c r="HXY140" i="7"/>
  <c r="HXZ140" i="7"/>
  <c r="HYA140" i="7"/>
  <c r="HYB140" i="7"/>
  <c r="HYC140" i="7"/>
  <c r="HYD140" i="7"/>
  <c r="HYE140" i="7"/>
  <c r="HYF140" i="7"/>
  <c r="HYG140" i="7"/>
  <c r="HYH140" i="7"/>
  <c r="HYI140" i="7"/>
  <c r="HYJ140" i="7"/>
  <c r="HYK140" i="7"/>
  <c r="HYL140" i="7"/>
  <c r="HYM140" i="7"/>
  <c r="HYN140" i="7"/>
  <c r="HYO140" i="7"/>
  <c r="HYP140" i="7"/>
  <c r="HYQ140" i="7"/>
  <c r="HYR140" i="7"/>
  <c r="HYS140" i="7"/>
  <c r="HYT140" i="7"/>
  <c r="HYU140" i="7"/>
  <c r="HYV140" i="7"/>
  <c r="HYW140" i="7"/>
  <c r="HYX140" i="7"/>
  <c r="HYY140" i="7"/>
  <c r="HYZ140" i="7"/>
  <c r="HZA140" i="7"/>
  <c r="HZB140" i="7"/>
  <c r="HZC140" i="7"/>
  <c r="HZD140" i="7"/>
  <c r="HZE140" i="7"/>
  <c r="HZF140" i="7"/>
  <c r="HZG140" i="7"/>
  <c r="HZH140" i="7"/>
  <c r="HZI140" i="7"/>
  <c r="HZJ140" i="7"/>
  <c r="HZK140" i="7"/>
  <c r="HZL140" i="7"/>
  <c r="HZM140" i="7"/>
  <c r="HZN140" i="7"/>
  <c r="HZO140" i="7"/>
  <c r="HZP140" i="7"/>
  <c r="HZQ140" i="7"/>
  <c r="HZR140" i="7"/>
  <c r="HZS140" i="7"/>
  <c r="HZT140" i="7"/>
  <c r="HZU140" i="7"/>
  <c r="HZV140" i="7"/>
  <c r="HZW140" i="7"/>
  <c r="HZX140" i="7"/>
  <c r="HZY140" i="7"/>
  <c r="HZZ140" i="7"/>
  <c r="IAA140" i="7"/>
  <c r="IAB140" i="7"/>
  <c r="IAC140" i="7"/>
  <c r="IAD140" i="7"/>
  <c r="IAE140" i="7"/>
  <c r="IAF140" i="7"/>
  <c r="IAG140" i="7"/>
  <c r="IAH140" i="7"/>
  <c r="IAI140" i="7"/>
  <c r="IAJ140" i="7"/>
  <c r="IAK140" i="7"/>
  <c r="IAL140" i="7"/>
  <c r="IAM140" i="7"/>
  <c r="IAN140" i="7"/>
  <c r="IAO140" i="7"/>
  <c r="IAP140" i="7"/>
  <c r="IAQ140" i="7"/>
  <c r="IAR140" i="7"/>
  <c r="IAS140" i="7"/>
  <c r="IAT140" i="7"/>
  <c r="IAU140" i="7"/>
  <c r="IAV140" i="7"/>
  <c r="IAW140" i="7"/>
  <c r="IAX140" i="7"/>
  <c r="IAY140" i="7"/>
  <c r="IAZ140" i="7"/>
  <c r="IBA140" i="7"/>
  <c r="IBB140" i="7"/>
  <c r="IBC140" i="7"/>
  <c r="IBD140" i="7"/>
  <c r="IBE140" i="7"/>
  <c r="IBF140" i="7"/>
  <c r="IBG140" i="7"/>
  <c r="IBH140" i="7"/>
  <c r="IBI140" i="7"/>
  <c r="IBJ140" i="7"/>
  <c r="IBK140" i="7"/>
  <c r="IBL140" i="7"/>
  <c r="IBM140" i="7"/>
  <c r="IBN140" i="7"/>
  <c r="IBO140" i="7"/>
  <c r="IBP140" i="7"/>
  <c r="IBQ140" i="7"/>
  <c r="IBR140" i="7"/>
  <c r="IBS140" i="7"/>
  <c r="IBT140" i="7"/>
  <c r="IBU140" i="7"/>
  <c r="IBV140" i="7"/>
  <c r="IBW140" i="7"/>
  <c r="IBX140" i="7"/>
  <c r="IBY140" i="7"/>
  <c r="IBZ140" i="7"/>
  <c r="ICA140" i="7"/>
  <c r="ICB140" i="7"/>
  <c r="ICC140" i="7"/>
  <c r="ICD140" i="7"/>
  <c r="ICE140" i="7"/>
  <c r="ICF140" i="7"/>
  <c r="ICG140" i="7"/>
  <c r="ICH140" i="7"/>
  <c r="ICI140" i="7"/>
  <c r="ICJ140" i="7"/>
  <c r="ICK140" i="7"/>
  <c r="ICL140" i="7"/>
  <c r="ICM140" i="7"/>
  <c r="ICN140" i="7"/>
  <c r="ICO140" i="7"/>
  <c r="ICP140" i="7"/>
  <c r="ICQ140" i="7"/>
  <c r="ICR140" i="7"/>
  <c r="ICS140" i="7"/>
  <c r="ICT140" i="7"/>
  <c r="ICU140" i="7"/>
  <c r="ICV140" i="7"/>
  <c r="ICW140" i="7"/>
  <c r="ICX140" i="7"/>
  <c r="ICY140" i="7"/>
  <c r="ICZ140" i="7"/>
  <c r="IDA140" i="7"/>
  <c r="IDB140" i="7"/>
  <c r="IDC140" i="7"/>
  <c r="IDD140" i="7"/>
  <c r="IDE140" i="7"/>
  <c r="IDF140" i="7"/>
  <c r="IDG140" i="7"/>
  <c r="IDH140" i="7"/>
  <c r="IDI140" i="7"/>
  <c r="IDJ140" i="7"/>
  <c r="IDK140" i="7"/>
  <c r="IDL140" i="7"/>
  <c r="IDM140" i="7"/>
  <c r="IDN140" i="7"/>
  <c r="IDO140" i="7"/>
  <c r="IDP140" i="7"/>
  <c r="IDQ140" i="7"/>
  <c r="IDR140" i="7"/>
  <c r="IDS140" i="7"/>
  <c r="IDT140" i="7"/>
  <c r="IDU140" i="7"/>
  <c r="IDV140" i="7"/>
  <c r="IDW140" i="7"/>
  <c r="IDX140" i="7"/>
  <c r="IDY140" i="7"/>
  <c r="IDZ140" i="7"/>
  <c r="IEA140" i="7"/>
  <c r="IEB140" i="7"/>
  <c r="IEC140" i="7"/>
  <c r="IED140" i="7"/>
  <c r="IEE140" i="7"/>
  <c r="IEF140" i="7"/>
  <c r="IEG140" i="7"/>
  <c r="IEH140" i="7"/>
  <c r="IEI140" i="7"/>
  <c r="IEJ140" i="7"/>
  <c r="IEK140" i="7"/>
  <c r="IEL140" i="7"/>
  <c r="IEM140" i="7"/>
  <c r="IEN140" i="7"/>
  <c r="IEO140" i="7"/>
  <c r="IEP140" i="7"/>
  <c r="IEQ140" i="7"/>
  <c r="IER140" i="7"/>
  <c r="IES140" i="7"/>
  <c r="IET140" i="7"/>
  <c r="IEU140" i="7"/>
  <c r="IEV140" i="7"/>
  <c r="IEW140" i="7"/>
  <c r="IEX140" i="7"/>
  <c r="IEY140" i="7"/>
  <c r="IEZ140" i="7"/>
  <c r="IFA140" i="7"/>
  <c r="IFB140" i="7"/>
  <c r="IFC140" i="7"/>
  <c r="IFD140" i="7"/>
  <c r="IFE140" i="7"/>
  <c r="IFF140" i="7"/>
  <c r="IFG140" i="7"/>
  <c r="IFH140" i="7"/>
  <c r="IFI140" i="7"/>
  <c r="IFJ140" i="7"/>
  <c r="IFK140" i="7"/>
  <c r="IFL140" i="7"/>
  <c r="IFM140" i="7"/>
  <c r="IFN140" i="7"/>
  <c r="IFO140" i="7"/>
  <c r="IFP140" i="7"/>
  <c r="IFQ140" i="7"/>
  <c r="IFR140" i="7"/>
  <c r="IFS140" i="7"/>
  <c r="IFT140" i="7"/>
  <c r="IFU140" i="7"/>
  <c r="IFV140" i="7"/>
  <c r="IFW140" i="7"/>
  <c r="IFX140" i="7"/>
  <c r="IFY140" i="7"/>
  <c r="IFZ140" i="7"/>
  <c r="IGA140" i="7"/>
  <c r="IGB140" i="7"/>
  <c r="IGC140" i="7"/>
  <c r="IGD140" i="7"/>
  <c r="IGE140" i="7"/>
  <c r="IGF140" i="7"/>
  <c r="IGG140" i="7"/>
  <c r="IGH140" i="7"/>
  <c r="IGI140" i="7"/>
  <c r="IGJ140" i="7"/>
  <c r="IGK140" i="7"/>
  <c r="IGL140" i="7"/>
  <c r="IGM140" i="7"/>
  <c r="IGN140" i="7"/>
  <c r="IGO140" i="7"/>
  <c r="IGP140" i="7"/>
  <c r="IGQ140" i="7"/>
  <c r="IGR140" i="7"/>
  <c r="IGS140" i="7"/>
  <c r="IGT140" i="7"/>
  <c r="IGU140" i="7"/>
  <c r="IGV140" i="7"/>
  <c r="IGW140" i="7"/>
  <c r="IGX140" i="7"/>
  <c r="IGY140" i="7"/>
  <c r="IGZ140" i="7"/>
  <c r="IHA140" i="7"/>
  <c r="IHB140" i="7"/>
  <c r="IHC140" i="7"/>
  <c r="IHD140" i="7"/>
  <c r="IHE140" i="7"/>
  <c r="IHF140" i="7"/>
  <c r="IHG140" i="7"/>
  <c r="IHH140" i="7"/>
  <c r="IHI140" i="7"/>
  <c r="IHJ140" i="7"/>
  <c r="IHK140" i="7"/>
  <c r="IHL140" i="7"/>
  <c r="IHM140" i="7"/>
  <c r="IHN140" i="7"/>
  <c r="IHO140" i="7"/>
  <c r="IHP140" i="7"/>
  <c r="IHQ140" i="7"/>
  <c r="IHR140" i="7"/>
  <c r="IHS140" i="7"/>
  <c r="IHT140" i="7"/>
  <c r="IHU140" i="7"/>
  <c r="IHV140" i="7"/>
  <c r="IHW140" i="7"/>
  <c r="IHX140" i="7"/>
  <c r="IHY140" i="7"/>
  <c r="IHZ140" i="7"/>
  <c r="IIA140" i="7"/>
  <c r="IIB140" i="7"/>
  <c r="IIC140" i="7"/>
  <c r="IID140" i="7"/>
  <c r="IIE140" i="7"/>
  <c r="IIF140" i="7"/>
  <c r="IIG140" i="7"/>
  <c r="IIH140" i="7"/>
  <c r="III140" i="7"/>
  <c r="IIJ140" i="7"/>
  <c r="IIK140" i="7"/>
  <c r="IIL140" i="7"/>
  <c r="IIM140" i="7"/>
  <c r="IIN140" i="7"/>
  <c r="IIO140" i="7"/>
  <c r="IIP140" i="7"/>
  <c r="IIQ140" i="7"/>
  <c r="IIR140" i="7"/>
  <c r="IIS140" i="7"/>
  <c r="IIT140" i="7"/>
  <c r="IIU140" i="7"/>
  <c r="IIV140" i="7"/>
  <c r="IIW140" i="7"/>
  <c r="IIX140" i="7"/>
  <c r="IIY140" i="7"/>
  <c r="IIZ140" i="7"/>
  <c r="IJA140" i="7"/>
  <c r="IJB140" i="7"/>
  <c r="IJC140" i="7"/>
  <c r="IJD140" i="7"/>
  <c r="IJE140" i="7"/>
  <c r="IJF140" i="7"/>
  <c r="IJG140" i="7"/>
  <c r="IJH140" i="7"/>
  <c r="IJI140" i="7"/>
  <c r="IJJ140" i="7"/>
  <c r="IJK140" i="7"/>
  <c r="IJL140" i="7"/>
  <c r="IJM140" i="7"/>
  <c r="IJN140" i="7"/>
  <c r="IJO140" i="7"/>
  <c r="IJP140" i="7"/>
  <c r="IJQ140" i="7"/>
  <c r="IJR140" i="7"/>
  <c r="IJS140" i="7"/>
  <c r="IJT140" i="7"/>
  <c r="IJU140" i="7"/>
  <c r="IJV140" i="7"/>
  <c r="IJW140" i="7"/>
  <c r="IJX140" i="7"/>
  <c r="IJY140" i="7"/>
  <c r="IJZ140" i="7"/>
  <c r="IKA140" i="7"/>
  <c r="IKB140" i="7"/>
  <c r="IKC140" i="7"/>
  <c r="IKD140" i="7"/>
  <c r="IKE140" i="7"/>
  <c r="IKF140" i="7"/>
  <c r="IKG140" i="7"/>
  <c r="IKH140" i="7"/>
  <c r="IKI140" i="7"/>
  <c r="IKJ140" i="7"/>
  <c r="IKK140" i="7"/>
  <c r="IKL140" i="7"/>
  <c r="IKM140" i="7"/>
  <c r="IKN140" i="7"/>
  <c r="IKO140" i="7"/>
  <c r="IKP140" i="7"/>
  <c r="IKQ140" i="7"/>
  <c r="IKR140" i="7"/>
  <c r="IKS140" i="7"/>
  <c r="IKT140" i="7"/>
  <c r="IKU140" i="7"/>
  <c r="IKV140" i="7"/>
  <c r="IKW140" i="7"/>
  <c r="IKX140" i="7"/>
  <c r="IKY140" i="7"/>
  <c r="IKZ140" i="7"/>
  <c r="ILA140" i="7"/>
  <c r="ILB140" i="7"/>
  <c r="ILC140" i="7"/>
  <c r="ILD140" i="7"/>
  <c r="ILE140" i="7"/>
  <c r="ILF140" i="7"/>
  <c r="ILG140" i="7"/>
  <c r="ILH140" i="7"/>
  <c r="ILI140" i="7"/>
  <c r="ILJ140" i="7"/>
  <c r="ILK140" i="7"/>
  <c r="ILL140" i="7"/>
  <c r="ILM140" i="7"/>
  <c r="ILN140" i="7"/>
  <c r="ILO140" i="7"/>
  <c r="ILP140" i="7"/>
  <c r="ILQ140" i="7"/>
  <c r="ILR140" i="7"/>
  <c r="ILS140" i="7"/>
  <c r="ILT140" i="7"/>
  <c r="ILU140" i="7"/>
  <c r="ILV140" i="7"/>
  <c r="ILW140" i="7"/>
  <c r="ILX140" i="7"/>
  <c r="ILY140" i="7"/>
  <c r="ILZ140" i="7"/>
  <c r="IMA140" i="7"/>
  <c r="IMB140" i="7"/>
  <c r="IMC140" i="7"/>
  <c r="IMD140" i="7"/>
  <c r="IME140" i="7"/>
  <c r="IMF140" i="7"/>
  <c r="IMG140" i="7"/>
  <c r="IMH140" i="7"/>
  <c r="IMI140" i="7"/>
  <c r="IMJ140" i="7"/>
  <c r="IMK140" i="7"/>
  <c r="IML140" i="7"/>
  <c r="IMM140" i="7"/>
  <c r="IMN140" i="7"/>
  <c r="IMO140" i="7"/>
  <c r="IMP140" i="7"/>
  <c r="IMQ140" i="7"/>
  <c r="IMR140" i="7"/>
  <c r="IMS140" i="7"/>
  <c r="IMT140" i="7"/>
  <c r="IMU140" i="7"/>
  <c r="IMV140" i="7"/>
  <c r="IMW140" i="7"/>
  <c r="IMX140" i="7"/>
  <c r="IMY140" i="7"/>
  <c r="IMZ140" i="7"/>
  <c r="INA140" i="7"/>
  <c r="INB140" i="7"/>
  <c r="INC140" i="7"/>
  <c r="IND140" i="7"/>
  <c r="INE140" i="7"/>
  <c r="INF140" i="7"/>
  <c r="ING140" i="7"/>
  <c r="INH140" i="7"/>
  <c r="INI140" i="7"/>
  <c r="INJ140" i="7"/>
  <c r="INK140" i="7"/>
  <c r="INL140" i="7"/>
  <c r="INM140" i="7"/>
  <c r="INN140" i="7"/>
  <c r="INO140" i="7"/>
  <c r="INP140" i="7"/>
  <c r="INQ140" i="7"/>
  <c r="INR140" i="7"/>
  <c r="INS140" i="7"/>
  <c r="INT140" i="7"/>
  <c r="INU140" i="7"/>
  <c r="INV140" i="7"/>
  <c r="INW140" i="7"/>
  <c r="INX140" i="7"/>
  <c r="INY140" i="7"/>
  <c r="INZ140" i="7"/>
  <c r="IOA140" i="7"/>
  <c r="IOB140" i="7"/>
  <c r="IOC140" i="7"/>
  <c r="IOD140" i="7"/>
  <c r="IOE140" i="7"/>
  <c r="IOF140" i="7"/>
  <c r="IOG140" i="7"/>
  <c r="IOH140" i="7"/>
  <c r="IOI140" i="7"/>
  <c r="IOJ140" i="7"/>
  <c r="IOK140" i="7"/>
  <c r="IOL140" i="7"/>
  <c r="IOM140" i="7"/>
  <c r="ION140" i="7"/>
  <c r="IOO140" i="7"/>
  <c r="IOP140" i="7"/>
  <c r="IOQ140" i="7"/>
  <c r="IOR140" i="7"/>
  <c r="IOS140" i="7"/>
  <c r="IOT140" i="7"/>
  <c r="IOU140" i="7"/>
  <c r="IOV140" i="7"/>
  <c r="IOW140" i="7"/>
  <c r="IOX140" i="7"/>
  <c r="IOY140" i="7"/>
  <c r="IOZ140" i="7"/>
  <c r="IPA140" i="7"/>
  <c r="IPB140" i="7"/>
  <c r="IPC140" i="7"/>
  <c r="IPD140" i="7"/>
  <c r="IPE140" i="7"/>
  <c r="IPF140" i="7"/>
  <c r="IPG140" i="7"/>
  <c r="IPH140" i="7"/>
  <c r="IPI140" i="7"/>
  <c r="IPJ140" i="7"/>
  <c r="IPK140" i="7"/>
  <c r="IPL140" i="7"/>
  <c r="IPM140" i="7"/>
  <c r="IPN140" i="7"/>
  <c r="IPO140" i="7"/>
  <c r="IPP140" i="7"/>
  <c r="IPQ140" i="7"/>
  <c r="IPR140" i="7"/>
  <c r="IPS140" i="7"/>
  <c r="IPT140" i="7"/>
  <c r="IPU140" i="7"/>
  <c r="IPV140" i="7"/>
  <c r="IPW140" i="7"/>
  <c r="IPX140" i="7"/>
  <c r="IPY140" i="7"/>
  <c r="IPZ140" i="7"/>
  <c r="IQA140" i="7"/>
  <c r="IQB140" i="7"/>
  <c r="IQC140" i="7"/>
  <c r="IQD140" i="7"/>
  <c r="IQE140" i="7"/>
  <c r="IQF140" i="7"/>
  <c r="IQG140" i="7"/>
  <c r="IQH140" i="7"/>
  <c r="IQI140" i="7"/>
  <c r="IQJ140" i="7"/>
  <c r="IQK140" i="7"/>
  <c r="IQL140" i="7"/>
  <c r="IQM140" i="7"/>
  <c r="IQN140" i="7"/>
  <c r="IQO140" i="7"/>
  <c r="IQP140" i="7"/>
  <c r="IQQ140" i="7"/>
  <c r="IQR140" i="7"/>
  <c r="IQS140" i="7"/>
  <c r="IQT140" i="7"/>
  <c r="IQU140" i="7"/>
  <c r="IQV140" i="7"/>
  <c r="IQW140" i="7"/>
  <c r="IQX140" i="7"/>
  <c r="IQY140" i="7"/>
  <c r="IQZ140" i="7"/>
  <c r="IRA140" i="7"/>
  <c r="IRB140" i="7"/>
  <c r="IRC140" i="7"/>
  <c r="IRD140" i="7"/>
  <c r="IRE140" i="7"/>
  <c r="IRF140" i="7"/>
  <c r="IRG140" i="7"/>
  <c r="IRH140" i="7"/>
  <c r="IRI140" i="7"/>
  <c r="IRJ140" i="7"/>
  <c r="IRK140" i="7"/>
  <c r="IRL140" i="7"/>
  <c r="IRM140" i="7"/>
  <c r="IRN140" i="7"/>
  <c r="IRO140" i="7"/>
  <c r="IRP140" i="7"/>
  <c r="IRQ140" i="7"/>
  <c r="IRR140" i="7"/>
  <c r="IRS140" i="7"/>
  <c r="IRT140" i="7"/>
  <c r="IRU140" i="7"/>
  <c r="IRV140" i="7"/>
  <c r="IRW140" i="7"/>
  <c r="IRX140" i="7"/>
  <c r="IRY140" i="7"/>
  <c r="IRZ140" i="7"/>
  <c r="ISA140" i="7"/>
  <c r="ISB140" i="7"/>
  <c r="ISC140" i="7"/>
  <c r="ISD140" i="7"/>
  <c r="ISE140" i="7"/>
  <c r="ISF140" i="7"/>
  <c r="ISG140" i="7"/>
  <c r="ISH140" i="7"/>
  <c r="ISI140" i="7"/>
  <c r="ISJ140" i="7"/>
  <c r="ISK140" i="7"/>
  <c r="ISL140" i="7"/>
  <c r="ISM140" i="7"/>
  <c r="ISN140" i="7"/>
  <c r="ISO140" i="7"/>
  <c r="ISP140" i="7"/>
  <c r="ISQ140" i="7"/>
  <c r="ISR140" i="7"/>
  <c r="ISS140" i="7"/>
  <c r="IST140" i="7"/>
  <c r="ISU140" i="7"/>
  <c r="ISV140" i="7"/>
  <c r="ISW140" i="7"/>
  <c r="ISX140" i="7"/>
  <c r="ISY140" i="7"/>
  <c r="ISZ140" i="7"/>
  <c r="ITA140" i="7"/>
  <c r="ITB140" i="7"/>
  <c r="ITC140" i="7"/>
  <c r="ITD140" i="7"/>
  <c r="ITE140" i="7"/>
  <c r="ITF140" i="7"/>
  <c r="ITG140" i="7"/>
  <c r="ITH140" i="7"/>
  <c r="ITI140" i="7"/>
  <c r="ITJ140" i="7"/>
  <c r="ITK140" i="7"/>
  <c r="ITL140" i="7"/>
  <c r="ITM140" i="7"/>
  <c r="ITN140" i="7"/>
  <c r="ITO140" i="7"/>
  <c r="ITP140" i="7"/>
  <c r="ITQ140" i="7"/>
  <c r="ITR140" i="7"/>
  <c r="ITS140" i="7"/>
  <c r="ITT140" i="7"/>
  <c r="ITU140" i="7"/>
  <c r="ITV140" i="7"/>
  <c r="ITW140" i="7"/>
  <c r="ITX140" i="7"/>
  <c r="ITY140" i="7"/>
  <c r="ITZ140" i="7"/>
  <c r="IUA140" i="7"/>
  <c r="IUB140" i="7"/>
  <c r="IUC140" i="7"/>
  <c r="IUD140" i="7"/>
  <c r="IUE140" i="7"/>
  <c r="IUF140" i="7"/>
  <c r="IUG140" i="7"/>
  <c r="IUH140" i="7"/>
  <c r="IUI140" i="7"/>
  <c r="IUJ140" i="7"/>
  <c r="IUK140" i="7"/>
  <c r="IUL140" i="7"/>
  <c r="IUM140" i="7"/>
  <c r="IUN140" i="7"/>
  <c r="IUO140" i="7"/>
  <c r="IUP140" i="7"/>
  <c r="IUQ140" i="7"/>
  <c r="IUR140" i="7"/>
  <c r="IUS140" i="7"/>
  <c r="IUT140" i="7"/>
  <c r="IUU140" i="7"/>
  <c r="IUV140" i="7"/>
  <c r="IUW140" i="7"/>
  <c r="IUX140" i="7"/>
  <c r="IUY140" i="7"/>
  <c r="IUZ140" i="7"/>
  <c r="IVA140" i="7"/>
  <c r="IVB140" i="7"/>
  <c r="IVC140" i="7"/>
  <c r="IVD140" i="7"/>
  <c r="IVE140" i="7"/>
  <c r="IVF140" i="7"/>
  <c r="IVG140" i="7"/>
  <c r="IVH140" i="7"/>
  <c r="IVI140" i="7"/>
  <c r="IVJ140" i="7"/>
  <c r="IVK140" i="7"/>
  <c r="IVL140" i="7"/>
  <c r="IVM140" i="7"/>
  <c r="IVN140" i="7"/>
  <c r="IVO140" i="7"/>
  <c r="IVP140" i="7"/>
  <c r="IVQ140" i="7"/>
  <c r="IVR140" i="7"/>
  <c r="IVS140" i="7"/>
  <c r="IVT140" i="7"/>
  <c r="IVU140" i="7"/>
  <c r="IVV140" i="7"/>
  <c r="IVW140" i="7"/>
  <c r="IVX140" i="7"/>
  <c r="IVY140" i="7"/>
  <c r="IVZ140" i="7"/>
  <c r="IWA140" i="7"/>
  <c r="IWB140" i="7"/>
  <c r="IWC140" i="7"/>
  <c r="IWD140" i="7"/>
  <c r="IWE140" i="7"/>
  <c r="IWF140" i="7"/>
  <c r="IWG140" i="7"/>
  <c r="IWH140" i="7"/>
  <c r="IWI140" i="7"/>
  <c r="IWJ140" i="7"/>
  <c r="IWK140" i="7"/>
  <c r="IWL140" i="7"/>
  <c r="IWM140" i="7"/>
  <c r="IWN140" i="7"/>
  <c r="IWO140" i="7"/>
  <c r="IWP140" i="7"/>
  <c r="IWQ140" i="7"/>
  <c r="IWR140" i="7"/>
  <c r="IWS140" i="7"/>
  <c r="IWT140" i="7"/>
  <c r="IWU140" i="7"/>
  <c r="IWV140" i="7"/>
  <c r="IWW140" i="7"/>
  <c r="IWX140" i="7"/>
  <c r="IWY140" i="7"/>
  <c r="IWZ140" i="7"/>
  <c r="IXA140" i="7"/>
  <c r="IXB140" i="7"/>
  <c r="IXC140" i="7"/>
  <c r="IXD140" i="7"/>
  <c r="IXE140" i="7"/>
  <c r="IXF140" i="7"/>
  <c r="IXG140" i="7"/>
  <c r="IXH140" i="7"/>
  <c r="IXI140" i="7"/>
  <c r="IXJ140" i="7"/>
  <c r="IXK140" i="7"/>
  <c r="IXL140" i="7"/>
  <c r="IXM140" i="7"/>
  <c r="IXN140" i="7"/>
  <c r="IXO140" i="7"/>
  <c r="IXP140" i="7"/>
  <c r="IXQ140" i="7"/>
  <c r="IXR140" i="7"/>
  <c r="IXS140" i="7"/>
  <c r="IXT140" i="7"/>
  <c r="IXU140" i="7"/>
  <c r="IXV140" i="7"/>
  <c r="IXW140" i="7"/>
  <c r="IXX140" i="7"/>
  <c r="IXY140" i="7"/>
  <c r="IXZ140" i="7"/>
  <c r="IYA140" i="7"/>
  <c r="IYB140" i="7"/>
  <c r="IYC140" i="7"/>
  <c r="IYD140" i="7"/>
  <c r="IYE140" i="7"/>
  <c r="IYF140" i="7"/>
  <c r="IYG140" i="7"/>
  <c r="IYH140" i="7"/>
  <c r="IYI140" i="7"/>
  <c r="IYJ140" i="7"/>
  <c r="IYK140" i="7"/>
  <c r="IYL140" i="7"/>
  <c r="IYM140" i="7"/>
  <c r="IYN140" i="7"/>
  <c r="IYO140" i="7"/>
  <c r="IYP140" i="7"/>
  <c r="IYQ140" i="7"/>
  <c r="IYR140" i="7"/>
  <c r="IYS140" i="7"/>
  <c r="IYT140" i="7"/>
  <c r="IYU140" i="7"/>
  <c r="IYV140" i="7"/>
  <c r="IYW140" i="7"/>
  <c r="IYX140" i="7"/>
  <c r="IYY140" i="7"/>
  <c r="IYZ140" i="7"/>
  <c r="IZA140" i="7"/>
  <c r="IZB140" i="7"/>
  <c r="IZC140" i="7"/>
  <c r="IZD140" i="7"/>
  <c r="IZE140" i="7"/>
  <c r="IZF140" i="7"/>
  <c r="IZG140" i="7"/>
  <c r="IZH140" i="7"/>
  <c r="IZI140" i="7"/>
  <c r="IZJ140" i="7"/>
  <c r="IZK140" i="7"/>
  <c r="IZL140" i="7"/>
  <c r="IZM140" i="7"/>
  <c r="IZN140" i="7"/>
  <c r="IZO140" i="7"/>
  <c r="IZP140" i="7"/>
  <c r="IZQ140" i="7"/>
  <c r="IZR140" i="7"/>
  <c r="IZS140" i="7"/>
  <c r="IZT140" i="7"/>
  <c r="IZU140" i="7"/>
  <c r="IZV140" i="7"/>
  <c r="IZW140" i="7"/>
  <c r="IZX140" i="7"/>
  <c r="IZY140" i="7"/>
  <c r="IZZ140" i="7"/>
  <c r="JAA140" i="7"/>
  <c r="JAB140" i="7"/>
  <c r="JAC140" i="7"/>
  <c r="JAD140" i="7"/>
  <c r="JAE140" i="7"/>
  <c r="JAF140" i="7"/>
  <c r="JAG140" i="7"/>
  <c r="JAH140" i="7"/>
  <c r="JAI140" i="7"/>
  <c r="JAJ140" i="7"/>
  <c r="JAK140" i="7"/>
  <c r="JAL140" i="7"/>
  <c r="JAM140" i="7"/>
  <c r="JAN140" i="7"/>
  <c r="JAO140" i="7"/>
  <c r="JAP140" i="7"/>
  <c r="JAQ140" i="7"/>
  <c r="JAR140" i="7"/>
  <c r="JAS140" i="7"/>
  <c r="JAT140" i="7"/>
  <c r="JAU140" i="7"/>
  <c r="JAV140" i="7"/>
  <c r="JAW140" i="7"/>
  <c r="JAX140" i="7"/>
  <c r="JAY140" i="7"/>
  <c r="JAZ140" i="7"/>
  <c r="JBA140" i="7"/>
  <c r="JBB140" i="7"/>
  <c r="JBC140" i="7"/>
  <c r="JBD140" i="7"/>
  <c r="JBE140" i="7"/>
  <c r="JBF140" i="7"/>
  <c r="JBG140" i="7"/>
  <c r="JBH140" i="7"/>
  <c r="JBI140" i="7"/>
  <c r="JBJ140" i="7"/>
  <c r="JBK140" i="7"/>
  <c r="JBL140" i="7"/>
  <c r="JBM140" i="7"/>
  <c r="JBN140" i="7"/>
  <c r="JBO140" i="7"/>
  <c r="JBP140" i="7"/>
  <c r="JBQ140" i="7"/>
  <c r="JBR140" i="7"/>
  <c r="JBS140" i="7"/>
  <c r="JBT140" i="7"/>
  <c r="JBU140" i="7"/>
  <c r="JBV140" i="7"/>
  <c r="JBW140" i="7"/>
  <c r="JBX140" i="7"/>
  <c r="JBY140" i="7"/>
  <c r="JBZ140" i="7"/>
  <c r="JCA140" i="7"/>
  <c r="JCB140" i="7"/>
  <c r="JCC140" i="7"/>
  <c r="JCD140" i="7"/>
  <c r="JCE140" i="7"/>
  <c r="JCF140" i="7"/>
  <c r="JCG140" i="7"/>
  <c r="JCH140" i="7"/>
  <c r="JCI140" i="7"/>
  <c r="JCJ140" i="7"/>
  <c r="JCK140" i="7"/>
  <c r="JCL140" i="7"/>
  <c r="JCM140" i="7"/>
  <c r="JCN140" i="7"/>
  <c r="JCO140" i="7"/>
  <c r="JCP140" i="7"/>
  <c r="JCQ140" i="7"/>
  <c r="JCR140" i="7"/>
  <c r="JCS140" i="7"/>
  <c r="JCT140" i="7"/>
  <c r="JCU140" i="7"/>
  <c r="JCV140" i="7"/>
  <c r="JCW140" i="7"/>
  <c r="JCX140" i="7"/>
  <c r="JCY140" i="7"/>
  <c r="JCZ140" i="7"/>
  <c r="JDA140" i="7"/>
  <c r="JDB140" i="7"/>
  <c r="JDC140" i="7"/>
  <c r="JDD140" i="7"/>
  <c r="JDE140" i="7"/>
  <c r="JDF140" i="7"/>
  <c r="JDG140" i="7"/>
  <c r="JDH140" i="7"/>
  <c r="JDI140" i="7"/>
  <c r="JDJ140" i="7"/>
  <c r="JDK140" i="7"/>
  <c r="JDL140" i="7"/>
  <c r="JDM140" i="7"/>
  <c r="JDN140" i="7"/>
  <c r="JDO140" i="7"/>
  <c r="JDP140" i="7"/>
  <c r="JDQ140" i="7"/>
  <c r="JDR140" i="7"/>
  <c r="JDS140" i="7"/>
  <c r="JDT140" i="7"/>
  <c r="JDU140" i="7"/>
  <c r="JDV140" i="7"/>
  <c r="JDW140" i="7"/>
  <c r="JDX140" i="7"/>
  <c r="JDY140" i="7"/>
  <c r="JDZ140" i="7"/>
  <c r="JEA140" i="7"/>
  <c r="JEB140" i="7"/>
  <c r="JEC140" i="7"/>
  <c r="JED140" i="7"/>
  <c r="JEE140" i="7"/>
  <c r="JEF140" i="7"/>
  <c r="JEG140" i="7"/>
  <c r="JEH140" i="7"/>
  <c r="JEI140" i="7"/>
  <c r="JEJ140" i="7"/>
  <c r="JEK140" i="7"/>
  <c r="JEL140" i="7"/>
  <c r="JEM140" i="7"/>
  <c r="JEN140" i="7"/>
  <c r="JEO140" i="7"/>
  <c r="JEP140" i="7"/>
  <c r="JEQ140" i="7"/>
  <c r="JER140" i="7"/>
  <c r="JES140" i="7"/>
  <c r="JET140" i="7"/>
  <c r="JEU140" i="7"/>
  <c r="JEV140" i="7"/>
  <c r="JEW140" i="7"/>
  <c r="JEX140" i="7"/>
  <c r="JEY140" i="7"/>
  <c r="JEZ140" i="7"/>
  <c r="JFA140" i="7"/>
  <c r="JFB140" i="7"/>
  <c r="JFC140" i="7"/>
  <c r="JFD140" i="7"/>
  <c r="JFE140" i="7"/>
  <c r="JFF140" i="7"/>
  <c r="JFG140" i="7"/>
  <c r="JFH140" i="7"/>
  <c r="JFI140" i="7"/>
  <c r="JFJ140" i="7"/>
  <c r="JFK140" i="7"/>
  <c r="JFL140" i="7"/>
  <c r="JFM140" i="7"/>
  <c r="JFN140" i="7"/>
  <c r="JFO140" i="7"/>
  <c r="JFP140" i="7"/>
  <c r="JFQ140" i="7"/>
  <c r="JFR140" i="7"/>
  <c r="JFS140" i="7"/>
  <c r="JFT140" i="7"/>
  <c r="JFU140" i="7"/>
  <c r="JFV140" i="7"/>
  <c r="JFW140" i="7"/>
  <c r="JFX140" i="7"/>
  <c r="JFY140" i="7"/>
  <c r="JFZ140" i="7"/>
  <c r="JGA140" i="7"/>
  <c r="JGB140" i="7"/>
  <c r="JGC140" i="7"/>
  <c r="JGD140" i="7"/>
  <c r="JGE140" i="7"/>
  <c r="JGF140" i="7"/>
  <c r="JGG140" i="7"/>
  <c r="JGH140" i="7"/>
  <c r="JGI140" i="7"/>
  <c r="JGJ140" i="7"/>
  <c r="JGK140" i="7"/>
  <c r="JGL140" i="7"/>
  <c r="JGM140" i="7"/>
  <c r="JGN140" i="7"/>
  <c r="JGO140" i="7"/>
  <c r="JGP140" i="7"/>
  <c r="JGQ140" i="7"/>
  <c r="JGR140" i="7"/>
  <c r="JGS140" i="7"/>
  <c r="JGT140" i="7"/>
  <c r="JGU140" i="7"/>
  <c r="JGV140" i="7"/>
  <c r="JGW140" i="7"/>
  <c r="JGX140" i="7"/>
  <c r="JGY140" i="7"/>
  <c r="JGZ140" i="7"/>
  <c r="JHA140" i="7"/>
  <c r="JHB140" i="7"/>
  <c r="JHC140" i="7"/>
  <c r="JHD140" i="7"/>
  <c r="JHE140" i="7"/>
  <c r="JHF140" i="7"/>
  <c r="JHG140" i="7"/>
  <c r="JHH140" i="7"/>
  <c r="JHI140" i="7"/>
  <c r="JHJ140" i="7"/>
  <c r="JHK140" i="7"/>
  <c r="JHL140" i="7"/>
  <c r="JHM140" i="7"/>
  <c r="JHN140" i="7"/>
  <c r="JHO140" i="7"/>
  <c r="JHP140" i="7"/>
  <c r="JHQ140" i="7"/>
  <c r="JHR140" i="7"/>
  <c r="JHS140" i="7"/>
  <c r="JHT140" i="7"/>
  <c r="JHU140" i="7"/>
  <c r="JHV140" i="7"/>
  <c r="JHW140" i="7"/>
  <c r="JHX140" i="7"/>
  <c r="JHY140" i="7"/>
  <c r="JHZ140" i="7"/>
  <c r="JIA140" i="7"/>
  <c r="JIB140" i="7"/>
  <c r="JIC140" i="7"/>
  <c r="JID140" i="7"/>
  <c r="JIE140" i="7"/>
  <c r="JIF140" i="7"/>
  <c r="JIG140" i="7"/>
  <c r="JIH140" i="7"/>
  <c r="JII140" i="7"/>
  <c r="JIJ140" i="7"/>
  <c r="JIK140" i="7"/>
  <c r="JIL140" i="7"/>
  <c r="JIM140" i="7"/>
  <c r="JIN140" i="7"/>
  <c r="JIO140" i="7"/>
  <c r="JIP140" i="7"/>
  <c r="JIQ140" i="7"/>
  <c r="JIR140" i="7"/>
  <c r="JIS140" i="7"/>
  <c r="JIT140" i="7"/>
  <c r="JIU140" i="7"/>
  <c r="JIV140" i="7"/>
  <c r="JIW140" i="7"/>
  <c r="JIX140" i="7"/>
  <c r="JIY140" i="7"/>
  <c r="JIZ140" i="7"/>
  <c r="JJA140" i="7"/>
  <c r="JJB140" i="7"/>
  <c r="JJC140" i="7"/>
  <c r="JJD140" i="7"/>
  <c r="JJE140" i="7"/>
  <c r="JJF140" i="7"/>
  <c r="JJG140" i="7"/>
  <c r="JJH140" i="7"/>
  <c r="JJI140" i="7"/>
  <c r="JJJ140" i="7"/>
  <c r="JJK140" i="7"/>
  <c r="JJL140" i="7"/>
  <c r="JJM140" i="7"/>
  <c r="JJN140" i="7"/>
  <c r="JJO140" i="7"/>
  <c r="JJP140" i="7"/>
  <c r="JJQ140" i="7"/>
  <c r="JJR140" i="7"/>
  <c r="JJS140" i="7"/>
  <c r="JJT140" i="7"/>
  <c r="JJU140" i="7"/>
  <c r="JJV140" i="7"/>
  <c r="JJW140" i="7"/>
  <c r="JJX140" i="7"/>
  <c r="JJY140" i="7"/>
  <c r="JJZ140" i="7"/>
  <c r="JKA140" i="7"/>
  <c r="JKB140" i="7"/>
  <c r="JKC140" i="7"/>
  <c r="JKD140" i="7"/>
  <c r="JKE140" i="7"/>
  <c r="JKF140" i="7"/>
  <c r="JKG140" i="7"/>
  <c r="JKH140" i="7"/>
  <c r="JKI140" i="7"/>
  <c r="JKJ140" i="7"/>
  <c r="JKK140" i="7"/>
  <c r="JKL140" i="7"/>
  <c r="JKM140" i="7"/>
  <c r="JKN140" i="7"/>
  <c r="JKO140" i="7"/>
  <c r="JKP140" i="7"/>
  <c r="JKQ140" i="7"/>
  <c r="JKR140" i="7"/>
  <c r="JKS140" i="7"/>
  <c r="JKT140" i="7"/>
  <c r="JKU140" i="7"/>
  <c r="JKV140" i="7"/>
  <c r="JKW140" i="7"/>
  <c r="JKX140" i="7"/>
  <c r="JKY140" i="7"/>
  <c r="JKZ140" i="7"/>
  <c r="JLA140" i="7"/>
  <c r="JLB140" i="7"/>
  <c r="JLC140" i="7"/>
  <c r="JLD140" i="7"/>
  <c r="JLE140" i="7"/>
  <c r="JLF140" i="7"/>
  <c r="JLG140" i="7"/>
  <c r="JLH140" i="7"/>
  <c r="JLI140" i="7"/>
  <c r="JLJ140" i="7"/>
  <c r="JLK140" i="7"/>
  <c r="JLL140" i="7"/>
  <c r="JLM140" i="7"/>
  <c r="JLN140" i="7"/>
  <c r="JLO140" i="7"/>
  <c r="JLP140" i="7"/>
  <c r="JLQ140" i="7"/>
  <c r="JLR140" i="7"/>
  <c r="JLS140" i="7"/>
  <c r="JLT140" i="7"/>
  <c r="JLU140" i="7"/>
  <c r="JLV140" i="7"/>
  <c r="JLW140" i="7"/>
  <c r="JLX140" i="7"/>
  <c r="JLY140" i="7"/>
  <c r="JLZ140" i="7"/>
  <c r="JMA140" i="7"/>
  <c r="JMB140" i="7"/>
  <c r="JMC140" i="7"/>
  <c r="JMD140" i="7"/>
  <c r="JME140" i="7"/>
  <c r="JMF140" i="7"/>
  <c r="JMG140" i="7"/>
  <c r="JMH140" i="7"/>
  <c r="JMI140" i="7"/>
  <c r="JMJ140" i="7"/>
  <c r="JMK140" i="7"/>
  <c r="JML140" i="7"/>
  <c r="JMM140" i="7"/>
  <c r="JMN140" i="7"/>
  <c r="JMO140" i="7"/>
  <c r="JMP140" i="7"/>
  <c r="JMQ140" i="7"/>
  <c r="JMR140" i="7"/>
  <c r="JMS140" i="7"/>
  <c r="JMT140" i="7"/>
  <c r="JMU140" i="7"/>
  <c r="JMV140" i="7"/>
  <c r="JMW140" i="7"/>
  <c r="JMX140" i="7"/>
  <c r="JMY140" i="7"/>
  <c r="JMZ140" i="7"/>
  <c r="JNA140" i="7"/>
  <c r="JNB140" i="7"/>
  <c r="JNC140" i="7"/>
  <c r="JND140" i="7"/>
  <c r="JNE140" i="7"/>
  <c r="JNF140" i="7"/>
  <c r="JNG140" i="7"/>
  <c r="JNH140" i="7"/>
  <c r="JNI140" i="7"/>
  <c r="JNJ140" i="7"/>
  <c r="JNK140" i="7"/>
  <c r="JNL140" i="7"/>
  <c r="JNM140" i="7"/>
  <c r="JNN140" i="7"/>
  <c r="JNO140" i="7"/>
  <c r="JNP140" i="7"/>
  <c r="JNQ140" i="7"/>
  <c r="JNR140" i="7"/>
  <c r="JNS140" i="7"/>
  <c r="JNT140" i="7"/>
  <c r="JNU140" i="7"/>
  <c r="JNV140" i="7"/>
  <c r="JNW140" i="7"/>
  <c r="JNX140" i="7"/>
  <c r="JNY140" i="7"/>
  <c r="JNZ140" i="7"/>
  <c r="JOA140" i="7"/>
  <c r="JOB140" i="7"/>
  <c r="JOC140" i="7"/>
  <c r="JOD140" i="7"/>
  <c r="JOE140" i="7"/>
  <c r="JOF140" i="7"/>
  <c r="JOG140" i="7"/>
  <c r="JOH140" i="7"/>
  <c r="JOI140" i="7"/>
  <c r="JOJ140" i="7"/>
  <c r="JOK140" i="7"/>
  <c r="JOL140" i="7"/>
  <c r="JOM140" i="7"/>
  <c r="JON140" i="7"/>
  <c r="JOO140" i="7"/>
  <c r="JOP140" i="7"/>
  <c r="JOQ140" i="7"/>
  <c r="JOR140" i="7"/>
  <c r="JOS140" i="7"/>
  <c r="JOT140" i="7"/>
  <c r="JOU140" i="7"/>
  <c r="JOV140" i="7"/>
  <c r="JOW140" i="7"/>
  <c r="JOX140" i="7"/>
  <c r="JOY140" i="7"/>
  <c r="JOZ140" i="7"/>
  <c r="JPA140" i="7"/>
  <c r="JPB140" i="7"/>
  <c r="JPC140" i="7"/>
  <c r="JPD140" i="7"/>
  <c r="JPE140" i="7"/>
  <c r="JPF140" i="7"/>
  <c r="JPG140" i="7"/>
  <c r="JPH140" i="7"/>
  <c r="JPI140" i="7"/>
  <c r="JPJ140" i="7"/>
  <c r="JPK140" i="7"/>
  <c r="JPL140" i="7"/>
  <c r="JPM140" i="7"/>
  <c r="JPN140" i="7"/>
  <c r="JPO140" i="7"/>
  <c r="JPP140" i="7"/>
  <c r="JPQ140" i="7"/>
  <c r="JPR140" i="7"/>
  <c r="JPS140" i="7"/>
  <c r="JPT140" i="7"/>
  <c r="JPU140" i="7"/>
  <c r="JPV140" i="7"/>
  <c r="JPW140" i="7"/>
  <c r="JPX140" i="7"/>
  <c r="JPY140" i="7"/>
  <c r="JPZ140" i="7"/>
  <c r="JQA140" i="7"/>
  <c r="JQB140" i="7"/>
  <c r="JQC140" i="7"/>
  <c r="JQD140" i="7"/>
  <c r="JQE140" i="7"/>
  <c r="JQF140" i="7"/>
  <c r="JQG140" i="7"/>
  <c r="JQH140" i="7"/>
  <c r="JQI140" i="7"/>
  <c r="JQJ140" i="7"/>
  <c r="JQK140" i="7"/>
  <c r="JQL140" i="7"/>
  <c r="JQM140" i="7"/>
  <c r="JQN140" i="7"/>
  <c r="JQO140" i="7"/>
  <c r="JQP140" i="7"/>
  <c r="JQQ140" i="7"/>
  <c r="JQR140" i="7"/>
  <c r="JQS140" i="7"/>
  <c r="JQT140" i="7"/>
  <c r="JQU140" i="7"/>
  <c r="JQV140" i="7"/>
  <c r="JQW140" i="7"/>
  <c r="JQX140" i="7"/>
  <c r="JQY140" i="7"/>
  <c r="JQZ140" i="7"/>
  <c r="JRA140" i="7"/>
  <c r="JRB140" i="7"/>
  <c r="JRC140" i="7"/>
  <c r="JRD140" i="7"/>
  <c r="JRE140" i="7"/>
  <c r="JRF140" i="7"/>
  <c r="JRG140" i="7"/>
  <c r="JRH140" i="7"/>
  <c r="JRI140" i="7"/>
  <c r="JRJ140" i="7"/>
  <c r="JRK140" i="7"/>
  <c r="JRL140" i="7"/>
  <c r="JRM140" i="7"/>
  <c r="JRN140" i="7"/>
  <c r="JRO140" i="7"/>
  <c r="JRP140" i="7"/>
  <c r="JRQ140" i="7"/>
  <c r="JRR140" i="7"/>
  <c r="JRS140" i="7"/>
  <c r="JRT140" i="7"/>
  <c r="JRU140" i="7"/>
  <c r="JRV140" i="7"/>
  <c r="JRW140" i="7"/>
  <c r="JRX140" i="7"/>
  <c r="JRY140" i="7"/>
  <c r="JRZ140" i="7"/>
  <c r="JSA140" i="7"/>
  <c r="JSB140" i="7"/>
  <c r="JSC140" i="7"/>
  <c r="JSD140" i="7"/>
  <c r="JSE140" i="7"/>
  <c r="JSF140" i="7"/>
  <c r="JSG140" i="7"/>
  <c r="JSH140" i="7"/>
  <c r="JSI140" i="7"/>
  <c r="JSJ140" i="7"/>
  <c r="JSK140" i="7"/>
  <c r="JSL140" i="7"/>
  <c r="JSM140" i="7"/>
  <c r="JSN140" i="7"/>
  <c r="JSO140" i="7"/>
  <c r="JSP140" i="7"/>
  <c r="JSQ140" i="7"/>
  <c r="JSR140" i="7"/>
  <c r="JSS140" i="7"/>
  <c r="JST140" i="7"/>
  <c r="JSU140" i="7"/>
  <c r="JSV140" i="7"/>
  <c r="JSW140" i="7"/>
  <c r="JSX140" i="7"/>
  <c r="JSY140" i="7"/>
  <c r="JSZ140" i="7"/>
  <c r="JTA140" i="7"/>
  <c r="JTB140" i="7"/>
  <c r="JTC140" i="7"/>
  <c r="JTD140" i="7"/>
  <c r="JTE140" i="7"/>
  <c r="JTF140" i="7"/>
  <c r="JTG140" i="7"/>
  <c r="JTH140" i="7"/>
  <c r="JTI140" i="7"/>
  <c r="JTJ140" i="7"/>
  <c r="JTK140" i="7"/>
  <c r="JTL140" i="7"/>
  <c r="JTM140" i="7"/>
  <c r="JTN140" i="7"/>
  <c r="JTO140" i="7"/>
  <c r="JTP140" i="7"/>
  <c r="JTQ140" i="7"/>
  <c r="JTR140" i="7"/>
  <c r="JTS140" i="7"/>
  <c r="JTT140" i="7"/>
  <c r="JTU140" i="7"/>
  <c r="JTV140" i="7"/>
  <c r="JTW140" i="7"/>
  <c r="JTX140" i="7"/>
  <c r="JTY140" i="7"/>
  <c r="JTZ140" i="7"/>
  <c r="JUA140" i="7"/>
  <c r="JUB140" i="7"/>
  <c r="JUC140" i="7"/>
  <c r="JUD140" i="7"/>
  <c r="JUE140" i="7"/>
  <c r="JUF140" i="7"/>
  <c r="JUG140" i="7"/>
  <c r="JUH140" i="7"/>
  <c r="JUI140" i="7"/>
  <c r="JUJ140" i="7"/>
  <c r="JUK140" i="7"/>
  <c r="JUL140" i="7"/>
  <c r="JUM140" i="7"/>
  <c r="JUN140" i="7"/>
  <c r="JUO140" i="7"/>
  <c r="JUP140" i="7"/>
  <c r="JUQ140" i="7"/>
  <c r="JUR140" i="7"/>
  <c r="JUS140" i="7"/>
  <c r="JUT140" i="7"/>
  <c r="JUU140" i="7"/>
  <c r="JUV140" i="7"/>
  <c r="JUW140" i="7"/>
  <c r="JUX140" i="7"/>
  <c r="JUY140" i="7"/>
  <c r="JUZ140" i="7"/>
  <c r="JVA140" i="7"/>
  <c r="JVB140" i="7"/>
  <c r="JVC140" i="7"/>
  <c r="JVD140" i="7"/>
  <c r="JVE140" i="7"/>
  <c r="JVF140" i="7"/>
  <c r="JVG140" i="7"/>
  <c r="JVH140" i="7"/>
  <c r="JVI140" i="7"/>
  <c r="JVJ140" i="7"/>
  <c r="JVK140" i="7"/>
  <c r="JVL140" i="7"/>
  <c r="JVM140" i="7"/>
  <c r="JVN140" i="7"/>
  <c r="JVO140" i="7"/>
  <c r="JVP140" i="7"/>
  <c r="JVQ140" i="7"/>
  <c r="JVR140" i="7"/>
  <c r="JVS140" i="7"/>
  <c r="JVT140" i="7"/>
  <c r="JVU140" i="7"/>
  <c r="JVV140" i="7"/>
  <c r="JVW140" i="7"/>
  <c r="JVX140" i="7"/>
  <c r="JVY140" i="7"/>
  <c r="JVZ140" i="7"/>
  <c r="JWA140" i="7"/>
  <c r="JWB140" i="7"/>
  <c r="JWC140" i="7"/>
  <c r="JWD140" i="7"/>
  <c r="JWE140" i="7"/>
  <c r="JWF140" i="7"/>
  <c r="JWG140" i="7"/>
  <c r="JWH140" i="7"/>
  <c r="JWI140" i="7"/>
  <c r="JWJ140" i="7"/>
  <c r="JWK140" i="7"/>
  <c r="JWL140" i="7"/>
  <c r="JWM140" i="7"/>
  <c r="JWN140" i="7"/>
  <c r="JWO140" i="7"/>
  <c r="JWP140" i="7"/>
  <c r="JWQ140" i="7"/>
  <c r="JWR140" i="7"/>
  <c r="JWS140" i="7"/>
  <c r="JWT140" i="7"/>
  <c r="JWU140" i="7"/>
  <c r="JWV140" i="7"/>
  <c r="JWW140" i="7"/>
  <c r="JWX140" i="7"/>
  <c r="JWY140" i="7"/>
  <c r="JWZ140" i="7"/>
  <c r="JXA140" i="7"/>
  <c r="JXB140" i="7"/>
  <c r="JXC140" i="7"/>
  <c r="JXD140" i="7"/>
  <c r="JXE140" i="7"/>
  <c r="JXF140" i="7"/>
  <c r="JXG140" i="7"/>
  <c r="JXH140" i="7"/>
  <c r="JXI140" i="7"/>
  <c r="JXJ140" i="7"/>
  <c r="JXK140" i="7"/>
  <c r="JXL140" i="7"/>
  <c r="JXM140" i="7"/>
  <c r="JXN140" i="7"/>
  <c r="JXO140" i="7"/>
  <c r="JXP140" i="7"/>
  <c r="JXQ140" i="7"/>
  <c r="JXR140" i="7"/>
  <c r="JXS140" i="7"/>
  <c r="JXT140" i="7"/>
  <c r="JXU140" i="7"/>
  <c r="JXV140" i="7"/>
  <c r="JXW140" i="7"/>
  <c r="JXX140" i="7"/>
  <c r="JXY140" i="7"/>
  <c r="JXZ140" i="7"/>
  <c r="JYA140" i="7"/>
  <c r="JYB140" i="7"/>
  <c r="JYC140" i="7"/>
  <c r="JYD140" i="7"/>
  <c r="JYE140" i="7"/>
  <c r="JYF140" i="7"/>
  <c r="JYG140" i="7"/>
  <c r="JYH140" i="7"/>
  <c r="JYI140" i="7"/>
  <c r="JYJ140" i="7"/>
  <c r="JYK140" i="7"/>
  <c r="JYL140" i="7"/>
  <c r="JYM140" i="7"/>
  <c r="JYN140" i="7"/>
  <c r="JYO140" i="7"/>
  <c r="JYP140" i="7"/>
  <c r="JYQ140" i="7"/>
  <c r="JYR140" i="7"/>
  <c r="JYS140" i="7"/>
  <c r="JYT140" i="7"/>
  <c r="JYU140" i="7"/>
  <c r="JYV140" i="7"/>
  <c r="JYW140" i="7"/>
  <c r="JYX140" i="7"/>
  <c r="JYY140" i="7"/>
  <c r="JYZ140" i="7"/>
  <c r="JZA140" i="7"/>
  <c r="JZB140" i="7"/>
  <c r="JZC140" i="7"/>
  <c r="JZD140" i="7"/>
  <c r="JZE140" i="7"/>
  <c r="JZF140" i="7"/>
  <c r="JZG140" i="7"/>
  <c r="JZH140" i="7"/>
  <c r="JZI140" i="7"/>
  <c r="JZJ140" i="7"/>
  <c r="JZK140" i="7"/>
  <c r="JZL140" i="7"/>
  <c r="JZM140" i="7"/>
  <c r="JZN140" i="7"/>
  <c r="JZO140" i="7"/>
  <c r="JZP140" i="7"/>
  <c r="JZQ140" i="7"/>
  <c r="JZR140" i="7"/>
  <c r="JZS140" i="7"/>
  <c r="JZT140" i="7"/>
  <c r="JZU140" i="7"/>
  <c r="JZV140" i="7"/>
  <c r="JZW140" i="7"/>
  <c r="JZX140" i="7"/>
  <c r="JZY140" i="7"/>
  <c r="JZZ140" i="7"/>
  <c r="KAA140" i="7"/>
  <c r="KAB140" i="7"/>
  <c r="KAC140" i="7"/>
  <c r="KAD140" i="7"/>
  <c r="KAE140" i="7"/>
  <c r="KAF140" i="7"/>
  <c r="KAG140" i="7"/>
  <c r="KAH140" i="7"/>
  <c r="KAI140" i="7"/>
  <c r="KAJ140" i="7"/>
  <c r="KAK140" i="7"/>
  <c r="KAL140" i="7"/>
  <c r="KAM140" i="7"/>
  <c r="KAN140" i="7"/>
  <c r="KAO140" i="7"/>
  <c r="KAP140" i="7"/>
  <c r="KAQ140" i="7"/>
  <c r="KAR140" i="7"/>
  <c r="KAS140" i="7"/>
  <c r="KAT140" i="7"/>
  <c r="KAU140" i="7"/>
  <c r="KAV140" i="7"/>
  <c r="KAW140" i="7"/>
  <c r="KAX140" i="7"/>
  <c r="KAY140" i="7"/>
  <c r="KAZ140" i="7"/>
  <c r="KBA140" i="7"/>
  <c r="KBB140" i="7"/>
  <c r="KBC140" i="7"/>
  <c r="KBD140" i="7"/>
  <c r="KBE140" i="7"/>
  <c r="KBF140" i="7"/>
  <c r="KBG140" i="7"/>
  <c r="KBH140" i="7"/>
  <c r="KBI140" i="7"/>
  <c r="KBJ140" i="7"/>
  <c r="KBK140" i="7"/>
  <c r="KBL140" i="7"/>
  <c r="KBM140" i="7"/>
  <c r="KBN140" i="7"/>
  <c r="KBO140" i="7"/>
  <c r="KBP140" i="7"/>
  <c r="KBQ140" i="7"/>
  <c r="KBR140" i="7"/>
  <c r="KBS140" i="7"/>
  <c r="KBT140" i="7"/>
  <c r="KBU140" i="7"/>
  <c r="KBV140" i="7"/>
  <c r="KBW140" i="7"/>
  <c r="KBX140" i="7"/>
  <c r="KBY140" i="7"/>
  <c r="KBZ140" i="7"/>
  <c r="KCA140" i="7"/>
  <c r="KCB140" i="7"/>
  <c r="KCC140" i="7"/>
  <c r="KCD140" i="7"/>
  <c r="KCE140" i="7"/>
  <c r="KCF140" i="7"/>
  <c r="KCG140" i="7"/>
  <c r="KCH140" i="7"/>
  <c r="KCI140" i="7"/>
  <c r="KCJ140" i="7"/>
  <c r="KCK140" i="7"/>
  <c r="KCL140" i="7"/>
  <c r="KCM140" i="7"/>
  <c r="KCN140" i="7"/>
  <c r="KCO140" i="7"/>
  <c r="KCP140" i="7"/>
  <c r="KCQ140" i="7"/>
  <c r="KCR140" i="7"/>
  <c r="KCS140" i="7"/>
  <c r="KCT140" i="7"/>
  <c r="KCU140" i="7"/>
  <c r="KCV140" i="7"/>
  <c r="KCW140" i="7"/>
  <c r="KCX140" i="7"/>
  <c r="KCY140" i="7"/>
  <c r="KCZ140" i="7"/>
  <c r="KDA140" i="7"/>
  <c r="KDB140" i="7"/>
  <c r="KDC140" i="7"/>
  <c r="KDD140" i="7"/>
  <c r="KDE140" i="7"/>
  <c r="KDF140" i="7"/>
  <c r="KDG140" i="7"/>
  <c r="KDH140" i="7"/>
  <c r="KDI140" i="7"/>
  <c r="KDJ140" i="7"/>
  <c r="KDK140" i="7"/>
  <c r="KDL140" i="7"/>
  <c r="KDM140" i="7"/>
  <c r="KDN140" i="7"/>
  <c r="KDO140" i="7"/>
  <c r="KDP140" i="7"/>
  <c r="KDQ140" i="7"/>
  <c r="KDR140" i="7"/>
  <c r="KDS140" i="7"/>
  <c r="KDT140" i="7"/>
  <c r="KDU140" i="7"/>
  <c r="KDV140" i="7"/>
  <c r="KDW140" i="7"/>
  <c r="KDX140" i="7"/>
  <c r="KDY140" i="7"/>
  <c r="KDZ140" i="7"/>
  <c r="KEA140" i="7"/>
  <c r="KEB140" i="7"/>
  <c r="KEC140" i="7"/>
  <c r="KED140" i="7"/>
  <c r="KEE140" i="7"/>
  <c r="KEF140" i="7"/>
  <c r="KEG140" i="7"/>
  <c r="KEH140" i="7"/>
  <c r="KEI140" i="7"/>
  <c r="KEJ140" i="7"/>
  <c r="KEK140" i="7"/>
  <c r="KEL140" i="7"/>
  <c r="KEM140" i="7"/>
  <c r="KEN140" i="7"/>
  <c r="KEO140" i="7"/>
  <c r="KEP140" i="7"/>
  <c r="KEQ140" i="7"/>
  <c r="KER140" i="7"/>
  <c r="KES140" i="7"/>
  <c r="KET140" i="7"/>
  <c r="KEU140" i="7"/>
  <c r="KEV140" i="7"/>
  <c r="KEW140" i="7"/>
  <c r="KEX140" i="7"/>
  <c r="KEY140" i="7"/>
  <c r="KEZ140" i="7"/>
  <c r="KFA140" i="7"/>
  <c r="KFB140" i="7"/>
  <c r="KFC140" i="7"/>
  <c r="KFD140" i="7"/>
  <c r="KFE140" i="7"/>
  <c r="KFF140" i="7"/>
  <c r="KFG140" i="7"/>
  <c r="KFH140" i="7"/>
  <c r="KFI140" i="7"/>
  <c r="KFJ140" i="7"/>
  <c r="KFK140" i="7"/>
  <c r="KFL140" i="7"/>
  <c r="KFM140" i="7"/>
  <c r="KFN140" i="7"/>
  <c r="KFO140" i="7"/>
  <c r="KFP140" i="7"/>
  <c r="KFQ140" i="7"/>
  <c r="KFR140" i="7"/>
  <c r="KFS140" i="7"/>
  <c r="KFT140" i="7"/>
  <c r="KFU140" i="7"/>
  <c r="KFV140" i="7"/>
  <c r="KFW140" i="7"/>
  <c r="KFX140" i="7"/>
  <c r="KFY140" i="7"/>
  <c r="KFZ140" i="7"/>
  <c r="KGA140" i="7"/>
  <c r="KGB140" i="7"/>
  <c r="KGC140" i="7"/>
  <c r="KGD140" i="7"/>
  <c r="KGE140" i="7"/>
  <c r="KGF140" i="7"/>
  <c r="KGG140" i="7"/>
  <c r="KGH140" i="7"/>
  <c r="KGI140" i="7"/>
  <c r="KGJ140" i="7"/>
  <c r="KGK140" i="7"/>
  <c r="KGL140" i="7"/>
  <c r="KGM140" i="7"/>
  <c r="KGN140" i="7"/>
  <c r="KGO140" i="7"/>
  <c r="KGP140" i="7"/>
  <c r="KGQ140" i="7"/>
  <c r="KGR140" i="7"/>
  <c r="KGS140" i="7"/>
  <c r="KGT140" i="7"/>
  <c r="KGU140" i="7"/>
  <c r="KGV140" i="7"/>
  <c r="KGW140" i="7"/>
  <c r="KGX140" i="7"/>
  <c r="KGY140" i="7"/>
  <c r="KGZ140" i="7"/>
  <c r="KHA140" i="7"/>
  <c r="KHB140" i="7"/>
  <c r="KHC140" i="7"/>
  <c r="KHD140" i="7"/>
  <c r="KHE140" i="7"/>
  <c r="KHF140" i="7"/>
  <c r="KHG140" i="7"/>
  <c r="KHH140" i="7"/>
  <c r="KHI140" i="7"/>
  <c r="KHJ140" i="7"/>
  <c r="KHK140" i="7"/>
  <c r="KHL140" i="7"/>
  <c r="KHM140" i="7"/>
  <c r="KHN140" i="7"/>
  <c r="KHO140" i="7"/>
  <c r="KHP140" i="7"/>
  <c r="KHQ140" i="7"/>
  <c r="KHR140" i="7"/>
  <c r="KHS140" i="7"/>
  <c r="KHT140" i="7"/>
  <c r="KHU140" i="7"/>
  <c r="KHV140" i="7"/>
  <c r="KHW140" i="7"/>
  <c r="KHX140" i="7"/>
  <c r="KHY140" i="7"/>
  <c r="KHZ140" i="7"/>
  <c r="KIA140" i="7"/>
  <c r="KIB140" i="7"/>
  <c r="KIC140" i="7"/>
  <c r="KID140" i="7"/>
  <c r="KIE140" i="7"/>
  <c r="KIF140" i="7"/>
  <c r="KIG140" i="7"/>
  <c r="KIH140" i="7"/>
  <c r="KII140" i="7"/>
  <c r="KIJ140" i="7"/>
  <c r="KIK140" i="7"/>
  <c r="KIL140" i="7"/>
  <c r="KIM140" i="7"/>
  <c r="KIN140" i="7"/>
  <c r="KIO140" i="7"/>
  <c r="KIP140" i="7"/>
  <c r="KIQ140" i="7"/>
  <c r="KIR140" i="7"/>
  <c r="KIS140" i="7"/>
  <c r="KIT140" i="7"/>
  <c r="KIU140" i="7"/>
  <c r="KIV140" i="7"/>
  <c r="KIW140" i="7"/>
  <c r="KIX140" i="7"/>
  <c r="KIY140" i="7"/>
  <c r="KIZ140" i="7"/>
  <c r="KJA140" i="7"/>
  <c r="KJB140" i="7"/>
  <c r="KJC140" i="7"/>
  <c r="KJD140" i="7"/>
  <c r="KJE140" i="7"/>
  <c r="KJF140" i="7"/>
  <c r="KJG140" i="7"/>
  <c r="KJH140" i="7"/>
  <c r="KJI140" i="7"/>
  <c r="KJJ140" i="7"/>
  <c r="KJK140" i="7"/>
  <c r="KJL140" i="7"/>
  <c r="KJM140" i="7"/>
  <c r="KJN140" i="7"/>
  <c r="KJO140" i="7"/>
  <c r="KJP140" i="7"/>
  <c r="KJQ140" i="7"/>
  <c r="KJR140" i="7"/>
  <c r="KJS140" i="7"/>
  <c r="KJT140" i="7"/>
  <c r="KJU140" i="7"/>
  <c r="KJV140" i="7"/>
  <c r="KJW140" i="7"/>
  <c r="KJX140" i="7"/>
  <c r="KJY140" i="7"/>
  <c r="KJZ140" i="7"/>
  <c r="KKA140" i="7"/>
  <c r="KKB140" i="7"/>
  <c r="KKC140" i="7"/>
  <c r="KKD140" i="7"/>
  <c r="KKE140" i="7"/>
  <c r="KKF140" i="7"/>
  <c r="KKG140" i="7"/>
  <c r="KKH140" i="7"/>
  <c r="KKI140" i="7"/>
  <c r="KKJ140" i="7"/>
  <c r="KKK140" i="7"/>
  <c r="KKL140" i="7"/>
  <c r="KKM140" i="7"/>
  <c r="KKN140" i="7"/>
  <c r="KKO140" i="7"/>
  <c r="KKP140" i="7"/>
  <c r="KKQ140" i="7"/>
  <c r="KKR140" i="7"/>
  <c r="KKS140" i="7"/>
  <c r="KKT140" i="7"/>
  <c r="KKU140" i="7"/>
  <c r="KKV140" i="7"/>
  <c r="KKW140" i="7"/>
  <c r="KKX140" i="7"/>
  <c r="KKY140" i="7"/>
  <c r="KKZ140" i="7"/>
  <c r="KLA140" i="7"/>
  <c r="KLB140" i="7"/>
  <c r="KLC140" i="7"/>
  <c r="KLD140" i="7"/>
  <c r="KLE140" i="7"/>
  <c r="KLF140" i="7"/>
  <c r="KLG140" i="7"/>
  <c r="KLH140" i="7"/>
  <c r="KLI140" i="7"/>
  <c r="KLJ140" i="7"/>
  <c r="KLK140" i="7"/>
  <c r="KLL140" i="7"/>
  <c r="KLM140" i="7"/>
  <c r="KLN140" i="7"/>
  <c r="KLO140" i="7"/>
  <c r="KLP140" i="7"/>
  <c r="KLQ140" i="7"/>
  <c r="KLR140" i="7"/>
  <c r="KLS140" i="7"/>
  <c r="KLT140" i="7"/>
  <c r="KLU140" i="7"/>
  <c r="KLV140" i="7"/>
  <c r="KLW140" i="7"/>
  <c r="KLX140" i="7"/>
  <c r="KLY140" i="7"/>
  <c r="KLZ140" i="7"/>
  <c r="KMA140" i="7"/>
  <c r="KMB140" i="7"/>
  <c r="KMC140" i="7"/>
  <c r="KMD140" i="7"/>
  <c r="KME140" i="7"/>
  <c r="KMF140" i="7"/>
  <c r="KMG140" i="7"/>
  <c r="KMH140" i="7"/>
  <c r="KMI140" i="7"/>
  <c r="KMJ140" i="7"/>
  <c r="KMK140" i="7"/>
  <c r="KML140" i="7"/>
  <c r="KMM140" i="7"/>
  <c r="KMN140" i="7"/>
  <c r="KMO140" i="7"/>
  <c r="KMP140" i="7"/>
  <c r="KMQ140" i="7"/>
  <c r="KMR140" i="7"/>
  <c r="KMS140" i="7"/>
  <c r="KMT140" i="7"/>
  <c r="KMU140" i="7"/>
  <c r="KMV140" i="7"/>
  <c r="KMW140" i="7"/>
  <c r="KMX140" i="7"/>
  <c r="KMY140" i="7"/>
  <c r="KMZ140" i="7"/>
  <c r="KNA140" i="7"/>
  <c r="KNB140" i="7"/>
  <c r="KNC140" i="7"/>
  <c r="KND140" i="7"/>
  <c r="KNE140" i="7"/>
  <c r="KNF140" i="7"/>
  <c r="KNG140" i="7"/>
  <c r="KNH140" i="7"/>
  <c r="KNI140" i="7"/>
  <c r="KNJ140" i="7"/>
  <c r="KNK140" i="7"/>
  <c r="KNL140" i="7"/>
  <c r="KNM140" i="7"/>
  <c r="KNN140" i="7"/>
  <c r="KNO140" i="7"/>
  <c r="KNP140" i="7"/>
  <c r="KNQ140" i="7"/>
  <c r="KNR140" i="7"/>
  <c r="KNS140" i="7"/>
  <c r="KNT140" i="7"/>
  <c r="KNU140" i="7"/>
  <c r="KNV140" i="7"/>
  <c r="KNW140" i="7"/>
  <c r="KNX140" i="7"/>
  <c r="KNY140" i="7"/>
  <c r="KNZ140" i="7"/>
  <c r="KOA140" i="7"/>
  <c r="KOB140" i="7"/>
  <c r="KOC140" i="7"/>
  <c r="KOD140" i="7"/>
  <c r="KOE140" i="7"/>
  <c r="KOF140" i="7"/>
  <c r="KOG140" i="7"/>
  <c r="KOH140" i="7"/>
  <c r="KOI140" i="7"/>
  <c r="KOJ140" i="7"/>
  <c r="KOK140" i="7"/>
  <c r="KOL140" i="7"/>
  <c r="KOM140" i="7"/>
  <c r="KON140" i="7"/>
  <c r="KOO140" i="7"/>
  <c r="KOP140" i="7"/>
  <c r="KOQ140" i="7"/>
  <c r="KOR140" i="7"/>
  <c r="KOS140" i="7"/>
  <c r="KOT140" i="7"/>
  <c r="KOU140" i="7"/>
  <c r="KOV140" i="7"/>
  <c r="KOW140" i="7"/>
  <c r="KOX140" i="7"/>
  <c r="KOY140" i="7"/>
  <c r="KOZ140" i="7"/>
  <c r="KPA140" i="7"/>
  <c r="KPB140" i="7"/>
  <c r="KPC140" i="7"/>
  <c r="KPD140" i="7"/>
  <c r="KPE140" i="7"/>
  <c r="KPF140" i="7"/>
  <c r="KPG140" i="7"/>
  <c r="KPH140" i="7"/>
  <c r="KPI140" i="7"/>
  <c r="KPJ140" i="7"/>
  <c r="KPK140" i="7"/>
  <c r="KPL140" i="7"/>
  <c r="KPM140" i="7"/>
  <c r="KPN140" i="7"/>
  <c r="KPO140" i="7"/>
  <c r="KPP140" i="7"/>
  <c r="KPQ140" i="7"/>
  <c r="KPR140" i="7"/>
  <c r="KPS140" i="7"/>
  <c r="KPT140" i="7"/>
  <c r="KPU140" i="7"/>
  <c r="KPV140" i="7"/>
  <c r="KPW140" i="7"/>
  <c r="KPX140" i="7"/>
  <c r="KPY140" i="7"/>
  <c r="KPZ140" i="7"/>
  <c r="KQA140" i="7"/>
  <c r="KQB140" i="7"/>
  <c r="KQC140" i="7"/>
  <c r="KQD140" i="7"/>
  <c r="KQE140" i="7"/>
  <c r="KQF140" i="7"/>
  <c r="KQG140" i="7"/>
  <c r="KQH140" i="7"/>
  <c r="KQI140" i="7"/>
  <c r="KQJ140" i="7"/>
  <c r="KQK140" i="7"/>
  <c r="KQL140" i="7"/>
  <c r="KQM140" i="7"/>
  <c r="KQN140" i="7"/>
  <c r="KQO140" i="7"/>
  <c r="KQP140" i="7"/>
  <c r="KQQ140" i="7"/>
  <c r="KQR140" i="7"/>
  <c r="KQS140" i="7"/>
  <c r="KQT140" i="7"/>
  <c r="KQU140" i="7"/>
  <c r="KQV140" i="7"/>
  <c r="KQW140" i="7"/>
  <c r="KQX140" i="7"/>
  <c r="KQY140" i="7"/>
  <c r="KQZ140" i="7"/>
  <c r="KRA140" i="7"/>
  <c r="KRB140" i="7"/>
  <c r="KRC140" i="7"/>
  <c r="KRD140" i="7"/>
  <c r="KRE140" i="7"/>
  <c r="KRF140" i="7"/>
  <c r="KRG140" i="7"/>
  <c r="KRH140" i="7"/>
  <c r="KRI140" i="7"/>
  <c r="KRJ140" i="7"/>
  <c r="KRK140" i="7"/>
  <c r="KRL140" i="7"/>
  <c r="KRM140" i="7"/>
  <c r="KRN140" i="7"/>
  <c r="KRO140" i="7"/>
  <c r="KRP140" i="7"/>
  <c r="KRQ140" i="7"/>
  <c r="KRR140" i="7"/>
  <c r="KRS140" i="7"/>
  <c r="KRT140" i="7"/>
  <c r="KRU140" i="7"/>
  <c r="KRV140" i="7"/>
  <c r="KRW140" i="7"/>
  <c r="KRX140" i="7"/>
  <c r="KRY140" i="7"/>
  <c r="KRZ140" i="7"/>
  <c r="KSA140" i="7"/>
  <c r="KSB140" i="7"/>
  <c r="KSC140" i="7"/>
  <c r="KSD140" i="7"/>
  <c r="KSE140" i="7"/>
  <c r="KSF140" i="7"/>
  <c r="KSG140" i="7"/>
  <c r="KSH140" i="7"/>
  <c r="KSI140" i="7"/>
  <c r="KSJ140" i="7"/>
  <c r="KSK140" i="7"/>
  <c r="KSL140" i="7"/>
  <c r="KSM140" i="7"/>
  <c r="KSN140" i="7"/>
  <c r="KSO140" i="7"/>
  <c r="KSP140" i="7"/>
  <c r="KSQ140" i="7"/>
  <c r="KSR140" i="7"/>
  <c r="KSS140" i="7"/>
  <c r="KST140" i="7"/>
  <c r="KSU140" i="7"/>
  <c r="KSV140" i="7"/>
  <c r="KSW140" i="7"/>
  <c r="KSX140" i="7"/>
  <c r="KSY140" i="7"/>
  <c r="KSZ140" i="7"/>
  <c r="KTA140" i="7"/>
  <c r="KTB140" i="7"/>
  <c r="KTC140" i="7"/>
  <c r="KTD140" i="7"/>
  <c r="KTE140" i="7"/>
  <c r="KTF140" i="7"/>
  <c r="KTG140" i="7"/>
  <c r="KTH140" i="7"/>
  <c r="KTI140" i="7"/>
  <c r="KTJ140" i="7"/>
  <c r="KTK140" i="7"/>
  <c r="KTL140" i="7"/>
  <c r="KTM140" i="7"/>
  <c r="KTN140" i="7"/>
  <c r="KTO140" i="7"/>
  <c r="KTP140" i="7"/>
  <c r="KTQ140" i="7"/>
  <c r="KTR140" i="7"/>
  <c r="KTS140" i="7"/>
  <c r="KTT140" i="7"/>
  <c r="KTU140" i="7"/>
  <c r="KTV140" i="7"/>
  <c r="KTW140" i="7"/>
  <c r="KTX140" i="7"/>
  <c r="KTY140" i="7"/>
  <c r="KTZ140" i="7"/>
  <c r="KUA140" i="7"/>
  <c r="KUB140" i="7"/>
  <c r="KUC140" i="7"/>
  <c r="KUD140" i="7"/>
  <c r="KUE140" i="7"/>
  <c r="KUF140" i="7"/>
  <c r="KUG140" i="7"/>
  <c r="KUH140" i="7"/>
  <c r="KUI140" i="7"/>
  <c r="KUJ140" i="7"/>
  <c r="KUK140" i="7"/>
  <c r="KUL140" i="7"/>
  <c r="KUM140" i="7"/>
  <c r="KUN140" i="7"/>
  <c r="KUO140" i="7"/>
  <c r="KUP140" i="7"/>
  <c r="KUQ140" i="7"/>
  <c r="KUR140" i="7"/>
  <c r="KUS140" i="7"/>
  <c r="KUT140" i="7"/>
  <c r="KUU140" i="7"/>
  <c r="KUV140" i="7"/>
  <c r="KUW140" i="7"/>
  <c r="KUX140" i="7"/>
  <c r="KUY140" i="7"/>
  <c r="KUZ140" i="7"/>
  <c r="KVA140" i="7"/>
  <c r="KVB140" i="7"/>
  <c r="KVC140" i="7"/>
  <c r="KVD140" i="7"/>
  <c r="KVE140" i="7"/>
  <c r="KVF140" i="7"/>
  <c r="KVG140" i="7"/>
  <c r="KVH140" i="7"/>
  <c r="KVI140" i="7"/>
  <c r="KVJ140" i="7"/>
  <c r="KVK140" i="7"/>
  <c r="KVL140" i="7"/>
  <c r="KVM140" i="7"/>
  <c r="KVN140" i="7"/>
  <c r="KVO140" i="7"/>
  <c r="KVP140" i="7"/>
  <c r="KVQ140" i="7"/>
  <c r="KVR140" i="7"/>
  <c r="KVS140" i="7"/>
  <c r="KVT140" i="7"/>
  <c r="KVU140" i="7"/>
  <c r="KVV140" i="7"/>
  <c r="KVW140" i="7"/>
  <c r="KVX140" i="7"/>
  <c r="KVY140" i="7"/>
  <c r="KVZ140" i="7"/>
  <c r="KWA140" i="7"/>
  <c r="KWB140" i="7"/>
  <c r="KWC140" i="7"/>
  <c r="KWD140" i="7"/>
  <c r="KWE140" i="7"/>
  <c r="KWF140" i="7"/>
  <c r="KWG140" i="7"/>
  <c r="KWH140" i="7"/>
  <c r="KWI140" i="7"/>
  <c r="KWJ140" i="7"/>
  <c r="KWK140" i="7"/>
  <c r="KWL140" i="7"/>
  <c r="KWM140" i="7"/>
  <c r="KWN140" i="7"/>
  <c r="KWO140" i="7"/>
  <c r="KWP140" i="7"/>
  <c r="KWQ140" i="7"/>
  <c r="KWR140" i="7"/>
  <c r="KWS140" i="7"/>
  <c r="KWT140" i="7"/>
  <c r="KWU140" i="7"/>
  <c r="KWV140" i="7"/>
  <c r="KWW140" i="7"/>
  <c r="KWX140" i="7"/>
  <c r="KWY140" i="7"/>
  <c r="KWZ140" i="7"/>
  <c r="KXA140" i="7"/>
  <c r="KXB140" i="7"/>
  <c r="KXC140" i="7"/>
  <c r="KXD140" i="7"/>
  <c r="KXE140" i="7"/>
  <c r="KXF140" i="7"/>
  <c r="KXG140" i="7"/>
  <c r="KXH140" i="7"/>
  <c r="KXI140" i="7"/>
  <c r="KXJ140" i="7"/>
  <c r="KXK140" i="7"/>
  <c r="KXL140" i="7"/>
  <c r="KXM140" i="7"/>
  <c r="KXN140" i="7"/>
  <c r="KXO140" i="7"/>
  <c r="KXP140" i="7"/>
  <c r="KXQ140" i="7"/>
  <c r="KXR140" i="7"/>
  <c r="KXS140" i="7"/>
  <c r="KXT140" i="7"/>
  <c r="KXU140" i="7"/>
  <c r="KXV140" i="7"/>
  <c r="KXW140" i="7"/>
  <c r="KXX140" i="7"/>
  <c r="KXY140" i="7"/>
  <c r="KXZ140" i="7"/>
  <c r="KYA140" i="7"/>
  <c r="KYB140" i="7"/>
  <c r="KYC140" i="7"/>
  <c r="KYD140" i="7"/>
  <c r="KYE140" i="7"/>
  <c r="KYF140" i="7"/>
  <c r="KYG140" i="7"/>
  <c r="KYH140" i="7"/>
  <c r="KYI140" i="7"/>
  <c r="KYJ140" i="7"/>
  <c r="KYK140" i="7"/>
  <c r="KYL140" i="7"/>
  <c r="KYM140" i="7"/>
  <c r="KYN140" i="7"/>
  <c r="KYO140" i="7"/>
  <c r="KYP140" i="7"/>
  <c r="KYQ140" i="7"/>
  <c r="KYR140" i="7"/>
  <c r="KYS140" i="7"/>
  <c r="KYT140" i="7"/>
  <c r="KYU140" i="7"/>
  <c r="KYV140" i="7"/>
  <c r="KYW140" i="7"/>
  <c r="KYX140" i="7"/>
  <c r="KYY140" i="7"/>
  <c r="KYZ140" i="7"/>
  <c r="KZA140" i="7"/>
  <c r="KZB140" i="7"/>
  <c r="KZC140" i="7"/>
  <c r="KZD140" i="7"/>
  <c r="KZE140" i="7"/>
  <c r="KZF140" i="7"/>
  <c r="KZG140" i="7"/>
  <c r="KZH140" i="7"/>
  <c r="KZI140" i="7"/>
  <c r="KZJ140" i="7"/>
  <c r="KZK140" i="7"/>
  <c r="KZL140" i="7"/>
  <c r="KZM140" i="7"/>
  <c r="KZN140" i="7"/>
  <c r="KZO140" i="7"/>
  <c r="KZP140" i="7"/>
  <c r="KZQ140" i="7"/>
  <c r="KZR140" i="7"/>
  <c r="KZS140" i="7"/>
  <c r="KZT140" i="7"/>
  <c r="KZU140" i="7"/>
  <c r="KZV140" i="7"/>
  <c r="KZW140" i="7"/>
  <c r="KZX140" i="7"/>
  <c r="KZY140" i="7"/>
  <c r="KZZ140" i="7"/>
  <c r="LAA140" i="7"/>
  <c r="LAB140" i="7"/>
  <c r="LAC140" i="7"/>
  <c r="LAD140" i="7"/>
  <c r="LAE140" i="7"/>
  <c r="LAF140" i="7"/>
  <c r="LAG140" i="7"/>
  <c r="LAH140" i="7"/>
  <c r="LAI140" i="7"/>
  <c r="LAJ140" i="7"/>
  <c r="LAK140" i="7"/>
  <c r="LAL140" i="7"/>
  <c r="LAM140" i="7"/>
  <c r="LAN140" i="7"/>
  <c r="LAO140" i="7"/>
  <c r="LAP140" i="7"/>
  <c r="LAQ140" i="7"/>
  <c r="LAR140" i="7"/>
  <c r="LAS140" i="7"/>
  <c r="LAT140" i="7"/>
  <c r="LAU140" i="7"/>
  <c r="LAV140" i="7"/>
  <c r="LAW140" i="7"/>
  <c r="LAX140" i="7"/>
  <c r="LAY140" i="7"/>
  <c r="LAZ140" i="7"/>
  <c r="LBA140" i="7"/>
  <c r="LBB140" i="7"/>
  <c r="LBC140" i="7"/>
  <c r="LBD140" i="7"/>
  <c r="LBE140" i="7"/>
  <c r="LBF140" i="7"/>
  <c r="LBG140" i="7"/>
  <c r="LBH140" i="7"/>
  <c r="LBI140" i="7"/>
  <c r="LBJ140" i="7"/>
  <c r="LBK140" i="7"/>
  <c r="LBL140" i="7"/>
  <c r="LBM140" i="7"/>
  <c r="LBN140" i="7"/>
  <c r="LBO140" i="7"/>
  <c r="LBP140" i="7"/>
  <c r="LBQ140" i="7"/>
  <c r="LBR140" i="7"/>
  <c r="LBS140" i="7"/>
  <c r="LBT140" i="7"/>
  <c r="LBU140" i="7"/>
  <c r="LBV140" i="7"/>
  <c r="LBW140" i="7"/>
  <c r="LBX140" i="7"/>
  <c r="LBY140" i="7"/>
  <c r="LBZ140" i="7"/>
  <c r="LCA140" i="7"/>
  <c r="LCB140" i="7"/>
  <c r="LCC140" i="7"/>
  <c r="LCD140" i="7"/>
  <c r="LCE140" i="7"/>
  <c r="LCF140" i="7"/>
  <c r="LCG140" i="7"/>
  <c r="LCH140" i="7"/>
  <c r="LCI140" i="7"/>
  <c r="LCJ140" i="7"/>
  <c r="LCK140" i="7"/>
  <c r="LCL140" i="7"/>
  <c r="LCM140" i="7"/>
  <c r="LCN140" i="7"/>
  <c r="LCO140" i="7"/>
  <c r="LCP140" i="7"/>
  <c r="LCQ140" i="7"/>
  <c r="LCR140" i="7"/>
  <c r="LCS140" i="7"/>
  <c r="LCT140" i="7"/>
  <c r="LCU140" i="7"/>
  <c r="LCV140" i="7"/>
  <c r="LCW140" i="7"/>
  <c r="LCX140" i="7"/>
  <c r="LCY140" i="7"/>
  <c r="LCZ140" i="7"/>
  <c r="LDA140" i="7"/>
  <c r="LDB140" i="7"/>
  <c r="LDC140" i="7"/>
  <c r="LDD140" i="7"/>
  <c r="LDE140" i="7"/>
  <c r="LDF140" i="7"/>
  <c r="LDG140" i="7"/>
  <c r="LDH140" i="7"/>
  <c r="LDI140" i="7"/>
  <c r="LDJ140" i="7"/>
  <c r="LDK140" i="7"/>
  <c r="LDL140" i="7"/>
  <c r="LDM140" i="7"/>
  <c r="LDN140" i="7"/>
  <c r="LDO140" i="7"/>
  <c r="LDP140" i="7"/>
  <c r="LDQ140" i="7"/>
  <c r="LDR140" i="7"/>
  <c r="LDS140" i="7"/>
  <c r="LDT140" i="7"/>
  <c r="LDU140" i="7"/>
  <c r="LDV140" i="7"/>
  <c r="LDW140" i="7"/>
  <c r="LDX140" i="7"/>
  <c r="LDY140" i="7"/>
  <c r="LDZ140" i="7"/>
  <c r="LEA140" i="7"/>
  <c r="LEB140" i="7"/>
  <c r="LEC140" i="7"/>
  <c r="LED140" i="7"/>
  <c r="LEE140" i="7"/>
  <c r="LEF140" i="7"/>
  <c r="LEG140" i="7"/>
  <c r="LEH140" i="7"/>
  <c r="LEI140" i="7"/>
  <c r="LEJ140" i="7"/>
  <c r="LEK140" i="7"/>
  <c r="LEL140" i="7"/>
  <c r="LEM140" i="7"/>
  <c r="LEN140" i="7"/>
  <c r="LEO140" i="7"/>
  <c r="LEP140" i="7"/>
  <c r="LEQ140" i="7"/>
  <c r="LER140" i="7"/>
  <c r="LES140" i="7"/>
  <c r="LET140" i="7"/>
  <c r="LEU140" i="7"/>
  <c r="LEV140" i="7"/>
  <c r="LEW140" i="7"/>
  <c r="LEX140" i="7"/>
  <c r="LEY140" i="7"/>
  <c r="LEZ140" i="7"/>
  <c r="LFA140" i="7"/>
  <c r="LFB140" i="7"/>
  <c r="LFC140" i="7"/>
  <c r="LFD140" i="7"/>
  <c r="LFE140" i="7"/>
  <c r="LFF140" i="7"/>
  <c r="LFG140" i="7"/>
  <c r="LFH140" i="7"/>
  <c r="LFI140" i="7"/>
  <c r="LFJ140" i="7"/>
  <c r="LFK140" i="7"/>
  <c r="LFL140" i="7"/>
  <c r="LFM140" i="7"/>
  <c r="LFN140" i="7"/>
  <c r="LFO140" i="7"/>
  <c r="LFP140" i="7"/>
  <c r="LFQ140" i="7"/>
  <c r="LFR140" i="7"/>
  <c r="LFS140" i="7"/>
  <c r="LFT140" i="7"/>
  <c r="LFU140" i="7"/>
  <c r="LFV140" i="7"/>
  <c r="LFW140" i="7"/>
  <c r="LFX140" i="7"/>
  <c r="LFY140" i="7"/>
  <c r="LFZ140" i="7"/>
  <c r="LGA140" i="7"/>
  <c r="LGB140" i="7"/>
  <c r="LGC140" i="7"/>
  <c r="LGD140" i="7"/>
  <c r="LGE140" i="7"/>
  <c r="LGF140" i="7"/>
  <c r="LGG140" i="7"/>
  <c r="LGH140" i="7"/>
  <c r="LGI140" i="7"/>
  <c r="LGJ140" i="7"/>
  <c r="LGK140" i="7"/>
  <c r="LGL140" i="7"/>
  <c r="LGM140" i="7"/>
  <c r="LGN140" i="7"/>
  <c r="LGO140" i="7"/>
  <c r="LGP140" i="7"/>
  <c r="LGQ140" i="7"/>
  <c r="LGR140" i="7"/>
  <c r="LGS140" i="7"/>
  <c r="LGT140" i="7"/>
  <c r="LGU140" i="7"/>
  <c r="LGV140" i="7"/>
  <c r="LGW140" i="7"/>
  <c r="LGX140" i="7"/>
  <c r="LGY140" i="7"/>
  <c r="LGZ140" i="7"/>
  <c r="LHA140" i="7"/>
  <c r="LHB140" i="7"/>
  <c r="LHC140" i="7"/>
  <c r="LHD140" i="7"/>
  <c r="LHE140" i="7"/>
  <c r="LHF140" i="7"/>
  <c r="LHG140" i="7"/>
  <c r="LHH140" i="7"/>
  <c r="LHI140" i="7"/>
  <c r="LHJ140" i="7"/>
  <c r="LHK140" i="7"/>
  <c r="LHL140" i="7"/>
  <c r="LHM140" i="7"/>
  <c r="LHN140" i="7"/>
  <c r="LHO140" i="7"/>
  <c r="LHP140" i="7"/>
  <c r="LHQ140" i="7"/>
  <c r="LHR140" i="7"/>
  <c r="LHS140" i="7"/>
  <c r="LHT140" i="7"/>
  <c r="LHU140" i="7"/>
  <c r="LHV140" i="7"/>
  <c r="LHW140" i="7"/>
  <c r="LHX140" i="7"/>
  <c r="LHY140" i="7"/>
  <c r="LHZ140" i="7"/>
  <c r="LIA140" i="7"/>
  <c r="LIB140" i="7"/>
  <c r="LIC140" i="7"/>
  <c r="LID140" i="7"/>
  <c r="LIE140" i="7"/>
  <c r="LIF140" i="7"/>
  <c r="LIG140" i="7"/>
  <c r="LIH140" i="7"/>
  <c r="LII140" i="7"/>
  <c r="LIJ140" i="7"/>
  <c r="LIK140" i="7"/>
  <c r="LIL140" i="7"/>
  <c r="LIM140" i="7"/>
  <c r="LIN140" i="7"/>
  <c r="LIO140" i="7"/>
  <c r="LIP140" i="7"/>
  <c r="LIQ140" i="7"/>
  <c r="LIR140" i="7"/>
  <c r="LIS140" i="7"/>
  <c r="LIT140" i="7"/>
  <c r="LIU140" i="7"/>
  <c r="LIV140" i="7"/>
  <c r="LIW140" i="7"/>
  <c r="LIX140" i="7"/>
  <c r="LIY140" i="7"/>
  <c r="LIZ140" i="7"/>
  <c r="LJA140" i="7"/>
  <c r="LJB140" i="7"/>
  <c r="LJC140" i="7"/>
  <c r="LJD140" i="7"/>
  <c r="LJE140" i="7"/>
  <c r="LJF140" i="7"/>
  <c r="LJG140" i="7"/>
  <c r="LJH140" i="7"/>
  <c r="LJI140" i="7"/>
  <c r="LJJ140" i="7"/>
  <c r="LJK140" i="7"/>
  <c r="LJL140" i="7"/>
  <c r="LJM140" i="7"/>
  <c r="LJN140" i="7"/>
  <c r="LJO140" i="7"/>
  <c r="LJP140" i="7"/>
  <c r="LJQ140" i="7"/>
  <c r="LJR140" i="7"/>
  <c r="LJS140" i="7"/>
  <c r="LJT140" i="7"/>
  <c r="LJU140" i="7"/>
  <c r="LJV140" i="7"/>
  <c r="LJW140" i="7"/>
  <c r="LJX140" i="7"/>
  <c r="LJY140" i="7"/>
  <c r="LJZ140" i="7"/>
  <c r="LKA140" i="7"/>
  <c r="LKB140" i="7"/>
  <c r="LKC140" i="7"/>
  <c r="LKD140" i="7"/>
  <c r="LKE140" i="7"/>
  <c r="LKF140" i="7"/>
  <c r="LKG140" i="7"/>
  <c r="LKH140" i="7"/>
  <c r="LKI140" i="7"/>
  <c r="LKJ140" i="7"/>
  <c r="LKK140" i="7"/>
  <c r="LKL140" i="7"/>
  <c r="LKM140" i="7"/>
  <c r="LKN140" i="7"/>
  <c r="LKO140" i="7"/>
  <c r="LKP140" i="7"/>
  <c r="LKQ140" i="7"/>
  <c r="LKR140" i="7"/>
  <c r="LKS140" i="7"/>
  <c r="LKT140" i="7"/>
  <c r="LKU140" i="7"/>
  <c r="LKV140" i="7"/>
  <c r="LKW140" i="7"/>
  <c r="LKX140" i="7"/>
  <c r="LKY140" i="7"/>
  <c r="LKZ140" i="7"/>
  <c r="LLA140" i="7"/>
  <c r="LLB140" i="7"/>
  <c r="LLC140" i="7"/>
  <c r="LLD140" i="7"/>
  <c r="LLE140" i="7"/>
  <c r="LLF140" i="7"/>
  <c r="LLG140" i="7"/>
  <c r="LLH140" i="7"/>
  <c r="LLI140" i="7"/>
  <c r="LLJ140" i="7"/>
  <c r="LLK140" i="7"/>
  <c r="LLL140" i="7"/>
  <c r="LLM140" i="7"/>
  <c r="LLN140" i="7"/>
  <c r="LLO140" i="7"/>
  <c r="LLP140" i="7"/>
  <c r="LLQ140" i="7"/>
  <c r="LLR140" i="7"/>
  <c r="LLS140" i="7"/>
  <c r="LLT140" i="7"/>
  <c r="LLU140" i="7"/>
  <c r="LLV140" i="7"/>
  <c r="LLW140" i="7"/>
  <c r="LLX140" i="7"/>
  <c r="LLY140" i="7"/>
  <c r="LLZ140" i="7"/>
  <c r="LMA140" i="7"/>
  <c r="LMB140" i="7"/>
  <c r="LMC140" i="7"/>
  <c r="LMD140" i="7"/>
  <c r="LME140" i="7"/>
  <c r="LMF140" i="7"/>
  <c r="LMG140" i="7"/>
  <c r="LMH140" i="7"/>
  <c r="LMI140" i="7"/>
  <c r="LMJ140" i="7"/>
  <c r="LMK140" i="7"/>
  <c r="LML140" i="7"/>
  <c r="LMM140" i="7"/>
  <c r="LMN140" i="7"/>
  <c r="LMO140" i="7"/>
  <c r="LMP140" i="7"/>
  <c r="LMQ140" i="7"/>
  <c r="LMR140" i="7"/>
  <c r="LMS140" i="7"/>
  <c r="LMT140" i="7"/>
  <c r="LMU140" i="7"/>
  <c r="LMV140" i="7"/>
  <c r="LMW140" i="7"/>
  <c r="LMX140" i="7"/>
  <c r="LMY140" i="7"/>
  <c r="LMZ140" i="7"/>
  <c r="LNA140" i="7"/>
  <c r="LNB140" i="7"/>
  <c r="LNC140" i="7"/>
  <c r="LND140" i="7"/>
  <c r="LNE140" i="7"/>
  <c r="LNF140" i="7"/>
  <c r="LNG140" i="7"/>
  <c r="LNH140" i="7"/>
  <c r="LNI140" i="7"/>
  <c r="LNJ140" i="7"/>
  <c r="LNK140" i="7"/>
  <c r="LNL140" i="7"/>
  <c r="LNM140" i="7"/>
  <c r="LNN140" i="7"/>
  <c r="LNO140" i="7"/>
  <c r="LNP140" i="7"/>
  <c r="LNQ140" i="7"/>
  <c r="LNR140" i="7"/>
  <c r="LNS140" i="7"/>
  <c r="LNT140" i="7"/>
  <c r="LNU140" i="7"/>
  <c r="LNV140" i="7"/>
  <c r="LNW140" i="7"/>
  <c r="LNX140" i="7"/>
  <c r="LNY140" i="7"/>
  <c r="LNZ140" i="7"/>
  <c r="LOA140" i="7"/>
  <c r="LOB140" i="7"/>
  <c r="LOC140" i="7"/>
  <c r="LOD140" i="7"/>
  <c r="LOE140" i="7"/>
  <c r="LOF140" i="7"/>
  <c r="LOG140" i="7"/>
  <c r="LOH140" i="7"/>
  <c r="LOI140" i="7"/>
  <c r="LOJ140" i="7"/>
  <c r="LOK140" i="7"/>
  <c r="LOL140" i="7"/>
  <c r="LOM140" i="7"/>
  <c r="LON140" i="7"/>
  <c r="LOO140" i="7"/>
  <c r="LOP140" i="7"/>
  <c r="LOQ140" i="7"/>
  <c r="LOR140" i="7"/>
  <c r="LOS140" i="7"/>
  <c r="LOT140" i="7"/>
  <c r="LOU140" i="7"/>
  <c r="LOV140" i="7"/>
  <c r="LOW140" i="7"/>
  <c r="LOX140" i="7"/>
  <c r="LOY140" i="7"/>
  <c r="LOZ140" i="7"/>
  <c r="LPA140" i="7"/>
  <c r="LPB140" i="7"/>
  <c r="LPC140" i="7"/>
  <c r="LPD140" i="7"/>
  <c r="LPE140" i="7"/>
  <c r="LPF140" i="7"/>
  <c r="LPG140" i="7"/>
  <c r="LPH140" i="7"/>
  <c r="LPI140" i="7"/>
  <c r="LPJ140" i="7"/>
  <c r="LPK140" i="7"/>
  <c r="LPL140" i="7"/>
  <c r="LPM140" i="7"/>
  <c r="LPN140" i="7"/>
  <c r="LPO140" i="7"/>
  <c r="LPP140" i="7"/>
  <c r="LPQ140" i="7"/>
  <c r="LPR140" i="7"/>
  <c r="LPS140" i="7"/>
  <c r="LPT140" i="7"/>
  <c r="LPU140" i="7"/>
  <c r="LPV140" i="7"/>
  <c r="LPW140" i="7"/>
  <c r="LPX140" i="7"/>
  <c r="LPY140" i="7"/>
  <c r="LPZ140" i="7"/>
  <c r="LQA140" i="7"/>
  <c r="LQB140" i="7"/>
  <c r="LQC140" i="7"/>
  <c r="LQD140" i="7"/>
  <c r="LQE140" i="7"/>
  <c r="LQF140" i="7"/>
  <c r="LQG140" i="7"/>
  <c r="LQH140" i="7"/>
  <c r="LQI140" i="7"/>
  <c r="LQJ140" i="7"/>
  <c r="LQK140" i="7"/>
  <c r="LQL140" i="7"/>
  <c r="LQM140" i="7"/>
  <c r="LQN140" i="7"/>
  <c r="LQO140" i="7"/>
  <c r="LQP140" i="7"/>
  <c r="LQQ140" i="7"/>
  <c r="LQR140" i="7"/>
  <c r="LQS140" i="7"/>
  <c r="LQT140" i="7"/>
  <c r="LQU140" i="7"/>
  <c r="LQV140" i="7"/>
  <c r="LQW140" i="7"/>
  <c r="LQX140" i="7"/>
  <c r="LQY140" i="7"/>
  <c r="LQZ140" i="7"/>
  <c r="LRA140" i="7"/>
  <c r="LRB140" i="7"/>
  <c r="LRC140" i="7"/>
  <c r="LRD140" i="7"/>
  <c r="LRE140" i="7"/>
  <c r="LRF140" i="7"/>
  <c r="LRG140" i="7"/>
  <c r="LRH140" i="7"/>
  <c r="LRI140" i="7"/>
  <c r="LRJ140" i="7"/>
  <c r="LRK140" i="7"/>
  <c r="LRL140" i="7"/>
  <c r="LRM140" i="7"/>
  <c r="LRN140" i="7"/>
  <c r="LRO140" i="7"/>
  <c r="LRP140" i="7"/>
  <c r="LRQ140" i="7"/>
  <c r="LRR140" i="7"/>
  <c r="LRS140" i="7"/>
  <c r="LRT140" i="7"/>
  <c r="LRU140" i="7"/>
  <c r="LRV140" i="7"/>
  <c r="LRW140" i="7"/>
  <c r="LRX140" i="7"/>
  <c r="LRY140" i="7"/>
  <c r="LRZ140" i="7"/>
  <c r="LSA140" i="7"/>
  <c r="LSB140" i="7"/>
  <c r="LSC140" i="7"/>
  <c r="LSD140" i="7"/>
  <c r="LSE140" i="7"/>
  <c r="LSF140" i="7"/>
  <c r="LSG140" i="7"/>
  <c r="LSH140" i="7"/>
  <c r="LSI140" i="7"/>
  <c r="LSJ140" i="7"/>
  <c r="LSK140" i="7"/>
  <c r="LSL140" i="7"/>
  <c r="LSM140" i="7"/>
  <c r="LSN140" i="7"/>
  <c r="LSO140" i="7"/>
  <c r="LSP140" i="7"/>
  <c r="LSQ140" i="7"/>
  <c r="LSR140" i="7"/>
  <c r="LSS140" i="7"/>
  <c r="LST140" i="7"/>
  <c r="LSU140" i="7"/>
  <c r="LSV140" i="7"/>
  <c r="LSW140" i="7"/>
  <c r="LSX140" i="7"/>
  <c r="LSY140" i="7"/>
  <c r="LSZ140" i="7"/>
  <c r="LTA140" i="7"/>
  <c r="LTB140" i="7"/>
  <c r="LTC140" i="7"/>
  <c r="LTD140" i="7"/>
  <c r="LTE140" i="7"/>
  <c r="LTF140" i="7"/>
  <c r="LTG140" i="7"/>
  <c r="LTH140" i="7"/>
  <c r="LTI140" i="7"/>
  <c r="LTJ140" i="7"/>
  <c r="LTK140" i="7"/>
  <c r="LTL140" i="7"/>
  <c r="LTM140" i="7"/>
  <c r="LTN140" i="7"/>
  <c r="LTO140" i="7"/>
  <c r="LTP140" i="7"/>
  <c r="LTQ140" i="7"/>
  <c r="LTR140" i="7"/>
  <c r="LTS140" i="7"/>
  <c r="LTT140" i="7"/>
  <c r="LTU140" i="7"/>
  <c r="LTV140" i="7"/>
  <c r="LTW140" i="7"/>
  <c r="LTX140" i="7"/>
  <c r="LTY140" i="7"/>
  <c r="LTZ140" i="7"/>
  <c r="LUA140" i="7"/>
  <c r="LUB140" i="7"/>
  <c r="LUC140" i="7"/>
  <c r="LUD140" i="7"/>
  <c r="LUE140" i="7"/>
  <c r="LUF140" i="7"/>
  <c r="LUG140" i="7"/>
  <c r="LUH140" i="7"/>
  <c r="LUI140" i="7"/>
  <c r="LUJ140" i="7"/>
  <c r="LUK140" i="7"/>
  <c r="LUL140" i="7"/>
  <c r="LUM140" i="7"/>
  <c r="LUN140" i="7"/>
  <c r="LUO140" i="7"/>
  <c r="LUP140" i="7"/>
  <c r="LUQ140" i="7"/>
  <c r="LUR140" i="7"/>
  <c r="LUS140" i="7"/>
  <c r="LUT140" i="7"/>
  <c r="LUU140" i="7"/>
  <c r="LUV140" i="7"/>
  <c r="LUW140" i="7"/>
  <c r="LUX140" i="7"/>
  <c r="LUY140" i="7"/>
  <c r="LUZ140" i="7"/>
  <c r="LVA140" i="7"/>
  <c r="LVB140" i="7"/>
  <c r="LVC140" i="7"/>
  <c r="LVD140" i="7"/>
  <c r="LVE140" i="7"/>
  <c r="LVF140" i="7"/>
  <c r="LVG140" i="7"/>
  <c r="LVH140" i="7"/>
  <c r="LVI140" i="7"/>
  <c r="LVJ140" i="7"/>
  <c r="LVK140" i="7"/>
  <c r="LVL140" i="7"/>
  <c r="LVM140" i="7"/>
  <c r="LVN140" i="7"/>
  <c r="LVO140" i="7"/>
  <c r="LVP140" i="7"/>
  <c r="LVQ140" i="7"/>
  <c r="LVR140" i="7"/>
  <c r="LVS140" i="7"/>
  <c r="LVT140" i="7"/>
  <c r="LVU140" i="7"/>
  <c r="LVV140" i="7"/>
  <c r="LVW140" i="7"/>
  <c r="LVX140" i="7"/>
  <c r="LVY140" i="7"/>
  <c r="LVZ140" i="7"/>
  <c r="LWA140" i="7"/>
  <c r="LWB140" i="7"/>
  <c r="LWC140" i="7"/>
  <c r="LWD140" i="7"/>
  <c r="LWE140" i="7"/>
  <c r="LWF140" i="7"/>
  <c r="LWG140" i="7"/>
  <c r="LWH140" i="7"/>
  <c r="LWI140" i="7"/>
  <c r="LWJ140" i="7"/>
  <c r="LWK140" i="7"/>
  <c r="LWL140" i="7"/>
  <c r="LWM140" i="7"/>
  <c r="LWN140" i="7"/>
  <c r="LWO140" i="7"/>
  <c r="LWP140" i="7"/>
  <c r="LWQ140" i="7"/>
  <c r="LWR140" i="7"/>
  <c r="LWS140" i="7"/>
  <c r="LWT140" i="7"/>
  <c r="LWU140" i="7"/>
  <c r="LWV140" i="7"/>
  <c r="LWW140" i="7"/>
  <c r="LWX140" i="7"/>
  <c r="LWY140" i="7"/>
  <c r="LWZ140" i="7"/>
  <c r="LXA140" i="7"/>
  <c r="LXB140" i="7"/>
  <c r="LXC140" i="7"/>
  <c r="LXD140" i="7"/>
  <c r="LXE140" i="7"/>
  <c r="LXF140" i="7"/>
  <c r="LXG140" i="7"/>
  <c r="LXH140" i="7"/>
  <c r="LXI140" i="7"/>
  <c r="LXJ140" i="7"/>
  <c r="LXK140" i="7"/>
  <c r="LXL140" i="7"/>
  <c r="LXM140" i="7"/>
  <c r="LXN140" i="7"/>
  <c r="LXO140" i="7"/>
  <c r="LXP140" i="7"/>
  <c r="LXQ140" i="7"/>
  <c r="LXR140" i="7"/>
  <c r="LXS140" i="7"/>
  <c r="LXT140" i="7"/>
  <c r="LXU140" i="7"/>
  <c r="LXV140" i="7"/>
  <c r="LXW140" i="7"/>
  <c r="LXX140" i="7"/>
  <c r="LXY140" i="7"/>
  <c r="LXZ140" i="7"/>
  <c r="LYA140" i="7"/>
  <c r="LYB140" i="7"/>
  <c r="LYC140" i="7"/>
  <c r="LYD140" i="7"/>
  <c r="LYE140" i="7"/>
  <c r="LYF140" i="7"/>
  <c r="LYG140" i="7"/>
  <c r="LYH140" i="7"/>
  <c r="LYI140" i="7"/>
  <c r="LYJ140" i="7"/>
  <c r="LYK140" i="7"/>
  <c r="LYL140" i="7"/>
  <c r="LYM140" i="7"/>
  <c r="LYN140" i="7"/>
  <c r="LYO140" i="7"/>
  <c r="LYP140" i="7"/>
  <c r="LYQ140" i="7"/>
  <c r="LYR140" i="7"/>
  <c r="LYS140" i="7"/>
  <c r="LYT140" i="7"/>
  <c r="LYU140" i="7"/>
  <c r="LYV140" i="7"/>
  <c r="LYW140" i="7"/>
  <c r="LYX140" i="7"/>
  <c r="LYY140" i="7"/>
  <c r="LYZ140" i="7"/>
  <c r="LZA140" i="7"/>
  <c r="LZB140" i="7"/>
  <c r="LZC140" i="7"/>
  <c r="LZD140" i="7"/>
  <c r="LZE140" i="7"/>
  <c r="LZF140" i="7"/>
  <c r="LZG140" i="7"/>
  <c r="LZH140" i="7"/>
  <c r="LZI140" i="7"/>
  <c r="LZJ140" i="7"/>
  <c r="LZK140" i="7"/>
  <c r="LZL140" i="7"/>
  <c r="LZM140" i="7"/>
  <c r="LZN140" i="7"/>
  <c r="LZO140" i="7"/>
  <c r="LZP140" i="7"/>
  <c r="LZQ140" i="7"/>
  <c r="LZR140" i="7"/>
  <c r="LZS140" i="7"/>
  <c r="LZT140" i="7"/>
  <c r="LZU140" i="7"/>
  <c r="LZV140" i="7"/>
  <c r="LZW140" i="7"/>
  <c r="LZX140" i="7"/>
  <c r="LZY140" i="7"/>
  <c r="LZZ140" i="7"/>
  <c r="MAA140" i="7"/>
  <c r="MAB140" i="7"/>
  <c r="MAC140" i="7"/>
  <c r="MAD140" i="7"/>
  <c r="MAE140" i="7"/>
  <c r="MAF140" i="7"/>
  <c r="MAG140" i="7"/>
  <c r="MAH140" i="7"/>
  <c r="MAI140" i="7"/>
  <c r="MAJ140" i="7"/>
  <c r="MAK140" i="7"/>
  <c r="MAL140" i="7"/>
  <c r="MAM140" i="7"/>
  <c r="MAN140" i="7"/>
  <c r="MAO140" i="7"/>
  <c r="MAP140" i="7"/>
  <c r="MAQ140" i="7"/>
  <c r="MAR140" i="7"/>
  <c r="MAS140" i="7"/>
  <c r="MAT140" i="7"/>
  <c r="MAU140" i="7"/>
  <c r="MAV140" i="7"/>
  <c r="MAW140" i="7"/>
  <c r="MAX140" i="7"/>
  <c r="MAY140" i="7"/>
  <c r="MAZ140" i="7"/>
  <c r="MBA140" i="7"/>
  <c r="MBB140" i="7"/>
  <c r="MBC140" i="7"/>
  <c r="MBD140" i="7"/>
  <c r="MBE140" i="7"/>
  <c r="MBF140" i="7"/>
  <c r="MBG140" i="7"/>
  <c r="MBH140" i="7"/>
  <c r="MBI140" i="7"/>
  <c r="MBJ140" i="7"/>
  <c r="MBK140" i="7"/>
  <c r="MBL140" i="7"/>
  <c r="MBM140" i="7"/>
  <c r="MBN140" i="7"/>
  <c r="MBO140" i="7"/>
  <c r="MBP140" i="7"/>
  <c r="MBQ140" i="7"/>
  <c r="MBR140" i="7"/>
  <c r="MBS140" i="7"/>
  <c r="MBT140" i="7"/>
  <c r="MBU140" i="7"/>
  <c r="MBV140" i="7"/>
  <c r="MBW140" i="7"/>
  <c r="MBX140" i="7"/>
  <c r="MBY140" i="7"/>
  <c r="MBZ140" i="7"/>
  <c r="MCA140" i="7"/>
  <c r="MCB140" i="7"/>
  <c r="MCC140" i="7"/>
  <c r="MCD140" i="7"/>
  <c r="MCE140" i="7"/>
  <c r="MCF140" i="7"/>
  <c r="MCG140" i="7"/>
  <c r="MCH140" i="7"/>
  <c r="MCI140" i="7"/>
  <c r="MCJ140" i="7"/>
  <c r="MCK140" i="7"/>
  <c r="MCL140" i="7"/>
  <c r="MCM140" i="7"/>
  <c r="MCN140" i="7"/>
  <c r="MCO140" i="7"/>
  <c r="MCP140" i="7"/>
  <c r="MCQ140" i="7"/>
  <c r="MCR140" i="7"/>
  <c r="MCS140" i="7"/>
  <c r="MCT140" i="7"/>
  <c r="MCU140" i="7"/>
  <c r="MCV140" i="7"/>
  <c r="MCW140" i="7"/>
  <c r="MCX140" i="7"/>
  <c r="MCY140" i="7"/>
  <c r="MCZ140" i="7"/>
  <c r="MDA140" i="7"/>
  <c r="MDB140" i="7"/>
  <c r="MDC140" i="7"/>
  <c r="MDD140" i="7"/>
  <c r="MDE140" i="7"/>
  <c r="MDF140" i="7"/>
  <c r="MDG140" i="7"/>
  <c r="MDH140" i="7"/>
  <c r="MDI140" i="7"/>
  <c r="MDJ140" i="7"/>
  <c r="MDK140" i="7"/>
  <c r="MDL140" i="7"/>
  <c r="MDM140" i="7"/>
  <c r="MDN140" i="7"/>
  <c r="MDO140" i="7"/>
  <c r="MDP140" i="7"/>
  <c r="MDQ140" i="7"/>
  <c r="MDR140" i="7"/>
  <c r="MDS140" i="7"/>
  <c r="MDT140" i="7"/>
  <c r="MDU140" i="7"/>
  <c r="MDV140" i="7"/>
  <c r="MDW140" i="7"/>
  <c r="MDX140" i="7"/>
  <c r="MDY140" i="7"/>
  <c r="MDZ140" i="7"/>
  <c r="MEA140" i="7"/>
  <c r="MEB140" i="7"/>
  <c r="MEC140" i="7"/>
  <c r="MED140" i="7"/>
  <c r="MEE140" i="7"/>
  <c r="MEF140" i="7"/>
  <c r="MEG140" i="7"/>
  <c r="MEH140" i="7"/>
  <c r="MEI140" i="7"/>
  <c r="MEJ140" i="7"/>
  <c r="MEK140" i="7"/>
  <c r="MEL140" i="7"/>
  <c r="MEM140" i="7"/>
  <c r="MEN140" i="7"/>
  <c r="MEO140" i="7"/>
  <c r="MEP140" i="7"/>
  <c r="MEQ140" i="7"/>
  <c r="MER140" i="7"/>
  <c r="MES140" i="7"/>
  <c r="MET140" i="7"/>
  <c r="MEU140" i="7"/>
  <c r="MEV140" i="7"/>
  <c r="MEW140" i="7"/>
  <c r="MEX140" i="7"/>
  <c r="MEY140" i="7"/>
  <c r="MEZ140" i="7"/>
  <c r="MFA140" i="7"/>
  <c r="MFB140" i="7"/>
  <c r="MFC140" i="7"/>
  <c r="MFD140" i="7"/>
  <c r="MFE140" i="7"/>
  <c r="MFF140" i="7"/>
  <c r="MFG140" i="7"/>
  <c r="MFH140" i="7"/>
  <c r="MFI140" i="7"/>
  <c r="MFJ140" i="7"/>
  <c r="MFK140" i="7"/>
  <c r="MFL140" i="7"/>
  <c r="MFM140" i="7"/>
  <c r="MFN140" i="7"/>
  <c r="MFO140" i="7"/>
  <c r="MFP140" i="7"/>
  <c r="MFQ140" i="7"/>
  <c r="MFR140" i="7"/>
  <c r="MFS140" i="7"/>
  <c r="MFT140" i="7"/>
  <c r="MFU140" i="7"/>
  <c r="MFV140" i="7"/>
  <c r="MFW140" i="7"/>
  <c r="MFX140" i="7"/>
  <c r="MFY140" i="7"/>
  <c r="MFZ140" i="7"/>
  <c r="MGA140" i="7"/>
  <c r="MGB140" i="7"/>
  <c r="MGC140" i="7"/>
  <c r="MGD140" i="7"/>
  <c r="MGE140" i="7"/>
  <c r="MGF140" i="7"/>
  <c r="MGG140" i="7"/>
  <c r="MGH140" i="7"/>
  <c r="MGI140" i="7"/>
  <c r="MGJ140" i="7"/>
  <c r="MGK140" i="7"/>
  <c r="MGL140" i="7"/>
  <c r="MGM140" i="7"/>
  <c r="MGN140" i="7"/>
  <c r="MGO140" i="7"/>
  <c r="MGP140" i="7"/>
  <c r="MGQ140" i="7"/>
  <c r="MGR140" i="7"/>
  <c r="MGS140" i="7"/>
  <c r="MGT140" i="7"/>
  <c r="MGU140" i="7"/>
  <c r="MGV140" i="7"/>
  <c r="MGW140" i="7"/>
  <c r="MGX140" i="7"/>
  <c r="MGY140" i="7"/>
  <c r="MGZ140" i="7"/>
  <c r="MHA140" i="7"/>
  <c r="MHB140" i="7"/>
  <c r="MHC140" i="7"/>
  <c r="MHD140" i="7"/>
  <c r="MHE140" i="7"/>
  <c r="MHF140" i="7"/>
  <c r="MHG140" i="7"/>
  <c r="MHH140" i="7"/>
  <c r="MHI140" i="7"/>
  <c r="MHJ140" i="7"/>
  <c r="MHK140" i="7"/>
  <c r="MHL140" i="7"/>
  <c r="MHM140" i="7"/>
  <c r="MHN140" i="7"/>
  <c r="MHO140" i="7"/>
  <c r="MHP140" i="7"/>
  <c r="MHQ140" i="7"/>
  <c r="MHR140" i="7"/>
  <c r="MHS140" i="7"/>
  <c r="MHT140" i="7"/>
  <c r="MHU140" i="7"/>
  <c r="MHV140" i="7"/>
  <c r="MHW140" i="7"/>
  <c r="MHX140" i="7"/>
  <c r="MHY140" i="7"/>
  <c r="MHZ140" i="7"/>
  <c r="MIA140" i="7"/>
  <c r="MIB140" i="7"/>
  <c r="MIC140" i="7"/>
  <c r="MID140" i="7"/>
  <c r="MIE140" i="7"/>
  <c r="MIF140" i="7"/>
  <c r="MIG140" i="7"/>
  <c r="MIH140" i="7"/>
  <c r="MII140" i="7"/>
  <c r="MIJ140" i="7"/>
  <c r="MIK140" i="7"/>
  <c r="MIL140" i="7"/>
  <c r="MIM140" i="7"/>
  <c r="MIN140" i="7"/>
  <c r="MIO140" i="7"/>
  <c r="MIP140" i="7"/>
  <c r="MIQ140" i="7"/>
  <c r="MIR140" i="7"/>
  <c r="MIS140" i="7"/>
  <c r="MIT140" i="7"/>
  <c r="MIU140" i="7"/>
  <c r="MIV140" i="7"/>
  <c r="MIW140" i="7"/>
  <c r="MIX140" i="7"/>
  <c r="MIY140" i="7"/>
  <c r="MIZ140" i="7"/>
  <c r="MJA140" i="7"/>
  <c r="MJB140" i="7"/>
  <c r="MJC140" i="7"/>
  <c r="MJD140" i="7"/>
  <c r="MJE140" i="7"/>
  <c r="MJF140" i="7"/>
  <c r="MJG140" i="7"/>
  <c r="MJH140" i="7"/>
  <c r="MJI140" i="7"/>
  <c r="MJJ140" i="7"/>
  <c r="MJK140" i="7"/>
  <c r="MJL140" i="7"/>
  <c r="MJM140" i="7"/>
  <c r="MJN140" i="7"/>
  <c r="MJO140" i="7"/>
  <c r="MJP140" i="7"/>
  <c r="MJQ140" i="7"/>
  <c r="MJR140" i="7"/>
  <c r="MJS140" i="7"/>
  <c r="MJT140" i="7"/>
  <c r="MJU140" i="7"/>
  <c r="MJV140" i="7"/>
  <c r="MJW140" i="7"/>
  <c r="MJX140" i="7"/>
  <c r="MJY140" i="7"/>
  <c r="MJZ140" i="7"/>
  <c r="MKA140" i="7"/>
  <c r="MKB140" i="7"/>
  <c r="MKC140" i="7"/>
  <c r="MKD140" i="7"/>
  <c r="MKE140" i="7"/>
  <c r="MKF140" i="7"/>
  <c r="MKG140" i="7"/>
  <c r="MKH140" i="7"/>
  <c r="MKI140" i="7"/>
  <c r="MKJ140" i="7"/>
  <c r="MKK140" i="7"/>
  <c r="MKL140" i="7"/>
  <c r="MKM140" i="7"/>
  <c r="MKN140" i="7"/>
  <c r="MKO140" i="7"/>
  <c r="MKP140" i="7"/>
  <c r="MKQ140" i="7"/>
  <c r="MKR140" i="7"/>
  <c r="MKS140" i="7"/>
  <c r="MKT140" i="7"/>
  <c r="MKU140" i="7"/>
  <c r="MKV140" i="7"/>
  <c r="MKW140" i="7"/>
  <c r="MKX140" i="7"/>
  <c r="MKY140" i="7"/>
  <c r="MKZ140" i="7"/>
  <c r="MLA140" i="7"/>
  <c r="MLB140" i="7"/>
  <c r="MLC140" i="7"/>
  <c r="MLD140" i="7"/>
  <c r="MLE140" i="7"/>
  <c r="MLF140" i="7"/>
  <c r="MLG140" i="7"/>
  <c r="MLH140" i="7"/>
  <c r="MLI140" i="7"/>
  <c r="MLJ140" i="7"/>
  <c r="MLK140" i="7"/>
  <c r="MLL140" i="7"/>
  <c r="MLM140" i="7"/>
  <c r="MLN140" i="7"/>
  <c r="MLO140" i="7"/>
  <c r="MLP140" i="7"/>
  <c r="MLQ140" i="7"/>
  <c r="MLR140" i="7"/>
  <c r="MLS140" i="7"/>
  <c r="MLT140" i="7"/>
  <c r="MLU140" i="7"/>
  <c r="MLV140" i="7"/>
  <c r="MLW140" i="7"/>
  <c r="MLX140" i="7"/>
  <c r="MLY140" i="7"/>
  <c r="MLZ140" i="7"/>
  <c r="MMA140" i="7"/>
  <c r="MMB140" i="7"/>
  <c r="MMC140" i="7"/>
  <c r="MMD140" i="7"/>
  <c r="MME140" i="7"/>
  <c r="MMF140" i="7"/>
  <c r="MMG140" i="7"/>
  <c r="MMH140" i="7"/>
  <c r="MMI140" i="7"/>
  <c r="MMJ140" i="7"/>
  <c r="MMK140" i="7"/>
  <c r="MML140" i="7"/>
  <c r="MMM140" i="7"/>
  <c r="MMN140" i="7"/>
  <c r="MMO140" i="7"/>
  <c r="MMP140" i="7"/>
  <c r="MMQ140" i="7"/>
  <c r="MMR140" i="7"/>
  <c r="MMS140" i="7"/>
  <c r="MMT140" i="7"/>
  <c r="MMU140" i="7"/>
  <c r="MMV140" i="7"/>
  <c r="MMW140" i="7"/>
  <c r="MMX140" i="7"/>
  <c r="MMY140" i="7"/>
  <c r="MMZ140" i="7"/>
  <c r="MNA140" i="7"/>
  <c r="MNB140" i="7"/>
  <c r="MNC140" i="7"/>
  <c r="MND140" i="7"/>
  <c r="MNE140" i="7"/>
  <c r="MNF140" i="7"/>
  <c r="MNG140" i="7"/>
  <c r="MNH140" i="7"/>
  <c r="MNI140" i="7"/>
  <c r="MNJ140" i="7"/>
  <c r="MNK140" i="7"/>
  <c r="MNL140" i="7"/>
  <c r="MNM140" i="7"/>
  <c r="MNN140" i="7"/>
  <c r="MNO140" i="7"/>
  <c r="MNP140" i="7"/>
  <c r="MNQ140" i="7"/>
  <c r="MNR140" i="7"/>
  <c r="MNS140" i="7"/>
  <c r="MNT140" i="7"/>
  <c r="MNU140" i="7"/>
  <c r="MNV140" i="7"/>
  <c r="MNW140" i="7"/>
  <c r="MNX140" i="7"/>
  <c r="MNY140" i="7"/>
  <c r="MNZ140" i="7"/>
  <c r="MOA140" i="7"/>
  <c r="MOB140" i="7"/>
  <c r="MOC140" i="7"/>
  <c r="MOD140" i="7"/>
  <c r="MOE140" i="7"/>
  <c r="MOF140" i="7"/>
  <c r="MOG140" i="7"/>
  <c r="MOH140" i="7"/>
  <c r="MOI140" i="7"/>
  <c r="MOJ140" i="7"/>
  <c r="MOK140" i="7"/>
  <c r="MOL140" i="7"/>
  <c r="MOM140" i="7"/>
  <c r="MON140" i="7"/>
  <c r="MOO140" i="7"/>
  <c r="MOP140" i="7"/>
  <c r="MOQ140" i="7"/>
  <c r="MOR140" i="7"/>
  <c r="MOS140" i="7"/>
  <c r="MOT140" i="7"/>
  <c r="MOU140" i="7"/>
  <c r="MOV140" i="7"/>
  <c r="MOW140" i="7"/>
  <c r="MOX140" i="7"/>
  <c r="MOY140" i="7"/>
  <c r="MOZ140" i="7"/>
  <c r="MPA140" i="7"/>
  <c r="MPB140" i="7"/>
  <c r="MPC140" i="7"/>
  <c r="MPD140" i="7"/>
  <c r="MPE140" i="7"/>
  <c r="MPF140" i="7"/>
  <c r="MPG140" i="7"/>
  <c r="MPH140" i="7"/>
  <c r="MPI140" i="7"/>
  <c r="MPJ140" i="7"/>
  <c r="MPK140" i="7"/>
  <c r="MPL140" i="7"/>
  <c r="MPM140" i="7"/>
  <c r="MPN140" i="7"/>
  <c r="MPO140" i="7"/>
  <c r="MPP140" i="7"/>
  <c r="MPQ140" i="7"/>
  <c r="MPR140" i="7"/>
  <c r="MPS140" i="7"/>
  <c r="MPT140" i="7"/>
  <c r="MPU140" i="7"/>
  <c r="MPV140" i="7"/>
  <c r="MPW140" i="7"/>
  <c r="MPX140" i="7"/>
  <c r="MPY140" i="7"/>
  <c r="MPZ140" i="7"/>
  <c r="MQA140" i="7"/>
  <c r="MQB140" i="7"/>
  <c r="MQC140" i="7"/>
  <c r="MQD140" i="7"/>
  <c r="MQE140" i="7"/>
  <c r="MQF140" i="7"/>
  <c r="MQG140" i="7"/>
  <c r="MQH140" i="7"/>
  <c r="MQI140" i="7"/>
  <c r="MQJ140" i="7"/>
  <c r="MQK140" i="7"/>
  <c r="MQL140" i="7"/>
  <c r="MQM140" i="7"/>
  <c r="MQN140" i="7"/>
  <c r="MQO140" i="7"/>
  <c r="MQP140" i="7"/>
  <c r="MQQ140" i="7"/>
  <c r="MQR140" i="7"/>
  <c r="MQS140" i="7"/>
  <c r="MQT140" i="7"/>
  <c r="MQU140" i="7"/>
  <c r="MQV140" i="7"/>
  <c r="MQW140" i="7"/>
  <c r="MQX140" i="7"/>
  <c r="MQY140" i="7"/>
  <c r="MQZ140" i="7"/>
  <c r="MRA140" i="7"/>
  <c r="MRB140" i="7"/>
  <c r="MRC140" i="7"/>
  <c r="MRD140" i="7"/>
  <c r="MRE140" i="7"/>
  <c r="MRF140" i="7"/>
  <c r="MRG140" i="7"/>
  <c r="MRH140" i="7"/>
  <c r="MRI140" i="7"/>
  <c r="MRJ140" i="7"/>
  <c r="MRK140" i="7"/>
  <c r="MRL140" i="7"/>
  <c r="MRM140" i="7"/>
  <c r="MRN140" i="7"/>
  <c r="MRO140" i="7"/>
  <c r="MRP140" i="7"/>
  <c r="MRQ140" i="7"/>
  <c r="MRR140" i="7"/>
  <c r="MRS140" i="7"/>
  <c r="MRT140" i="7"/>
  <c r="MRU140" i="7"/>
  <c r="MRV140" i="7"/>
  <c r="MRW140" i="7"/>
  <c r="MRX140" i="7"/>
  <c r="MRY140" i="7"/>
  <c r="MRZ140" i="7"/>
  <c r="MSA140" i="7"/>
  <c r="MSB140" i="7"/>
  <c r="MSC140" i="7"/>
  <c r="MSD140" i="7"/>
  <c r="MSE140" i="7"/>
  <c r="MSF140" i="7"/>
  <c r="MSG140" i="7"/>
  <c r="MSH140" i="7"/>
  <c r="MSI140" i="7"/>
  <c r="MSJ140" i="7"/>
  <c r="MSK140" i="7"/>
  <c r="MSL140" i="7"/>
  <c r="MSM140" i="7"/>
  <c r="MSN140" i="7"/>
  <c r="MSO140" i="7"/>
  <c r="MSP140" i="7"/>
  <c r="MSQ140" i="7"/>
  <c r="MSR140" i="7"/>
  <c r="MSS140" i="7"/>
  <c r="MST140" i="7"/>
  <c r="MSU140" i="7"/>
  <c r="MSV140" i="7"/>
  <c r="MSW140" i="7"/>
  <c r="MSX140" i="7"/>
  <c r="MSY140" i="7"/>
  <c r="MSZ140" i="7"/>
  <c r="MTA140" i="7"/>
  <c r="MTB140" i="7"/>
  <c r="MTC140" i="7"/>
  <c r="MTD140" i="7"/>
  <c r="MTE140" i="7"/>
  <c r="MTF140" i="7"/>
  <c r="MTG140" i="7"/>
  <c r="MTH140" i="7"/>
  <c r="MTI140" i="7"/>
  <c r="MTJ140" i="7"/>
  <c r="MTK140" i="7"/>
  <c r="MTL140" i="7"/>
  <c r="MTM140" i="7"/>
  <c r="MTN140" i="7"/>
  <c r="MTO140" i="7"/>
  <c r="MTP140" i="7"/>
  <c r="MTQ140" i="7"/>
  <c r="MTR140" i="7"/>
  <c r="MTS140" i="7"/>
  <c r="MTT140" i="7"/>
  <c r="MTU140" i="7"/>
  <c r="MTV140" i="7"/>
  <c r="MTW140" i="7"/>
  <c r="MTX140" i="7"/>
  <c r="MTY140" i="7"/>
  <c r="MTZ140" i="7"/>
  <c r="MUA140" i="7"/>
  <c r="MUB140" i="7"/>
  <c r="MUC140" i="7"/>
  <c r="MUD140" i="7"/>
  <c r="MUE140" i="7"/>
  <c r="MUF140" i="7"/>
  <c r="MUG140" i="7"/>
  <c r="MUH140" i="7"/>
  <c r="MUI140" i="7"/>
  <c r="MUJ140" i="7"/>
  <c r="MUK140" i="7"/>
  <c r="MUL140" i="7"/>
  <c r="MUM140" i="7"/>
  <c r="MUN140" i="7"/>
  <c r="MUO140" i="7"/>
  <c r="MUP140" i="7"/>
  <c r="MUQ140" i="7"/>
  <c r="MUR140" i="7"/>
  <c r="MUS140" i="7"/>
  <c r="MUT140" i="7"/>
  <c r="MUU140" i="7"/>
  <c r="MUV140" i="7"/>
  <c r="MUW140" i="7"/>
  <c r="MUX140" i="7"/>
  <c r="MUY140" i="7"/>
  <c r="MUZ140" i="7"/>
  <c r="MVA140" i="7"/>
  <c r="MVB140" i="7"/>
  <c r="MVC140" i="7"/>
  <c r="MVD140" i="7"/>
  <c r="MVE140" i="7"/>
  <c r="MVF140" i="7"/>
  <c r="MVG140" i="7"/>
  <c r="MVH140" i="7"/>
  <c r="MVI140" i="7"/>
  <c r="MVJ140" i="7"/>
  <c r="MVK140" i="7"/>
  <c r="MVL140" i="7"/>
  <c r="MVM140" i="7"/>
  <c r="MVN140" i="7"/>
  <c r="MVO140" i="7"/>
  <c r="MVP140" i="7"/>
  <c r="MVQ140" i="7"/>
  <c r="MVR140" i="7"/>
  <c r="MVS140" i="7"/>
  <c r="MVT140" i="7"/>
  <c r="MVU140" i="7"/>
  <c r="MVV140" i="7"/>
  <c r="MVW140" i="7"/>
  <c r="MVX140" i="7"/>
  <c r="MVY140" i="7"/>
  <c r="MVZ140" i="7"/>
  <c r="MWA140" i="7"/>
  <c r="MWB140" i="7"/>
  <c r="MWC140" i="7"/>
  <c r="MWD140" i="7"/>
  <c r="MWE140" i="7"/>
  <c r="MWF140" i="7"/>
  <c r="MWG140" i="7"/>
  <c r="MWH140" i="7"/>
  <c r="MWI140" i="7"/>
  <c r="MWJ140" i="7"/>
  <c r="MWK140" i="7"/>
  <c r="MWL140" i="7"/>
  <c r="MWM140" i="7"/>
  <c r="MWN140" i="7"/>
  <c r="MWO140" i="7"/>
  <c r="MWP140" i="7"/>
  <c r="MWQ140" i="7"/>
  <c r="MWR140" i="7"/>
  <c r="MWS140" i="7"/>
  <c r="MWT140" i="7"/>
  <c r="MWU140" i="7"/>
  <c r="MWV140" i="7"/>
  <c r="MWW140" i="7"/>
  <c r="MWX140" i="7"/>
  <c r="MWY140" i="7"/>
  <c r="MWZ140" i="7"/>
  <c r="MXA140" i="7"/>
  <c r="MXB140" i="7"/>
  <c r="MXC140" i="7"/>
  <c r="MXD140" i="7"/>
  <c r="MXE140" i="7"/>
  <c r="MXF140" i="7"/>
  <c r="MXG140" i="7"/>
  <c r="MXH140" i="7"/>
  <c r="MXI140" i="7"/>
  <c r="MXJ140" i="7"/>
  <c r="MXK140" i="7"/>
  <c r="MXL140" i="7"/>
  <c r="MXM140" i="7"/>
  <c r="MXN140" i="7"/>
  <c r="MXO140" i="7"/>
  <c r="MXP140" i="7"/>
  <c r="MXQ140" i="7"/>
  <c r="MXR140" i="7"/>
  <c r="MXS140" i="7"/>
  <c r="MXT140" i="7"/>
  <c r="MXU140" i="7"/>
  <c r="MXV140" i="7"/>
  <c r="MXW140" i="7"/>
  <c r="MXX140" i="7"/>
  <c r="MXY140" i="7"/>
  <c r="MXZ140" i="7"/>
  <c r="MYA140" i="7"/>
  <c r="MYB140" i="7"/>
  <c r="MYC140" i="7"/>
  <c r="MYD140" i="7"/>
  <c r="MYE140" i="7"/>
  <c r="MYF140" i="7"/>
  <c r="MYG140" i="7"/>
  <c r="MYH140" i="7"/>
  <c r="MYI140" i="7"/>
  <c r="MYJ140" i="7"/>
  <c r="MYK140" i="7"/>
  <c r="MYL140" i="7"/>
  <c r="MYM140" i="7"/>
  <c r="MYN140" i="7"/>
  <c r="MYO140" i="7"/>
  <c r="MYP140" i="7"/>
  <c r="MYQ140" i="7"/>
  <c r="MYR140" i="7"/>
  <c r="MYS140" i="7"/>
  <c r="MYT140" i="7"/>
  <c r="MYU140" i="7"/>
  <c r="MYV140" i="7"/>
  <c r="MYW140" i="7"/>
  <c r="MYX140" i="7"/>
  <c r="MYY140" i="7"/>
  <c r="MYZ140" i="7"/>
  <c r="MZA140" i="7"/>
  <c r="MZB140" i="7"/>
  <c r="MZC140" i="7"/>
  <c r="MZD140" i="7"/>
  <c r="MZE140" i="7"/>
  <c r="MZF140" i="7"/>
  <c r="MZG140" i="7"/>
  <c r="MZH140" i="7"/>
  <c r="MZI140" i="7"/>
  <c r="MZJ140" i="7"/>
  <c r="MZK140" i="7"/>
  <c r="MZL140" i="7"/>
  <c r="MZM140" i="7"/>
  <c r="MZN140" i="7"/>
  <c r="MZO140" i="7"/>
  <c r="MZP140" i="7"/>
  <c r="MZQ140" i="7"/>
  <c r="MZR140" i="7"/>
  <c r="MZS140" i="7"/>
  <c r="MZT140" i="7"/>
  <c r="MZU140" i="7"/>
  <c r="MZV140" i="7"/>
  <c r="MZW140" i="7"/>
  <c r="MZX140" i="7"/>
  <c r="MZY140" i="7"/>
  <c r="MZZ140" i="7"/>
  <c r="NAA140" i="7"/>
  <c r="NAB140" i="7"/>
  <c r="NAC140" i="7"/>
  <c r="NAD140" i="7"/>
  <c r="NAE140" i="7"/>
  <c r="NAF140" i="7"/>
  <c r="NAG140" i="7"/>
  <c r="NAH140" i="7"/>
  <c r="NAI140" i="7"/>
  <c r="NAJ140" i="7"/>
  <c r="NAK140" i="7"/>
  <c r="NAL140" i="7"/>
  <c r="NAM140" i="7"/>
  <c r="NAN140" i="7"/>
  <c r="NAO140" i="7"/>
  <c r="NAP140" i="7"/>
  <c r="NAQ140" i="7"/>
  <c r="NAR140" i="7"/>
  <c r="NAS140" i="7"/>
  <c r="NAT140" i="7"/>
  <c r="NAU140" i="7"/>
  <c r="NAV140" i="7"/>
  <c r="NAW140" i="7"/>
  <c r="NAX140" i="7"/>
  <c r="NAY140" i="7"/>
  <c r="NAZ140" i="7"/>
  <c r="NBA140" i="7"/>
  <c r="NBB140" i="7"/>
  <c r="NBC140" i="7"/>
  <c r="NBD140" i="7"/>
  <c r="NBE140" i="7"/>
  <c r="NBF140" i="7"/>
  <c r="NBG140" i="7"/>
  <c r="NBH140" i="7"/>
  <c r="NBI140" i="7"/>
  <c r="NBJ140" i="7"/>
  <c r="NBK140" i="7"/>
  <c r="NBL140" i="7"/>
  <c r="NBM140" i="7"/>
  <c r="NBN140" i="7"/>
  <c r="NBO140" i="7"/>
  <c r="NBP140" i="7"/>
  <c r="NBQ140" i="7"/>
  <c r="NBR140" i="7"/>
  <c r="NBS140" i="7"/>
  <c r="NBT140" i="7"/>
  <c r="NBU140" i="7"/>
  <c r="NBV140" i="7"/>
  <c r="NBW140" i="7"/>
  <c r="NBX140" i="7"/>
  <c r="NBY140" i="7"/>
  <c r="NBZ140" i="7"/>
  <c r="NCA140" i="7"/>
  <c r="NCB140" i="7"/>
  <c r="NCC140" i="7"/>
  <c r="NCD140" i="7"/>
  <c r="NCE140" i="7"/>
  <c r="NCF140" i="7"/>
  <c r="NCG140" i="7"/>
  <c r="NCH140" i="7"/>
  <c r="NCI140" i="7"/>
  <c r="NCJ140" i="7"/>
  <c r="NCK140" i="7"/>
  <c r="NCL140" i="7"/>
  <c r="NCM140" i="7"/>
  <c r="NCN140" i="7"/>
  <c r="NCO140" i="7"/>
  <c r="NCP140" i="7"/>
  <c r="NCQ140" i="7"/>
  <c r="NCR140" i="7"/>
  <c r="NCS140" i="7"/>
  <c r="NCT140" i="7"/>
  <c r="NCU140" i="7"/>
  <c r="NCV140" i="7"/>
  <c r="NCW140" i="7"/>
  <c r="NCX140" i="7"/>
  <c r="NCY140" i="7"/>
  <c r="NCZ140" i="7"/>
  <c r="NDA140" i="7"/>
  <c r="NDB140" i="7"/>
  <c r="NDC140" i="7"/>
  <c r="NDD140" i="7"/>
  <c r="NDE140" i="7"/>
  <c r="NDF140" i="7"/>
  <c r="NDG140" i="7"/>
  <c r="NDH140" i="7"/>
  <c r="NDI140" i="7"/>
  <c r="NDJ140" i="7"/>
  <c r="NDK140" i="7"/>
  <c r="NDL140" i="7"/>
  <c r="NDM140" i="7"/>
  <c r="NDN140" i="7"/>
  <c r="NDO140" i="7"/>
  <c r="NDP140" i="7"/>
  <c r="NDQ140" i="7"/>
  <c r="NDR140" i="7"/>
  <c r="NDS140" i="7"/>
  <c r="NDT140" i="7"/>
  <c r="NDU140" i="7"/>
  <c r="NDV140" i="7"/>
  <c r="NDW140" i="7"/>
  <c r="NDX140" i="7"/>
  <c r="NDY140" i="7"/>
  <c r="NDZ140" i="7"/>
  <c r="NEA140" i="7"/>
  <c r="NEB140" i="7"/>
  <c r="NEC140" i="7"/>
  <c r="NED140" i="7"/>
  <c r="NEE140" i="7"/>
  <c r="NEF140" i="7"/>
  <c r="NEG140" i="7"/>
  <c r="NEH140" i="7"/>
  <c r="NEI140" i="7"/>
  <c r="NEJ140" i="7"/>
  <c r="NEK140" i="7"/>
  <c r="NEL140" i="7"/>
  <c r="NEM140" i="7"/>
  <c r="NEN140" i="7"/>
  <c r="NEO140" i="7"/>
  <c r="NEP140" i="7"/>
  <c r="NEQ140" i="7"/>
  <c r="NER140" i="7"/>
  <c r="NES140" i="7"/>
  <c r="NET140" i="7"/>
  <c r="NEU140" i="7"/>
  <c r="NEV140" i="7"/>
  <c r="NEW140" i="7"/>
  <c r="NEX140" i="7"/>
  <c r="NEY140" i="7"/>
  <c r="NEZ140" i="7"/>
  <c r="NFA140" i="7"/>
  <c r="NFB140" i="7"/>
  <c r="NFC140" i="7"/>
  <c r="NFD140" i="7"/>
  <c r="NFE140" i="7"/>
  <c r="NFF140" i="7"/>
  <c r="NFG140" i="7"/>
  <c r="NFH140" i="7"/>
  <c r="NFI140" i="7"/>
  <c r="NFJ140" i="7"/>
  <c r="NFK140" i="7"/>
  <c r="NFL140" i="7"/>
  <c r="NFM140" i="7"/>
  <c r="NFN140" i="7"/>
  <c r="NFO140" i="7"/>
  <c r="NFP140" i="7"/>
  <c r="NFQ140" i="7"/>
  <c r="NFR140" i="7"/>
  <c r="NFS140" i="7"/>
  <c r="NFT140" i="7"/>
  <c r="NFU140" i="7"/>
  <c r="NFV140" i="7"/>
  <c r="NFW140" i="7"/>
  <c r="NFX140" i="7"/>
  <c r="NFY140" i="7"/>
  <c r="NFZ140" i="7"/>
  <c r="NGA140" i="7"/>
  <c r="NGB140" i="7"/>
  <c r="NGC140" i="7"/>
  <c r="NGD140" i="7"/>
  <c r="NGE140" i="7"/>
  <c r="NGF140" i="7"/>
  <c r="NGG140" i="7"/>
  <c r="NGH140" i="7"/>
  <c r="NGI140" i="7"/>
  <c r="NGJ140" i="7"/>
  <c r="NGK140" i="7"/>
  <c r="NGL140" i="7"/>
  <c r="NGM140" i="7"/>
  <c r="NGN140" i="7"/>
  <c r="NGO140" i="7"/>
  <c r="NGP140" i="7"/>
  <c r="NGQ140" i="7"/>
  <c r="NGR140" i="7"/>
  <c r="NGS140" i="7"/>
  <c r="NGT140" i="7"/>
  <c r="NGU140" i="7"/>
  <c r="NGV140" i="7"/>
  <c r="NGW140" i="7"/>
  <c r="NGX140" i="7"/>
  <c r="NGY140" i="7"/>
  <c r="NGZ140" i="7"/>
  <c r="NHA140" i="7"/>
  <c r="NHB140" i="7"/>
  <c r="NHC140" i="7"/>
  <c r="NHD140" i="7"/>
  <c r="NHE140" i="7"/>
  <c r="NHF140" i="7"/>
  <c r="NHG140" i="7"/>
  <c r="NHH140" i="7"/>
  <c r="NHI140" i="7"/>
  <c r="NHJ140" i="7"/>
  <c r="NHK140" i="7"/>
  <c r="NHL140" i="7"/>
  <c r="NHM140" i="7"/>
  <c r="NHN140" i="7"/>
  <c r="NHO140" i="7"/>
  <c r="NHP140" i="7"/>
  <c r="NHQ140" i="7"/>
  <c r="NHR140" i="7"/>
  <c r="NHS140" i="7"/>
  <c r="NHT140" i="7"/>
  <c r="NHU140" i="7"/>
  <c r="NHV140" i="7"/>
  <c r="NHW140" i="7"/>
  <c r="NHX140" i="7"/>
  <c r="NHY140" i="7"/>
  <c r="NHZ140" i="7"/>
  <c r="NIA140" i="7"/>
  <c r="NIB140" i="7"/>
  <c r="NIC140" i="7"/>
  <c r="NID140" i="7"/>
  <c r="NIE140" i="7"/>
  <c r="NIF140" i="7"/>
  <c r="NIG140" i="7"/>
  <c r="NIH140" i="7"/>
  <c r="NII140" i="7"/>
  <c r="NIJ140" i="7"/>
  <c r="NIK140" i="7"/>
  <c r="NIL140" i="7"/>
  <c r="NIM140" i="7"/>
  <c r="NIN140" i="7"/>
  <c r="NIO140" i="7"/>
  <c r="NIP140" i="7"/>
  <c r="NIQ140" i="7"/>
  <c r="NIR140" i="7"/>
  <c r="NIS140" i="7"/>
  <c r="NIT140" i="7"/>
  <c r="NIU140" i="7"/>
  <c r="NIV140" i="7"/>
  <c r="NIW140" i="7"/>
  <c r="NIX140" i="7"/>
  <c r="NIY140" i="7"/>
  <c r="NIZ140" i="7"/>
  <c r="NJA140" i="7"/>
  <c r="NJB140" i="7"/>
  <c r="NJC140" i="7"/>
  <c r="NJD140" i="7"/>
  <c r="NJE140" i="7"/>
  <c r="NJF140" i="7"/>
  <c r="NJG140" i="7"/>
  <c r="NJH140" i="7"/>
  <c r="NJI140" i="7"/>
  <c r="NJJ140" i="7"/>
  <c r="NJK140" i="7"/>
  <c r="NJL140" i="7"/>
  <c r="NJM140" i="7"/>
  <c r="NJN140" i="7"/>
  <c r="NJO140" i="7"/>
  <c r="NJP140" i="7"/>
  <c r="NJQ140" i="7"/>
  <c r="NJR140" i="7"/>
  <c r="NJS140" i="7"/>
  <c r="NJT140" i="7"/>
  <c r="NJU140" i="7"/>
  <c r="NJV140" i="7"/>
  <c r="NJW140" i="7"/>
  <c r="NJX140" i="7"/>
  <c r="NJY140" i="7"/>
  <c r="NJZ140" i="7"/>
  <c r="NKA140" i="7"/>
  <c r="NKB140" i="7"/>
  <c r="NKC140" i="7"/>
  <c r="NKD140" i="7"/>
  <c r="NKE140" i="7"/>
  <c r="NKF140" i="7"/>
  <c r="NKG140" i="7"/>
  <c r="NKH140" i="7"/>
  <c r="NKI140" i="7"/>
  <c r="NKJ140" i="7"/>
  <c r="NKK140" i="7"/>
  <c r="NKL140" i="7"/>
  <c r="NKM140" i="7"/>
  <c r="NKN140" i="7"/>
  <c r="NKO140" i="7"/>
  <c r="NKP140" i="7"/>
  <c r="NKQ140" i="7"/>
  <c r="NKR140" i="7"/>
  <c r="NKS140" i="7"/>
  <c r="NKT140" i="7"/>
  <c r="NKU140" i="7"/>
  <c r="NKV140" i="7"/>
  <c r="NKW140" i="7"/>
  <c r="NKX140" i="7"/>
  <c r="NKY140" i="7"/>
  <c r="NKZ140" i="7"/>
  <c r="NLA140" i="7"/>
  <c r="NLB140" i="7"/>
  <c r="NLC140" i="7"/>
  <c r="NLD140" i="7"/>
  <c r="NLE140" i="7"/>
  <c r="NLF140" i="7"/>
  <c r="NLG140" i="7"/>
  <c r="NLH140" i="7"/>
  <c r="NLI140" i="7"/>
  <c r="NLJ140" i="7"/>
  <c r="NLK140" i="7"/>
  <c r="NLL140" i="7"/>
  <c r="NLM140" i="7"/>
  <c r="NLN140" i="7"/>
  <c r="NLO140" i="7"/>
  <c r="NLP140" i="7"/>
  <c r="NLQ140" i="7"/>
  <c r="NLR140" i="7"/>
  <c r="NLS140" i="7"/>
  <c r="NLT140" i="7"/>
  <c r="NLU140" i="7"/>
  <c r="NLV140" i="7"/>
  <c r="NLW140" i="7"/>
  <c r="NLX140" i="7"/>
  <c r="NLY140" i="7"/>
  <c r="NLZ140" i="7"/>
  <c r="NMA140" i="7"/>
  <c r="NMB140" i="7"/>
  <c r="NMC140" i="7"/>
  <c r="NMD140" i="7"/>
  <c r="NME140" i="7"/>
  <c r="NMF140" i="7"/>
  <c r="NMG140" i="7"/>
  <c r="NMH140" i="7"/>
  <c r="NMI140" i="7"/>
  <c r="NMJ140" i="7"/>
  <c r="NMK140" i="7"/>
  <c r="NML140" i="7"/>
  <c r="NMM140" i="7"/>
  <c r="NMN140" i="7"/>
  <c r="NMO140" i="7"/>
  <c r="NMP140" i="7"/>
  <c r="NMQ140" i="7"/>
  <c r="NMR140" i="7"/>
  <c r="NMS140" i="7"/>
  <c r="NMT140" i="7"/>
  <c r="NMU140" i="7"/>
  <c r="NMV140" i="7"/>
  <c r="NMW140" i="7"/>
  <c r="NMX140" i="7"/>
  <c r="NMY140" i="7"/>
  <c r="NMZ140" i="7"/>
  <c r="NNA140" i="7"/>
  <c r="NNB140" i="7"/>
  <c r="NNC140" i="7"/>
  <c r="NND140" i="7"/>
  <c r="NNE140" i="7"/>
  <c r="NNF140" i="7"/>
  <c r="NNG140" i="7"/>
  <c r="NNH140" i="7"/>
  <c r="NNI140" i="7"/>
  <c r="NNJ140" i="7"/>
  <c r="NNK140" i="7"/>
  <c r="NNL140" i="7"/>
  <c r="NNM140" i="7"/>
  <c r="NNN140" i="7"/>
  <c r="NNO140" i="7"/>
  <c r="NNP140" i="7"/>
  <c r="NNQ140" i="7"/>
  <c r="NNR140" i="7"/>
  <c r="NNS140" i="7"/>
  <c r="NNT140" i="7"/>
  <c r="NNU140" i="7"/>
  <c r="NNV140" i="7"/>
  <c r="NNW140" i="7"/>
  <c r="NNX140" i="7"/>
  <c r="NNY140" i="7"/>
  <c r="NNZ140" i="7"/>
  <c r="NOA140" i="7"/>
  <c r="NOB140" i="7"/>
  <c r="NOC140" i="7"/>
  <c r="NOD140" i="7"/>
  <c r="NOE140" i="7"/>
  <c r="NOF140" i="7"/>
  <c r="NOG140" i="7"/>
  <c r="NOH140" i="7"/>
  <c r="NOI140" i="7"/>
  <c r="NOJ140" i="7"/>
  <c r="NOK140" i="7"/>
  <c r="NOL140" i="7"/>
  <c r="NOM140" i="7"/>
  <c r="NON140" i="7"/>
  <c r="NOO140" i="7"/>
  <c r="NOP140" i="7"/>
  <c r="NOQ140" i="7"/>
  <c r="NOR140" i="7"/>
  <c r="NOS140" i="7"/>
  <c r="NOT140" i="7"/>
  <c r="NOU140" i="7"/>
  <c r="NOV140" i="7"/>
  <c r="NOW140" i="7"/>
  <c r="NOX140" i="7"/>
  <c r="NOY140" i="7"/>
  <c r="NOZ140" i="7"/>
  <c r="NPA140" i="7"/>
  <c r="NPB140" i="7"/>
  <c r="NPC140" i="7"/>
  <c r="NPD140" i="7"/>
  <c r="NPE140" i="7"/>
  <c r="NPF140" i="7"/>
  <c r="NPG140" i="7"/>
  <c r="NPH140" i="7"/>
  <c r="NPI140" i="7"/>
  <c r="NPJ140" i="7"/>
  <c r="NPK140" i="7"/>
  <c r="NPL140" i="7"/>
  <c r="NPM140" i="7"/>
  <c r="NPN140" i="7"/>
  <c r="NPO140" i="7"/>
  <c r="NPP140" i="7"/>
  <c r="NPQ140" i="7"/>
  <c r="NPR140" i="7"/>
  <c r="NPS140" i="7"/>
  <c r="NPT140" i="7"/>
  <c r="NPU140" i="7"/>
  <c r="NPV140" i="7"/>
  <c r="NPW140" i="7"/>
  <c r="NPX140" i="7"/>
  <c r="NPY140" i="7"/>
  <c r="NPZ140" i="7"/>
  <c r="NQA140" i="7"/>
  <c r="NQB140" i="7"/>
  <c r="NQC140" i="7"/>
  <c r="NQD140" i="7"/>
  <c r="NQE140" i="7"/>
  <c r="NQF140" i="7"/>
  <c r="NQG140" i="7"/>
  <c r="NQH140" i="7"/>
  <c r="NQI140" i="7"/>
  <c r="NQJ140" i="7"/>
  <c r="NQK140" i="7"/>
  <c r="NQL140" i="7"/>
  <c r="NQM140" i="7"/>
  <c r="NQN140" i="7"/>
  <c r="NQO140" i="7"/>
  <c r="NQP140" i="7"/>
  <c r="NQQ140" i="7"/>
  <c r="NQR140" i="7"/>
  <c r="NQS140" i="7"/>
  <c r="NQT140" i="7"/>
  <c r="NQU140" i="7"/>
  <c r="NQV140" i="7"/>
  <c r="NQW140" i="7"/>
  <c r="NQX140" i="7"/>
  <c r="NQY140" i="7"/>
  <c r="NQZ140" i="7"/>
  <c r="NRA140" i="7"/>
  <c r="NRB140" i="7"/>
  <c r="NRC140" i="7"/>
  <c r="NRD140" i="7"/>
  <c r="NRE140" i="7"/>
  <c r="NRF140" i="7"/>
  <c r="NRG140" i="7"/>
  <c r="NRH140" i="7"/>
  <c r="NRI140" i="7"/>
  <c r="NRJ140" i="7"/>
  <c r="NRK140" i="7"/>
  <c r="NRL140" i="7"/>
  <c r="NRM140" i="7"/>
  <c r="NRN140" i="7"/>
  <c r="NRO140" i="7"/>
  <c r="NRP140" i="7"/>
  <c r="NRQ140" i="7"/>
  <c r="NRR140" i="7"/>
  <c r="NRS140" i="7"/>
  <c r="NRT140" i="7"/>
  <c r="NRU140" i="7"/>
  <c r="NRV140" i="7"/>
  <c r="NRW140" i="7"/>
  <c r="NRX140" i="7"/>
  <c r="NRY140" i="7"/>
  <c r="NRZ140" i="7"/>
  <c r="NSA140" i="7"/>
  <c r="NSB140" i="7"/>
  <c r="NSC140" i="7"/>
  <c r="NSD140" i="7"/>
  <c r="NSE140" i="7"/>
  <c r="NSF140" i="7"/>
  <c r="NSG140" i="7"/>
  <c r="NSH140" i="7"/>
  <c r="NSI140" i="7"/>
  <c r="NSJ140" i="7"/>
  <c r="NSK140" i="7"/>
  <c r="NSL140" i="7"/>
  <c r="NSM140" i="7"/>
  <c r="NSN140" i="7"/>
  <c r="NSO140" i="7"/>
  <c r="NSP140" i="7"/>
  <c r="NSQ140" i="7"/>
  <c r="NSR140" i="7"/>
  <c r="NSS140" i="7"/>
  <c r="NST140" i="7"/>
  <c r="NSU140" i="7"/>
  <c r="NSV140" i="7"/>
  <c r="NSW140" i="7"/>
  <c r="NSX140" i="7"/>
  <c r="NSY140" i="7"/>
  <c r="NSZ140" i="7"/>
  <c r="NTA140" i="7"/>
  <c r="NTB140" i="7"/>
  <c r="NTC140" i="7"/>
  <c r="NTD140" i="7"/>
  <c r="NTE140" i="7"/>
  <c r="NTF140" i="7"/>
  <c r="NTG140" i="7"/>
  <c r="NTH140" i="7"/>
  <c r="NTI140" i="7"/>
  <c r="NTJ140" i="7"/>
  <c r="NTK140" i="7"/>
  <c r="NTL140" i="7"/>
  <c r="NTM140" i="7"/>
  <c r="NTN140" i="7"/>
  <c r="NTO140" i="7"/>
  <c r="NTP140" i="7"/>
  <c r="NTQ140" i="7"/>
  <c r="NTR140" i="7"/>
  <c r="NTS140" i="7"/>
  <c r="NTT140" i="7"/>
  <c r="NTU140" i="7"/>
  <c r="NTV140" i="7"/>
  <c r="NTW140" i="7"/>
  <c r="NTX140" i="7"/>
  <c r="NTY140" i="7"/>
  <c r="NTZ140" i="7"/>
  <c r="NUA140" i="7"/>
  <c r="NUB140" i="7"/>
  <c r="NUC140" i="7"/>
  <c r="NUD140" i="7"/>
  <c r="NUE140" i="7"/>
  <c r="NUF140" i="7"/>
  <c r="NUG140" i="7"/>
  <c r="NUH140" i="7"/>
  <c r="NUI140" i="7"/>
  <c r="NUJ140" i="7"/>
  <c r="NUK140" i="7"/>
  <c r="NUL140" i="7"/>
  <c r="NUM140" i="7"/>
  <c r="NUN140" i="7"/>
  <c r="NUO140" i="7"/>
  <c r="NUP140" i="7"/>
  <c r="NUQ140" i="7"/>
  <c r="NUR140" i="7"/>
  <c r="NUS140" i="7"/>
  <c r="NUT140" i="7"/>
  <c r="NUU140" i="7"/>
  <c r="NUV140" i="7"/>
  <c r="NUW140" i="7"/>
  <c r="NUX140" i="7"/>
  <c r="NUY140" i="7"/>
  <c r="NUZ140" i="7"/>
  <c r="NVA140" i="7"/>
  <c r="NVB140" i="7"/>
  <c r="NVC140" i="7"/>
  <c r="NVD140" i="7"/>
  <c r="NVE140" i="7"/>
  <c r="NVF140" i="7"/>
  <c r="NVG140" i="7"/>
  <c r="NVH140" i="7"/>
  <c r="NVI140" i="7"/>
  <c r="NVJ140" i="7"/>
  <c r="NVK140" i="7"/>
  <c r="NVL140" i="7"/>
  <c r="NVM140" i="7"/>
  <c r="NVN140" i="7"/>
  <c r="NVO140" i="7"/>
  <c r="NVP140" i="7"/>
  <c r="NVQ140" i="7"/>
  <c r="NVR140" i="7"/>
  <c r="NVS140" i="7"/>
  <c r="NVT140" i="7"/>
  <c r="NVU140" i="7"/>
  <c r="NVV140" i="7"/>
  <c r="NVW140" i="7"/>
  <c r="NVX140" i="7"/>
  <c r="NVY140" i="7"/>
  <c r="NVZ140" i="7"/>
  <c r="NWA140" i="7"/>
  <c r="NWB140" i="7"/>
  <c r="NWC140" i="7"/>
  <c r="NWD140" i="7"/>
  <c r="NWE140" i="7"/>
  <c r="NWF140" i="7"/>
  <c r="NWG140" i="7"/>
  <c r="NWH140" i="7"/>
  <c r="NWI140" i="7"/>
  <c r="NWJ140" i="7"/>
  <c r="NWK140" i="7"/>
  <c r="NWL140" i="7"/>
  <c r="NWM140" i="7"/>
  <c r="NWN140" i="7"/>
  <c r="NWO140" i="7"/>
  <c r="NWP140" i="7"/>
  <c r="NWQ140" i="7"/>
  <c r="NWR140" i="7"/>
  <c r="NWS140" i="7"/>
  <c r="NWT140" i="7"/>
  <c r="NWU140" i="7"/>
  <c r="NWV140" i="7"/>
  <c r="NWW140" i="7"/>
  <c r="NWX140" i="7"/>
  <c r="NWY140" i="7"/>
  <c r="NWZ140" i="7"/>
  <c r="NXA140" i="7"/>
  <c r="NXB140" i="7"/>
  <c r="NXC140" i="7"/>
  <c r="NXD140" i="7"/>
  <c r="NXE140" i="7"/>
  <c r="NXF140" i="7"/>
  <c r="NXG140" i="7"/>
  <c r="NXH140" i="7"/>
  <c r="NXI140" i="7"/>
  <c r="NXJ140" i="7"/>
  <c r="NXK140" i="7"/>
  <c r="NXL140" i="7"/>
  <c r="NXM140" i="7"/>
  <c r="NXN140" i="7"/>
  <c r="NXO140" i="7"/>
  <c r="NXP140" i="7"/>
  <c r="NXQ140" i="7"/>
  <c r="NXR140" i="7"/>
  <c r="NXS140" i="7"/>
  <c r="NXT140" i="7"/>
  <c r="NXU140" i="7"/>
  <c r="NXV140" i="7"/>
  <c r="NXW140" i="7"/>
  <c r="NXX140" i="7"/>
  <c r="NXY140" i="7"/>
  <c r="NXZ140" i="7"/>
  <c r="NYA140" i="7"/>
  <c r="NYB140" i="7"/>
  <c r="NYC140" i="7"/>
  <c r="NYD140" i="7"/>
  <c r="NYE140" i="7"/>
  <c r="NYF140" i="7"/>
  <c r="NYG140" i="7"/>
  <c r="NYH140" i="7"/>
  <c r="NYI140" i="7"/>
  <c r="NYJ140" i="7"/>
  <c r="NYK140" i="7"/>
  <c r="NYL140" i="7"/>
  <c r="NYM140" i="7"/>
  <c r="NYN140" i="7"/>
  <c r="NYO140" i="7"/>
  <c r="NYP140" i="7"/>
  <c r="NYQ140" i="7"/>
  <c r="NYR140" i="7"/>
  <c r="NYS140" i="7"/>
  <c r="NYT140" i="7"/>
  <c r="NYU140" i="7"/>
  <c r="NYV140" i="7"/>
  <c r="NYW140" i="7"/>
  <c r="NYX140" i="7"/>
  <c r="NYY140" i="7"/>
  <c r="NYZ140" i="7"/>
  <c r="NZA140" i="7"/>
  <c r="NZB140" i="7"/>
  <c r="NZC140" i="7"/>
  <c r="NZD140" i="7"/>
  <c r="NZE140" i="7"/>
  <c r="NZF140" i="7"/>
  <c r="NZG140" i="7"/>
  <c r="NZH140" i="7"/>
  <c r="NZI140" i="7"/>
  <c r="NZJ140" i="7"/>
  <c r="NZK140" i="7"/>
  <c r="NZL140" i="7"/>
  <c r="NZM140" i="7"/>
  <c r="NZN140" i="7"/>
  <c r="NZO140" i="7"/>
  <c r="NZP140" i="7"/>
  <c r="NZQ140" i="7"/>
  <c r="NZR140" i="7"/>
  <c r="NZS140" i="7"/>
  <c r="NZT140" i="7"/>
  <c r="NZU140" i="7"/>
  <c r="NZV140" i="7"/>
  <c r="NZW140" i="7"/>
  <c r="NZX140" i="7"/>
  <c r="NZY140" i="7"/>
  <c r="NZZ140" i="7"/>
  <c r="OAA140" i="7"/>
  <c r="OAB140" i="7"/>
  <c r="OAC140" i="7"/>
  <c r="OAD140" i="7"/>
  <c r="OAE140" i="7"/>
  <c r="OAF140" i="7"/>
  <c r="OAG140" i="7"/>
  <c r="OAH140" i="7"/>
  <c r="OAI140" i="7"/>
  <c r="OAJ140" i="7"/>
  <c r="OAK140" i="7"/>
  <c r="OAL140" i="7"/>
  <c r="OAM140" i="7"/>
  <c r="OAN140" i="7"/>
  <c r="OAO140" i="7"/>
  <c r="OAP140" i="7"/>
  <c r="OAQ140" i="7"/>
  <c r="OAR140" i="7"/>
  <c r="OAS140" i="7"/>
  <c r="OAT140" i="7"/>
  <c r="OAU140" i="7"/>
  <c r="OAV140" i="7"/>
  <c r="OAW140" i="7"/>
  <c r="OAX140" i="7"/>
  <c r="OAY140" i="7"/>
  <c r="OAZ140" i="7"/>
  <c r="OBA140" i="7"/>
  <c r="OBB140" i="7"/>
  <c r="OBC140" i="7"/>
  <c r="OBD140" i="7"/>
  <c r="OBE140" i="7"/>
  <c r="OBF140" i="7"/>
  <c r="OBG140" i="7"/>
  <c r="OBH140" i="7"/>
  <c r="OBI140" i="7"/>
  <c r="OBJ140" i="7"/>
  <c r="OBK140" i="7"/>
  <c r="OBL140" i="7"/>
  <c r="OBM140" i="7"/>
  <c r="OBN140" i="7"/>
  <c r="OBO140" i="7"/>
  <c r="OBP140" i="7"/>
  <c r="OBQ140" i="7"/>
  <c r="OBR140" i="7"/>
  <c r="OBS140" i="7"/>
  <c r="OBT140" i="7"/>
  <c r="OBU140" i="7"/>
  <c r="OBV140" i="7"/>
  <c r="OBW140" i="7"/>
  <c r="OBX140" i="7"/>
  <c r="OBY140" i="7"/>
  <c r="OBZ140" i="7"/>
  <c r="OCA140" i="7"/>
  <c r="OCB140" i="7"/>
  <c r="OCC140" i="7"/>
  <c r="OCD140" i="7"/>
  <c r="OCE140" i="7"/>
  <c r="OCF140" i="7"/>
  <c r="OCG140" i="7"/>
  <c r="OCH140" i="7"/>
  <c r="OCI140" i="7"/>
  <c r="OCJ140" i="7"/>
  <c r="OCK140" i="7"/>
  <c r="OCL140" i="7"/>
  <c r="OCM140" i="7"/>
  <c r="OCN140" i="7"/>
  <c r="OCO140" i="7"/>
  <c r="OCP140" i="7"/>
  <c r="OCQ140" i="7"/>
  <c r="OCR140" i="7"/>
  <c r="OCS140" i="7"/>
  <c r="OCT140" i="7"/>
  <c r="OCU140" i="7"/>
  <c r="OCV140" i="7"/>
  <c r="OCW140" i="7"/>
  <c r="OCX140" i="7"/>
  <c r="OCY140" i="7"/>
  <c r="OCZ140" i="7"/>
  <c r="ODA140" i="7"/>
  <c r="ODB140" i="7"/>
  <c r="ODC140" i="7"/>
  <c r="ODD140" i="7"/>
  <c r="ODE140" i="7"/>
  <c r="ODF140" i="7"/>
  <c r="ODG140" i="7"/>
  <c r="ODH140" i="7"/>
  <c r="ODI140" i="7"/>
  <c r="ODJ140" i="7"/>
  <c r="ODK140" i="7"/>
  <c r="ODL140" i="7"/>
  <c r="ODM140" i="7"/>
  <c r="ODN140" i="7"/>
  <c r="ODO140" i="7"/>
  <c r="ODP140" i="7"/>
  <c r="ODQ140" i="7"/>
  <c r="ODR140" i="7"/>
  <c r="ODS140" i="7"/>
  <c r="ODT140" i="7"/>
  <c r="ODU140" i="7"/>
  <c r="ODV140" i="7"/>
  <c r="ODW140" i="7"/>
  <c r="ODX140" i="7"/>
  <c r="ODY140" i="7"/>
  <c r="ODZ140" i="7"/>
  <c r="OEA140" i="7"/>
  <c r="OEB140" i="7"/>
  <c r="OEC140" i="7"/>
  <c r="OED140" i="7"/>
  <c r="OEE140" i="7"/>
  <c r="OEF140" i="7"/>
  <c r="OEG140" i="7"/>
  <c r="OEH140" i="7"/>
  <c r="OEI140" i="7"/>
  <c r="OEJ140" i="7"/>
  <c r="OEK140" i="7"/>
  <c r="OEL140" i="7"/>
  <c r="OEM140" i="7"/>
  <c r="OEN140" i="7"/>
  <c r="OEO140" i="7"/>
  <c r="OEP140" i="7"/>
  <c r="OEQ140" i="7"/>
  <c r="OER140" i="7"/>
  <c r="OES140" i="7"/>
  <c r="OET140" i="7"/>
  <c r="OEU140" i="7"/>
  <c r="OEV140" i="7"/>
  <c r="OEW140" i="7"/>
  <c r="OEX140" i="7"/>
  <c r="OEY140" i="7"/>
  <c r="OEZ140" i="7"/>
  <c r="OFA140" i="7"/>
  <c r="OFB140" i="7"/>
  <c r="OFC140" i="7"/>
  <c r="OFD140" i="7"/>
  <c r="OFE140" i="7"/>
  <c r="OFF140" i="7"/>
  <c r="OFG140" i="7"/>
  <c r="OFH140" i="7"/>
  <c r="OFI140" i="7"/>
  <c r="OFJ140" i="7"/>
  <c r="OFK140" i="7"/>
  <c r="OFL140" i="7"/>
  <c r="OFM140" i="7"/>
  <c r="OFN140" i="7"/>
  <c r="OFO140" i="7"/>
  <c r="OFP140" i="7"/>
  <c r="OFQ140" i="7"/>
  <c r="OFR140" i="7"/>
  <c r="OFS140" i="7"/>
  <c r="OFT140" i="7"/>
  <c r="OFU140" i="7"/>
  <c r="OFV140" i="7"/>
  <c r="OFW140" i="7"/>
  <c r="OFX140" i="7"/>
  <c r="OFY140" i="7"/>
  <c r="OFZ140" i="7"/>
  <c r="OGA140" i="7"/>
  <c r="OGB140" i="7"/>
  <c r="OGC140" i="7"/>
  <c r="OGD140" i="7"/>
  <c r="OGE140" i="7"/>
  <c r="OGF140" i="7"/>
  <c r="OGG140" i="7"/>
  <c r="OGH140" i="7"/>
  <c r="OGI140" i="7"/>
  <c r="OGJ140" i="7"/>
  <c r="OGK140" i="7"/>
  <c r="OGL140" i="7"/>
  <c r="OGM140" i="7"/>
  <c r="OGN140" i="7"/>
  <c r="OGO140" i="7"/>
  <c r="OGP140" i="7"/>
  <c r="OGQ140" i="7"/>
  <c r="OGR140" i="7"/>
  <c r="OGS140" i="7"/>
  <c r="OGT140" i="7"/>
  <c r="OGU140" i="7"/>
  <c r="OGV140" i="7"/>
  <c r="OGW140" i="7"/>
  <c r="OGX140" i="7"/>
  <c r="OGY140" i="7"/>
  <c r="OGZ140" i="7"/>
  <c r="OHA140" i="7"/>
  <c r="OHB140" i="7"/>
  <c r="OHC140" i="7"/>
  <c r="OHD140" i="7"/>
  <c r="OHE140" i="7"/>
  <c r="OHF140" i="7"/>
  <c r="OHG140" i="7"/>
  <c r="OHH140" i="7"/>
  <c r="OHI140" i="7"/>
  <c r="OHJ140" i="7"/>
  <c r="OHK140" i="7"/>
  <c r="OHL140" i="7"/>
  <c r="OHM140" i="7"/>
  <c r="OHN140" i="7"/>
  <c r="OHO140" i="7"/>
  <c r="OHP140" i="7"/>
  <c r="OHQ140" i="7"/>
  <c r="OHR140" i="7"/>
  <c r="OHS140" i="7"/>
  <c r="OHT140" i="7"/>
  <c r="OHU140" i="7"/>
  <c r="OHV140" i="7"/>
  <c r="OHW140" i="7"/>
  <c r="OHX140" i="7"/>
  <c r="OHY140" i="7"/>
  <c r="OHZ140" i="7"/>
  <c r="OIA140" i="7"/>
  <c r="OIB140" i="7"/>
  <c r="OIC140" i="7"/>
  <c r="OID140" i="7"/>
  <c r="OIE140" i="7"/>
  <c r="OIF140" i="7"/>
  <c r="OIG140" i="7"/>
  <c r="OIH140" i="7"/>
  <c r="OII140" i="7"/>
  <c r="OIJ140" i="7"/>
  <c r="OIK140" i="7"/>
  <c r="OIL140" i="7"/>
  <c r="OIM140" i="7"/>
  <c r="OIN140" i="7"/>
  <c r="OIO140" i="7"/>
  <c r="OIP140" i="7"/>
  <c r="OIQ140" i="7"/>
  <c r="OIR140" i="7"/>
  <c r="OIS140" i="7"/>
  <c r="OIT140" i="7"/>
  <c r="OIU140" i="7"/>
  <c r="OIV140" i="7"/>
  <c r="OIW140" i="7"/>
  <c r="OIX140" i="7"/>
  <c r="OIY140" i="7"/>
  <c r="OIZ140" i="7"/>
  <c r="OJA140" i="7"/>
  <c r="OJB140" i="7"/>
  <c r="OJC140" i="7"/>
  <c r="OJD140" i="7"/>
  <c r="OJE140" i="7"/>
  <c r="OJF140" i="7"/>
  <c r="OJG140" i="7"/>
  <c r="OJH140" i="7"/>
  <c r="OJI140" i="7"/>
  <c r="OJJ140" i="7"/>
  <c r="OJK140" i="7"/>
  <c r="OJL140" i="7"/>
  <c r="OJM140" i="7"/>
  <c r="OJN140" i="7"/>
  <c r="OJO140" i="7"/>
  <c r="OJP140" i="7"/>
  <c r="OJQ140" i="7"/>
  <c r="OJR140" i="7"/>
  <c r="OJS140" i="7"/>
  <c r="OJT140" i="7"/>
  <c r="OJU140" i="7"/>
  <c r="OJV140" i="7"/>
  <c r="OJW140" i="7"/>
  <c r="OJX140" i="7"/>
  <c r="OJY140" i="7"/>
  <c r="OJZ140" i="7"/>
  <c r="OKA140" i="7"/>
  <c r="OKB140" i="7"/>
  <c r="OKC140" i="7"/>
  <c r="OKD140" i="7"/>
  <c r="OKE140" i="7"/>
  <c r="OKF140" i="7"/>
  <c r="OKG140" i="7"/>
  <c r="OKH140" i="7"/>
  <c r="OKI140" i="7"/>
  <c r="OKJ140" i="7"/>
  <c r="OKK140" i="7"/>
  <c r="OKL140" i="7"/>
  <c r="OKM140" i="7"/>
  <c r="OKN140" i="7"/>
  <c r="OKO140" i="7"/>
  <c r="OKP140" i="7"/>
  <c r="OKQ140" i="7"/>
  <c r="OKR140" i="7"/>
  <c r="OKS140" i="7"/>
  <c r="OKT140" i="7"/>
  <c r="OKU140" i="7"/>
  <c r="OKV140" i="7"/>
  <c r="OKW140" i="7"/>
  <c r="OKX140" i="7"/>
  <c r="OKY140" i="7"/>
  <c r="OKZ140" i="7"/>
  <c r="OLA140" i="7"/>
  <c r="OLB140" i="7"/>
  <c r="OLC140" i="7"/>
  <c r="OLD140" i="7"/>
  <c r="OLE140" i="7"/>
  <c r="OLF140" i="7"/>
  <c r="OLG140" i="7"/>
  <c r="OLH140" i="7"/>
  <c r="OLI140" i="7"/>
  <c r="OLJ140" i="7"/>
  <c r="OLK140" i="7"/>
  <c r="OLL140" i="7"/>
  <c r="OLM140" i="7"/>
  <c r="OLN140" i="7"/>
  <c r="OLO140" i="7"/>
  <c r="OLP140" i="7"/>
  <c r="OLQ140" i="7"/>
  <c r="OLR140" i="7"/>
  <c r="OLS140" i="7"/>
  <c r="OLT140" i="7"/>
  <c r="OLU140" i="7"/>
  <c r="OLV140" i="7"/>
  <c r="OLW140" i="7"/>
  <c r="OLX140" i="7"/>
  <c r="OLY140" i="7"/>
  <c r="OLZ140" i="7"/>
  <c r="OMA140" i="7"/>
  <c r="OMB140" i="7"/>
  <c r="OMC140" i="7"/>
  <c r="OMD140" i="7"/>
  <c r="OME140" i="7"/>
  <c r="OMF140" i="7"/>
  <c r="OMG140" i="7"/>
  <c r="OMH140" i="7"/>
  <c r="OMI140" i="7"/>
  <c r="OMJ140" i="7"/>
  <c r="OMK140" i="7"/>
  <c r="OML140" i="7"/>
  <c r="OMM140" i="7"/>
  <c r="OMN140" i="7"/>
  <c r="OMO140" i="7"/>
  <c r="OMP140" i="7"/>
  <c r="OMQ140" i="7"/>
  <c r="OMR140" i="7"/>
  <c r="OMS140" i="7"/>
  <c r="OMT140" i="7"/>
  <c r="OMU140" i="7"/>
  <c r="OMV140" i="7"/>
  <c r="OMW140" i="7"/>
  <c r="OMX140" i="7"/>
  <c r="OMY140" i="7"/>
  <c r="OMZ140" i="7"/>
  <c r="ONA140" i="7"/>
  <c r="ONB140" i="7"/>
  <c r="ONC140" i="7"/>
  <c r="OND140" i="7"/>
  <c r="ONE140" i="7"/>
  <c r="ONF140" i="7"/>
  <c r="ONG140" i="7"/>
  <c r="ONH140" i="7"/>
  <c r="ONI140" i="7"/>
  <c r="ONJ140" i="7"/>
  <c r="ONK140" i="7"/>
  <c r="ONL140" i="7"/>
  <c r="ONM140" i="7"/>
  <c r="ONN140" i="7"/>
  <c r="ONO140" i="7"/>
  <c r="ONP140" i="7"/>
  <c r="ONQ140" i="7"/>
  <c r="ONR140" i="7"/>
  <c r="ONS140" i="7"/>
  <c r="ONT140" i="7"/>
  <c r="ONU140" i="7"/>
  <c r="ONV140" i="7"/>
  <c r="ONW140" i="7"/>
  <c r="ONX140" i="7"/>
  <c r="ONY140" i="7"/>
  <c r="ONZ140" i="7"/>
  <c r="OOA140" i="7"/>
  <c r="OOB140" i="7"/>
  <c r="OOC140" i="7"/>
  <c r="OOD140" i="7"/>
  <c r="OOE140" i="7"/>
  <c r="OOF140" i="7"/>
  <c r="OOG140" i="7"/>
  <c r="OOH140" i="7"/>
  <c r="OOI140" i="7"/>
  <c r="OOJ140" i="7"/>
  <c r="OOK140" i="7"/>
  <c r="OOL140" i="7"/>
  <c r="OOM140" i="7"/>
  <c r="OON140" i="7"/>
  <c r="OOO140" i="7"/>
  <c r="OOP140" i="7"/>
  <c r="OOQ140" i="7"/>
  <c r="OOR140" i="7"/>
  <c r="OOS140" i="7"/>
  <c r="OOT140" i="7"/>
  <c r="OOU140" i="7"/>
  <c r="OOV140" i="7"/>
  <c r="OOW140" i="7"/>
  <c r="OOX140" i="7"/>
  <c r="OOY140" i="7"/>
  <c r="OOZ140" i="7"/>
  <c r="OPA140" i="7"/>
  <c r="OPB140" i="7"/>
  <c r="OPC140" i="7"/>
  <c r="OPD140" i="7"/>
  <c r="OPE140" i="7"/>
  <c r="OPF140" i="7"/>
  <c r="OPG140" i="7"/>
  <c r="OPH140" i="7"/>
  <c r="OPI140" i="7"/>
  <c r="OPJ140" i="7"/>
  <c r="OPK140" i="7"/>
  <c r="OPL140" i="7"/>
  <c r="OPM140" i="7"/>
  <c r="OPN140" i="7"/>
  <c r="OPO140" i="7"/>
  <c r="OPP140" i="7"/>
  <c r="OPQ140" i="7"/>
  <c r="OPR140" i="7"/>
  <c r="OPS140" i="7"/>
  <c r="OPT140" i="7"/>
  <c r="OPU140" i="7"/>
  <c r="OPV140" i="7"/>
  <c r="OPW140" i="7"/>
  <c r="OPX140" i="7"/>
  <c r="OPY140" i="7"/>
  <c r="OPZ140" i="7"/>
  <c r="OQA140" i="7"/>
  <c r="OQB140" i="7"/>
  <c r="OQC140" i="7"/>
  <c r="OQD140" i="7"/>
  <c r="OQE140" i="7"/>
  <c r="OQF140" i="7"/>
  <c r="OQG140" i="7"/>
  <c r="OQH140" i="7"/>
  <c r="OQI140" i="7"/>
  <c r="OQJ140" i="7"/>
  <c r="OQK140" i="7"/>
  <c r="OQL140" i="7"/>
  <c r="OQM140" i="7"/>
  <c r="OQN140" i="7"/>
  <c r="OQO140" i="7"/>
  <c r="OQP140" i="7"/>
  <c r="OQQ140" i="7"/>
  <c r="OQR140" i="7"/>
  <c r="OQS140" i="7"/>
  <c r="OQT140" i="7"/>
  <c r="OQU140" i="7"/>
  <c r="OQV140" i="7"/>
  <c r="OQW140" i="7"/>
  <c r="OQX140" i="7"/>
  <c r="OQY140" i="7"/>
  <c r="OQZ140" i="7"/>
  <c r="ORA140" i="7"/>
  <c r="ORB140" i="7"/>
  <c r="ORC140" i="7"/>
  <c r="ORD140" i="7"/>
  <c r="ORE140" i="7"/>
  <c r="ORF140" i="7"/>
  <c r="ORG140" i="7"/>
  <c r="ORH140" i="7"/>
  <c r="ORI140" i="7"/>
  <c r="ORJ140" i="7"/>
  <c r="ORK140" i="7"/>
  <c r="ORL140" i="7"/>
  <c r="ORM140" i="7"/>
  <c r="ORN140" i="7"/>
  <c r="ORO140" i="7"/>
  <c r="ORP140" i="7"/>
  <c r="ORQ140" i="7"/>
  <c r="ORR140" i="7"/>
  <c r="ORS140" i="7"/>
  <c r="ORT140" i="7"/>
  <c r="ORU140" i="7"/>
  <c r="ORV140" i="7"/>
  <c r="ORW140" i="7"/>
  <c r="ORX140" i="7"/>
  <c r="ORY140" i="7"/>
  <c r="ORZ140" i="7"/>
  <c r="OSA140" i="7"/>
  <c r="OSB140" i="7"/>
  <c r="OSC140" i="7"/>
  <c r="OSD140" i="7"/>
  <c r="OSE140" i="7"/>
  <c r="OSF140" i="7"/>
  <c r="OSG140" i="7"/>
  <c r="OSH140" i="7"/>
  <c r="OSI140" i="7"/>
  <c r="OSJ140" i="7"/>
  <c r="OSK140" i="7"/>
  <c r="OSL140" i="7"/>
  <c r="OSM140" i="7"/>
  <c r="OSN140" i="7"/>
  <c r="OSO140" i="7"/>
  <c r="OSP140" i="7"/>
  <c r="OSQ140" i="7"/>
  <c r="OSR140" i="7"/>
  <c r="OSS140" i="7"/>
  <c r="OST140" i="7"/>
  <c r="OSU140" i="7"/>
  <c r="OSV140" i="7"/>
  <c r="OSW140" i="7"/>
  <c r="OSX140" i="7"/>
  <c r="OSY140" i="7"/>
  <c r="OSZ140" i="7"/>
  <c r="OTA140" i="7"/>
  <c r="OTB140" i="7"/>
  <c r="OTC140" i="7"/>
  <c r="OTD140" i="7"/>
  <c r="OTE140" i="7"/>
  <c r="OTF140" i="7"/>
  <c r="OTG140" i="7"/>
  <c r="OTH140" i="7"/>
  <c r="OTI140" i="7"/>
  <c r="OTJ140" i="7"/>
  <c r="OTK140" i="7"/>
  <c r="OTL140" i="7"/>
  <c r="OTM140" i="7"/>
  <c r="OTN140" i="7"/>
  <c r="OTO140" i="7"/>
  <c r="OTP140" i="7"/>
  <c r="OTQ140" i="7"/>
  <c r="OTR140" i="7"/>
  <c r="OTS140" i="7"/>
  <c r="OTT140" i="7"/>
  <c r="OTU140" i="7"/>
  <c r="OTV140" i="7"/>
  <c r="OTW140" i="7"/>
  <c r="OTX140" i="7"/>
  <c r="OTY140" i="7"/>
  <c r="OTZ140" i="7"/>
  <c r="OUA140" i="7"/>
  <c r="OUB140" i="7"/>
  <c r="OUC140" i="7"/>
  <c r="OUD140" i="7"/>
  <c r="OUE140" i="7"/>
  <c r="OUF140" i="7"/>
  <c r="OUG140" i="7"/>
  <c r="OUH140" i="7"/>
  <c r="OUI140" i="7"/>
  <c r="OUJ140" i="7"/>
  <c r="OUK140" i="7"/>
  <c r="OUL140" i="7"/>
  <c r="OUM140" i="7"/>
  <c r="OUN140" i="7"/>
  <c r="OUO140" i="7"/>
  <c r="OUP140" i="7"/>
  <c r="OUQ140" i="7"/>
  <c r="OUR140" i="7"/>
  <c r="OUS140" i="7"/>
  <c r="OUT140" i="7"/>
  <c r="OUU140" i="7"/>
  <c r="OUV140" i="7"/>
  <c r="OUW140" i="7"/>
  <c r="OUX140" i="7"/>
  <c r="OUY140" i="7"/>
  <c r="OUZ140" i="7"/>
  <c r="OVA140" i="7"/>
  <c r="OVB140" i="7"/>
  <c r="OVC140" i="7"/>
  <c r="OVD140" i="7"/>
  <c r="OVE140" i="7"/>
  <c r="OVF140" i="7"/>
  <c r="OVG140" i="7"/>
  <c r="OVH140" i="7"/>
  <c r="OVI140" i="7"/>
  <c r="OVJ140" i="7"/>
  <c r="OVK140" i="7"/>
  <c r="OVL140" i="7"/>
  <c r="OVM140" i="7"/>
  <c r="OVN140" i="7"/>
  <c r="OVO140" i="7"/>
  <c r="OVP140" i="7"/>
  <c r="OVQ140" i="7"/>
  <c r="OVR140" i="7"/>
  <c r="OVS140" i="7"/>
  <c r="OVT140" i="7"/>
  <c r="OVU140" i="7"/>
  <c r="OVV140" i="7"/>
  <c r="OVW140" i="7"/>
  <c r="OVX140" i="7"/>
  <c r="OVY140" i="7"/>
  <c r="OVZ140" i="7"/>
  <c r="OWA140" i="7"/>
  <c r="OWB140" i="7"/>
  <c r="OWC140" i="7"/>
  <c r="OWD140" i="7"/>
  <c r="OWE140" i="7"/>
  <c r="OWF140" i="7"/>
  <c r="OWG140" i="7"/>
  <c r="OWH140" i="7"/>
  <c r="OWI140" i="7"/>
  <c r="OWJ140" i="7"/>
  <c r="OWK140" i="7"/>
  <c r="OWL140" i="7"/>
  <c r="OWM140" i="7"/>
  <c r="OWN140" i="7"/>
  <c r="OWO140" i="7"/>
  <c r="OWP140" i="7"/>
  <c r="OWQ140" i="7"/>
  <c r="OWR140" i="7"/>
  <c r="OWS140" i="7"/>
  <c r="OWT140" i="7"/>
  <c r="OWU140" i="7"/>
  <c r="OWV140" i="7"/>
  <c r="OWW140" i="7"/>
  <c r="OWX140" i="7"/>
  <c r="OWY140" i="7"/>
  <c r="OWZ140" i="7"/>
  <c r="OXA140" i="7"/>
  <c r="OXB140" i="7"/>
  <c r="OXC140" i="7"/>
  <c r="OXD140" i="7"/>
  <c r="OXE140" i="7"/>
  <c r="OXF140" i="7"/>
  <c r="OXG140" i="7"/>
  <c r="OXH140" i="7"/>
  <c r="OXI140" i="7"/>
  <c r="OXJ140" i="7"/>
  <c r="OXK140" i="7"/>
  <c r="OXL140" i="7"/>
  <c r="OXM140" i="7"/>
  <c r="OXN140" i="7"/>
  <c r="OXO140" i="7"/>
  <c r="OXP140" i="7"/>
  <c r="OXQ140" i="7"/>
  <c r="OXR140" i="7"/>
  <c r="OXS140" i="7"/>
  <c r="OXT140" i="7"/>
  <c r="OXU140" i="7"/>
  <c r="OXV140" i="7"/>
  <c r="OXW140" i="7"/>
  <c r="OXX140" i="7"/>
  <c r="OXY140" i="7"/>
  <c r="OXZ140" i="7"/>
  <c r="OYA140" i="7"/>
  <c r="OYB140" i="7"/>
  <c r="OYC140" i="7"/>
  <c r="OYD140" i="7"/>
  <c r="OYE140" i="7"/>
  <c r="OYF140" i="7"/>
  <c r="OYG140" i="7"/>
  <c r="OYH140" i="7"/>
  <c r="OYI140" i="7"/>
  <c r="OYJ140" i="7"/>
  <c r="OYK140" i="7"/>
  <c r="OYL140" i="7"/>
  <c r="OYM140" i="7"/>
  <c r="OYN140" i="7"/>
  <c r="OYO140" i="7"/>
  <c r="OYP140" i="7"/>
  <c r="OYQ140" i="7"/>
  <c r="OYR140" i="7"/>
  <c r="OYS140" i="7"/>
  <c r="OYT140" i="7"/>
  <c r="OYU140" i="7"/>
  <c r="OYV140" i="7"/>
  <c r="OYW140" i="7"/>
  <c r="OYX140" i="7"/>
  <c r="OYY140" i="7"/>
  <c r="OYZ140" i="7"/>
  <c r="OZA140" i="7"/>
  <c r="OZB140" i="7"/>
  <c r="OZC140" i="7"/>
  <c r="OZD140" i="7"/>
  <c r="OZE140" i="7"/>
  <c r="OZF140" i="7"/>
  <c r="OZG140" i="7"/>
  <c r="OZH140" i="7"/>
  <c r="OZI140" i="7"/>
  <c r="OZJ140" i="7"/>
  <c r="OZK140" i="7"/>
  <c r="OZL140" i="7"/>
  <c r="OZM140" i="7"/>
  <c r="OZN140" i="7"/>
  <c r="OZO140" i="7"/>
  <c r="OZP140" i="7"/>
  <c r="OZQ140" i="7"/>
  <c r="OZR140" i="7"/>
  <c r="OZS140" i="7"/>
  <c r="OZT140" i="7"/>
  <c r="OZU140" i="7"/>
  <c r="OZV140" i="7"/>
  <c r="OZW140" i="7"/>
  <c r="OZX140" i="7"/>
  <c r="OZY140" i="7"/>
  <c r="OZZ140" i="7"/>
  <c r="PAA140" i="7"/>
  <c r="PAB140" i="7"/>
  <c r="PAC140" i="7"/>
  <c r="PAD140" i="7"/>
  <c r="PAE140" i="7"/>
  <c r="PAF140" i="7"/>
  <c r="PAG140" i="7"/>
  <c r="PAH140" i="7"/>
  <c r="PAI140" i="7"/>
  <c r="PAJ140" i="7"/>
  <c r="PAK140" i="7"/>
  <c r="PAL140" i="7"/>
  <c r="PAM140" i="7"/>
  <c r="PAN140" i="7"/>
  <c r="PAO140" i="7"/>
  <c r="PAP140" i="7"/>
  <c r="PAQ140" i="7"/>
  <c r="PAR140" i="7"/>
  <c r="PAS140" i="7"/>
  <c r="PAT140" i="7"/>
  <c r="PAU140" i="7"/>
  <c r="PAV140" i="7"/>
  <c r="PAW140" i="7"/>
  <c r="PAX140" i="7"/>
  <c r="PAY140" i="7"/>
  <c r="PAZ140" i="7"/>
  <c r="PBA140" i="7"/>
  <c r="PBB140" i="7"/>
  <c r="PBC140" i="7"/>
  <c r="PBD140" i="7"/>
  <c r="PBE140" i="7"/>
  <c r="PBF140" i="7"/>
  <c r="PBG140" i="7"/>
  <c r="PBH140" i="7"/>
  <c r="PBI140" i="7"/>
  <c r="PBJ140" i="7"/>
  <c r="PBK140" i="7"/>
  <c r="PBL140" i="7"/>
  <c r="PBM140" i="7"/>
  <c r="PBN140" i="7"/>
  <c r="PBO140" i="7"/>
  <c r="PBP140" i="7"/>
  <c r="PBQ140" i="7"/>
  <c r="PBR140" i="7"/>
  <c r="PBS140" i="7"/>
  <c r="PBT140" i="7"/>
  <c r="PBU140" i="7"/>
  <c r="PBV140" i="7"/>
  <c r="PBW140" i="7"/>
  <c r="PBX140" i="7"/>
  <c r="PBY140" i="7"/>
  <c r="PBZ140" i="7"/>
  <c r="PCA140" i="7"/>
  <c r="PCB140" i="7"/>
  <c r="PCC140" i="7"/>
  <c r="PCD140" i="7"/>
  <c r="PCE140" i="7"/>
  <c r="PCF140" i="7"/>
  <c r="PCG140" i="7"/>
  <c r="PCH140" i="7"/>
  <c r="PCI140" i="7"/>
  <c r="PCJ140" i="7"/>
  <c r="PCK140" i="7"/>
  <c r="PCL140" i="7"/>
  <c r="PCM140" i="7"/>
  <c r="PCN140" i="7"/>
  <c r="PCO140" i="7"/>
  <c r="PCP140" i="7"/>
  <c r="PCQ140" i="7"/>
  <c r="PCR140" i="7"/>
  <c r="PCS140" i="7"/>
  <c r="PCT140" i="7"/>
  <c r="PCU140" i="7"/>
  <c r="PCV140" i="7"/>
  <c r="PCW140" i="7"/>
  <c r="PCX140" i="7"/>
  <c r="PCY140" i="7"/>
  <c r="PCZ140" i="7"/>
  <c r="PDA140" i="7"/>
  <c r="PDB140" i="7"/>
  <c r="PDC140" i="7"/>
  <c r="PDD140" i="7"/>
  <c r="PDE140" i="7"/>
  <c r="PDF140" i="7"/>
  <c r="PDG140" i="7"/>
  <c r="PDH140" i="7"/>
  <c r="PDI140" i="7"/>
  <c r="PDJ140" i="7"/>
  <c r="PDK140" i="7"/>
  <c r="PDL140" i="7"/>
  <c r="PDM140" i="7"/>
  <c r="PDN140" i="7"/>
  <c r="PDO140" i="7"/>
  <c r="PDP140" i="7"/>
  <c r="PDQ140" i="7"/>
  <c r="PDR140" i="7"/>
  <c r="PDS140" i="7"/>
  <c r="PDT140" i="7"/>
  <c r="PDU140" i="7"/>
  <c r="PDV140" i="7"/>
  <c r="PDW140" i="7"/>
  <c r="PDX140" i="7"/>
  <c r="PDY140" i="7"/>
  <c r="PDZ140" i="7"/>
  <c r="PEA140" i="7"/>
  <c r="PEB140" i="7"/>
  <c r="PEC140" i="7"/>
  <c r="PED140" i="7"/>
  <c r="PEE140" i="7"/>
  <c r="PEF140" i="7"/>
  <c r="PEG140" i="7"/>
  <c r="PEH140" i="7"/>
  <c r="PEI140" i="7"/>
  <c r="PEJ140" i="7"/>
  <c r="PEK140" i="7"/>
  <c r="PEL140" i="7"/>
  <c r="PEM140" i="7"/>
  <c r="PEN140" i="7"/>
  <c r="PEO140" i="7"/>
  <c r="PEP140" i="7"/>
  <c r="PEQ140" i="7"/>
  <c r="PER140" i="7"/>
  <c r="PES140" i="7"/>
  <c r="PET140" i="7"/>
  <c r="PEU140" i="7"/>
  <c r="PEV140" i="7"/>
  <c r="PEW140" i="7"/>
  <c r="PEX140" i="7"/>
  <c r="PEY140" i="7"/>
  <c r="PEZ140" i="7"/>
  <c r="PFA140" i="7"/>
  <c r="PFB140" i="7"/>
  <c r="PFC140" i="7"/>
  <c r="PFD140" i="7"/>
  <c r="PFE140" i="7"/>
  <c r="PFF140" i="7"/>
  <c r="PFG140" i="7"/>
  <c r="PFH140" i="7"/>
  <c r="PFI140" i="7"/>
  <c r="PFJ140" i="7"/>
  <c r="PFK140" i="7"/>
  <c r="PFL140" i="7"/>
  <c r="PFM140" i="7"/>
  <c r="PFN140" i="7"/>
  <c r="PFO140" i="7"/>
  <c r="PFP140" i="7"/>
  <c r="PFQ140" i="7"/>
  <c r="PFR140" i="7"/>
  <c r="PFS140" i="7"/>
  <c r="PFT140" i="7"/>
  <c r="PFU140" i="7"/>
  <c r="PFV140" i="7"/>
  <c r="PFW140" i="7"/>
  <c r="PFX140" i="7"/>
  <c r="PFY140" i="7"/>
  <c r="PFZ140" i="7"/>
  <c r="PGA140" i="7"/>
  <c r="PGB140" i="7"/>
  <c r="PGC140" i="7"/>
  <c r="PGD140" i="7"/>
  <c r="PGE140" i="7"/>
  <c r="PGF140" i="7"/>
  <c r="PGG140" i="7"/>
  <c r="PGH140" i="7"/>
  <c r="PGI140" i="7"/>
  <c r="PGJ140" i="7"/>
  <c r="PGK140" i="7"/>
  <c r="PGL140" i="7"/>
  <c r="PGM140" i="7"/>
  <c r="PGN140" i="7"/>
  <c r="PGO140" i="7"/>
  <c r="PGP140" i="7"/>
  <c r="PGQ140" i="7"/>
  <c r="PGR140" i="7"/>
  <c r="PGS140" i="7"/>
  <c r="PGT140" i="7"/>
  <c r="PGU140" i="7"/>
  <c r="PGV140" i="7"/>
  <c r="PGW140" i="7"/>
  <c r="PGX140" i="7"/>
  <c r="PGY140" i="7"/>
  <c r="PGZ140" i="7"/>
  <c r="PHA140" i="7"/>
  <c r="PHB140" i="7"/>
  <c r="PHC140" i="7"/>
  <c r="PHD140" i="7"/>
  <c r="PHE140" i="7"/>
  <c r="PHF140" i="7"/>
  <c r="PHG140" i="7"/>
  <c r="PHH140" i="7"/>
  <c r="PHI140" i="7"/>
  <c r="PHJ140" i="7"/>
  <c r="PHK140" i="7"/>
  <c r="PHL140" i="7"/>
  <c r="PHM140" i="7"/>
  <c r="PHN140" i="7"/>
  <c r="PHO140" i="7"/>
  <c r="PHP140" i="7"/>
  <c r="PHQ140" i="7"/>
  <c r="PHR140" i="7"/>
  <c r="PHS140" i="7"/>
  <c r="PHT140" i="7"/>
  <c r="PHU140" i="7"/>
  <c r="PHV140" i="7"/>
  <c r="PHW140" i="7"/>
  <c r="PHX140" i="7"/>
  <c r="PHY140" i="7"/>
  <c r="PHZ140" i="7"/>
  <c r="PIA140" i="7"/>
  <c r="PIB140" i="7"/>
  <c r="PIC140" i="7"/>
  <c r="PID140" i="7"/>
  <c r="PIE140" i="7"/>
  <c r="PIF140" i="7"/>
  <c r="PIG140" i="7"/>
  <c r="PIH140" i="7"/>
  <c r="PII140" i="7"/>
  <c r="PIJ140" i="7"/>
  <c r="PIK140" i="7"/>
  <c r="PIL140" i="7"/>
  <c r="PIM140" i="7"/>
  <c r="PIN140" i="7"/>
  <c r="PIO140" i="7"/>
  <c r="PIP140" i="7"/>
  <c r="PIQ140" i="7"/>
  <c r="PIR140" i="7"/>
  <c r="PIS140" i="7"/>
  <c r="PIT140" i="7"/>
  <c r="PIU140" i="7"/>
  <c r="PIV140" i="7"/>
  <c r="PIW140" i="7"/>
  <c r="PIX140" i="7"/>
  <c r="PIY140" i="7"/>
  <c r="PIZ140" i="7"/>
  <c r="PJA140" i="7"/>
  <c r="PJB140" i="7"/>
  <c r="PJC140" i="7"/>
  <c r="PJD140" i="7"/>
  <c r="PJE140" i="7"/>
  <c r="PJF140" i="7"/>
  <c r="PJG140" i="7"/>
  <c r="PJH140" i="7"/>
  <c r="PJI140" i="7"/>
  <c r="PJJ140" i="7"/>
  <c r="PJK140" i="7"/>
  <c r="PJL140" i="7"/>
  <c r="PJM140" i="7"/>
  <c r="PJN140" i="7"/>
  <c r="PJO140" i="7"/>
  <c r="PJP140" i="7"/>
  <c r="PJQ140" i="7"/>
  <c r="PJR140" i="7"/>
  <c r="PJS140" i="7"/>
  <c r="PJT140" i="7"/>
  <c r="PJU140" i="7"/>
  <c r="PJV140" i="7"/>
  <c r="PJW140" i="7"/>
  <c r="PJX140" i="7"/>
  <c r="PJY140" i="7"/>
  <c r="PJZ140" i="7"/>
  <c r="PKA140" i="7"/>
  <c r="PKB140" i="7"/>
  <c r="PKC140" i="7"/>
  <c r="PKD140" i="7"/>
  <c r="PKE140" i="7"/>
  <c r="PKF140" i="7"/>
  <c r="PKG140" i="7"/>
  <c r="PKH140" i="7"/>
  <c r="PKI140" i="7"/>
  <c r="PKJ140" i="7"/>
  <c r="PKK140" i="7"/>
  <c r="PKL140" i="7"/>
  <c r="PKM140" i="7"/>
  <c r="PKN140" i="7"/>
  <c r="PKO140" i="7"/>
  <c r="PKP140" i="7"/>
  <c r="PKQ140" i="7"/>
  <c r="PKR140" i="7"/>
  <c r="PKS140" i="7"/>
  <c r="PKT140" i="7"/>
  <c r="PKU140" i="7"/>
  <c r="PKV140" i="7"/>
  <c r="PKW140" i="7"/>
  <c r="PKX140" i="7"/>
  <c r="PKY140" i="7"/>
  <c r="PKZ140" i="7"/>
  <c r="PLA140" i="7"/>
  <c r="PLB140" i="7"/>
  <c r="PLC140" i="7"/>
  <c r="PLD140" i="7"/>
  <c r="PLE140" i="7"/>
  <c r="PLF140" i="7"/>
  <c r="PLG140" i="7"/>
  <c r="PLH140" i="7"/>
  <c r="PLI140" i="7"/>
  <c r="PLJ140" i="7"/>
  <c r="PLK140" i="7"/>
  <c r="PLL140" i="7"/>
  <c r="PLM140" i="7"/>
  <c r="PLN140" i="7"/>
  <c r="PLO140" i="7"/>
  <c r="PLP140" i="7"/>
  <c r="PLQ140" i="7"/>
  <c r="PLR140" i="7"/>
  <c r="PLS140" i="7"/>
  <c r="PLT140" i="7"/>
  <c r="PLU140" i="7"/>
  <c r="PLV140" i="7"/>
  <c r="PLW140" i="7"/>
  <c r="PLX140" i="7"/>
  <c r="PLY140" i="7"/>
  <c r="PLZ140" i="7"/>
  <c r="PMA140" i="7"/>
  <c r="PMB140" i="7"/>
  <c r="PMC140" i="7"/>
  <c r="PMD140" i="7"/>
  <c r="PME140" i="7"/>
  <c r="PMF140" i="7"/>
  <c r="PMG140" i="7"/>
  <c r="PMH140" i="7"/>
  <c r="PMI140" i="7"/>
  <c r="PMJ140" i="7"/>
  <c r="PMK140" i="7"/>
  <c r="PML140" i="7"/>
  <c r="PMM140" i="7"/>
  <c r="PMN140" i="7"/>
  <c r="PMO140" i="7"/>
  <c r="PMP140" i="7"/>
  <c r="PMQ140" i="7"/>
  <c r="PMR140" i="7"/>
  <c r="PMS140" i="7"/>
  <c r="PMT140" i="7"/>
  <c r="PMU140" i="7"/>
  <c r="PMV140" i="7"/>
  <c r="PMW140" i="7"/>
  <c r="PMX140" i="7"/>
  <c r="PMY140" i="7"/>
  <c r="PMZ140" i="7"/>
  <c r="PNA140" i="7"/>
  <c r="PNB140" i="7"/>
  <c r="PNC140" i="7"/>
  <c r="PND140" i="7"/>
  <c r="PNE140" i="7"/>
  <c r="PNF140" i="7"/>
  <c r="PNG140" i="7"/>
  <c r="PNH140" i="7"/>
  <c r="PNI140" i="7"/>
  <c r="PNJ140" i="7"/>
  <c r="PNK140" i="7"/>
  <c r="PNL140" i="7"/>
  <c r="PNM140" i="7"/>
  <c r="PNN140" i="7"/>
  <c r="PNO140" i="7"/>
  <c r="PNP140" i="7"/>
  <c r="PNQ140" i="7"/>
  <c r="PNR140" i="7"/>
  <c r="PNS140" i="7"/>
  <c r="PNT140" i="7"/>
  <c r="PNU140" i="7"/>
  <c r="PNV140" i="7"/>
  <c r="PNW140" i="7"/>
  <c r="PNX140" i="7"/>
  <c r="PNY140" i="7"/>
  <c r="PNZ140" i="7"/>
  <c r="POA140" i="7"/>
  <c r="POB140" i="7"/>
  <c r="POC140" i="7"/>
  <c r="POD140" i="7"/>
  <c r="POE140" i="7"/>
  <c r="POF140" i="7"/>
  <c r="POG140" i="7"/>
  <c r="POH140" i="7"/>
  <c r="POI140" i="7"/>
  <c r="POJ140" i="7"/>
  <c r="POK140" i="7"/>
  <c r="POL140" i="7"/>
  <c r="POM140" i="7"/>
  <c r="PON140" i="7"/>
  <c r="POO140" i="7"/>
  <c r="POP140" i="7"/>
  <c r="POQ140" i="7"/>
  <c r="POR140" i="7"/>
  <c r="POS140" i="7"/>
  <c r="POT140" i="7"/>
  <c r="POU140" i="7"/>
  <c r="POV140" i="7"/>
  <c r="POW140" i="7"/>
  <c r="POX140" i="7"/>
  <c r="POY140" i="7"/>
  <c r="POZ140" i="7"/>
  <c r="PPA140" i="7"/>
  <c r="PPB140" i="7"/>
  <c r="PPC140" i="7"/>
  <c r="PPD140" i="7"/>
  <c r="PPE140" i="7"/>
  <c r="PPF140" i="7"/>
  <c r="PPG140" i="7"/>
  <c r="PPH140" i="7"/>
  <c r="PPI140" i="7"/>
  <c r="PPJ140" i="7"/>
  <c r="PPK140" i="7"/>
  <c r="PPL140" i="7"/>
  <c r="PPM140" i="7"/>
  <c r="PPN140" i="7"/>
  <c r="PPO140" i="7"/>
  <c r="PPP140" i="7"/>
  <c r="PPQ140" i="7"/>
  <c r="PPR140" i="7"/>
  <c r="PPS140" i="7"/>
  <c r="PPT140" i="7"/>
  <c r="PPU140" i="7"/>
  <c r="PPV140" i="7"/>
  <c r="PPW140" i="7"/>
  <c r="PPX140" i="7"/>
  <c r="PPY140" i="7"/>
  <c r="PPZ140" i="7"/>
  <c r="PQA140" i="7"/>
  <c r="PQB140" i="7"/>
  <c r="PQC140" i="7"/>
  <c r="PQD140" i="7"/>
  <c r="PQE140" i="7"/>
  <c r="PQF140" i="7"/>
  <c r="PQG140" i="7"/>
  <c r="PQH140" i="7"/>
  <c r="PQI140" i="7"/>
  <c r="PQJ140" i="7"/>
  <c r="PQK140" i="7"/>
  <c r="PQL140" i="7"/>
  <c r="PQM140" i="7"/>
  <c r="PQN140" i="7"/>
  <c r="PQO140" i="7"/>
  <c r="PQP140" i="7"/>
  <c r="PQQ140" i="7"/>
  <c r="PQR140" i="7"/>
  <c r="PQS140" i="7"/>
  <c r="PQT140" i="7"/>
  <c r="PQU140" i="7"/>
  <c r="PQV140" i="7"/>
  <c r="PQW140" i="7"/>
  <c r="PQX140" i="7"/>
  <c r="PQY140" i="7"/>
  <c r="PQZ140" i="7"/>
  <c r="PRA140" i="7"/>
  <c r="PRB140" i="7"/>
  <c r="PRC140" i="7"/>
  <c r="PRD140" i="7"/>
  <c r="PRE140" i="7"/>
  <c r="PRF140" i="7"/>
  <c r="PRG140" i="7"/>
  <c r="PRH140" i="7"/>
  <c r="PRI140" i="7"/>
  <c r="PRJ140" i="7"/>
  <c r="PRK140" i="7"/>
  <c r="PRL140" i="7"/>
  <c r="PRM140" i="7"/>
  <c r="PRN140" i="7"/>
  <c r="PRO140" i="7"/>
  <c r="PRP140" i="7"/>
  <c r="PRQ140" i="7"/>
  <c r="PRR140" i="7"/>
  <c r="PRS140" i="7"/>
  <c r="PRT140" i="7"/>
  <c r="PRU140" i="7"/>
  <c r="PRV140" i="7"/>
  <c r="PRW140" i="7"/>
  <c r="PRX140" i="7"/>
  <c r="PRY140" i="7"/>
  <c r="PRZ140" i="7"/>
  <c r="PSA140" i="7"/>
  <c r="PSB140" i="7"/>
  <c r="PSC140" i="7"/>
  <c r="PSD140" i="7"/>
  <c r="PSE140" i="7"/>
  <c r="PSF140" i="7"/>
  <c r="PSG140" i="7"/>
  <c r="PSH140" i="7"/>
  <c r="PSI140" i="7"/>
  <c r="PSJ140" i="7"/>
  <c r="PSK140" i="7"/>
  <c r="PSL140" i="7"/>
  <c r="PSM140" i="7"/>
  <c r="PSN140" i="7"/>
  <c r="PSO140" i="7"/>
  <c r="PSP140" i="7"/>
  <c r="PSQ140" i="7"/>
  <c r="PSR140" i="7"/>
  <c r="PSS140" i="7"/>
  <c r="PST140" i="7"/>
  <c r="PSU140" i="7"/>
  <c r="PSV140" i="7"/>
  <c r="PSW140" i="7"/>
  <c r="PSX140" i="7"/>
  <c r="PSY140" i="7"/>
  <c r="PSZ140" i="7"/>
  <c r="PTA140" i="7"/>
  <c r="PTB140" i="7"/>
  <c r="PTC140" i="7"/>
  <c r="PTD140" i="7"/>
  <c r="PTE140" i="7"/>
  <c r="PTF140" i="7"/>
  <c r="PTG140" i="7"/>
  <c r="PTH140" i="7"/>
  <c r="PTI140" i="7"/>
  <c r="PTJ140" i="7"/>
  <c r="PTK140" i="7"/>
  <c r="PTL140" i="7"/>
  <c r="PTM140" i="7"/>
  <c r="PTN140" i="7"/>
  <c r="PTO140" i="7"/>
  <c r="PTP140" i="7"/>
  <c r="PTQ140" i="7"/>
  <c r="PTR140" i="7"/>
  <c r="PTS140" i="7"/>
  <c r="PTT140" i="7"/>
  <c r="PTU140" i="7"/>
  <c r="PTV140" i="7"/>
  <c r="PTW140" i="7"/>
  <c r="PTX140" i="7"/>
  <c r="PTY140" i="7"/>
  <c r="PTZ140" i="7"/>
  <c r="PUA140" i="7"/>
  <c r="PUB140" i="7"/>
  <c r="PUC140" i="7"/>
  <c r="PUD140" i="7"/>
  <c r="PUE140" i="7"/>
  <c r="PUF140" i="7"/>
  <c r="PUG140" i="7"/>
  <c r="PUH140" i="7"/>
  <c r="PUI140" i="7"/>
  <c r="PUJ140" i="7"/>
  <c r="PUK140" i="7"/>
  <c r="PUL140" i="7"/>
  <c r="PUM140" i="7"/>
  <c r="PUN140" i="7"/>
  <c r="PUO140" i="7"/>
  <c r="PUP140" i="7"/>
  <c r="PUQ140" i="7"/>
  <c r="PUR140" i="7"/>
  <c r="PUS140" i="7"/>
  <c r="PUT140" i="7"/>
  <c r="PUU140" i="7"/>
  <c r="PUV140" i="7"/>
  <c r="PUW140" i="7"/>
  <c r="PUX140" i="7"/>
  <c r="PUY140" i="7"/>
  <c r="PUZ140" i="7"/>
  <c r="PVA140" i="7"/>
  <c r="PVB140" i="7"/>
  <c r="PVC140" i="7"/>
  <c r="PVD140" i="7"/>
  <c r="PVE140" i="7"/>
  <c r="PVF140" i="7"/>
  <c r="PVG140" i="7"/>
  <c r="PVH140" i="7"/>
  <c r="PVI140" i="7"/>
  <c r="PVJ140" i="7"/>
  <c r="PVK140" i="7"/>
  <c r="PVL140" i="7"/>
  <c r="PVM140" i="7"/>
  <c r="PVN140" i="7"/>
  <c r="PVO140" i="7"/>
  <c r="PVP140" i="7"/>
  <c r="PVQ140" i="7"/>
  <c r="PVR140" i="7"/>
  <c r="PVS140" i="7"/>
  <c r="PVT140" i="7"/>
  <c r="PVU140" i="7"/>
  <c r="PVV140" i="7"/>
  <c r="PVW140" i="7"/>
  <c r="PVX140" i="7"/>
  <c r="PVY140" i="7"/>
  <c r="PVZ140" i="7"/>
  <c r="PWA140" i="7"/>
  <c r="PWB140" i="7"/>
  <c r="PWC140" i="7"/>
  <c r="PWD140" i="7"/>
  <c r="PWE140" i="7"/>
  <c r="PWF140" i="7"/>
  <c r="PWG140" i="7"/>
  <c r="PWH140" i="7"/>
  <c r="PWI140" i="7"/>
  <c r="PWJ140" i="7"/>
  <c r="PWK140" i="7"/>
  <c r="PWL140" i="7"/>
  <c r="PWM140" i="7"/>
  <c r="PWN140" i="7"/>
  <c r="PWO140" i="7"/>
  <c r="PWP140" i="7"/>
  <c r="PWQ140" i="7"/>
  <c r="PWR140" i="7"/>
  <c r="PWS140" i="7"/>
  <c r="PWT140" i="7"/>
  <c r="PWU140" i="7"/>
  <c r="PWV140" i="7"/>
  <c r="PWW140" i="7"/>
  <c r="PWX140" i="7"/>
  <c r="PWY140" i="7"/>
  <c r="PWZ140" i="7"/>
  <c r="PXA140" i="7"/>
  <c r="PXB140" i="7"/>
  <c r="PXC140" i="7"/>
  <c r="PXD140" i="7"/>
  <c r="PXE140" i="7"/>
  <c r="PXF140" i="7"/>
  <c r="PXG140" i="7"/>
  <c r="PXH140" i="7"/>
  <c r="PXI140" i="7"/>
  <c r="PXJ140" i="7"/>
  <c r="PXK140" i="7"/>
  <c r="PXL140" i="7"/>
  <c r="PXM140" i="7"/>
  <c r="PXN140" i="7"/>
  <c r="PXO140" i="7"/>
  <c r="PXP140" i="7"/>
  <c r="PXQ140" i="7"/>
  <c r="PXR140" i="7"/>
  <c r="PXS140" i="7"/>
  <c r="PXT140" i="7"/>
  <c r="PXU140" i="7"/>
  <c r="PXV140" i="7"/>
  <c r="PXW140" i="7"/>
  <c r="PXX140" i="7"/>
  <c r="PXY140" i="7"/>
  <c r="PXZ140" i="7"/>
  <c r="PYA140" i="7"/>
  <c r="PYB140" i="7"/>
  <c r="PYC140" i="7"/>
  <c r="PYD140" i="7"/>
  <c r="PYE140" i="7"/>
  <c r="PYF140" i="7"/>
  <c r="PYG140" i="7"/>
  <c r="PYH140" i="7"/>
  <c r="PYI140" i="7"/>
  <c r="PYJ140" i="7"/>
  <c r="PYK140" i="7"/>
  <c r="PYL140" i="7"/>
  <c r="PYM140" i="7"/>
  <c r="PYN140" i="7"/>
  <c r="PYO140" i="7"/>
  <c r="PYP140" i="7"/>
  <c r="PYQ140" i="7"/>
  <c r="PYR140" i="7"/>
  <c r="PYS140" i="7"/>
  <c r="PYT140" i="7"/>
  <c r="PYU140" i="7"/>
  <c r="PYV140" i="7"/>
  <c r="PYW140" i="7"/>
  <c r="PYX140" i="7"/>
  <c r="PYY140" i="7"/>
  <c r="PYZ140" i="7"/>
  <c r="PZA140" i="7"/>
  <c r="PZB140" i="7"/>
  <c r="PZC140" i="7"/>
  <c r="PZD140" i="7"/>
  <c r="PZE140" i="7"/>
  <c r="PZF140" i="7"/>
  <c r="PZG140" i="7"/>
  <c r="PZH140" i="7"/>
  <c r="PZI140" i="7"/>
  <c r="PZJ140" i="7"/>
  <c r="PZK140" i="7"/>
  <c r="PZL140" i="7"/>
  <c r="PZM140" i="7"/>
  <c r="PZN140" i="7"/>
  <c r="PZO140" i="7"/>
  <c r="PZP140" i="7"/>
  <c r="PZQ140" i="7"/>
  <c r="PZR140" i="7"/>
  <c r="PZS140" i="7"/>
  <c r="PZT140" i="7"/>
  <c r="PZU140" i="7"/>
  <c r="PZV140" i="7"/>
  <c r="PZW140" i="7"/>
  <c r="PZX140" i="7"/>
  <c r="PZY140" i="7"/>
  <c r="PZZ140" i="7"/>
  <c r="QAA140" i="7"/>
  <c r="QAB140" i="7"/>
  <c r="QAC140" i="7"/>
  <c r="QAD140" i="7"/>
  <c r="QAE140" i="7"/>
  <c r="QAF140" i="7"/>
  <c r="QAG140" i="7"/>
  <c r="QAH140" i="7"/>
  <c r="QAI140" i="7"/>
  <c r="QAJ140" i="7"/>
  <c r="QAK140" i="7"/>
  <c r="QAL140" i="7"/>
  <c r="QAM140" i="7"/>
  <c r="QAN140" i="7"/>
  <c r="QAO140" i="7"/>
  <c r="QAP140" i="7"/>
  <c r="QAQ140" i="7"/>
  <c r="QAR140" i="7"/>
  <c r="QAS140" i="7"/>
  <c r="QAT140" i="7"/>
  <c r="QAU140" i="7"/>
  <c r="QAV140" i="7"/>
  <c r="QAW140" i="7"/>
  <c r="QAX140" i="7"/>
  <c r="QAY140" i="7"/>
  <c r="QAZ140" i="7"/>
  <c r="QBA140" i="7"/>
  <c r="QBB140" i="7"/>
  <c r="QBC140" i="7"/>
  <c r="QBD140" i="7"/>
  <c r="QBE140" i="7"/>
  <c r="QBF140" i="7"/>
  <c r="QBG140" i="7"/>
  <c r="QBH140" i="7"/>
  <c r="QBI140" i="7"/>
  <c r="QBJ140" i="7"/>
  <c r="QBK140" i="7"/>
  <c r="QBL140" i="7"/>
  <c r="QBM140" i="7"/>
  <c r="QBN140" i="7"/>
  <c r="QBO140" i="7"/>
  <c r="QBP140" i="7"/>
  <c r="QBQ140" i="7"/>
  <c r="QBR140" i="7"/>
  <c r="QBS140" i="7"/>
  <c r="QBT140" i="7"/>
  <c r="QBU140" i="7"/>
  <c r="QBV140" i="7"/>
  <c r="QBW140" i="7"/>
  <c r="QBX140" i="7"/>
  <c r="QBY140" i="7"/>
  <c r="QBZ140" i="7"/>
  <c r="QCA140" i="7"/>
  <c r="QCB140" i="7"/>
  <c r="QCC140" i="7"/>
  <c r="QCD140" i="7"/>
  <c r="QCE140" i="7"/>
  <c r="QCF140" i="7"/>
  <c r="QCG140" i="7"/>
  <c r="QCH140" i="7"/>
  <c r="QCI140" i="7"/>
  <c r="QCJ140" i="7"/>
  <c r="QCK140" i="7"/>
  <c r="QCL140" i="7"/>
  <c r="QCM140" i="7"/>
  <c r="QCN140" i="7"/>
  <c r="QCO140" i="7"/>
  <c r="QCP140" i="7"/>
  <c r="QCQ140" i="7"/>
  <c r="QCR140" i="7"/>
  <c r="QCS140" i="7"/>
  <c r="QCT140" i="7"/>
  <c r="QCU140" i="7"/>
  <c r="QCV140" i="7"/>
  <c r="QCW140" i="7"/>
  <c r="QCX140" i="7"/>
  <c r="QCY140" i="7"/>
  <c r="QCZ140" i="7"/>
  <c r="QDA140" i="7"/>
  <c r="QDB140" i="7"/>
  <c r="QDC140" i="7"/>
  <c r="QDD140" i="7"/>
  <c r="QDE140" i="7"/>
  <c r="QDF140" i="7"/>
  <c r="QDG140" i="7"/>
  <c r="QDH140" i="7"/>
  <c r="QDI140" i="7"/>
  <c r="QDJ140" i="7"/>
  <c r="QDK140" i="7"/>
  <c r="QDL140" i="7"/>
  <c r="QDM140" i="7"/>
  <c r="QDN140" i="7"/>
  <c r="QDO140" i="7"/>
  <c r="QDP140" i="7"/>
  <c r="QDQ140" i="7"/>
  <c r="QDR140" i="7"/>
  <c r="QDS140" i="7"/>
  <c r="QDT140" i="7"/>
  <c r="QDU140" i="7"/>
  <c r="QDV140" i="7"/>
  <c r="QDW140" i="7"/>
  <c r="QDX140" i="7"/>
  <c r="QDY140" i="7"/>
  <c r="QDZ140" i="7"/>
  <c r="QEA140" i="7"/>
  <c r="QEB140" i="7"/>
  <c r="QEC140" i="7"/>
  <c r="QED140" i="7"/>
  <c r="QEE140" i="7"/>
  <c r="QEF140" i="7"/>
  <c r="QEG140" i="7"/>
  <c r="QEH140" i="7"/>
  <c r="QEI140" i="7"/>
  <c r="QEJ140" i="7"/>
  <c r="QEK140" i="7"/>
  <c r="QEL140" i="7"/>
  <c r="QEM140" i="7"/>
  <c r="QEN140" i="7"/>
  <c r="QEO140" i="7"/>
  <c r="QEP140" i="7"/>
  <c r="QEQ140" i="7"/>
  <c r="QER140" i="7"/>
  <c r="QES140" i="7"/>
  <c r="QET140" i="7"/>
  <c r="QEU140" i="7"/>
  <c r="QEV140" i="7"/>
  <c r="QEW140" i="7"/>
  <c r="QEX140" i="7"/>
  <c r="QEY140" i="7"/>
  <c r="QEZ140" i="7"/>
  <c r="QFA140" i="7"/>
  <c r="QFB140" i="7"/>
  <c r="QFC140" i="7"/>
  <c r="QFD140" i="7"/>
  <c r="QFE140" i="7"/>
  <c r="QFF140" i="7"/>
  <c r="QFG140" i="7"/>
  <c r="QFH140" i="7"/>
  <c r="QFI140" i="7"/>
  <c r="QFJ140" i="7"/>
  <c r="QFK140" i="7"/>
  <c r="QFL140" i="7"/>
  <c r="QFM140" i="7"/>
  <c r="QFN140" i="7"/>
  <c r="QFO140" i="7"/>
  <c r="QFP140" i="7"/>
  <c r="QFQ140" i="7"/>
  <c r="QFR140" i="7"/>
  <c r="QFS140" i="7"/>
  <c r="QFT140" i="7"/>
  <c r="QFU140" i="7"/>
  <c r="QFV140" i="7"/>
  <c r="QFW140" i="7"/>
  <c r="QFX140" i="7"/>
  <c r="QFY140" i="7"/>
  <c r="QFZ140" i="7"/>
  <c r="QGA140" i="7"/>
  <c r="QGB140" i="7"/>
  <c r="QGC140" i="7"/>
  <c r="QGD140" i="7"/>
  <c r="QGE140" i="7"/>
  <c r="QGF140" i="7"/>
  <c r="QGG140" i="7"/>
  <c r="QGH140" i="7"/>
  <c r="QGI140" i="7"/>
  <c r="QGJ140" i="7"/>
  <c r="QGK140" i="7"/>
  <c r="QGL140" i="7"/>
  <c r="QGM140" i="7"/>
  <c r="QGN140" i="7"/>
  <c r="QGO140" i="7"/>
  <c r="QGP140" i="7"/>
  <c r="QGQ140" i="7"/>
  <c r="QGR140" i="7"/>
  <c r="QGS140" i="7"/>
  <c r="QGT140" i="7"/>
  <c r="QGU140" i="7"/>
  <c r="QGV140" i="7"/>
  <c r="QGW140" i="7"/>
  <c r="QGX140" i="7"/>
  <c r="QGY140" i="7"/>
  <c r="QGZ140" i="7"/>
  <c r="QHA140" i="7"/>
  <c r="QHB140" i="7"/>
  <c r="QHC140" i="7"/>
  <c r="QHD140" i="7"/>
  <c r="QHE140" i="7"/>
  <c r="QHF140" i="7"/>
  <c r="QHG140" i="7"/>
  <c r="QHH140" i="7"/>
  <c r="QHI140" i="7"/>
  <c r="QHJ140" i="7"/>
  <c r="QHK140" i="7"/>
  <c r="QHL140" i="7"/>
  <c r="QHM140" i="7"/>
  <c r="QHN140" i="7"/>
  <c r="QHO140" i="7"/>
  <c r="QHP140" i="7"/>
  <c r="QHQ140" i="7"/>
  <c r="QHR140" i="7"/>
  <c r="QHS140" i="7"/>
  <c r="QHT140" i="7"/>
  <c r="QHU140" i="7"/>
  <c r="QHV140" i="7"/>
  <c r="QHW140" i="7"/>
  <c r="QHX140" i="7"/>
  <c r="QHY140" i="7"/>
  <c r="QHZ140" i="7"/>
  <c r="QIA140" i="7"/>
  <c r="QIB140" i="7"/>
  <c r="QIC140" i="7"/>
  <c r="QID140" i="7"/>
  <c r="QIE140" i="7"/>
  <c r="QIF140" i="7"/>
  <c r="QIG140" i="7"/>
  <c r="QIH140" i="7"/>
  <c r="QII140" i="7"/>
  <c r="QIJ140" i="7"/>
  <c r="QIK140" i="7"/>
  <c r="QIL140" i="7"/>
  <c r="QIM140" i="7"/>
  <c r="QIN140" i="7"/>
  <c r="QIO140" i="7"/>
  <c r="QIP140" i="7"/>
  <c r="QIQ140" i="7"/>
  <c r="QIR140" i="7"/>
  <c r="QIS140" i="7"/>
  <c r="QIT140" i="7"/>
  <c r="QIU140" i="7"/>
  <c r="QIV140" i="7"/>
  <c r="QIW140" i="7"/>
  <c r="QIX140" i="7"/>
  <c r="QIY140" i="7"/>
  <c r="QIZ140" i="7"/>
  <c r="QJA140" i="7"/>
  <c r="QJB140" i="7"/>
  <c r="QJC140" i="7"/>
  <c r="QJD140" i="7"/>
  <c r="QJE140" i="7"/>
  <c r="QJF140" i="7"/>
  <c r="QJG140" i="7"/>
  <c r="QJH140" i="7"/>
  <c r="QJI140" i="7"/>
  <c r="QJJ140" i="7"/>
  <c r="QJK140" i="7"/>
  <c r="QJL140" i="7"/>
  <c r="QJM140" i="7"/>
  <c r="QJN140" i="7"/>
  <c r="QJO140" i="7"/>
  <c r="QJP140" i="7"/>
  <c r="QJQ140" i="7"/>
  <c r="QJR140" i="7"/>
  <c r="QJS140" i="7"/>
  <c r="QJT140" i="7"/>
  <c r="QJU140" i="7"/>
  <c r="QJV140" i="7"/>
  <c r="QJW140" i="7"/>
  <c r="QJX140" i="7"/>
  <c r="QJY140" i="7"/>
  <c r="QJZ140" i="7"/>
  <c r="QKA140" i="7"/>
  <c r="QKB140" i="7"/>
  <c r="QKC140" i="7"/>
  <c r="QKD140" i="7"/>
  <c r="QKE140" i="7"/>
  <c r="QKF140" i="7"/>
  <c r="QKG140" i="7"/>
  <c r="QKH140" i="7"/>
  <c r="QKI140" i="7"/>
  <c r="QKJ140" i="7"/>
  <c r="QKK140" i="7"/>
  <c r="QKL140" i="7"/>
  <c r="QKM140" i="7"/>
  <c r="QKN140" i="7"/>
  <c r="QKO140" i="7"/>
  <c r="QKP140" i="7"/>
  <c r="QKQ140" i="7"/>
  <c r="QKR140" i="7"/>
  <c r="QKS140" i="7"/>
  <c r="QKT140" i="7"/>
  <c r="QKU140" i="7"/>
  <c r="QKV140" i="7"/>
  <c r="QKW140" i="7"/>
  <c r="QKX140" i="7"/>
  <c r="QKY140" i="7"/>
  <c r="QKZ140" i="7"/>
  <c r="QLA140" i="7"/>
  <c r="QLB140" i="7"/>
  <c r="QLC140" i="7"/>
  <c r="QLD140" i="7"/>
  <c r="QLE140" i="7"/>
  <c r="QLF140" i="7"/>
  <c r="QLG140" i="7"/>
  <c r="QLH140" i="7"/>
  <c r="QLI140" i="7"/>
  <c r="QLJ140" i="7"/>
  <c r="QLK140" i="7"/>
  <c r="QLL140" i="7"/>
  <c r="QLM140" i="7"/>
  <c r="QLN140" i="7"/>
  <c r="QLO140" i="7"/>
  <c r="QLP140" i="7"/>
  <c r="QLQ140" i="7"/>
  <c r="QLR140" i="7"/>
  <c r="QLS140" i="7"/>
  <c r="QLT140" i="7"/>
  <c r="QLU140" i="7"/>
  <c r="QLV140" i="7"/>
  <c r="QLW140" i="7"/>
  <c r="QLX140" i="7"/>
  <c r="QLY140" i="7"/>
  <c r="QLZ140" i="7"/>
  <c r="QMA140" i="7"/>
  <c r="QMB140" i="7"/>
  <c r="QMC140" i="7"/>
  <c r="QMD140" i="7"/>
  <c r="QME140" i="7"/>
  <c r="QMF140" i="7"/>
  <c r="QMG140" i="7"/>
  <c r="QMH140" i="7"/>
  <c r="QMI140" i="7"/>
  <c r="QMJ140" i="7"/>
  <c r="QMK140" i="7"/>
  <c r="QML140" i="7"/>
  <c r="QMM140" i="7"/>
  <c r="QMN140" i="7"/>
  <c r="QMO140" i="7"/>
  <c r="QMP140" i="7"/>
  <c r="QMQ140" i="7"/>
  <c r="QMR140" i="7"/>
  <c r="QMS140" i="7"/>
  <c r="QMT140" i="7"/>
  <c r="QMU140" i="7"/>
  <c r="QMV140" i="7"/>
  <c r="QMW140" i="7"/>
  <c r="QMX140" i="7"/>
  <c r="QMY140" i="7"/>
  <c r="QMZ140" i="7"/>
  <c r="QNA140" i="7"/>
  <c r="QNB140" i="7"/>
  <c r="QNC140" i="7"/>
  <c r="QND140" i="7"/>
  <c r="QNE140" i="7"/>
  <c r="QNF140" i="7"/>
  <c r="QNG140" i="7"/>
  <c r="QNH140" i="7"/>
  <c r="QNI140" i="7"/>
  <c r="QNJ140" i="7"/>
  <c r="QNK140" i="7"/>
  <c r="QNL140" i="7"/>
  <c r="QNM140" i="7"/>
  <c r="QNN140" i="7"/>
  <c r="QNO140" i="7"/>
  <c r="QNP140" i="7"/>
  <c r="QNQ140" i="7"/>
  <c r="QNR140" i="7"/>
  <c r="QNS140" i="7"/>
  <c r="QNT140" i="7"/>
  <c r="QNU140" i="7"/>
  <c r="QNV140" i="7"/>
  <c r="QNW140" i="7"/>
  <c r="QNX140" i="7"/>
  <c r="QNY140" i="7"/>
  <c r="QNZ140" i="7"/>
  <c r="QOA140" i="7"/>
  <c r="QOB140" i="7"/>
  <c r="QOC140" i="7"/>
  <c r="QOD140" i="7"/>
  <c r="QOE140" i="7"/>
  <c r="QOF140" i="7"/>
  <c r="QOG140" i="7"/>
  <c r="QOH140" i="7"/>
  <c r="QOI140" i="7"/>
  <c r="QOJ140" i="7"/>
  <c r="QOK140" i="7"/>
  <c r="QOL140" i="7"/>
  <c r="QOM140" i="7"/>
  <c r="QON140" i="7"/>
  <c r="QOO140" i="7"/>
  <c r="QOP140" i="7"/>
  <c r="QOQ140" i="7"/>
  <c r="QOR140" i="7"/>
  <c r="QOS140" i="7"/>
  <c r="QOT140" i="7"/>
  <c r="QOU140" i="7"/>
  <c r="QOV140" i="7"/>
  <c r="QOW140" i="7"/>
  <c r="QOX140" i="7"/>
  <c r="QOY140" i="7"/>
  <c r="QOZ140" i="7"/>
  <c r="QPA140" i="7"/>
  <c r="QPB140" i="7"/>
  <c r="QPC140" i="7"/>
  <c r="QPD140" i="7"/>
  <c r="QPE140" i="7"/>
  <c r="QPF140" i="7"/>
  <c r="QPG140" i="7"/>
  <c r="QPH140" i="7"/>
  <c r="QPI140" i="7"/>
  <c r="QPJ140" i="7"/>
  <c r="QPK140" i="7"/>
  <c r="QPL140" i="7"/>
  <c r="QPM140" i="7"/>
  <c r="QPN140" i="7"/>
  <c r="QPO140" i="7"/>
  <c r="QPP140" i="7"/>
  <c r="QPQ140" i="7"/>
  <c r="QPR140" i="7"/>
  <c r="QPS140" i="7"/>
  <c r="QPT140" i="7"/>
  <c r="QPU140" i="7"/>
  <c r="QPV140" i="7"/>
  <c r="QPW140" i="7"/>
  <c r="QPX140" i="7"/>
  <c r="QPY140" i="7"/>
  <c r="QPZ140" i="7"/>
  <c r="QQA140" i="7"/>
  <c r="QQB140" i="7"/>
  <c r="QQC140" i="7"/>
  <c r="QQD140" i="7"/>
  <c r="QQE140" i="7"/>
  <c r="QQF140" i="7"/>
  <c r="QQG140" i="7"/>
  <c r="QQH140" i="7"/>
  <c r="QQI140" i="7"/>
  <c r="QQJ140" i="7"/>
  <c r="QQK140" i="7"/>
  <c r="QQL140" i="7"/>
  <c r="QQM140" i="7"/>
  <c r="QQN140" i="7"/>
  <c r="QQO140" i="7"/>
  <c r="QQP140" i="7"/>
  <c r="QQQ140" i="7"/>
  <c r="QQR140" i="7"/>
  <c r="QQS140" i="7"/>
  <c r="QQT140" i="7"/>
  <c r="QQU140" i="7"/>
  <c r="QQV140" i="7"/>
  <c r="QQW140" i="7"/>
  <c r="QQX140" i="7"/>
  <c r="QQY140" i="7"/>
  <c r="QQZ140" i="7"/>
  <c r="QRA140" i="7"/>
  <c r="QRB140" i="7"/>
  <c r="QRC140" i="7"/>
  <c r="QRD140" i="7"/>
  <c r="QRE140" i="7"/>
  <c r="QRF140" i="7"/>
  <c r="QRG140" i="7"/>
  <c r="QRH140" i="7"/>
  <c r="QRI140" i="7"/>
  <c r="QRJ140" i="7"/>
  <c r="QRK140" i="7"/>
  <c r="QRL140" i="7"/>
  <c r="QRM140" i="7"/>
  <c r="QRN140" i="7"/>
  <c r="QRO140" i="7"/>
  <c r="QRP140" i="7"/>
  <c r="QRQ140" i="7"/>
  <c r="QRR140" i="7"/>
  <c r="QRS140" i="7"/>
  <c r="QRT140" i="7"/>
  <c r="QRU140" i="7"/>
  <c r="QRV140" i="7"/>
  <c r="QRW140" i="7"/>
  <c r="QRX140" i="7"/>
  <c r="QRY140" i="7"/>
  <c r="QRZ140" i="7"/>
  <c r="QSA140" i="7"/>
  <c r="QSB140" i="7"/>
  <c r="QSC140" i="7"/>
  <c r="QSD140" i="7"/>
  <c r="QSE140" i="7"/>
  <c r="QSF140" i="7"/>
  <c r="QSG140" i="7"/>
  <c r="QSH140" i="7"/>
  <c r="QSI140" i="7"/>
  <c r="QSJ140" i="7"/>
  <c r="QSK140" i="7"/>
  <c r="QSL140" i="7"/>
  <c r="QSM140" i="7"/>
  <c r="QSN140" i="7"/>
  <c r="QSO140" i="7"/>
  <c r="QSP140" i="7"/>
  <c r="QSQ140" i="7"/>
  <c r="QSR140" i="7"/>
  <c r="QSS140" i="7"/>
  <c r="QST140" i="7"/>
  <c r="QSU140" i="7"/>
  <c r="QSV140" i="7"/>
  <c r="QSW140" i="7"/>
  <c r="QSX140" i="7"/>
  <c r="QSY140" i="7"/>
  <c r="QSZ140" i="7"/>
  <c r="QTA140" i="7"/>
  <c r="QTB140" i="7"/>
  <c r="QTC140" i="7"/>
  <c r="QTD140" i="7"/>
  <c r="QTE140" i="7"/>
  <c r="QTF140" i="7"/>
  <c r="QTG140" i="7"/>
  <c r="QTH140" i="7"/>
  <c r="QTI140" i="7"/>
  <c r="QTJ140" i="7"/>
  <c r="QTK140" i="7"/>
  <c r="QTL140" i="7"/>
  <c r="QTM140" i="7"/>
  <c r="QTN140" i="7"/>
  <c r="QTO140" i="7"/>
  <c r="QTP140" i="7"/>
  <c r="QTQ140" i="7"/>
  <c r="QTR140" i="7"/>
  <c r="QTS140" i="7"/>
  <c r="QTT140" i="7"/>
  <c r="QTU140" i="7"/>
  <c r="QTV140" i="7"/>
  <c r="QTW140" i="7"/>
  <c r="QTX140" i="7"/>
  <c r="QTY140" i="7"/>
  <c r="QTZ140" i="7"/>
  <c r="QUA140" i="7"/>
  <c r="QUB140" i="7"/>
  <c r="QUC140" i="7"/>
  <c r="QUD140" i="7"/>
  <c r="QUE140" i="7"/>
  <c r="QUF140" i="7"/>
  <c r="QUG140" i="7"/>
  <c r="QUH140" i="7"/>
  <c r="QUI140" i="7"/>
  <c r="QUJ140" i="7"/>
  <c r="QUK140" i="7"/>
  <c r="QUL140" i="7"/>
  <c r="QUM140" i="7"/>
  <c r="QUN140" i="7"/>
  <c r="QUO140" i="7"/>
  <c r="QUP140" i="7"/>
  <c r="QUQ140" i="7"/>
  <c r="QUR140" i="7"/>
  <c r="QUS140" i="7"/>
  <c r="QUT140" i="7"/>
  <c r="QUU140" i="7"/>
  <c r="QUV140" i="7"/>
  <c r="QUW140" i="7"/>
  <c r="QUX140" i="7"/>
  <c r="QUY140" i="7"/>
  <c r="QUZ140" i="7"/>
  <c r="QVA140" i="7"/>
  <c r="QVB140" i="7"/>
  <c r="QVC140" i="7"/>
  <c r="QVD140" i="7"/>
  <c r="QVE140" i="7"/>
  <c r="QVF140" i="7"/>
  <c r="QVG140" i="7"/>
  <c r="QVH140" i="7"/>
  <c r="QVI140" i="7"/>
  <c r="QVJ140" i="7"/>
  <c r="QVK140" i="7"/>
  <c r="QVL140" i="7"/>
  <c r="QVM140" i="7"/>
  <c r="QVN140" i="7"/>
  <c r="QVO140" i="7"/>
  <c r="QVP140" i="7"/>
  <c r="QVQ140" i="7"/>
  <c r="QVR140" i="7"/>
  <c r="QVS140" i="7"/>
  <c r="QVT140" i="7"/>
  <c r="QVU140" i="7"/>
  <c r="QVV140" i="7"/>
  <c r="QVW140" i="7"/>
  <c r="QVX140" i="7"/>
  <c r="QVY140" i="7"/>
  <c r="QVZ140" i="7"/>
  <c r="QWA140" i="7"/>
  <c r="QWB140" i="7"/>
  <c r="QWC140" i="7"/>
  <c r="QWD140" i="7"/>
  <c r="QWE140" i="7"/>
  <c r="QWF140" i="7"/>
  <c r="QWG140" i="7"/>
  <c r="QWH140" i="7"/>
  <c r="QWI140" i="7"/>
  <c r="QWJ140" i="7"/>
  <c r="QWK140" i="7"/>
  <c r="QWL140" i="7"/>
  <c r="QWM140" i="7"/>
  <c r="QWN140" i="7"/>
  <c r="QWO140" i="7"/>
  <c r="QWP140" i="7"/>
  <c r="QWQ140" i="7"/>
  <c r="QWR140" i="7"/>
  <c r="QWS140" i="7"/>
  <c r="QWT140" i="7"/>
  <c r="QWU140" i="7"/>
  <c r="QWV140" i="7"/>
  <c r="QWW140" i="7"/>
  <c r="QWX140" i="7"/>
  <c r="QWY140" i="7"/>
  <c r="QWZ140" i="7"/>
  <c r="QXA140" i="7"/>
  <c r="QXB140" i="7"/>
  <c r="QXC140" i="7"/>
  <c r="QXD140" i="7"/>
  <c r="QXE140" i="7"/>
  <c r="QXF140" i="7"/>
  <c r="QXG140" i="7"/>
  <c r="QXH140" i="7"/>
  <c r="QXI140" i="7"/>
  <c r="QXJ140" i="7"/>
  <c r="QXK140" i="7"/>
  <c r="QXL140" i="7"/>
  <c r="QXM140" i="7"/>
  <c r="QXN140" i="7"/>
  <c r="QXO140" i="7"/>
  <c r="QXP140" i="7"/>
  <c r="QXQ140" i="7"/>
  <c r="QXR140" i="7"/>
  <c r="QXS140" i="7"/>
  <c r="QXT140" i="7"/>
  <c r="QXU140" i="7"/>
  <c r="QXV140" i="7"/>
  <c r="QXW140" i="7"/>
  <c r="QXX140" i="7"/>
  <c r="QXY140" i="7"/>
  <c r="QXZ140" i="7"/>
  <c r="QYA140" i="7"/>
  <c r="QYB140" i="7"/>
  <c r="QYC140" i="7"/>
  <c r="QYD140" i="7"/>
  <c r="QYE140" i="7"/>
  <c r="QYF140" i="7"/>
  <c r="QYG140" i="7"/>
  <c r="QYH140" i="7"/>
  <c r="QYI140" i="7"/>
  <c r="QYJ140" i="7"/>
  <c r="QYK140" i="7"/>
  <c r="QYL140" i="7"/>
  <c r="QYM140" i="7"/>
  <c r="QYN140" i="7"/>
  <c r="QYO140" i="7"/>
  <c r="QYP140" i="7"/>
  <c r="QYQ140" i="7"/>
  <c r="QYR140" i="7"/>
  <c r="QYS140" i="7"/>
  <c r="QYT140" i="7"/>
  <c r="QYU140" i="7"/>
  <c r="QYV140" i="7"/>
  <c r="QYW140" i="7"/>
  <c r="QYX140" i="7"/>
  <c r="QYY140" i="7"/>
  <c r="QYZ140" i="7"/>
  <c r="QZA140" i="7"/>
  <c r="QZB140" i="7"/>
  <c r="QZC140" i="7"/>
  <c r="QZD140" i="7"/>
  <c r="QZE140" i="7"/>
  <c r="QZF140" i="7"/>
  <c r="QZG140" i="7"/>
  <c r="QZH140" i="7"/>
  <c r="QZI140" i="7"/>
  <c r="QZJ140" i="7"/>
  <c r="QZK140" i="7"/>
  <c r="QZL140" i="7"/>
  <c r="QZM140" i="7"/>
  <c r="QZN140" i="7"/>
  <c r="QZO140" i="7"/>
  <c r="QZP140" i="7"/>
  <c r="QZQ140" i="7"/>
  <c r="QZR140" i="7"/>
  <c r="QZS140" i="7"/>
  <c r="QZT140" i="7"/>
  <c r="QZU140" i="7"/>
  <c r="QZV140" i="7"/>
  <c r="QZW140" i="7"/>
  <c r="QZX140" i="7"/>
  <c r="QZY140" i="7"/>
  <c r="QZZ140" i="7"/>
  <c r="RAA140" i="7"/>
  <c r="RAB140" i="7"/>
  <c r="RAC140" i="7"/>
  <c r="RAD140" i="7"/>
  <c r="RAE140" i="7"/>
  <c r="RAF140" i="7"/>
  <c r="RAG140" i="7"/>
  <c r="RAH140" i="7"/>
  <c r="RAI140" i="7"/>
  <c r="RAJ140" i="7"/>
  <c r="RAK140" i="7"/>
  <c r="RAL140" i="7"/>
  <c r="RAM140" i="7"/>
  <c r="RAN140" i="7"/>
  <c r="RAO140" i="7"/>
  <c r="RAP140" i="7"/>
  <c r="RAQ140" i="7"/>
  <c r="RAR140" i="7"/>
  <c r="RAS140" i="7"/>
  <c r="RAT140" i="7"/>
  <c r="RAU140" i="7"/>
  <c r="RAV140" i="7"/>
  <c r="RAW140" i="7"/>
  <c r="RAX140" i="7"/>
  <c r="RAY140" i="7"/>
  <c r="RAZ140" i="7"/>
  <c r="RBA140" i="7"/>
  <c r="RBB140" i="7"/>
  <c r="RBC140" i="7"/>
  <c r="RBD140" i="7"/>
  <c r="RBE140" i="7"/>
  <c r="RBF140" i="7"/>
  <c r="RBG140" i="7"/>
  <c r="RBH140" i="7"/>
  <c r="RBI140" i="7"/>
  <c r="RBJ140" i="7"/>
  <c r="RBK140" i="7"/>
  <c r="RBL140" i="7"/>
  <c r="RBM140" i="7"/>
  <c r="RBN140" i="7"/>
  <c r="RBO140" i="7"/>
  <c r="RBP140" i="7"/>
  <c r="RBQ140" i="7"/>
  <c r="RBR140" i="7"/>
  <c r="RBS140" i="7"/>
  <c r="RBT140" i="7"/>
  <c r="RBU140" i="7"/>
  <c r="RBV140" i="7"/>
  <c r="RBW140" i="7"/>
  <c r="RBX140" i="7"/>
  <c r="RBY140" i="7"/>
  <c r="RBZ140" i="7"/>
  <c r="RCA140" i="7"/>
  <c r="RCB140" i="7"/>
  <c r="RCC140" i="7"/>
  <c r="RCD140" i="7"/>
  <c r="RCE140" i="7"/>
  <c r="RCF140" i="7"/>
  <c r="RCG140" i="7"/>
  <c r="RCH140" i="7"/>
  <c r="RCI140" i="7"/>
  <c r="RCJ140" i="7"/>
  <c r="RCK140" i="7"/>
  <c r="RCL140" i="7"/>
  <c r="RCM140" i="7"/>
  <c r="RCN140" i="7"/>
  <c r="RCO140" i="7"/>
  <c r="RCP140" i="7"/>
  <c r="RCQ140" i="7"/>
  <c r="RCR140" i="7"/>
  <c r="RCS140" i="7"/>
  <c r="RCT140" i="7"/>
  <c r="RCU140" i="7"/>
  <c r="RCV140" i="7"/>
  <c r="RCW140" i="7"/>
  <c r="RCX140" i="7"/>
  <c r="RCY140" i="7"/>
  <c r="RCZ140" i="7"/>
  <c r="RDA140" i="7"/>
  <c r="RDB140" i="7"/>
  <c r="RDC140" i="7"/>
  <c r="RDD140" i="7"/>
  <c r="RDE140" i="7"/>
  <c r="RDF140" i="7"/>
  <c r="RDG140" i="7"/>
  <c r="RDH140" i="7"/>
  <c r="RDI140" i="7"/>
  <c r="RDJ140" i="7"/>
  <c r="RDK140" i="7"/>
  <c r="RDL140" i="7"/>
  <c r="RDM140" i="7"/>
  <c r="RDN140" i="7"/>
  <c r="RDO140" i="7"/>
  <c r="RDP140" i="7"/>
  <c r="RDQ140" i="7"/>
  <c r="RDR140" i="7"/>
  <c r="RDS140" i="7"/>
  <c r="RDT140" i="7"/>
  <c r="RDU140" i="7"/>
  <c r="RDV140" i="7"/>
  <c r="RDW140" i="7"/>
  <c r="RDX140" i="7"/>
  <c r="RDY140" i="7"/>
  <c r="RDZ140" i="7"/>
  <c r="REA140" i="7"/>
  <c r="REB140" i="7"/>
  <c r="REC140" i="7"/>
  <c r="RED140" i="7"/>
  <c r="REE140" i="7"/>
  <c r="REF140" i="7"/>
  <c r="REG140" i="7"/>
  <c r="REH140" i="7"/>
  <c r="REI140" i="7"/>
  <c r="REJ140" i="7"/>
  <c r="REK140" i="7"/>
  <c r="REL140" i="7"/>
  <c r="REM140" i="7"/>
  <c r="REN140" i="7"/>
  <c r="REO140" i="7"/>
  <c r="REP140" i="7"/>
  <c r="REQ140" i="7"/>
  <c r="RER140" i="7"/>
  <c r="RES140" i="7"/>
  <c r="RET140" i="7"/>
  <c r="REU140" i="7"/>
  <c r="REV140" i="7"/>
  <c r="REW140" i="7"/>
  <c r="REX140" i="7"/>
  <c r="REY140" i="7"/>
  <c r="REZ140" i="7"/>
  <c r="RFA140" i="7"/>
  <c r="RFB140" i="7"/>
  <c r="RFC140" i="7"/>
  <c r="RFD140" i="7"/>
  <c r="RFE140" i="7"/>
  <c r="RFF140" i="7"/>
  <c r="RFG140" i="7"/>
  <c r="RFH140" i="7"/>
  <c r="RFI140" i="7"/>
  <c r="RFJ140" i="7"/>
  <c r="RFK140" i="7"/>
  <c r="RFL140" i="7"/>
  <c r="RFM140" i="7"/>
  <c r="RFN140" i="7"/>
  <c r="RFO140" i="7"/>
  <c r="RFP140" i="7"/>
  <c r="RFQ140" i="7"/>
  <c r="RFR140" i="7"/>
  <c r="RFS140" i="7"/>
  <c r="RFT140" i="7"/>
  <c r="RFU140" i="7"/>
  <c r="RFV140" i="7"/>
  <c r="RFW140" i="7"/>
  <c r="RFX140" i="7"/>
  <c r="RFY140" i="7"/>
  <c r="RFZ140" i="7"/>
  <c r="RGA140" i="7"/>
  <c r="RGB140" i="7"/>
  <c r="RGC140" i="7"/>
  <c r="RGD140" i="7"/>
  <c r="RGE140" i="7"/>
  <c r="RGF140" i="7"/>
  <c r="RGG140" i="7"/>
  <c r="RGH140" i="7"/>
  <c r="RGI140" i="7"/>
  <c r="RGJ140" i="7"/>
  <c r="RGK140" i="7"/>
  <c r="RGL140" i="7"/>
  <c r="RGM140" i="7"/>
  <c r="RGN140" i="7"/>
  <c r="RGO140" i="7"/>
  <c r="RGP140" i="7"/>
  <c r="RGQ140" i="7"/>
  <c r="RGR140" i="7"/>
  <c r="RGS140" i="7"/>
  <c r="RGT140" i="7"/>
  <c r="RGU140" i="7"/>
  <c r="RGV140" i="7"/>
  <c r="RGW140" i="7"/>
  <c r="RGX140" i="7"/>
  <c r="RGY140" i="7"/>
  <c r="RGZ140" i="7"/>
  <c r="RHA140" i="7"/>
  <c r="RHB140" i="7"/>
  <c r="RHC140" i="7"/>
  <c r="RHD140" i="7"/>
  <c r="RHE140" i="7"/>
  <c r="RHF140" i="7"/>
  <c r="RHG140" i="7"/>
  <c r="RHH140" i="7"/>
  <c r="RHI140" i="7"/>
  <c r="RHJ140" i="7"/>
  <c r="RHK140" i="7"/>
  <c r="RHL140" i="7"/>
  <c r="RHM140" i="7"/>
  <c r="RHN140" i="7"/>
  <c r="RHO140" i="7"/>
  <c r="RHP140" i="7"/>
  <c r="RHQ140" i="7"/>
  <c r="RHR140" i="7"/>
  <c r="RHS140" i="7"/>
  <c r="RHT140" i="7"/>
  <c r="RHU140" i="7"/>
  <c r="RHV140" i="7"/>
  <c r="RHW140" i="7"/>
  <c r="RHX140" i="7"/>
  <c r="RHY140" i="7"/>
  <c r="RHZ140" i="7"/>
  <c r="RIA140" i="7"/>
  <c r="RIB140" i="7"/>
  <c r="RIC140" i="7"/>
  <c r="RID140" i="7"/>
  <c r="RIE140" i="7"/>
  <c r="RIF140" i="7"/>
  <c r="RIG140" i="7"/>
  <c r="RIH140" i="7"/>
  <c r="RII140" i="7"/>
  <c r="RIJ140" i="7"/>
  <c r="RIK140" i="7"/>
  <c r="RIL140" i="7"/>
  <c r="RIM140" i="7"/>
  <c r="RIN140" i="7"/>
  <c r="RIO140" i="7"/>
  <c r="RIP140" i="7"/>
  <c r="RIQ140" i="7"/>
  <c r="RIR140" i="7"/>
  <c r="RIS140" i="7"/>
  <c r="RIT140" i="7"/>
  <c r="RIU140" i="7"/>
  <c r="RIV140" i="7"/>
  <c r="RIW140" i="7"/>
  <c r="RIX140" i="7"/>
  <c r="RIY140" i="7"/>
  <c r="RIZ140" i="7"/>
  <c r="RJA140" i="7"/>
  <c r="RJB140" i="7"/>
  <c r="RJC140" i="7"/>
  <c r="RJD140" i="7"/>
  <c r="RJE140" i="7"/>
  <c r="RJF140" i="7"/>
  <c r="RJG140" i="7"/>
  <c r="RJH140" i="7"/>
  <c r="RJI140" i="7"/>
  <c r="RJJ140" i="7"/>
  <c r="RJK140" i="7"/>
  <c r="RJL140" i="7"/>
  <c r="RJM140" i="7"/>
  <c r="RJN140" i="7"/>
  <c r="RJO140" i="7"/>
  <c r="RJP140" i="7"/>
  <c r="RJQ140" i="7"/>
  <c r="RJR140" i="7"/>
  <c r="RJS140" i="7"/>
  <c r="RJT140" i="7"/>
  <c r="RJU140" i="7"/>
  <c r="RJV140" i="7"/>
  <c r="RJW140" i="7"/>
  <c r="RJX140" i="7"/>
  <c r="RJY140" i="7"/>
  <c r="RJZ140" i="7"/>
  <c r="RKA140" i="7"/>
  <c r="RKB140" i="7"/>
  <c r="RKC140" i="7"/>
  <c r="RKD140" i="7"/>
  <c r="RKE140" i="7"/>
  <c r="RKF140" i="7"/>
  <c r="RKG140" i="7"/>
  <c r="RKH140" i="7"/>
  <c r="RKI140" i="7"/>
  <c r="RKJ140" i="7"/>
  <c r="RKK140" i="7"/>
  <c r="RKL140" i="7"/>
  <c r="RKM140" i="7"/>
  <c r="RKN140" i="7"/>
  <c r="RKO140" i="7"/>
  <c r="RKP140" i="7"/>
  <c r="RKQ140" i="7"/>
  <c r="RKR140" i="7"/>
  <c r="RKS140" i="7"/>
  <c r="RKT140" i="7"/>
  <c r="RKU140" i="7"/>
  <c r="RKV140" i="7"/>
  <c r="RKW140" i="7"/>
  <c r="RKX140" i="7"/>
  <c r="RKY140" i="7"/>
  <c r="RKZ140" i="7"/>
  <c r="RLA140" i="7"/>
  <c r="RLB140" i="7"/>
  <c r="RLC140" i="7"/>
  <c r="RLD140" i="7"/>
  <c r="RLE140" i="7"/>
  <c r="RLF140" i="7"/>
  <c r="RLG140" i="7"/>
  <c r="RLH140" i="7"/>
  <c r="RLI140" i="7"/>
  <c r="RLJ140" i="7"/>
  <c r="RLK140" i="7"/>
  <c r="RLL140" i="7"/>
  <c r="RLM140" i="7"/>
  <c r="RLN140" i="7"/>
  <c r="RLO140" i="7"/>
  <c r="RLP140" i="7"/>
  <c r="RLQ140" i="7"/>
  <c r="RLR140" i="7"/>
  <c r="RLS140" i="7"/>
  <c r="RLT140" i="7"/>
  <c r="RLU140" i="7"/>
  <c r="RLV140" i="7"/>
  <c r="RLW140" i="7"/>
  <c r="RLX140" i="7"/>
  <c r="RLY140" i="7"/>
  <c r="RLZ140" i="7"/>
  <c r="RMA140" i="7"/>
  <c r="RMB140" i="7"/>
  <c r="RMC140" i="7"/>
  <c r="RMD140" i="7"/>
  <c r="RME140" i="7"/>
  <c r="RMF140" i="7"/>
  <c r="RMG140" i="7"/>
  <c r="RMH140" i="7"/>
  <c r="RMI140" i="7"/>
  <c r="RMJ140" i="7"/>
  <c r="RMK140" i="7"/>
  <c r="RML140" i="7"/>
  <c r="RMM140" i="7"/>
  <c r="RMN140" i="7"/>
  <c r="RMO140" i="7"/>
  <c r="RMP140" i="7"/>
  <c r="RMQ140" i="7"/>
  <c r="RMR140" i="7"/>
  <c r="RMS140" i="7"/>
  <c r="RMT140" i="7"/>
  <c r="RMU140" i="7"/>
  <c r="RMV140" i="7"/>
  <c r="RMW140" i="7"/>
  <c r="RMX140" i="7"/>
  <c r="RMY140" i="7"/>
  <c r="RMZ140" i="7"/>
  <c r="RNA140" i="7"/>
  <c r="RNB140" i="7"/>
  <c r="RNC140" i="7"/>
  <c r="RND140" i="7"/>
  <c r="RNE140" i="7"/>
  <c r="RNF140" i="7"/>
  <c r="RNG140" i="7"/>
  <c r="RNH140" i="7"/>
  <c r="RNI140" i="7"/>
  <c r="RNJ140" i="7"/>
  <c r="RNK140" i="7"/>
  <c r="RNL140" i="7"/>
  <c r="RNM140" i="7"/>
  <c r="RNN140" i="7"/>
  <c r="RNO140" i="7"/>
  <c r="RNP140" i="7"/>
  <c r="RNQ140" i="7"/>
  <c r="RNR140" i="7"/>
  <c r="RNS140" i="7"/>
  <c r="RNT140" i="7"/>
  <c r="RNU140" i="7"/>
  <c r="RNV140" i="7"/>
  <c r="RNW140" i="7"/>
  <c r="RNX140" i="7"/>
  <c r="RNY140" i="7"/>
  <c r="RNZ140" i="7"/>
  <c r="ROA140" i="7"/>
  <c r="ROB140" i="7"/>
  <c r="ROC140" i="7"/>
  <c r="ROD140" i="7"/>
  <c r="ROE140" i="7"/>
  <c r="ROF140" i="7"/>
  <c r="ROG140" i="7"/>
  <c r="ROH140" i="7"/>
  <c r="ROI140" i="7"/>
  <c r="ROJ140" i="7"/>
  <c r="ROK140" i="7"/>
  <c r="ROL140" i="7"/>
  <c r="ROM140" i="7"/>
  <c r="RON140" i="7"/>
  <c r="ROO140" i="7"/>
  <c r="ROP140" i="7"/>
  <c r="ROQ140" i="7"/>
  <c r="ROR140" i="7"/>
  <c r="ROS140" i="7"/>
  <c r="ROT140" i="7"/>
  <c r="ROU140" i="7"/>
  <c r="ROV140" i="7"/>
  <c r="ROW140" i="7"/>
  <c r="ROX140" i="7"/>
  <c r="ROY140" i="7"/>
  <c r="ROZ140" i="7"/>
  <c r="RPA140" i="7"/>
  <c r="RPB140" i="7"/>
  <c r="RPC140" i="7"/>
  <c r="RPD140" i="7"/>
  <c r="RPE140" i="7"/>
  <c r="RPF140" i="7"/>
  <c r="RPG140" i="7"/>
  <c r="RPH140" i="7"/>
  <c r="RPI140" i="7"/>
  <c r="RPJ140" i="7"/>
  <c r="RPK140" i="7"/>
  <c r="RPL140" i="7"/>
  <c r="RPM140" i="7"/>
  <c r="RPN140" i="7"/>
  <c r="RPO140" i="7"/>
  <c r="RPP140" i="7"/>
  <c r="RPQ140" i="7"/>
  <c r="RPR140" i="7"/>
  <c r="RPS140" i="7"/>
  <c r="RPT140" i="7"/>
  <c r="RPU140" i="7"/>
  <c r="RPV140" i="7"/>
  <c r="RPW140" i="7"/>
  <c r="RPX140" i="7"/>
  <c r="RPY140" i="7"/>
  <c r="RPZ140" i="7"/>
  <c r="RQA140" i="7"/>
  <c r="RQB140" i="7"/>
  <c r="RQC140" i="7"/>
  <c r="RQD140" i="7"/>
  <c r="RQE140" i="7"/>
  <c r="RQF140" i="7"/>
  <c r="RQG140" i="7"/>
  <c r="RQH140" i="7"/>
  <c r="RQI140" i="7"/>
  <c r="RQJ140" i="7"/>
  <c r="RQK140" i="7"/>
  <c r="RQL140" i="7"/>
  <c r="RQM140" i="7"/>
  <c r="RQN140" i="7"/>
  <c r="RQO140" i="7"/>
  <c r="RQP140" i="7"/>
  <c r="RQQ140" i="7"/>
  <c r="RQR140" i="7"/>
  <c r="RQS140" i="7"/>
  <c r="RQT140" i="7"/>
  <c r="RQU140" i="7"/>
  <c r="RQV140" i="7"/>
  <c r="RQW140" i="7"/>
  <c r="RQX140" i="7"/>
  <c r="RQY140" i="7"/>
  <c r="RQZ140" i="7"/>
  <c r="RRA140" i="7"/>
  <c r="RRB140" i="7"/>
  <c r="RRC140" i="7"/>
  <c r="RRD140" i="7"/>
  <c r="RRE140" i="7"/>
  <c r="RRF140" i="7"/>
  <c r="RRG140" i="7"/>
  <c r="RRH140" i="7"/>
  <c r="RRI140" i="7"/>
  <c r="RRJ140" i="7"/>
  <c r="RRK140" i="7"/>
  <c r="RRL140" i="7"/>
  <c r="RRM140" i="7"/>
  <c r="RRN140" i="7"/>
  <c r="RRO140" i="7"/>
  <c r="RRP140" i="7"/>
  <c r="RRQ140" i="7"/>
  <c r="RRR140" i="7"/>
  <c r="RRS140" i="7"/>
  <c r="RRT140" i="7"/>
  <c r="RRU140" i="7"/>
  <c r="RRV140" i="7"/>
  <c r="RRW140" i="7"/>
  <c r="RRX140" i="7"/>
  <c r="RRY140" i="7"/>
  <c r="RRZ140" i="7"/>
  <c r="RSA140" i="7"/>
  <c r="RSB140" i="7"/>
  <c r="RSC140" i="7"/>
  <c r="RSD140" i="7"/>
  <c r="RSE140" i="7"/>
  <c r="RSF140" i="7"/>
  <c r="RSG140" i="7"/>
  <c r="RSH140" i="7"/>
  <c r="RSI140" i="7"/>
  <c r="RSJ140" i="7"/>
  <c r="RSK140" i="7"/>
  <c r="RSL140" i="7"/>
  <c r="RSM140" i="7"/>
  <c r="RSN140" i="7"/>
  <c r="RSO140" i="7"/>
  <c r="RSP140" i="7"/>
  <c r="RSQ140" i="7"/>
  <c r="RSR140" i="7"/>
  <c r="RSS140" i="7"/>
  <c r="RST140" i="7"/>
  <c r="RSU140" i="7"/>
  <c r="RSV140" i="7"/>
  <c r="RSW140" i="7"/>
  <c r="RSX140" i="7"/>
  <c r="RSY140" i="7"/>
  <c r="RSZ140" i="7"/>
  <c r="RTA140" i="7"/>
  <c r="RTB140" i="7"/>
  <c r="RTC140" i="7"/>
  <c r="RTD140" i="7"/>
  <c r="RTE140" i="7"/>
  <c r="RTF140" i="7"/>
  <c r="RTG140" i="7"/>
  <c r="RTH140" i="7"/>
  <c r="RTI140" i="7"/>
  <c r="RTJ140" i="7"/>
  <c r="RTK140" i="7"/>
  <c r="RTL140" i="7"/>
  <c r="RTM140" i="7"/>
  <c r="RTN140" i="7"/>
  <c r="RTO140" i="7"/>
  <c r="RTP140" i="7"/>
  <c r="RTQ140" i="7"/>
  <c r="RTR140" i="7"/>
  <c r="RTS140" i="7"/>
  <c r="RTT140" i="7"/>
  <c r="RTU140" i="7"/>
  <c r="RTV140" i="7"/>
  <c r="RTW140" i="7"/>
  <c r="RTX140" i="7"/>
  <c r="RTY140" i="7"/>
  <c r="RTZ140" i="7"/>
  <c r="RUA140" i="7"/>
  <c r="RUB140" i="7"/>
  <c r="RUC140" i="7"/>
  <c r="RUD140" i="7"/>
  <c r="RUE140" i="7"/>
  <c r="RUF140" i="7"/>
  <c r="RUG140" i="7"/>
  <c r="RUH140" i="7"/>
  <c r="RUI140" i="7"/>
  <c r="RUJ140" i="7"/>
  <c r="RUK140" i="7"/>
  <c r="RUL140" i="7"/>
  <c r="RUM140" i="7"/>
  <c r="RUN140" i="7"/>
  <c r="RUO140" i="7"/>
  <c r="RUP140" i="7"/>
  <c r="RUQ140" i="7"/>
  <c r="RUR140" i="7"/>
  <c r="RUS140" i="7"/>
  <c r="RUT140" i="7"/>
  <c r="RUU140" i="7"/>
  <c r="RUV140" i="7"/>
  <c r="RUW140" i="7"/>
  <c r="RUX140" i="7"/>
  <c r="RUY140" i="7"/>
  <c r="RUZ140" i="7"/>
  <c r="RVA140" i="7"/>
  <c r="RVB140" i="7"/>
  <c r="RVC140" i="7"/>
  <c r="RVD140" i="7"/>
  <c r="RVE140" i="7"/>
  <c r="RVF140" i="7"/>
  <c r="RVG140" i="7"/>
  <c r="RVH140" i="7"/>
  <c r="RVI140" i="7"/>
  <c r="RVJ140" i="7"/>
  <c r="RVK140" i="7"/>
  <c r="RVL140" i="7"/>
  <c r="RVM140" i="7"/>
  <c r="RVN140" i="7"/>
  <c r="RVO140" i="7"/>
  <c r="RVP140" i="7"/>
  <c r="RVQ140" i="7"/>
  <c r="RVR140" i="7"/>
  <c r="RVS140" i="7"/>
  <c r="RVT140" i="7"/>
  <c r="RVU140" i="7"/>
  <c r="RVV140" i="7"/>
  <c r="RVW140" i="7"/>
  <c r="RVX140" i="7"/>
  <c r="RVY140" i="7"/>
  <c r="RVZ140" i="7"/>
  <c r="RWA140" i="7"/>
  <c r="RWB140" i="7"/>
  <c r="RWC140" i="7"/>
  <c r="RWD140" i="7"/>
  <c r="RWE140" i="7"/>
  <c r="RWF140" i="7"/>
  <c r="RWG140" i="7"/>
  <c r="RWH140" i="7"/>
  <c r="RWI140" i="7"/>
  <c r="RWJ140" i="7"/>
  <c r="RWK140" i="7"/>
  <c r="RWL140" i="7"/>
  <c r="RWM140" i="7"/>
  <c r="RWN140" i="7"/>
  <c r="RWO140" i="7"/>
  <c r="RWP140" i="7"/>
  <c r="RWQ140" i="7"/>
  <c r="RWR140" i="7"/>
  <c r="RWS140" i="7"/>
  <c r="RWT140" i="7"/>
  <c r="RWU140" i="7"/>
  <c r="RWV140" i="7"/>
  <c r="RWW140" i="7"/>
  <c r="RWX140" i="7"/>
  <c r="RWY140" i="7"/>
  <c r="RWZ140" i="7"/>
  <c r="RXA140" i="7"/>
  <c r="RXB140" i="7"/>
  <c r="RXC140" i="7"/>
  <c r="RXD140" i="7"/>
  <c r="RXE140" i="7"/>
  <c r="RXF140" i="7"/>
  <c r="RXG140" i="7"/>
  <c r="RXH140" i="7"/>
  <c r="RXI140" i="7"/>
  <c r="RXJ140" i="7"/>
  <c r="RXK140" i="7"/>
  <c r="RXL140" i="7"/>
  <c r="RXM140" i="7"/>
  <c r="RXN140" i="7"/>
  <c r="RXO140" i="7"/>
  <c r="RXP140" i="7"/>
  <c r="RXQ140" i="7"/>
  <c r="RXR140" i="7"/>
  <c r="RXS140" i="7"/>
  <c r="RXT140" i="7"/>
  <c r="RXU140" i="7"/>
  <c r="RXV140" i="7"/>
  <c r="RXW140" i="7"/>
  <c r="RXX140" i="7"/>
  <c r="RXY140" i="7"/>
  <c r="RXZ140" i="7"/>
  <c r="RYA140" i="7"/>
  <c r="RYB140" i="7"/>
  <c r="RYC140" i="7"/>
  <c r="RYD140" i="7"/>
  <c r="RYE140" i="7"/>
  <c r="RYF140" i="7"/>
  <c r="RYG140" i="7"/>
  <c r="RYH140" i="7"/>
  <c r="RYI140" i="7"/>
  <c r="RYJ140" i="7"/>
  <c r="RYK140" i="7"/>
  <c r="RYL140" i="7"/>
  <c r="RYM140" i="7"/>
  <c r="RYN140" i="7"/>
  <c r="RYO140" i="7"/>
  <c r="RYP140" i="7"/>
  <c r="RYQ140" i="7"/>
  <c r="RYR140" i="7"/>
  <c r="RYS140" i="7"/>
  <c r="RYT140" i="7"/>
  <c r="RYU140" i="7"/>
  <c r="RYV140" i="7"/>
  <c r="RYW140" i="7"/>
  <c r="RYX140" i="7"/>
  <c r="RYY140" i="7"/>
  <c r="RYZ140" i="7"/>
  <c r="RZA140" i="7"/>
  <c r="RZB140" i="7"/>
  <c r="RZC140" i="7"/>
  <c r="RZD140" i="7"/>
  <c r="RZE140" i="7"/>
  <c r="RZF140" i="7"/>
  <c r="RZG140" i="7"/>
  <c r="RZH140" i="7"/>
  <c r="RZI140" i="7"/>
  <c r="RZJ140" i="7"/>
  <c r="RZK140" i="7"/>
  <c r="RZL140" i="7"/>
  <c r="RZM140" i="7"/>
  <c r="RZN140" i="7"/>
  <c r="RZO140" i="7"/>
  <c r="RZP140" i="7"/>
  <c r="RZQ140" i="7"/>
  <c r="RZR140" i="7"/>
  <c r="RZS140" i="7"/>
  <c r="RZT140" i="7"/>
  <c r="RZU140" i="7"/>
  <c r="RZV140" i="7"/>
  <c r="RZW140" i="7"/>
  <c r="RZX140" i="7"/>
  <c r="RZY140" i="7"/>
  <c r="RZZ140" i="7"/>
  <c r="SAA140" i="7"/>
  <c r="SAB140" i="7"/>
  <c r="SAC140" i="7"/>
  <c r="SAD140" i="7"/>
  <c r="SAE140" i="7"/>
  <c r="SAF140" i="7"/>
  <c r="SAG140" i="7"/>
  <c r="SAH140" i="7"/>
  <c r="SAI140" i="7"/>
  <c r="SAJ140" i="7"/>
  <c r="SAK140" i="7"/>
  <c r="SAL140" i="7"/>
  <c r="SAM140" i="7"/>
  <c r="SAN140" i="7"/>
  <c r="SAO140" i="7"/>
  <c r="SAP140" i="7"/>
  <c r="SAQ140" i="7"/>
  <c r="SAR140" i="7"/>
  <c r="SAS140" i="7"/>
  <c r="SAT140" i="7"/>
  <c r="SAU140" i="7"/>
  <c r="SAV140" i="7"/>
  <c r="SAW140" i="7"/>
  <c r="SAX140" i="7"/>
  <c r="SAY140" i="7"/>
  <c r="SAZ140" i="7"/>
  <c r="SBA140" i="7"/>
  <c r="SBB140" i="7"/>
  <c r="SBC140" i="7"/>
  <c r="SBD140" i="7"/>
  <c r="SBE140" i="7"/>
  <c r="SBF140" i="7"/>
  <c r="SBG140" i="7"/>
  <c r="SBH140" i="7"/>
  <c r="SBI140" i="7"/>
  <c r="SBJ140" i="7"/>
  <c r="SBK140" i="7"/>
  <c r="SBL140" i="7"/>
  <c r="SBM140" i="7"/>
  <c r="SBN140" i="7"/>
  <c r="SBO140" i="7"/>
  <c r="SBP140" i="7"/>
  <c r="SBQ140" i="7"/>
  <c r="SBR140" i="7"/>
  <c r="SBS140" i="7"/>
  <c r="SBT140" i="7"/>
  <c r="SBU140" i="7"/>
  <c r="SBV140" i="7"/>
  <c r="SBW140" i="7"/>
  <c r="SBX140" i="7"/>
  <c r="SBY140" i="7"/>
  <c r="SBZ140" i="7"/>
  <c r="SCA140" i="7"/>
  <c r="SCB140" i="7"/>
  <c r="SCC140" i="7"/>
  <c r="SCD140" i="7"/>
  <c r="SCE140" i="7"/>
  <c r="SCF140" i="7"/>
  <c r="SCG140" i="7"/>
  <c r="SCH140" i="7"/>
  <c r="SCI140" i="7"/>
  <c r="SCJ140" i="7"/>
  <c r="SCK140" i="7"/>
  <c r="SCL140" i="7"/>
  <c r="SCM140" i="7"/>
  <c r="SCN140" i="7"/>
  <c r="SCO140" i="7"/>
  <c r="SCP140" i="7"/>
  <c r="SCQ140" i="7"/>
  <c r="SCR140" i="7"/>
  <c r="SCS140" i="7"/>
  <c r="SCT140" i="7"/>
  <c r="SCU140" i="7"/>
  <c r="SCV140" i="7"/>
  <c r="SCW140" i="7"/>
  <c r="SCX140" i="7"/>
  <c r="SCY140" i="7"/>
  <c r="SCZ140" i="7"/>
  <c r="SDA140" i="7"/>
  <c r="SDB140" i="7"/>
  <c r="SDC140" i="7"/>
  <c r="SDD140" i="7"/>
  <c r="SDE140" i="7"/>
  <c r="SDF140" i="7"/>
  <c r="SDG140" i="7"/>
  <c r="SDH140" i="7"/>
  <c r="SDI140" i="7"/>
  <c r="SDJ140" i="7"/>
  <c r="SDK140" i="7"/>
  <c r="SDL140" i="7"/>
  <c r="SDM140" i="7"/>
  <c r="SDN140" i="7"/>
  <c r="SDO140" i="7"/>
  <c r="SDP140" i="7"/>
  <c r="SDQ140" i="7"/>
  <c r="SDR140" i="7"/>
  <c r="SDS140" i="7"/>
  <c r="SDT140" i="7"/>
  <c r="SDU140" i="7"/>
  <c r="SDV140" i="7"/>
  <c r="SDW140" i="7"/>
  <c r="SDX140" i="7"/>
  <c r="SDY140" i="7"/>
  <c r="SDZ140" i="7"/>
  <c r="SEA140" i="7"/>
  <c r="SEB140" i="7"/>
  <c r="SEC140" i="7"/>
  <c r="SED140" i="7"/>
  <c r="SEE140" i="7"/>
  <c r="SEF140" i="7"/>
  <c r="SEG140" i="7"/>
  <c r="SEH140" i="7"/>
  <c r="SEI140" i="7"/>
  <c r="SEJ140" i="7"/>
  <c r="SEK140" i="7"/>
  <c r="SEL140" i="7"/>
  <c r="SEM140" i="7"/>
  <c r="SEN140" i="7"/>
  <c r="SEO140" i="7"/>
  <c r="SEP140" i="7"/>
  <c r="SEQ140" i="7"/>
  <c r="SER140" i="7"/>
  <c r="SES140" i="7"/>
  <c r="SET140" i="7"/>
  <c r="SEU140" i="7"/>
  <c r="SEV140" i="7"/>
  <c r="SEW140" i="7"/>
  <c r="SEX140" i="7"/>
  <c r="SEY140" i="7"/>
  <c r="SEZ140" i="7"/>
  <c r="SFA140" i="7"/>
  <c r="SFB140" i="7"/>
  <c r="SFC140" i="7"/>
  <c r="SFD140" i="7"/>
  <c r="SFE140" i="7"/>
  <c r="SFF140" i="7"/>
  <c r="SFG140" i="7"/>
  <c r="SFH140" i="7"/>
  <c r="SFI140" i="7"/>
  <c r="SFJ140" i="7"/>
  <c r="SFK140" i="7"/>
  <c r="SFL140" i="7"/>
  <c r="SFM140" i="7"/>
  <c r="SFN140" i="7"/>
  <c r="SFO140" i="7"/>
  <c r="SFP140" i="7"/>
  <c r="SFQ140" i="7"/>
  <c r="SFR140" i="7"/>
  <c r="SFS140" i="7"/>
  <c r="SFT140" i="7"/>
  <c r="SFU140" i="7"/>
  <c r="SFV140" i="7"/>
  <c r="SFW140" i="7"/>
  <c r="SFX140" i="7"/>
  <c r="SFY140" i="7"/>
  <c r="SFZ140" i="7"/>
  <c r="SGA140" i="7"/>
  <c r="SGB140" i="7"/>
  <c r="SGC140" i="7"/>
  <c r="SGD140" i="7"/>
  <c r="SGE140" i="7"/>
  <c r="SGF140" i="7"/>
  <c r="SGG140" i="7"/>
  <c r="SGH140" i="7"/>
  <c r="SGI140" i="7"/>
  <c r="SGJ140" i="7"/>
  <c r="SGK140" i="7"/>
  <c r="SGL140" i="7"/>
  <c r="SGM140" i="7"/>
  <c r="SGN140" i="7"/>
  <c r="SGO140" i="7"/>
  <c r="SGP140" i="7"/>
  <c r="SGQ140" i="7"/>
  <c r="SGR140" i="7"/>
  <c r="SGS140" i="7"/>
  <c r="SGT140" i="7"/>
  <c r="SGU140" i="7"/>
  <c r="SGV140" i="7"/>
  <c r="SGW140" i="7"/>
  <c r="SGX140" i="7"/>
  <c r="SGY140" i="7"/>
  <c r="SGZ140" i="7"/>
  <c r="SHA140" i="7"/>
  <c r="SHB140" i="7"/>
  <c r="SHC140" i="7"/>
  <c r="SHD140" i="7"/>
  <c r="SHE140" i="7"/>
  <c r="SHF140" i="7"/>
  <c r="SHG140" i="7"/>
  <c r="SHH140" i="7"/>
  <c r="SHI140" i="7"/>
  <c r="SHJ140" i="7"/>
  <c r="SHK140" i="7"/>
  <c r="SHL140" i="7"/>
  <c r="SHM140" i="7"/>
  <c r="SHN140" i="7"/>
  <c r="SHO140" i="7"/>
  <c r="SHP140" i="7"/>
  <c r="SHQ140" i="7"/>
  <c r="SHR140" i="7"/>
  <c r="SHS140" i="7"/>
  <c r="SHT140" i="7"/>
  <c r="SHU140" i="7"/>
  <c r="SHV140" i="7"/>
  <c r="SHW140" i="7"/>
  <c r="SHX140" i="7"/>
  <c r="SHY140" i="7"/>
  <c r="SHZ140" i="7"/>
  <c r="SIA140" i="7"/>
  <c r="SIB140" i="7"/>
  <c r="SIC140" i="7"/>
  <c r="SID140" i="7"/>
  <c r="SIE140" i="7"/>
  <c r="SIF140" i="7"/>
  <c r="SIG140" i="7"/>
  <c r="SIH140" i="7"/>
  <c r="SII140" i="7"/>
  <c r="SIJ140" i="7"/>
  <c r="SIK140" i="7"/>
  <c r="SIL140" i="7"/>
  <c r="SIM140" i="7"/>
  <c r="SIN140" i="7"/>
  <c r="SIO140" i="7"/>
  <c r="SIP140" i="7"/>
  <c r="SIQ140" i="7"/>
  <c r="SIR140" i="7"/>
  <c r="SIS140" i="7"/>
  <c r="SIT140" i="7"/>
  <c r="SIU140" i="7"/>
  <c r="SIV140" i="7"/>
  <c r="SIW140" i="7"/>
  <c r="SIX140" i="7"/>
  <c r="SIY140" i="7"/>
  <c r="SIZ140" i="7"/>
  <c r="SJA140" i="7"/>
  <c r="SJB140" i="7"/>
  <c r="SJC140" i="7"/>
  <c r="SJD140" i="7"/>
  <c r="SJE140" i="7"/>
  <c r="SJF140" i="7"/>
  <c r="SJG140" i="7"/>
  <c r="SJH140" i="7"/>
  <c r="SJI140" i="7"/>
  <c r="SJJ140" i="7"/>
  <c r="SJK140" i="7"/>
  <c r="SJL140" i="7"/>
  <c r="SJM140" i="7"/>
  <c r="SJN140" i="7"/>
  <c r="SJO140" i="7"/>
  <c r="SJP140" i="7"/>
  <c r="SJQ140" i="7"/>
  <c r="SJR140" i="7"/>
  <c r="SJS140" i="7"/>
  <c r="SJT140" i="7"/>
  <c r="SJU140" i="7"/>
  <c r="SJV140" i="7"/>
  <c r="SJW140" i="7"/>
  <c r="SJX140" i="7"/>
  <c r="SJY140" i="7"/>
  <c r="SJZ140" i="7"/>
  <c r="SKA140" i="7"/>
  <c r="SKB140" i="7"/>
  <c r="SKC140" i="7"/>
  <c r="SKD140" i="7"/>
  <c r="SKE140" i="7"/>
  <c r="SKF140" i="7"/>
  <c r="SKG140" i="7"/>
  <c r="SKH140" i="7"/>
  <c r="SKI140" i="7"/>
  <c r="SKJ140" i="7"/>
  <c r="SKK140" i="7"/>
  <c r="SKL140" i="7"/>
  <c r="SKM140" i="7"/>
  <c r="SKN140" i="7"/>
  <c r="SKO140" i="7"/>
  <c r="SKP140" i="7"/>
  <c r="SKQ140" i="7"/>
  <c r="SKR140" i="7"/>
  <c r="SKS140" i="7"/>
  <c r="SKT140" i="7"/>
  <c r="SKU140" i="7"/>
  <c r="SKV140" i="7"/>
  <c r="SKW140" i="7"/>
  <c r="SKX140" i="7"/>
  <c r="SKY140" i="7"/>
  <c r="SKZ140" i="7"/>
  <c r="SLA140" i="7"/>
  <c r="SLB140" i="7"/>
  <c r="SLC140" i="7"/>
  <c r="SLD140" i="7"/>
  <c r="SLE140" i="7"/>
  <c r="SLF140" i="7"/>
  <c r="SLG140" i="7"/>
  <c r="SLH140" i="7"/>
  <c r="SLI140" i="7"/>
  <c r="SLJ140" i="7"/>
  <c r="SLK140" i="7"/>
  <c r="SLL140" i="7"/>
  <c r="SLM140" i="7"/>
  <c r="SLN140" i="7"/>
  <c r="SLO140" i="7"/>
  <c r="SLP140" i="7"/>
  <c r="SLQ140" i="7"/>
  <c r="SLR140" i="7"/>
  <c r="SLS140" i="7"/>
  <c r="SLT140" i="7"/>
  <c r="SLU140" i="7"/>
  <c r="SLV140" i="7"/>
  <c r="SLW140" i="7"/>
  <c r="SLX140" i="7"/>
  <c r="SLY140" i="7"/>
  <c r="SLZ140" i="7"/>
  <c r="SMA140" i="7"/>
  <c r="SMB140" i="7"/>
  <c r="SMC140" i="7"/>
  <c r="SMD140" i="7"/>
  <c r="SME140" i="7"/>
  <c r="SMF140" i="7"/>
  <c r="SMG140" i="7"/>
  <c r="SMH140" i="7"/>
  <c r="SMI140" i="7"/>
  <c r="SMJ140" i="7"/>
  <c r="SMK140" i="7"/>
  <c r="SML140" i="7"/>
  <c r="SMM140" i="7"/>
  <c r="SMN140" i="7"/>
  <c r="SMO140" i="7"/>
  <c r="SMP140" i="7"/>
  <c r="SMQ140" i="7"/>
  <c r="SMR140" i="7"/>
  <c r="SMS140" i="7"/>
  <c r="SMT140" i="7"/>
  <c r="SMU140" i="7"/>
  <c r="SMV140" i="7"/>
  <c r="SMW140" i="7"/>
  <c r="SMX140" i="7"/>
  <c r="SMY140" i="7"/>
  <c r="SMZ140" i="7"/>
  <c r="SNA140" i="7"/>
  <c r="SNB140" i="7"/>
  <c r="SNC140" i="7"/>
  <c r="SND140" i="7"/>
  <c r="SNE140" i="7"/>
  <c r="SNF140" i="7"/>
  <c r="SNG140" i="7"/>
  <c r="SNH140" i="7"/>
  <c r="SNI140" i="7"/>
  <c r="SNJ140" i="7"/>
  <c r="SNK140" i="7"/>
  <c r="SNL140" i="7"/>
  <c r="SNM140" i="7"/>
  <c r="SNN140" i="7"/>
  <c r="SNO140" i="7"/>
  <c r="SNP140" i="7"/>
  <c r="SNQ140" i="7"/>
  <c r="SNR140" i="7"/>
  <c r="SNS140" i="7"/>
  <c r="SNT140" i="7"/>
  <c r="SNU140" i="7"/>
  <c r="SNV140" i="7"/>
  <c r="SNW140" i="7"/>
  <c r="SNX140" i="7"/>
  <c r="SNY140" i="7"/>
  <c r="SNZ140" i="7"/>
  <c r="SOA140" i="7"/>
  <c r="SOB140" i="7"/>
  <c r="SOC140" i="7"/>
  <c r="SOD140" i="7"/>
  <c r="SOE140" i="7"/>
  <c r="SOF140" i="7"/>
  <c r="SOG140" i="7"/>
  <c r="SOH140" i="7"/>
  <c r="SOI140" i="7"/>
  <c r="SOJ140" i="7"/>
  <c r="SOK140" i="7"/>
  <c r="SOL140" i="7"/>
  <c r="SOM140" i="7"/>
  <c r="SON140" i="7"/>
  <c r="SOO140" i="7"/>
  <c r="SOP140" i="7"/>
  <c r="SOQ140" i="7"/>
  <c r="SOR140" i="7"/>
  <c r="SOS140" i="7"/>
  <c r="SOT140" i="7"/>
  <c r="SOU140" i="7"/>
  <c r="SOV140" i="7"/>
  <c r="SOW140" i="7"/>
  <c r="SOX140" i="7"/>
  <c r="SOY140" i="7"/>
  <c r="SOZ140" i="7"/>
  <c r="SPA140" i="7"/>
  <c r="SPB140" i="7"/>
  <c r="SPC140" i="7"/>
  <c r="SPD140" i="7"/>
  <c r="SPE140" i="7"/>
  <c r="SPF140" i="7"/>
  <c r="SPG140" i="7"/>
  <c r="SPH140" i="7"/>
  <c r="SPI140" i="7"/>
  <c r="SPJ140" i="7"/>
  <c r="SPK140" i="7"/>
  <c r="SPL140" i="7"/>
  <c r="SPM140" i="7"/>
  <c r="SPN140" i="7"/>
  <c r="SPO140" i="7"/>
  <c r="SPP140" i="7"/>
  <c r="SPQ140" i="7"/>
  <c r="SPR140" i="7"/>
  <c r="SPS140" i="7"/>
  <c r="SPT140" i="7"/>
  <c r="SPU140" i="7"/>
  <c r="SPV140" i="7"/>
  <c r="SPW140" i="7"/>
  <c r="SPX140" i="7"/>
  <c r="SPY140" i="7"/>
  <c r="SPZ140" i="7"/>
  <c r="SQA140" i="7"/>
  <c r="SQB140" i="7"/>
  <c r="SQC140" i="7"/>
  <c r="SQD140" i="7"/>
  <c r="SQE140" i="7"/>
  <c r="SQF140" i="7"/>
  <c r="SQG140" i="7"/>
  <c r="SQH140" i="7"/>
  <c r="SQI140" i="7"/>
  <c r="SQJ140" i="7"/>
  <c r="SQK140" i="7"/>
  <c r="SQL140" i="7"/>
  <c r="SQM140" i="7"/>
  <c r="SQN140" i="7"/>
  <c r="SQO140" i="7"/>
  <c r="SQP140" i="7"/>
  <c r="SQQ140" i="7"/>
  <c r="SQR140" i="7"/>
  <c r="SQS140" i="7"/>
  <c r="SQT140" i="7"/>
  <c r="SQU140" i="7"/>
  <c r="SQV140" i="7"/>
  <c r="SQW140" i="7"/>
  <c r="SQX140" i="7"/>
  <c r="SQY140" i="7"/>
  <c r="SQZ140" i="7"/>
  <c r="SRA140" i="7"/>
  <c r="SRB140" i="7"/>
  <c r="SRC140" i="7"/>
  <c r="SRD140" i="7"/>
  <c r="SRE140" i="7"/>
  <c r="SRF140" i="7"/>
  <c r="SRG140" i="7"/>
  <c r="SRH140" i="7"/>
  <c r="SRI140" i="7"/>
  <c r="SRJ140" i="7"/>
  <c r="SRK140" i="7"/>
  <c r="SRL140" i="7"/>
  <c r="SRM140" i="7"/>
  <c r="SRN140" i="7"/>
  <c r="SRO140" i="7"/>
  <c r="SRP140" i="7"/>
  <c r="SRQ140" i="7"/>
  <c r="SRR140" i="7"/>
  <c r="SRS140" i="7"/>
  <c r="SRT140" i="7"/>
  <c r="SRU140" i="7"/>
  <c r="SRV140" i="7"/>
  <c r="SRW140" i="7"/>
  <c r="SRX140" i="7"/>
  <c r="SRY140" i="7"/>
  <c r="SRZ140" i="7"/>
  <c r="SSA140" i="7"/>
  <c r="SSB140" i="7"/>
  <c r="SSC140" i="7"/>
  <c r="SSD140" i="7"/>
  <c r="SSE140" i="7"/>
  <c r="SSF140" i="7"/>
  <c r="SSG140" i="7"/>
  <c r="SSH140" i="7"/>
  <c r="SSI140" i="7"/>
  <c r="SSJ140" i="7"/>
  <c r="SSK140" i="7"/>
  <c r="SSL140" i="7"/>
  <c r="SSM140" i="7"/>
  <c r="SSN140" i="7"/>
  <c r="SSO140" i="7"/>
  <c r="SSP140" i="7"/>
  <c r="SSQ140" i="7"/>
  <c r="SSR140" i="7"/>
  <c r="SSS140" i="7"/>
  <c r="SST140" i="7"/>
  <c r="SSU140" i="7"/>
  <c r="SSV140" i="7"/>
  <c r="SSW140" i="7"/>
  <c r="SSX140" i="7"/>
  <c r="SSY140" i="7"/>
  <c r="SSZ140" i="7"/>
  <c r="STA140" i="7"/>
  <c r="STB140" i="7"/>
  <c r="STC140" i="7"/>
  <c r="STD140" i="7"/>
  <c r="STE140" i="7"/>
  <c r="STF140" i="7"/>
  <c r="STG140" i="7"/>
  <c r="STH140" i="7"/>
  <c r="STI140" i="7"/>
  <c r="STJ140" i="7"/>
  <c r="STK140" i="7"/>
  <c r="STL140" i="7"/>
  <c r="STM140" i="7"/>
  <c r="STN140" i="7"/>
  <c r="STO140" i="7"/>
  <c r="STP140" i="7"/>
  <c r="STQ140" i="7"/>
  <c r="STR140" i="7"/>
  <c r="STS140" i="7"/>
  <c r="STT140" i="7"/>
  <c r="STU140" i="7"/>
  <c r="STV140" i="7"/>
  <c r="STW140" i="7"/>
  <c r="STX140" i="7"/>
  <c r="STY140" i="7"/>
  <c r="STZ140" i="7"/>
  <c r="SUA140" i="7"/>
  <c r="SUB140" i="7"/>
  <c r="SUC140" i="7"/>
  <c r="SUD140" i="7"/>
  <c r="SUE140" i="7"/>
  <c r="SUF140" i="7"/>
  <c r="SUG140" i="7"/>
  <c r="SUH140" i="7"/>
  <c r="SUI140" i="7"/>
  <c r="SUJ140" i="7"/>
  <c r="SUK140" i="7"/>
  <c r="SUL140" i="7"/>
  <c r="SUM140" i="7"/>
  <c r="SUN140" i="7"/>
  <c r="SUO140" i="7"/>
  <c r="SUP140" i="7"/>
  <c r="SUQ140" i="7"/>
  <c r="SUR140" i="7"/>
  <c r="SUS140" i="7"/>
  <c r="SUT140" i="7"/>
  <c r="SUU140" i="7"/>
  <c r="SUV140" i="7"/>
  <c r="SUW140" i="7"/>
  <c r="SUX140" i="7"/>
  <c r="SUY140" i="7"/>
  <c r="SUZ140" i="7"/>
  <c r="SVA140" i="7"/>
  <c r="SVB140" i="7"/>
  <c r="SVC140" i="7"/>
  <c r="SVD140" i="7"/>
  <c r="SVE140" i="7"/>
  <c r="SVF140" i="7"/>
  <c r="SVG140" i="7"/>
  <c r="SVH140" i="7"/>
  <c r="SVI140" i="7"/>
  <c r="SVJ140" i="7"/>
  <c r="SVK140" i="7"/>
  <c r="SVL140" i="7"/>
  <c r="SVM140" i="7"/>
  <c r="SVN140" i="7"/>
  <c r="SVO140" i="7"/>
  <c r="SVP140" i="7"/>
  <c r="SVQ140" i="7"/>
  <c r="SVR140" i="7"/>
  <c r="SVS140" i="7"/>
  <c r="SVT140" i="7"/>
  <c r="SVU140" i="7"/>
  <c r="SVV140" i="7"/>
  <c r="SVW140" i="7"/>
  <c r="SVX140" i="7"/>
  <c r="SVY140" i="7"/>
  <c r="SVZ140" i="7"/>
  <c r="SWA140" i="7"/>
  <c r="SWB140" i="7"/>
  <c r="SWC140" i="7"/>
  <c r="SWD140" i="7"/>
  <c r="SWE140" i="7"/>
  <c r="SWF140" i="7"/>
  <c r="SWG140" i="7"/>
  <c r="SWH140" i="7"/>
  <c r="SWI140" i="7"/>
  <c r="SWJ140" i="7"/>
  <c r="SWK140" i="7"/>
  <c r="SWL140" i="7"/>
  <c r="SWM140" i="7"/>
  <c r="SWN140" i="7"/>
  <c r="SWO140" i="7"/>
  <c r="SWP140" i="7"/>
  <c r="SWQ140" i="7"/>
  <c r="SWR140" i="7"/>
  <c r="SWS140" i="7"/>
  <c r="SWT140" i="7"/>
  <c r="SWU140" i="7"/>
  <c r="SWV140" i="7"/>
  <c r="SWW140" i="7"/>
  <c r="SWX140" i="7"/>
  <c r="SWY140" i="7"/>
  <c r="SWZ140" i="7"/>
  <c r="SXA140" i="7"/>
  <c r="SXB140" i="7"/>
  <c r="SXC140" i="7"/>
  <c r="SXD140" i="7"/>
  <c r="SXE140" i="7"/>
  <c r="SXF140" i="7"/>
  <c r="SXG140" i="7"/>
  <c r="SXH140" i="7"/>
  <c r="SXI140" i="7"/>
  <c r="SXJ140" i="7"/>
  <c r="SXK140" i="7"/>
  <c r="SXL140" i="7"/>
  <c r="SXM140" i="7"/>
  <c r="SXN140" i="7"/>
  <c r="SXO140" i="7"/>
  <c r="SXP140" i="7"/>
  <c r="SXQ140" i="7"/>
  <c r="SXR140" i="7"/>
  <c r="SXS140" i="7"/>
  <c r="SXT140" i="7"/>
  <c r="SXU140" i="7"/>
  <c r="SXV140" i="7"/>
  <c r="SXW140" i="7"/>
  <c r="SXX140" i="7"/>
  <c r="SXY140" i="7"/>
  <c r="SXZ140" i="7"/>
  <c r="SYA140" i="7"/>
  <c r="SYB140" i="7"/>
  <c r="SYC140" i="7"/>
  <c r="SYD140" i="7"/>
  <c r="SYE140" i="7"/>
  <c r="SYF140" i="7"/>
  <c r="SYG140" i="7"/>
  <c r="SYH140" i="7"/>
  <c r="SYI140" i="7"/>
  <c r="SYJ140" i="7"/>
  <c r="SYK140" i="7"/>
  <c r="SYL140" i="7"/>
  <c r="SYM140" i="7"/>
  <c r="SYN140" i="7"/>
  <c r="SYO140" i="7"/>
  <c r="SYP140" i="7"/>
  <c r="SYQ140" i="7"/>
  <c r="SYR140" i="7"/>
  <c r="SYS140" i="7"/>
  <c r="SYT140" i="7"/>
  <c r="SYU140" i="7"/>
  <c r="SYV140" i="7"/>
  <c r="SYW140" i="7"/>
  <c r="SYX140" i="7"/>
  <c r="SYY140" i="7"/>
  <c r="SYZ140" i="7"/>
  <c r="SZA140" i="7"/>
  <c r="SZB140" i="7"/>
  <c r="SZC140" i="7"/>
  <c r="SZD140" i="7"/>
  <c r="SZE140" i="7"/>
  <c r="SZF140" i="7"/>
  <c r="SZG140" i="7"/>
  <c r="SZH140" i="7"/>
  <c r="SZI140" i="7"/>
  <c r="SZJ140" i="7"/>
  <c r="SZK140" i="7"/>
  <c r="SZL140" i="7"/>
  <c r="SZM140" i="7"/>
  <c r="SZN140" i="7"/>
  <c r="SZO140" i="7"/>
  <c r="SZP140" i="7"/>
  <c r="SZQ140" i="7"/>
  <c r="SZR140" i="7"/>
  <c r="SZS140" i="7"/>
  <c r="SZT140" i="7"/>
  <c r="SZU140" i="7"/>
  <c r="SZV140" i="7"/>
  <c r="SZW140" i="7"/>
  <c r="SZX140" i="7"/>
  <c r="SZY140" i="7"/>
  <c r="SZZ140" i="7"/>
  <c r="TAA140" i="7"/>
  <c r="TAB140" i="7"/>
  <c r="TAC140" i="7"/>
  <c r="TAD140" i="7"/>
  <c r="TAE140" i="7"/>
  <c r="TAF140" i="7"/>
  <c r="TAG140" i="7"/>
  <c r="TAH140" i="7"/>
  <c r="TAI140" i="7"/>
  <c r="TAJ140" i="7"/>
  <c r="TAK140" i="7"/>
  <c r="TAL140" i="7"/>
  <c r="TAM140" i="7"/>
  <c r="TAN140" i="7"/>
  <c r="TAO140" i="7"/>
  <c r="TAP140" i="7"/>
  <c r="TAQ140" i="7"/>
  <c r="TAR140" i="7"/>
  <c r="TAS140" i="7"/>
  <c r="TAT140" i="7"/>
  <c r="TAU140" i="7"/>
  <c r="TAV140" i="7"/>
  <c r="TAW140" i="7"/>
  <c r="TAX140" i="7"/>
  <c r="TAY140" i="7"/>
  <c r="TAZ140" i="7"/>
  <c r="TBA140" i="7"/>
  <c r="TBB140" i="7"/>
  <c r="TBC140" i="7"/>
  <c r="TBD140" i="7"/>
  <c r="TBE140" i="7"/>
  <c r="TBF140" i="7"/>
  <c r="TBG140" i="7"/>
  <c r="TBH140" i="7"/>
  <c r="TBI140" i="7"/>
  <c r="TBJ140" i="7"/>
  <c r="TBK140" i="7"/>
  <c r="TBL140" i="7"/>
  <c r="TBM140" i="7"/>
  <c r="TBN140" i="7"/>
  <c r="TBO140" i="7"/>
  <c r="TBP140" i="7"/>
  <c r="TBQ140" i="7"/>
  <c r="TBR140" i="7"/>
  <c r="TBS140" i="7"/>
  <c r="TBT140" i="7"/>
  <c r="TBU140" i="7"/>
  <c r="TBV140" i="7"/>
  <c r="TBW140" i="7"/>
  <c r="TBX140" i="7"/>
  <c r="TBY140" i="7"/>
  <c r="TBZ140" i="7"/>
  <c r="TCA140" i="7"/>
  <c r="TCB140" i="7"/>
  <c r="TCC140" i="7"/>
  <c r="TCD140" i="7"/>
  <c r="TCE140" i="7"/>
  <c r="TCF140" i="7"/>
  <c r="TCG140" i="7"/>
  <c r="TCH140" i="7"/>
  <c r="TCI140" i="7"/>
  <c r="TCJ140" i="7"/>
  <c r="TCK140" i="7"/>
  <c r="TCL140" i="7"/>
  <c r="TCM140" i="7"/>
  <c r="TCN140" i="7"/>
  <c r="TCO140" i="7"/>
  <c r="TCP140" i="7"/>
  <c r="TCQ140" i="7"/>
  <c r="TCR140" i="7"/>
  <c r="TCS140" i="7"/>
  <c r="TCT140" i="7"/>
  <c r="TCU140" i="7"/>
  <c r="TCV140" i="7"/>
  <c r="TCW140" i="7"/>
  <c r="TCX140" i="7"/>
  <c r="TCY140" i="7"/>
  <c r="TCZ140" i="7"/>
  <c r="TDA140" i="7"/>
  <c r="TDB140" i="7"/>
  <c r="TDC140" i="7"/>
  <c r="TDD140" i="7"/>
  <c r="TDE140" i="7"/>
  <c r="TDF140" i="7"/>
  <c r="TDG140" i="7"/>
  <c r="TDH140" i="7"/>
  <c r="TDI140" i="7"/>
  <c r="TDJ140" i="7"/>
  <c r="TDK140" i="7"/>
  <c r="TDL140" i="7"/>
  <c r="TDM140" i="7"/>
  <c r="TDN140" i="7"/>
  <c r="TDO140" i="7"/>
  <c r="TDP140" i="7"/>
  <c r="TDQ140" i="7"/>
  <c r="TDR140" i="7"/>
  <c r="TDS140" i="7"/>
  <c r="TDT140" i="7"/>
  <c r="TDU140" i="7"/>
  <c r="TDV140" i="7"/>
  <c r="TDW140" i="7"/>
  <c r="TDX140" i="7"/>
  <c r="TDY140" i="7"/>
  <c r="TDZ140" i="7"/>
  <c r="TEA140" i="7"/>
  <c r="TEB140" i="7"/>
  <c r="TEC140" i="7"/>
  <c r="TED140" i="7"/>
  <c r="TEE140" i="7"/>
  <c r="TEF140" i="7"/>
  <c r="TEG140" i="7"/>
  <c r="TEH140" i="7"/>
  <c r="TEI140" i="7"/>
  <c r="TEJ140" i="7"/>
  <c r="TEK140" i="7"/>
  <c r="TEL140" i="7"/>
  <c r="TEM140" i="7"/>
  <c r="TEN140" i="7"/>
  <c r="TEO140" i="7"/>
  <c r="TEP140" i="7"/>
  <c r="TEQ140" i="7"/>
  <c r="TER140" i="7"/>
  <c r="TES140" i="7"/>
  <c r="TET140" i="7"/>
  <c r="TEU140" i="7"/>
  <c r="TEV140" i="7"/>
  <c r="TEW140" i="7"/>
  <c r="TEX140" i="7"/>
  <c r="TEY140" i="7"/>
  <c r="TEZ140" i="7"/>
  <c r="TFA140" i="7"/>
  <c r="TFB140" i="7"/>
  <c r="TFC140" i="7"/>
  <c r="TFD140" i="7"/>
  <c r="TFE140" i="7"/>
  <c r="TFF140" i="7"/>
  <c r="TFG140" i="7"/>
  <c r="TFH140" i="7"/>
  <c r="TFI140" i="7"/>
  <c r="TFJ140" i="7"/>
  <c r="TFK140" i="7"/>
  <c r="TFL140" i="7"/>
  <c r="TFM140" i="7"/>
  <c r="TFN140" i="7"/>
  <c r="TFO140" i="7"/>
  <c r="TFP140" i="7"/>
  <c r="TFQ140" i="7"/>
  <c r="TFR140" i="7"/>
  <c r="TFS140" i="7"/>
  <c r="TFT140" i="7"/>
  <c r="TFU140" i="7"/>
  <c r="TFV140" i="7"/>
  <c r="TFW140" i="7"/>
  <c r="TFX140" i="7"/>
  <c r="TFY140" i="7"/>
  <c r="TFZ140" i="7"/>
  <c r="TGA140" i="7"/>
  <c r="TGB140" i="7"/>
  <c r="TGC140" i="7"/>
  <c r="TGD140" i="7"/>
  <c r="TGE140" i="7"/>
  <c r="TGF140" i="7"/>
  <c r="TGG140" i="7"/>
  <c r="TGH140" i="7"/>
  <c r="TGI140" i="7"/>
  <c r="TGJ140" i="7"/>
  <c r="TGK140" i="7"/>
  <c r="TGL140" i="7"/>
  <c r="TGM140" i="7"/>
  <c r="TGN140" i="7"/>
  <c r="TGO140" i="7"/>
  <c r="TGP140" i="7"/>
  <c r="TGQ140" i="7"/>
  <c r="TGR140" i="7"/>
  <c r="TGS140" i="7"/>
  <c r="TGT140" i="7"/>
  <c r="TGU140" i="7"/>
  <c r="TGV140" i="7"/>
  <c r="TGW140" i="7"/>
  <c r="TGX140" i="7"/>
  <c r="TGY140" i="7"/>
  <c r="TGZ140" i="7"/>
  <c r="THA140" i="7"/>
  <c r="THB140" i="7"/>
  <c r="THC140" i="7"/>
  <c r="THD140" i="7"/>
  <c r="THE140" i="7"/>
  <c r="THF140" i="7"/>
  <c r="THG140" i="7"/>
  <c r="THH140" i="7"/>
  <c r="THI140" i="7"/>
  <c r="THJ140" i="7"/>
  <c r="THK140" i="7"/>
  <c r="THL140" i="7"/>
  <c r="THM140" i="7"/>
  <c r="THN140" i="7"/>
  <c r="THO140" i="7"/>
  <c r="THP140" i="7"/>
  <c r="THQ140" i="7"/>
  <c r="THR140" i="7"/>
  <c r="THS140" i="7"/>
  <c r="THT140" i="7"/>
  <c r="THU140" i="7"/>
  <c r="THV140" i="7"/>
  <c r="THW140" i="7"/>
  <c r="THX140" i="7"/>
  <c r="THY140" i="7"/>
  <c r="THZ140" i="7"/>
  <c r="TIA140" i="7"/>
  <c r="TIB140" i="7"/>
  <c r="TIC140" i="7"/>
  <c r="TID140" i="7"/>
  <c r="TIE140" i="7"/>
  <c r="TIF140" i="7"/>
  <c r="TIG140" i="7"/>
  <c r="TIH140" i="7"/>
  <c r="TII140" i="7"/>
  <c r="TIJ140" i="7"/>
  <c r="TIK140" i="7"/>
  <c r="TIL140" i="7"/>
  <c r="TIM140" i="7"/>
  <c r="TIN140" i="7"/>
  <c r="TIO140" i="7"/>
  <c r="TIP140" i="7"/>
  <c r="TIQ140" i="7"/>
  <c r="TIR140" i="7"/>
  <c r="TIS140" i="7"/>
  <c r="TIT140" i="7"/>
  <c r="TIU140" i="7"/>
  <c r="TIV140" i="7"/>
  <c r="TIW140" i="7"/>
  <c r="TIX140" i="7"/>
  <c r="TIY140" i="7"/>
  <c r="TIZ140" i="7"/>
  <c r="TJA140" i="7"/>
  <c r="TJB140" i="7"/>
  <c r="TJC140" i="7"/>
  <c r="TJD140" i="7"/>
  <c r="TJE140" i="7"/>
  <c r="TJF140" i="7"/>
  <c r="TJG140" i="7"/>
  <c r="TJH140" i="7"/>
  <c r="TJI140" i="7"/>
  <c r="TJJ140" i="7"/>
  <c r="TJK140" i="7"/>
  <c r="TJL140" i="7"/>
  <c r="TJM140" i="7"/>
  <c r="TJN140" i="7"/>
  <c r="TJO140" i="7"/>
  <c r="TJP140" i="7"/>
  <c r="TJQ140" i="7"/>
  <c r="TJR140" i="7"/>
  <c r="TJS140" i="7"/>
  <c r="TJT140" i="7"/>
  <c r="TJU140" i="7"/>
  <c r="TJV140" i="7"/>
  <c r="TJW140" i="7"/>
  <c r="TJX140" i="7"/>
  <c r="TJY140" i="7"/>
  <c r="TJZ140" i="7"/>
  <c r="TKA140" i="7"/>
  <c r="TKB140" i="7"/>
  <c r="TKC140" i="7"/>
  <c r="TKD140" i="7"/>
  <c r="TKE140" i="7"/>
  <c r="TKF140" i="7"/>
  <c r="TKG140" i="7"/>
  <c r="TKH140" i="7"/>
  <c r="TKI140" i="7"/>
  <c r="TKJ140" i="7"/>
  <c r="TKK140" i="7"/>
  <c r="TKL140" i="7"/>
  <c r="TKM140" i="7"/>
  <c r="TKN140" i="7"/>
  <c r="TKO140" i="7"/>
  <c r="TKP140" i="7"/>
  <c r="TKQ140" i="7"/>
  <c r="TKR140" i="7"/>
  <c r="TKS140" i="7"/>
  <c r="TKT140" i="7"/>
  <c r="TKU140" i="7"/>
  <c r="TKV140" i="7"/>
  <c r="TKW140" i="7"/>
  <c r="TKX140" i="7"/>
  <c r="TKY140" i="7"/>
  <c r="TKZ140" i="7"/>
  <c r="TLA140" i="7"/>
  <c r="TLB140" i="7"/>
  <c r="TLC140" i="7"/>
  <c r="TLD140" i="7"/>
  <c r="TLE140" i="7"/>
  <c r="TLF140" i="7"/>
  <c r="TLG140" i="7"/>
  <c r="TLH140" i="7"/>
  <c r="TLI140" i="7"/>
  <c r="TLJ140" i="7"/>
  <c r="TLK140" i="7"/>
  <c r="TLL140" i="7"/>
  <c r="TLM140" i="7"/>
  <c r="TLN140" i="7"/>
  <c r="TLO140" i="7"/>
  <c r="TLP140" i="7"/>
  <c r="TLQ140" i="7"/>
  <c r="TLR140" i="7"/>
  <c r="TLS140" i="7"/>
  <c r="TLT140" i="7"/>
  <c r="TLU140" i="7"/>
  <c r="TLV140" i="7"/>
  <c r="TLW140" i="7"/>
  <c r="TLX140" i="7"/>
  <c r="TLY140" i="7"/>
  <c r="TLZ140" i="7"/>
  <c r="TMA140" i="7"/>
  <c r="TMB140" i="7"/>
  <c r="TMC140" i="7"/>
  <c r="TMD140" i="7"/>
  <c r="TME140" i="7"/>
  <c r="TMF140" i="7"/>
  <c r="TMG140" i="7"/>
  <c r="TMH140" i="7"/>
  <c r="TMI140" i="7"/>
  <c r="TMJ140" i="7"/>
  <c r="TMK140" i="7"/>
  <c r="TML140" i="7"/>
  <c r="TMM140" i="7"/>
  <c r="TMN140" i="7"/>
  <c r="TMO140" i="7"/>
  <c r="TMP140" i="7"/>
  <c r="TMQ140" i="7"/>
  <c r="TMR140" i="7"/>
  <c r="TMS140" i="7"/>
  <c r="TMT140" i="7"/>
  <c r="TMU140" i="7"/>
  <c r="TMV140" i="7"/>
  <c r="TMW140" i="7"/>
  <c r="TMX140" i="7"/>
  <c r="TMY140" i="7"/>
  <c r="TMZ140" i="7"/>
  <c r="TNA140" i="7"/>
  <c r="TNB140" i="7"/>
  <c r="TNC140" i="7"/>
  <c r="TND140" i="7"/>
  <c r="TNE140" i="7"/>
  <c r="TNF140" i="7"/>
  <c r="TNG140" i="7"/>
  <c r="TNH140" i="7"/>
  <c r="TNI140" i="7"/>
  <c r="TNJ140" i="7"/>
  <c r="TNK140" i="7"/>
  <c r="TNL140" i="7"/>
  <c r="TNM140" i="7"/>
  <c r="TNN140" i="7"/>
  <c r="TNO140" i="7"/>
  <c r="TNP140" i="7"/>
  <c r="TNQ140" i="7"/>
  <c r="TNR140" i="7"/>
  <c r="TNS140" i="7"/>
  <c r="TNT140" i="7"/>
  <c r="TNU140" i="7"/>
  <c r="TNV140" i="7"/>
  <c r="TNW140" i="7"/>
  <c r="TNX140" i="7"/>
  <c r="TNY140" i="7"/>
  <c r="TNZ140" i="7"/>
  <c r="TOA140" i="7"/>
  <c r="TOB140" i="7"/>
  <c r="TOC140" i="7"/>
  <c r="TOD140" i="7"/>
  <c r="TOE140" i="7"/>
  <c r="TOF140" i="7"/>
  <c r="TOG140" i="7"/>
  <c r="TOH140" i="7"/>
  <c r="TOI140" i="7"/>
  <c r="TOJ140" i="7"/>
  <c r="TOK140" i="7"/>
  <c r="TOL140" i="7"/>
  <c r="TOM140" i="7"/>
  <c r="TON140" i="7"/>
  <c r="TOO140" i="7"/>
  <c r="TOP140" i="7"/>
  <c r="TOQ140" i="7"/>
  <c r="TOR140" i="7"/>
  <c r="TOS140" i="7"/>
  <c r="TOT140" i="7"/>
  <c r="TOU140" i="7"/>
  <c r="TOV140" i="7"/>
  <c r="TOW140" i="7"/>
  <c r="TOX140" i="7"/>
  <c r="TOY140" i="7"/>
  <c r="TOZ140" i="7"/>
  <c r="TPA140" i="7"/>
  <c r="TPB140" i="7"/>
  <c r="TPC140" i="7"/>
  <c r="TPD140" i="7"/>
  <c r="TPE140" i="7"/>
  <c r="TPF140" i="7"/>
  <c r="TPG140" i="7"/>
  <c r="TPH140" i="7"/>
  <c r="TPI140" i="7"/>
  <c r="TPJ140" i="7"/>
  <c r="TPK140" i="7"/>
  <c r="TPL140" i="7"/>
  <c r="TPM140" i="7"/>
  <c r="TPN140" i="7"/>
  <c r="TPO140" i="7"/>
  <c r="TPP140" i="7"/>
  <c r="TPQ140" i="7"/>
  <c r="TPR140" i="7"/>
  <c r="TPS140" i="7"/>
  <c r="TPT140" i="7"/>
  <c r="TPU140" i="7"/>
  <c r="TPV140" i="7"/>
  <c r="TPW140" i="7"/>
  <c r="TPX140" i="7"/>
  <c r="TPY140" i="7"/>
  <c r="TPZ140" i="7"/>
  <c r="TQA140" i="7"/>
  <c r="TQB140" i="7"/>
  <c r="TQC140" i="7"/>
  <c r="TQD140" i="7"/>
  <c r="TQE140" i="7"/>
  <c r="TQF140" i="7"/>
  <c r="TQG140" i="7"/>
  <c r="TQH140" i="7"/>
  <c r="TQI140" i="7"/>
  <c r="TQJ140" i="7"/>
  <c r="TQK140" i="7"/>
  <c r="TQL140" i="7"/>
  <c r="TQM140" i="7"/>
  <c r="TQN140" i="7"/>
  <c r="TQO140" i="7"/>
  <c r="TQP140" i="7"/>
  <c r="TQQ140" i="7"/>
  <c r="TQR140" i="7"/>
  <c r="TQS140" i="7"/>
  <c r="TQT140" i="7"/>
  <c r="TQU140" i="7"/>
  <c r="TQV140" i="7"/>
  <c r="TQW140" i="7"/>
  <c r="TQX140" i="7"/>
  <c r="TQY140" i="7"/>
  <c r="TQZ140" i="7"/>
  <c r="TRA140" i="7"/>
  <c r="TRB140" i="7"/>
  <c r="TRC140" i="7"/>
  <c r="TRD140" i="7"/>
  <c r="TRE140" i="7"/>
  <c r="TRF140" i="7"/>
  <c r="TRG140" i="7"/>
  <c r="TRH140" i="7"/>
  <c r="TRI140" i="7"/>
  <c r="TRJ140" i="7"/>
  <c r="TRK140" i="7"/>
  <c r="TRL140" i="7"/>
  <c r="TRM140" i="7"/>
  <c r="TRN140" i="7"/>
  <c r="TRO140" i="7"/>
  <c r="TRP140" i="7"/>
  <c r="TRQ140" i="7"/>
  <c r="TRR140" i="7"/>
  <c r="TRS140" i="7"/>
  <c r="TRT140" i="7"/>
  <c r="TRU140" i="7"/>
  <c r="TRV140" i="7"/>
  <c r="TRW140" i="7"/>
  <c r="TRX140" i="7"/>
  <c r="TRY140" i="7"/>
  <c r="TRZ140" i="7"/>
  <c r="TSA140" i="7"/>
  <c r="TSB140" i="7"/>
  <c r="TSC140" i="7"/>
  <c r="TSD140" i="7"/>
  <c r="TSE140" i="7"/>
  <c r="TSF140" i="7"/>
  <c r="TSG140" i="7"/>
  <c r="TSH140" i="7"/>
  <c r="TSI140" i="7"/>
  <c r="TSJ140" i="7"/>
  <c r="TSK140" i="7"/>
  <c r="TSL140" i="7"/>
  <c r="TSM140" i="7"/>
  <c r="TSN140" i="7"/>
  <c r="TSO140" i="7"/>
  <c r="TSP140" i="7"/>
  <c r="TSQ140" i="7"/>
  <c r="TSR140" i="7"/>
  <c r="TSS140" i="7"/>
  <c r="TST140" i="7"/>
  <c r="TSU140" i="7"/>
  <c r="TSV140" i="7"/>
  <c r="TSW140" i="7"/>
  <c r="TSX140" i="7"/>
  <c r="TSY140" i="7"/>
  <c r="TSZ140" i="7"/>
  <c r="TTA140" i="7"/>
  <c r="TTB140" i="7"/>
  <c r="TTC140" i="7"/>
  <c r="TTD140" i="7"/>
  <c r="TTE140" i="7"/>
  <c r="TTF140" i="7"/>
  <c r="TTG140" i="7"/>
  <c r="TTH140" i="7"/>
  <c r="TTI140" i="7"/>
  <c r="TTJ140" i="7"/>
  <c r="TTK140" i="7"/>
  <c r="TTL140" i="7"/>
  <c r="TTM140" i="7"/>
  <c r="TTN140" i="7"/>
  <c r="TTO140" i="7"/>
  <c r="TTP140" i="7"/>
  <c r="TTQ140" i="7"/>
  <c r="TTR140" i="7"/>
  <c r="TTS140" i="7"/>
  <c r="TTT140" i="7"/>
  <c r="TTU140" i="7"/>
  <c r="TTV140" i="7"/>
  <c r="TTW140" i="7"/>
  <c r="TTX140" i="7"/>
  <c r="TTY140" i="7"/>
  <c r="TTZ140" i="7"/>
  <c r="TUA140" i="7"/>
  <c r="TUB140" i="7"/>
  <c r="TUC140" i="7"/>
  <c r="TUD140" i="7"/>
  <c r="TUE140" i="7"/>
  <c r="TUF140" i="7"/>
  <c r="TUG140" i="7"/>
  <c r="TUH140" i="7"/>
  <c r="TUI140" i="7"/>
  <c r="TUJ140" i="7"/>
  <c r="TUK140" i="7"/>
  <c r="TUL140" i="7"/>
  <c r="TUM140" i="7"/>
  <c r="TUN140" i="7"/>
  <c r="TUO140" i="7"/>
  <c r="TUP140" i="7"/>
  <c r="TUQ140" i="7"/>
  <c r="TUR140" i="7"/>
  <c r="TUS140" i="7"/>
  <c r="TUT140" i="7"/>
  <c r="TUU140" i="7"/>
  <c r="TUV140" i="7"/>
  <c r="TUW140" i="7"/>
  <c r="TUX140" i="7"/>
  <c r="TUY140" i="7"/>
  <c r="TUZ140" i="7"/>
  <c r="TVA140" i="7"/>
  <c r="TVB140" i="7"/>
  <c r="TVC140" i="7"/>
  <c r="TVD140" i="7"/>
  <c r="TVE140" i="7"/>
  <c r="TVF140" i="7"/>
  <c r="TVG140" i="7"/>
  <c r="TVH140" i="7"/>
  <c r="TVI140" i="7"/>
  <c r="TVJ140" i="7"/>
  <c r="TVK140" i="7"/>
  <c r="TVL140" i="7"/>
  <c r="TVM140" i="7"/>
  <c r="TVN140" i="7"/>
  <c r="TVO140" i="7"/>
  <c r="TVP140" i="7"/>
  <c r="TVQ140" i="7"/>
  <c r="TVR140" i="7"/>
  <c r="TVS140" i="7"/>
  <c r="TVT140" i="7"/>
  <c r="TVU140" i="7"/>
  <c r="TVV140" i="7"/>
  <c r="TVW140" i="7"/>
  <c r="TVX140" i="7"/>
  <c r="TVY140" i="7"/>
  <c r="TVZ140" i="7"/>
  <c r="TWA140" i="7"/>
  <c r="TWB140" i="7"/>
  <c r="TWC140" i="7"/>
  <c r="TWD140" i="7"/>
  <c r="TWE140" i="7"/>
  <c r="TWF140" i="7"/>
  <c r="TWG140" i="7"/>
  <c r="TWH140" i="7"/>
  <c r="TWI140" i="7"/>
  <c r="TWJ140" i="7"/>
  <c r="TWK140" i="7"/>
  <c r="TWL140" i="7"/>
  <c r="TWM140" i="7"/>
  <c r="TWN140" i="7"/>
  <c r="TWO140" i="7"/>
  <c r="TWP140" i="7"/>
  <c r="TWQ140" i="7"/>
  <c r="TWR140" i="7"/>
  <c r="TWS140" i="7"/>
  <c r="TWT140" i="7"/>
  <c r="TWU140" i="7"/>
  <c r="TWV140" i="7"/>
  <c r="TWW140" i="7"/>
  <c r="TWX140" i="7"/>
  <c r="TWY140" i="7"/>
  <c r="TWZ140" i="7"/>
  <c r="TXA140" i="7"/>
  <c r="TXB140" i="7"/>
  <c r="TXC140" i="7"/>
  <c r="TXD140" i="7"/>
  <c r="TXE140" i="7"/>
  <c r="TXF140" i="7"/>
  <c r="TXG140" i="7"/>
  <c r="TXH140" i="7"/>
  <c r="TXI140" i="7"/>
  <c r="TXJ140" i="7"/>
  <c r="TXK140" i="7"/>
  <c r="TXL140" i="7"/>
  <c r="TXM140" i="7"/>
  <c r="TXN140" i="7"/>
  <c r="TXO140" i="7"/>
  <c r="TXP140" i="7"/>
  <c r="TXQ140" i="7"/>
  <c r="TXR140" i="7"/>
  <c r="TXS140" i="7"/>
  <c r="TXT140" i="7"/>
  <c r="TXU140" i="7"/>
  <c r="TXV140" i="7"/>
  <c r="TXW140" i="7"/>
  <c r="TXX140" i="7"/>
  <c r="TXY140" i="7"/>
  <c r="TXZ140" i="7"/>
  <c r="TYA140" i="7"/>
  <c r="TYB140" i="7"/>
  <c r="TYC140" i="7"/>
  <c r="TYD140" i="7"/>
  <c r="TYE140" i="7"/>
  <c r="TYF140" i="7"/>
  <c r="TYG140" i="7"/>
  <c r="TYH140" i="7"/>
  <c r="TYI140" i="7"/>
  <c r="TYJ140" i="7"/>
  <c r="TYK140" i="7"/>
  <c r="TYL140" i="7"/>
  <c r="TYM140" i="7"/>
  <c r="TYN140" i="7"/>
  <c r="TYO140" i="7"/>
  <c r="TYP140" i="7"/>
  <c r="TYQ140" i="7"/>
  <c r="TYR140" i="7"/>
  <c r="TYS140" i="7"/>
  <c r="TYT140" i="7"/>
  <c r="TYU140" i="7"/>
  <c r="TYV140" i="7"/>
  <c r="TYW140" i="7"/>
  <c r="TYX140" i="7"/>
  <c r="TYY140" i="7"/>
  <c r="TYZ140" i="7"/>
  <c r="TZA140" i="7"/>
  <c r="TZB140" i="7"/>
  <c r="TZC140" i="7"/>
  <c r="TZD140" i="7"/>
  <c r="TZE140" i="7"/>
  <c r="TZF140" i="7"/>
  <c r="TZG140" i="7"/>
  <c r="TZH140" i="7"/>
  <c r="TZI140" i="7"/>
  <c r="TZJ140" i="7"/>
  <c r="TZK140" i="7"/>
  <c r="TZL140" i="7"/>
  <c r="TZM140" i="7"/>
  <c r="TZN140" i="7"/>
  <c r="TZO140" i="7"/>
  <c r="TZP140" i="7"/>
  <c r="TZQ140" i="7"/>
  <c r="TZR140" i="7"/>
  <c r="TZS140" i="7"/>
  <c r="TZT140" i="7"/>
  <c r="TZU140" i="7"/>
  <c r="TZV140" i="7"/>
  <c r="TZW140" i="7"/>
  <c r="TZX140" i="7"/>
  <c r="TZY140" i="7"/>
  <c r="TZZ140" i="7"/>
  <c r="UAA140" i="7"/>
  <c r="UAB140" i="7"/>
  <c r="UAC140" i="7"/>
  <c r="UAD140" i="7"/>
  <c r="UAE140" i="7"/>
  <c r="UAF140" i="7"/>
  <c r="UAG140" i="7"/>
  <c r="UAH140" i="7"/>
  <c r="UAI140" i="7"/>
  <c r="UAJ140" i="7"/>
  <c r="UAK140" i="7"/>
  <c r="UAL140" i="7"/>
  <c r="UAM140" i="7"/>
  <c r="UAN140" i="7"/>
  <c r="UAO140" i="7"/>
  <c r="UAP140" i="7"/>
  <c r="UAQ140" i="7"/>
  <c r="UAR140" i="7"/>
  <c r="UAS140" i="7"/>
  <c r="UAT140" i="7"/>
  <c r="UAU140" i="7"/>
  <c r="UAV140" i="7"/>
  <c r="UAW140" i="7"/>
  <c r="UAX140" i="7"/>
  <c r="UAY140" i="7"/>
  <c r="UAZ140" i="7"/>
  <c r="UBA140" i="7"/>
  <c r="UBB140" i="7"/>
  <c r="UBC140" i="7"/>
  <c r="UBD140" i="7"/>
  <c r="UBE140" i="7"/>
  <c r="UBF140" i="7"/>
  <c r="UBG140" i="7"/>
  <c r="UBH140" i="7"/>
  <c r="UBI140" i="7"/>
  <c r="UBJ140" i="7"/>
  <c r="UBK140" i="7"/>
  <c r="UBL140" i="7"/>
  <c r="UBM140" i="7"/>
  <c r="UBN140" i="7"/>
  <c r="UBO140" i="7"/>
  <c r="UBP140" i="7"/>
  <c r="UBQ140" i="7"/>
  <c r="UBR140" i="7"/>
  <c r="UBS140" i="7"/>
  <c r="UBT140" i="7"/>
  <c r="UBU140" i="7"/>
  <c r="UBV140" i="7"/>
  <c r="UBW140" i="7"/>
  <c r="UBX140" i="7"/>
  <c r="UBY140" i="7"/>
  <c r="UBZ140" i="7"/>
  <c r="UCA140" i="7"/>
  <c r="UCB140" i="7"/>
  <c r="UCC140" i="7"/>
  <c r="UCD140" i="7"/>
  <c r="UCE140" i="7"/>
  <c r="UCF140" i="7"/>
  <c r="UCG140" i="7"/>
  <c r="UCH140" i="7"/>
  <c r="UCI140" i="7"/>
  <c r="UCJ140" i="7"/>
  <c r="UCK140" i="7"/>
  <c r="UCL140" i="7"/>
  <c r="UCM140" i="7"/>
  <c r="UCN140" i="7"/>
  <c r="UCO140" i="7"/>
  <c r="UCP140" i="7"/>
  <c r="UCQ140" i="7"/>
  <c r="UCR140" i="7"/>
  <c r="UCS140" i="7"/>
  <c r="UCT140" i="7"/>
  <c r="UCU140" i="7"/>
  <c r="UCV140" i="7"/>
  <c r="UCW140" i="7"/>
  <c r="UCX140" i="7"/>
  <c r="UCY140" i="7"/>
  <c r="UCZ140" i="7"/>
  <c r="UDA140" i="7"/>
  <c r="UDB140" i="7"/>
  <c r="UDC140" i="7"/>
  <c r="UDD140" i="7"/>
  <c r="UDE140" i="7"/>
  <c r="UDF140" i="7"/>
  <c r="UDG140" i="7"/>
  <c r="UDH140" i="7"/>
  <c r="UDI140" i="7"/>
  <c r="UDJ140" i="7"/>
  <c r="UDK140" i="7"/>
  <c r="UDL140" i="7"/>
  <c r="UDM140" i="7"/>
  <c r="UDN140" i="7"/>
  <c r="UDO140" i="7"/>
  <c r="UDP140" i="7"/>
  <c r="UDQ140" i="7"/>
  <c r="UDR140" i="7"/>
  <c r="UDS140" i="7"/>
  <c r="UDT140" i="7"/>
  <c r="UDU140" i="7"/>
  <c r="UDV140" i="7"/>
  <c r="UDW140" i="7"/>
  <c r="UDX140" i="7"/>
  <c r="UDY140" i="7"/>
  <c r="UDZ140" i="7"/>
  <c r="UEA140" i="7"/>
  <c r="UEB140" i="7"/>
  <c r="UEC140" i="7"/>
  <c r="UED140" i="7"/>
  <c r="UEE140" i="7"/>
  <c r="UEF140" i="7"/>
  <c r="UEG140" i="7"/>
  <c r="UEH140" i="7"/>
  <c r="UEI140" i="7"/>
  <c r="UEJ140" i="7"/>
  <c r="UEK140" i="7"/>
  <c r="UEL140" i="7"/>
  <c r="UEM140" i="7"/>
  <c r="UEN140" i="7"/>
  <c r="UEO140" i="7"/>
  <c r="UEP140" i="7"/>
  <c r="UEQ140" i="7"/>
  <c r="UER140" i="7"/>
  <c r="UES140" i="7"/>
  <c r="UET140" i="7"/>
  <c r="UEU140" i="7"/>
  <c r="UEV140" i="7"/>
  <c r="UEW140" i="7"/>
  <c r="UEX140" i="7"/>
  <c r="UEY140" i="7"/>
  <c r="UEZ140" i="7"/>
  <c r="UFA140" i="7"/>
  <c r="UFB140" i="7"/>
  <c r="UFC140" i="7"/>
  <c r="UFD140" i="7"/>
  <c r="UFE140" i="7"/>
  <c r="UFF140" i="7"/>
  <c r="UFG140" i="7"/>
  <c r="UFH140" i="7"/>
  <c r="UFI140" i="7"/>
  <c r="UFJ140" i="7"/>
  <c r="UFK140" i="7"/>
  <c r="UFL140" i="7"/>
  <c r="UFM140" i="7"/>
  <c r="UFN140" i="7"/>
  <c r="UFO140" i="7"/>
  <c r="UFP140" i="7"/>
  <c r="UFQ140" i="7"/>
  <c r="UFR140" i="7"/>
  <c r="UFS140" i="7"/>
  <c r="UFT140" i="7"/>
  <c r="UFU140" i="7"/>
  <c r="UFV140" i="7"/>
  <c r="UFW140" i="7"/>
  <c r="UFX140" i="7"/>
  <c r="UFY140" i="7"/>
  <c r="UFZ140" i="7"/>
  <c r="UGA140" i="7"/>
  <c r="UGB140" i="7"/>
  <c r="UGC140" i="7"/>
  <c r="UGD140" i="7"/>
  <c r="UGE140" i="7"/>
  <c r="UGF140" i="7"/>
  <c r="UGG140" i="7"/>
  <c r="UGH140" i="7"/>
  <c r="UGI140" i="7"/>
  <c r="UGJ140" i="7"/>
  <c r="UGK140" i="7"/>
  <c r="UGL140" i="7"/>
  <c r="UGM140" i="7"/>
  <c r="UGN140" i="7"/>
  <c r="UGO140" i="7"/>
  <c r="UGP140" i="7"/>
  <c r="UGQ140" i="7"/>
  <c r="UGR140" i="7"/>
  <c r="UGS140" i="7"/>
  <c r="UGT140" i="7"/>
  <c r="UGU140" i="7"/>
  <c r="UGV140" i="7"/>
  <c r="UGW140" i="7"/>
  <c r="UGX140" i="7"/>
  <c r="UGY140" i="7"/>
  <c r="UGZ140" i="7"/>
  <c r="UHA140" i="7"/>
  <c r="UHB140" i="7"/>
  <c r="UHC140" i="7"/>
  <c r="UHD140" i="7"/>
  <c r="UHE140" i="7"/>
  <c r="UHF140" i="7"/>
  <c r="UHG140" i="7"/>
  <c r="UHH140" i="7"/>
  <c r="UHI140" i="7"/>
  <c r="UHJ140" i="7"/>
  <c r="UHK140" i="7"/>
  <c r="UHL140" i="7"/>
  <c r="UHM140" i="7"/>
  <c r="UHN140" i="7"/>
  <c r="UHO140" i="7"/>
  <c r="UHP140" i="7"/>
  <c r="UHQ140" i="7"/>
  <c r="UHR140" i="7"/>
  <c r="UHS140" i="7"/>
  <c r="UHT140" i="7"/>
  <c r="UHU140" i="7"/>
  <c r="UHV140" i="7"/>
  <c r="UHW140" i="7"/>
  <c r="UHX140" i="7"/>
  <c r="UHY140" i="7"/>
  <c r="UHZ140" i="7"/>
  <c r="UIA140" i="7"/>
  <c r="UIB140" i="7"/>
  <c r="UIC140" i="7"/>
  <c r="UID140" i="7"/>
  <c r="UIE140" i="7"/>
  <c r="UIF140" i="7"/>
  <c r="UIG140" i="7"/>
  <c r="UIH140" i="7"/>
  <c r="UII140" i="7"/>
  <c r="UIJ140" i="7"/>
  <c r="UIK140" i="7"/>
  <c r="UIL140" i="7"/>
  <c r="UIM140" i="7"/>
  <c r="UIN140" i="7"/>
  <c r="UIO140" i="7"/>
  <c r="UIP140" i="7"/>
  <c r="UIQ140" i="7"/>
  <c r="UIR140" i="7"/>
  <c r="UIS140" i="7"/>
  <c r="UIT140" i="7"/>
  <c r="UIU140" i="7"/>
  <c r="UIV140" i="7"/>
  <c r="UIW140" i="7"/>
  <c r="UIX140" i="7"/>
  <c r="UIY140" i="7"/>
  <c r="UIZ140" i="7"/>
  <c r="UJA140" i="7"/>
  <c r="UJB140" i="7"/>
  <c r="UJC140" i="7"/>
  <c r="UJD140" i="7"/>
  <c r="UJE140" i="7"/>
  <c r="UJF140" i="7"/>
  <c r="UJG140" i="7"/>
  <c r="UJH140" i="7"/>
  <c r="UJI140" i="7"/>
  <c r="UJJ140" i="7"/>
  <c r="UJK140" i="7"/>
  <c r="UJL140" i="7"/>
  <c r="UJM140" i="7"/>
  <c r="UJN140" i="7"/>
  <c r="UJO140" i="7"/>
  <c r="UJP140" i="7"/>
  <c r="UJQ140" i="7"/>
  <c r="UJR140" i="7"/>
  <c r="UJS140" i="7"/>
  <c r="UJT140" i="7"/>
  <c r="UJU140" i="7"/>
  <c r="UJV140" i="7"/>
  <c r="UJW140" i="7"/>
  <c r="UJX140" i="7"/>
  <c r="UJY140" i="7"/>
  <c r="UJZ140" i="7"/>
  <c r="UKA140" i="7"/>
  <c r="UKB140" i="7"/>
  <c r="UKC140" i="7"/>
  <c r="UKD140" i="7"/>
  <c r="UKE140" i="7"/>
  <c r="UKF140" i="7"/>
  <c r="UKG140" i="7"/>
  <c r="UKH140" i="7"/>
  <c r="UKI140" i="7"/>
  <c r="UKJ140" i="7"/>
  <c r="UKK140" i="7"/>
  <c r="UKL140" i="7"/>
  <c r="UKM140" i="7"/>
  <c r="UKN140" i="7"/>
  <c r="UKO140" i="7"/>
  <c r="UKP140" i="7"/>
  <c r="UKQ140" i="7"/>
  <c r="UKR140" i="7"/>
  <c r="UKS140" i="7"/>
  <c r="UKT140" i="7"/>
  <c r="UKU140" i="7"/>
  <c r="UKV140" i="7"/>
  <c r="UKW140" i="7"/>
  <c r="UKX140" i="7"/>
  <c r="UKY140" i="7"/>
  <c r="UKZ140" i="7"/>
  <c r="ULA140" i="7"/>
  <c r="ULB140" i="7"/>
  <c r="ULC140" i="7"/>
  <c r="ULD140" i="7"/>
  <c r="ULE140" i="7"/>
  <c r="ULF140" i="7"/>
  <c r="ULG140" i="7"/>
  <c r="ULH140" i="7"/>
  <c r="ULI140" i="7"/>
  <c r="ULJ140" i="7"/>
  <c r="ULK140" i="7"/>
  <c r="ULL140" i="7"/>
  <c r="ULM140" i="7"/>
  <c r="ULN140" i="7"/>
  <c r="ULO140" i="7"/>
  <c r="ULP140" i="7"/>
  <c r="ULQ140" i="7"/>
  <c r="ULR140" i="7"/>
  <c r="ULS140" i="7"/>
  <c r="ULT140" i="7"/>
  <c r="ULU140" i="7"/>
  <c r="ULV140" i="7"/>
  <c r="ULW140" i="7"/>
  <c r="ULX140" i="7"/>
  <c r="ULY140" i="7"/>
  <c r="ULZ140" i="7"/>
  <c r="UMA140" i="7"/>
  <c r="UMB140" i="7"/>
  <c r="UMC140" i="7"/>
  <c r="UMD140" i="7"/>
  <c r="UME140" i="7"/>
  <c r="UMF140" i="7"/>
  <c r="UMG140" i="7"/>
  <c r="UMH140" i="7"/>
  <c r="UMI140" i="7"/>
  <c r="UMJ140" i="7"/>
  <c r="UMK140" i="7"/>
  <c r="UML140" i="7"/>
  <c r="UMM140" i="7"/>
  <c r="UMN140" i="7"/>
  <c r="UMO140" i="7"/>
  <c r="UMP140" i="7"/>
  <c r="UMQ140" i="7"/>
  <c r="UMR140" i="7"/>
  <c r="UMS140" i="7"/>
  <c r="UMT140" i="7"/>
  <c r="UMU140" i="7"/>
  <c r="UMV140" i="7"/>
  <c r="UMW140" i="7"/>
  <c r="UMX140" i="7"/>
  <c r="UMY140" i="7"/>
  <c r="UMZ140" i="7"/>
  <c r="UNA140" i="7"/>
  <c r="UNB140" i="7"/>
  <c r="UNC140" i="7"/>
  <c r="UND140" i="7"/>
  <c r="UNE140" i="7"/>
  <c r="UNF140" i="7"/>
  <c r="UNG140" i="7"/>
  <c r="UNH140" i="7"/>
  <c r="UNI140" i="7"/>
  <c r="UNJ140" i="7"/>
  <c r="UNK140" i="7"/>
  <c r="UNL140" i="7"/>
  <c r="UNM140" i="7"/>
  <c r="UNN140" i="7"/>
  <c r="UNO140" i="7"/>
  <c r="UNP140" i="7"/>
  <c r="UNQ140" i="7"/>
  <c r="UNR140" i="7"/>
  <c r="UNS140" i="7"/>
  <c r="UNT140" i="7"/>
  <c r="UNU140" i="7"/>
  <c r="UNV140" i="7"/>
  <c r="UNW140" i="7"/>
  <c r="UNX140" i="7"/>
  <c r="UNY140" i="7"/>
  <c r="UNZ140" i="7"/>
  <c r="UOA140" i="7"/>
  <c r="UOB140" i="7"/>
  <c r="UOC140" i="7"/>
  <c r="UOD140" i="7"/>
  <c r="UOE140" i="7"/>
  <c r="UOF140" i="7"/>
  <c r="UOG140" i="7"/>
  <c r="UOH140" i="7"/>
  <c r="UOI140" i="7"/>
  <c r="UOJ140" i="7"/>
  <c r="UOK140" i="7"/>
  <c r="UOL140" i="7"/>
  <c r="UOM140" i="7"/>
  <c r="UON140" i="7"/>
  <c r="UOO140" i="7"/>
  <c r="UOP140" i="7"/>
  <c r="UOQ140" i="7"/>
  <c r="UOR140" i="7"/>
  <c r="UOS140" i="7"/>
  <c r="UOT140" i="7"/>
  <c r="UOU140" i="7"/>
  <c r="UOV140" i="7"/>
  <c r="UOW140" i="7"/>
  <c r="UOX140" i="7"/>
  <c r="UOY140" i="7"/>
  <c r="UOZ140" i="7"/>
  <c r="UPA140" i="7"/>
  <c r="UPB140" i="7"/>
  <c r="UPC140" i="7"/>
  <c r="UPD140" i="7"/>
  <c r="UPE140" i="7"/>
  <c r="UPF140" i="7"/>
  <c r="UPG140" i="7"/>
  <c r="UPH140" i="7"/>
  <c r="UPI140" i="7"/>
  <c r="UPJ140" i="7"/>
  <c r="UPK140" i="7"/>
  <c r="UPL140" i="7"/>
  <c r="UPM140" i="7"/>
  <c r="UPN140" i="7"/>
  <c r="UPO140" i="7"/>
  <c r="UPP140" i="7"/>
  <c r="UPQ140" i="7"/>
  <c r="UPR140" i="7"/>
  <c r="UPS140" i="7"/>
  <c r="UPT140" i="7"/>
  <c r="UPU140" i="7"/>
  <c r="UPV140" i="7"/>
  <c r="UPW140" i="7"/>
  <c r="UPX140" i="7"/>
  <c r="UPY140" i="7"/>
  <c r="UPZ140" i="7"/>
  <c r="UQA140" i="7"/>
  <c r="UQB140" i="7"/>
  <c r="UQC140" i="7"/>
  <c r="UQD140" i="7"/>
  <c r="UQE140" i="7"/>
  <c r="UQF140" i="7"/>
  <c r="UQG140" i="7"/>
  <c r="UQH140" i="7"/>
  <c r="UQI140" i="7"/>
  <c r="UQJ140" i="7"/>
  <c r="UQK140" i="7"/>
  <c r="UQL140" i="7"/>
  <c r="UQM140" i="7"/>
  <c r="UQN140" i="7"/>
  <c r="UQO140" i="7"/>
  <c r="UQP140" i="7"/>
  <c r="UQQ140" i="7"/>
  <c r="UQR140" i="7"/>
  <c r="UQS140" i="7"/>
  <c r="UQT140" i="7"/>
  <c r="UQU140" i="7"/>
  <c r="UQV140" i="7"/>
  <c r="UQW140" i="7"/>
  <c r="UQX140" i="7"/>
  <c r="UQY140" i="7"/>
  <c r="UQZ140" i="7"/>
  <c r="URA140" i="7"/>
  <c r="URB140" i="7"/>
  <c r="URC140" i="7"/>
  <c r="URD140" i="7"/>
  <c r="URE140" i="7"/>
  <c r="URF140" i="7"/>
  <c r="URG140" i="7"/>
  <c r="URH140" i="7"/>
  <c r="URI140" i="7"/>
  <c r="URJ140" i="7"/>
  <c r="URK140" i="7"/>
  <c r="URL140" i="7"/>
  <c r="URM140" i="7"/>
  <c r="URN140" i="7"/>
  <c r="URO140" i="7"/>
  <c r="URP140" i="7"/>
  <c r="URQ140" i="7"/>
  <c r="URR140" i="7"/>
  <c r="URS140" i="7"/>
  <c r="URT140" i="7"/>
  <c r="URU140" i="7"/>
  <c r="URV140" i="7"/>
  <c r="URW140" i="7"/>
  <c r="URX140" i="7"/>
  <c r="URY140" i="7"/>
  <c r="URZ140" i="7"/>
  <c r="USA140" i="7"/>
  <c r="USB140" i="7"/>
  <c r="USC140" i="7"/>
  <c r="USD140" i="7"/>
  <c r="USE140" i="7"/>
  <c r="USF140" i="7"/>
  <c r="USG140" i="7"/>
  <c r="USH140" i="7"/>
  <c r="USI140" i="7"/>
  <c r="USJ140" i="7"/>
  <c r="USK140" i="7"/>
  <c r="USL140" i="7"/>
  <c r="USM140" i="7"/>
  <c r="USN140" i="7"/>
  <c r="USO140" i="7"/>
  <c r="USP140" i="7"/>
  <c r="USQ140" i="7"/>
  <c r="USR140" i="7"/>
  <c r="USS140" i="7"/>
  <c r="UST140" i="7"/>
  <c r="USU140" i="7"/>
  <c r="USV140" i="7"/>
  <c r="USW140" i="7"/>
  <c r="USX140" i="7"/>
  <c r="USY140" i="7"/>
  <c r="USZ140" i="7"/>
  <c r="UTA140" i="7"/>
  <c r="UTB140" i="7"/>
  <c r="UTC140" i="7"/>
  <c r="UTD140" i="7"/>
  <c r="UTE140" i="7"/>
  <c r="UTF140" i="7"/>
  <c r="UTG140" i="7"/>
  <c r="UTH140" i="7"/>
  <c r="UTI140" i="7"/>
  <c r="UTJ140" i="7"/>
  <c r="UTK140" i="7"/>
  <c r="UTL140" i="7"/>
  <c r="UTM140" i="7"/>
  <c r="UTN140" i="7"/>
  <c r="UTO140" i="7"/>
  <c r="UTP140" i="7"/>
  <c r="UTQ140" i="7"/>
  <c r="UTR140" i="7"/>
  <c r="UTS140" i="7"/>
  <c r="UTT140" i="7"/>
  <c r="UTU140" i="7"/>
  <c r="UTV140" i="7"/>
  <c r="UTW140" i="7"/>
  <c r="UTX140" i="7"/>
  <c r="UTY140" i="7"/>
  <c r="UTZ140" i="7"/>
  <c r="UUA140" i="7"/>
  <c r="UUB140" i="7"/>
  <c r="UUC140" i="7"/>
  <c r="UUD140" i="7"/>
  <c r="UUE140" i="7"/>
  <c r="UUF140" i="7"/>
  <c r="UUG140" i="7"/>
  <c r="UUH140" i="7"/>
  <c r="UUI140" i="7"/>
  <c r="UUJ140" i="7"/>
  <c r="UUK140" i="7"/>
  <c r="UUL140" i="7"/>
  <c r="UUM140" i="7"/>
  <c r="UUN140" i="7"/>
  <c r="UUO140" i="7"/>
  <c r="UUP140" i="7"/>
  <c r="UUQ140" i="7"/>
  <c r="UUR140" i="7"/>
  <c r="UUS140" i="7"/>
  <c r="UUT140" i="7"/>
  <c r="UUU140" i="7"/>
  <c r="UUV140" i="7"/>
  <c r="UUW140" i="7"/>
  <c r="UUX140" i="7"/>
  <c r="UUY140" i="7"/>
  <c r="UUZ140" i="7"/>
  <c r="UVA140" i="7"/>
  <c r="UVB140" i="7"/>
  <c r="UVC140" i="7"/>
  <c r="UVD140" i="7"/>
  <c r="UVE140" i="7"/>
  <c r="UVF140" i="7"/>
  <c r="UVG140" i="7"/>
  <c r="UVH140" i="7"/>
  <c r="UVI140" i="7"/>
  <c r="UVJ140" i="7"/>
  <c r="UVK140" i="7"/>
  <c r="UVL140" i="7"/>
  <c r="UVM140" i="7"/>
  <c r="UVN140" i="7"/>
  <c r="UVO140" i="7"/>
  <c r="UVP140" i="7"/>
  <c r="UVQ140" i="7"/>
  <c r="UVR140" i="7"/>
  <c r="UVS140" i="7"/>
  <c r="UVT140" i="7"/>
  <c r="UVU140" i="7"/>
  <c r="UVV140" i="7"/>
  <c r="UVW140" i="7"/>
  <c r="UVX140" i="7"/>
  <c r="UVY140" i="7"/>
  <c r="UVZ140" i="7"/>
  <c r="UWA140" i="7"/>
  <c r="UWB140" i="7"/>
  <c r="UWC140" i="7"/>
  <c r="UWD140" i="7"/>
  <c r="UWE140" i="7"/>
  <c r="UWF140" i="7"/>
  <c r="UWG140" i="7"/>
  <c r="UWH140" i="7"/>
  <c r="UWI140" i="7"/>
  <c r="UWJ140" i="7"/>
  <c r="UWK140" i="7"/>
  <c r="UWL140" i="7"/>
  <c r="UWM140" i="7"/>
  <c r="UWN140" i="7"/>
  <c r="UWO140" i="7"/>
  <c r="UWP140" i="7"/>
  <c r="UWQ140" i="7"/>
  <c r="UWR140" i="7"/>
  <c r="UWS140" i="7"/>
  <c r="UWT140" i="7"/>
  <c r="UWU140" i="7"/>
  <c r="UWV140" i="7"/>
  <c r="UWW140" i="7"/>
  <c r="UWX140" i="7"/>
  <c r="UWY140" i="7"/>
  <c r="UWZ140" i="7"/>
  <c r="UXA140" i="7"/>
  <c r="UXB140" i="7"/>
  <c r="UXC140" i="7"/>
  <c r="UXD140" i="7"/>
  <c r="UXE140" i="7"/>
  <c r="UXF140" i="7"/>
  <c r="UXG140" i="7"/>
  <c r="UXH140" i="7"/>
  <c r="UXI140" i="7"/>
  <c r="UXJ140" i="7"/>
  <c r="UXK140" i="7"/>
  <c r="UXL140" i="7"/>
  <c r="UXM140" i="7"/>
  <c r="UXN140" i="7"/>
  <c r="UXO140" i="7"/>
  <c r="UXP140" i="7"/>
  <c r="UXQ140" i="7"/>
  <c r="UXR140" i="7"/>
  <c r="UXS140" i="7"/>
  <c r="UXT140" i="7"/>
  <c r="UXU140" i="7"/>
  <c r="UXV140" i="7"/>
  <c r="UXW140" i="7"/>
  <c r="UXX140" i="7"/>
  <c r="UXY140" i="7"/>
  <c r="UXZ140" i="7"/>
  <c r="UYA140" i="7"/>
  <c r="UYB140" i="7"/>
  <c r="UYC140" i="7"/>
  <c r="UYD140" i="7"/>
  <c r="UYE140" i="7"/>
  <c r="UYF140" i="7"/>
  <c r="UYG140" i="7"/>
  <c r="UYH140" i="7"/>
  <c r="UYI140" i="7"/>
  <c r="UYJ140" i="7"/>
  <c r="UYK140" i="7"/>
  <c r="UYL140" i="7"/>
  <c r="UYM140" i="7"/>
  <c r="UYN140" i="7"/>
  <c r="UYO140" i="7"/>
  <c r="UYP140" i="7"/>
  <c r="UYQ140" i="7"/>
  <c r="UYR140" i="7"/>
  <c r="UYS140" i="7"/>
  <c r="UYT140" i="7"/>
  <c r="UYU140" i="7"/>
  <c r="UYV140" i="7"/>
  <c r="UYW140" i="7"/>
  <c r="UYX140" i="7"/>
  <c r="UYY140" i="7"/>
  <c r="UYZ140" i="7"/>
  <c r="UZA140" i="7"/>
  <c r="UZB140" i="7"/>
  <c r="UZC140" i="7"/>
  <c r="UZD140" i="7"/>
  <c r="UZE140" i="7"/>
  <c r="UZF140" i="7"/>
  <c r="UZG140" i="7"/>
  <c r="UZH140" i="7"/>
  <c r="UZI140" i="7"/>
  <c r="UZJ140" i="7"/>
  <c r="UZK140" i="7"/>
  <c r="UZL140" i="7"/>
  <c r="UZM140" i="7"/>
  <c r="UZN140" i="7"/>
  <c r="UZO140" i="7"/>
  <c r="UZP140" i="7"/>
  <c r="UZQ140" i="7"/>
  <c r="UZR140" i="7"/>
  <c r="UZS140" i="7"/>
  <c r="UZT140" i="7"/>
  <c r="UZU140" i="7"/>
  <c r="UZV140" i="7"/>
  <c r="UZW140" i="7"/>
  <c r="UZX140" i="7"/>
  <c r="UZY140" i="7"/>
  <c r="UZZ140" i="7"/>
  <c r="VAA140" i="7"/>
  <c r="VAB140" i="7"/>
  <c r="VAC140" i="7"/>
  <c r="VAD140" i="7"/>
  <c r="VAE140" i="7"/>
  <c r="VAF140" i="7"/>
  <c r="VAG140" i="7"/>
  <c r="VAH140" i="7"/>
  <c r="VAI140" i="7"/>
  <c r="VAJ140" i="7"/>
  <c r="VAK140" i="7"/>
  <c r="VAL140" i="7"/>
  <c r="VAM140" i="7"/>
  <c r="VAN140" i="7"/>
  <c r="VAO140" i="7"/>
  <c r="VAP140" i="7"/>
  <c r="VAQ140" i="7"/>
  <c r="VAR140" i="7"/>
  <c r="VAS140" i="7"/>
  <c r="VAT140" i="7"/>
  <c r="VAU140" i="7"/>
  <c r="VAV140" i="7"/>
  <c r="VAW140" i="7"/>
  <c r="VAX140" i="7"/>
  <c r="VAY140" i="7"/>
  <c r="VAZ140" i="7"/>
  <c r="VBA140" i="7"/>
  <c r="VBB140" i="7"/>
  <c r="VBC140" i="7"/>
  <c r="VBD140" i="7"/>
  <c r="VBE140" i="7"/>
  <c r="VBF140" i="7"/>
  <c r="VBG140" i="7"/>
  <c r="VBH140" i="7"/>
  <c r="VBI140" i="7"/>
  <c r="VBJ140" i="7"/>
  <c r="VBK140" i="7"/>
  <c r="VBL140" i="7"/>
  <c r="VBM140" i="7"/>
  <c r="VBN140" i="7"/>
  <c r="VBO140" i="7"/>
  <c r="VBP140" i="7"/>
  <c r="VBQ140" i="7"/>
  <c r="VBR140" i="7"/>
  <c r="VBS140" i="7"/>
  <c r="VBT140" i="7"/>
  <c r="VBU140" i="7"/>
  <c r="VBV140" i="7"/>
  <c r="VBW140" i="7"/>
  <c r="VBX140" i="7"/>
  <c r="VBY140" i="7"/>
  <c r="VBZ140" i="7"/>
  <c r="VCA140" i="7"/>
  <c r="VCB140" i="7"/>
  <c r="VCC140" i="7"/>
  <c r="VCD140" i="7"/>
  <c r="VCE140" i="7"/>
  <c r="VCF140" i="7"/>
  <c r="VCG140" i="7"/>
  <c r="VCH140" i="7"/>
  <c r="VCI140" i="7"/>
  <c r="VCJ140" i="7"/>
  <c r="VCK140" i="7"/>
  <c r="VCL140" i="7"/>
  <c r="VCM140" i="7"/>
  <c r="VCN140" i="7"/>
  <c r="VCO140" i="7"/>
  <c r="VCP140" i="7"/>
  <c r="VCQ140" i="7"/>
  <c r="VCR140" i="7"/>
  <c r="VCS140" i="7"/>
  <c r="VCT140" i="7"/>
  <c r="VCU140" i="7"/>
  <c r="VCV140" i="7"/>
  <c r="VCW140" i="7"/>
  <c r="VCX140" i="7"/>
  <c r="VCY140" i="7"/>
  <c r="VCZ140" i="7"/>
  <c r="VDA140" i="7"/>
  <c r="VDB140" i="7"/>
  <c r="VDC140" i="7"/>
  <c r="VDD140" i="7"/>
  <c r="VDE140" i="7"/>
  <c r="VDF140" i="7"/>
  <c r="VDG140" i="7"/>
  <c r="VDH140" i="7"/>
  <c r="VDI140" i="7"/>
  <c r="VDJ140" i="7"/>
  <c r="VDK140" i="7"/>
  <c r="VDL140" i="7"/>
  <c r="VDM140" i="7"/>
  <c r="VDN140" i="7"/>
  <c r="VDO140" i="7"/>
  <c r="VDP140" i="7"/>
  <c r="VDQ140" i="7"/>
  <c r="VDR140" i="7"/>
  <c r="VDS140" i="7"/>
  <c r="VDT140" i="7"/>
  <c r="VDU140" i="7"/>
  <c r="VDV140" i="7"/>
  <c r="VDW140" i="7"/>
  <c r="VDX140" i="7"/>
  <c r="VDY140" i="7"/>
  <c r="VDZ140" i="7"/>
  <c r="VEA140" i="7"/>
  <c r="VEB140" i="7"/>
  <c r="VEC140" i="7"/>
  <c r="VED140" i="7"/>
  <c r="VEE140" i="7"/>
  <c r="VEF140" i="7"/>
  <c r="VEG140" i="7"/>
  <c r="VEH140" i="7"/>
  <c r="VEI140" i="7"/>
  <c r="VEJ140" i="7"/>
  <c r="VEK140" i="7"/>
  <c r="VEL140" i="7"/>
  <c r="VEM140" i="7"/>
  <c r="VEN140" i="7"/>
  <c r="VEO140" i="7"/>
  <c r="VEP140" i="7"/>
  <c r="VEQ140" i="7"/>
  <c r="VER140" i="7"/>
  <c r="VES140" i="7"/>
  <c r="VET140" i="7"/>
  <c r="VEU140" i="7"/>
  <c r="VEV140" i="7"/>
  <c r="VEW140" i="7"/>
  <c r="VEX140" i="7"/>
  <c r="VEY140" i="7"/>
  <c r="VEZ140" i="7"/>
  <c r="VFA140" i="7"/>
  <c r="VFB140" i="7"/>
  <c r="VFC140" i="7"/>
  <c r="VFD140" i="7"/>
  <c r="VFE140" i="7"/>
  <c r="VFF140" i="7"/>
  <c r="VFG140" i="7"/>
  <c r="VFH140" i="7"/>
  <c r="VFI140" i="7"/>
  <c r="VFJ140" i="7"/>
  <c r="VFK140" i="7"/>
  <c r="VFL140" i="7"/>
  <c r="VFM140" i="7"/>
  <c r="VFN140" i="7"/>
  <c r="VFO140" i="7"/>
  <c r="VFP140" i="7"/>
  <c r="VFQ140" i="7"/>
  <c r="VFR140" i="7"/>
  <c r="VFS140" i="7"/>
  <c r="VFT140" i="7"/>
  <c r="VFU140" i="7"/>
  <c r="VFV140" i="7"/>
  <c r="VFW140" i="7"/>
  <c r="VFX140" i="7"/>
  <c r="VFY140" i="7"/>
  <c r="VFZ140" i="7"/>
  <c r="VGA140" i="7"/>
  <c r="VGB140" i="7"/>
  <c r="VGC140" i="7"/>
  <c r="VGD140" i="7"/>
  <c r="VGE140" i="7"/>
  <c r="VGF140" i="7"/>
  <c r="VGG140" i="7"/>
  <c r="VGH140" i="7"/>
  <c r="VGI140" i="7"/>
  <c r="VGJ140" i="7"/>
  <c r="VGK140" i="7"/>
  <c r="VGL140" i="7"/>
  <c r="VGM140" i="7"/>
  <c r="VGN140" i="7"/>
  <c r="VGO140" i="7"/>
  <c r="VGP140" i="7"/>
  <c r="VGQ140" i="7"/>
  <c r="VGR140" i="7"/>
  <c r="VGS140" i="7"/>
  <c r="VGT140" i="7"/>
  <c r="VGU140" i="7"/>
  <c r="VGV140" i="7"/>
  <c r="VGW140" i="7"/>
  <c r="VGX140" i="7"/>
  <c r="VGY140" i="7"/>
  <c r="VGZ140" i="7"/>
  <c r="VHA140" i="7"/>
  <c r="VHB140" i="7"/>
  <c r="VHC140" i="7"/>
  <c r="VHD140" i="7"/>
  <c r="VHE140" i="7"/>
  <c r="VHF140" i="7"/>
  <c r="VHG140" i="7"/>
  <c r="VHH140" i="7"/>
  <c r="VHI140" i="7"/>
  <c r="VHJ140" i="7"/>
  <c r="VHK140" i="7"/>
  <c r="VHL140" i="7"/>
  <c r="VHM140" i="7"/>
  <c r="VHN140" i="7"/>
  <c r="VHO140" i="7"/>
  <c r="VHP140" i="7"/>
  <c r="VHQ140" i="7"/>
  <c r="VHR140" i="7"/>
  <c r="VHS140" i="7"/>
  <c r="VHT140" i="7"/>
  <c r="VHU140" i="7"/>
  <c r="VHV140" i="7"/>
  <c r="VHW140" i="7"/>
  <c r="VHX140" i="7"/>
  <c r="VHY140" i="7"/>
  <c r="VHZ140" i="7"/>
  <c r="VIA140" i="7"/>
  <c r="VIB140" i="7"/>
  <c r="VIC140" i="7"/>
  <c r="VID140" i="7"/>
  <c r="VIE140" i="7"/>
  <c r="VIF140" i="7"/>
  <c r="VIG140" i="7"/>
  <c r="VIH140" i="7"/>
  <c r="VII140" i="7"/>
  <c r="VIJ140" i="7"/>
  <c r="VIK140" i="7"/>
  <c r="VIL140" i="7"/>
  <c r="VIM140" i="7"/>
  <c r="VIN140" i="7"/>
  <c r="VIO140" i="7"/>
  <c r="VIP140" i="7"/>
  <c r="VIQ140" i="7"/>
  <c r="VIR140" i="7"/>
  <c r="VIS140" i="7"/>
  <c r="VIT140" i="7"/>
  <c r="VIU140" i="7"/>
  <c r="VIV140" i="7"/>
  <c r="VIW140" i="7"/>
  <c r="VIX140" i="7"/>
  <c r="VIY140" i="7"/>
  <c r="VIZ140" i="7"/>
  <c r="VJA140" i="7"/>
  <c r="VJB140" i="7"/>
  <c r="VJC140" i="7"/>
  <c r="VJD140" i="7"/>
  <c r="VJE140" i="7"/>
  <c r="VJF140" i="7"/>
  <c r="VJG140" i="7"/>
  <c r="VJH140" i="7"/>
  <c r="VJI140" i="7"/>
  <c r="VJJ140" i="7"/>
  <c r="VJK140" i="7"/>
  <c r="VJL140" i="7"/>
  <c r="VJM140" i="7"/>
  <c r="VJN140" i="7"/>
  <c r="VJO140" i="7"/>
  <c r="VJP140" i="7"/>
  <c r="VJQ140" i="7"/>
  <c r="VJR140" i="7"/>
  <c r="VJS140" i="7"/>
  <c r="VJT140" i="7"/>
  <c r="VJU140" i="7"/>
  <c r="VJV140" i="7"/>
  <c r="VJW140" i="7"/>
  <c r="VJX140" i="7"/>
  <c r="VJY140" i="7"/>
  <c r="VJZ140" i="7"/>
  <c r="VKA140" i="7"/>
  <c r="VKB140" i="7"/>
  <c r="VKC140" i="7"/>
  <c r="VKD140" i="7"/>
  <c r="VKE140" i="7"/>
  <c r="VKF140" i="7"/>
  <c r="VKG140" i="7"/>
  <c r="VKH140" i="7"/>
  <c r="VKI140" i="7"/>
  <c r="VKJ140" i="7"/>
  <c r="VKK140" i="7"/>
  <c r="VKL140" i="7"/>
  <c r="VKM140" i="7"/>
  <c r="VKN140" i="7"/>
  <c r="VKO140" i="7"/>
  <c r="VKP140" i="7"/>
  <c r="VKQ140" i="7"/>
  <c r="VKR140" i="7"/>
  <c r="VKS140" i="7"/>
  <c r="VKT140" i="7"/>
  <c r="VKU140" i="7"/>
  <c r="VKV140" i="7"/>
  <c r="VKW140" i="7"/>
  <c r="VKX140" i="7"/>
  <c r="VKY140" i="7"/>
  <c r="VKZ140" i="7"/>
  <c r="VLA140" i="7"/>
  <c r="VLB140" i="7"/>
  <c r="VLC140" i="7"/>
  <c r="VLD140" i="7"/>
  <c r="VLE140" i="7"/>
  <c r="VLF140" i="7"/>
  <c r="VLG140" i="7"/>
  <c r="VLH140" i="7"/>
  <c r="VLI140" i="7"/>
  <c r="VLJ140" i="7"/>
  <c r="VLK140" i="7"/>
  <c r="VLL140" i="7"/>
  <c r="VLM140" i="7"/>
  <c r="VLN140" i="7"/>
  <c r="VLO140" i="7"/>
  <c r="VLP140" i="7"/>
  <c r="VLQ140" i="7"/>
  <c r="VLR140" i="7"/>
  <c r="VLS140" i="7"/>
  <c r="VLT140" i="7"/>
  <c r="VLU140" i="7"/>
  <c r="VLV140" i="7"/>
  <c r="VLW140" i="7"/>
  <c r="VLX140" i="7"/>
  <c r="VLY140" i="7"/>
  <c r="VLZ140" i="7"/>
  <c r="VMA140" i="7"/>
  <c r="VMB140" i="7"/>
  <c r="VMC140" i="7"/>
  <c r="VMD140" i="7"/>
  <c r="VME140" i="7"/>
  <c r="VMF140" i="7"/>
  <c r="VMG140" i="7"/>
  <c r="VMH140" i="7"/>
  <c r="VMI140" i="7"/>
  <c r="VMJ140" i="7"/>
  <c r="VMK140" i="7"/>
  <c r="VML140" i="7"/>
  <c r="VMM140" i="7"/>
  <c r="VMN140" i="7"/>
  <c r="VMO140" i="7"/>
  <c r="VMP140" i="7"/>
  <c r="VMQ140" i="7"/>
  <c r="VMR140" i="7"/>
  <c r="VMS140" i="7"/>
  <c r="VMT140" i="7"/>
  <c r="VMU140" i="7"/>
  <c r="VMV140" i="7"/>
  <c r="VMW140" i="7"/>
  <c r="VMX140" i="7"/>
  <c r="VMY140" i="7"/>
  <c r="VMZ140" i="7"/>
  <c r="VNA140" i="7"/>
  <c r="VNB140" i="7"/>
  <c r="VNC140" i="7"/>
  <c r="VND140" i="7"/>
  <c r="VNE140" i="7"/>
  <c r="VNF140" i="7"/>
  <c r="VNG140" i="7"/>
  <c r="VNH140" i="7"/>
  <c r="VNI140" i="7"/>
  <c r="VNJ140" i="7"/>
  <c r="VNK140" i="7"/>
  <c r="VNL140" i="7"/>
  <c r="VNM140" i="7"/>
  <c r="VNN140" i="7"/>
  <c r="VNO140" i="7"/>
  <c r="VNP140" i="7"/>
  <c r="VNQ140" i="7"/>
  <c r="VNR140" i="7"/>
  <c r="VNS140" i="7"/>
  <c r="VNT140" i="7"/>
  <c r="VNU140" i="7"/>
  <c r="VNV140" i="7"/>
  <c r="VNW140" i="7"/>
  <c r="VNX140" i="7"/>
  <c r="VNY140" i="7"/>
  <c r="VNZ140" i="7"/>
  <c r="VOA140" i="7"/>
  <c r="VOB140" i="7"/>
  <c r="VOC140" i="7"/>
  <c r="VOD140" i="7"/>
  <c r="VOE140" i="7"/>
  <c r="VOF140" i="7"/>
  <c r="VOG140" i="7"/>
  <c r="VOH140" i="7"/>
  <c r="VOI140" i="7"/>
  <c r="VOJ140" i="7"/>
  <c r="VOK140" i="7"/>
  <c r="VOL140" i="7"/>
  <c r="VOM140" i="7"/>
  <c r="VON140" i="7"/>
  <c r="VOO140" i="7"/>
  <c r="VOP140" i="7"/>
  <c r="VOQ140" i="7"/>
  <c r="VOR140" i="7"/>
  <c r="VOS140" i="7"/>
  <c r="VOT140" i="7"/>
  <c r="VOU140" i="7"/>
  <c r="VOV140" i="7"/>
  <c r="VOW140" i="7"/>
  <c r="VOX140" i="7"/>
  <c r="VOY140" i="7"/>
  <c r="VOZ140" i="7"/>
  <c r="VPA140" i="7"/>
  <c r="VPB140" i="7"/>
  <c r="VPC140" i="7"/>
  <c r="VPD140" i="7"/>
  <c r="VPE140" i="7"/>
  <c r="VPF140" i="7"/>
  <c r="VPG140" i="7"/>
  <c r="VPH140" i="7"/>
  <c r="VPI140" i="7"/>
  <c r="VPJ140" i="7"/>
  <c r="VPK140" i="7"/>
  <c r="VPL140" i="7"/>
  <c r="VPM140" i="7"/>
  <c r="VPN140" i="7"/>
  <c r="VPO140" i="7"/>
  <c r="VPP140" i="7"/>
  <c r="VPQ140" i="7"/>
  <c r="VPR140" i="7"/>
  <c r="VPS140" i="7"/>
  <c r="VPT140" i="7"/>
  <c r="VPU140" i="7"/>
  <c r="VPV140" i="7"/>
  <c r="VPW140" i="7"/>
  <c r="VPX140" i="7"/>
  <c r="VPY140" i="7"/>
  <c r="VPZ140" i="7"/>
  <c r="VQA140" i="7"/>
  <c r="VQB140" i="7"/>
  <c r="VQC140" i="7"/>
  <c r="VQD140" i="7"/>
  <c r="VQE140" i="7"/>
  <c r="VQF140" i="7"/>
  <c r="VQG140" i="7"/>
  <c r="VQH140" i="7"/>
  <c r="VQI140" i="7"/>
  <c r="VQJ140" i="7"/>
  <c r="VQK140" i="7"/>
  <c r="VQL140" i="7"/>
  <c r="VQM140" i="7"/>
  <c r="VQN140" i="7"/>
  <c r="VQO140" i="7"/>
  <c r="VQP140" i="7"/>
  <c r="VQQ140" i="7"/>
  <c r="VQR140" i="7"/>
  <c r="VQS140" i="7"/>
  <c r="VQT140" i="7"/>
  <c r="VQU140" i="7"/>
  <c r="VQV140" i="7"/>
  <c r="VQW140" i="7"/>
  <c r="VQX140" i="7"/>
  <c r="VQY140" i="7"/>
  <c r="VQZ140" i="7"/>
  <c r="VRA140" i="7"/>
  <c r="VRB140" i="7"/>
  <c r="VRC140" i="7"/>
  <c r="VRD140" i="7"/>
  <c r="VRE140" i="7"/>
  <c r="VRF140" i="7"/>
  <c r="VRG140" i="7"/>
  <c r="VRH140" i="7"/>
  <c r="VRI140" i="7"/>
  <c r="VRJ140" i="7"/>
  <c r="VRK140" i="7"/>
  <c r="VRL140" i="7"/>
  <c r="VRM140" i="7"/>
  <c r="VRN140" i="7"/>
  <c r="VRO140" i="7"/>
  <c r="VRP140" i="7"/>
  <c r="VRQ140" i="7"/>
  <c r="VRR140" i="7"/>
  <c r="VRS140" i="7"/>
  <c r="VRT140" i="7"/>
  <c r="VRU140" i="7"/>
  <c r="VRV140" i="7"/>
  <c r="VRW140" i="7"/>
  <c r="VRX140" i="7"/>
  <c r="VRY140" i="7"/>
  <c r="VRZ140" i="7"/>
  <c r="VSA140" i="7"/>
  <c r="VSB140" i="7"/>
  <c r="VSC140" i="7"/>
  <c r="VSD140" i="7"/>
  <c r="VSE140" i="7"/>
  <c r="VSF140" i="7"/>
  <c r="VSG140" i="7"/>
  <c r="VSH140" i="7"/>
  <c r="VSI140" i="7"/>
  <c r="VSJ140" i="7"/>
  <c r="VSK140" i="7"/>
  <c r="VSL140" i="7"/>
  <c r="VSM140" i="7"/>
  <c r="VSN140" i="7"/>
  <c r="VSO140" i="7"/>
  <c r="VSP140" i="7"/>
  <c r="VSQ140" i="7"/>
  <c r="VSR140" i="7"/>
  <c r="VSS140" i="7"/>
  <c r="VST140" i="7"/>
  <c r="VSU140" i="7"/>
  <c r="VSV140" i="7"/>
  <c r="VSW140" i="7"/>
  <c r="VSX140" i="7"/>
  <c r="VSY140" i="7"/>
  <c r="VSZ140" i="7"/>
  <c r="VTA140" i="7"/>
  <c r="VTB140" i="7"/>
  <c r="VTC140" i="7"/>
  <c r="VTD140" i="7"/>
  <c r="VTE140" i="7"/>
  <c r="VTF140" i="7"/>
  <c r="VTG140" i="7"/>
  <c r="VTH140" i="7"/>
  <c r="VTI140" i="7"/>
  <c r="VTJ140" i="7"/>
  <c r="VTK140" i="7"/>
  <c r="VTL140" i="7"/>
  <c r="VTM140" i="7"/>
  <c r="VTN140" i="7"/>
  <c r="VTO140" i="7"/>
  <c r="VTP140" i="7"/>
  <c r="VTQ140" i="7"/>
  <c r="VTR140" i="7"/>
  <c r="VTS140" i="7"/>
  <c r="VTT140" i="7"/>
  <c r="VTU140" i="7"/>
  <c r="VTV140" i="7"/>
  <c r="VTW140" i="7"/>
  <c r="VTX140" i="7"/>
  <c r="VTY140" i="7"/>
  <c r="VTZ140" i="7"/>
  <c r="VUA140" i="7"/>
  <c r="VUB140" i="7"/>
  <c r="VUC140" i="7"/>
  <c r="VUD140" i="7"/>
  <c r="VUE140" i="7"/>
  <c r="VUF140" i="7"/>
  <c r="VUG140" i="7"/>
  <c r="VUH140" i="7"/>
  <c r="VUI140" i="7"/>
  <c r="VUJ140" i="7"/>
  <c r="VUK140" i="7"/>
  <c r="VUL140" i="7"/>
  <c r="VUM140" i="7"/>
  <c r="VUN140" i="7"/>
  <c r="VUO140" i="7"/>
  <c r="VUP140" i="7"/>
  <c r="VUQ140" i="7"/>
  <c r="VUR140" i="7"/>
  <c r="VUS140" i="7"/>
  <c r="VUT140" i="7"/>
  <c r="VUU140" i="7"/>
  <c r="VUV140" i="7"/>
  <c r="VUW140" i="7"/>
  <c r="VUX140" i="7"/>
  <c r="VUY140" i="7"/>
  <c r="VUZ140" i="7"/>
  <c r="VVA140" i="7"/>
  <c r="VVB140" i="7"/>
  <c r="VVC140" i="7"/>
  <c r="VVD140" i="7"/>
  <c r="VVE140" i="7"/>
  <c r="VVF140" i="7"/>
  <c r="VVG140" i="7"/>
  <c r="VVH140" i="7"/>
  <c r="VVI140" i="7"/>
  <c r="VVJ140" i="7"/>
  <c r="VVK140" i="7"/>
  <c r="VVL140" i="7"/>
  <c r="VVM140" i="7"/>
  <c r="VVN140" i="7"/>
  <c r="VVO140" i="7"/>
  <c r="VVP140" i="7"/>
  <c r="VVQ140" i="7"/>
  <c r="VVR140" i="7"/>
  <c r="VVS140" i="7"/>
  <c r="VVT140" i="7"/>
  <c r="VVU140" i="7"/>
  <c r="VVV140" i="7"/>
  <c r="VVW140" i="7"/>
  <c r="VVX140" i="7"/>
  <c r="VVY140" i="7"/>
  <c r="VVZ140" i="7"/>
  <c r="VWA140" i="7"/>
  <c r="VWB140" i="7"/>
  <c r="VWC140" i="7"/>
  <c r="VWD140" i="7"/>
  <c r="VWE140" i="7"/>
  <c r="VWF140" i="7"/>
  <c r="VWG140" i="7"/>
  <c r="VWH140" i="7"/>
  <c r="VWI140" i="7"/>
  <c r="VWJ140" i="7"/>
  <c r="VWK140" i="7"/>
  <c r="VWL140" i="7"/>
  <c r="VWM140" i="7"/>
  <c r="VWN140" i="7"/>
  <c r="VWO140" i="7"/>
  <c r="VWP140" i="7"/>
  <c r="VWQ140" i="7"/>
  <c r="VWR140" i="7"/>
  <c r="VWS140" i="7"/>
  <c r="VWT140" i="7"/>
  <c r="VWU140" i="7"/>
  <c r="VWV140" i="7"/>
  <c r="VWW140" i="7"/>
  <c r="VWX140" i="7"/>
  <c r="VWY140" i="7"/>
  <c r="VWZ140" i="7"/>
  <c r="VXA140" i="7"/>
  <c r="VXB140" i="7"/>
  <c r="VXC140" i="7"/>
  <c r="VXD140" i="7"/>
  <c r="VXE140" i="7"/>
  <c r="VXF140" i="7"/>
  <c r="VXG140" i="7"/>
  <c r="VXH140" i="7"/>
  <c r="VXI140" i="7"/>
  <c r="VXJ140" i="7"/>
  <c r="VXK140" i="7"/>
  <c r="VXL140" i="7"/>
  <c r="VXM140" i="7"/>
  <c r="VXN140" i="7"/>
  <c r="VXO140" i="7"/>
  <c r="VXP140" i="7"/>
  <c r="VXQ140" i="7"/>
  <c r="VXR140" i="7"/>
  <c r="VXS140" i="7"/>
  <c r="VXT140" i="7"/>
  <c r="VXU140" i="7"/>
  <c r="VXV140" i="7"/>
  <c r="VXW140" i="7"/>
  <c r="VXX140" i="7"/>
  <c r="VXY140" i="7"/>
  <c r="VXZ140" i="7"/>
  <c r="VYA140" i="7"/>
  <c r="VYB140" i="7"/>
  <c r="VYC140" i="7"/>
  <c r="VYD140" i="7"/>
  <c r="VYE140" i="7"/>
  <c r="VYF140" i="7"/>
  <c r="VYG140" i="7"/>
  <c r="VYH140" i="7"/>
  <c r="VYI140" i="7"/>
  <c r="VYJ140" i="7"/>
  <c r="VYK140" i="7"/>
  <c r="VYL140" i="7"/>
  <c r="VYM140" i="7"/>
  <c r="VYN140" i="7"/>
  <c r="VYO140" i="7"/>
  <c r="VYP140" i="7"/>
  <c r="VYQ140" i="7"/>
  <c r="VYR140" i="7"/>
  <c r="VYS140" i="7"/>
  <c r="VYT140" i="7"/>
  <c r="VYU140" i="7"/>
  <c r="VYV140" i="7"/>
  <c r="VYW140" i="7"/>
  <c r="VYX140" i="7"/>
  <c r="VYY140" i="7"/>
  <c r="VYZ140" i="7"/>
  <c r="VZA140" i="7"/>
  <c r="VZB140" i="7"/>
  <c r="VZC140" i="7"/>
  <c r="VZD140" i="7"/>
  <c r="VZE140" i="7"/>
  <c r="VZF140" i="7"/>
  <c r="VZG140" i="7"/>
  <c r="VZH140" i="7"/>
  <c r="VZI140" i="7"/>
  <c r="VZJ140" i="7"/>
  <c r="VZK140" i="7"/>
  <c r="VZL140" i="7"/>
  <c r="VZM140" i="7"/>
  <c r="VZN140" i="7"/>
  <c r="VZO140" i="7"/>
  <c r="VZP140" i="7"/>
  <c r="VZQ140" i="7"/>
  <c r="VZR140" i="7"/>
  <c r="VZS140" i="7"/>
  <c r="VZT140" i="7"/>
  <c r="VZU140" i="7"/>
  <c r="VZV140" i="7"/>
  <c r="VZW140" i="7"/>
  <c r="VZX140" i="7"/>
  <c r="VZY140" i="7"/>
  <c r="VZZ140" i="7"/>
  <c r="WAA140" i="7"/>
  <c r="WAB140" i="7"/>
  <c r="WAC140" i="7"/>
  <c r="WAD140" i="7"/>
  <c r="WAE140" i="7"/>
  <c r="WAF140" i="7"/>
  <c r="WAG140" i="7"/>
  <c r="WAH140" i="7"/>
  <c r="WAI140" i="7"/>
  <c r="WAJ140" i="7"/>
  <c r="WAK140" i="7"/>
  <c r="WAL140" i="7"/>
  <c r="WAM140" i="7"/>
  <c r="WAN140" i="7"/>
  <c r="WAO140" i="7"/>
  <c r="WAP140" i="7"/>
  <c r="WAQ140" i="7"/>
  <c r="WAR140" i="7"/>
  <c r="WAS140" i="7"/>
  <c r="WAT140" i="7"/>
  <c r="WAU140" i="7"/>
  <c r="WAV140" i="7"/>
  <c r="WAW140" i="7"/>
  <c r="WAX140" i="7"/>
  <c r="WAY140" i="7"/>
  <c r="WAZ140" i="7"/>
  <c r="WBA140" i="7"/>
  <c r="WBB140" i="7"/>
  <c r="WBC140" i="7"/>
  <c r="WBD140" i="7"/>
  <c r="WBE140" i="7"/>
  <c r="WBF140" i="7"/>
  <c r="WBG140" i="7"/>
  <c r="WBH140" i="7"/>
  <c r="WBI140" i="7"/>
  <c r="WBJ140" i="7"/>
  <c r="WBK140" i="7"/>
  <c r="WBL140" i="7"/>
  <c r="WBM140" i="7"/>
  <c r="WBN140" i="7"/>
  <c r="WBO140" i="7"/>
  <c r="WBP140" i="7"/>
  <c r="WBQ140" i="7"/>
  <c r="WBR140" i="7"/>
  <c r="WBS140" i="7"/>
  <c r="WBT140" i="7"/>
  <c r="WBU140" i="7"/>
  <c r="WBV140" i="7"/>
  <c r="WBW140" i="7"/>
  <c r="WBX140" i="7"/>
  <c r="WBY140" i="7"/>
  <c r="WBZ140" i="7"/>
  <c r="WCA140" i="7"/>
  <c r="WCB140" i="7"/>
  <c r="WCC140" i="7"/>
  <c r="WCD140" i="7"/>
  <c r="WCE140" i="7"/>
  <c r="WCF140" i="7"/>
  <c r="WCG140" i="7"/>
  <c r="WCH140" i="7"/>
  <c r="WCI140" i="7"/>
  <c r="WCJ140" i="7"/>
  <c r="WCK140" i="7"/>
  <c r="WCL140" i="7"/>
  <c r="WCM140" i="7"/>
  <c r="WCN140" i="7"/>
  <c r="WCO140" i="7"/>
  <c r="WCP140" i="7"/>
  <c r="WCQ140" i="7"/>
  <c r="WCR140" i="7"/>
  <c r="WCS140" i="7"/>
  <c r="WCT140" i="7"/>
  <c r="WCU140" i="7"/>
  <c r="WCV140" i="7"/>
  <c r="WCW140" i="7"/>
  <c r="WCX140" i="7"/>
  <c r="WCY140" i="7"/>
  <c r="WCZ140" i="7"/>
  <c r="WDA140" i="7"/>
  <c r="WDB140" i="7"/>
  <c r="WDC140" i="7"/>
  <c r="WDD140" i="7"/>
  <c r="WDE140" i="7"/>
  <c r="WDF140" i="7"/>
  <c r="WDG140" i="7"/>
  <c r="WDH140" i="7"/>
  <c r="WDI140" i="7"/>
  <c r="WDJ140" i="7"/>
  <c r="WDK140" i="7"/>
  <c r="WDL140" i="7"/>
  <c r="WDM140" i="7"/>
  <c r="WDN140" i="7"/>
  <c r="WDO140" i="7"/>
  <c r="WDP140" i="7"/>
  <c r="WDQ140" i="7"/>
  <c r="WDR140" i="7"/>
  <c r="WDS140" i="7"/>
  <c r="WDT140" i="7"/>
  <c r="WDU140" i="7"/>
  <c r="WDV140" i="7"/>
  <c r="WDW140" i="7"/>
  <c r="WDX140" i="7"/>
  <c r="WDY140" i="7"/>
  <c r="WDZ140" i="7"/>
  <c r="WEA140" i="7"/>
  <c r="WEB140" i="7"/>
  <c r="WEC140" i="7"/>
  <c r="WED140" i="7"/>
  <c r="WEE140" i="7"/>
  <c r="WEF140" i="7"/>
  <c r="WEG140" i="7"/>
  <c r="WEH140" i="7"/>
  <c r="WEI140" i="7"/>
  <c r="WEJ140" i="7"/>
  <c r="WEK140" i="7"/>
  <c r="WEL140" i="7"/>
  <c r="WEM140" i="7"/>
  <c r="WEN140" i="7"/>
  <c r="WEO140" i="7"/>
  <c r="WEP140" i="7"/>
  <c r="WEQ140" i="7"/>
  <c r="WER140" i="7"/>
  <c r="WES140" i="7"/>
  <c r="WET140" i="7"/>
  <c r="WEU140" i="7"/>
  <c r="WEV140" i="7"/>
  <c r="WEW140" i="7"/>
  <c r="WEX140" i="7"/>
  <c r="WEY140" i="7"/>
  <c r="WEZ140" i="7"/>
  <c r="WFA140" i="7"/>
  <c r="WFB140" i="7"/>
  <c r="WFC140" i="7"/>
  <c r="WFD140" i="7"/>
  <c r="WFE140" i="7"/>
  <c r="WFF140" i="7"/>
  <c r="WFG140" i="7"/>
  <c r="WFH140" i="7"/>
  <c r="WFI140" i="7"/>
  <c r="WFJ140" i="7"/>
  <c r="WFK140" i="7"/>
  <c r="WFL140" i="7"/>
  <c r="WFM140" i="7"/>
  <c r="WFN140" i="7"/>
  <c r="WFO140" i="7"/>
  <c r="WFP140" i="7"/>
  <c r="WFQ140" i="7"/>
  <c r="WFR140" i="7"/>
  <c r="WFS140" i="7"/>
  <c r="WFT140" i="7"/>
  <c r="WFU140" i="7"/>
  <c r="WFV140" i="7"/>
  <c r="WFW140" i="7"/>
  <c r="WFX140" i="7"/>
  <c r="WFY140" i="7"/>
  <c r="WFZ140" i="7"/>
  <c r="WGA140" i="7"/>
  <c r="WGB140" i="7"/>
  <c r="WGC140" i="7"/>
  <c r="WGD140" i="7"/>
  <c r="WGE140" i="7"/>
  <c r="WGF140" i="7"/>
  <c r="WGG140" i="7"/>
  <c r="WGH140" i="7"/>
  <c r="WGI140" i="7"/>
  <c r="WGJ140" i="7"/>
  <c r="WGK140" i="7"/>
  <c r="WGL140" i="7"/>
  <c r="WGM140" i="7"/>
  <c r="WGN140" i="7"/>
  <c r="WGO140" i="7"/>
  <c r="WGP140" i="7"/>
  <c r="WGQ140" i="7"/>
  <c r="WGR140" i="7"/>
  <c r="WGS140" i="7"/>
  <c r="WGT140" i="7"/>
  <c r="WGU140" i="7"/>
  <c r="WGV140" i="7"/>
  <c r="WGW140" i="7"/>
  <c r="WGX140" i="7"/>
  <c r="WGY140" i="7"/>
  <c r="WGZ140" i="7"/>
  <c r="WHA140" i="7"/>
  <c r="WHB140" i="7"/>
  <c r="WHC140" i="7"/>
  <c r="WHD140" i="7"/>
  <c r="WHE140" i="7"/>
  <c r="WHF140" i="7"/>
  <c r="WHG140" i="7"/>
  <c r="WHH140" i="7"/>
  <c r="WHI140" i="7"/>
  <c r="WHJ140" i="7"/>
  <c r="WHK140" i="7"/>
  <c r="WHL140" i="7"/>
  <c r="WHM140" i="7"/>
  <c r="WHN140" i="7"/>
  <c r="WHO140" i="7"/>
  <c r="WHP140" i="7"/>
  <c r="WHQ140" i="7"/>
  <c r="WHR140" i="7"/>
  <c r="WHS140" i="7"/>
  <c r="WHT140" i="7"/>
  <c r="WHU140" i="7"/>
  <c r="WHV140" i="7"/>
  <c r="WHW140" i="7"/>
  <c r="WHX140" i="7"/>
  <c r="WHY140" i="7"/>
  <c r="WHZ140" i="7"/>
  <c r="WIA140" i="7"/>
  <c r="WIB140" i="7"/>
  <c r="WIC140" i="7"/>
  <c r="WID140" i="7"/>
  <c r="WIE140" i="7"/>
  <c r="WIF140" i="7"/>
  <c r="WIG140" i="7"/>
  <c r="WIH140" i="7"/>
  <c r="WII140" i="7"/>
  <c r="WIJ140" i="7"/>
  <c r="WIK140" i="7"/>
  <c r="WIL140" i="7"/>
  <c r="WIM140" i="7"/>
  <c r="WIN140" i="7"/>
  <c r="WIO140" i="7"/>
  <c r="WIP140" i="7"/>
  <c r="WIQ140" i="7"/>
  <c r="WIR140" i="7"/>
  <c r="WIS140" i="7"/>
  <c r="WIT140" i="7"/>
  <c r="WIU140" i="7"/>
  <c r="WIV140" i="7"/>
  <c r="WIW140" i="7"/>
  <c r="WIX140" i="7"/>
  <c r="WIY140" i="7"/>
  <c r="WIZ140" i="7"/>
  <c r="WJA140" i="7"/>
  <c r="WJB140" i="7"/>
  <c r="WJC140" i="7"/>
  <c r="WJD140" i="7"/>
  <c r="WJE140" i="7"/>
  <c r="WJF140" i="7"/>
  <c r="WJG140" i="7"/>
  <c r="WJH140" i="7"/>
  <c r="WJI140" i="7"/>
  <c r="WJJ140" i="7"/>
  <c r="WJK140" i="7"/>
  <c r="WJL140" i="7"/>
  <c r="WJM140" i="7"/>
  <c r="WJN140" i="7"/>
  <c r="WJO140" i="7"/>
  <c r="WJP140" i="7"/>
  <c r="WJQ140" i="7"/>
  <c r="WJR140" i="7"/>
  <c r="WJS140" i="7"/>
  <c r="WJT140" i="7"/>
  <c r="WJU140" i="7"/>
  <c r="WJV140" i="7"/>
  <c r="WJW140" i="7"/>
  <c r="WJX140" i="7"/>
  <c r="WJY140" i="7"/>
  <c r="WJZ140" i="7"/>
  <c r="WKA140" i="7"/>
  <c r="WKB140" i="7"/>
  <c r="WKC140" i="7"/>
  <c r="WKD140" i="7"/>
  <c r="WKE140" i="7"/>
  <c r="WKF140" i="7"/>
  <c r="WKG140" i="7"/>
  <c r="WKH140" i="7"/>
  <c r="WKI140" i="7"/>
  <c r="WKJ140" i="7"/>
  <c r="WKK140" i="7"/>
  <c r="WKL140" i="7"/>
  <c r="WKM140" i="7"/>
  <c r="WKN140" i="7"/>
  <c r="WKO140" i="7"/>
  <c r="WKP140" i="7"/>
  <c r="WKQ140" i="7"/>
  <c r="WKR140" i="7"/>
  <c r="WKS140" i="7"/>
  <c r="WKT140" i="7"/>
  <c r="WKU140" i="7"/>
  <c r="WKV140" i="7"/>
  <c r="WKW140" i="7"/>
  <c r="WKX140" i="7"/>
  <c r="WKY140" i="7"/>
  <c r="WKZ140" i="7"/>
  <c r="WLA140" i="7"/>
  <c r="WLB140" i="7"/>
  <c r="WLC140" i="7"/>
  <c r="WLD140" i="7"/>
  <c r="WLE140" i="7"/>
  <c r="WLF140" i="7"/>
  <c r="WLG140" i="7"/>
  <c r="WLH140" i="7"/>
  <c r="WLI140" i="7"/>
  <c r="WLJ140" i="7"/>
  <c r="WLK140" i="7"/>
  <c r="WLL140" i="7"/>
  <c r="WLM140" i="7"/>
  <c r="WLN140" i="7"/>
  <c r="WLO140" i="7"/>
  <c r="WLP140" i="7"/>
  <c r="WLQ140" i="7"/>
  <c r="WLR140" i="7"/>
  <c r="WLS140" i="7"/>
  <c r="WLT140" i="7"/>
  <c r="WLU140" i="7"/>
  <c r="WLV140" i="7"/>
  <c r="WLW140" i="7"/>
  <c r="WLX140" i="7"/>
  <c r="WLY140" i="7"/>
  <c r="WLZ140" i="7"/>
  <c r="WMA140" i="7"/>
  <c r="WMB140" i="7"/>
  <c r="WMC140" i="7"/>
  <c r="WMD140" i="7"/>
  <c r="WME140" i="7"/>
  <c r="WMF140" i="7"/>
  <c r="WMG140" i="7"/>
  <c r="WMH140" i="7"/>
  <c r="WMI140" i="7"/>
  <c r="WMJ140" i="7"/>
  <c r="WMK140" i="7"/>
  <c r="WML140" i="7"/>
  <c r="WMM140" i="7"/>
  <c r="WMN140" i="7"/>
  <c r="WMO140" i="7"/>
  <c r="WMP140" i="7"/>
  <c r="WMQ140" i="7"/>
  <c r="WMR140" i="7"/>
  <c r="WMS140" i="7"/>
  <c r="WMT140" i="7"/>
  <c r="WMU140" i="7"/>
  <c r="WMV140" i="7"/>
  <c r="WMW140" i="7"/>
  <c r="WMX140" i="7"/>
  <c r="WMY140" i="7"/>
  <c r="WMZ140" i="7"/>
  <c r="WNA140" i="7"/>
  <c r="WNB140" i="7"/>
  <c r="WNC140" i="7"/>
  <c r="WND140" i="7"/>
  <c r="WNE140" i="7"/>
  <c r="WNF140" i="7"/>
  <c r="WNG140" i="7"/>
  <c r="WNH140" i="7"/>
  <c r="WNI140" i="7"/>
  <c r="WNJ140" i="7"/>
  <c r="WNK140" i="7"/>
  <c r="WNL140" i="7"/>
  <c r="WNM140" i="7"/>
  <c r="WNN140" i="7"/>
  <c r="WNO140" i="7"/>
  <c r="WNP140" i="7"/>
  <c r="WNQ140" i="7"/>
  <c r="WNR140" i="7"/>
  <c r="WNS140" i="7"/>
  <c r="WNT140" i="7"/>
  <c r="WNU140" i="7"/>
  <c r="WNV140" i="7"/>
  <c r="WNW140" i="7"/>
  <c r="WNX140" i="7"/>
  <c r="WNY140" i="7"/>
  <c r="WNZ140" i="7"/>
  <c r="WOA140" i="7"/>
  <c r="WOB140" i="7"/>
  <c r="WOC140" i="7"/>
  <c r="WOD140" i="7"/>
  <c r="WOE140" i="7"/>
  <c r="WOF140" i="7"/>
  <c r="WOG140" i="7"/>
  <c r="WOH140" i="7"/>
  <c r="WOI140" i="7"/>
  <c r="WOJ140" i="7"/>
  <c r="WOK140" i="7"/>
  <c r="WOL140" i="7"/>
  <c r="WOM140" i="7"/>
  <c r="WON140" i="7"/>
  <c r="WOO140" i="7"/>
  <c r="WOP140" i="7"/>
  <c r="WOQ140" i="7"/>
  <c r="WOR140" i="7"/>
  <c r="WOS140" i="7"/>
  <c r="WOT140" i="7"/>
  <c r="WOU140" i="7"/>
  <c r="WOV140" i="7"/>
  <c r="WOW140" i="7"/>
  <c r="WOX140" i="7"/>
  <c r="WOY140" i="7"/>
  <c r="WOZ140" i="7"/>
  <c r="WPA140" i="7"/>
  <c r="WPB140" i="7"/>
  <c r="WPC140" i="7"/>
  <c r="WPD140" i="7"/>
  <c r="WPE140" i="7"/>
  <c r="WPF140" i="7"/>
  <c r="WPG140" i="7"/>
  <c r="WPH140" i="7"/>
  <c r="WPI140" i="7"/>
  <c r="WPJ140" i="7"/>
  <c r="WPK140" i="7"/>
  <c r="WPL140" i="7"/>
  <c r="WPM140" i="7"/>
  <c r="WPN140" i="7"/>
  <c r="WPO140" i="7"/>
  <c r="WPP140" i="7"/>
  <c r="WPQ140" i="7"/>
  <c r="WPR140" i="7"/>
  <c r="WPS140" i="7"/>
  <c r="WPT140" i="7"/>
  <c r="WPU140" i="7"/>
  <c r="WPV140" i="7"/>
  <c r="WPW140" i="7"/>
  <c r="WPX140" i="7"/>
  <c r="WPY140" i="7"/>
  <c r="WPZ140" i="7"/>
  <c r="WQA140" i="7"/>
  <c r="WQB140" i="7"/>
  <c r="WQC140" i="7"/>
  <c r="WQD140" i="7"/>
  <c r="WQE140" i="7"/>
  <c r="WQF140" i="7"/>
  <c r="WQG140" i="7"/>
  <c r="WQH140" i="7"/>
  <c r="WQI140" i="7"/>
  <c r="WQJ140" i="7"/>
  <c r="WQK140" i="7"/>
  <c r="WQL140" i="7"/>
  <c r="WQM140" i="7"/>
  <c r="WQN140" i="7"/>
  <c r="WQO140" i="7"/>
  <c r="WQP140" i="7"/>
  <c r="WQQ140" i="7"/>
  <c r="WQR140" i="7"/>
  <c r="WQS140" i="7"/>
  <c r="WQT140" i="7"/>
  <c r="WQU140" i="7"/>
  <c r="WQV140" i="7"/>
  <c r="WQW140" i="7"/>
  <c r="WQX140" i="7"/>
  <c r="WQY140" i="7"/>
  <c r="WQZ140" i="7"/>
  <c r="WRA140" i="7"/>
  <c r="WRB140" i="7"/>
  <c r="WRC140" i="7"/>
  <c r="WRD140" i="7"/>
  <c r="WRE140" i="7"/>
  <c r="WRF140" i="7"/>
  <c r="WRG140" i="7"/>
  <c r="WRH140" i="7"/>
  <c r="WRI140" i="7"/>
  <c r="WRJ140" i="7"/>
  <c r="WRK140" i="7"/>
  <c r="WRL140" i="7"/>
  <c r="WRM140" i="7"/>
  <c r="WRN140" i="7"/>
  <c r="WRO140" i="7"/>
  <c r="WRP140" i="7"/>
  <c r="WRQ140" i="7"/>
  <c r="WRR140" i="7"/>
  <c r="WRS140" i="7"/>
  <c r="WRT140" i="7"/>
  <c r="WRU140" i="7"/>
  <c r="WRV140" i="7"/>
  <c r="WRW140" i="7"/>
  <c r="WRX140" i="7"/>
  <c r="WRY140" i="7"/>
  <c r="WRZ140" i="7"/>
  <c r="WSA140" i="7"/>
  <c r="WSB140" i="7"/>
  <c r="WSC140" i="7"/>
  <c r="WSD140" i="7"/>
  <c r="WSE140" i="7"/>
  <c r="WSF140" i="7"/>
  <c r="WSG140" i="7"/>
  <c r="WSH140" i="7"/>
  <c r="WSI140" i="7"/>
  <c r="WSJ140" i="7"/>
  <c r="WSK140" i="7"/>
  <c r="WSL140" i="7"/>
  <c r="WSM140" i="7"/>
  <c r="WSN140" i="7"/>
  <c r="WSO140" i="7"/>
  <c r="WSP140" i="7"/>
  <c r="WSQ140" i="7"/>
  <c r="WSR140" i="7"/>
  <c r="WSS140" i="7"/>
  <c r="WST140" i="7"/>
  <c r="WSU140" i="7"/>
  <c r="WSV140" i="7"/>
  <c r="WSW140" i="7"/>
  <c r="WSX140" i="7"/>
  <c r="WSY140" i="7"/>
  <c r="WSZ140" i="7"/>
  <c r="WTA140" i="7"/>
  <c r="WTB140" i="7"/>
  <c r="WTC140" i="7"/>
  <c r="WTD140" i="7"/>
  <c r="WTE140" i="7"/>
  <c r="WTF140" i="7"/>
  <c r="WTG140" i="7"/>
  <c r="WTH140" i="7"/>
  <c r="WTI140" i="7"/>
  <c r="WTJ140" i="7"/>
  <c r="WTK140" i="7"/>
  <c r="WTL140" i="7"/>
  <c r="WTM140" i="7"/>
  <c r="WTN140" i="7"/>
  <c r="WTO140" i="7"/>
  <c r="WTP140" i="7"/>
  <c r="WTQ140" i="7"/>
  <c r="WTR140" i="7"/>
  <c r="WTS140" i="7"/>
  <c r="WTT140" i="7"/>
  <c r="WTU140" i="7"/>
  <c r="WTV140" i="7"/>
  <c r="WTW140" i="7"/>
  <c r="WTX140" i="7"/>
  <c r="WTY140" i="7"/>
  <c r="WTZ140" i="7"/>
  <c r="WUA140" i="7"/>
  <c r="WUB140" i="7"/>
  <c r="WUC140" i="7"/>
  <c r="WUD140" i="7"/>
  <c r="WUE140" i="7"/>
  <c r="WUF140" i="7"/>
  <c r="WUG140" i="7"/>
  <c r="WUH140" i="7"/>
  <c r="WUI140" i="7"/>
  <c r="WUJ140" i="7"/>
  <c r="WUK140" i="7"/>
  <c r="WUL140" i="7"/>
  <c r="WUM140" i="7"/>
  <c r="WUN140" i="7"/>
  <c r="WUO140" i="7"/>
  <c r="WUP140" i="7"/>
  <c r="WUQ140" i="7"/>
  <c r="WUR140" i="7"/>
  <c r="WUS140" i="7"/>
  <c r="WUT140" i="7"/>
  <c r="WUU140" i="7"/>
  <c r="WUV140" i="7"/>
  <c r="WUW140" i="7"/>
  <c r="WUX140" i="7"/>
  <c r="WUY140" i="7"/>
  <c r="WUZ140" i="7"/>
  <c r="WVA140" i="7"/>
  <c r="WVB140" i="7"/>
  <c r="WVC140" i="7"/>
  <c r="WVD140" i="7"/>
  <c r="WVE140" i="7"/>
  <c r="WVF140" i="7"/>
  <c r="WVG140" i="7"/>
  <c r="WVH140" i="7"/>
  <c r="WVI140" i="7"/>
  <c r="WVJ140" i="7"/>
  <c r="WVK140" i="7"/>
  <c r="WVL140" i="7"/>
  <c r="WVM140" i="7"/>
  <c r="WVN140" i="7"/>
  <c r="WVO140" i="7"/>
  <c r="WVP140" i="7"/>
  <c r="WVQ140" i="7"/>
  <c r="WVR140" i="7"/>
  <c r="WVS140" i="7"/>
  <c r="WVT140" i="7"/>
  <c r="WVU140" i="7"/>
  <c r="WVV140" i="7"/>
  <c r="WVW140" i="7"/>
  <c r="WVX140" i="7"/>
  <c r="WVY140" i="7"/>
  <c r="WVZ140" i="7"/>
  <c r="WWA140" i="7"/>
  <c r="WWB140" i="7"/>
  <c r="WWC140" i="7"/>
  <c r="WWD140" i="7"/>
  <c r="WWE140" i="7"/>
  <c r="WWF140" i="7"/>
  <c r="WWG140" i="7"/>
  <c r="WWH140" i="7"/>
  <c r="WWI140" i="7"/>
  <c r="WWJ140" i="7"/>
  <c r="WWK140" i="7"/>
  <c r="WWL140" i="7"/>
  <c r="WWM140" i="7"/>
  <c r="WWN140" i="7"/>
  <c r="WWO140" i="7"/>
  <c r="WWP140" i="7"/>
  <c r="WWQ140" i="7"/>
  <c r="WWR140" i="7"/>
  <c r="WWS140" i="7"/>
  <c r="WWT140" i="7"/>
  <c r="WWU140" i="7"/>
  <c r="WWV140" i="7"/>
  <c r="WWW140" i="7"/>
  <c r="WWX140" i="7"/>
  <c r="WWY140" i="7"/>
  <c r="WWZ140" i="7"/>
  <c r="WXA140" i="7"/>
  <c r="WXB140" i="7"/>
  <c r="WXC140" i="7"/>
  <c r="WXD140" i="7"/>
  <c r="WXE140" i="7"/>
  <c r="WXF140" i="7"/>
  <c r="WXG140" i="7"/>
  <c r="WXH140" i="7"/>
  <c r="WXI140" i="7"/>
  <c r="WXJ140" i="7"/>
  <c r="WXK140" i="7"/>
  <c r="WXL140" i="7"/>
  <c r="WXM140" i="7"/>
  <c r="WXN140" i="7"/>
  <c r="WXO140" i="7"/>
  <c r="WXP140" i="7"/>
  <c r="WXQ140" i="7"/>
  <c r="WXR140" i="7"/>
  <c r="WXS140" i="7"/>
  <c r="WXT140" i="7"/>
  <c r="WXU140" i="7"/>
  <c r="WXV140" i="7"/>
  <c r="WXW140" i="7"/>
  <c r="WXX140" i="7"/>
  <c r="WXY140" i="7"/>
  <c r="WXZ140" i="7"/>
  <c r="WYA140" i="7"/>
  <c r="WYB140" i="7"/>
  <c r="WYC140" i="7"/>
  <c r="WYD140" i="7"/>
  <c r="WYE140" i="7"/>
  <c r="WYF140" i="7"/>
  <c r="WYG140" i="7"/>
  <c r="WYH140" i="7"/>
  <c r="WYI140" i="7"/>
  <c r="WYJ140" i="7"/>
  <c r="WYK140" i="7"/>
  <c r="WYL140" i="7"/>
  <c r="WYM140" i="7"/>
  <c r="WYN140" i="7"/>
  <c r="WYO140" i="7"/>
  <c r="WYP140" i="7"/>
  <c r="WYQ140" i="7"/>
  <c r="WYR140" i="7"/>
  <c r="WYS140" i="7"/>
  <c r="WYT140" i="7"/>
  <c r="WYU140" i="7"/>
  <c r="WYV140" i="7"/>
  <c r="WYW140" i="7"/>
  <c r="WYX140" i="7"/>
  <c r="WYY140" i="7"/>
  <c r="WYZ140" i="7"/>
  <c r="WZA140" i="7"/>
  <c r="WZB140" i="7"/>
  <c r="WZC140" i="7"/>
  <c r="WZD140" i="7"/>
  <c r="WZE140" i="7"/>
  <c r="WZF140" i="7"/>
  <c r="WZG140" i="7"/>
  <c r="WZH140" i="7"/>
  <c r="WZI140" i="7"/>
  <c r="WZJ140" i="7"/>
  <c r="WZK140" i="7"/>
  <c r="WZL140" i="7"/>
  <c r="WZM140" i="7"/>
  <c r="WZN140" i="7"/>
  <c r="WZO140" i="7"/>
  <c r="WZP140" i="7"/>
  <c r="WZQ140" i="7"/>
  <c r="WZR140" i="7"/>
  <c r="WZS140" i="7"/>
  <c r="WZT140" i="7"/>
  <c r="WZU140" i="7"/>
  <c r="WZV140" i="7"/>
  <c r="WZW140" i="7"/>
  <c r="WZX140" i="7"/>
  <c r="WZY140" i="7"/>
  <c r="WZZ140" i="7"/>
  <c r="XAA140" i="7"/>
  <c r="XAB140" i="7"/>
  <c r="XAC140" i="7"/>
  <c r="XAD140" i="7"/>
  <c r="XAE140" i="7"/>
  <c r="XAF140" i="7"/>
  <c r="XAG140" i="7"/>
  <c r="XAH140" i="7"/>
  <c r="XAI140" i="7"/>
  <c r="XAJ140" i="7"/>
  <c r="XAK140" i="7"/>
  <c r="XAL140" i="7"/>
  <c r="XAM140" i="7"/>
  <c r="XAN140" i="7"/>
  <c r="XAO140" i="7"/>
  <c r="XAP140" i="7"/>
  <c r="XAQ140" i="7"/>
  <c r="XAR140" i="7"/>
  <c r="XAS140" i="7"/>
  <c r="XAT140" i="7"/>
  <c r="XAU140" i="7"/>
  <c r="XAV140" i="7"/>
  <c r="XAW140" i="7"/>
  <c r="XAX140" i="7"/>
  <c r="XAY140" i="7"/>
  <c r="XAZ140" i="7"/>
  <c r="XBA140" i="7"/>
  <c r="XBB140" i="7"/>
  <c r="XBC140" i="7"/>
  <c r="XBD140" i="7"/>
  <c r="XBE140" i="7"/>
  <c r="XBF140" i="7"/>
  <c r="XBG140" i="7"/>
  <c r="XBH140" i="7"/>
  <c r="XBI140" i="7"/>
  <c r="XBJ140" i="7"/>
  <c r="XBK140" i="7"/>
  <c r="XBL140" i="7"/>
  <c r="XBM140" i="7"/>
  <c r="XBN140" i="7"/>
  <c r="XBO140" i="7"/>
  <c r="XBP140" i="7"/>
  <c r="XBQ140" i="7"/>
  <c r="XBR140" i="7"/>
  <c r="XBS140" i="7"/>
  <c r="XBT140" i="7"/>
  <c r="XBU140" i="7"/>
  <c r="XBV140" i="7"/>
  <c r="XBW140" i="7"/>
  <c r="XBX140" i="7"/>
  <c r="XBY140" i="7"/>
  <c r="XBZ140" i="7"/>
  <c r="XCA140" i="7"/>
  <c r="XCB140" i="7"/>
  <c r="XCC140" i="7"/>
  <c r="XCD140" i="7"/>
  <c r="XCE140" i="7"/>
  <c r="XCF140" i="7"/>
  <c r="XCG140" i="7"/>
  <c r="XCH140" i="7"/>
  <c r="XCI140" i="7"/>
  <c r="XCJ140" i="7"/>
  <c r="XCK140" i="7"/>
  <c r="XCL140" i="7"/>
  <c r="XCM140" i="7"/>
  <c r="XCN140" i="7"/>
  <c r="XCO140" i="7"/>
  <c r="XCP140" i="7"/>
  <c r="XCQ140" i="7"/>
  <c r="XCR140" i="7"/>
  <c r="XCS140" i="7"/>
  <c r="XCT140" i="7"/>
  <c r="XCU140" i="7"/>
  <c r="XCV140" i="7"/>
  <c r="XCW140" i="7"/>
  <c r="XCX140" i="7"/>
  <c r="XCY140" i="7"/>
  <c r="XCZ140" i="7"/>
  <c r="XDA140" i="7"/>
  <c r="XDB140" i="7"/>
  <c r="XDC140" i="7"/>
  <c r="XDD140" i="7"/>
  <c r="XDE140" i="7"/>
  <c r="XDF140" i="7"/>
  <c r="XDG140" i="7"/>
  <c r="XDH140" i="7"/>
  <c r="XDI140" i="7"/>
  <c r="XDJ140" i="7"/>
  <c r="XDK140" i="7"/>
  <c r="XDL140" i="7"/>
  <c r="XDM140" i="7"/>
  <c r="XDN140" i="7"/>
  <c r="XDO140" i="7"/>
  <c r="XDP140" i="7"/>
  <c r="XDQ140" i="7"/>
  <c r="XDR140" i="7"/>
  <c r="XDS140" i="7"/>
  <c r="XDT140" i="7"/>
  <c r="XDU140" i="7"/>
  <c r="XDV140" i="7"/>
  <c r="XDW140" i="7"/>
  <c r="XDX140" i="7"/>
  <c r="XDY140" i="7"/>
  <c r="XDZ140" i="7"/>
  <c r="XEA140" i="7"/>
  <c r="XEB140" i="7"/>
  <c r="XEC140" i="7"/>
  <c r="XED140" i="7"/>
  <c r="XEE140" i="7"/>
  <c r="XEF140" i="7"/>
  <c r="XEG140" i="7"/>
  <c r="XEH140" i="7"/>
  <c r="XEI140" i="7"/>
  <c r="XEJ140" i="7"/>
  <c r="XEK140" i="7"/>
  <c r="XEL140" i="7"/>
  <c r="XEM140" i="7"/>
  <c r="XEN140" i="7"/>
  <c r="XEO140" i="7"/>
  <c r="XEP140" i="7"/>
  <c r="XEQ140" i="7"/>
  <c r="XER140" i="7"/>
  <c r="XES140" i="7"/>
  <c r="XET140" i="7"/>
  <c r="XEU140" i="7"/>
  <c r="XEV140" i="7"/>
  <c r="XEW140" i="7"/>
  <c r="XEX140" i="7"/>
  <c r="XEY140" i="7"/>
  <c r="XEZ140" i="7"/>
  <c r="XFA140" i="7"/>
  <c r="XFB140" i="7"/>
  <c r="XFC140" i="7"/>
  <c r="XFD140" i="7"/>
  <c r="R141" i="7"/>
  <c r="S141" i="7"/>
  <c r="T141" i="7"/>
  <c r="U141" i="7"/>
  <c r="V141" i="7"/>
  <c r="W141" i="7"/>
  <c r="X141" i="7"/>
  <c r="Y141" i="7"/>
  <c r="Z141" i="7"/>
  <c r="AA141" i="7"/>
  <c r="AB141" i="7"/>
  <c r="AC141" i="7"/>
  <c r="AD141" i="7"/>
  <c r="AE141" i="7"/>
  <c r="AF141" i="7"/>
  <c r="AG141" i="7"/>
  <c r="AH141" i="7"/>
  <c r="AI141" i="7"/>
  <c r="AJ141" i="7"/>
  <c r="AK141" i="7"/>
  <c r="AL141" i="7"/>
  <c r="AM141" i="7"/>
  <c r="AN141" i="7"/>
  <c r="AO141" i="7"/>
  <c r="AP141" i="7"/>
  <c r="AQ141" i="7"/>
  <c r="AR141" i="7"/>
  <c r="AS141" i="7"/>
  <c r="AT141" i="7"/>
  <c r="AU141" i="7"/>
  <c r="AV141" i="7"/>
  <c r="AW141" i="7"/>
  <c r="AX141" i="7"/>
  <c r="AY141" i="7"/>
  <c r="AZ141" i="7"/>
  <c r="BA141" i="7"/>
  <c r="BB141" i="7"/>
  <c r="BC141" i="7"/>
  <c r="BD141" i="7"/>
  <c r="BE141" i="7"/>
  <c r="BF141" i="7"/>
  <c r="BG141" i="7"/>
  <c r="BH141" i="7"/>
  <c r="BI141" i="7"/>
  <c r="BJ141" i="7"/>
  <c r="BK141" i="7"/>
  <c r="BL141" i="7"/>
  <c r="BM141" i="7"/>
  <c r="BN141" i="7"/>
  <c r="BO141" i="7"/>
  <c r="BP141" i="7"/>
  <c r="BQ141" i="7"/>
  <c r="BR141" i="7"/>
  <c r="BS141" i="7"/>
  <c r="BT141" i="7"/>
  <c r="BU141" i="7"/>
  <c r="BV141" i="7"/>
  <c r="BW141" i="7"/>
  <c r="BX141" i="7"/>
  <c r="BY141" i="7"/>
  <c r="BZ141" i="7"/>
  <c r="CA141" i="7"/>
  <c r="CB141" i="7"/>
  <c r="CC141" i="7"/>
  <c r="CD141" i="7"/>
  <c r="CE141" i="7"/>
  <c r="CF141" i="7"/>
  <c r="CG141" i="7"/>
  <c r="CH141" i="7"/>
  <c r="CI141" i="7"/>
  <c r="CJ141" i="7"/>
  <c r="CK141" i="7"/>
  <c r="CL141" i="7"/>
  <c r="CM141" i="7"/>
  <c r="CN141" i="7"/>
  <c r="CO141" i="7"/>
  <c r="CP141" i="7"/>
  <c r="CQ141" i="7"/>
  <c r="CR141" i="7"/>
  <c r="CS141" i="7"/>
  <c r="CT141" i="7"/>
  <c r="CU141" i="7"/>
  <c r="CV141" i="7"/>
  <c r="CW141" i="7"/>
  <c r="CX141" i="7"/>
  <c r="CY141" i="7"/>
  <c r="CZ141" i="7"/>
  <c r="DA141" i="7"/>
  <c r="DB141" i="7"/>
  <c r="DC141" i="7"/>
  <c r="DD141" i="7"/>
  <c r="DE141" i="7"/>
  <c r="DF141" i="7"/>
  <c r="DG141" i="7"/>
  <c r="DH141" i="7"/>
  <c r="DI141" i="7"/>
  <c r="DJ141" i="7"/>
  <c r="DK141" i="7"/>
  <c r="DL141" i="7"/>
  <c r="DM141" i="7"/>
  <c r="DN141" i="7"/>
  <c r="DO141" i="7"/>
  <c r="DP141" i="7"/>
  <c r="DQ141" i="7"/>
  <c r="DR141" i="7"/>
  <c r="DS141" i="7"/>
  <c r="DT141" i="7"/>
  <c r="DU141" i="7"/>
  <c r="DV141" i="7"/>
  <c r="DW141" i="7"/>
  <c r="DX141" i="7"/>
  <c r="DY141" i="7"/>
  <c r="DZ141" i="7"/>
  <c r="EA141" i="7"/>
  <c r="EB141" i="7"/>
  <c r="EC141" i="7"/>
  <c r="ED141" i="7"/>
  <c r="EE141" i="7"/>
  <c r="EF141" i="7"/>
  <c r="EG141" i="7"/>
  <c r="EH141" i="7"/>
  <c r="EI141" i="7"/>
  <c r="EJ141" i="7"/>
  <c r="EK141" i="7"/>
  <c r="EL141" i="7"/>
  <c r="EM141" i="7"/>
  <c r="EN141" i="7"/>
  <c r="EO141" i="7"/>
  <c r="EP141" i="7"/>
  <c r="EQ141" i="7"/>
  <c r="ER141" i="7"/>
  <c r="ES141" i="7"/>
  <c r="ET141" i="7"/>
  <c r="EU141" i="7"/>
  <c r="EV141" i="7"/>
  <c r="EW141" i="7"/>
  <c r="EX141" i="7"/>
  <c r="EY141" i="7"/>
  <c r="EZ141" i="7"/>
  <c r="FA141" i="7"/>
  <c r="FB141" i="7"/>
  <c r="FC141" i="7"/>
  <c r="FD141" i="7"/>
  <c r="FE141" i="7"/>
  <c r="FF141" i="7"/>
  <c r="FG141" i="7"/>
  <c r="FH141" i="7"/>
  <c r="FI141" i="7"/>
  <c r="FJ141" i="7"/>
  <c r="FK141" i="7"/>
  <c r="FL141" i="7"/>
  <c r="FM141" i="7"/>
  <c r="FN141" i="7"/>
  <c r="FO141" i="7"/>
  <c r="FP141" i="7"/>
  <c r="FQ141" i="7"/>
  <c r="FR141" i="7"/>
  <c r="FS141" i="7"/>
  <c r="FT141" i="7"/>
  <c r="FU141" i="7"/>
  <c r="FV141" i="7"/>
  <c r="FW141" i="7"/>
  <c r="FX141" i="7"/>
  <c r="FY141" i="7"/>
  <c r="FZ141" i="7"/>
  <c r="GA141" i="7"/>
  <c r="GB141" i="7"/>
  <c r="GC141" i="7"/>
  <c r="GD141" i="7"/>
  <c r="GE141" i="7"/>
  <c r="GF141" i="7"/>
  <c r="GG141" i="7"/>
  <c r="GH141" i="7"/>
  <c r="GI141" i="7"/>
  <c r="GJ141" i="7"/>
  <c r="GK141" i="7"/>
  <c r="GL141" i="7"/>
  <c r="GM141" i="7"/>
  <c r="GN141" i="7"/>
  <c r="GO141" i="7"/>
  <c r="GP141" i="7"/>
  <c r="GQ141" i="7"/>
  <c r="GR141" i="7"/>
  <c r="GS141" i="7"/>
  <c r="GT141" i="7"/>
  <c r="GU141" i="7"/>
  <c r="GV141" i="7"/>
  <c r="GW141" i="7"/>
  <c r="GX141" i="7"/>
  <c r="GY141" i="7"/>
  <c r="GZ141" i="7"/>
  <c r="HA141" i="7"/>
  <c r="HB141" i="7"/>
  <c r="HC141" i="7"/>
  <c r="HD141" i="7"/>
  <c r="HE141" i="7"/>
  <c r="HF141" i="7"/>
  <c r="HG141" i="7"/>
  <c r="HH141" i="7"/>
  <c r="HI141" i="7"/>
  <c r="HJ141" i="7"/>
  <c r="HK141" i="7"/>
  <c r="HL141" i="7"/>
  <c r="HM141" i="7"/>
  <c r="HN141" i="7"/>
  <c r="HO141" i="7"/>
  <c r="HP141" i="7"/>
  <c r="HQ141" i="7"/>
  <c r="HR141" i="7"/>
  <c r="HS141" i="7"/>
  <c r="HT141" i="7"/>
  <c r="HU141" i="7"/>
  <c r="HV141" i="7"/>
  <c r="HW141" i="7"/>
  <c r="HX141" i="7"/>
  <c r="HY141" i="7"/>
  <c r="HZ141" i="7"/>
  <c r="IA141" i="7"/>
  <c r="IB141" i="7"/>
  <c r="IC141" i="7"/>
  <c r="ID141" i="7"/>
  <c r="IE141" i="7"/>
  <c r="IF141" i="7"/>
  <c r="IG141" i="7"/>
  <c r="IH141" i="7"/>
  <c r="II141" i="7"/>
  <c r="IJ141" i="7"/>
  <c r="IK141" i="7"/>
  <c r="IL141" i="7"/>
  <c r="IM141" i="7"/>
  <c r="IN141" i="7"/>
  <c r="IO141" i="7"/>
  <c r="IP141" i="7"/>
  <c r="IQ141" i="7"/>
  <c r="IR141" i="7"/>
  <c r="IS141" i="7"/>
  <c r="IT141" i="7"/>
  <c r="IU141" i="7"/>
  <c r="IV141" i="7"/>
  <c r="IW141" i="7"/>
  <c r="IX141" i="7"/>
  <c r="IY141" i="7"/>
  <c r="IZ141" i="7"/>
  <c r="JA141" i="7"/>
  <c r="JB141" i="7"/>
  <c r="JC141" i="7"/>
  <c r="JD141" i="7"/>
  <c r="JE141" i="7"/>
  <c r="JF141" i="7"/>
  <c r="JG141" i="7"/>
  <c r="JH141" i="7"/>
  <c r="JI141" i="7"/>
  <c r="JJ141" i="7"/>
  <c r="JK141" i="7"/>
  <c r="JL141" i="7"/>
  <c r="JM141" i="7"/>
  <c r="JN141" i="7"/>
  <c r="JO141" i="7"/>
  <c r="JP141" i="7"/>
  <c r="JQ141" i="7"/>
  <c r="JR141" i="7"/>
  <c r="JS141" i="7"/>
  <c r="JT141" i="7"/>
  <c r="JU141" i="7"/>
  <c r="JV141" i="7"/>
  <c r="JW141" i="7"/>
  <c r="JX141" i="7"/>
  <c r="JY141" i="7"/>
  <c r="JZ141" i="7"/>
  <c r="KA141" i="7"/>
  <c r="KB141" i="7"/>
  <c r="KC141" i="7"/>
  <c r="KD141" i="7"/>
  <c r="KE141" i="7"/>
  <c r="KF141" i="7"/>
  <c r="KG141" i="7"/>
  <c r="KH141" i="7"/>
  <c r="KI141" i="7"/>
  <c r="KJ141" i="7"/>
  <c r="KK141" i="7"/>
  <c r="KL141" i="7"/>
  <c r="KM141" i="7"/>
  <c r="KN141" i="7"/>
  <c r="KO141" i="7"/>
  <c r="KP141" i="7"/>
  <c r="KQ141" i="7"/>
  <c r="KR141" i="7"/>
  <c r="KS141" i="7"/>
  <c r="KT141" i="7"/>
  <c r="KU141" i="7"/>
  <c r="KV141" i="7"/>
  <c r="KW141" i="7"/>
  <c r="KX141" i="7"/>
  <c r="KY141" i="7"/>
  <c r="KZ141" i="7"/>
  <c r="LA141" i="7"/>
  <c r="LB141" i="7"/>
  <c r="LC141" i="7"/>
  <c r="LD141" i="7"/>
  <c r="LE141" i="7"/>
  <c r="LF141" i="7"/>
  <c r="LG141" i="7"/>
  <c r="LH141" i="7"/>
  <c r="LI141" i="7"/>
  <c r="LJ141" i="7"/>
  <c r="LK141" i="7"/>
  <c r="LL141" i="7"/>
  <c r="LM141" i="7"/>
  <c r="LN141" i="7"/>
  <c r="LO141" i="7"/>
  <c r="LP141" i="7"/>
  <c r="LQ141" i="7"/>
  <c r="LR141" i="7"/>
  <c r="LS141" i="7"/>
  <c r="LT141" i="7"/>
  <c r="LU141" i="7"/>
  <c r="LV141" i="7"/>
  <c r="LW141" i="7"/>
  <c r="LX141" i="7"/>
  <c r="LY141" i="7"/>
  <c r="LZ141" i="7"/>
  <c r="MA141" i="7"/>
  <c r="MB141" i="7"/>
  <c r="MC141" i="7"/>
  <c r="MD141" i="7"/>
  <c r="ME141" i="7"/>
  <c r="MF141" i="7"/>
  <c r="MG141" i="7"/>
  <c r="MH141" i="7"/>
  <c r="MI141" i="7"/>
  <c r="MJ141" i="7"/>
  <c r="MK141" i="7"/>
  <c r="ML141" i="7"/>
  <c r="MM141" i="7"/>
  <c r="MN141" i="7"/>
  <c r="MO141" i="7"/>
  <c r="MP141" i="7"/>
  <c r="MQ141" i="7"/>
  <c r="MR141" i="7"/>
  <c r="MS141" i="7"/>
  <c r="MT141" i="7"/>
  <c r="MU141" i="7"/>
  <c r="MV141" i="7"/>
  <c r="MW141" i="7"/>
  <c r="MX141" i="7"/>
  <c r="MY141" i="7"/>
  <c r="MZ141" i="7"/>
  <c r="NA141" i="7"/>
  <c r="NB141" i="7"/>
  <c r="NC141" i="7"/>
  <c r="ND141" i="7"/>
  <c r="NE141" i="7"/>
  <c r="NF141" i="7"/>
  <c r="NG141" i="7"/>
  <c r="NH141" i="7"/>
  <c r="NI141" i="7"/>
  <c r="NJ141" i="7"/>
  <c r="NK141" i="7"/>
  <c r="NL141" i="7"/>
  <c r="NM141" i="7"/>
  <c r="NN141" i="7"/>
  <c r="NO141" i="7"/>
  <c r="NP141" i="7"/>
  <c r="NQ141" i="7"/>
  <c r="NR141" i="7"/>
  <c r="NS141" i="7"/>
  <c r="NT141" i="7"/>
  <c r="NU141" i="7"/>
  <c r="NV141" i="7"/>
  <c r="NW141" i="7"/>
  <c r="NX141" i="7"/>
  <c r="NY141" i="7"/>
  <c r="NZ141" i="7"/>
  <c r="OA141" i="7"/>
  <c r="OB141" i="7"/>
  <c r="OC141" i="7"/>
  <c r="OD141" i="7"/>
  <c r="OE141" i="7"/>
  <c r="OF141" i="7"/>
  <c r="OG141" i="7"/>
  <c r="OH141" i="7"/>
  <c r="OI141" i="7"/>
  <c r="OJ141" i="7"/>
  <c r="OK141" i="7"/>
  <c r="OL141" i="7"/>
  <c r="OM141" i="7"/>
  <c r="ON141" i="7"/>
  <c r="OO141" i="7"/>
  <c r="OP141" i="7"/>
  <c r="OQ141" i="7"/>
  <c r="OR141" i="7"/>
  <c r="OS141" i="7"/>
  <c r="OT141" i="7"/>
  <c r="OU141" i="7"/>
  <c r="OV141" i="7"/>
  <c r="OW141" i="7"/>
  <c r="OX141" i="7"/>
  <c r="OY141" i="7"/>
  <c r="OZ141" i="7"/>
  <c r="PA141" i="7"/>
  <c r="PB141" i="7"/>
  <c r="PC141" i="7"/>
  <c r="PD141" i="7"/>
  <c r="PE141" i="7"/>
  <c r="PF141" i="7"/>
  <c r="PG141" i="7"/>
  <c r="PH141" i="7"/>
  <c r="PI141" i="7"/>
  <c r="PJ141" i="7"/>
  <c r="PK141" i="7"/>
  <c r="PL141" i="7"/>
  <c r="PM141" i="7"/>
  <c r="PN141" i="7"/>
  <c r="PO141" i="7"/>
  <c r="PP141" i="7"/>
  <c r="PQ141" i="7"/>
  <c r="PR141" i="7"/>
  <c r="PS141" i="7"/>
  <c r="PT141" i="7"/>
  <c r="PU141" i="7"/>
  <c r="PV141" i="7"/>
  <c r="PW141" i="7"/>
  <c r="PX141" i="7"/>
  <c r="PY141" i="7"/>
  <c r="PZ141" i="7"/>
  <c r="QA141" i="7"/>
  <c r="QB141" i="7"/>
  <c r="QC141" i="7"/>
  <c r="QD141" i="7"/>
  <c r="QE141" i="7"/>
  <c r="QF141" i="7"/>
  <c r="QG141" i="7"/>
  <c r="QH141" i="7"/>
  <c r="QI141" i="7"/>
  <c r="QJ141" i="7"/>
  <c r="QK141" i="7"/>
  <c r="QL141" i="7"/>
  <c r="QM141" i="7"/>
  <c r="QN141" i="7"/>
  <c r="QO141" i="7"/>
  <c r="QP141" i="7"/>
  <c r="QQ141" i="7"/>
  <c r="QR141" i="7"/>
  <c r="QS141" i="7"/>
  <c r="QT141" i="7"/>
  <c r="QU141" i="7"/>
  <c r="QV141" i="7"/>
  <c r="QW141" i="7"/>
  <c r="QX141" i="7"/>
  <c r="QY141" i="7"/>
  <c r="QZ141" i="7"/>
  <c r="RA141" i="7"/>
  <c r="RB141" i="7"/>
  <c r="RC141" i="7"/>
  <c r="RD141" i="7"/>
  <c r="RE141" i="7"/>
  <c r="RF141" i="7"/>
  <c r="RG141" i="7"/>
  <c r="RH141" i="7"/>
  <c r="RI141" i="7"/>
  <c r="RJ141" i="7"/>
  <c r="RK141" i="7"/>
  <c r="RL141" i="7"/>
  <c r="RM141" i="7"/>
  <c r="RN141" i="7"/>
  <c r="RO141" i="7"/>
  <c r="RP141" i="7"/>
  <c r="RQ141" i="7"/>
  <c r="RR141" i="7"/>
  <c r="RS141" i="7"/>
  <c r="RT141" i="7"/>
  <c r="RU141" i="7"/>
  <c r="RV141" i="7"/>
  <c r="RW141" i="7"/>
  <c r="RX141" i="7"/>
  <c r="RY141" i="7"/>
  <c r="RZ141" i="7"/>
  <c r="SA141" i="7"/>
  <c r="SB141" i="7"/>
  <c r="SC141" i="7"/>
  <c r="SD141" i="7"/>
  <c r="SE141" i="7"/>
  <c r="SF141" i="7"/>
  <c r="SG141" i="7"/>
  <c r="SH141" i="7"/>
  <c r="SI141" i="7"/>
  <c r="SJ141" i="7"/>
  <c r="SK141" i="7"/>
  <c r="SL141" i="7"/>
  <c r="SM141" i="7"/>
  <c r="SN141" i="7"/>
  <c r="SO141" i="7"/>
  <c r="SP141" i="7"/>
  <c r="SQ141" i="7"/>
  <c r="SR141" i="7"/>
  <c r="SS141" i="7"/>
  <c r="ST141" i="7"/>
  <c r="SU141" i="7"/>
  <c r="SV141" i="7"/>
  <c r="SW141" i="7"/>
  <c r="SX141" i="7"/>
  <c r="SY141" i="7"/>
  <c r="SZ141" i="7"/>
  <c r="TA141" i="7"/>
  <c r="TB141" i="7"/>
  <c r="TC141" i="7"/>
  <c r="TD141" i="7"/>
  <c r="TE141" i="7"/>
  <c r="TF141" i="7"/>
  <c r="TG141" i="7"/>
  <c r="TH141" i="7"/>
  <c r="TI141" i="7"/>
  <c r="TJ141" i="7"/>
  <c r="TK141" i="7"/>
  <c r="TL141" i="7"/>
  <c r="TM141" i="7"/>
  <c r="TN141" i="7"/>
  <c r="TO141" i="7"/>
  <c r="TP141" i="7"/>
  <c r="TQ141" i="7"/>
  <c r="TR141" i="7"/>
  <c r="TS141" i="7"/>
  <c r="TT141" i="7"/>
  <c r="TU141" i="7"/>
  <c r="TV141" i="7"/>
  <c r="TW141" i="7"/>
  <c r="TX141" i="7"/>
  <c r="TY141" i="7"/>
  <c r="TZ141" i="7"/>
  <c r="UA141" i="7"/>
  <c r="UB141" i="7"/>
  <c r="UC141" i="7"/>
  <c r="UD141" i="7"/>
  <c r="UE141" i="7"/>
  <c r="UF141" i="7"/>
  <c r="UG141" i="7"/>
  <c r="UH141" i="7"/>
  <c r="UI141" i="7"/>
  <c r="UJ141" i="7"/>
  <c r="UK141" i="7"/>
  <c r="UL141" i="7"/>
  <c r="UM141" i="7"/>
  <c r="UN141" i="7"/>
  <c r="UO141" i="7"/>
  <c r="UP141" i="7"/>
  <c r="UQ141" i="7"/>
  <c r="UR141" i="7"/>
  <c r="US141" i="7"/>
  <c r="UT141" i="7"/>
  <c r="UU141" i="7"/>
  <c r="UV141" i="7"/>
  <c r="UW141" i="7"/>
  <c r="UX141" i="7"/>
  <c r="UY141" i="7"/>
  <c r="UZ141" i="7"/>
  <c r="VA141" i="7"/>
  <c r="VB141" i="7"/>
  <c r="VC141" i="7"/>
  <c r="VD141" i="7"/>
  <c r="VE141" i="7"/>
  <c r="VF141" i="7"/>
  <c r="VG141" i="7"/>
  <c r="VH141" i="7"/>
  <c r="VI141" i="7"/>
  <c r="VJ141" i="7"/>
  <c r="VK141" i="7"/>
  <c r="VL141" i="7"/>
  <c r="VM141" i="7"/>
  <c r="VN141" i="7"/>
  <c r="VO141" i="7"/>
  <c r="VP141" i="7"/>
  <c r="VQ141" i="7"/>
  <c r="VR141" i="7"/>
  <c r="VS141" i="7"/>
  <c r="VT141" i="7"/>
  <c r="VU141" i="7"/>
  <c r="VV141" i="7"/>
  <c r="VW141" i="7"/>
  <c r="VX141" i="7"/>
  <c r="VY141" i="7"/>
  <c r="VZ141" i="7"/>
  <c r="WA141" i="7"/>
  <c r="WB141" i="7"/>
  <c r="WC141" i="7"/>
  <c r="WD141" i="7"/>
  <c r="WE141" i="7"/>
  <c r="WF141" i="7"/>
  <c r="WG141" i="7"/>
  <c r="WH141" i="7"/>
  <c r="WI141" i="7"/>
  <c r="WJ141" i="7"/>
  <c r="WK141" i="7"/>
  <c r="WL141" i="7"/>
  <c r="WM141" i="7"/>
  <c r="WN141" i="7"/>
  <c r="WO141" i="7"/>
  <c r="WP141" i="7"/>
  <c r="WQ141" i="7"/>
  <c r="WR141" i="7"/>
  <c r="WS141" i="7"/>
  <c r="WT141" i="7"/>
  <c r="WU141" i="7"/>
  <c r="WV141" i="7"/>
  <c r="WW141" i="7"/>
  <c r="WX141" i="7"/>
  <c r="WY141" i="7"/>
  <c r="WZ141" i="7"/>
  <c r="XA141" i="7"/>
  <c r="XB141" i="7"/>
  <c r="XC141" i="7"/>
  <c r="XD141" i="7"/>
  <c r="XE141" i="7"/>
  <c r="XF141" i="7"/>
  <c r="XG141" i="7"/>
  <c r="XH141" i="7"/>
  <c r="XI141" i="7"/>
  <c r="XJ141" i="7"/>
  <c r="XK141" i="7"/>
  <c r="XL141" i="7"/>
  <c r="XM141" i="7"/>
  <c r="XN141" i="7"/>
  <c r="XO141" i="7"/>
  <c r="XP141" i="7"/>
  <c r="XQ141" i="7"/>
  <c r="XR141" i="7"/>
  <c r="XS141" i="7"/>
  <c r="XT141" i="7"/>
  <c r="XU141" i="7"/>
  <c r="XV141" i="7"/>
  <c r="XW141" i="7"/>
  <c r="XX141" i="7"/>
  <c r="XY141" i="7"/>
  <c r="XZ141" i="7"/>
  <c r="YA141" i="7"/>
  <c r="YB141" i="7"/>
  <c r="YC141" i="7"/>
  <c r="YD141" i="7"/>
  <c r="YE141" i="7"/>
  <c r="YF141" i="7"/>
  <c r="YG141" i="7"/>
  <c r="YH141" i="7"/>
  <c r="YI141" i="7"/>
  <c r="YJ141" i="7"/>
  <c r="YK141" i="7"/>
  <c r="YL141" i="7"/>
  <c r="YM141" i="7"/>
  <c r="YN141" i="7"/>
  <c r="YO141" i="7"/>
  <c r="YP141" i="7"/>
  <c r="YQ141" i="7"/>
  <c r="YR141" i="7"/>
  <c r="YS141" i="7"/>
  <c r="YT141" i="7"/>
  <c r="YU141" i="7"/>
  <c r="YV141" i="7"/>
  <c r="YW141" i="7"/>
  <c r="YX141" i="7"/>
  <c r="YY141" i="7"/>
  <c r="YZ141" i="7"/>
  <c r="ZA141" i="7"/>
  <c r="ZB141" i="7"/>
  <c r="ZC141" i="7"/>
  <c r="ZD141" i="7"/>
  <c r="ZE141" i="7"/>
  <c r="ZF141" i="7"/>
  <c r="ZG141" i="7"/>
  <c r="ZH141" i="7"/>
  <c r="ZI141" i="7"/>
  <c r="ZJ141" i="7"/>
  <c r="ZK141" i="7"/>
  <c r="ZL141" i="7"/>
  <c r="ZM141" i="7"/>
  <c r="ZN141" i="7"/>
  <c r="ZO141" i="7"/>
  <c r="ZP141" i="7"/>
  <c r="ZQ141" i="7"/>
  <c r="ZR141" i="7"/>
  <c r="ZS141" i="7"/>
  <c r="ZT141" i="7"/>
  <c r="ZU141" i="7"/>
  <c r="ZV141" i="7"/>
  <c r="ZW141" i="7"/>
  <c r="ZX141" i="7"/>
  <c r="ZY141" i="7"/>
  <c r="ZZ141" i="7"/>
  <c r="AAA141" i="7"/>
  <c r="AAB141" i="7"/>
  <c r="AAC141" i="7"/>
  <c r="AAD141" i="7"/>
  <c r="AAE141" i="7"/>
  <c r="AAF141" i="7"/>
  <c r="AAG141" i="7"/>
  <c r="AAH141" i="7"/>
  <c r="AAI141" i="7"/>
  <c r="AAJ141" i="7"/>
  <c r="AAK141" i="7"/>
  <c r="AAL141" i="7"/>
  <c r="AAM141" i="7"/>
  <c r="AAN141" i="7"/>
  <c r="AAO141" i="7"/>
  <c r="AAP141" i="7"/>
  <c r="AAQ141" i="7"/>
  <c r="AAR141" i="7"/>
  <c r="AAS141" i="7"/>
  <c r="AAT141" i="7"/>
  <c r="AAU141" i="7"/>
  <c r="AAV141" i="7"/>
  <c r="AAW141" i="7"/>
  <c r="AAX141" i="7"/>
  <c r="AAY141" i="7"/>
  <c r="AAZ141" i="7"/>
  <c r="ABA141" i="7"/>
  <c r="ABB141" i="7"/>
  <c r="ABC141" i="7"/>
  <c r="ABD141" i="7"/>
  <c r="ABE141" i="7"/>
  <c r="ABF141" i="7"/>
  <c r="ABG141" i="7"/>
  <c r="ABH141" i="7"/>
  <c r="ABI141" i="7"/>
  <c r="ABJ141" i="7"/>
  <c r="ABK141" i="7"/>
  <c r="ABL141" i="7"/>
  <c r="ABM141" i="7"/>
  <c r="ABN141" i="7"/>
  <c r="ABO141" i="7"/>
  <c r="ABP141" i="7"/>
  <c r="ABQ141" i="7"/>
  <c r="ABR141" i="7"/>
  <c r="ABS141" i="7"/>
  <c r="ABT141" i="7"/>
  <c r="ABU141" i="7"/>
  <c r="ABV141" i="7"/>
  <c r="ABW141" i="7"/>
  <c r="ABX141" i="7"/>
  <c r="ABY141" i="7"/>
  <c r="ABZ141" i="7"/>
  <c r="ACA141" i="7"/>
  <c r="ACB141" i="7"/>
  <c r="ACC141" i="7"/>
  <c r="ACD141" i="7"/>
  <c r="ACE141" i="7"/>
  <c r="ACF141" i="7"/>
  <c r="ACG141" i="7"/>
  <c r="ACH141" i="7"/>
  <c r="ACI141" i="7"/>
  <c r="ACJ141" i="7"/>
  <c r="ACK141" i="7"/>
  <c r="ACL141" i="7"/>
  <c r="ACM141" i="7"/>
  <c r="ACN141" i="7"/>
  <c r="ACO141" i="7"/>
  <c r="ACP141" i="7"/>
  <c r="ACQ141" i="7"/>
  <c r="ACR141" i="7"/>
  <c r="ACS141" i="7"/>
  <c r="ACT141" i="7"/>
  <c r="ACU141" i="7"/>
  <c r="ACV141" i="7"/>
  <c r="ACW141" i="7"/>
  <c r="ACX141" i="7"/>
  <c r="ACY141" i="7"/>
  <c r="ACZ141" i="7"/>
  <c r="ADA141" i="7"/>
  <c r="ADB141" i="7"/>
  <c r="ADC141" i="7"/>
  <c r="ADD141" i="7"/>
  <c r="ADE141" i="7"/>
  <c r="ADF141" i="7"/>
  <c r="ADG141" i="7"/>
  <c r="ADH141" i="7"/>
  <c r="ADI141" i="7"/>
  <c r="ADJ141" i="7"/>
  <c r="ADK141" i="7"/>
  <c r="ADL141" i="7"/>
  <c r="ADM141" i="7"/>
  <c r="ADN141" i="7"/>
  <c r="ADO141" i="7"/>
  <c r="ADP141" i="7"/>
  <c r="ADQ141" i="7"/>
  <c r="ADR141" i="7"/>
  <c r="ADS141" i="7"/>
  <c r="ADT141" i="7"/>
  <c r="ADU141" i="7"/>
  <c r="ADV141" i="7"/>
  <c r="ADW141" i="7"/>
  <c r="ADX141" i="7"/>
  <c r="ADY141" i="7"/>
  <c r="ADZ141" i="7"/>
  <c r="AEA141" i="7"/>
  <c r="AEB141" i="7"/>
  <c r="AEC141" i="7"/>
  <c r="AED141" i="7"/>
  <c r="AEE141" i="7"/>
  <c r="AEF141" i="7"/>
  <c r="AEG141" i="7"/>
  <c r="AEH141" i="7"/>
  <c r="AEI141" i="7"/>
  <c r="AEJ141" i="7"/>
  <c r="AEK141" i="7"/>
  <c r="AEL141" i="7"/>
  <c r="AEM141" i="7"/>
  <c r="AEN141" i="7"/>
  <c r="AEO141" i="7"/>
  <c r="AEP141" i="7"/>
  <c r="AEQ141" i="7"/>
  <c r="AER141" i="7"/>
  <c r="AES141" i="7"/>
  <c r="AET141" i="7"/>
  <c r="AEU141" i="7"/>
  <c r="AEV141" i="7"/>
  <c r="AEW141" i="7"/>
  <c r="AEX141" i="7"/>
  <c r="AEY141" i="7"/>
  <c r="AEZ141" i="7"/>
  <c r="AFA141" i="7"/>
  <c r="AFB141" i="7"/>
  <c r="AFC141" i="7"/>
  <c r="AFD141" i="7"/>
  <c r="AFE141" i="7"/>
  <c r="AFF141" i="7"/>
  <c r="AFG141" i="7"/>
  <c r="AFH141" i="7"/>
  <c r="AFI141" i="7"/>
  <c r="AFJ141" i="7"/>
  <c r="AFK141" i="7"/>
  <c r="AFL141" i="7"/>
  <c r="AFM141" i="7"/>
  <c r="AFN141" i="7"/>
  <c r="AFO141" i="7"/>
  <c r="AFP141" i="7"/>
  <c r="AFQ141" i="7"/>
  <c r="AFR141" i="7"/>
  <c r="AFS141" i="7"/>
  <c r="AFT141" i="7"/>
  <c r="AFU141" i="7"/>
  <c r="AFV141" i="7"/>
  <c r="AFW141" i="7"/>
  <c r="AFX141" i="7"/>
  <c r="AFY141" i="7"/>
  <c r="AFZ141" i="7"/>
  <c r="AGA141" i="7"/>
  <c r="AGB141" i="7"/>
  <c r="AGC141" i="7"/>
  <c r="AGD141" i="7"/>
  <c r="AGE141" i="7"/>
  <c r="AGF141" i="7"/>
  <c r="AGG141" i="7"/>
  <c r="AGH141" i="7"/>
  <c r="AGI141" i="7"/>
  <c r="AGJ141" i="7"/>
  <c r="AGK141" i="7"/>
  <c r="AGL141" i="7"/>
  <c r="AGM141" i="7"/>
  <c r="AGN141" i="7"/>
  <c r="AGO141" i="7"/>
  <c r="AGP141" i="7"/>
  <c r="AGQ141" i="7"/>
  <c r="AGR141" i="7"/>
  <c r="AGS141" i="7"/>
  <c r="AGT141" i="7"/>
  <c r="AGU141" i="7"/>
  <c r="AGV141" i="7"/>
  <c r="AGW141" i="7"/>
  <c r="AGX141" i="7"/>
  <c r="AGY141" i="7"/>
  <c r="AGZ141" i="7"/>
  <c r="AHA141" i="7"/>
  <c r="AHB141" i="7"/>
  <c r="AHC141" i="7"/>
  <c r="AHD141" i="7"/>
  <c r="AHE141" i="7"/>
  <c r="AHF141" i="7"/>
  <c r="AHG141" i="7"/>
  <c r="AHH141" i="7"/>
  <c r="AHI141" i="7"/>
  <c r="AHJ141" i="7"/>
  <c r="AHK141" i="7"/>
  <c r="AHL141" i="7"/>
  <c r="AHM141" i="7"/>
  <c r="AHN141" i="7"/>
  <c r="AHO141" i="7"/>
  <c r="AHP141" i="7"/>
  <c r="AHQ141" i="7"/>
  <c r="AHR141" i="7"/>
  <c r="AHS141" i="7"/>
  <c r="AHT141" i="7"/>
  <c r="AHU141" i="7"/>
  <c r="AHV141" i="7"/>
  <c r="AHW141" i="7"/>
  <c r="AHX141" i="7"/>
  <c r="AHY141" i="7"/>
  <c r="AHZ141" i="7"/>
  <c r="AIA141" i="7"/>
  <c r="AIB141" i="7"/>
  <c r="AIC141" i="7"/>
  <c r="AID141" i="7"/>
  <c r="AIE141" i="7"/>
  <c r="AIF141" i="7"/>
  <c r="AIG141" i="7"/>
  <c r="AIH141" i="7"/>
  <c r="AII141" i="7"/>
  <c r="AIJ141" i="7"/>
  <c r="AIK141" i="7"/>
  <c r="AIL141" i="7"/>
  <c r="AIM141" i="7"/>
  <c r="AIN141" i="7"/>
  <c r="AIO141" i="7"/>
  <c r="AIP141" i="7"/>
  <c r="AIQ141" i="7"/>
  <c r="AIR141" i="7"/>
  <c r="AIS141" i="7"/>
  <c r="AIT141" i="7"/>
  <c r="AIU141" i="7"/>
  <c r="AIV141" i="7"/>
  <c r="AIW141" i="7"/>
  <c r="AIX141" i="7"/>
  <c r="AIY141" i="7"/>
  <c r="AIZ141" i="7"/>
  <c r="AJA141" i="7"/>
  <c r="AJB141" i="7"/>
  <c r="AJC141" i="7"/>
  <c r="AJD141" i="7"/>
  <c r="AJE141" i="7"/>
  <c r="AJF141" i="7"/>
  <c r="AJG141" i="7"/>
  <c r="AJH141" i="7"/>
  <c r="AJI141" i="7"/>
  <c r="AJJ141" i="7"/>
  <c r="AJK141" i="7"/>
  <c r="AJL141" i="7"/>
  <c r="AJM141" i="7"/>
  <c r="AJN141" i="7"/>
  <c r="AJO141" i="7"/>
  <c r="AJP141" i="7"/>
  <c r="AJQ141" i="7"/>
  <c r="AJR141" i="7"/>
  <c r="AJS141" i="7"/>
  <c r="AJT141" i="7"/>
  <c r="AJU141" i="7"/>
  <c r="AJV141" i="7"/>
  <c r="AJW141" i="7"/>
  <c r="AJX141" i="7"/>
  <c r="AJY141" i="7"/>
  <c r="AJZ141" i="7"/>
  <c r="AKA141" i="7"/>
  <c r="AKB141" i="7"/>
  <c r="AKC141" i="7"/>
  <c r="AKD141" i="7"/>
  <c r="AKE141" i="7"/>
  <c r="AKF141" i="7"/>
  <c r="AKG141" i="7"/>
  <c r="AKH141" i="7"/>
  <c r="AKI141" i="7"/>
  <c r="AKJ141" i="7"/>
  <c r="AKK141" i="7"/>
  <c r="AKL141" i="7"/>
  <c r="AKM141" i="7"/>
  <c r="AKN141" i="7"/>
  <c r="AKO141" i="7"/>
  <c r="AKP141" i="7"/>
  <c r="AKQ141" i="7"/>
  <c r="AKR141" i="7"/>
  <c r="AKS141" i="7"/>
  <c r="AKT141" i="7"/>
  <c r="AKU141" i="7"/>
  <c r="AKV141" i="7"/>
  <c r="AKW141" i="7"/>
  <c r="AKX141" i="7"/>
  <c r="AKY141" i="7"/>
  <c r="AKZ141" i="7"/>
  <c r="ALA141" i="7"/>
  <c r="ALB141" i="7"/>
  <c r="ALC141" i="7"/>
  <c r="ALD141" i="7"/>
  <c r="ALE141" i="7"/>
  <c r="ALF141" i="7"/>
  <c r="ALG141" i="7"/>
  <c r="ALH141" i="7"/>
  <c r="ALI141" i="7"/>
  <c r="ALJ141" i="7"/>
  <c r="ALK141" i="7"/>
  <c r="ALL141" i="7"/>
  <c r="ALM141" i="7"/>
  <c r="ALN141" i="7"/>
  <c r="ALO141" i="7"/>
  <c r="ALP141" i="7"/>
  <c r="ALQ141" i="7"/>
  <c r="ALR141" i="7"/>
  <c r="ALS141" i="7"/>
  <c r="ALT141" i="7"/>
  <c r="ALU141" i="7"/>
  <c r="ALV141" i="7"/>
  <c r="ALW141" i="7"/>
  <c r="ALX141" i="7"/>
  <c r="ALY141" i="7"/>
  <c r="ALZ141" i="7"/>
  <c r="AMA141" i="7"/>
  <c r="AMB141" i="7"/>
  <c r="AMC141" i="7"/>
  <c r="AMD141" i="7"/>
  <c r="AME141" i="7"/>
  <c r="AMF141" i="7"/>
  <c r="AMG141" i="7"/>
  <c r="AMH141" i="7"/>
  <c r="AMI141" i="7"/>
  <c r="AMJ141" i="7"/>
  <c r="AMK141" i="7"/>
  <c r="AML141" i="7"/>
  <c r="AMM141" i="7"/>
  <c r="AMN141" i="7"/>
  <c r="AMO141" i="7"/>
  <c r="AMP141" i="7"/>
  <c r="AMQ141" i="7"/>
  <c r="AMR141" i="7"/>
  <c r="AMS141" i="7"/>
  <c r="AMT141" i="7"/>
  <c r="AMU141" i="7"/>
  <c r="AMV141" i="7"/>
  <c r="AMW141" i="7"/>
  <c r="AMX141" i="7"/>
  <c r="AMY141" i="7"/>
  <c r="AMZ141" i="7"/>
  <c r="ANA141" i="7"/>
  <c r="ANB141" i="7"/>
  <c r="ANC141" i="7"/>
  <c r="AND141" i="7"/>
  <c r="ANE141" i="7"/>
  <c r="ANF141" i="7"/>
  <c r="ANG141" i="7"/>
  <c r="ANH141" i="7"/>
  <c r="ANI141" i="7"/>
  <c r="ANJ141" i="7"/>
  <c r="ANK141" i="7"/>
  <c r="ANL141" i="7"/>
  <c r="ANM141" i="7"/>
  <c r="ANN141" i="7"/>
  <c r="ANO141" i="7"/>
  <c r="ANP141" i="7"/>
  <c r="ANQ141" i="7"/>
  <c r="ANR141" i="7"/>
  <c r="ANS141" i="7"/>
  <c r="ANT141" i="7"/>
  <c r="ANU141" i="7"/>
  <c r="ANV141" i="7"/>
  <c r="ANW141" i="7"/>
  <c r="ANX141" i="7"/>
  <c r="ANY141" i="7"/>
  <c r="ANZ141" i="7"/>
  <c r="AOA141" i="7"/>
  <c r="AOB141" i="7"/>
  <c r="AOC141" i="7"/>
  <c r="AOD141" i="7"/>
  <c r="AOE141" i="7"/>
  <c r="AOF141" i="7"/>
  <c r="AOG141" i="7"/>
  <c r="AOH141" i="7"/>
  <c r="AOI141" i="7"/>
  <c r="AOJ141" i="7"/>
  <c r="AOK141" i="7"/>
  <c r="AOL141" i="7"/>
  <c r="AOM141" i="7"/>
  <c r="AON141" i="7"/>
  <c r="AOO141" i="7"/>
  <c r="AOP141" i="7"/>
  <c r="AOQ141" i="7"/>
  <c r="AOR141" i="7"/>
  <c r="AOS141" i="7"/>
  <c r="AOT141" i="7"/>
  <c r="AOU141" i="7"/>
  <c r="AOV141" i="7"/>
  <c r="AOW141" i="7"/>
  <c r="AOX141" i="7"/>
  <c r="AOY141" i="7"/>
  <c r="AOZ141" i="7"/>
  <c r="APA141" i="7"/>
  <c r="APB141" i="7"/>
  <c r="APC141" i="7"/>
  <c r="APD141" i="7"/>
  <c r="APE141" i="7"/>
  <c r="APF141" i="7"/>
  <c r="APG141" i="7"/>
  <c r="APH141" i="7"/>
  <c r="API141" i="7"/>
  <c r="APJ141" i="7"/>
  <c r="APK141" i="7"/>
  <c r="APL141" i="7"/>
  <c r="APM141" i="7"/>
  <c r="APN141" i="7"/>
  <c r="APO141" i="7"/>
  <c r="APP141" i="7"/>
  <c r="APQ141" i="7"/>
  <c r="APR141" i="7"/>
  <c r="APS141" i="7"/>
  <c r="APT141" i="7"/>
  <c r="APU141" i="7"/>
  <c r="APV141" i="7"/>
  <c r="APW141" i="7"/>
  <c r="APX141" i="7"/>
  <c r="APY141" i="7"/>
  <c r="APZ141" i="7"/>
  <c r="AQA141" i="7"/>
  <c r="AQB141" i="7"/>
  <c r="AQC141" i="7"/>
  <c r="AQD141" i="7"/>
  <c r="AQE141" i="7"/>
  <c r="AQF141" i="7"/>
  <c r="AQG141" i="7"/>
  <c r="AQH141" i="7"/>
  <c r="AQI141" i="7"/>
  <c r="AQJ141" i="7"/>
  <c r="AQK141" i="7"/>
  <c r="AQL141" i="7"/>
  <c r="AQM141" i="7"/>
  <c r="AQN141" i="7"/>
  <c r="AQO141" i="7"/>
  <c r="AQP141" i="7"/>
  <c r="AQQ141" i="7"/>
  <c r="AQR141" i="7"/>
  <c r="AQS141" i="7"/>
  <c r="AQT141" i="7"/>
  <c r="AQU141" i="7"/>
  <c r="AQV141" i="7"/>
  <c r="AQW141" i="7"/>
  <c r="AQX141" i="7"/>
  <c r="AQY141" i="7"/>
  <c r="AQZ141" i="7"/>
  <c r="ARA141" i="7"/>
  <c r="ARB141" i="7"/>
  <c r="ARC141" i="7"/>
  <c r="ARD141" i="7"/>
  <c r="ARE141" i="7"/>
  <c r="ARF141" i="7"/>
  <c r="ARG141" i="7"/>
  <c r="ARH141" i="7"/>
  <c r="ARI141" i="7"/>
  <c r="ARJ141" i="7"/>
  <c r="ARK141" i="7"/>
  <c r="ARL141" i="7"/>
  <c r="ARM141" i="7"/>
  <c r="ARN141" i="7"/>
  <c r="ARO141" i="7"/>
  <c r="ARP141" i="7"/>
  <c r="ARQ141" i="7"/>
  <c r="ARR141" i="7"/>
  <c r="ARS141" i="7"/>
  <c r="ART141" i="7"/>
  <c r="ARU141" i="7"/>
  <c r="ARV141" i="7"/>
  <c r="ARW141" i="7"/>
  <c r="ARX141" i="7"/>
  <c r="ARY141" i="7"/>
  <c r="ARZ141" i="7"/>
  <c r="ASA141" i="7"/>
  <c r="ASB141" i="7"/>
  <c r="ASC141" i="7"/>
  <c r="ASD141" i="7"/>
  <c r="ASE141" i="7"/>
  <c r="ASF141" i="7"/>
  <c r="ASG141" i="7"/>
  <c r="ASH141" i="7"/>
  <c r="ASI141" i="7"/>
  <c r="ASJ141" i="7"/>
  <c r="ASK141" i="7"/>
  <c r="ASL141" i="7"/>
  <c r="ASM141" i="7"/>
  <c r="ASN141" i="7"/>
  <c r="ASO141" i="7"/>
  <c r="ASP141" i="7"/>
  <c r="ASQ141" i="7"/>
  <c r="ASR141" i="7"/>
  <c r="ASS141" i="7"/>
  <c r="AST141" i="7"/>
  <c r="ASU141" i="7"/>
  <c r="ASV141" i="7"/>
  <c r="ASW141" i="7"/>
  <c r="ASX141" i="7"/>
  <c r="ASY141" i="7"/>
  <c r="ASZ141" i="7"/>
  <c r="ATA141" i="7"/>
  <c r="ATB141" i="7"/>
  <c r="ATC141" i="7"/>
  <c r="ATD141" i="7"/>
  <c r="ATE141" i="7"/>
  <c r="ATF141" i="7"/>
  <c r="ATG141" i="7"/>
  <c r="ATH141" i="7"/>
  <c r="ATI141" i="7"/>
  <c r="ATJ141" i="7"/>
  <c r="ATK141" i="7"/>
  <c r="ATL141" i="7"/>
  <c r="ATM141" i="7"/>
  <c r="ATN141" i="7"/>
  <c r="ATO141" i="7"/>
  <c r="ATP141" i="7"/>
  <c r="ATQ141" i="7"/>
  <c r="ATR141" i="7"/>
  <c r="ATS141" i="7"/>
  <c r="ATT141" i="7"/>
  <c r="ATU141" i="7"/>
  <c r="ATV141" i="7"/>
  <c r="ATW141" i="7"/>
  <c r="ATX141" i="7"/>
  <c r="ATY141" i="7"/>
  <c r="ATZ141" i="7"/>
  <c r="AUA141" i="7"/>
  <c r="AUB141" i="7"/>
  <c r="AUC141" i="7"/>
  <c r="AUD141" i="7"/>
  <c r="AUE141" i="7"/>
  <c r="AUF141" i="7"/>
  <c r="AUG141" i="7"/>
  <c r="AUH141" i="7"/>
  <c r="AUI141" i="7"/>
  <c r="AUJ141" i="7"/>
  <c r="AUK141" i="7"/>
  <c r="AUL141" i="7"/>
  <c r="AUM141" i="7"/>
  <c r="AUN141" i="7"/>
  <c r="AUO141" i="7"/>
  <c r="AUP141" i="7"/>
  <c r="AUQ141" i="7"/>
  <c r="AUR141" i="7"/>
  <c r="AUS141" i="7"/>
  <c r="AUT141" i="7"/>
  <c r="AUU141" i="7"/>
  <c r="AUV141" i="7"/>
  <c r="AUW141" i="7"/>
  <c r="AUX141" i="7"/>
  <c r="AUY141" i="7"/>
  <c r="AUZ141" i="7"/>
  <c r="AVA141" i="7"/>
  <c r="AVB141" i="7"/>
  <c r="AVC141" i="7"/>
  <c r="AVD141" i="7"/>
  <c r="AVE141" i="7"/>
  <c r="AVF141" i="7"/>
  <c r="AVG141" i="7"/>
  <c r="AVH141" i="7"/>
  <c r="AVI141" i="7"/>
  <c r="AVJ141" i="7"/>
  <c r="AVK141" i="7"/>
  <c r="AVL141" i="7"/>
  <c r="AVM141" i="7"/>
  <c r="AVN141" i="7"/>
  <c r="AVO141" i="7"/>
  <c r="AVP141" i="7"/>
  <c r="AVQ141" i="7"/>
  <c r="AVR141" i="7"/>
  <c r="AVS141" i="7"/>
  <c r="AVT141" i="7"/>
  <c r="AVU141" i="7"/>
  <c r="AVV141" i="7"/>
  <c r="AVW141" i="7"/>
  <c r="AVX141" i="7"/>
  <c r="AVY141" i="7"/>
  <c r="AVZ141" i="7"/>
  <c r="AWA141" i="7"/>
  <c r="AWB141" i="7"/>
  <c r="AWC141" i="7"/>
  <c r="AWD141" i="7"/>
  <c r="AWE141" i="7"/>
  <c r="AWF141" i="7"/>
  <c r="AWG141" i="7"/>
  <c r="AWH141" i="7"/>
  <c r="AWI141" i="7"/>
  <c r="AWJ141" i="7"/>
  <c r="AWK141" i="7"/>
  <c r="AWL141" i="7"/>
  <c r="AWM141" i="7"/>
  <c r="AWN141" i="7"/>
  <c r="AWO141" i="7"/>
  <c r="AWP141" i="7"/>
  <c r="AWQ141" i="7"/>
  <c r="AWR141" i="7"/>
  <c r="AWS141" i="7"/>
  <c r="AWT141" i="7"/>
  <c r="AWU141" i="7"/>
  <c r="AWV141" i="7"/>
  <c r="AWW141" i="7"/>
  <c r="AWX141" i="7"/>
  <c r="AWY141" i="7"/>
  <c r="AWZ141" i="7"/>
  <c r="AXA141" i="7"/>
  <c r="AXB141" i="7"/>
  <c r="AXC141" i="7"/>
  <c r="AXD141" i="7"/>
  <c r="AXE141" i="7"/>
  <c r="AXF141" i="7"/>
  <c r="AXG141" i="7"/>
  <c r="AXH141" i="7"/>
  <c r="AXI141" i="7"/>
  <c r="AXJ141" i="7"/>
  <c r="AXK141" i="7"/>
  <c r="AXL141" i="7"/>
  <c r="AXM141" i="7"/>
  <c r="AXN141" i="7"/>
  <c r="AXO141" i="7"/>
  <c r="AXP141" i="7"/>
  <c r="AXQ141" i="7"/>
  <c r="AXR141" i="7"/>
  <c r="AXS141" i="7"/>
  <c r="AXT141" i="7"/>
  <c r="AXU141" i="7"/>
  <c r="AXV141" i="7"/>
  <c r="AXW141" i="7"/>
  <c r="AXX141" i="7"/>
  <c r="AXY141" i="7"/>
  <c r="AXZ141" i="7"/>
  <c r="AYA141" i="7"/>
  <c r="AYB141" i="7"/>
  <c r="AYC141" i="7"/>
  <c r="AYD141" i="7"/>
  <c r="AYE141" i="7"/>
  <c r="AYF141" i="7"/>
  <c r="AYG141" i="7"/>
  <c r="AYH141" i="7"/>
  <c r="AYI141" i="7"/>
  <c r="AYJ141" i="7"/>
  <c r="AYK141" i="7"/>
  <c r="AYL141" i="7"/>
  <c r="AYM141" i="7"/>
  <c r="AYN141" i="7"/>
  <c r="AYO141" i="7"/>
  <c r="AYP141" i="7"/>
  <c r="AYQ141" i="7"/>
  <c r="AYR141" i="7"/>
  <c r="AYS141" i="7"/>
  <c r="AYT141" i="7"/>
  <c r="AYU141" i="7"/>
  <c r="AYV141" i="7"/>
  <c r="AYW141" i="7"/>
  <c r="AYX141" i="7"/>
  <c r="AYY141" i="7"/>
  <c r="AYZ141" i="7"/>
  <c r="AZA141" i="7"/>
  <c r="AZB141" i="7"/>
  <c r="AZC141" i="7"/>
  <c r="AZD141" i="7"/>
  <c r="AZE141" i="7"/>
  <c r="AZF141" i="7"/>
  <c r="AZG141" i="7"/>
  <c r="AZH141" i="7"/>
  <c r="AZI141" i="7"/>
  <c r="AZJ141" i="7"/>
  <c r="AZK141" i="7"/>
  <c r="AZL141" i="7"/>
  <c r="AZM141" i="7"/>
  <c r="AZN141" i="7"/>
  <c r="AZO141" i="7"/>
  <c r="AZP141" i="7"/>
  <c r="AZQ141" i="7"/>
  <c r="AZR141" i="7"/>
  <c r="AZS141" i="7"/>
  <c r="AZT141" i="7"/>
  <c r="AZU141" i="7"/>
  <c r="AZV141" i="7"/>
  <c r="AZW141" i="7"/>
  <c r="AZX141" i="7"/>
  <c r="AZY141" i="7"/>
  <c r="AZZ141" i="7"/>
  <c r="BAA141" i="7"/>
  <c r="BAB141" i="7"/>
  <c r="BAC141" i="7"/>
  <c r="BAD141" i="7"/>
  <c r="BAE141" i="7"/>
  <c r="BAF141" i="7"/>
  <c r="BAG141" i="7"/>
  <c r="BAH141" i="7"/>
  <c r="BAI141" i="7"/>
  <c r="BAJ141" i="7"/>
  <c r="BAK141" i="7"/>
  <c r="BAL141" i="7"/>
  <c r="BAM141" i="7"/>
  <c r="BAN141" i="7"/>
  <c r="BAO141" i="7"/>
  <c r="BAP141" i="7"/>
  <c r="BAQ141" i="7"/>
  <c r="BAR141" i="7"/>
  <c r="BAS141" i="7"/>
  <c r="BAT141" i="7"/>
  <c r="BAU141" i="7"/>
  <c r="BAV141" i="7"/>
  <c r="BAW141" i="7"/>
  <c r="BAX141" i="7"/>
  <c r="BAY141" i="7"/>
  <c r="BAZ141" i="7"/>
  <c r="BBA141" i="7"/>
  <c r="BBB141" i="7"/>
  <c r="BBC141" i="7"/>
  <c r="BBD141" i="7"/>
  <c r="BBE141" i="7"/>
  <c r="BBF141" i="7"/>
  <c r="BBG141" i="7"/>
  <c r="BBH141" i="7"/>
  <c r="BBI141" i="7"/>
  <c r="BBJ141" i="7"/>
  <c r="BBK141" i="7"/>
  <c r="BBL141" i="7"/>
  <c r="BBM141" i="7"/>
  <c r="BBN141" i="7"/>
  <c r="BBO141" i="7"/>
  <c r="BBP141" i="7"/>
  <c r="BBQ141" i="7"/>
  <c r="BBR141" i="7"/>
  <c r="BBS141" i="7"/>
  <c r="BBT141" i="7"/>
  <c r="BBU141" i="7"/>
  <c r="BBV141" i="7"/>
  <c r="BBW141" i="7"/>
  <c r="BBX141" i="7"/>
  <c r="BBY141" i="7"/>
  <c r="BBZ141" i="7"/>
  <c r="BCA141" i="7"/>
  <c r="BCB141" i="7"/>
  <c r="BCC141" i="7"/>
  <c r="BCD141" i="7"/>
  <c r="BCE141" i="7"/>
  <c r="BCF141" i="7"/>
  <c r="BCG141" i="7"/>
  <c r="BCH141" i="7"/>
  <c r="BCI141" i="7"/>
  <c r="BCJ141" i="7"/>
  <c r="BCK141" i="7"/>
  <c r="BCL141" i="7"/>
  <c r="BCM141" i="7"/>
  <c r="BCN141" i="7"/>
  <c r="BCO141" i="7"/>
  <c r="BCP141" i="7"/>
  <c r="BCQ141" i="7"/>
  <c r="BCR141" i="7"/>
  <c r="BCS141" i="7"/>
  <c r="BCT141" i="7"/>
  <c r="BCU141" i="7"/>
  <c r="BCV141" i="7"/>
  <c r="BCW141" i="7"/>
  <c r="BCX141" i="7"/>
  <c r="BCY141" i="7"/>
  <c r="BCZ141" i="7"/>
  <c r="BDA141" i="7"/>
  <c r="BDB141" i="7"/>
  <c r="BDC141" i="7"/>
  <c r="BDD141" i="7"/>
  <c r="BDE141" i="7"/>
  <c r="BDF141" i="7"/>
  <c r="BDG141" i="7"/>
  <c r="BDH141" i="7"/>
  <c r="BDI141" i="7"/>
  <c r="BDJ141" i="7"/>
  <c r="BDK141" i="7"/>
  <c r="BDL141" i="7"/>
  <c r="BDM141" i="7"/>
  <c r="BDN141" i="7"/>
  <c r="BDO141" i="7"/>
  <c r="BDP141" i="7"/>
  <c r="BDQ141" i="7"/>
  <c r="BDR141" i="7"/>
  <c r="BDS141" i="7"/>
  <c r="BDT141" i="7"/>
  <c r="BDU141" i="7"/>
  <c r="BDV141" i="7"/>
  <c r="BDW141" i="7"/>
  <c r="BDX141" i="7"/>
  <c r="BDY141" i="7"/>
  <c r="BDZ141" i="7"/>
  <c r="BEA141" i="7"/>
  <c r="BEB141" i="7"/>
  <c r="BEC141" i="7"/>
  <c r="BED141" i="7"/>
  <c r="BEE141" i="7"/>
  <c r="BEF141" i="7"/>
  <c r="BEG141" i="7"/>
  <c r="BEH141" i="7"/>
  <c r="BEI141" i="7"/>
  <c r="BEJ141" i="7"/>
  <c r="BEK141" i="7"/>
  <c r="BEL141" i="7"/>
  <c r="BEM141" i="7"/>
  <c r="BEN141" i="7"/>
  <c r="BEO141" i="7"/>
  <c r="BEP141" i="7"/>
  <c r="BEQ141" i="7"/>
  <c r="BER141" i="7"/>
  <c r="BES141" i="7"/>
  <c r="BET141" i="7"/>
  <c r="BEU141" i="7"/>
  <c r="BEV141" i="7"/>
  <c r="BEW141" i="7"/>
  <c r="BEX141" i="7"/>
  <c r="BEY141" i="7"/>
  <c r="BEZ141" i="7"/>
  <c r="BFA141" i="7"/>
  <c r="BFB141" i="7"/>
  <c r="BFC141" i="7"/>
  <c r="BFD141" i="7"/>
  <c r="BFE141" i="7"/>
  <c r="BFF141" i="7"/>
  <c r="BFG141" i="7"/>
  <c r="BFH141" i="7"/>
  <c r="BFI141" i="7"/>
  <c r="BFJ141" i="7"/>
  <c r="BFK141" i="7"/>
  <c r="BFL141" i="7"/>
  <c r="BFM141" i="7"/>
  <c r="BFN141" i="7"/>
  <c r="BFO141" i="7"/>
  <c r="BFP141" i="7"/>
  <c r="BFQ141" i="7"/>
  <c r="BFR141" i="7"/>
  <c r="BFS141" i="7"/>
  <c r="BFT141" i="7"/>
  <c r="BFU141" i="7"/>
  <c r="BFV141" i="7"/>
  <c r="BFW141" i="7"/>
  <c r="BFX141" i="7"/>
  <c r="BFY141" i="7"/>
  <c r="BFZ141" i="7"/>
  <c r="BGA141" i="7"/>
  <c r="BGB141" i="7"/>
  <c r="BGC141" i="7"/>
  <c r="BGD141" i="7"/>
  <c r="BGE141" i="7"/>
  <c r="BGF141" i="7"/>
  <c r="BGG141" i="7"/>
  <c r="BGH141" i="7"/>
  <c r="BGI141" i="7"/>
  <c r="BGJ141" i="7"/>
  <c r="BGK141" i="7"/>
  <c r="BGL141" i="7"/>
  <c r="BGM141" i="7"/>
  <c r="BGN141" i="7"/>
  <c r="BGO141" i="7"/>
  <c r="BGP141" i="7"/>
  <c r="BGQ141" i="7"/>
  <c r="BGR141" i="7"/>
  <c r="BGS141" i="7"/>
  <c r="BGT141" i="7"/>
  <c r="BGU141" i="7"/>
  <c r="BGV141" i="7"/>
  <c r="BGW141" i="7"/>
  <c r="BGX141" i="7"/>
  <c r="BGY141" i="7"/>
  <c r="BGZ141" i="7"/>
  <c r="BHA141" i="7"/>
  <c r="BHB141" i="7"/>
  <c r="BHC141" i="7"/>
  <c r="BHD141" i="7"/>
  <c r="BHE141" i="7"/>
  <c r="BHF141" i="7"/>
  <c r="BHG141" i="7"/>
  <c r="BHH141" i="7"/>
  <c r="BHI141" i="7"/>
  <c r="BHJ141" i="7"/>
  <c r="BHK141" i="7"/>
  <c r="BHL141" i="7"/>
  <c r="BHM141" i="7"/>
  <c r="BHN141" i="7"/>
  <c r="BHO141" i="7"/>
  <c r="BHP141" i="7"/>
  <c r="BHQ141" i="7"/>
  <c r="BHR141" i="7"/>
  <c r="BHS141" i="7"/>
  <c r="BHT141" i="7"/>
  <c r="BHU141" i="7"/>
  <c r="BHV141" i="7"/>
  <c r="BHW141" i="7"/>
  <c r="BHX141" i="7"/>
  <c r="BHY141" i="7"/>
  <c r="BHZ141" i="7"/>
  <c r="BIA141" i="7"/>
  <c r="BIB141" i="7"/>
  <c r="BIC141" i="7"/>
  <c r="BID141" i="7"/>
  <c r="BIE141" i="7"/>
  <c r="BIF141" i="7"/>
  <c r="BIG141" i="7"/>
  <c r="BIH141" i="7"/>
  <c r="BII141" i="7"/>
  <c r="BIJ141" i="7"/>
  <c r="BIK141" i="7"/>
  <c r="BIL141" i="7"/>
  <c r="BIM141" i="7"/>
  <c r="BIN141" i="7"/>
  <c r="BIO141" i="7"/>
  <c r="BIP141" i="7"/>
  <c r="BIQ141" i="7"/>
  <c r="BIR141" i="7"/>
  <c r="BIS141" i="7"/>
  <c r="BIT141" i="7"/>
  <c r="BIU141" i="7"/>
  <c r="BIV141" i="7"/>
  <c r="BIW141" i="7"/>
  <c r="BIX141" i="7"/>
  <c r="BIY141" i="7"/>
  <c r="BIZ141" i="7"/>
  <c r="BJA141" i="7"/>
  <c r="BJB141" i="7"/>
  <c r="BJC141" i="7"/>
  <c r="BJD141" i="7"/>
  <c r="BJE141" i="7"/>
  <c r="BJF141" i="7"/>
  <c r="BJG141" i="7"/>
  <c r="BJH141" i="7"/>
  <c r="BJI141" i="7"/>
  <c r="BJJ141" i="7"/>
  <c r="BJK141" i="7"/>
  <c r="BJL141" i="7"/>
  <c r="BJM141" i="7"/>
  <c r="BJN141" i="7"/>
  <c r="BJO141" i="7"/>
  <c r="BJP141" i="7"/>
  <c r="BJQ141" i="7"/>
  <c r="BJR141" i="7"/>
  <c r="BJS141" i="7"/>
  <c r="BJT141" i="7"/>
  <c r="BJU141" i="7"/>
  <c r="BJV141" i="7"/>
  <c r="BJW141" i="7"/>
  <c r="BJX141" i="7"/>
  <c r="BJY141" i="7"/>
  <c r="BJZ141" i="7"/>
  <c r="BKA141" i="7"/>
  <c r="BKB141" i="7"/>
  <c r="BKC141" i="7"/>
  <c r="BKD141" i="7"/>
  <c r="BKE141" i="7"/>
  <c r="BKF141" i="7"/>
  <c r="BKG141" i="7"/>
  <c r="BKH141" i="7"/>
  <c r="BKI141" i="7"/>
  <c r="BKJ141" i="7"/>
  <c r="BKK141" i="7"/>
  <c r="BKL141" i="7"/>
  <c r="BKM141" i="7"/>
  <c r="BKN141" i="7"/>
  <c r="BKO141" i="7"/>
  <c r="BKP141" i="7"/>
  <c r="BKQ141" i="7"/>
  <c r="BKR141" i="7"/>
  <c r="BKS141" i="7"/>
  <c r="BKT141" i="7"/>
  <c r="BKU141" i="7"/>
  <c r="BKV141" i="7"/>
  <c r="BKW141" i="7"/>
  <c r="BKX141" i="7"/>
  <c r="BKY141" i="7"/>
  <c r="BKZ141" i="7"/>
  <c r="BLA141" i="7"/>
  <c r="BLB141" i="7"/>
  <c r="BLC141" i="7"/>
  <c r="BLD141" i="7"/>
  <c r="BLE141" i="7"/>
  <c r="BLF141" i="7"/>
  <c r="BLG141" i="7"/>
  <c r="BLH141" i="7"/>
  <c r="BLI141" i="7"/>
  <c r="BLJ141" i="7"/>
  <c r="BLK141" i="7"/>
  <c r="BLL141" i="7"/>
  <c r="BLM141" i="7"/>
  <c r="BLN141" i="7"/>
  <c r="BLO141" i="7"/>
  <c r="BLP141" i="7"/>
  <c r="BLQ141" i="7"/>
  <c r="BLR141" i="7"/>
  <c r="BLS141" i="7"/>
  <c r="BLT141" i="7"/>
  <c r="BLU141" i="7"/>
  <c r="BLV141" i="7"/>
  <c r="BLW141" i="7"/>
  <c r="BLX141" i="7"/>
  <c r="BLY141" i="7"/>
  <c r="BLZ141" i="7"/>
  <c r="BMA141" i="7"/>
  <c r="BMB141" i="7"/>
  <c r="BMC141" i="7"/>
  <c r="BMD141" i="7"/>
  <c r="BME141" i="7"/>
  <c r="BMF141" i="7"/>
  <c r="BMG141" i="7"/>
  <c r="BMH141" i="7"/>
  <c r="BMI141" i="7"/>
  <c r="BMJ141" i="7"/>
  <c r="BMK141" i="7"/>
  <c r="BML141" i="7"/>
  <c r="BMM141" i="7"/>
  <c r="BMN141" i="7"/>
  <c r="BMO141" i="7"/>
  <c r="BMP141" i="7"/>
  <c r="BMQ141" i="7"/>
  <c r="BMR141" i="7"/>
  <c r="BMS141" i="7"/>
  <c r="BMT141" i="7"/>
  <c r="BMU141" i="7"/>
  <c r="BMV141" i="7"/>
  <c r="BMW141" i="7"/>
  <c r="BMX141" i="7"/>
  <c r="BMY141" i="7"/>
  <c r="BMZ141" i="7"/>
  <c r="BNA141" i="7"/>
  <c r="BNB141" i="7"/>
  <c r="BNC141" i="7"/>
  <c r="BND141" i="7"/>
  <c r="BNE141" i="7"/>
  <c r="BNF141" i="7"/>
  <c r="BNG141" i="7"/>
  <c r="BNH141" i="7"/>
  <c r="BNI141" i="7"/>
  <c r="BNJ141" i="7"/>
  <c r="BNK141" i="7"/>
  <c r="BNL141" i="7"/>
  <c r="BNM141" i="7"/>
  <c r="BNN141" i="7"/>
  <c r="BNO141" i="7"/>
  <c r="BNP141" i="7"/>
  <c r="BNQ141" i="7"/>
  <c r="BNR141" i="7"/>
  <c r="BNS141" i="7"/>
  <c r="BNT141" i="7"/>
  <c r="BNU141" i="7"/>
  <c r="BNV141" i="7"/>
  <c r="BNW141" i="7"/>
  <c r="BNX141" i="7"/>
  <c r="BNY141" i="7"/>
  <c r="BNZ141" i="7"/>
  <c r="BOA141" i="7"/>
  <c r="BOB141" i="7"/>
  <c r="BOC141" i="7"/>
  <c r="BOD141" i="7"/>
  <c r="BOE141" i="7"/>
  <c r="BOF141" i="7"/>
  <c r="BOG141" i="7"/>
  <c r="BOH141" i="7"/>
  <c r="BOI141" i="7"/>
  <c r="BOJ141" i="7"/>
  <c r="BOK141" i="7"/>
  <c r="BOL141" i="7"/>
  <c r="BOM141" i="7"/>
  <c r="BON141" i="7"/>
  <c r="BOO141" i="7"/>
  <c r="BOP141" i="7"/>
  <c r="BOQ141" i="7"/>
  <c r="BOR141" i="7"/>
  <c r="BOS141" i="7"/>
  <c r="BOT141" i="7"/>
  <c r="BOU141" i="7"/>
  <c r="BOV141" i="7"/>
  <c r="BOW141" i="7"/>
  <c r="BOX141" i="7"/>
  <c r="BOY141" i="7"/>
  <c r="BOZ141" i="7"/>
  <c r="BPA141" i="7"/>
  <c r="BPB141" i="7"/>
  <c r="BPC141" i="7"/>
  <c r="BPD141" i="7"/>
  <c r="BPE141" i="7"/>
  <c r="BPF141" i="7"/>
  <c r="BPG141" i="7"/>
  <c r="BPH141" i="7"/>
  <c r="BPI141" i="7"/>
  <c r="BPJ141" i="7"/>
  <c r="BPK141" i="7"/>
  <c r="BPL141" i="7"/>
  <c r="BPM141" i="7"/>
  <c r="BPN141" i="7"/>
  <c r="BPO141" i="7"/>
  <c r="BPP141" i="7"/>
  <c r="BPQ141" i="7"/>
  <c r="BPR141" i="7"/>
  <c r="BPS141" i="7"/>
  <c r="BPT141" i="7"/>
  <c r="BPU141" i="7"/>
  <c r="BPV141" i="7"/>
  <c r="BPW141" i="7"/>
  <c r="BPX141" i="7"/>
  <c r="BPY141" i="7"/>
  <c r="BPZ141" i="7"/>
  <c r="BQA141" i="7"/>
  <c r="BQB141" i="7"/>
  <c r="BQC141" i="7"/>
  <c r="BQD141" i="7"/>
  <c r="BQE141" i="7"/>
  <c r="BQF141" i="7"/>
  <c r="BQG141" i="7"/>
  <c r="BQH141" i="7"/>
  <c r="BQI141" i="7"/>
  <c r="BQJ141" i="7"/>
  <c r="BQK141" i="7"/>
  <c r="BQL141" i="7"/>
  <c r="BQM141" i="7"/>
  <c r="BQN141" i="7"/>
  <c r="BQO141" i="7"/>
  <c r="BQP141" i="7"/>
  <c r="BQQ141" i="7"/>
  <c r="BQR141" i="7"/>
  <c r="BQS141" i="7"/>
  <c r="BQT141" i="7"/>
  <c r="BQU141" i="7"/>
  <c r="BQV141" i="7"/>
  <c r="BQW141" i="7"/>
  <c r="BQX141" i="7"/>
  <c r="BQY141" i="7"/>
  <c r="BQZ141" i="7"/>
  <c r="BRA141" i="7"/>
  <c r="BRB141" i="7"/>
  <c r="BRC141" i="7"/>
  <c r="BRD141" i="7"/>
  <c r="BRE141" i="7"/>
  <c r="BRF141" i="7"/>
  <c r="BRG141" i="7"/>
  <c r="BRH141" i="7"/>
  <c r="BRI141" i="7"/>
  <c r="BRJ141" i="7"/>
  <c r="BRK141" i="7"/>
  <c r="BRL141" i="7"/>
  <c r="BRM141" i="7"/>
  <c r="BRN141" i="7"/>
  <c r="BRO141" i="7"/>
  <c r="BRP141" i="7"/>
  <c r="BRQ141" i="7"/>
  <c r="BRR141" i="7"/>
  <c r="BRS141" i="7"/>
  <c r="BRT141" i="7"/>
  <c r="BRU141" i="7"/>
  <c r="BRV141" i="7"/>
  <c r="BRW141" i="7"/>
  <c r="BRX141" i="7"/>
  <c r="BRY141" i="7"/>
  <c r="BRZ141" i="7"/>
  <c r="BSA141" i="7"/>
  <c r="BSB141" i="7"/>
  <c r="BSC141" i="7"/>
  <c r="BSD141" i="7"/>
  <c r="BSE141" i="7"/>
  <c r="BSF141" i="7"/>
  <c r="BSG141" i="7"/>
  <c r="BSH141" i="7"/>
  <c r="BSI141" i="7"/>
  <c r="BSJ141" i="7"/>
  <c r="BSK141" i="7"/>
  <c r="BSL141" i="7"/>
  <c r="BSM141" i="7"/>
  <c r="BSN141" i="7"/>
  <c r="BSO141" i="7"/>
  <c r="BSP141" i="7"/>
  <c r="BSQ141" i="7"/>
  <c r="BSR141" i="7"/>
  <c r="BSS141" i="7"/>
  <c r="BST141" i="7"/>
  <c r="BSU141" i="7"/>
  <c r="BSV141" i="7"/>
  <c r="BSW141" i="7"/>
  <c r="BSX141" i="7"/>
  <c r="BSY141" i="7"/>
  <c r="BSZ141" i="7"/>
  <c r="BTA141" i="7"/>
  <c r="BTB141" i="7"/>
  <c r="BTC141" i="7"/>
  <c r="BTD141" i="7"/>
  <c r="BTE141" i="7"/>
  <c r="BTF141" i="7"/>
  <c r="BTG141" i="7"/>
  <c r="BTH141" i="7"/>
  <c r="BTI141" i="7"/>
  <c r="BTJ141" i="7"/>
  <c r="BTK141" i="7"/>
  <c r="BTL141" i="7"/>
  <c r="BTM141" i="7"/>
  <c r="BTN141" i="7"/>
  <c r="BTO141" i="7"/>
  <c r="BTP141" i="7"/>
  <c r="BTQ141" i="7"/>
  <c r="BTR141" i="7"/>
  <c r="BTS141" i="7"/>
  <c r="BTT141" i="7"/>
  <c r="BTU141" i="7"/>
  <c r="BTV141" i="7"/>
  <c r="BTW141" i="7"/>
  <c r="BTX141" i="7"/>
  <c r="BTY141" i="7"/>
  <c r="BTZ141" i="7"/>
  <c r="BUA141" i="7"/>
  <c r="BUB141" i="7"/>
  <c r="BUC141" i="7"/>
  <c r="BUD141" i="7"/>
  <c r="BUE141" i="7"/>
  <c r="BUF141" i="7"/>
  <c r="BUG141" i="7"/>
  <c r="BUH141" i="7"/>
  <c r="BUI141" i="7"/>
  <c r="BUJ141" i="7"/>
  <c r="BUK141" i="7"/>
  <c r="BUL141" i="7"/>
  <c r="BUM141" i="7"/>
  <c r="BUN141" i="7"/>
  <c r="BUO141" i="7"/>
  <c r="BUP141" i="7"/>
  <c r="BUQ141" i="7"/>
  <c r="BUR141" i="7"/>
  <c r="BUS141" i="7"/>
  <c r="BUT141" i="7"/>
  <c r="BUU141" i="7"/>
  <c r="BUV141" i="7"/>
  <c r="BUW141" i="7"/>
  <c r="BUX141" i="7"/>
  <c r="BUY141" i="7"/>
  <c r="BUZ141" i="7"/>
  <c r="BVA141" i="7"/>
  <c r="BVB141" i="7"/>
  <c r="BVC141" i="7"/>
  <c r="BVD141" i="7"/>
  <c r="BVE141" i="7"/>
  <c r="BVF141" i="7"/>
  <c r="BVG141" i="7"/>
  <c r="BVH141" i="7"/>
  <c r="BVI141" i="7"/>
  <c r="BVJ141" i="7"/>
  <c r="BVK141" i="7"/>
  <c r="BVL141" i="7"/>
  <c r="BVM141" i="7"/>
  <c r="BVN141" i="7"/>
  <c r="BVO141" i="7"/>
  <c r="BVP141" i="7"/>
  <c r="BVQ141" i="7"/>
  <c r="BVR141" i="7"/>
  <c r="BVS141" i="7"/>
  <c r="BVT141" i="7"/>
  <c r="BVU141" i="7"/>
  <c r="BVV141" i="7"/>
  <c r="BVW141" i="7"/>
  <c r="BVX141" i="7"/>
  <c r="BVY141" i="7"/>
  <c r="BVZ141" i="7"/>
  <c r="BWA141" i="7"/>
  <c r="BWB141" i="7"/>
  <c r="BWC141" i="7"/>
  <c r="BWD141" i="7"/>
  <c r="BWE141" i="7"/>
  <c r="BWF141" i="7"/>
  <c r="BWG141" i="7"/>
  <c r="BWH141" i="7"/>
  <c r="BWI141" i="7"/>
  <c r="BWJ141" i="7"/>
  <c r="BWK141" i="7"/>
  <c r="BWL141" i="7"/>
  <c r="BWM141" i="7"/>
  <c r="BWN141" i="7"/>
  <c r="BWO141" i="7"/>
  <c r="BWP141" i="7"/>
  <c r="BWQ141" i="7"/>
  <c r="BWR141" i="7"/>
  <c r="BWS141" i="7"/>
  <c r="BWT141" i="7"/>
  <c r="BWU141" i="7"/>
  <c r="BWV141" i="7"/>
  <c r="BWW141" i="7"/>
  <c r="BWX141" i="7"/>
  <c r="BWY141" i="7"/>
  <c r="BWZ141" i="7"/>
  <c r="BXA141" i="7"/>
  <c r="BXB141" i="7"/>
  <c r="BXC141" i="7"/>
  <c r="BXD141" i="7"/>
  <c r="BXE141" i="7"/>
  <c r="BXF141" i="7"/>
  <c r="BXG141" i="7"/>
  <c r="BXH141" i="7"/>
  <c r="BXI141" i="7"/>
  <c r="BXJ141" i="7"/>
  <c r="BXK141" i="7"/>
  <c r="BXL141" i="7"/>
  <c r="BXM141" i="7"/>
  <c r="BXN141" i="7"/>
  <c r="BXO141" i="7"/>
  <c r="BXP141" i="7"/>
  <c r="BXQ141" i="7"/>
  <c r="BXR141" i="7"/>
  <c r="BXS141" i="7"/>
  <c r="BXT141" i="7"/>
  <c r="BXU141" i="7"/>
  <c r="BXV141" i="7"/>
  <c r="BXW141" i="7"/>
  <c r="BXX141" i="7"/>
  <c r="BXY141" i="7"/>
  <c r="BXZ141" i="7"/>
  <c r="BYA141" i="7"/>
  <c r="BYB141" i="7"/>
  <c r="BYC141" i="7"/>
  <c r="BYD141" i="7"/>
  <c r="BYE141" i="7"/>
  <c r="BYF141" i="7"/>
  <c r="BYG141" i="7"/>
  <c r="BYH141" i="7"/>
  <c r="BYI141" i="7"/>
  <c r="BYJ141" i="7"/>
  <c r="BYK141" i="7"/>
  <c r="BYL141" i="7"/>
  <c r="BYM141" i="7"/>
  <c r="BYN141" i="7"/>
  <c r="BYO141" i="7"/>
  <c r="BYP141" i="7"/>
  <c r="BYQ141" i="7"/>
  <c r="BYR141" i="7"/>
  <c r="BYS141" i="7"/>
  <c r="BYT141" i="7"/>
  <c r="BYU141" i="7"/>
  <c r="BYV141" i="7"/>
  <c r="BYW141" i="7"/>
  <c r="BYX141" i="7"/>
  <c r="BYY141" i="7"/>
  <c r="BYZ141" i="7"/>
  <c r="BZA141" i="7"/>
  <c r="BZB141" i="7"/>
  <c r="BZC141" i="7"/>
  <c r="BZD141" i="7"/>
  <c r="BZE141" i="7"/>
  <c r="BZF141" i="7"/>
  <c r="BZG141" i="7"/>
  <c r="BZH141" i="7"/>
  <c r="BZI141" i="7"/>
  <c r="BZJ141" i="7"/>
  <c r="BZK141" i="7"/>
  <c r="BZL141" i="7"/>
  <c r="BZM141" i="7"/>
  <c r="BZN141" i="7"/>
  <c r="BZO141" i="7"/>
  <c r="BZP141" i="7"/>
  <c r="BZQ141" i="7"/>
  <c r="BZR141" i="7"/>
  <c r="BZS141" i="7"/>
  <c r="BZT141" i="7"/>
  <c r="BZU141" i="7"/>
  <c r="BZV141" i="7"/>
  <c r="BZW141" i="7"/>
  <c r="BZX141" i="7"/>
  <c r="BZY141" i="7"/>
  <c r="BZZ141" i="7"/>
  <c r="CAA141" i="7"/>
  <c r="CAB141" i="7"/>
  <c r="CAC141" i="7"/>
  <c r="CAD141" i="7"/>
  <c r="CAE141" i="7"/>
  <c r="CAF141" i="7"/>
  <c r="CAG141" i="7"/>
  <c r="CAH141" i="7"/>
  <c r="CAI141" i="7"/>
  <c r="CAJ141" i="7"/>
  <c r="CAK141" i="7"/>
  <c r="CAL141" i="7"/>
  <c r="CAM141" i="7"/>
  <c r="CAN141" i="7"/>
  <c r="CAO141" i="7"/>
  <c r="CAP141" i="7"/>
  <c r="CAQ141" i="7"/>
  <c r="CAR141" i="7"/>
  <c r="CAS141" i="7"/>
  <c r="CAT141" i="7"/>
  <c r="CAU141" i="7"/>
  <c r="CAV141" i="7"/>
  <c r="CAW141" i="7"/>
  <c r="CAX141" i="7"/>
  <c r="CAY141" i="7"/>
  <c r="CAZ141" i="7"/>
  <c r="CBA141" i="7"/>
  <c r="CBB141" i="7"/>
  <c r="CBC141" i="7"/>
  <c r="CBD141" i="7"/>
  <c r="CBE141" i="7"/>
  <c r="CBF141" i="7"/>
  <c r="CBG141" i="7"/>
  <c r="CBH141" i="7"/>
  <c r="CBI141" i="7"/>
  <c r="CBJ141" i="7"/>
  <c r="CBK141" i="7"/>
  <c r="CBL141" i="7"/>
  <c r="CBM141" i="7"/>
  <c r="CBN141" i="7"/>
  <c r="CBO141" i="7"/>
  <c r="CBP141" i="7"/>
  <c r="CBQ141" i="7"/>
  <c r="CBR141" i="7"/>
  <c r="CBS141" i="7"/>
  <c r="CBT141" i="7"/>
  <c r="CBU141" i="7"/>
  <c r="CBV141" i="7"/>
  <c r="CBW141" i="7"/>
  <c r="CBX141" i="7"/>
  <c r="CBY141" i="7"/>
  <c r="CBZ141" i="7"/>
  <c r="CCA141" i="7"/>
  <c r="CCB141" i="7"/>
  <c r="CCC141" i="7"/>
  <c r="CCD141" i="7"/>
  <c r="CCE141" i="7"/>
  <c r="CCF141" i="7"/>
  <c r="CCG141" i="7"/>
  <c r="CCH141" i="7"/>
  <c r="CCI141" i="7"/>
  <c r="CCJ141" i="7"/>
  <c r="CCK141" i="7"/>
  <c r="CCL141" i="7"/>
  <c r="CCM141" i="7"/>
  <c r="CCN141" i="7"/>
  <c r="CCO141" i="7"/>
  <c r="CCP141" i="7"/>
  <c r="CCQ141" i="7"/>
  <c r="CCR141" i="7"/>
  <c r="CCS141" i="7"/>
  <c r="CCT141" i="7"/>
  <c r="CCU141" i="7"/>
  <c r="CCV141" i="7"/>
  <c r="CCW141" i="7"/>
  <c r="CCX141" i="7"/>
  <c r="CCY141" i="7"/>
  <c r="CCZ141" i="7"/>
  <c r="CDA141" i="7"/>
  <c r="CDB141" i="7"/>
  <c r="CDC141" i="7"/>
  <c r="CDD141" i="7"/>
  <c r="CDE141" i="7"/>
  <c r="CDF141" i="7"/>
  <c r="CDG141" i="7"/>
  <c r="CDH141" i="7"/>
  <c r="CDI141" i="7"/>
  <c r="CDJ141" i="7"/>
  <c r="CDK141" i="7"/>
  <c r="CDL141" i="7"/>
  <c r="CDM141" i="7"/>
  <c r="CDN141" i="7"/>
  <c r="CDO141" i="7"/>
  <c r="CDP141" i="7"/>
  <c r="CDQ141" i="7"/>
  <c r="CDR141" i="7"/>
  <c r="CDS141" i="7"/>
  <c r="CDT141" i="7"/>
  <c r="CDU141" i="7"/>
  <c r="CDV141" i="7"/>
  <c r="CDW141" i="7"/>
  <c r="CDX141" i="7"/>
  <c r="CDY141" i="7"/>
  <c r="CDZ141" i="7"/>
  <c r="CEA141" i="7"/>
  <c r="CEB141" i="7"/>
  <c r="CEC141" i="7"/>
  <c r="CED141" i="7"/>
  <c r="CEE141" i="7"/>
  <c r="CEF141" i="7"/>
  <c r="CEG141" i="7"/>
  <c r="CEH141" i="7"/>
  <c r="CEI141" i="7"/>
  <c r="CEJ141" i="7"/>
  <c r="CEK141" i="7"/>
  <c r="CEL141" i="7"/>
  <c r="CEM141" i="7"/>
  <c r="CEN141" i="7"/>
  <c r="CEO141" i="7"/>
  <c r="CEP141" i="7"/>
  <c r="CEQ141" i="7"/>
  <c r="CER141" i="7"/>
  <c r="CES141" i="7"/>
  <c r="CET141" i="7"/>
  <c r="CEU141" i="7"/>
  <c r="CEV141" i="7"/>
  <c r="CEW141" i="7"/>
  <c r="CEX141" i="7"/>
  <c r="CEY141" i="7"/>
  <c r="CEZ141" i="7"/>
  <c r="CFA141" i="7"/>
  <c r="CFB141" i="7"/>
  <c r="CFC141" i="7"/>
  <c r="CFD141" i="7"/>
  <c r="CFE141" i="7"/>
  <c r="CFF141" i="7"/>
  <c r="CFG141" i="7"/>
  <c r="CFH141" i="7"/>
  <c r="CFI141" i="7"/>
  <c r="CFJ141" i="7"/>
  <c r="CFK141" i="7"/>
  <c r="CFL141" i="7"/>
  <c r="CFM141" i="7"/>
  <c r="CFN141" i="7"/>
  <c r="CFO141" i="7"/>
  <c r="CFP141" i="7"/>
  <c r="CFQ141" i="7"/>
  <c r="CFR141" i="7"/>
  <c r="CFS141" i="7"/>
  <c r="CFT141" i="7"/>
  <c r="CFU141" i="7"/>
  <c r="CFV141" i="7"/>
  <c r="CFW141" i="7"/>
  <c r="CFX141" i="7"/>
  <c r="CFY141" i="7"/>
  <c r="CFZ141" i="7"/>
  <c r="CGA141" i="7"/>
  <c r="CGB141" i="7"/>
  <c r="CGC141" i="7"/>
  <c r="CGD141" i="7"/>
  <c r="CGE141" i="7"/>
  <c r="CGF141" i="7"/>
  <c r="CGG141" i="7"/>
  <c r="CGH141" i="7"/>
  <c r="CGI141" i="7"/>
  <c r="CGJ141" i="7"/>
  <c r="CGK141" i="7"/>
  <c r="CGL141" i="7"/>
  <c r="CGM141" i="7"/>
  <c r="CGN141" i="7"/>
  <c r="CGO141" i="7"/>
  <c r="CGP141" i="7"/>
  <c r="CGQ141" i="7"/>
  <c r="CGR141" i="7"/>
  <c r="CGS141" i="7"/>
  <c r="CGT141" i="7"/>
  <c r="CGU141" i="7"/>
  <c r="CGV141" i="7"/>
  <c r="CGW141" i="7"/>
  <c r="CGX141" i="7"/>
  <c r="CGY141" i="7"/>
  <c r="CGZ141" i="7"/>
  <c r="CHA141" i="7"/>
  <c r="CHB141" i="7"/>
  <c r="CHC141" i="7"/>
  <c r="CHD141" i="7"/>
  <c r="CHE141" i="7"/>
  <c r="CHF141" i="7"/>
  <c r="CHG141" i="7"/>
  <c r="CHH141" i="7"/>
  <c r="CHI141" i="7"/>
  <c r="CHJ141" i="7"/>
  <c r="CHK141" i="7"/>
  <c r="CHL141" i="7"/>
  <c r="CHM141" i="7"/>
  <c r="CHN141" i="7"/>
  <c r="CHO141" i="7"/>
  <c r="CHP141" i="7"/>
  <c r="CHQ141" i="7"/>
  <c r="CHR141" i="7"/>
  <c r="CHS141" i="7"/>
  <c r="CHT141" i="7"/>
  <c r="CHU141" i="7"/>
  <c r="CHV141" i="7"/>
  <c r="CHW141" i="7"/>
  <c r="CHX141" i="7"/>
  <c r="CHY141" i="7"/>
  <c r="CHZ141" i="7"/>
  <c r="CIA141" i="7"/>
  <c r="CIB141" i="7"/>
  <c r="CIC141" i="7"/>
  <c r="CID141" i="7"/>
  <c r="CIE141" i="7"/>
  <c r="CIF141" i="7"/>
  <c r="CIG141" i="7"/>
  <c r="CIH141" i="7"/>
  <c r="CII141" i="7"/>
  <c r="CIJ141" i="7"/>
  <c r="CIK141" i="7"/>
  <c r="CIL141" i="7"/>
  <c r="CIM141" i="7"/>
  <c r="CIN141" i="7"/>
  <c r="CIO141" i="7"/>
  <c r="CIP141" i="7"/>
  <c r="CIQ141" i="7"/>
  <c r="CIR141" i="7"/>
  <c r="CIS141" i="7"/>
  <c r="CIT141" i="7"/>
  <c r="CIU141" i="7"/>
  <c r="CIV141" i="7"/>
  <c r="CIW141" i="7"/>
  <c r="CIX141" i="7"/>
  <c r="CIY141" i="7"/>
  <c r="CIZ141" i="7"/>
  <c r="CJA141" i="7"/>
  <c r="CJB141" i="7"/>
  <c r="CJC141" i="7"/>
  <c r="CJD141" i="7"/>
  <c r="CJE141" i="7"/>
  <c r="CJF141" i="7"/>
  <c r="CJG141" i="7"/>
  <c r="CJH141" i="7"/>
  <c r="CJI141" i="7"/>
  <c r="CJJ141" i="7"/>
  <c r="CJK141" i="7"/>
  <c r="CJL141" i="7"/>
  <c r="CJM141" i="7"/>
  <c r="CJN141" i="7"/>
  <c r="CJO141" i="7"/>
  <c r="CJP141" i="7"/>
  <c r="CJQ141" i="7"/>
  <c r="CJR141" i="7"/>
  <c r="CJS141" i="7"/>
  <c r="CJT141" i="7"/>
  <c r="CJU141" i="7"/>
  <c r="CJV141" i="7"/>
  <c r="CJW141" i="7"/>
  <c r="CJX141" i="7"/>
  <c r="CJY141" i="7"/>
  <c r="CJZ141" i="7"/>
  <c r="CKA141" i="7"/>
  <c r="CKB141" i="7"/>
  <c r="CKC141" i="7"/>
  <c r="CKD141" i="7"/>
  <c r="CKE141" i="7"/>
  <c r="CKF141" i="7"/>
  <c r="CKG141" i="7"/>
  <c r="CKH141" i="7"/>
  <c r="CKI141" i="7"/>
  <c r="CKJ141" i="7"/>
  <c r="CKK141" i="7"/>
  <c r="CKL141" i="7"/>
  <c r="CKM141" i="7"/>
  <c r="CKN141" i="7"/>
  <c r="CKO141" i="7"/>
  <c r="CKP141" i="7"/>
  <c r="CKQ141" i="7"/>
  <c r="CKR141" i="7"/>
  <c r="CKS141" i="7"/>
  <c r="CKT141" i="7"/>
  <c r="CKU141" i="7"/>
  <c r="CKV141" i="7"/>
  <c r="CKW141" i="7"/>
  <c r="CKX141" i="7"/>
  <c r="CKY141" i="7"/>
  <c r="CKZ141" i="7"/>
  <c r="CLA141" i="7"/>
  <c r="CLB141" i="7"/>
  <c r="CLC141" i="7"/>
  <c r="CLD141" i="7"/>
  <c r="CLE141" i="7"/>
  <c r="CLF141" i="7"/>
  <c r="CLG141" i="7"/>
  <c r="CLH141" i="7"/>
  <c r="CLI141" i="7"/>
  <c r="CLJ141" i="7"/>
  <c r="CLK141" i="7"/>
  <c r="CLL141" i="7"/>
  <c r="CLM141" i="7"/>
  <c r="CLN141" i="7"/>
  <c r="CLO141" i="7"/>
  <c r="CLP141" i="7"/>
  <c r="CLQ141" i="7"/>
  <c r="CLR141" i="7"/>
  <c r="CLS141" i="7"/>
  <c r="CLT141" i="7"/>
  <c r="CLU141" i="7"/>
  <c r="CLV141" i="7"/>
  <c r="CLW141" i="7"/>
  <c r="CLX141" i="7"/>
  <c r="CLY141" i="7"/>
  <c r="CLZ141" i="7"/>
  <c r="CMA141" i="7"/>
  <c r="CMB141" i="7"/>
  <c r="CMC141" i="7"/>
  <c r="CMD141" i="7"/>
  <c r="CME141" i="7"/>
  <c r="CMF141" i="7"/>
  <c r="CMG141" i="7"/>
  <c r="CMH141" i="7"/>
  <c r="CMI141" i="7"/>
  <c r="CMJ141" i="7"/>
  <c r="CMK141" i="7"/>
  <c r="CML141" i="7"/>
  <c r="CMM141" i="7"/>
  <c r="CMN141" i="7"/>
  <c r="CMO141" i="7"/>
  <c r="CMP141" i="7"/>
  <c r="CMQ141" i="7"/>
  <c r="CMR141" i="7"/>
  <c r="CMS141" i="7"/>
  <c r="CMT141" i="7"/>
  <c r="CMU141" i="7"/>
  <c r="CMV141" i="7"/>
  <c r="CMW141" i="7"/>
  <c r="CMX141" i="7"/>
  <c r="CMY141" i="7"/>
  <c r="CMZ141" i="7"/>
  <c r="CNA141" i="7"/>
  <c r="CNB141" i="7"/>
  <c r="CNC141" i="7"/>
  <c r="CND141" i="7"/>
  <c r="CNE141" i="7"/>
  <c r="CNF141" i="7"/>
  <c r="CNG141" i="7"/>
  <c r="CNH141" i="7"/>
  <c r="CNI141" i="7"/>
  <c r="CNJ141" i="7"/>
  <c r="CNK141" i="7"/>
  <c r="CNL141" i="7"/>
  <c r="CNM141" i="7"/>
  <c r="CNN141" i="7"/>
  <c r="CNO141" i="7"/>
  <c r="CNP141" i="7"/>
  <c r="CNQ141" i="7"/>
  <c r="CNR141" i="7"/>
  <c r="CNS141" i="7"/>
  <c r="CNT141" i="7"/>
  <c r="CNU141" i="7"/>
  <c r="CNV141" i="7"/>
  <c r="CNW141" i="7"/>
  <c r="CNX141" i="7"/>
  <c r="CNY141" i="7"/>
  <c r="CNZ141" i="7"/>
  <c r="COA141" i="7"/>
  <c r="COB141" i="7"/>
  <c r="COC141" i="7"/>
  <c r="COD141" i="7"/>
  <c r="COE141" i="7"/>
  <c r="COF141" i="7"/>
  <c r="COG141" i="7"/>
  <c r="COH141" i="7"/>
  <c r="COI141" i="7"/>
  <c r="COJ141" i="7"/>
  <c r="COK141" i="7"/>
  <c r="COL141" i="7"/>
  <c r="COM141" i="7"/>
  <c r="CON141" i="7"/>
  <c r="COO141" i="7"/>
  <c r="COP141" i="7"/>
  <c r="COQ141" i="7"/>
  <c r="COR141" i="7"/>
  <c r="COS141" i="7"/>
  <c r="COT141" i="7"/>
  <c r="COU141" i="7"/>
  <c r="COV141" i="7"/>
  <c r="COW141" i="7"/>
  <c r="COX141" i="7"/>
  <c r="COY141" i="7"/>
  <c r="COZ141" i="7"/>
  <c r="CPA141" i="7"/>
  <c r="CPB141" i="7"/>
  <c r="CPC141" i="7"/>
  <c r="CPD141" i="7"/>
  <c r="CPE141" i="7"/>
  <c r="CPF141" i="7"/>
  <c r="CPG141" i="7"/>
  <c r="CPH141" i="7"/>
  <c r="CPI141" i="7"/>
  <c r="CPJ141" i="7"/>
  <c r="CPK141" i="7"/>
  <c r="CPL141" i="7"/>
  <c r="CPM141" i="7"/>
  <c r="CPN141" i="7"/>
  <c r="CPO141" i="7"/>
  <c r="CPP141" i="7"/>
  <c r="CPQ141" i="7"/>
  <c r="CPR141" i="7"/>
  <c r="CPS141" i="7"/>
  <c r="CPT141" i="7"/>
  <c r="CPU141" i="7"/>
  <c r="CPV141" i="7"/>
  <c r="CPW141" i="7"/>
  <c r="CPX141" i="7"/>
  <c r="CPY141" i="7"/>
  <c r="CPZ141" i="7"/>
  <c r="CQA141" i="7"/>
  <c r="CQB141" i="7"/>
  <c r="CQC141" i="7"/>
  <c r="CQD141" i="7"/>
  <c r="CQE141" i="7"/>
  <c r="CQF141" i="7"/>
  <c r="CQG141" i="7"/>
  <c r="CQH141" i="7"/>
  <c r="CQI141" i="7"/>
  <c r="CQJ141" i="7"/>
  <c r="CQK141" i="7"/>
  <c r="CQL141" i="7"/>
  <c r="CQM141" i="7"/>
  <c r="CQN141" i="7"/>
  <c r="CQO141" i="7"/>
  <c r="CQP141" i="7"/>
  <c r="CQQ141" i="7"/>
  <c r="CQR141" i="7"/>
  <c r="CQS141" i="7"/>
  <c r="CQT141" i="7"/>
  <c r="CQU141" i="7"/>
  <c r="CQV141" i="7"/>
  <c r="CQW141" i="7"/>
  <c r="CQX141" i="7"/>
  <c r="CQY141" i="7"/>
  <c r="CQZ141" i="7"/>
  <c r="CRA141" i="7"/>
  <c r="CRB141" i="7"/>
  <c r="CRC141" i="7"/>
  <c r="CRD141" i="7"/>
  <c r="CRE141" i="7"/>
  <c r="CRF141" i="7"/>
  <c r="CRG141" i="7"/>
  <c r="CRH141" i="7"/>
  <c r="CRI141" i="7"/>
  <c r="CRJ141" i="7"/>
  <c r="CRK141" i="7"/>
  <c r="CRL141" i="7"/>
  <c r="CRM141" i="7"/>
  <c r="CRN141" i="7"/>
  <c r="CRO141" i="7"/>
  <c r="CRP141" i="7"/>
  <c r="CRQ141" i="7"/>
  <c r="CRR141" i="7"/>
  <c r="CRS141" i="7"/>
  <c r="CRT141" i="7"/>
  <c r="CRU141" i="7"/>
  <c r="CRV141" i="7"/>
  <c r="CRW141" i="7"/>
  <c r="CRX141" i="7"/>
  <c r="CRY141" i="7"/>
  <c r="CRZ141" i="7"/>
  <c r="CSA141" i="7"/>
  <c r="CSB141" i="7"/>
  <c r="CSC141" i="7"/>
  <c r="CSD141" i="7"/>
  <c r="CSE141" i="7"/>
  <c r="CSF141" i="7"/>
  <c r="CSG141" i="7"/>
  <c r="CSH141" i="7"/>
  <c r="CSI141" i="7"/>
  <c r="CSJ141" i="7"/>
  <c r="CSK141" i="7"/>
  <c r="CSL141" i="7"/>
  <c r="CSM141" i="7"/>
  <c r="CSN141" i="7"/>
  <c r="CSO141" i="7"/>
  <c r="CSP141" i="7"/>
  <c r="CSQ141" i="7"/>
  <c r="CSR141" i="7"/>
  <c r="CSS141" i="7"/>
  <c r="CST141" i="7"/>
  <c r="CSU141" i="7"/>
  <c r="CSV141" i="7"/>
  <c r="CSW141" i="7"/>
  <c r="CSX141" i="7"/>
  <c r="CSY141" i="7"/>
  <c r="CSZ141" i="7"/>
  <c r="CTA141" i="7"/>
  <c r="CTB141" i="7"/>
  <c r="CTC141" i="7"/>
  <c r="CTD141" i="7"/>
  <c r="CTE141" i="7"/>
  <c r="CTF141" i="7"/>
  <c r="CTG141" i="7"/>
  <c r="CTH141" i="7"/>
  <c r="CTI141" i="7"/>
  <c r="CTJ141" i="7"/>
  <c r="CTK141" i="7"/>
  <c r="CTL141" i="7"/>
  <c r="CTM141" i="7"/>
  <c r="CTN141" i="7"/>
  <c r="CTO141" i="7"/>
  <c r="CTP141" i="7"/>
  <c r="CTQ141" i="7"/>
  <c r="CTR141" i="7"/>
  <c r="CTS141" i="7"/>
  <c r="CTT141" i="7"/>
  <c r="CTU141" i="7"/>
  <c r="CTV141" i="7"/>
  <c r="CTW141" i="7"/>
  <c r="CTX141" i="7"/>
  <c r="CTY141" i="7"/>
  <c r="CTZ141" i="7"/>
  <c r="CUA141" i="7"/>
  <c r="CUB141" i="7"/>
  <c r="CUC141" i="7"/>
  <c r="CUD141" i="7"/>
  <c r="CUE141" i="7"/>
  <c r="CUF141" i="7"/>
  <c r="CUG141" i="7"/>
  <c r="CUH141" i="7"/>
  <c r="CUI141" i="7"/>
  <c r="CUJ141" i="7"/>
  <c r="CUK141" i="7"/>
  <c r="CUL141" i="7"/>
  <c r="CUM141" i="7"/>
  <c r="CUN141" i="7"/>
  <c r="CUO141" i="7"/>
  <c r="CUP141" i="7"/>
  <c r="CUQ141" i="7"/>
  <c r="CUR141" i="7"/>
  <c r="CUS141" i="7"/>
  <c r="CUT141" i="7"/>
  <c r="CUU141" i="7"/>
  <c r="CUV141" i="7"/>
  <c r="CUW141" i="7"/>
  <c r="CUX141" i="7"/>
  <c r="CUY141" i="7"/>
  <c r="CUZ141" i="7"/>
  <c r="CVA141" i="7"/>
  <c r="CVB141" i="7"/>
  <c r="CVC141" i="7"/>
  <c r="CVD141" i="7"/>
  <c r="CVE141" i="7"/>
  <c r="CVF141" i="7"/>
  <c r="CVG141" i="7"/>
  <c r="CVH141" i="7"/>
  <c r="CVI141" i="7"/>
  <c r="CVJ141" i="7"/>
  <c r="CVK141" i="7"/>
  <c r="CVL141" i="7"/>
  <c r="CVM141" i="7"/>
  <c r="CVN141" i="7"/>
  <c r="CVO141" i="7"/>
  <c r="CVP141" i="7"/>
  <c r="CVQ141" i="7"/>
  <c r="CVR141" i="7"/>
  <c r="CVS141" i="7"/>
  <c r="CVT141" i="7"/>
  <c r="CVU141" i="7"/>
  <c r="CVV141" i="7"/>
  <c r="CVW141" i="7"/>
  <c r="CVX141" i="7"/>
  <c r="CVY141" i="7"/>
  <c r="CVZ141" i="7"/>
  <c r="CWA141" i="7"/>
  <c r="CWB141" i="7"/>
  <c r="CWC141" i="7"/>
  <c r="CWD141" i="7"/>
  <c r="CWE141" i="7"/>
  <c r="CWF141" i="7"/>
  <c r="CWG141" i="7"/>
  <c r="CWH141" i="7"/>
  <c r="CWI141" i="7"/>
  <c r="CWJ141" i="7"/>
  <c r="CWK141" i="7"/>
  <c r="CWL141" i="7"/>
  <c r="CWM141" i="7"/>
  <c r="CWN141" i="7"/>
  <c r="CWO141" i="7"/>
  <c r="CWP141" i="7"/>
  <c r="CWQ141" i="7"/>
  <c r="CWR141" i="7"/>
  <c r="CWS141" i="7"/>
  <c r="CWT141" i="7"/>
  <c r="CWU141" i="7"/>
  <c r="CWV141" i="7"/>
  <c r="CWW141" i="7"/>
  <c r="CWX141" i="7"/>
  <c r="CWY141" i="7"/>
  <c r="CWZ141" i="7"/>
  <c r="CXA141" i="7"/>
  <c r="CXB141" i="7"/>
  <c r="CXC141" i="7"/>
  <c r="CXD141" i="7"/>
  <c r="CXE141" i="7"/>
  <c r="CXF141" i="7"/>
  <c r="CXG141" i="7"/>
  <c r="CXH141" i="7"/>
  <c r="CXI141" i="7"/>
  <c r="CXJ141" i="7"/>
  <c r="CXK141" i="7"/>
  <c r="CXL141" i="7"/>
  <c r="CXM141" i="7"/>
  <c r="CXN141" i="7"/>
  <c r="CXO141" i="7"/>
  <c r="CXP141" i="7"/>
  <c r="CXQ141" i="7"/>
  <c r="CXR141" i="7"/>
  <c r="CXS141" i="7"/>
  <c r="CXT141" i="7"/>
  <c r="CXU141" i="7"/>
  <c r="CXV141" i="7"/>
  <c r="CXW141" i="7"/>
  <c r="CXX141" i="7"/>
  <c r="CXY141" i="7"/>
  <c r="CXZ141" i="7"/>
  <c r="CYA141" i="7"/>
  <c r="CYB141" i="7"/>
  <c r="CYC141" i="7"/>
  <c r="CYD141" i="7"/>
  <c r="CYE141" i="7"/>
  <c r="CYF141" i="7"/>
  <c r="CYG141" i="7"/>
  <c r="CYH141" i="7"/>
  <c r="CYI141" i="7"/>
  <c r="CYJ141" i="7"/>
  <c r="CYK141" i="7"/>
  <c r="CYL141" i="7"/>
  <c r="CYM141" i="7"/>
  <c r="CYN141" i="7"/>
  <c r="CYO141" i="7"/>
  <c r="CYP141" i="7"/>
  <c r="CYQ141" i="7"/>
  <c r="CYR141" i="7"/>
  <c r="CYS141" i="7"/>
  <c r="CYT141" i="7"/>
  <c r="CYU141" i="7"/>
  <c r="CYV141" i="7"/>
  <c r="CYW141" i="7"/>
  <c r="CYX141" i="7"/>
  <c r="CYY141" i="7"/>
  <c r="CYZ141" i="7"/>
  <c r="CZA141" i="7"/>
  <c r="CZB141" i="7"/>
  <c r="CZC141" i="7"/>
  <c r="CZD141" i="7"/>
  <c r="CZE141" i="7"/>
  <c r="CZF141" i="7"/>
  <c r="CZG141" i="7"/>
  <c r="CZH141" i="7"/>
  <c r="CZI141" i="7"/>
  <c r="CZJ141" i="7"/>
  <c r="CZK141" i="7"/>
  <c r="CZL141" i="7"/>
  <c r="CZM141" i="7"/>
  <c r="CZN141" i="7"/>
  <c r="CZO141" i="7"/>
  <c r="CZP141" i="7"/>
  <c r="CZQ141" i="7"/>
  <c r="CZR141" i="7"/>
  <c r="CZS141" i="7"/>
  <c r="CZT141" i="7"/>
  <c r="CZU141" i="7"/>
  <c r="CZV141" i="7"/>
  <c r="CZW141" i="7"/>
  <c r="CZX141" i="7"/>
  <c r="CZY141" i="7"/>
  <c r="CZZ141" i="7"/>
  <c r="DAA141" i="7"/>
  <c r="DAB141" i="7"/>
  <c r="DAC141" i="7"/>
  <c r="DAD141" i="7"/>
  <c r="DAE141" i="7"/>
  <c r="DAF141" i="7"/>
  <c r="DAG141" i="7"/>
  <c r="DAH141" i="7"/>
  <c r="DAI141" i="7"/>
  <c r="DAJ141" i="7"/>
  <c r="DAK141" i="7"/>
  <c r="DAL141" i="7"/>
  <c r="DAM141" i="7"/>
  <c r="DAN141" i="7"/>
  <c r="DAO141" i="7"/>
  <c r="DAP141" i="7"/>
  <c r="DAQ141" i="7"/>
  <c r="DAR141" i="7"/>
  <c r="DAS141" i="7"/>
  <c r="DAT141" i="7"/>
  <c r="DAU141" i="7"/>
  <c r="DAV141" i="7"/>
  <c r="DAW141" i="7"/>
  <c r="DAX141" i="7"/>
  <c r="DAY141" i="7"/>
  <c r="DAZ141" i="7"/>
  <c r="DBA141" i="7"/>
  <c r="DBB141" i="7"/>
  <c r="DBC141" i="7"/>
  <c r="DBD141" i="7"/>
  <c r="DBE141" i="7"/>
  <c r="DBF141" i="7"/>
  <c r="DBG141" i="7"/>
  <c r="DBH141" i="7"/>
  <c r="DBI141" i="7"/>
  <c r="DBJ141" i="7"/>
  <c r="DBK141" i="7"/>
  <c r="DBL141" i="7"/>
  <c r="DBM141" i="7"/>
  <c r="DBN141" i="7"/>
  <c r="DBO141" i="7"/>
  <c r="DBP141" i="7"/>
  <c r="DBQ141" i="7"/>
  <c r="DBR141" i="7"/>
  <c r="DBS141" i="7"/>
  <c r="DBT141" i="7"/>
  <c r="DBU141" i="7"/>
  <c r="DBV141" i="7"/>
  <c r="DBW141" i="7"/>
  <c r="DBX141" i="7"/>
  <c r="DBY141" i="7"/>
  <c r="DBZ141" i="7"/>
  <c r="DCA141" i="7"/>
  <c r="DCB141" i="7"/>
  <c r="DCC141" i="7"/>
  <c r="DCD141" i="7"/>
  <c r="DCE141" i="7"/>
  <c r="DCF141" i="7"/>
  <c r="DCG141" i="7"/>
  <c r="DCH141" i="7"/>
  <c r="DCI141" i="7"/>
  <c r="DCJ141" i="7"/>
  <c r="DCK141" i="7"/>
  <c r="DCL141" i="7"/>
  <c r="DCM141" i="7"/>
  <c r="DCN141" i="7"/>
  <c r="DCO141" i="7"/>
  <c r="DCP141" i="7"/>
  <c r="DCQ141" i="7"/>
  <c r="DCR141" i="7"/>
  <c r="DCS141" i="7"/>
  <c r="DCT141" i="7"/>
  <c r="DCU141" i="7"/>
  <c r="DCV141" i="7"/>
  <c r="DCW141" i="7"/>
  <c r="DCX141" i="7"/>
  <c r="DCY141" i="7"/>
  <c r="DCZ141" i="7"/>
  <c r="DDA141" i="7"/>
  <c r="DDB141" i="7"/>
  <c r="DDC141" i="7"/>
  <c r="DDD141" i="7"/>
  <c r="DDE141" i="7"/>
  <c r="DDF141" i="7"/>
  <c r="DDG141" i="7"/>
  <c r="DDH141" i="7"/>
  <c r="DDI141" i="7"/>
  <c r="DDJ141" i="7"/>
  <c r="DDK141" i="7"/>
  <c r="DDL141" i="7"/>
  <c r="DDM141" i="7"/>
  <c r="DDN141" i="7"/>
  <c r="DDO141" i="7"/>
  <c r="DDP141" i="7"/>
  <c r="DDQ141" i="7"/>
  <c r="DDR141" i="7"/>
  <c r="DDS141" i="7"/>
  <c r="DDT141" i="7"/>
  <c r="DDU141" i="7"/>
  <c r="DDV141" i="7"/>
  <c r="DDW141" i="7"/>
  <c r="DDX141" i="7"/>
  <c r="DDY141" i="7"/>
  <c r="DDZ141" i="7"/>
  <c r="DEA141" i="7"/>
  <c r="DEB141" i="7"/>
  <c r="DEC141" i="7"/>
  <c r="DED141" i="7"/>
  <c r="DEE141" i="7"/>
  <c r="DEF141" i="7"/>
  <c r="DEG141" i="7"/>
  <c r="DEH141" i="7"/>
  <c r="DEI141" i="7"/>
  <c r="DEJ141" i="7"/>
  <c r="DEK141" i="7"/>
  <c r="DEL141" i="7"/>
  <c r="DEM141" i="7"/>
  <c r="DEN141" i="7"/>
  <c r="DEO141" i="7"/>
  <c r="DEP141" i="7"/>
  <c r="DEQ141" i="7"/>
  <c r="DER141" i="7"/>
  <c r="DES141" i="7"/>
  <c r="DET141" i="7"/>
  <c r="DEU141" i="7"/>
  <c r="DEV141" i="7"/>
  <c r="DEW141" i="7"/>
  <c r="DEX141" i="7"/>
  <c r="DEY141" i="7"/>
  <c r="DEZ141" i="7"/>
  <c r="DFA141" i="7"/>
  <c r="DFB141" i="7"/>
  <c r="DFC141" i="7"/>
  <c r="DFD141" i="7"/>
  <c r="DFE141" i="7"/>
  <c r="DFF141" i="7"/>
  <c r="DFG141" i="7"/>
  <c r="DFH141" i="7"/>
  <c r="DFI141" i="7"/>
  <c r="DFJ141" i="7"/>
  <c r="DFK141" i="7"/>
  <c r="DFL141" i="7"/>
  <c r="DFM141" i="7"/>
  <c r="DFN141" i="7"/>
  <c r="DFO141" i="7"/>
  <c r="DFP141" i="7"/>
  <c r="DFQ141" i="7"/>
  <c r="DFR141" i="7"/>
  <c r="DFS141" i="7"/>
  <c r="DFT141" i="7"/>
  <c r="DFU141" i="7"/>
  <c r="DFV141" i="7"/>
  <c r="DFW141" i="7"/>
  <c r="DFX141" i="7"/>
  <c r="DFY141" i="7"/>
  <c r="DFZ141" i="7"/>
  <c r="DGA141" i="7"/>
  <c r="DGB141" i="7"/>
  <c r="DGC141" i="7"/>
  <c r="DGD141" i="7"/>
  <c r="DGE141" i="7"/>
  <c r="DGF141" i="7"/>
  <c r="DGG141" i="7"/>
  <c r="DGH141" i="7"/>
  <c r="DGI141" i="7"/>
  <c r="DGJ141" i="7"/>
  <c r="DGK141" i="7"/>
  <c r="DGL141" i="7"/>
  <c r="DGM141" i="7"/>
  <c r="DGN141" i="7"/>
  <c r="DGO141" i="7"/>
  <c r="DGP141" i="7"/>
  <c r="DGQ141" i="7"/>
  <c r="DGR141" i="7"/>
  <c r="DGS141" i="7"/>
  <c r="DGT141" i="7"/>
  <c r="DGU141" i="7"/>
  <c r="DGV141" i="7"/>
  <c r="DGW141" i="7"/>
  <c r="DGX141" i="7"/>
  <c r="DGY141" i="7"/>
  <c r="DGZ141" i="7"/>
  <c r="DHA141" i="7"/>
  <c r="DHB141" i="7"/>
  <c r="DHC141" i="7"/>
  <c r="DHD141" i="7"/>
  <c r="DHE141" i="7"/>
  <c r="DHF141" i="7"/>
  <c r="DHG141" i="7"/>
  <c r="DHH141" i="7"/>
  <c r="DHI141" i="7"/>
  <c r="DHJ141" i="7"/>
  <c r="DHK141" i="7"/>
  <c r="DHL141" i="7"/>
  <c r="DHM141" i="7"/>
  <c r="DHN141" i="7"/>
  <c r="DHO141" i="7"/>
  <c r="DHP141" i="7"/>
  <c r="DHQ141" i="7"/>
  <c r="DHR141" i="7"/>
  <c r="DHS141" i="7"/>
  <c r="DHT141" i="7"/>
  <c r="DHU141" i="7"/>
  <c r="DHV141" i="7"/>
  <c r="DHW141" i="7"/>
  <c r="DHX141" i="7"/>
  <c r="DHY141" i="7"/>
  <c r="DHZ141" i="7"/>
  <c r="DIA141" i="7"/>
  <c r="DIB141" i="7"/>
  <c r="DIC141" i="7"/>
  <c r="DID141" i="7"/>
  <c r="DIE141" i="7"/>
  <c r="DIF141" i="7"/>
  <c r="DIG141" i="7"/>
  <c r="DIH141" i="7"/>
  <c r="DII141" i="7"/>
  <c r="DIJ141" i="7"/>
  <c r="DIK141" i="7"/>
  <c r="DIL141" i="7"/>
  <c r="DIM141" i="7"/>
  <c r="DIN141" i="7"/>
  <c r="DIO141" i="7"/>
  <c r="DIP141" i="7"/>
  <c r="DIQ141" i="7"/>
  <c r="DIR141" i="7"/>
  <c r="DIS141" i="7"/>
  <c r="DIT141" i="7"/>
  <c r="DIU141" i="7"/>
  <c r="DIV141" i="7"/>
  <c r="DIW141" i="7"/>
  <c r="DIX141" i="7"/>
  <c r="DIY141" i="7"/>
  <c r="DIZ141" i="7"/>
  <c r="DJA141" i="7"/>
  <c r="DJB141" i="7"/>
  <c r="DJC141" i="7"/>
  <c r="DJD141" i="7"/>
  <c r="DJE141" i="7"/>
  <c r="DJF141" i="7"/>
  <c r="DJG141" i="7"/>
  <c r="DJH141" i="7"/>
  <c r="DJI141" i="7"/>
  <c r="DJJ141" i="7"/>
  <c r="DJK141" i="7"/>
  <c r="DJL141" i="7"/>
  <c r="DJM141" i="7"/>
  <c r="DJN141" i="7"/>
  <c r="DJO141" i="7"/>
  <c r="DJP141" i="7"/>
  <c r="DJQ141" i="7"/>
  <c r="DJR141" i="7"/>
  <c r="DJS141" i="7"/>
  <c r="DJT141" i="7"/>
  <c r="DJU141" i="7"/>
  <c r="DJV141" i="7"/>
  <c r="DJW141" i="7"/>
  <c r="DJX141" i="7"/>
  <c r="DJY141" i="7"/>
  <c r="DJZ141" i="7"/>
  <c r="DKA141" i="7"/>
  <c r="DKB141" i="7"/>
  <c r="DKC141" i="7"/>
  <c r="DKD141" i="7"/>
  <c r="DKE141" i="7"/>
  <c r="DKF141" i="7"/>
  <c r="DKG141" i="7"/>
  <c r="DKH141" i="7"/>
  <c r="DKI141" i="7"/>
  <c r="DKJ141" i="7"/>
  <c r="DKK141" i="7"/>
  <c r="DKL141" i="7"/>
  <c r="DKM141" i="7"/>
  <c r="DKN141" i="7"/>
  <c r="DKO141" i="7"/>
  <c r="DKP141" i="7"/>
  <c r="DKQ141" i="7"/>
  <c r="DKR141" i="7"/>
  <c r="DKS141" i="7"/>
  <c r="DKT141" i="7"/>
  <c r="DKU141" i="7"/>
  <c r="DKV141" i="7"/>
  <c r="DKW141" i="7"/>
  <c r="DKX141" i="7"/>
  <c r="DKY141" i="7"/>
  <c r="DKZ141" i="7"/>
  <c r="DLA141" i="7"/>
  <c r="DLB141" i="7"/>
  <c r="DLC141" i="7"/>
  <c r="DLD141" i="7"/>
  <c r="DLE141" i="7"/>
  <c r="DLF141" i="7"/>
  <c r="DLG141" i="7"/>
  <c r="DLH141" i="7"/>
  <c r="DLI141" i="7"/>
  <c r="DLJ141" i="7"/>
  <c r="DLK141" i="7"/>
  <c r="DLL141" i="7"/>
  <c r="DLM141" i="7"/>
  <c r="DLN141" i="7"/>
  <c r="DLO141" i="7"/>
  <c r="DLP141" i="7"/>
  <c r="DLQ141" i="7"/>
  <c r="DLR141" i="7"/>
  <c r="DLS141" i="7"/>
  <c r="DLT141" i="7"/>
  <c r="DLU141" i="7"/>
  <c r="DLV141" i="7"/>
  <c r="DLW141" i="7"/>
  <c r="DLX141" i="7"/>
  <c r="DLY141" i="7"/>
  <c r="DLZ141" i="7"/>
  <c r="DMA141" i="7"/>
  <c r="DMB141" i="7"/>
  <c r="DMC141" i="7"/>
  <c r="DMD141" i="7"/>
  <c r="DME141" i="7"/>
  <c r="DMF141" i="7"/>
  <c r="DMG141" i="7"/>
  <c r="DMH141" i="7"/>
  <c r="DMI141" i="7"/>
  <c r="DMJ141" i="7"/>
  <c r="DMK141" i="7"/>
  <c r="DML141" i="7"/>
  <c r="DMM141" i="7"/>
  <c r="DMN141" i="7"/>
  <c r="DMO141" i="7"/>
  <c r="DMP141" i="7"/>
  <c r="DMQ141" i="7"/>
  <c r="DMR141" i="7"/>
  <c r="DMS141" i="7"/>
  <c r="DMT141" i="7"/>
  <c r="DMU141" i="7"/>
  <c r="DMV141" i="7"/>
  <c r="DMW141" i="7"/>
  <c r="DMX141" i="7"/>
  <c r="DMY141" i="7"/>
  <c r="DMZ141" i="7"/>
  <c r="DNA141" i="7"/>
  <c r="DNB141" i="7"/>
  <c r="DNC141" i="7"/>
  <c r="DND141" i="7"/>
  <c r="DNE141" i="7"/>
  <c r="DNF141" i="7"/>
  <c r="DNG141" i="7"/>
  <c r="DNH141" i="7"/>
  <c r="DNI141" i="7"/>
  <c r="DNJ141" i="7"/>
  <c r="DNK141" i="7"/>
  <c r="DNL141" i="7"/>
  <c r="DNM141" i="7"/>
  <c r="DNN141" i="7"/>
  <c r="DNO141" i="7"/>
  <c r="DNP141" i="7"/>
  <c r="DNQ141" i="7"/>
  <c r="DNR141" i="7"/>
  <c r="DNS141" i="7"/>
  <c r="DNT141" i="7"/>
  <c r="DNU141" i="7"/>
  <c r="DNV141" i="7"/>
  <c r="DNW141" i="7"/>
  <c r="DNX141" i="7"/>
  <c r="DNY141" i="7"/>
  <c r="DNZ141" i="7"/>
  <c r="DOA141" i="7"/>
  <c r="DOB141" i="7"/>
  <c r="DOC141" i="7"/>
  <c r="DOD141" i="7"/>
  <c r="DOE141" i="7"/>
  <c r="DOF141" i="7"/>
  <c r="DOG141" i="7"/>
  <c r="DOH141" i="7"/>
  <c r="DOI141" i="7"/>
  <c r="DOJ141" i="7"/>
  <c r="DOK141" i="7"/>
  <c r="DOL141" i="7"/>
  <c r="DOM141" i="7"/>
  <c r="DON141" i="7"/>
  <c r="DOO141" i="7"/>
  <c r="DOP141" i="7"/>
  <c r="DOQ141" i="7"/>
  <c r="DOR141" i="7"/>
  <c r="DOS141" i="7"/>
  <c r="DOT141" i="7"/>
  <c r="DOU141" i="7"/>
  <c r="DOV141" i="7"/>
  <c r="DOW141" i="7"/>
  <c r="DOX141" i="7"/>
  <c r="DOY141" i="7"/>
  <c r="DOZ141" i="7"/>
  <c r="DPA141" i="7"/>
  <c r="DPB141" i="7"/>
  <c r="DPC141" i="7"/>
  <c r="DPD141" i="7"/>
  <c r="DPE141" i="7"/>
  <c r="DPF141" i="7"/>
  <c r="DPG141" i="7"/>
  <c r="DPH141" i="7"/>
  <c r="DPI141" i="7"/>
  <c r="DPJ141" i="7"/>
  <c r="DPK141" i="7"/>
  <c r="DPL141" i="7"/>
  <c r="DPM141" i="7"/>
  <c r="DPN141" i="7"/>
  <c r="DPO141" i="7"/>
  <c r="DPP141" i="7"/>
  <c r="DPQ141" i="7"/>
  <c r="DPR141" i="7"/>
  <c r="DPS141" i="7"/>
  <c r="DPT141" i="7"/>
  <c r="DPU141" i="7"/>
  <c r="DPV141" i="7"/>
  <c r="DPW141" i="7"/>
  <c r="DPX141" i="7"/>
  <c r="DPY141" i="7"/>
  <c r="DPZ141" i="7"/>
  <c r="DQA141" i="7"/>
  <c r="DQB141" i="7"/>
  <c r="DQC141" i="7"/>
  <c r="DQD141" i="7"/>
  <c r="DQE141" i="7"/>
  <c r="DQF141" i="7"/>
  <c r="DQG141" i="7"/>
  <c r="DQH141" i="7"/>
  <c r="DQI141" i="7"/>
  <c r="DQJ141" i="7"/>
  <c r="DQK141" i="7"/>
  <c r="DQL141" i="7"/>
  <c r="DQM141" i="7"/>
  <c r="DQN141" i="7"/>
  <c r="DQO141" i="7"/>
  <c r="DQP141" i="7"/>
  <c r="DQQ141" i="7"/>
  <c r="DQR141" i="7"/>
  <c r="DQS141" i="7"/>
  <c r="DQT141" i="7"/>
  <c r="DQU141" i="7"/>
  <c r="DQV141" i="7"/>
  <c r="DQW141" i="7"/>
  <c r="DQX141" i="7"/>
  <c r="DQY141" i="7"/>
  <c r="DQZ141" i="7"/>
  <c r="DRA141" i="7"/>
  <c r="DRB141" i="7"/>
  <c r="DRC141" i="7"/>
  <c r="DRD141" i="7"/>
  <c r="DRE141" i="7"/>
  <c r="DRF141" i="7"/>
  <c r="DRG141" i="7"/>
  <c r="DRH141" i="7"/>
  <c r="DRI141" i="7"/>
  <c r="DRJ141" i="7"/>
  <c r="DRK141" i="7"/>
  <c r="DRL141" i="7"/>
  <c r="DRM141" i="7"/>
  <c r="DRN141" i="7"/>
  <c r="DRO141" i="7"/>
  <c r="DRP141" i="7"/>
  <c r="DRQ141" i="7"/>
  <c r="DRR141" i="7"/>
  <c r="DRS141" i="7"/>
  <c r="DRT141" i="7"/>
  <c r="DRU141" i="7"/>
  <c r="DRV141" i="7"/>
  <c r="DRW141" i="7"/>
  <c r="DRX141" i="7"/>
  <c r="DRY141" i="7"/>
  <c r="DRZ141" i="7"/>
  <c r="DSA141" i="7"/>
  <c r="DSB141" i="7"/>
  <c r="DSC141" i="7"/>
  <c r="DSD141" i="7"/>
  <c r="DSE141" i="7"/>
  <c r="DSF141" i="7"/>
  <c r="DSG141" i="7"/>
  <c r="DSH141" i="7"/>
  <c r="DSI141" i="7"/>
  <c r="DSJ141" i="7"/>
  <c r="DSK141" i="7"/>
  <c r="DSL141" i="7"/>
  <c r="DSM141" i="7"/>
  <c r="DSN141" i="7"/>
  <c r="DSO141" i="7"/>
  <c r="DSP141" i="7"/>
  <c r="DSQ141" i="7"/>
  <c r="DSR141" i="7"/>
  <c r="DSS141" i="7"/>
  <c r="DST141" i="7"/>
  <c r="DSU141" i="7"/>
  <c r="DSV141" i="7"/>
  <c r="DSW141" i="7"/>
  <c r="DSX141" i="7"/>
  <c r="DSY141" i="7"/>
  <c r="DSZ141" i="7"/>
  <c r="DTA141" i="7"/>
  <c r="DTB141" i="7"/>
  <c r="DTC141" i="7"/>
  <c r="DTD141" i="7"/>
  <c r="DTE141" i="7"/>
  <c r="DTF141" i="7"/>
  <c r="DTG141" i="7"/>
  <c r="DTH141" i="7"/>
  <c r="DTI141" i="7"/>
  <c r="DTJ141" i="7"/>
  <c r="DTK141" i="7"/>
  <c r="DTL141" i="7"/>
  <c r="DTM141" i="7"/>
  <c r="DTN141" i="7"/>
  <c r="DTO141" i="7"/>
  <c r="DTP141" i="7"/>
  <c r="DTQ141" i="7"/>
  <c r="DTR141" i="7"/>
  <c r="DTS141" i="7"/>
  <c r="DTT141" i="7"/>
  <c r="DTU141" i="7"/>
  <c r="DTV141" i="7"/>
  <c r="DTW141" i="7"/>
  <c r="DTX141" i="7"/>
  <c r="DTY141" i="7"/>
  <c r="DTZ141" i="7"/>
  <c r="DUA141" i="7"/>
  <c r="DUB141" i="7"/>
  <c r="DUC141" i="7"/>
  <c r="DUD141" i="7"/>
  <c r="DUE141" i="7"/>
  <c r="DUF141" i="7"/>
  <c r="DUG141" i="7"/>
  <c r="DUH141" i="7"/>
  <c r="DUI141" i="7"/>
  <c r="DUJ141" i="7"/>
  <c r="DUK141" i="7"/>
  <c r="DUL141" i="7"/>
  <c r="DUM141" i="7"/>
  <c r="DUN141" i="7"/>
  <c r="DUO141" i="7"/>
  <c r="DUP141" i="7"/>
  <c r="DUQ141" i="7"/>
  <c r="DUR141" i="7"/>
  <c r="DUS141" i="7"/>
  <c r="DUT141" i="7"/>
  <c r="DUU141" i="7"/>
  <c r="DUV141" i="7"/>
  <c r="DUW141" i="7"/>
  <c r="DUX141" i="7"/>
  <c r="DUY141" i="7"/>
  <c r="DUZ141" i="7"/>
  <c r="DVA141" i="7"/>
  <c r="DVB141" i="7"/>
  <c r="DVC141" i="7"/>
  <c r="DVD141" i="7"/>
  <c r="DVE141" i="7"/>
  <c r="DVF141" i="7"/>
  <c r="DVG141" i="7"/>
  <c r="DVH141" i="7"/>
  <c r="DVI141" i="7"/>
  <c r="DVJ141" i="7"/>
  <c r="DVK141" i="7"/>
  <c r="DVL141" i="7"/>
  <c r="DVM141" i="7"/>
  <c r="DVN141" i="7"/>
  <c r="DVO141" i="7"/>
  <c r="DVP141" i="7"/>
  <c r="DVQ141" i="7"/>
  <c r="DVR141" i="7"/>
  <c r="DVS141" i="7"/>
  <c r="DVT141" i="7"/>
  <c r="DVU141" i="7"/>
  <c r="DVV141" i="7"/>
  <c r="DVW141" i="7"/>
  <c r="DVX141" i="7"/>
  <c r="DVY141" i="7"/>
  <c r="DVZ141" i="7"/>
  <c r="DWA141" i="7"/>
  <c r="DWB141" i="7"/>
  <c r="DWC141" i="7"/>
  <c r="DWD141" i="7"/>
  <c r="DWE141" i="7"/>
  <c r="DWF141" i="7"/>
  <c r="DWG141" i="7"/>
  <c r="DWH141" i="7"/>
  <c r="DWI141" i="7"/>
  <c r="DWJ141" i="7"/>
  <c r="DWK141" i="7"/>
  <c r="DWL141" i="7"/>
  <c r="DWM141" i="7"/>
  <c r="DWN141" i="7"/>
  <c r="DWO141" i="7"/>
  <c r="DWP141" i="7"/>
  <c r="DWQ141" i="7"/>
  <c r="DWR141" i="7"/>
  <c r="DWS141" i="7"/>
  <c r="DWT141" i="7"/>
  <c r="DWU141" i="7"/>
  <c r="DWV141" i="7"/>
  <c r="DWW141" i="7"/>
  <c r="DWX141" i="7"/>
  <c r="DWY141" i="7"/>
  <c r="DWZ141" i="7"/>
  <c r="DXA141" i="7"/>
  <c r="DXB141" i="7"/>
  <c r="DXC141" i="7"/>
  <c r="DXD141" i="7"/>
  <c r="DXE141" i="7"/>
  <c r="DXF141" i="7"/>
  <c r="DXG141" i="7"/>
  <c r="DXH141" i="7"/>
  <c r="DXI141" i="7"/>
  <c r="DXJ141" i="7"/>
  <c r="DXK141" i="7"/>
  <c r="DXL141" i="7"/>
  <c r="DXM141" i="7"/>
  <c r="DXN141" i="7"/>
  <c r="DXO141" i="7"/>
  <c r="DXP141" i="7"/>
  <c r="DXQ141" i="7"/>
  <c r="DXR141" i="7"/>
  <c r="DXS141" i="7"/>
  <c r="DXT141" i="7"/>
  <c r="DXU141" i="7"/>
  <c r="DXV141" i="7"/>
  <c r="DXW141" i="7"/>
  <c r="DXX141" i="7"/>
  <c r="DXY141" i="7"/>
  <c r="DXZ141" i="7"/>
  <c r="DYA141" i="7"/>
  <c r="DYB141" i="7"/>
  <c r="DYC141" i="7"/>
  <c r="DYD141" i="7"/>
  <c r="DYE141" i="7"/>
  <c r="DYF141" i="7"/>
  <c r="DYG141" i="7"/>
  <c r="DYH141" i="7"/>
  <c r="DYI141" i="7"/>
  <c r="DYJ141" i="7"/>
  <c r="DYK141" i="7"/>
  <c r="DYL141" i="7"/>
  <c r="DYM141" i="7"/>
  <c r="DYN141" i="7"/>
  <c r="DYO141" i="7"/>
  <c r="DYP141" i="7"/>
  <c r="DYQ141" i="7"/>
  <c r="DYR141" i="7"/>
  <c r="DYS141" i="7"/>
  <c r="DYT141" i="7"/>
  <c r="DYU141" i="7"/>
  <c r="DYV141" i="7"/>
  <c r="DYW141" i="7"/>
  <c r="DYX141" i="7"/>
  <c r="DYY141" i="7"/>
  <c r="DYZ141" i="7"/>
  <c r="DZA141" i="7"/>
  <c r="DZB141" i="7"/>
  <c r="DZC141" i="7"/>
  <c r="DZD141" i="7"/>
  <c r="DZE141" i="7"/>
  <c r="DZF141" i="7"/>
  <c r="DZG141" i="7"/>
  <c r="DZH141" i="7"/>
  <c r="DZI141" i="7"/>
  <c r="DZJ141" i="7"/>
  <c r="DZK141" i="7"/>
  <c r="DZL141" i="7"/>
  <c r="DZM141" i="7"/>
  <c r="DZN141" i="7"/>
  <c r="DZO141" i="7"/>
  <c r="DZP141" i="7"/>
  <c r="DZQ141" i="7"/>
  <c r="DZR141" i="7"/>
  <c r="DZS141" i="7"/>
  <c r="DZT141" i="7"/>
  <c r="DZU141" i="7"/>
  <c r="DZV141" i="7"/>
  <c r="DZW141" i="7"/>
  <c r="DZX141" i="7"/>
  <c r="DZY141" i="7"/>
  <c r="DZZ141" i="7"/>
  <c r="EAA141" i="7"/>
  <c r="EAB141" i="7"/>
  <c r="EAC141" i="7"/>
  <c r="EAD141" i="7"/>
  <c r="EAE141" i="7"/>
  <c r="EAF141" i="7"/>
  <c r="EAG141" i="7"/>
  <c r="EAH141" i="7"/>
  <c r="EAI141" i="7"/>
  <c r="EAJ141" i="7"/>
  <c r="EAK141" i="7"/>
  <c r="EAL141" i="7"/>
  <c r="EAM141" i="7"/>
  <c r="EAN141" i="7"/>
  <c r="EAO141" i="7"/>
  <c r="EAP141" i="7"/>
  <c r="EAQ141" i="7"/>
  <c r="EAR141" i="7"/>
  <c r="EAS141" i="7"/>
  <c r="EAT141" i="7"/>
  <c r="EAU141" i="7"/>
  <c r="EAV141" i="7"/>
  <c r="EAW141" i="7"/>
  <c r="EAX141" i="7"/>
  <c r="EAY141" i="7"/>
  <c r="EAZ141" i="7"/>
  <c r="EBA141" i="7"/>
  <c r="EBB141" i="7"/>
  <c r="EBC141" i="7"/>
  <c r="EBD141" i="7"/>
  <c r="EBE141" i="7"/>
  <c r="EBF141" i="7"/>
  <c r="EBG141" i="7"/>
  <c r="EBH141" i="7"/>
  <c r="EBI141" i="7"/>
  <c r="EBJ141" i="7"/>
  <c r="EBK141" i="7"/>
  <c r="EBL141" i="7"/>
  <c r="EBM141" i="7"/>
  <c r="EBN141" i="7"/>
  <c r="EBO141" i="7"/>
  <c r="EBP141" i="7"/>
  <c r="EBQ141" i="7"/>
  <c r="EBR141" i="7"/>
  <c r="EBS141" i="7"/>
  <c r="EBT141" i="7"/>
  <c r="EBU141" i="7"/>
  <c r="EBV141" i="7"/>
  <c r="EBW141" i="7"/>
  <c r="EBX141" i="7"/>
  <c r="EBY141" i="7"/>
  <c r="EBZ141" i="7"/>
  <c r="ECA141" i="7"/>
  <c r="ECB141" i="7"/>
  <c r="ECC141" i="7"/>
  <c r="ECD141" i="7"/>
  <c r="ECE141" i="7"/>
  <c r="ECF141" i="7"/>
  <c r="ECG141" i="7"/>
  <c r="ECH141" i="7"/>
  <c r="ECI141" i="7"/>
  <c r="ECJ141" i="7"/>
  <c r="ECK141" i="7"/>
  <c r="ECL141" i="7"/>
  <c r="ECM141" i="7"/>
  <c r="ECN141" i="7"/>
  <c r="ECO141" i="7"/>
  <c r="ECP141" i="7"/>
  <c r="ECQ141" i="7"/>
  <c r="ECR141" i="7"/>
  <c r="ECS141" i="7"/>
  <c r="ECT141" i="7"/>
  <c r="ECU141" i="7"/>
  <c r="ECV141" i="7"/>
  <c r="ECW141" i="7"/>
  <c r="ECX141" i="7"/>
  <c r="ECY141" i="7"/>
  <c r="ECZ141" i="7"/>
  <c r="EDA141" i="7"/>
  <c r="EDB141" i="7"/>
  <c r="EDC141" i="7"/>
  <c r="EDD141" i="7"/>
  <c r="EDE141" i="7"/>
  <c r="EDF141" i="7"/>
  <c r="EDG141" i="7"/>
  <c r="EDH141" i="7"/>
  <c r="EDI141" i="7"/>
  <c r="EDJ141" i="7"/>
  <c r="EDK141" i="7"/>
  <c r="EDL141" i="7"/>
  <c r="EDM141" i="7"/>
  <c r="EDN141" i="7"/>
  <c r="EDO141" i="7"/>
  <c r="EDP141" i="7"/>
  <c r="EDQ141" i="7"/>
  <c r="EDR141" i="7"/>
  <c r="EDS141" i="7"/>
  <c r="EDT141" i="7"/>
  <c r="EDU141" i="7"/>
  <c r="EDV141" i="7"/>
  <c r="EDW141" i="7"/>
  <c r="EDX141" i="7"/>
  <c r="EDY141" i="7"/>
  <c r="EDZ141" i="7"/>
  <c r="EEA141" i="7"/>
  <c r="EEB141" i="7"/>
  <c r="EEC141" i="7"/>
  <c r="EED141" i="7"/>
  <c r="EEE141" i="7"/>
  <c r="EEF141" i="7"/>
  <c r="EEG141" i="7"/>
  <c r="EEH141" i="7"/>
  <c r="EEI141" i="7"/>
  <c r="EEJ141" i="7"/>
  <c r="EEK141" i="7"/>
  <c r="EEL141" i="7"/>
  <c r="EEM141" i="7"/>
  <c r="EEN141" i="7"/>
  <c r="EEO141" i="7"/>
  <c r="EEP141" i="7"/>
  <c r="EEQ141" i="7"/>
  <c r="EER141" i="7"/>
  <c r="EES141" i="7"/>
  <c r="EET141" i="7"/>
  <c r="EEU141" i="7"/>
  <c r="EEV141" i="7"/>
  <c r="EEW141" i="7"/>
  <c r="EEX141" i="7"/>
  <c r="EEY141" i="7"/>
  <c r="EEZ141" i="7"/>
  <c r="EFA141" i="7"/>
  <c r="EFB141" i="7"/>
  <c r="EFC141" i="7"/>
  <c r="EFD141" i="7"/>
  <c r="EFE141" i="7"/>
  <c r="EFF141" i="7"/>
  <c r="EFG141" i="7"/>
  <c r="EFH141" i="7"/>
  <c r="EFI141" i="7"/>
  <c r="EFJ141" i="7"/>
  <c r="EFK141" i="7"/>
  <c r="EFL141" i="7"/>
  <c r="EFM141" i="7"/>
  <c r="EFN141" i="7"/>
  <c r="EFO141" i="7"/>
  <c r="EFP141" i="7"/>
  <c r="EFQ141" i="7"/>
  <c r="EFR141" i="7"/>
  <c r="EFS141" i="7"/>
  <c r="EFT141" i="7"/>
  <c r="EFU141" i="7"/>
  <c r="EFV141" i="7"/>
  <c r="EFW141" i="7"/>
  <c r="EFX141" i="7"/>
  <c r="EFY141" i="7"/>
  <c r="EFZ141" i="7"/>
  <c r="EGA141" i="7"/>
  <c r="EGB141" i="7"/>
  <c r="EGC141" i="7"/>
  <c r="EGD141" i="7"/>
  <c r="EGE141" i="7"/>
  <c r="EGF141" i="7"/>
  <c r="EGG141" i="7"/>
  <c r="EGH141" i="7"/>
  <c r="EGI141" i="7"/>
  <c r="EGJ141" i="7"/>
  <c r="EGK141" i="7"/>
  <c r="EGL141" i="7"/>
  <c r="EGM141" i="7"/>
  <c r="EGN141" i="7"/>
  <c r="EGO141" i="7"/>
  <c r="EGP141" i="7"/>
  <c r="EGQ141" i="7"/>
  <c r="EGR141" i="7"/>
  <c r="EGS141" i="7"/>
  <c r="EGT141" i="7"/>
  <c r="EGU141" i="7"/>
  <c r="EGV141" i="7"/>
  <c r="EGW141" i="7"/>
  <c r="EGX141" i="7"/>
  <c r="EGY141" i="7"/>
  <c r="EGZ141" i="7"/>
  <c r="EHA141" i="7"/>
  <c r="EHB141" i="7"/>
  <c r="EHC141" i="7"/>
  <c r="EHD141" i="7"/>
  <c r="EHE141" i="7"/>
  <c r="EHF141" i="7"/>
  <c r="EHG141" i="7"/>
  <c r="EHH141" i="7"/>
  <c r="EHI141" i="7"/>
  <c r="EHJ141" i="7"/>
  <c r="EHK141" i="7"/>
  <c r="EHL141" i="7"/>
  <c r="EHM141" i="7"/>
  <c r="EHN141" i="7"/>
  <c r="EHO141" i="7"/>
  <c r="EHP141" i="7"/>
  <c r="EHQ141" i="7"/>
  <c r="EHR141" i="7"/>
  <c r="EHS141" i="7"/>
  <c r="EHT141" i="7"/>
  <c r="EHU141" i="7"/>
  <c r="EHV141" i="7"/>
  <c r="EHW141" i="7"/>
  <c r="EHX141" i="7"/>
  <c r="EHY141" i="7"/>
  <c r="EHZ141" i="7"/>
  <c r="EIA141" i="7"/>
  <c r="EIB141" i="7"/>
  <c r="EIC141" i="7"/>
  <c r="EID141" i="7"/>
  <c r="EIE141" i="7"/>
  <c r="EIF141" i="7"/>
  <c r="EIG141" i="7"/>
  <c r="EIH141" i="7"/>
  <c r="EII141" i="7"/>
  <c r="EIJ141" i="7"/>
  <c r="EIK141" i="7"/>
  <c r="EIL141" i="7"/>
  <c r="EIM141" i="7"/>
  <c r="EIN141" i="7"/>
  <c r="EIO141" i="7"/>
  <c r="EIP141" i="7"/>
  <c r="EIQ141" i="7"/>
  <c r="EIR141" i="7"/>
  <c r="EIS141" i="7"/>
  <c r="EIT141" i="7"/>
  <c r="EIU141" i="7"/>
  <c r="EIV141" i="7"/>
  <c r="EIW141" i="7"/>
  <c r="EIX141" i="7"/>
  <c r="EIY141" i="7"/>
  <c r="EIZ141" i="7"/>
  <c r="EJA141" i="7"/>
  <c r="EJB141" i="7"/>
  <c r="EJC141" i="7"/>
  <c r="EJD141" i="7"/>
  <c r="EJE141" i="7"/>
  <c r="EJF141" i="7"/>
  <c r="EJG141" i="7"/>
  <c r="EJH141" i="7"/>
  <c r="EJI141" i="7"/>
  <c r="EJJ141" i="7"/>
  <c r="EJK141" i="7"/>
  <c r="EJL141" i="7"/>
  <c r="EJM141" i="7"/>
  <c r="EJN141" i="7"/>
  <c r="EJO141" i="7"/>
  <c r="EJP141" i="7"/>
  <c r="EJQ141" i="7"/>
  <c r="EJR141" i="7"/>
  <c r="EJS141" i="7"/>
  <c r="EJT141" i="7"/>
  <c r="EJU141" i="7"/>
  <c r="EJV141" i="7"/>
  <c r="EJW141" i="7"/>
  <c r="EJX141" i="7"/>
  <c r="EJY141" i="7"/>
  <c r="EJZ141" i="7"/>
  <c r="EKA141" i="7"/>
  <c r="EKB141" i="7"/>
  <c r="EKC141" i="7"/>
  <c r="EKD141" i="7"/>
  <c r="EKE141" i="7"/>
  <c r="EKF141" i="7"/>
  <c r="EKG141" i="7"/>
  <c r="EKH141" i="7"/>
  <c r="EKI141" i="7"/>
  <c r="EKJ141" i="7"/>
  <c r="EKK141" i="7"/>
  <c r="EKL141" i="7"/>
  <c r="EKM141" i="7"/>
  <c r="EKN141" i="7"/>
  <c r="EKO141" i="7"/>
  <c r="EKP141" i="7"/>
  <c r="EKQ141" i="7"/>
  <c r="EKR141" i="7"/>
  <c r="EKS141" i="7"/>
  <c r="EKT141" i="7"/>
  <c r="EKU141" i="7"/>
  <c r="EKV141" i="7"/>
  <c r="EKW141" i="7"/>
  <c r="EKX141" i="7"/>
  <c r="EKY141" i="7"/>
  <c r="EKZ141" i="7"/>
  <c r="ELA141" i="7"/>
  <c r="ELB141" i="7"/>
  <c r="ELC141" i="7"/>
  <c r="ELD141" i="7"/>
  <c r="ELE141" i="7"/>
  <c r="ELF141" i="7"/>
  <c r="ELG141" i="7"/>
  <c r="ELH141" i="7"/>
  <c r="ELI141" i="7"/>
  <c r="ELJ141" i="7"/>
  <c r="ELK141" i="7"/>
  <c r="ELL141" i="7"/>
  <c r="ELM141" i="7"/>
  <c r="ELN141" i="7"/>
  <c r="ELO141" i="7"/>
  <c r="ELP141" i="7"/>
  <c r="ELQ141" i="7"/>
  <c r="ELR141" i="7"/>
  <c r="ELS141" i="7"/>
  <c r="ELT141" i="7"/>
  <c r="ELU141" i="7"/>
  <c r="ELV141" i="7"/>
  <c r="ELW141" i="7"/>
  <c r="ELX141" i="7"/>
  <c r="ELY141" i="7"/>
  <c r="ELZ141" i="7"/>
  <c r="EMA141" i="7"/>
  <c r="EMB141" i="7"/>
  <c r="EMC141" i="7"/>
  <c r="EMD141" i="7"/>
  <c r="EME141" i="7"/>
  <c r="EMF141" i="7"/>
  <c r="EMG141" i="7"/>
  <c r="EMH141" i="7"/>
  <c r="EMI141" i="7"/>
  <c r="EMJ141" i="7"/>
  <c r="EMK141" i="7"/>
  <c r="EML141" i="7"/>
  <c r="EMM141" i="7"/>
  <c r="EMN141" i="7"/>
  <c r="EMO141" i="7"/>
  <c r="EMP141" i="7"/>
  <c r="EMQ141" i="7"/>
  <c r="EMR141" i="7"/>
  <c r="EMS141" i="7"/>
  <c r="EMT141" i="7"/>
  <c r="EMU141" i="7"/>
  <c r="EMV141" i="7"/>
  <c r="EMW141" i="7"/>
  <c r="EMX141" i="7"/>
  <c r="EMY141" i="7"/>
  <c r="EMZ141" i="7"/>
  <c r="ENA141" i="7"/>
  <c r="ENB141" i="7"/>
  <c r="ENC141" i="7"/>
  <c r="END141" i="7"/>
  <c r="ENE141" i="7"/>
  <c r="ENF141" i="7"/>
  <c r="ENG141" i="7"/>
  <c r="ENH141" i="7"/>
  <c r="ENI141" i="7"/>
  <c r="ENJ141" i="7"/>
  <c r="ENK141" i="7"/>
  <c r="ENL141" i="7"/>
  <c r="ENM141" i="7"/>
  <c r="ENN141" i="7"/>
  <c r="ENO141" i="7"/>
  <c r="ENP141" i="7"/>
  <c r="ENQ141" i="7"/>
  <c r="ENR141" i="7"/>
  <c r="ENS141" i="7"/>
  <c r="ENT141" i="7"/>
  <c r="ENU141" i="7"/>
  <c r="ENV141" i="7"/>
  <c r="ENW141" i="7"/>
  <c r="ENX141" i="7"/>
  <c r="ENY141" i="7"/>
  <c r="ENZ141" i="7"/>
  <c r="EOA141" i="7"/>
  <c r="EOB141" i="7"/>
  <c r="EOC141" i="7"/>
  <c r="EOD141" i="7"/>
  <c r="EOE141" i="7"/>
  <c r="EOF141" i="7"/>
  <c r="EOG141" i="7"/>
  <c r="EOH141" i="7"/>
  <c r="EOI141" i="7"/>
  <c r="EOJ141" i="7"/>
  <c r="EOK141" i="7"/>
  <c r="EOL141" i="7"/>
  <c r="EOM141" i="7"/>
  <c r="EON141" i="7"/>
  <c r="EOO141" i="7"/>
  <c r="EOP141" i="7"/>
  <c r="EOQ141" i="7"/>
  <c r="EOR141" i="7"/>
  <c r="EOS141" i="7"/>
  <c r="EOT141" i="7"/>
  <c r="EOU141" i="7"/>
  <c r="EOV141" i="7"/>
  <c r="EOW141" i="7"/>
  <c r="EOX141" i="7"/>
  <c r="EOY141" i="7"/>
  <c r="EOZ141" i="7"/>
  <c r="EPA141" i="7"/>
  <c r="EPB141" i="7"/>
  <c r="EPC141" i="7"/>
  <c r="EPD141" i="7"/>
  <c r="EPE141" i="7"/>
  <c r="EPF141" i="7"/>
  <c r="EPG141" i="7"/>
  <c r="EPH141" i="7"/>
  <c r="EPI141" i="7"/>
  <c r="EPJ141" i="7"/>
  <c r="EPK141" i="7"/>
  <c r="EPL141" i="7"/>
  <c r="EPM141" i="7"/>
  <c r="EPN141" i="7"/>
  <c r="EPO141" i="7"/>
  <c r="EPP141" i="7"/>
  <c r="EPQ141" i="7"/>
  <c r="EPR141" i="7"/>
  <c r="EPS141" i="7"/>
  <c r="EPT141" i="7"/>
  <c r="EPU141" i="7"/>
  <c r="EPV141" i="7"/>
  <c r="EPW141" i="7"/>
  <c r="EPX141" i="7"/>
  <c r="EPY141" i="7"/>
  <c r="EPZ141" i="7"/>
  <c r="EQA141" i="7"/>
  <c r="EQB141" i="7"/>
  <c r="EQC141" i="7"/>
  <c r="EQD141" i="7"/>
  <c r="EQE141" i="7"/>
  <c r="EQF141" i="7"/>
  <c r="EQG141" i="7"/>
  <c r="EQH141" i="7"/>
  <c r="EQI141" i="7"/>
  <c r="EQJ141" i="7"/>
  <c r="EQK141" i="7"/>
  <c r="EQL141" i="7"/>
  <c r="EQM141" i="7"/>
  <c r="EQN141" i="7"/>
  <c r="EQO141" i="7"/>
  <c r="EQP141" i="7"/>
  <c r="EQQ141" i="7"/>
  <c r="EQR141" i="7"/>
  <c r="EQS141" i="7"/>
  <c r="EQT141" i="7"/>
  <c r="EQU141" i="7"/>
  <c r="EQV141" i="7"/>
  <c r="EQW141" i="7"/>
  <c r="EQX141" i="7"/>
  <c r="EQY141" i="7"/>
  <c r="EQZ141" i="7"/>
  <c r="ERA141" i="7"/>
  <c r="ERB141" i="7"/>
  <c r="ERC141" i="7"/>
  <c r="ERD141" i="7"/>
  <c r="ERE141" i="7"/>
  <c r="ERF141" i="7"/>
  <c r="ERG141" i="7"/>
  <c r="ERH141" i="7"/>
  <c r="ERI141" i="7"/>
  <c r="ERJ141" i="7"/>
  <c r="ERK141" i="7"/>
  <c r="ERL141" i="7"/>
  <c r="ERM141" i="7"/>
  <c r="ERN141" i="7"/>
  <c r="ERO141" i="7"/>
  <c r="ERP141" i="7"/>
  <c r="ERQ141" i="7"/>
  <c r="ERR141" i="7"/>
  <c r="ERS141" i="7"/>
  <c r="ERT141" i="7"/>
  <c r="ERU141" i="7"/>
  <c r="ERV141" i="7"/>
  <c r="ERW141" i="7"/>
  <c r="ERX141" i="7"/>
  <c r="ERY141" i="7"/>
  <c r="ERZ141" i="7"/>
  <c r="ESA141" i="7"/>
  <c r="ESB141" i="7"/>
  <c r="ESC141" i="7"/>
  <c r="ESD141" i="7"/>
  <c r="ESE141" i="7"/>
  <c r="ESF141" i="7"/>
  <c r="ESG141" i="7"/>
  <c r="ESH141" i="7"/>
  <c r="ESI141" i="7"/>
  <c r="ESJ141" i="7"/>
  <c r="ESK141" i="7"/>
  <c r="ESL141" i="7"/>
  <c r="ESM141" i="7"/>
  <c r="ESN141" i="7"/>
  <c r="ESO141" i="7"/>
  <c r="ESP141" i="7"/>
  <c r="ESQ141" i="7"/>
  <c r="ESR141" i="7"/>
  <c r="ESS141" i="7"/>
  <c r="EST141" i="7"/>
  <c r="ESU141" i="7"/>
  <c r="ESV141" i="7"/>
  <c r="ESW141" i="7"/>
  <c r="ESX141" i="7"/>
  <c r="ESY141" i="7"/>
  <c r="ESZ141" i="7"/>
  <c r="ETA141" i="7"/>
  <c r="ETB141" i="7"/>
  <c r="ETC141" i="7"/>
  <c r="ETD141" i="7"/>
  <c r="ETE141" i="7"/>
  <c r="ETF141" i="7"/>
  <c r="ETG141" i="7"/>
  <c r="ETH141" i="7"/>
  <c r="ETI141" i="7"/>
  <c r="ETJ141" i="7"/>
  <c r="ETK141" i="7"/>
  <c r="ETL141" i="7"/>
  <c r="ETM141" i="7"/>
  <c r="ETN141" i="7"/>
  <c r="ETO141" i="7"/>
  <c r="ETP141" i="7"/>
  <c r="ETQ141" i="7"/>
  <c r="ETR141" i="7"/>
  <c r="ETS141" i="7"/>
  <c r="ETT141" i="7"/>
  <c r="ETU141" i="7"/>
  <c r="ETV141" i="7"/>
  <c r="ETW141" i="7"/>
  <c r="ETX141" i="7"/>
  <c r="ETY141" i="7"/>
  <c r="ETZ141" i="7"/>
  <c r="EUA141" i="7"/>
  <c r="EUB141" i="7"/>
  <c r="EUC141" i="7"/>
  <c r="EUD141" i="7"/>
  <c r="EUE141" i="7"/>
  <c r="EUF141" i="7"/>
  <c r="EUG141" i="7"/>
  <c r="EUH141" i="7"/>
  <c r="EUI141" i="7"/>
  <c r="EUJ141" i="7"/>
  <c r="EUK141" i="7"/>
  <c r="EUL141" i="7"/>
  <c r="EUM141" i="7"/>
  <c r="EUN141" i="7"/>
  <c r="EUO141" i="7"/>
  <c r="EUP141" i="7"/>
  <c r="EUQ141" i="7"/>
  <c r="EUR141" i="7"/>
  <c r="EUS141" i="7"/>
  <c r="EUT141" i="7"/>
  <c r="EUU141" i="7"/>
  <c r="EUV141" i="7"/>
  <c r="EUW141" i="7"/>
  <c r="EUX141" i="7"/>
  <c r="EUY141" i="7"/>
  <c r="EUZ141" i="7"/>
  <c r="EVA141" i="7"/>
  <c r="EVB141" i="7"/>
  <c r="EVC141" i="7"/>
  <c r="EVD141" i="7"/>
  <c r="EVE141" i="7"/>
  <c r="EVF141" i="7"/>
  <c r="EVG141" i="7"/>
  <c r="EVH141" i="7"/>
  <c r="EVI141" i="7"/>
  <c r="EVJ141" i="7"/>
  <c r="EVK141" i="7"/>
  <c r="EVL141" i="7"/>
  <c r="EVM141" i="7"/>
  <c r="EVN141" i="7"/>
  <c r="EVO141" i="7"/>
  <c r="EVP141" i="7"/>
  <c r="EVQ141" i="7"/>
  <c r="EVR141" i="7"/>
  <c r="EVS141" i="7"/>
  <c r="EVT141" i="7"/>
  <c r="EVU141" i="7"/>
  <c r="EVV141" i="7"/>
  <c r="EVW141" i="7"/>
  <c r="EVX141" i="7"/>
  <c r="EVY141" i="7"/>
  <c r="EVZ141" i="7"/>
  <c r="EWA141" i="7"/>
  <c r="EWB141" i="7"/>
  <c r="EWC141" i="7"/>
  <c r="EWD141" i="7"/>
  <c r="EWE141" i="7"/>
  <c r="EWF141" i="7"/>
  <c r="EWG141" i="7"/>
  <c r="EWH141" i="7"/>
  <c r="EWI141" i="7"/>
  <c r="EWJ141" i="7"/>
  <c r="EWK141" i="7"/>
  <c r="EWL141" i="7"/>
  <c r="EWM141" i="7"/>
  <c r="EWN141" i="7"/>
  <c r="EWO141" i="7"/>
  <c r="EWP141" i="7"/>
  <c r="EWQ141" i="7"/>
  <c r="EWR141" i="7"/>
  <c r="EWS141" i="7"/>
  <c r="EWT141" i="7"/>
  <c r="EWU141" i="7"/>
  <c r="EWV141" i="7"/>
  <c r="EWW141" i="7"/>
  <c r="EWX141" i="7"/>
  <c r="EWY141" i="7"/>
  <c r="EWZ141" i="7"/>
  <c r="EXA141" i="7"/>
  <c r="EXB141" i="7"/>
  <c r="EXC141" i="7"/>
  <c r="EXD141" i="7"/>
  <c r="EXE141" i="7"/>
  <c r="EXF141" i="7"/>
  <c r="EXG141" i="7"/>
  <c r="EXH141" i="7"/>
  <c r="EXI141" i="7"/>
  <c r="EXJ141" i="7"/>
  <c r="EXK141" i="7"/>
  <c r="EXL141" i="7"/>
  <c r="EXM141" i="7"/>
  <c r="EXN141" i="7"/>
  <c r="EXO141" i="7"/>
  <c r="EXP141" i="7"/>
  <c r="EXQ141" i="7"/>
  <c r="EXR141" i="7"/>
  <c r="EXS141" i="7"/>
  <c r="EXT141" i="7"/>
  <c r="EXU141" i="7"/>
  <c r="EXV141" i="7"/>
  <c r="EXW141" i="7"/>
  <c r="EXX141" i="7"/>
  <c r="EXY141" i="7"/>
  <c r="EXZ141" i="7"/>
  <c r="EYA141" i="7"/>
  <c r="EYB141" i="7"/>
  <c r="EYC141" i="7"/>
  <c r="EYD141" i="7"/>
  <c r="EYE141" i="7"/>
  <c r="EYF141" i="7"/>
  <c r="EYG141" i="7"/>
  <c r="EYH141" i="7"/>
  <c r="EYI141" i="7"/>
  <c r="EYJ141" i="7"/>
  <c r="EYK141" i="7"/>
  <c r="EYL141" i="7"/>
  <c r="EYM141" i="7"/>
  <c r="EYN141" i="7"/>
  <c r="EYO141" i="7"/>
  <c r="EYP141" i="7"/>
  <c r="EYQ141" i="7"/>
  <c r="EYR141" i="7"/>
  <c r="EYS141" i="7"/>
  <c r="EYT141" i="7"/>
  <c r="EYU141" i="7"/>
  <c r="EYV141" i="7"/>
  <c r="EYW141" i="7"/>
  <c r="EYX141" i="7"/>
  <c r="EYY141" i="7"/>
  <c r="EYZ141" i="7"/>
  <c r="EZA141" i="7"/>
  <c r="EZB141" i="7"/>
  <c r="EZC141" i="7"/>
  <c r="EZD141" i="7"/>
  <c r="EZE141" i="7"/>
  <c r="EZF141" i="7"/>
  <c r="EZG141" i="7"/>
  <c r="EZH141" i="7"/>
  <c r="EZI141" i="7"/>
  <c r="EZJ141" i="7"/>
  <c r="EZK141" i="7"/>
  <c r="EZL141" i="7"/>
  <c r="EZM141" i="7"/>
  <c r="EZN141" i="7"/>
  <c r="EZO141" i="7"/>
  <c r="EZP141" i="7"/>
  <c r="EZQ141" i="7"/>
  <c r="EZR141" i="7"/>
  <c r="EZS141" i="7"/>
  <c r="EZT141" i="7"/>
  <c r="EZU141" i="7"/>
  <c r="EZV141" i="7"/>
  <c r="EZW141" i="7"/>
  <c r="EZX141" i="7"/>
  <c r="EZY141" i="7"/>
  <c r="EZZ141" i="7"/>
  <c r="FAA141" i="7"/>
  <c r="FAB141" i="7"/>
  <c r="FAC141" i="7"/>
  <c r="FAD141" i="7"/>
  <c r="FAE141" i="7"/>
  <c r="FAF141" i="7"/>
  <c r="FAG141" i="7"/>
  <c r="FAH141" i="7"/>
  <c r="FAI141" i="7"/>
  <c r="FAJ141" i="7"/>
  <c r="FAK141" i="7"/>
  <c r="FAL141" i="7"/>
  <c r="FAM141" i="7"/>
  <c r="FAN141" i="7"/>
  <c r="FAO141" i="7"/>
  <c r="FAP141" i="7"/>
  <c r="FAQ141" i="7"/>
  <c r="FAR141" i="7"/>
  <c r="FAS141" i="7"/>
  <c r="FAT141" i="7"/>
  <c r="FAU141" i="7"/>
  <c r="FAV141" i="7"/>
  <c r="FAW141" i="7"/>
  <c r="FAX141" i="7"/>
  <c r="FAY141" i="7"/>
  <c r="FAZ141" i="7"/>
  <c r="FBA141" i="7"/>
  <c r="FBB141" i="7"/>
  <c r="FBC141" i="7"/>
  <c r="FBD141" i="7"/>
  <c r="FBE141" i="7"/>
  <c r="FBF141" i="7"/>
  <c r="FBG141" i="7"/>
  <c r="FBH141" i="7"/>
  <c r="FBI141" i="7"/>
  <c r="FBJ141" i="7"/>
  <c r="FBK141" i="7"/>
  <c r="FBL141" i="7"/>
  <c r="FBM141" i="7"/>
  <c r="FBN141" i="7"/>
  <c r="FBO141" i="7"/>
  <c r="FBP141" i="7"/>
  <c r="FBQ141" i="7"/>
  <c r="FBR141" i="7"/>
  <c r="FBS141" i="7"/>
  <c r="FBT141" i="7"/>
  <c r="FBU141" i="7"/>
  <c r="FBV141" i="7"/>
  <c r="FBW141" i="7"/>
  <c r="FBX141" i="7"/>
  <c r="FBY141" i="7"/>
  <c r="FBZ141" i="7"/>
  <c r="FCA141" i="7"/>
  <c r="FCB141" i="7"/>
  <c r="FCC141" i="7"/>
  <c r="FCD141" i="7"/>
  <c r="FCE141" i="7"/>
  <c r="FCF141" i="7"/>
  <c r="FCG141" i="7"/>
  <c r="FCH141" i="7"/>
  <c r="FCI141" i="7"/>
  <c r="FCJ141" i="7"/>
  <c r="FCK141" i="7"/>
  <c r="FCL141" i="7"/>
  <c r="FCM141" i="7"/>
  <c r="FCN141" i="7"/>
  <c r="FCO141" i="7"/>
  <c r="FCP141" i="7"/>
  <c r="FCQ141" i="7"/>
  <c r="FCR141" i="7"/>
  <c r="FCS141" i="7"/>
  <c r="FCT141" i="7"/>
  <c r="FCU141" i="7"/>
  <c r="FCV141" i="7"/>
  <c r="FCW141" i="7"/>
  <c r="FCX141" i="7"/>
  <c r="FCY141" i="7"/>
  <c r="FCZ141" i="7"/>
  <c r="FDA141" i="7"/>
  <c r="FDB141" i="7"/>
  <c r="FDC141" i="7"/>
  <c r="FDD141" i="7"/>
  <c r="FDE141" i="7"/>
  <c r="FDF141" i="7"/>
  <c r="FDG141" i="7"/>
  <c r="FDH141" i="7"/>
  <c r="FDI141" i="7"/>
  <c r="FDJ141" i="7"/>
  <c r="FDK141" i="7"/>
  <c r="FDL141" i="7"/>
  <c r="FDM141" i="7"/>
  <c r="FDN141" i="7"/>
  <c r="FDO141" i="7"/>
  <c r="FDP141" i="7"/>
  <c r="FDQ141" i="7"/>
  <c r="FDR141" i="7"/>
  <c r="FDS141" i="7"/>
  <c r="FDT141" i="7"/>
  <c r="FDU141" i="7"/>
  <c r="FDV141" i="7"/>
  <c r="FDW141" i="7"/>
  <c r="FDX141" i="7"/>
  <c r="FDY141" i="7"/>
  <c r="FDZ141" i="7"/>
  <c r="FEA141" i="7"/>
  <c r="FEB141" i="7"/>
  <c r="FEC141" i="7"/>
  <c r="FED141" i="7"/>
  <c r="FEE141" i="7"/>
  <c r="FEF141" i="7"/>
  <c r="FEG141" i="7"/>
  <c r="FEH141" i="7"/>
  <c r="FEI141" i="7"/>
  <c r="FEJ141" i="7"/>
  <c r="FEK141" i="7"/>
  <c r="FEL141" i="7"/>
  <c r="FEM141" i="7"/>
  <c r="FEN141" i="7"/>
  <c r="FEO141" i="7"/>
  <c r="FEP141" i="7"/>
  <c r="FEQ141" i="7"/>
  <c r="FER141" i="7"/>
  <c r="FES141" i="7"/>
  <c r="FET141" i="7"/>
  <c r="FEU141" i="7"/>
  <c r="FEV141" i="7"/>
  <c r="FEW141" i="7"/>
  <c r="FEX141" i="7"/>
  <c r="FEY141" i="7"/>
  <c r="FEZ141" i="7"/>
  <c r="FFA141" i="7"/>
  <c r="FFB141" i="7"/>
  <c r="FFC141" i="7"/>
  <c r="FFD141" i="7"/>
  <c r="FFE141" i="7"/>
  <c r="FFF141" i="7"/>
  <c r="FFG141" i="7"/>
  <c r="FFH141" i="7"/>
  <c r="FFI141" i="7"/>
  <c r="FFJ141" i="7"/>
  <c r="FFK141" i="7"/>
  <c r="FFL141" i="7"/>
  <c r="FFM141" i="7"/>
  <c r="FFN141" i="7"/>
  <c r="FFO141" i="7"/>
  <c r="FFP141" i="7"/>
  <c r="FFQ141" i="7"/>
  <c r="FFR141" i="7"/>
  <c r="FFS141" i="7"/>
  <c r="FFT141" i="7"/>
  <c r="FFU141" i="7"/>
  <c r="FFV141" i="7"/>
  <c r="FFW141" i="7"/>
  <c r="FFX141" i="7"/>
  <c r="FFY141" i="7"/>
  <c r="FFZ141" i="7"/>
  <c r="FGA141" i="7"/>
  <c r="FGB141" i="7"/>
  <c r="FGC141" i="7"/>
  <c r="FGD141" i="7"/>
  <c r="FGE141" i="7"/>
  <c r="FGF141" i="7"/>
  <c r="FGG141" i="7"/>
  <c r="FGH141" i="7"/>
  <c r="FGI141" i="7"/>
  <c r="FGJ141" i="7"/>
  <c r="FGK141" i="7"/>
  <c r="FGL141" i="7"/>
  <c r="FGM141" i="7"/>
  <c r="FGN141" i="7"/>
  <c r="FGO141" i="7"/>
  <c r="FGP141" i="7"/>
  <c r="FGQ141" i="7"/>
  <c r="FGR141" i="7"/>
  <c r="FGS141" i="7"/>
  <c r="FGT141" i="7"/>
  <c r="FGU141" i="7"/>
  <c r="FGV141" i="7"/>
  <c r="FGW141" i="7"/>
  <c r="FGX141" i="7"/>
  <c r="FGY141" i="7"/>
  <c r="FGZ141" i="7"/>
  <c r="FHA141" i="7"/>
  <c r="FHB141" i="7"/>
  <c r="FHC141" i="7"/>
  <c r="FHD141" i="7"/>
  <c r="FHE141" i="7"/>
  <c r="FHF141" i="7"/>
  <c r="FHG141" i="7"/>
  <c r="FHH141" i="7"/>
  <c r="FHI141" i="7"/>
  <c r="FHJ141" i="7"/>
  <c r="FHK141" i="7"/>
  <c r="FHL141" i="7"/>
  <c r="FHM141" i="7"/>
  <c r="FHN141" i="7"/>
  <c r="FHO141" i="7"/>
  <c r="FHP141" i="7"/>
  <c r="FHQ141" i="7"/>
  <c r="FHR141" i="7"/>
  <c r="FHS141" i="7"/>
  <c r="FHT141" i="7"/>
  <c r="FHU141" i="7"/>
  <c r="FHV141" i="7"/>
  <c r="FHW141" i="7"/>
  <c r="FHX141" i="7"/>
  <c r="FHY141" i="7"/>
  <c r="FHZ141" i="7"/>
  <c r="FIA141" i="7"/>
  <c r="FIB141" i="7"/>
  <c r="FIC141" i="7"/>
  <c r="FID141" i="7"/>
  <c r="FIE141" i="7"/>
  <c r="FIF141" i="7"/>
  <c r="FIG141" i="7"/>
  <c r="FIH141" i="7"/>
  <c r="FII141" i="7"/>
  <c r="FIJ141" i="7"/>
  <c r="FIK141" i="7"/>
  <c r="FIL141" i="7"/>
  <c r="FIM141" i="7"/>
  <c r="FIN141" i="7"/>
  <c r="FIO141" i="7"/>
  <c r="FIP141" i="7"/>
  <c r="FIQ141" i="7"/>
  <c r="FIR141" i="7"/>
  <c r="FIS141" i="7"/>
  <c r="FIT141" i="7"/>
  <c r="FIU141" i="7"/>
  <c r="FIV141" i="7"/>
  <c r="FIW141" i="7"/>
  <c r="FIX141" i="7"/>
  <c r="FIY141" i="7"/>
  <c r="FIZ141" i="7"/>
  <c r="FJA141" i="7"/>
  <c r="FJB141" i="7"/>
  <c r="FJC141" i="7"/>
  <c r="FJD141" i="7"/>
  <c r="FJE141" i="7"/>
  <c r="FJF141" i="7"/>
  <c r="FJG141" i="7"/>
  <c r="FJH141" i="7"/>
  <c r="FJI141" i="7"/>
  <c r="FJJ141" i="7"/>
  <c r="FJK141" i="7"/>
  <c r="FJL141" i="7"/>
  <c r="FJM141" i="7"/>
  <c r="FJN141" i="7"/>
  <c r="FJO141" i="7"/>
  <c r="FJP141" i="7"/>
  <c r="FJQ141" i="7"/>
  <c r="FJR141" i="7"/>
  <c r="FJS141" i="7"/>
  <c r="FJT141" i="7"/>
  <c r="FJU141" i="7"/>
  <c r="FJV141" i="7"/>
  <c r="FJW141" i="7"/>
  <c r="FJX141" i="7"/>
  <c r="FJY141" i="7"/>
  <c r="FJZ141" i="7"/>
  <c r="FKA141" i="7"/>
  <c r="FKB141" i="7"/>
  <c r="FKC141" i="7"/>
  <c r="FKD141" i="7"/>
  <c r="FKE141" i="7"/>
  <c r="FKF141" i="7"/>
  <c r="FKG141" i="7"/>
  <c r="FKH141" i="7"/>
  <c r="FKI141" i="7"/>
  <c r="FKJ141" i="7"/>
  <c r="FKK141" i="7"/>
  <c r="FKL141" i="7"/>
  <c r="FKM141" i="7"/>
  <c r="FKN141" i="7"/>
  <c r="FKO141" i="7"/>
  <c r="FKP141" i="7"/>
  <c r="FKQ141" i="7"/>
  <c r="FKR141" i="7"/>
  <c r="FKS141" i="7"/>
  <c r="FKT141" i="7"/>
  <c r="FKU141" i="7"/>
  <c r="FKV141" i="7"/>
  <c r="FKW141" i="7"/>
  <c r="FKX141" i="7"/>
  <c r="FKY141" i="7"/>
  <c r="FKZ141" i="7"/>
  <c r="FLA141" i="7"/>
  <c r="FLB141" i="7"/>
  <c r="FLC141" i="7"/>
  <c r="FLD141" i="7"/>
  <c r="FLE141" i="7"/>
  <c r="FLF141" i="7"/>
  <c r="FLG141" i="7"/>
  <c r="FLH141" i="7"/>
  <c r="FLI141" i="7"/>
  <c r="FLJ141" i="7"/>
  <c r="FLK141" i="7"/>
  <c r="FLL141" i="7"/>
  <c r="FLM141" i="7"/>
  <c r="FLN141" i="7"/>
  <c r="FLO141" i="7"/>
  <c r="FLP141" i="7"/>
  <c r="FLQ141" i="7"/>
  <c r="FLR141" i="7"/>
  <c r="FLS141" i="7"/>
  <c r="FLT141" i="7"/>
  <c r="FLU141" i="7"/>
  <c r="FLV141" i="7"/>
  <c r="FLW141" i="7"/>
  <c r="FLX141" i="7"/>
  <c r="FLY141" i="7"/>
  <c r="FLZ141" i="7"/>
  <c r="FMA141" i="7"/>
  <c r="FMB141" i="7"/>
  <c r="FMC141" i="7"/>
  <c r="FMD141" i="7"/>
  <c r="FME141" i="7"/>
  <c r="FMF141" i="7"/>
  <c r="FMG141" i="7"/>
  <c r="FMH141" i="7"/>
  <c r="FMI141" i="7"/>
  <c r="FMJ141" i="7"/>
  <c r="FMK141" i="7"/>
  <c r="FML141" i="7"/>
  <c r="FMM141" i="7"/>
  <c r="FMN141" i="7"/>
  <c r="FMO141" i="7"/>
  <c r="FMP141" i="7"/>
  <c r="FMQ141" i="7"/>
  <c r="FMR141" i="7"/>
  <c r="FMS141" i="7"/>
  <c r="FMT141" i="7"/>
  <c r="FMU141" i="7"/>
  <c r="FMV141" i="7"/>
  <c r="FMW141" i="7"/>
  <c r="FMX141" i="7"/>
  <c r="FMY141" i="7"/>
  <c r="FMZ141" i="7"/>
  <c r="FNA141" i="7"/>
  <c r="FNB141" i="7"/>
  <c r="FNC141" i="7"/>
  <c r="FND141" i="7"/>
  <c r="FNE141" i="7"/>
  <c r="FNF141" i="7"/>
  <c r="FNG141" i="7"/>
  <c r="FNH141" i="7"/>
  <c r="FNI141" i="7"/>
  <c r="FNJ141" i="7"/>
  <c r="FNK141" i="7"/>
  <c r="FNL141" i="7"/>
  <c r="FNM141" i="7"/>
  <c r="FNN141" i="7"/>
  <c r="FNO141" i="7"/>
  <c r="FNP141" i="7"/>
  <c r="FNQ141" i="7"/>
  <c r="FNR141" i="7"/>
  <c r="FNS141" i="7"/>
  <c r="FNT141" i="7"/>
  <c r="FNU141" i="7"/>
  <c r="FNV141" i="7"/>
  <c r="FNW141" i="7"/>
  <c r="FNX141" i="7"/>
  <c r="FNY141" i="7"/>
  <c r="FNZ141" i="7"/>
  <c r="FOA141" i="7"/>
  <c r="FOB141" i="7"/>
  <c r="FOC141" i="7"/>
  <c r="FOD141" i="7"/>
  <c r="FOE141" i="7"/>
  <c r="FOF141" i="7"/>
  <c r="FOG141" i="7"/>
  <c r="FOH141" i="7"/>
  <c r="FOI141" i="7"/>
  <c r="FOJ141" i="7"/>
  <c r="FOK141" i="7"/>
  <c r="FOL141" i="7"/>
  <c r="FOM141" i="7"/>
  <c r="FON141" i="7"/>
  <c r="FOO141" i="7"/>
  <c r="FOP141" i="7"/>
  <c r="FOQ141" i="7"/>
  <c r="FOR141" i="7"/>
  <c r="FOS141" i="7"/>
  <c r="FOT141" i="7"/>
  <c r="FOU141" i="7"/>
  <c r="FOV141" i="7"/>
  <c r="FOW141" i="7"/>
  <c r="FOX141" i="7"/>
  <c r="FOY141" i="7"/>
  <c r="FOZ141" i="7"/>
  <c r="FPA141" i="7"/>
  <c r="FPB141" i="7"/>
  <c r="FPC141" i="7"/>
  <c r="FPD141" i="7"/>
  <c r="FPE141" i="7"/>
  <c r="FPF141" i="7"/>
  <c r="FPG141" i="7"/>
  <c r="FPH141" i="7"/>
  <c r="FPI141" i="7"/>
  <c r="FPJ141" i="7"/>
  <c r="FPK141" i="7"/>
  <c r="FPL141" i="7"/>
  <c r="FPM141" i="7"/>
  <c r="FPN141" i="7"/>
  <c r="FPO141" i="7"/>
  <c r="FPP141" i="7"/>
  <c r="FPQ141" i="7"/>
  <c r="FPR141" i="7"/>
  <c r="FPS141" i="7"/>
  <c r="FPT141" i="7"/>
  <c r="FPU141" i="7"/>
  <c r="FPV141" i="7"/>
  <c r="FPW141" i="7"/>
  <c r="FPX141" i="7"/>
  <c r="FPY141" i="7"/>
  <c r="FPZ141" i="7"/>
  <c r="FQA141" i="7"/>
  <c r="FQB141" i="7"/>
  <c r="FQC141" i="7"/>
  <c r="FQD141" i="7"/>
  <c r="FQE141" i="7"/>
  <c r="FQF141" i="7"/>
  <c r="FQG141" i="7"/>
  <c r="FQH141" i="7"/>
  <c r="FQI141" i="7"/>
  <c r="FQJ141" i="7"/>
  <c r="FQK141" i="7"/>
  <c r="FQL141" i="7"/>
  <c r="FQM141" i="7"/>
  <c r="FQN141" i="7"/>
  <c r="FQO141" i="7"/>
  <c r="FQP141" i="7"/>
  <c r="FQQ141" i="7"/>
  <c r="FQR141" i="7"/>
  <c r="FQS141" i="7"/>
  <c r="FQT141" i="7"/>
  <c r="FQU141" i="7"/>
  <c r="FQV141" i="7"/>
  <c r="FQW141" i="7"/>
  <c r="FQX141" i="7"/>
  <c r="FQY141" i="7"/>
  <c r="FQZ141" i="7"/>
  <c r="FRA141" i="7"/>
  <c r="FRB141" i="7"/>
  <c r="FRC141" i="7"/>
  <c r="FRD141" i="7"/>
  <c r="FRE141" i="7"/>
  <c r="FRF141" i="7"/>
  <c r="FRG141" i="7"/>
  <c r="FRH141" i="7"/>
  <c r="FRI141" i="7"/>
  <c r="FRJ141" i="7"/>
  <c r="FRK141" i="7"/>
  <c r="FRL141" i="7"/>
  <c r="FRM141" i="7"/>
  <c r="FRN141" i="7"/>
  <c r="FRO141" i="7"/>
  <c r="FRP141" i="7"/>
  <c r="FRQ141" i="7"/>
  <c r="FRR141" i="7"/>
  <c r="FRS141" i="7"/>
  <c r="FRT141" i="7"/>
  <c r="FRU141" i="7"/>
  <c r="FRV141" i="7"/>
  <c r="FRW141" i="7"/>
  <c r="FRX141" i="7"/>
  <c r="FRY141" i="7"/>
  <c r="FRZ141" i="7"/>
  <c r="FSA141" i="7"/>
  <c r="FSB141" i="7"/>
  <c r="FSC141" i="7"/>
  <c r="FSD141" i="7"/>
  <c r="FSE141" i="7"/>
  <c r="FSF141" i="7"/>
  <c r="FSG141" i="7"/>
  <c r="FSH141" i="7"/>
  <c r="FSI141" i="7"/>
  <c r="FSJ141" i="7"/>
  <c r="FSK141" i="7"/>
  <c r="FSL141" i="7"/>
  <c r="FSM141" i="7"/>
  <c r="FSN141" i="7"/>
  <c r="FSO141" i="7"/>
  <c r="FSP141" i="7"/>
  <c r="FSQ141" i="7"/>
  <c r="FSR141" i="7"/>
  <c r="FSS141" i="7"/>
  <c r="FST141" i="7"/>
  <c r="FSU141" i="7"/>
  <c r="FSV141" i="7"/>
  <c r="FSW141" i="7"/>
  <c r="FSX141" i="7"/>
  <c r="FSY141" i="7"/>
  <c r="FSZ141" i="7"/>
  <c r="FTA141" i="7"/>
  <c r="FTB141" i="7"/>
  <c r="FTC141" i="7"/>
  <c r="FTD141" i="7"/>
  <c r="FTE141" i="7"/>
  <c r="FTF141" i="7"/>
  <c r="FTG141" i="7"/>
  <c r="FTH141" i="7"/>
  <c r="FTI141" i="7"/>
  <c r="FTJ141" i="7"/>
  <c r="FTK141" i="7"/>
  <c r="FTL141" i="7"/>
  <c r="FTM141" i="7"/>
  <c r="FTN141" i="7"/>
  <c r="FTO141" i="7"/>
  <c r="FTP141" i="7"/>
  <c r="FTQ141" i="7"/>
  <c r="FTR141" i="7"/>
  <c r="FTS141" i="7"/>
  <c r="FTT141" i="7"/>
  <c r="FTU141" i="7"/>
  <c r="FTV141" i="7"/>
  <c r="FTW141" i="7"/>
  <c r="FTX141" i="7"/>
  <c r="FTY141" i="7"/>
  <c r="FTZ141" i="7"/>
  <c r="FUA141" i="7"/>
  <c r="FUB141" i="7"/>
  <c r="FUC141" i="7"/>
  <c r="FUD141" i="7"/>
  <c r="FUE141" i="7"/>
  <c r="FUF141" i="7"/>
  <c r="FUG141" i="7"/>
  <c r="FUH141" i="7"/>
  <c r="FUI141" i="7"/>
  <c r="FUJ141" i="7"/>
  <c r="FUK141" i="7"/>
  <c r="FUL141" i="7"/>
  <c r="FUM141" i="7"/>
  <c r="FUN141" i="7"/>
  <c r="FUO141" i="7"/>
  <c r="FUP141" i="7"/>
  <c r="FUQ141" i="7"/>
  <c r="FUR141" i="7"/>
  <c r="FUS141" i="7"/>
  <c r="FUT141" i="7"/>
  <c r="FUU141" i="7"/>
  <c r="FUV141" i="7"/>
  <c r="FUW141" i="7"/>
  <c r="FUX141" i="7"/>
  <c r="FUY141" i="7"/>
  <c r="FUZ141" i="7"/>
  <c r="FVA141" i="7"/>
  <c r="FVB141" i="7"/>
  <c r="FVC141" i="7"/>
  <c r="FVD141" i="7"/>
  <c r="FVE141" i="7"/>
  <c r="FVF141" i="7"/>
  <c r="FVG141" i="7"/>
  <c r="FVH141" i="7"/>
  <c r="FVI141" i="7"/>
  <c r="FVJ141" i="7"/>
  <c r="FVK141" i="7"/>
  <c r="FVL141" i="7"/>
  <c r="FVM141" i="7"/>
  <c r="FVN141" i="7"/>
  <c r="FVO141" i="7"/>
  <c r="FVP141" i="7"/>
  <c r="FVQ141" i="7"/>
  <c r="FVR141" i="7"/>
  <c r="FVS141" i="7"/>
  <c r="FVT141" i="7"/>
  <c r="FVU141" i="7"/>
  <c r="FVV141" i="7"/>
  <c r="FVW141" i="7"/>
  <c r="FVX141" i="7"/>
  <c r="FVY141" i="7"/>
  <c r="FVZ141" i="7"/>
  <c r="FWA141" i="7"/>
  <c r="FWB141" i="7"/>
  <c r="FWC141" i="7"/>
  <c r="FWD141" i="7"/>
  <c r="FWE141" i="7"/>
  <c r="FWF141" i="7"/>
  <c r="FWG141" i="7"/>
  <c r="FWH141" i="7"/>
  <c r="FWI141" i="7"/>
  <c r="FWJ141" i="7"/>
  <c r="FWK141" i="7"/>
  <c r="FWL141" i="7"/>
  <c r="FWM141" i="7"/>
  <c r="FWN141" i="7"/>
  <c r="FWO141" i="7"/>
  <c r="FWP141" i="7"/>
  <c r="FWQ141" i="7"/>
  <c r="FWR141" i="7"/>
  <c r="FWS141" i="7"/>
  <c r="FWT141" i="7"/>
  <c r="FWU141" i="7"/>
  <c r="FWV141" i="7"/>
  <c r="FWW141" i="7"/>
  <c r="FWX141" i="7"/>
  <c r="FWY141" i="7"/>
  <c r="FWZ141" i="7"/>
  <c r="FXA141" i="7"/>
  <c r="FXB141" i="7"/>
  <c r="FXC141" i="7"/>
  <c r="FXD141" i="7"/>
  <c r="FXE141" i="7"/>
  <c r="FXF141" i="7"/>
  <c r="FXG141" i="7"/>
  <c r="FXH141" i="7"/>
  <c r="FXI141" i="7"/>
  <c r="FXJ141" i="7"/>
  <c r="FXK141" i="7"/>
  <c r="FXL141" i="7"/>
  <c r="FXM141" i="7"/>
  <c r="FXN141" i="7"/>
  <c r="FXO141" i="7"/>
  <c r="FXP141" i="7"/>
  <c r="FXQ141" i="7"/>
  <c r="FXR141" i="7"/>
  <c r="FXS141" i="7"/>
  <c r="FXT141" i="7"/>
  <c r="FXU141" i="7"/>
  <c r="FXV141" i="7"/>
  <c r="FXW141" i="7"/>
  <c r="FXX141" i="7"/>
  <c r="FXY141" i="7"/>
  <c r="FXZ141" i="7"/>
  <c r="FYA141" i="7"/>
  <c r="FYB141" i="7"/>
  <c r="FYC141" i="7"/>
  <c r="FYD141" i="7"/>
  <c r="FYE141" i="7"/>
  <c r="FYF141" i="7"/>
  <c r="FYG141" i="7"/>
  <c r="FYH141" i="7"/>
  <c r="FYI141" i="7"/>
  <c r="FYJ141" i="7"/>
  <c r="FYK141" i="7"/>
  <c r="FYL141" i="7"/>
  <c r="FYM141" i="7"/>
  <c r="FYN141" i="7"/>
  <c r="FYO141" i="7"/>
  <c r="FYP141" i="7"/>
  <c r="FYQ141" i="7"/>
  <c r="FYR141" i="7"/>
  <c r="FYS141" i="7"/>
  <c r="FYT141" i="7"/>
  <c r="FYU141" i="7"/>
  <c r="FYV141" i="7"/>
  <c r="FYW141" i="7"/>
  <c r="FYX141" i="7"/>
  <c r="FYY141" i="7"/>
  <c r="FYZ141" i="7"/>
  <c r="FZA141" i="7"/>
  <c r="FZB141" i="7"/>
  <c r="FZC141" i="7"/>
  <c r="FZD141" i="7"/>
  <c r="FZE141" i="7"/>
  <c r="FZF141" i="7"/>
  <c r="FZG141" i="7"/>
  <c r="FZH141" i="7"/>
  <c r="FZI141" i="7"/>
  <c r="FZJ141" i="7"/>
  <c r="FZK141" i="7"/>
  <c r="FZL141" i="7"/>
  <c r="FZM141" i="7"/>
  <c r="FZN141" i="7"/>
  <c r="FZO141" i="7"/>
  <c r="FZP141" i="7"/>
  <c r="FZQ141" i="7"/>
  <c r="FZR141" i="7"/>
  <c r="FZS141" i="7"/>
  <c r="FZT141" i="7"/>
  <c r="FZU141" i="7"/>
  <c r="FZV141" i="7"/>
  <c r="FZW141" i="7"/>
  <c r="FZX141" i="7"/>
  <c r="FZY141" i="7"/>
  <c r="FZZ141" i="7"/>
  <c r="GAA141" i="7"/>
  <c r="GAB141" i="7"/>
  <c r="GAC141" i="7"/>
  <c r="GAD141" i="7"/>
  <c r="GAE141" i="7"/>
  <c r="GAF141" i="7"/>
  <c r="GAG141" i="7"/>
  <c r="GAH141" i="7"/>
  <c r="GAI141" i="7"/>
  <c r="GAJ141" i="7"/>
  <c r="GAK141" i="7"/>
  <c r="GAL141" i="7"/>
  <c r="GAM141" i="7"/>
  <c r="GAN141" i="7"/>
  <c r="GAO141" i="7"/>
  <c r="GAP141" i="7"/>
  <c r="GAQ141" i="7"/>
  <c r="GAR141" i="7"/>
  <c r="GAS141" i="7"/>
  <c r="GAT141" i="7"/>
  <c r="GAU141" i="7"/>
  <c r="GAV141" i="7"/>
  <c r="GAW141" i="7"/>
  <c r="GAX141" i="7"/>
  <c r="GAY141" i="7"/>
  <c r="GAZ141" i="7"/>
  <c r="GBA141" i="7"/>
  <c r="GBB141" i="7"/>
  <c r="GBC141" i="7"/>
  <c r="GBD141" i="7"/>
  <c r="GBE141" i="7"/>
  <c r="GBF141" i="7"/>
  <c r="GBG141" i="7"/>
  <c r="GBH141" i="7"/>
  <c r="GBI141" i="7"/>
  <c r="GBJ141" i="7"/>
  <c r="GBK141" i="7"/>
  <c r="GBL141" i="7"/>
  <c r="GBM141" i="7"/>
  <c r="GBN141" i="7"/>
  <c r="GBO141" i="7"/>
  <c r="GBP141" i="7"/>
  <c r="GBQ141" i="7"/>
  <c r="GBR141" i="7"/>
  <c r="GBS141" i="7"/>
  <c r="GBT141" i="7"/>
  <c r="GBU141" i="7"/>
  <c r="GBV141" i="7"/>
  <c r="GBW141" i="7"/>
  <c r="GBX141" i="7"/>
  <c r="GBY141" i="7"/>
  <c r="GBZ141" i="7"/>
  <c r="GCA141" i="7"/>
  <c r="GCB141" i="7"/>
  <c r="GCC141" i="7"/>
  <c r="GCD141" i="7"/>
  <c r="GCE141" i="7"/>
  <c r="GCF141" i="7"/>
  <c r="GCG141" i="7"/>
  <c r="GCH141" i="7"/>
  <c r="GCI141" i="7"/>
  <c r="GCJ141" i="7"/>
  <c r="GCK141" i="7"/>
  <c r="GCL141" i="7"/>
  <c r="GCM141" i="7"/>
  <c r="GCN141" i="7"/>
  <c r="GCO141" i="7"/>
  <c r="GCP141" i="7"/>
  <c r="GCQ141" i="7"/>
  <c r="GCR141" i="7"/>
  <c r="GCS141" i="7"/>
  <c r="GCT141" i="7"/>
  <c r="GCU141" i="7"/>
  <c r="GCV141" i="7"/>
  <c r="GCW141" i="7"/>
  <c r="GCX141" i="7"/>
  <c r="GCY141" i="7"/>
  <c r="GCZ141" i="7"/>
  <c r="GDA141" i="7"/>
  <c r="GDB141" i="7"/>
  <c r="GDC141" i="7"/>
  <c r="GDD141" i="7"/>
  <c r="GDE141" i="7"/>
  <c r="GDF141" i="7"/>
  <c r="GDG141" i="7"/>
  <c r="GDH141" i="7"/>
  <c r="GDI141" i="7"/>
  <c r="GDJ141" i="7"/>
  <c r="GDK141" i="7"/>
  <c r="GDL141" i="7"/>
  <c r="GDM141" i="7"/>
  <c r="GDN141" i="7"/>
  <c r="GDO141" i="7"/>
  <c r="GDP141" i="7"/>
  <c r="GDQ141" i="7"/>
  <c r="GDR141" i="7"/>
  <c r="GDS141" i="7"/>
  <c r="GDT141" i="7"/>
  <c r="GDU141" i="7"/>
  <c r="GDV141" i="7"/>
  <c r="GDW141" i="7"/>
  <c r="GDX141" i="7"/>
  <c r="GDY141" i="7"/>
  <c r="GDZ141" i="7"/>
  <c r="GEA141" i="7"/>
  <c r="GEB141" i="7"/>
  <c r="GEC141" i="7"/>
  <c r="GED141" i="7"/>
  <c r="GEE141" i="7"/>
  <c r="GEF141" i="7"/>
  <c r="GEG141" i="7"/>
  <c r="GEH141" i="7"/>
  <c r="GEI141" i="7"/>
  <c r="GEJ141" i="7"/>
  <c r="GEK141" i="7"/>
  <c r="GEL141" i="7"/>
  <c r="GEM141" i="7"/>
  <c r="GEN141" i="7"/>
  <c r="GEO141" i="7"/>
  <c r="GEP141" i="7"/>
  <c r="GEQ141" i="7"/>
  <c r="GER141" i="7"/>
  <c r="GES141" i="7"/>
  <c r="GET141" i="7"/>
  <c r="GEU141" i="7"/>
  <c r="GEV141" i="7"/>
  <c r="GEW141" i="7"/>
  <c r="GEX141" i="7"/>
  <c r="GEY141" i="7"/>
  <c r="GEZ141" i="7"/>
  <c r="GFA141" i="7"/>
  <c r="GFB141" i="7"/>
  <c r="GFC141" i="7"/>
  <c r="GFD141" i="7"/>
  <c r="GFE141" i="7"/>
  <c r="GFF141" i="7"/>
  <c r="GFG141" i="7"/>
  <c r="GFH141" i="7"/>
  <c r="GFI141" i="7"/>
  <c r="GFJ141" i="7"/>
  <c r="GFK141" i="7"/>
  <c r="GFL141" i="7"/>
  <c r="GFM141" i="7"/>
  <c r="GFN141" i="7"/>
  <c r="GFO141" i="7"/>
  <c r="GFP141" i="7"/>
  <c r="GFQ141" i="7"/>
  <c r="GFR141" i="7"/>
  <c r="GFS141" i="7"/>
  <c r="GFT141" i="7"/>
  <c r="GFU141" i="7"/>
  <c r="GFV141" i="7"/>
  <c r="GFW141" i="7"/>
  <c r="GFX141" i="7"/>
  <c r="GFY141" i="7"/>
  <c r="GFZ141" i="7"/>
  <c r="GGA141" i="7"/>
  <c r="GGB141" i="7"/>
  <c r="GGC141" i="7"/>
  <c r="GGD141" i="7"/>
  <c r="GGE141" i="7"/>
  <c r="GGF141" i="7"/>
  <c r="GGG141" i="7"/>
  <c r="GGH141" i="7"/>
  <c r="GGI141" i="7"/>
  <c r="GGJ141" i="7"/>
  <c r="GGK141" i="7"/>
  <c r="GGL141" i="7"/>
  <c r="GGM141" i="7"/>
  <c r="GGN141" i="7"/>
  <c r="GGO141" i="7"/>
  <c r="GGP141" i="7"/>
  <c r="GGQ141" i="7"/>
  <c r="GGR141" i="7"/>
  <c r="GGS141" i="7"/>
  <c r="GGT141" i="7"/>
  <c r="GGU141" i="7"/>
  <c r="GGV141" i="7"/>
  <c r="GGW141" i="7"/>
  <c r="GGX141" i="7"/>
  <c r="GGY141" i="7"/>
  <c r="GGZ141" i="7"/>
  <c r="GHA141" i="7"/>
  <c r="GHB141" i="7"/>
  <c r="GHC141" i="7"/>
  <c r="GHD141" i="7"/>
  <c r="GHE141" i="7"/>
  <c r="GHF141" i="7"/>
  <c r="GHG141" i="7"/>
  <c r="GHH141" i="7"/>
  <c r="GHI141" i="7"/>
  <c r="GHJ141" i="7"/>
  <c r="GHK141" i="7"/>
  <c r="GHL141" i="7"/>
  <c r="GHM141" i="7"/>
  <c r="GHN141" i="7"/>
  <c r="GHO141" i="7"/>
  <c r="GHP141" i="7"/>
  <c r="GHQ141" i="7"/>
  <c r="GHR141" i="7"/>
  <c r="GHS141" i="7"/>
  <c r="GHT141" i="7"/>
  <c r="GHU141" i="7"/>
  <c r="GHV141" i="7"/>
  <c r="GHW141" i="7"/>
  <c r="GHX141" i="7"/>
  <c r="GHY141" i="7"/>
  <c r="GHZ141" i="7"/>
  <c r="GIA141" i="7"/>
  <c r="GIB141" i="7"/>
  <c r="GIC141" i="7"/>
  <c r="GID141" i="7"/>
  <c r="GIE141" i="7"/>
  <c r="GIF141" i="7"/>
  <c r="GIG141" i="7"/>
  <c r="GIH141" i="7"/>
  <c r="GII141" i="7"/>
  <c r="GIJ141" i="7"/>
  <c r="GIK141" i="7"/>
  <c r="GIL141" i="7"/>
  <c r="GIM141" i="7"/>
  <c r="GIN141" i="7"/>
  <c r="GIO141" i="7"/>
  <c r="GIP141" i="7"/>
  <c r="GIQ141" i="7"/>
  <c r="GIR141" i="7"/>
  <c r="GIS141" i="7"/>
  <c r="GIT141" i="7"/>
  <c r="GIU141" i="7"/>
  <c r="GIV141" i="7"/>
  <c r="GIW141" i="7"/>
  <c r="GIX141" i="7"/>
  <c r="GIY141" i="7"/>
  <c r="GIZ141" i="7"/>
  <c r="GJA141" i="7"/>
  <c r="GJB141" i="7"/>
  <c r="GJC141" i="7"/>
  <c r="GJD141" i="7"/>
  <c r="GJE141" i="7"/>
  <c r="GJF141" i="7"/>
  <c r="GJG141" i="7"/>
  <c r="GJH141" i="7"/>
  <c r="GJI141" i="7"/>
  <c r="GJJ141" i="7"/>
  <c r="GJK141" i="7"/>
  <c r="GJL141" i="7"/>
  <c r="GJM141" i="7"/>
  <c r="GJN141" i="7"/>
  <c r="GJO141" i="7"/>
  <c r="GJP141" i="7"/>
  <c r="GJQ141" i="7"/>
  <c r="GJR141" i="7"/>
  <c r="GJS141" i="7"/>
  <c r="GJT141" i="7"/>
  <c r="GJU141" i="7"/>
  <c r="GJV141" i="7"/>
  <c r="GJW141" i="7"/>
  <c r="GJX141" i="7"/>
  <c r="GJY141" i="7"/>
  <c r="GJZ141" i="7"/>
  <c r="GKA141" i="7"/>
  <c r="GKB141" i="7"/>
  <c r="GKC141" i="7"/>
  <c r="GKD141" i="7"/>
  <c r="GKE141" i="7"/>
  <c r="GKF141" i="7"/>
  <c r="GKG141" i="7"/>
  <c r="GKH141" i="7"/>
  <c r="GKI141" i="7"/>
  <c r="GKJ141" i="7"/>
  <c r="GKK141" i="7"/>
  <c r="GKL141" i="7"/>
  <c r="GKM141" i="7"/>
  <c r="GKN141" i="7"/>
  <c r="GKO141" i="7"/>
  <c r="GKP141" i="7"/>
  <c r="GKQ141" i="7"/>
  <c r="GKR141" i="7"/>
  <c r="GKS141" i="7"/>
  <c r="GKT141" i="7"/>
  <c r="GKU141" i="7"/>
  <c r="GKV141" i="7"/>
  <c r="GKW141" i="7"/>
  <c r="GKX141" i="7"/>
  <c r="GKY141" i="7"/>
  <c r="GKZ141" i="7"/>
  <c r="GLA141" i="7"/>
  <c r="GLB141" i="7"/>
  <c r="GLC141" i="7"/>
  <c r="GLD141" i="7"/>
  <c r="GLE141" i="7"/>
  <c r="GLF141" i="7"/>
  <c r="GLG141" i="7"/>
  <c r="GLH141" i="7"/>
  <c r="GLI141" i="7"/>
  <c r="GLJ141" i="7"/>
  <c r="GLK141" i="7"/>
  <c r="GLL141" i="7"/>
  <c r="GLM141" i="7"/>
  <c r="GLN141" i="7"/>
  <c r="GLO141" i="7"/>
  <c r="GLP141" i="7"/>
  <c r="GLQ141" i="7"/>
  <c r="GLR141" i="7"/>
  <c r="GLS141" i="7"/>
  <c r="GLT141" i="7"/>
  <c r="GLU141" i="7"/>
  <c r="GLV141" i="7"/>
  <c r="GLW141" i="7"/>
  <c r="GLX141" i="7"/>
  <c r="GLY141" i="7"/>
  <c r="GLZ141" i="7"/>
  <c r="GMA141" i="7"/>
  <c r="GMB141" i="7"/>
  <c r="GMC141" i="7"/>
  <c r="GMD141" i="7"/>
  <c r="GME141" i="7"/>
  <c r="GMF141" i="7"/>
  <c r="GMG141" i="7"/>
  <c r="GMH141" i="7"/>
  <c r="GMI141" i="7"/>
  <c r="GMJ141" i="7"/>
  <c r="GMK141" i="7"/>
  <c r="GML141" i="7"/>
  <c r="GMM141" i="7"/>
  <c r="GMN141" i="7"/>
  <c r="GMO141" i="7"/>
  <c r="GMP141" i="7"/>
  <c r="GMQ141" i="7"/>
  <c r="GMR141" i="7"/>
  <c r="GMS141" i="7"/>
  <c r="GMT141" i="7"/>
  <c r="GMU141" i="7"/>
  <c r="GMV141" i="7"/>
  <c r="GMW141" i="7"/>
  <c r="GMX141" i="7"/>
  <c r="GMY141" i="7"/>
  <c r="GMZ141" i="7"/>
  <c r="GNA141" i="7"/>
  <c r="GNB141" i="7"/>
  <c r="GNC141" i="7"/>
  <c r="GND141" i="7"/>
  <c r="GNE141" i="7"/>
  <c r="GNF141" i="7"/>
  <c r="GNG141" i="7"/>
  <c r="GNH141" i="7"/>
  <c r="GNI141" i="7"/>
  <c r="GNJ141" i="7"/>
  <c r="GNK141" i="7"/>
  <c r="GNL141" i="7"/>
  <c r="GNM141" i="7"/>
  <c r="GNN141" i="7"/>
  <c r="GNO141" i="7"/>
  <c r="GNP141" i="7"/>
  <c r="GNQ141" i="7"/>
  <c r="GNR141" i="7"/>
  <c r="GNS141" i="7"/>
  <c r="GNT141" i="7"/>
  <c r="GNU141" i="7"/>
  <c r="GNV141" i="7"/>
  <c r="GNW141" i="7"/>
  <c r="GNX141" i="7"/>
  <c r="GNY141" i="7"/>
  <c r="GNZ141" i="7"/>
  <c r="GOA141" i="7"/>
  <c r="GOB141" i="7"/>
  <c r="GOC141" i="7"/>
  <c r="GOD141" i="7"/>
  <c r="GOE141" i="7"/>
  <c r="GOF141" i="7"/>
  <c r="GOG141" i="7"/>
  <c r="GOH141" i="7"/>
  <c r="GOI141" i="7"/>
  <c r="GOJ141" i="7"/>
  <c r="GOK141" i="7"/>
  <c r="GOL141" i="7"/>
  <c r="GOM141" i="7"/>
  <c r="GON141" i="7"/>
  <c r="GOO141" i="7"/>
  <c r="GOP141" i="7"/>
  <c r="GOQ141" i="7"/>
  <c r="GOR141" i="7"/>
  <c r="GOS141" i="7"/>
  <c r="GOT141" i="7"/>
  <c r="GOU141" i="7"/>
  <c r="GOV141" i="7"/>
  <c r="GOW141" i="7"/>
  <c r="GOX141" i="7"/>
  <c r="GOY141" i="7"/>
  <c r="GOZ141" i="7"/>
  <c r="GPA141" i="7"/>
  <c r="GPB141" i="7"/>
  <c r="GPC141" i="7"/>
  <c r="GPD141" i="7"/>
  <c r="GPE141" i="7"/>
  <c r="GPF141" i="7"/>
  <c r="GPG141" i="7"/>
  <c r="GPH141" i="7"/>
  <c r="GPI141" i="7"/>
  <c r="GPJ141" i="7"/>
  <c r="GPK141" i="7"/>
  <c r="GPL141" i="7"/>
  <c r="GPM141" i="7"/>
  <c r="GPN141" i="7"/>
  <c r="GPO141" i="7"/>
  <c r="GPP141" i="7"/>
  <c r="GPQ141" i="7"/>
  <c r="GPR141" i="7"/>
  <c r="GPS141" i="7"/>
  <c r="GPT141" i="7"/>
  <c r="GPU141" i="7"/>
  <c r="GPV141" i="7"/>
  <c r="GPW141" i="7"/>
  <c r="GPX141" i="7"/>
  <c r="GPY141" i="7"/>
  <c r="GPZ141" i="7"/>
  <c r="GQA141" i="7"/>
  <c r="GQB141" i="7"/>
  <c r="GQC141" i="7"/>
  <c r="GQD141" i="7"/>
  <c r="GQE141" i="7"/>
  <c r="GQF141" i="7"/>
  <c r="GQG141" i="7"/>
  <c r="GQH141" i="7"/>
  <c r="GQI141" i="7"/>
  <c r="GQJ141" i="7"/>
  <c r="GQK141" i="7"/>
  <c r="GQL141" i="7"/>
  <c r="GQM141" i="7"/>
  <c r="GQN141" i="7"/>
  <c r="GQO141" i="7"/>
  <c r="GQP141" i="7"/>
  <c r="GQQ141" i="7"/>
  <c r="GQR141" i="7"/>
  <c r="GQS141" i="7"/>
  <c r="GQT141" i="7"/>
  <c r="GQU141" i="7"/>
  <c r="GQV141" i="7"/>
  <c r="GQW141" i="7"/>
  <c r="GQX141" i="7"/>
  <c r="GQY141" i="7"/>
  <c r="GQZ141" i="7"/>
  <c r="GRA141" i="7"/>
  <c r="GRB141" i="7"/>
  <c r="GRC141" i="7"/>
  <c r="GRD141" i="7"/>
  <c r="GRE141" i="7"/>
  <c r="GRF141" i="7"/>
  <c r="GRG141" i="7"/>
  <c r="GRH141" i="7"/>
  <c r="GRI141" i="7"/>
  <c r="GRJ141" i="7"/>
  <c r="GRK141" i="7"/>
  <c r="GRL141" i="7"/>
  <c r="GRM141" i="7"/>
  <c r="GRN141" i="7"/>
  <c r="GRO141" i="7"/>
  <c r="GRP141" i="7"/>
  <c r="GRQ141" i="7"/>
  <c r="GRR141" i="7"/>
  <c r="GRS141" i="7"/>
  <c r="GRT141" i="7"/>
  <c r="GRU141" i="7"/>
  <c r="GRV141" i="7"/>
  <c r="GRW141" i="7"/>
  <c r="GRX141" i="7"/>
  <c r="GRY141" i="7"/>
  <c r="GRZ141" i="7"/>
  <c r="GSA141" i="7"/>
  <c r="GSB141" i="7"/>
  <c r="GSC141" i="7"/>
  <c r="GSD141" i="7"/>
  <c r="GSE141" i="7"/>
  <c r="GSF141" i="7"/>
  <c r="GSG141" i="7"/>
  <c r="GSH141" i="7"/>
  <c r="GSI141" i="7"/>
  <c r="GSJ141" i="7"/>
  <c r="GSK141" i="7"/>
  <c r="GSL141" i="7"/>
  <c r="GSM141" i="7"/>
  <c r="GSN141" i="7"/>
  <c r="GSO141" i="7"/>
  <c r="GSP141" i="7"/>
  <c r="GSQ141" i="7"/>
  <c r="GSR141" i="7"/>
  <c r="GSS141" i="7"/>
  <c r="GST141" i="7"/>
  <c r="GSU141" i="7"/>
  <c r="GSV141" i="7"/>
  <c r="GSW141" i="7"/>
  <c r="GSX141" i="7"/>
  <c r="GSY141" i="7"/>
  <c r="GSZ141" i="7"/>
  <c r="GTA141" i="7"/>
  <c r="GTB141" i="7"/>
  <c r="GTC141" i="7"/>
  <c r="GTD141" i="7"/>
  <c r="GTE141" i="7"/>
  <c r="GTF141" i="7"/>
  <c r="GTG141" i="7"/>
  <c r="GTH141" i="7"/>
  <c r="GTI141" i="7"/>
  <c r="GTJ141" i="7"/>
  <c r="GTK141" i="7"/>
  <c r="GTL141" i="7"/>
  <c r="GTM141" i="7"/>
  <c r="GTN141" i="7"/>
  <c r="GTO141" i="7"/>
  <c r="GTP141" i="7"/>
  <c r="GTQ141" i="7"/>
  <c r="GTR141" i="7"/>
  <c r="GTS141" i="7"/>
  <c r="GTT141" i="7"/>
  <c r="GTU141" i="7"/>
  <c r="GTV141" i="7"/>
  <c r="GTW141" i="7"/>
  <c r="GTX141" i="7"/>
  <c r="GTY141" i="7"/>
  <c r="GTZ141" i="7"/>
  <c r="GUA141" i="7"/>
  <c r="GUB141" i="7"/>
  <c r="GUC141" i="7"/>
  <c r="GUD141" i="7"/>
  <c r="GUE141" i="7"/>
  <c r="GUF141" i="7"/>
  <c r="GUG141" i="7"/>
  <c r="GUH141" i="7"/>
  <c r="GUI141" i="7"/>
  <c r="GUJ141" i="7"/>
  <c r="GUK141" i="7"/>
  <c r="GUL141" i="7"/>
  <c r="GUM141" i="7"/>
  <c r="GUN141" i="7"/>
  <c r="GUO141" i="7"/>
  <c r="GUP141" i="7"/>
  <c r="GUQ141" i="7"/>
  <c r="GUR141" i="7"/>
  <c r="GUS141" i="7"/>
  <c r="GUT141" i="7"/>
  <c r="GUU141" i="7"/>
  <c r="GUV141" i="7"/>
  <c r="GUW141" i="7"/>
  <c r="GUX141" i="7"/>
  <c r="GUY141" i="7"/>
  <c r="GUZ141" i="7"/>
  <c r="GVA141" i="7"/>
  <c r="GVB141" i="7"/>
  <c r="GVC141" i="7"/>
  <c r="GVD141" i="7"/>
  <c r="GVE141" i="7"/>
  <c r="GVF141" i="7"/>
  <c r="GVG141" i="7"/>
  <c r="GVH141" i="7"/>
  <c r="GVI141" i="7"/>
  <c r="GVJ141" i="7"/>
  <c r="GVK141" i="7"/>
  <c r="GVL141" i="7"/>
  <c r="GVM141" i="7"/>
  <c r="GVN141" i="7"/>
  <c r="GVO141" i="7"/>
  <c r="GVP141" i="7"/>
  <c r="GVQ141" i="7"/>
  <c r="GVR141" i="7"/>
  <c r="GVS141" i="7"/>
  <c r="GVT141" i="7"/>
  <c r="GVU141" i="7"/>
  <c r="GVV141" i="7"/>
  <c r="GVW141" i="7"/>
  <c r="GVX141" i="7"/>
  <c r="GVY141" i="7"/>
  <c r="GVZ141" i="7"/>
  <c r="GWA141" i="7"/>
  <c r="GWB141" i="7"/>
  <c r="GWC141" i="7"/>
  <c r="GWD141" i="7"/>
  <c r="GWE141" i="7"/>
  <c r="GWF141" i="7"/>
  <c r="GWG141" i="7"/>
  <c r="GWH141" i="7"/>
  <c r="GWI141" i="7"/>
  <c r="GWJ141" i="7"/>
  <c r="GWK141" i="7"/>
  <c r="GWL141" i="7"/>
  <c r="GWM141" i="7"/>
  <c r="GWN141" i="7"/>
  <c r="GWO141" i="7"/>
  <c r="GWP141" i="7"/>
  <c r="GWQ141" i="7"/>
  <c r="GWR141" i="7"/>
  <c r="GWS141" i="7"/>
  <c r="GWT141" i="7"/>
  <c r="GWU141" i="7"/>
  <c r="GWV141" i="7"/>
  <c r="GWW141" i="7"/>
  <c r="GWX141" i="7"/>
  <c r="GWY141" i="7"/>
  <c r="GWZ141" i="7"/>
  <c r="GXA141" i="7"/>
  <c r="GXB141" i="7"/>
  <c r="GXC141" i="7"/>
  <c r="GXD141" i="7"/>
  <c r="GXE141" i="7"/>
  <c r="GXF141" i="7"/>
  <c r="GXG141" i="7"/>
  <c r="GXH141" i="7"/>
  <c r="GXI141" i="7"/>
  <c r="GXJ141" i="7"/>
  <c r="GXK141" i="7"/>
  <c r="GXL141" i="7"/>
  <c r="GXM141" i="7"/>
  <c r="GXN141" i="7"/>
  <c r="GXO141" i="7"/>
  <c r="GXP141" i="7"/>
  <c r="GXQ141" i="7"/>
  <c r="GXR141" i="7"/>
  <c r="GXS141" i="7"/>
  <c r="GXT141" i="7"/>
  <c r="GXU141" i="7"/>
  <c r="GXV141" i="7"/>
  <c r="GXW141" i="7"/>
  <c r="GXX141" i="7"/>
  <c r="GXY141" i="7"/>
  <c r="GXZ141" i="7"/>
  <c r="GYA141" i="7"/>
  <c r="GYB141" i="7"/>
  <c r="GYC141" i="7"/>
  <c r="GYD141" i="7"/>
  <c r="GYE141" i="7"/>
  <c r="GYF141" i="7"/>
  <c r="GYG141" i="7"/>
  <c r="GYH141" i="7"/>
  <c r="GYI141" i="7"/>
  <c r="GYJ141" i="7"/>
  <c r="GYK141" i="7"/>
  <c r="GYL141" i="7"/>
  <c r="GYM141" i="7"/>
  <c r="GYN141" i="7"/>
  <c r="GYO141" i="7"/>
  <c r="GYP141" i="7"/>
  <c r="GYQ141" i="7"/>
  <c r="GYR141" i="7"/>
  <c r="GYS141" i="7"/>
  <c r="GYT141" i="7"/>
  <c r="GYU141" i="7"/>
  <c r="GYV141" i="7"/>
  <c r="GYW141" i="7"/>
  <c r="GYX141" i="7"/>
  <c r="GYY141" i="7"/>
  <c r="GYZ141" i="7"/>
  <c r="GZA141" i="7"/>
  <c r="GZB141" i="7"/>
  <c r="GZC141" i="7"/>
  <c r="GZD141" i="7"/>
  <c r="GZE141" i="7"/>
  <c r="GZF141" i="7"/>
  <c r="GZG141" i="7"/>
  <c r="GZH141" i="7"/>
  <c r="GZI141" i="7"/>
  <c r="GZJ141" i="7"/>
  <c r="GZK141" i="7"/>
  <c r="GZL141" i="7"/>
  <c r="GZM141" i="7"/>
  <c r="GZN141" i="7"/>
  <c r="GZO141" i="7"/>
  <c r="GZP141" i="7"/>
  <c r="GZQ141" i="7"/>
  <c r="GZR141" i="7"/>
  <c r="GZS141" i="7"/>
  <c r="GZT141" i="7"/>
  <c r="GZU141" i="7"/>
  <c r="GZV141" i="7"/>
  <c r="GZW141" i="7"/>
  <c r="GZX141" i="7"/>
  <c r="GZY141" i="7"/>
  <c r="GZZ141" i="7"/>
  <c r="HAA141" i="7"/>
  <c r="HAB141" i="7"/>
  <c r="HAC141" i="7"/>
  <c r="HAD141" i="7"/>
  <c r="HAE141" i="7"/>
  <c r="HAF141" i="7"/>
  <c r="HAG141" i="7"/>
  <c r="HAH141" i="7"/>
  <c r="HAI141" i="7"/>
  <c r="HAJ141" i="7"/>
  <c r="HAK141" i="7"/>
  <c r="HAL141" i="7"/>
  <c r="HAM141" i="7"/>
  <c r="HAN141" i="7"/>
  <c r="HAO141" i="7"/>
  <c r="HAP141" i="7"/>
  <c r="HAQ141" i="7"/>
  <c r="HAR141" i="7"/>
  <c r="HAS141" i="7"/>
  <c r="HAT141" i="7"/>
  <c r="HAU141" i="7"/>
  <c r="HAV141" i="7"/>
  <c r="HAW141" i="7"/>
  <c r="HAX141" i="7"/>
  <c r="HAY141" i="7"/>
  <c r="HAZ141" i="7"/>
  <c r="HBA141" i="7"/>
  <c r="HBB141" i="7"/>
  <c r="HBC141" i="7"/>
  <c r="HBD141" i="7"/>
  <c r="HBE141" i="7"/>
  <c r="HBF141" i="7"/>
  <c r="HBG141" i="7"/>
  <c r="HBH141" i="7"/>
  <c r="HBI141" i="7"/>
  <c r="HBJ141" i="7"/>
  <c r="HBK141" i="7"/>
  <c r="HBL141" i="7"/>
  <c r="HBM141" i="7"/>
  <c r="HBN141" i="7"/>
  <c r="HBO141" i="7"/>
  <c r="HBP141" i="7"/>
  <c r="HBQ141" i="7"/>
  <c r="HBR141" i="7"/>
  <c r="HBS141" i="7"/>
  <c r="HBT141" i="7"/>
  <c r="HBU141" i="7"/>
  <c r="HBV141" i="7"/>
  <c r="HBW141" i="7"/>
  <c r="HBX141" i="7"/>
  <c r="HBY141" i="7"/>
  <c r="HBZ141" i="7"/>
  <c r="HCA141" i="7"/>
  <c r="HCB141" i="7"/>
  <c r="HCC141" i="7"/>
  <c r="HCD141" i="7"/>
  <c r="HCE141" i="7"/>
  <c r="HCF141" i="7"/>
  <c r="HCG141" i="7"/>
  <c r="HCH141" i="7"/>
  <c r="HCI141" i="7"/>
  <c r="HCJ141" i="7"/>
  <c r="HCK141" i="7"/>
  <c r="HCL141" i="7"/>
  <c r="HCM141" i="7"/>
  <c r="HCN141" i="7"/>
  <c r="HCO141" i="7"/>
  <c r="HCP141" i="7"/>
  <c r="HCQ141" i="7"/>
  <c r="HCR141" i="7"/>
  <c r="HCS141" i="7"/>
  <c r="HCT141" i="7"/>
  <c r="HCU141" i="7"/>
  <c r="HCV141" i="7"/>
  <c r="HCW141" i="7"/>
  <c r="HCX141" i="7"/>
  <c r="HCY141" i="7"/>
  <c r="HCZ141" i="7"/>
  <c r="HDA141" i="7"/>
  <c r="HDB141" i="7"/>
  <c r="HDC141" i="7"/>
  <c r="HDD141" i="7"/>
  <c r="HDE141" i="7"/>
  <c r="HDF141" i="7"/>
  <c r="HDG141" i="7"/>
  <c r="HDH141" i="7"/>
  <c r="HDI141" i="7"/>
  <c r="HDJ141" i="7"/>
  <c r="HDK141" i="7"/>
  <c r="HDL141" i="7"/>
  <c r="HDM141" i="7"/>
  <c r="HDN141" i="7"/>
  <c r="HDO141" i="7"/>
  <c r="HDP141" i="7"/>
  <c r="HDQ141" i="7"/>
  <c r="HDR141" i="7"/>
  <c r="HDS141" i="7"/>
  <c r="HDT141" i="7"/>
  <c r="HDU141" i="7"/>
  <c r="HDV141" i="7"/>
  <c r="HDW141" i="7"/>
  <c r="HDX141" i="7"/>
  <c r="HDY141" i="7"/>
  <c r="HDZ141" i="7"/>
  <c r="HEA141" i="7"/>
  <c r="HEB141" i="7"/>
  <c r="HEC141" i="7"/>
  <c r="HED141" i="7"/>
  <c r="HEE141" i="7"/>
  <c r="HEF141" i="7"/>
  <c r="HEG141" i="7"/>
  <c r="HEH141" i="7"/>
  <c r="HEI141" i="7"/>
  <c r="HEJ141" i="7"/>
  <c r="HEK141" i="7"/>
  <c r="HEL141" i="7"/>
  <c r="HEM141" i="7"/>
  <c r="HEN141" i="7"/>
  <c r="HEO141" i="7"/>
  <c r="HEP141" i="7"/>
  <c r="HEQ141" i="7"/>
  <c r="HER141" i="7"/>
  <c r="HES141" i="7"/>
  <c r="HET141" i="7"/>
  <c r="HEU141" i="7"/>
  <c r="HEV141" i="7"/>
  <c r="HEW141" i="7"/>
  <c r="HEX141" i="7"/>
  <c r="HEY141" i="7"/>
  <c r="HEZ141" i="7"/>
  <c r="HFA141" i="7"/>
  <c r="HFB141" i="7"/>
  <c r="HFC141" i="7"/>
  <c r="HFD141" i="7"/>
  <c r="HFE141" i="7"/>
  <c r="HFF141" i="7"/>
  <c r="HFG141" i="7"/>
  <c r="HFH141" i="7"/>
  <c r="HFI141" i="7"/>
  <c r="HFJ141" i="7"/>
  <c r="HFK141" i="7"/>
  <c r="HFL141" i="7"/>
  <c r="HFM141" i="7"/>
  <c r="HFN141" i="7"/>
  <c r="HFO141" i="7"/>
  <c r="HFP141" i="7"/>
  <c r="HFQ141" i="7"/>
  <c r="HFR141" i="7"/>
  <c r="HFS141" i="7"/>
  <c r="HFT141" i="7"/>
  <c r="HFU141" i="7"/>
  <c r="HFV141" i="7"/>
  <c r="HFW141" i="7"/>
  <c r="HFX141" i="7"/>
  <c r="HFY141" i="7"/>
  <c r="HFZ141" i="7"/>
  <c r="HGA141" i="7"/>
  <c r="HGB141" i="7"/>
  <c r="HGC141" i="7"/>
  <c r="HGD141" i="7"/>
  <c r="HGE141" i="7"/>
  <c r="HGF141" i="7"/>
  <c r="HGG141" i="7"/>
  <c r="HGH141" i="7"/>
  <c r="HGI141" i="7"/>
  <c r="HGJ141" i="7"/>
  <c r="HGK141" i="7"/>
  <c r="HGL141" i="7"/>
  <c r="HGM141" i="7"/>
  <c r="HGN141" i="7"/>
  <c r="HGO141" i="7"/>
  <c r="HGP141" i="7"/>
  <c r="HGQ141" i="7"/>
  <c r="HGR141" i="7"/>
  <c r="HGS141" i="7"/>
  <c r="HGT141" i="7"/>
  <c r="HGU141" i="7"/>
  <c r="HGV141" i="7"/>
  <c r="HGW141" i="7"/>
  <c r="HGX141" i="7"/>
  <c r="HGY141" i="7"/>
  <c r="HGZ141" i="7"/>
  <c r="HHA141" i="7"/>
  <c r="HHB141" i="7"/>
  <c r="HHC141" i="7"/>
  <c r="HHD141" i="7"/>
  <c r="HHE141" i="7"/>
  <c r="HHF141" i="7"/>
  <c r="HHG141" i="7"/>
  <c r="HHH141" i="7"/>
  <c r="HHI141" i="7"/>
  <c r="HHJ141" i="7"/>
  <c r="HHK141" i="7"/>
  <c r="HHL141" i="7"/>
  <c r="HHM141" i="7"/>
  <c r="HHN141" i="7"/>
  <c r="HHO141" i="7"/>
  <c r="HHP141" i="7"/>
  <c r="HHQ141" i="7"/>
  <c r="HHR141" i="7"/>
  <c r="HHS141" i="7"/>
  <c r="HHT141" i="7"/>
  <c r="HHU141" i="7"/>
  <c r="HHV141" i="7"/>
  <c r="HHW141" i="7"/>
  <c r="HHX141" i="7"/>
  <c r="HHY141" i="7"/>
  <c r="HHZ141" i="7"/>
  <c r="HIA141" i="7"/>
  <c r="HIB141" i="7"/>
  <c r="HIC141" i="7"/>
  <c r="HID141" i="7"/>
  <c r="HIE141" i="7"/>
  <c r="HIF141" i="7"/>
  <c r="HIG141" i="7"/>
  <c r="HIH141" i="7"/>
  <c r="HII141" i="7"/>
  <c r="HIJ141" i="7"/>
  <c r="HIK141" i="7"/>
  <c r="HIL141" i="7"/>
  <c r="HIM141" i="7"/>
  <c r="HIN141" i="7"/>
  <c r="HIO141" i="7"/>
  <c r="HIP141" i="7"/>
  <c r="HIQ141" i="7"/>
  <c r="HIR141" i="7"/>
  <c r="HIS141" i="7"/>
  <c r="HIT141" i="7"/>
  <c r="HIU141" i="7"/>
  <c r="HIV141" i="7"/>
  <c r="HIW141" i="7"/>
  <c r="HIX141" i="7"/>
  <c r="HIY141" i="7"/>
  <c r="HIZ141" i="7"/>
  <c r="HJA141" i="7"/>
  <c r="HJB141" i="7"/>
  <c r="HJC141" i="7"/>
  <c r="HJD141" i="7"/>
  <c r="HJE141" i="7"/>
  <c r="HJF141" i="7"/>
  <c r="HJG141" i="7"/>
  <c r="HJH141" i="7"/>
  <c r="HJI141" i="7"/>
  <c r="HJJ141" i="7"/>
  <c r="HJK141" i="7"/>
  <c r="HJL141" i="7"/>
  <c r="HJM141" i="7"/>
  <c r="HJN141" i="7"/>
  <c r="HJO141" i="7"/>
  <c r="HJP141" i="7"/>
  <c r="HJQ141" i="7"/>
  <c r="HJR141" i="7"/>
  <c r="HJS141" i="7"/>
  <c r="HJT141" i="7"/>
  <c r="HJU141" i="7"/>
  <c r="HJV141" i="7"/>
  <c r="HJW141" i="7"/>
  <c r="HJX141" i="7"/>
  <c r="HJY141" i="7"/>
  <c r="HJZ141" i="7"/>
  <c r="HKA141" i="7"/>
  <c r="HKB141" i="7"/>
  <c r="HKC141" i="7"/>
  <c r="HKD141" i="7"/>
  <c r="HKE141" i="7"/>
  <c r="HKF141" i="7"/>
  <c r="HKG141" i="7"/>
  <c r="HKH141" i="7"/>
  <c r="HKI141" i="7"/>
  <c r="HKJ141" i="7"/>
  <c r="HKK141" i="7"/>
  <c r="HKL141" i="7"/>
  <c r="HKM141" i="7"/>
  <c r="HKN141" i="7"/>
  <c r="HKO141" i="7"/>
  <c r="HKP141" i="7"/>
  <c r="HKQ141" i="7"/>
  <c r="HKR141" i="7"/>
  <c r="HKS141" i="7"/>
  <c r="HKT141" i="7"/>
  <c r="HKU141" i="7"/>
  <c r="HKV141" i="7"/>
  <c r="HKW141" i="7"/>
  <c r="HKX141" i="7"/>
  <c r="HKY141" i="7"/>
  <c r="HKZ141" i="7"/>
  <c r="HLA141" i="7"/>
  <c r="HLB141" i="7"/>
  <c r="HLC141" i="7"/>
  <c r="HLD141" i="7"/>
  <c r="HLE141" i="7"/>
  <c r="HLF141" i="7"/>
  <c r="HLG141" i="7"/>
  <c r="HLH141" i="7"/>
  <c r="HLI141" i="7"/>
  <c r="HLJ141" i="7"/>
  <c r="HLK141" i="7"/>
  <c r="HLL141" i="7"/>
  <c r="HLM141" i="7"/>
  <c r="HLN141" i="7"/>
  <c r="HLO141" i="7"/>
  <c r="HLP141" i="7"/>
  <c r="HLQ141" i="7"/>
  <c r="HLR141" i="7"/>
  <c r="HLS141" i="7"/>
  <c r="HLT141" i="7"/>
  <c r="HLU141" i="7"/>
  <c r="HLV141" i="7"/>
  <c r="HLW141" i="7"/>
  <c r="HLX141" i="7"/>
  <c r="HLY141" i="7"/>
  <c r="HLZ141" i="7"/>
  <c r="HMA141" i="7"/>
  <c r="HMB141" i="7"/>
  <c r="HMC141" i="7"/>
  <c r="HMD141" i="7"/>
  <c r="HME141" i="7"/>
  <c r="HMF141" i="7"/>
  <c r="HMG141" i="7"/>
  <c r="HMH141" i="7"/>
  <c r="HMI141" i="7"/>
  <c r="HMJ141" i="7"/>
  <c r="HMK141" i="7"/>
  <c r="HML141" i="7"/>
  <c r="HMM141" i="7"/>
  <c r="HMN141" i="7"/>
  <c r="HMO141" i="7"/>
  <c r="HMP141" i="7"/>
  <c r="HMQ141" i="7"/>
  <c r="HMR141" i="7"/>
  <c r="HMS141" i="7"/>
  <c r="HMT141" i="7"/>
  <c r="HMU141" i="7"/>
  <c r="HMV141" i="7"/>
  <c r="HMW141" i="7"/>
  <c r="HMX141" i="7"/>
  <c r="HMY141" i="7"/>
  <c r="HMZ141" i="7"/>
  <c r="HNA141" i="7"/>
  <c r="HNB141" i="7"/>
  <c r="HNC141" i="7"/>
  <c r="HND141" i="7"/>
  <c r="HNE141" i="7"/>
  <c r="HNF141" i="7"/>
  <c r="HNG141" i="7"/>
  <c r="HNH141" i="7"/>
  <c r="HNI141" i="7"/>
  <c r="HNJ141" i="7"/>
  <c r="HNK141" i="7"/>
  <c r="HNL141" i="7"/>
  <c r="HNM141" i="7"/>
  <c r="HNN141" i="7"/>
  <c r="HNO141" i="7"/>
  <c r="HNP141" i="7"/>
  <c r="HNQ141" i="7"/>
  <c r="HNR141" i="7"/>
  <c r="HNS141" i="7"/>
  <c r="HNT141" i="7"/>
  <c r="HNU141" i="7"/>
  <c r="HNV141" i="7"/>
  <c r="HNW141" i="7"/>
  <c r="HNX141" i="7"/>
  <c r="HNY141" i="7"/>
  <c r="HNZ141" i="7"/>
  <c r="HOA141" i="7"/>
  <c r="HOB141" i="7"/>
  <c r="HOC141" i="7"/>
  <c r="HOD141" i="7"/>
  <c r="HOE141" i="7"/>
  <c r="HOF141" i="7"/>
  <c r="HOG141" i="7"/>
  <c r="HOH141" i="7"/>
  <c r="HOI141" i="7"/>
  <c r="HOJ141" i="7"/>
  <c r="HOK141" i="7"/>
  <c r="HOL141" i="7"/>
  <c r="HOM141" i="7"/>
  <c r="HON141" i="7"/>
  <c r="HOO141" i="7"/>
  <c r="HOP141" i="7"/>
  <c r="HOQ141" i="7"/>
  <c r="HOR141" i="7"/>
  <c r="HOS141" i="7"/>
  <c r="HOT141" i="7"/>
  <c r="HOU141" i="7"/>
  <c r="HOV141" i="7"/>
  <c r="HOW141" i="7"/>
  <c r="HOX141" i="7"/>
  <c r="HOY141" i="7"/>
  <c r="HOZ141" i="7"/>
  <c r="HPA141" i="7"/>
  <c r="HPB141" i="7"/>
  <c r="HPC141" i="7"/>
  <c r="HPD141" i="7"/>
  <c r="HPE141" i="7"/>
  <c r="HPF141" i="7"/>
  <c r="HPG141" i="7"/>
  <c r="HPH141" i="7"/>
  <c r="HPI141" i="7"/>
  <c r="HPJ141" i="7"/>
  <c r="HPK141" i="7"/>
  <c r="HPL141" i="7"/>
  <c r="HPM141" i="7"/>
  <c r="HPN141" i="7"/>
  <c r="HPO141" i="7"/>
  <c r="HPP141" i="7"/>
  <c r="HPQ141" i="7"/>
  <c r="HPR141" i="7"/>
  <c r="HPS141" i="7"/>
  <c r="HPT141" i="7"/>
  <c r="HPU141" i="7"/>
  <c r="HPV141" i="7"/>
  <c r="HPW141" i="7"/>
  <c r="HPX141" i="7"/>
  <c r="HPY141" i="7"/>
  <c r="HPZ141" i="7"/>
  <c r="HQA141" i="7"/>
  <c r="HQB141" i="7"/>
  <c r="HQC141" i="7"/>
  <c r="HQD141" i="7"/>
  <c r="HQE141" i="7"/>
  <c r="HQF141" i="7"/>
  <c r="HQG141" i="7"/>
  <c r="HQH141" i="7"/>
  <c r="HQI141" i="7"/>
  <c r="HQJ141" i="7"/>
  <c r="HQK141" i="7"/>
  <c r="HQL141" i="7"/>
  <c r="HQM141" i="7"/>
  <c r="HQN141" i="7"/>
  <c r="HQO141" i="7"/>
  <c r="HQP141" i="7"/>
  <c r="HQQ141" i="7"/>
  <c r="HQR141" i="7"/>
  <c r="HQS141" i="7"/>
  <c r="HQT141" i="7"/>
  <c r="HQU141" i="7"/>
  <c r="HQV141" i="7"/>
  <c r="HQW141" i="7"/>
  <c r="HQX141" i="7"/>
  <c r="HQY141" i="7"/>
  <c r="HQZ141" i="7"/>
  <c r="HRA141" i="7"/>
  <c r="HRB141" i="7"/>
  <c r="HRC141" i="7"/>
  <c r="HRD141" i="7"/>
  <c r="HRE141" i="7"/>
  <c r="HRF141" i="7"/>
  <c r="HRG141" i="7"/>
  <c r="HRH141" i="7"/>
  <c r="HRI141" i="7"/>
  <c r="HRJ141" i="7"/>
  <c r="HRK141" i="7"/>
  <c r="HRL141" i="7"/>
  <c r="HRM141" i="7"/>
  <c r="HRN141" i="7"/>
  <c r="HRO141" i="7"/>
  <c r="HRP141" i="7"/>
  <c r="HRQ141" i="7"/>
  <c r="HRR141" i="7"/>
  <c r="HRS141" i="7"/>
  <c r="HRT141" i="7"/>
  <c r="HRU141" i="7"/>
  <c r="HRV141" i="7"/>
  <c r="HRW141" i="7"/>
  <c r="HRX141" i="7"/>
  <c r="HRY141" i="7"/>
  <c r="HRZ141" i="7"/>
  <c r="HSA141" i="7"/>
  <c r="HSB141" i="7"/>
  <c r="HSC141" i="7"/>
  <c r="HSD141" i="7"/>
  <c r="HSE141" i="7"/>
  <c r="HSF141" i="7"/>
  <c r="HSG141" i="7"/>
  <c r="HSH141" i="7"/>
  <c r="HSI141" i="7"/>
  <c r="HSJ141" i="7"/>
  <c r="HSK141" i="7"/>
  <c r="HSL141" i="7"/>
  <c r="HSM141" i="7"/>
  <c r="HSN141" i="7"/>
  <c r="HSO141" i="7"/>
  <c r="HSP141" i="7"/>
  <c r="HSQ141" i="7"/>
  <c r="HSR141" i="7"/>
  <c r="HSS141" i="7"/>
  <c r="HST141" i="7"/>
  <c r="HSU141" i="7"/>
  <c r="HSV141" i="7"/>
  <c r="HSW141" i="7"/>
  <c r="HSX141" i="7"/>
  <c r="HSY141" i="7"/>
  <c r="HSZ141" i="7"/>
  <c r="HTA141" i="7"/>
  <c r="HTB141" i="7"/>
  <c r="HTC141" i="7"/>
  <c r="HTD141" i="7"/>
  <c r="HTE141" i="7"/>
  <c r="HTF141" i="7"/>
  <c r="HTG141" i="7"/>
  <c r="HTH141" i="7"/>
  <c r="HTI141" i="7"/>
  <c r="HTJ141" i="7"/>
  <c r="HTK141" i="7"/>
  <c r="HTL141" i="7"/>
  <c r="HTM141" i="7"/>
  <c r="HTN141" i="7"/>
  <c r="HTO141" i="7"/>
  <c r="HTP141" i="7"/>
  <c r="HTQ141" i="7"/>
  <c r="HTR141" i="7"/>
  <c r="HTS141" i="7"/>
  <c r="HTT141" i="7"/>
  <c r="HTU141" i="7"/>
  <c r="HTV141" i="7"/>
  <c r="HTW141" i="7"/>
  <c r="HTX141" i="7"/>
  <c r="HTY141" i="7"/>
  <c r="HTZ141" i="7"/>
  <c r="HUA141" i="7"/>
  <c r="HUB141" i="7"/>
  <c r="HUC141" i="7"/>
  <c r="HUD141" i="7"/>
  <c r="HUE141" i="7"/>
  <c r="HUF141" i="7"/>
  <c r="HUG141" i="7"/>
  <c r="HUH141" i="7"/>
  <c r="HUI141" i="7"/>
  <c r="HUJ141" i="7"/>
  <c r="HUK141" i="7"/>
  <c r="HUL141" i="7"/>
  <c r="HUM141" i="7"/>
  <c r="HUN141" i="7"/>
  <c r="HUO141" i="7"/>
  <c r="HUP141" i="7"/>
  <c r="HUQ141" i="7"/>
  <c r="HUR141" i="7"/>
  <c r="HUS141" i="7"/>
  <c r="HUT141" i="7"/>
  <c r="HUU141" i="7"/>
  <c r="HUV141" i="7"/>
  <c r="HUW141" i="7"/>
  <c r="HUX141" i="7"/>
  <c r="HUY141" i="7"/>
  <c r="HUZ141" i="7"/>
  <c r="HVA141" i="7"/>
  <c r="HVB141" i="7"/>
  <c r="HVC141" i="7"/>
  <c r="HVD141" i="7"/>
  <c r="HVE141" i="7"/>
  <c r="HVF141" i="7"/>
  <c r="HVG141" i="7"/>
  <c r="HVH141" i="7"/>
  <c r="HVI141" i="7"/>
  <c r="HVJ141" i="7"/>
  <c r="HVK141" i="7"/>
  <c r="HVL141" i="7"/>
  <c r="HVM141" i="7"/>
  <c r="HVN141" i="7"/>
  <c r="HVO141" i="7"/>
  <c r="HVP141" i="7"/>
  <c r="HVQ141" i="7"/>
  <c r="HVR141" i="7"/>
  <c r="HVS141" i="7"/>
  <c r="HVT141" i="7"/>
  <c r="HVU141" i="7"/>
  <c r="HVV141" i="7"/>
  <c r="HVW141" i="7"/>
  <c r="HVX141" i="7"/>
  <c r="HVY141" i="7"/>
  <c r="HVZ141" i="7"/>
  <c r="HWA141" i="7"/>
  <c r="HWB141" i="7"/>
  <c r="HWC141" i="7"/>
  <c r="HWD141" i="7"/>
  <c r="HWE141" i="7"/>
  <c r="HWF141" i="7"/>
  <c r="HWG141" i="7"/>
  <c r="HWH141" i="7"/>
  <c r="HWI141" i="7"/>
  <c r="HWJ141" i="7"/>
  <c r="HWK141" i="7"/>
  <c r="HWL141" i="7"/>
  <c r="HWM141" i="7"/>
  <c r="HWN141" i="7"/>
  <c r="HWO141" i="7"/>
  <c r="HWP141" i="7"/>
  <c r="HWQ141" i="7"/>
  <c r="HWR141" i="7"/>
  <c r="HWS141" i="7"/>
  <c r="HWT141" i="7"/>
  <c r="HWU141" i="7"/>
  <c r="HWV141" i="7"/>
  <c r="HWW141" i="7"/>
  <c r="HWX141" i="7"/>
  <c r="HWY141" i="7"/>
  <c r="HWZ141" i="7"/>
  <c r="HXA141" i="7"/>
  <c r="HXB141" i="7"/>
  <c r="HXC141" i="7"/>
  <c r="HXD141" i="7"/>
  <c r="HXE141" i="7"/>
  <c r="HXF141" i="7"/>
  <c r="HXG141" i="7"/>
  <c r="HXH141" i="7"/>
  <c r="HXI141" i="7"/>
  <c r="HXJ141" i="7"/>
  <c r="HXK141" i="7"/>
  <c r="HXL141" i="7"/>
  <c r="HXM141" i="7"/>
  <c r="HXN141" i="7"/>
  <c r="HXO141" i="7"/>
  <c r="HXP141" i="7"/>
  <c r="HXQ141" i="7"/>
  <c r="HXR141" i="7"/>
  <c r="HXS141" i="7"/>
  <c r="HXT141" i="7"/>
  <c r="HXU141" i="7"/>
  <c r="HXV141" i="7"/>
  <c r="HXW141" i="7"/>
  <c r="HXX141" i="7"/>
  <c r="HXY141" i="7"/>
  <c r="HXZ141" i="7"/>
  <c r="HYA141" i="7"/>
  <c r="HYB141" i="7"/>
  <c r="HYC141" i="7"/>
  <c r="HYD141" i="7"/>
  <c r="HYE141" i="7"/>
  <c r="HYF141" i="7"/>
  <c r="HYG141" i="7"/>
  <c r="HYH141" i="7"/>
  <c r="HYI141" i="7"/>
  <c r="HYJ141" i="7"/>
  <c r="HYK141" i="7"/>
  <c r="HYL141" i="7"/>
  <c r="HYM141" i="7"/>
  <c r="HYN141" i="7"/>
  <c r="HYO141" i="7"/>
  <c r="HYP141" i="7"/>
  <c r="HYQ141" i="7"/>
  <c r="HYR141" i="7"/>
  <c r="HYS141" i="7"/>
  <c r="HYT141" i="7"/>
  <c r="HYU141" i="7"/>
  <c r="HYV141" i="7"/>
  <c r="HYW141" i="7"/>
  <c r="HYX141" i="7"/>
  <c r="HYY141" i="7"/>
  <c r="HYZ141" i="7"/>
  <c r="HZA141" i="7"/>
  <c r="HZB141" i="7"/>
  <c r="HZC141" i="7"/>
  <c r="HZD141" i="7"/>
  <c r="HZE141" i="7"/>
  <c r="HZF141" i="7"/>
  <c r="HZG141" i="7"/>
  <c r="HZH141" i="7"/>
  <c r="HZI141" i="7"/>
  <c r="HZJ141" i="7"/>
  <c r="HZK141" i="7"/>
  <c r="HZL141" i="7"/>
  <c r="HZM141" i="7"/>
  <c r="HZN141" i="7"/>
  <c r="HZO141" i="7"/>
  <c r="HZP141" i="7"/>
  <c r="HZQ141" i="7"/>
  <c r="HZR141" i="7"/>
  <c r="HZS141" i="7"/>
  <c r="HZT141" i="7"/>
  <c r="HZU141" i="7"/>
  <c r="HZV141" i="7"/>
  <c r="HZW141" i="7"/>
  <c r="HZX141" i="7"/>
  <c r="HZY141" i="7"/>
  <c r="HZZ141" i="7"/>
  <c r="IAA141" i="7"/>
  <c r="IAB141" i="7"/>
  <c r="IAC141" i="7"/>
  <c r="IAD141" i="7"/>
  <c r="IAE141" i="7"/>
  <c r="IAF141" i="7"/>
  <c r="IAG141" i="7"/>
  <c r="IAH141" i="7"/>
  <c r="IAI141" i="7"/>
  <c r="IAJ141" i="7"/>
  <c r="IAK141" i="7"/>
  <c r="IAL141" i="7"/>
  <c r="IAM141" i="7"/>
  <c r="IAN141" i="7"/>
  <c r="IAO141" i="7"/>
  <c r="IAP141" i="7"/>
  <c r="IAQ141" i="7"/>
  <c r="IAR141" i="7"/>
  <c r="IAS141" i="7"/>
  <c r="IAT141" i="7"/>
  <c r="IAU141" i="7"/>
  <c r="IAV141" i="7"/>
  <c r="IAW141" i="7"/>
  <c r="IAX141" i="7"/>
  <c r="IAY141" i="7"/>
  <c r="IAZ141" i="7"/>
  <c r="IBA141" i="7"/>
  <c r="IBB141" i="7"/>
  <c r="IBC141" i="7"/>
  <c r="IBD141" i="7"/>
  <c r="IBE141" i="7"/>
  <c r="IBF141" i="7"/>
  <c r="IBG141" i="7"/>
  <c r="IBH141" i="7"/>
  <c r="IBI141" i="7"/>
  <c r="IBJ141" i="7"/>
  <c r="IBK141" i="7"/>
  <c r="IBL141" i="7"/>
  <c r="IBM141" i="7"/>
  <c r="IBN141" i="7"/>
  <c r="IBO141" i="7"/>
  <c r="IBP141" i="7"/>
  <c r="IBQ141" i="7"/>
  <c r="IBR141" i="7"/>
  <c r="IBS141" i="7"/>
  <c r="IBT141" i="7"/>
  <c r="IBU141" i="7"/>
  <c r="IBV141" i="7"/>
  <c r="IBW141" i="7"/>
  <c r="IBX141" i="7"/>
  <c r="IBY141" i="7"/>
  <c r="IBZ141" i="7"/>
  <c r="ICA141" i="7"/>
  <c r="ICB141" i="7"/>
  <c r="ICC141" i="7"/>
  <c r="ICD141" i="7"/>
  <c r="ICE141" i="7"/>
  <c r="ICF141" i="7"/>
  <c r="ICG141" i="7"/>
  <c r="ICH141" i="7"/>
  <c r="ICI141" i="7"/>
  <c r="ICJ141" i="7"/>
  <c r="ICK141" i="7"/>
  <c r="ICL141" i="7"/>
  <c r="ICM141" i="7"/>
  <c r="ICN141" i="7"/>
  <c r="ICO141" i="7"/>
  <c r="ICP141" i="7"/>
  <c r="ICQ141" i="7"/>
  <c r="ICR141" i="7"/>
  <c r="ICS141" i="7"/>
  <c r="ICT141" i="7"/>
  <c r="ICU141" i="7"/>
  <c r="ICV141" i="7"/>
  <c r="ICW141" i="7"/>
  <c r="ICX141" i="7"/>
  <c r="ICY141" i="7"/>
  <c r="ICZ141" i="7"/>
  <c r="IDA141" i="7"/>
  <c r="IDB141" i="7"/>
  <c r="IDC141" i="7"/>
  <c r="IDD141" i="7"/>
  <c r="IDE141" i="7"/>
  <c r="IDF141" i="7"/>
  <c r="IDG141" i="7"/>
  <c r="IDH141" i="7"/>
  <c r="IDI141" i="7"/>
  <c r="IDJ141" i="7"/>
  <c r="IDK141" i="7"/>
  <c r="IDL141" i="7"/>
  <c r="IDM141" i="7"/>
  <c r="IDN141" i="7"/>
  <c r="IDO141" i="7"/>
  <c r="IDP141" i="7"/>
  <c r="IDQ141" i="7"/>
  <c r="IDR141" i="7"/>
  <c r="IDS141" i="7"/>
  <c r="IDT141" i="7"/>
  <c r="IDU141" i="7"/>
  <c r="IDV141" i="7"/>
  <c r="IDW141" i="7"/>
  <c r="IDX141" i="7"/>
  <c r="IDY141" i="7"/>
  <c r="IDZ141" i="7"/>
  <c r="IEA141" i="7"/>
  <c r="IEB141" i="7"/>
  <c r="IEC141" i="7"/>
  <c r="IED141" i="7"/>
  <c r="IEE141" i="7"/>
  <c r="IEF141" i="7"/>
  <c r="IEG141" i="7"/>
  <c r="IEH141" i="7"/>
  <c r="IEI141" i="7"/>
  <c r="IEJ141" i="7"/>
  <c r="IEK141" i="7"/>
  <c r="IEL141" i="7"/>
  <c r="IEM141" i="7"/>
  <c r="IEN141" i="7"/>
  <c r="IEO141" i="7"/>
  <c r="IEP141" i="7"/>
  <c r="IEQ141" i="7"/>
  <c r="IER141" i="7"/>
  <c r="IES141" i="7"/>
  <c r="IET141" i="7"/>
  <c r="IEU141" i="7"/>
  <c r="IEV141" i="7"/>
  <c r="IEW141" i="7"/>
  <c r="IEX141" i="7"/>
  <c r="IEY141" i="7"/>
  <c r="IEZ141" i="7"/>
  <c r="IFA141" i="7"/>
  <c r="IFB141" i="7"/>
  <c r="IFC141" i="7"/>
  <c r="IFD141" i="7"/>
  <c r="IFE141" i="7"/>
  <c r="IFF141" i="7"/>
  <c r="IFG141" i="7"/>
  <c r="IFH141" i="7"/>
  <c r="IFI141" i="7"/>
  <c r="IFJ141" i="7"/>
  <c r="IFK141" i="7"/>
  <c r="IFL141" i="7"/>
  <c r="IFM141" i="7"/>
  <c r="IFN141" i="7"/>
  <c r="IFO141" i="7"/>
  <c r="IFP141" i="7"/>
  <c r="IFQ141" i="7"/>
  <c r="IFR141" i="7"/>
  <c r="IFS141" i="7"/>
  <c r="IFT141" i="7"/>
  <c r="IFU141" i="7"/>
  <c r="IFV141" i="7"/>
  <c r="IFW141" i="7"/>
  <c r="IFX141" i="7"/>
  <c r="IFY141" i="7"/>
  <c r="IFZ141" i="7"/>
  <c r="IGA141" i="7"/>
  <c r="IGB141" i="7"/>
  <c r="IGC141" i="7"/>
  <c r="IGD141" i="7"/>
  <c r="IGE141" i="7"/>
  <c r="IGF141" i="7"/>
  <c r="IGG141" i="7"/>
  <c r="IGH141" i="7"/>
  <c r="IGI141" i="7"/>
  <c r="IGJ141" i="7"/>
  <c r="IGK141" i="7"/>
  <c r="IGL141" i="7"/>
  <c r="IGM141" i="7"/>
  <c r="IGN141" i="7"/>
  <c r="IGO141" i="7"/>
  <c r="IGP141" i="7"/>
  <c r="IGQ141" i="7"/>
  <c r="IGR141" i="7"/>
  <c r="IGS141" i="7"/>
  <c r="IGT141" i="7"/>
  <c r="IGU141" i="7"/>
  <c r="IGV141" i="7"/>
  <c r="IGW141" i="7"/>
  <c r="IGX141" i="7"/>
  <c r="IGY141" i="7"/>
  <c r="IGZ141" i="7"/>
  <c r="IHA141" i="7"/>
  <c r="IHB141" i="7"/>
  <c r="IHC141" i="7"/>
  <c r="IHD141" i="7"/>
  <c r="IHE141" i="7"/>
  <c r="IHF141" i="7"/>
  <c r="IHG141" i="7"/>
  <c r="IHH141" i="7"/>
  <c r="IHI141" i="7"/>
  <c r="IHJ141" i="7"/>
  <c r="IHK141" i="7"/>
  <c r="IHL141" i="7"/>
  <c r="IHM141" i="7"/>
  <c r="IHN141" i="7"/>
  <c r="IHO141" i="7"/>
  <c r="IHP141" i="7"/>
  <c r="IHQ141" i="7"/>
  <c r="IHR141" i="7"/>
  <c r="IHS141" i="7"/>
  <c r="IHT141" i="7"/>
  <c r="IHU141" i="7"/>
  <c r="IHV141" i="7"/>
  <c r="IHW141" i="7"/>
  <c r="IHX141" i="7"/>
  <c r="IHY141" i="7"/>
  <c r="IHZ141" i="7"/>
  <c r="IIA141" i="7"/>
  <c r="IIB141" i="7"/>
  <c r="IIC141" i="7"/>
  <c r="IID141" i="7"/>
  <c r="IIE141" i="7"/>
  <c r="IIF141" i="7"/>
  <c r="IIG141" i="7"/>
  <c r="IIH141" i="7"/>
  <c r="III141" i="7"/>
  <c r="IIJ141" i="7"/>
  <c r="IIK141" i="7"/>
  <c r="IIL141" i="7"/>
  <c r="IIM141" i="7"/>
  <c r="IIN141" i="7"/>
  <c r="IIO141" i="7"/>
  <c r="IIP141" i="7"/>
  <c r="IIQ141" i="7"/>
  <c r="IIR141" i="7"/>
  <c r="IIS141" i="7"/>
  <c r="IIT141" i="7"/>
  <c r="IIU141" i="7"/>
  <c r="IIV141" i="7"/>
  <c r="IIW141" i="7"/>
  <c r="IIX141" i="7"/>
  <c r="IIY141" i="7"/>
  <c r="IIZ141" i="7"/>
  <c r="IJA141" i="7"/>
  <c r="IJB141" i="7"/>
  <c r="IJC141" i="7"/>
  <c r="IJD141" i="7"/>
  <c r="IJE141" i="7"/>
  <c r="IJF141" i="7"/>
  <c r="IJG141" i="7"/>
  <c r="IJH141" i="7"/>
  <c r="IJI141" i="7"/>
  <c r="IJJ141" i="7"/>
  <c r="IJK141" i="7"/>
  <c r="IJL141" i="7"/>
  <c r="IJM141" i="7"/>
  <c r="IJN141" i="7"/>
  <c r="IJO141" i="7"/>
  <c r="IJP141" i="7"/>
  <c r="IJQ141" i="7"/>
  <c r="IJR141" i="7"/>
  <c r="IJS141" i="7"/>
  <c r="IJT141" i="7"/>
  <c r="IJU141" i="7"/>
  <c r="IJV141" i="7"/>
  <c r="IJW141" i="7"/>
  <c r="IJX141" i="7"/>
  <c r="IJY141" i="7"/>
  <c r="IJZ141" i="7"/>
  <c r="IKA141" i="7"/>
  <c r="IKB141" i="7"/>
  <c r="IKC141" i="7"/>
  <c r="IKD141" i="7"/>
  <c r="IKE141" i="7"/>
  <c r="IKF141" i="7"/>
  <c r="IKG141" i="7"/>
  <c r="IKH141" i="7"/>
  <c r="IKI141" i="7"/>
  <c r="IKJ141" i="7"/>
  <c r="IKK141" i="7"/>
  <c r="IKL141" i="7"/>
  <c r="IKM141" i="7"/>
  <c r="IKN141" i="7"/>
  <c r="IKO141" i="7"/>
  <c r="IKP141" i="7"/>
  <c r="IKQ141" i="7"/>
  <c r="IKR141" i="7"/>
  <c r="IKS141" i="7"/>
  <c r="IKT141" i="7"/>
  <c r="IKU141" i="7"/>
  <c r="IKV141" i="7"/>
  <c r="IKW141" i="7"/>
  <c r="IKX141" i="7"/>
  <c r="IKY141" i="7"/>
  <c r="IKZ141" i="7"/>
  <c r="ILA141" i="7"/>
  <c r="ILB141" i="7"/>
  <c r="ILC141" i="7"/>
  <c r="ILD141" i="7"/>
  <c r="ILE141" i="7"/>
  <c r="ILF141" i="7"/>
  <c r="ILG141" i="7"/>
  <c r="ILH141" i="7"/>
  <c r="ILI141" i="7"/>
  <c r="ILJ141" i="7"/>
  <c r="ILK141" i="7"/>
  <c r="ILL141" i="7"/>
  <c r="ILM141" i="7"/>
  <c r="ILN141" i="7"/>
  <c r="ILO141" i="7"/>
  <c r="ILP141" i="7"/>
  <c r="ILQ141" i="7"/>
  <c r="ILR141" i="7"/>
  <c r="ILS141" i="7"/>
  <c r="ILT141" i="7"/>
  <c r="ILU141" i="7"/>
  <c r="ILV141" i="7"/>
  <c r="ILW141" i="7"/>
  <c r="ILX141" i="7"/>
  <c r="ILY141" i="7"/>
  <c r="ILZ141" i="7"/>
  <c r="IMA141" i="7"/>
  <c r="IMB141" i="7"/>
  <c r="IMC141" i="7"/>
  <c r="IMD141" i="7"/>
  <c r="IME141" i="7"/>
  <c r="IMF141" i="7"/>
  <c r="IMG141" i="7"/>
  <c r="IMH141" i="7"/>
  <c r="IMI141" i="7"/>
  <c r="IMJ141" i="7"/>
  <c r="IMK141" i="7"/>
  <c r="IML141" i="7"/>
  <c r="IMM141" i="7"/>
  <c r="IMN141" i="7"/>
  <c r="IMO141" i="7"/>
  <c r="IMP141" i="7"/>
  <c r="IMQ141" i="7"/>
  <c r="IMR141" i="7"/>
  <c r="IMS141" i="7"/>
  <c r="IMT141" i="7"/>
  <c r="IMU141" i="7"/>
  <c r="IMV141" i="7"/>
  <c r="IMW141" i="7"/>
  <c r="IMX141" i="7"/>
  <c r="IMY141" i="7"/>
  <c r="IMZ141" i="7"/>
  <c r="INA141" i="7"/>
  <c r="INB141" i="7"/>
  <c r="INC141" i="7"/>
  <c r="IND141" i="7"/>
  <c r="INE141" i="7"/>
  <c r="INF141" i="7"/>
  <c r="ING141" i="7"/>
  <c r="INH141" i="7"/>
  <c r="INI141" i="7"/>
  <c r="INJ141" i="7"/>
  <c r="INK141" i="7"/>
  <c r="INL141" i="7"/>
  <c r="INM141" i="7"/>
  <c r="INN141" i="7"/>
  <c r="INO141" i="7"/>
  <c r="INP141" i="7"/>
  <c r="INQ141" i="7"/>
  <c r="INR141" i="7"/>
  <c r="INS141" i="7"/>
  <c r="INT141" i="7"/>
  <c r="INU141" i="7"/>
  <c r="INV141" i="7"/>
  <c r="INW141" i="7"/>
  <c r="INX141" i="7"/>
  <c r="INY141" i="7"/>
  <c r="INZ141" i="7"/>
  <c r="IOA141" i="7"/>
  <c r="IOB141" i="7"/>
  <c r="IOC141" i="7"/>
  <c r="IOD141" i="7"/>
  <c r="IOE141" i="7"/>
  <c r="IOF141" i="7"/>
  <c r="IOG141" i="7"/>
  <c r="IOH141" i="7"/>
  <c r="IOI141" i="7"/>
  <c r="IOJ141" i="7"/>
  <c r="IOK141" i="7"/>
  <c r="IOL141" i="7"/>
  <c r="IOM141" i="7"/>
  <c r="ION141" i="7"/>
  <c r="IOO141" i="7"/>
  <c r="IOP141" i="7"/>
  <c r="IOQ141" i="7"/>
  <c r="IOR141" i="7"/>
  <c r="IOS141" i="7"/>
  <c r="IOT141" i="7"/>
  <c r="IOU141" i="7"/>
  <c r="IOV141" i="7"/>
  <c r="IOW141" i="7"/>
  <c r="IOX141" i="7"/>
  <c r="IOY141" i="7"/>
  <c r="IOZ141" i="7"/>
  <c r="IPA141" i="7"/>
  <c r="IPB141" i="7"/>
  <c r="IPC141" i="7"/>
  <c r="IPD141" i="7"/>
  <c r="IPE141" i="7"/>
  <c r="IPF141" i="7"/>
  <c r="IPG141" i="7"/>
  <c r="IPH141" i="7"/>
  <c r="IPI141" i="7"/>
  <c r="IPJ141" i="7"/>
  <c r="IPK141" i="7"/>
  <c r="IPL141" i="7"/>
  <c r="IPM141" i="7"/>
  <c r="IPN141" i="7"/>
  <c r="IPO141" i="7"/>
  <c r="IPP141" i="7"/>
  <c r="IPQ141" i="7"/>
  <c r="IPR141" i="7"/>
  <c r="IPS141" i="7"/>
  <c r="IPT141" i="7"/>
  <c r="IPU141" i="7"/>
  <c r="IPV141" i="7"/>
  <c r="IPW141" i="7"/>
  <c r="IPX141" i="7"/>
  <c r="IPY141" i="7"/>
  <c r="IPZ141" i="7"/>
  <c r="IQA141" i="7"/>
  <c r="IQB141" i="7"/>
  <c r="IQC141" i="7"/>
  <c r="IQD141" i="7"/>
  <c r="IQE141" i="7"/>
  <c r="IQF141" i="7"/>
  <c r="IQG141" i="7"/>
  <c r="IQH141" i="7"/>
  <c r="IQI141" i="7"/>
  <c r="IQJ141" i="7"/>
  <c r="IQK141" i="7"/>
  <c r="IQL141" i="7"/>
  <c r="IQM141" i="7"/>
  <c r="IQN141" i="7"/>
  <c r="IQO141" i="7"/>
  <c r="IQP141" i="7"/>
  <c r="IQQ141" i="7"/>
  <c r="IQR141" i="7"/>
  <c r="IQS141" i="7"/>
  <c r="IQT141" i="7"/>
  <c r="IQU141" i="7"/>
  <c r="IQV141" i="7"/>
  <c r="IQW141" i="7"/>
  <c r="IQX141" i="7"/>
  <c r="IQY141" i="7"/>
  <c r="IQZ141" i="7"/>
  <c r="IRA141" i="7"/>
  <c r="IRB141" i="7"/>
  <c r="IRC141" i="7"/>
  <c r="IRD141" i="7"/>
  <c r="IRE141" i="7"/>
  <c r="IRF141" i="7"/>
  <c r="IRG141" i="7"/>
  <c r="IRH141" i="7"/>
  <c r="IRI141" i="7"/>
  <c r="IRJ141" i="7"/>
  <c r="IRK141" i="7"/>
  <c r="IRL141" i="7"/>
  <c r="IRM141" i="7"/>
  <c r="IRN141" i="7"/>
  <c r="IRO141" i="7"/>
  <c r="IRP141" i="7"/>
  <c r="IRQ141" i="7"/>
  <c r="IRR141" i="7"/>
  <c r="IRS141" i="7"/>
  <c r="IRT141" i="7"/>
  <c r="IRU141" i="7"/>
  <c r="IRV141" i="7"/>
  <c r="IRW141" i="7"/>
  <c r="IRX141" i="7"/>
  <c r="IRY141" i="7"/>
  <c r="IRZ141" i="7"/>
  <c r="ISA141" i="7"/>
  <c r="ISB141" i="7"/>
  <c r="ISC141" i="7"/>
  <c r="ISD141" i="7"/>
  <c r="ISE141" i="7"/>
  <c r="ISF141" i="7"/>
  <c r="ISG141" i="7"/>
  <c r="ISH141" i="7"/>
  <c r="ISI141" i="7"/>
  <c r="ISJ141" i="7"/>
  <c r="ISK141" i="7"/>
  <c r="ISL141" i="7"/>
  <c r="ISM141" i="7"/>
  <c r="ISN141" i="7"/>
  <c r="ISO141" i="7"/>
  <c r="ISP141" i="7"/>
  <c r="ISQ141" i="7"/>
  <c r="ISR141" i="7"/>
  <c r="ISS141" i="7"/>
  <c r="IST141" i="7"/>
  <c r="ISU141" i="7"/>
  <c r="ISV141" i="7"/>
  <c r="ISW141" i="7"/>
  <c r="ISX141" i="7"/>
  <c r="ISY141" i="7"/>
  <c r="ISZ141" i="7"/>
  <c r="ITA141" i="7"/>
  <c r="ITB141" i="7"/>
  <c r="ITC141" i="7"/>
  <c r="ITD141" i="7"/>
  <c r="ITE141" i="7"/>
  <c r="ITF141" i="7"/>
  <c r="ITG141" i="7"/>
  <c r="ITH141" i="7"/>
  <c r="ITI141" i="7"/>
  <c r="ITJ141" i="7"/>
  <c r="ITK141" i="7"/>
  <c r="ITL141" i="7"/>
  <c r="ITM141" i="7"/>
  <c r="ITN141" i="7"/>
  <c r="ITO141" i="7"/>
  <c r="ITP141" i="7"/>
  <c r="ITQ141" i="7"/>
  <c r="ITR141" i="7"/>
  <c r="ITS141" i="7"/>
  <c r="ITT141" i="7"/>
  <c r="ITU141" i="7"/>
  <c r="ITV141" i="7"/>
  <c r="ITW141" i="7"/>
  <c r="ITX141" i="7"/>
  <c r="ITY141" i="7"/>
  <c r="ITZ141" i="7"/>
  <c r="IUA141" i="7"/>
  <c r="IUB141" i="7"/>
  <c r="IUC141" i="7"/>
  <c r="IUD141" i="7"/>
  <c r="IUE141" i="7"/>
  <c r="IUF141" i="7"/>
  <c r="IUG141" i="7"/>
  <c r="IUH141" i="7"/>
  <c r="IUI141" i="7"/>
  <c r="IUJ141" i="7"/>
  <c r="IUK141" i="7"/>
  <c r="IUL141" i="7"/>
  <c r="IUM141" i="7"/>
  <c r="IUN141" i="7"/>
  <c r="IUO141" i="7"/>
  <c r="IUP141" i="7"/>
  <c r="IUQ141" i="7"/>
  <c r="IUR141" i="7"/>
  <c r="IUS141" i="7"/>
  <c r="IUT141" i="7"/>
  <c r="IUU141" i="7"/>
  <c r="IUV141" i="7"/>
  <c r="IUW141" i="7"/>
  <c r="IUX141" i="7"/>
  <c r="IUY141" i="7"/>
  <c r="IUZ141" i="7"/>
  <c r="IVA141" i="7"/>
  <c r="IVB141" i="7"/>
  <c r="IVC141" i="7"/>
  <c r="IVD141" i="7"/>
  <c r="IVE141" i="7"/>
  <c r="IVF141" i="7"/>
  <c r="IVG141" i="7"/>
  <c r="IVH141" i="7"/>
  <c r="IVI141" i="7"/>
  <c r="IVJ141" i="7"/>
  <c r="IVK141" i="7"/>
  <c r="IVL141" i="7"/>
  <c r="IVM141" i="7"/>
  <c r="IVN141" i="7"/>
  <c r="IVO141" i="7"/>
  <c r="IVP141" i="7"/>
  <c r="IVQ141" i="7"/>
  <c r="IVR141" i="7"/>
  <c r="IVS141" i="7"/>
  <c r="IVT141" i="7"/>
  <c r="IVU141" i="7"/>
  <c r="IVV141" i="7"/>
  <c r="IVW141" i="7"/>
  <c r="IVX141" i="7"/>
  <c r="IVY141" i="7"/>
  <c r="IVZ141" i="7"/>
  <c r="IWA141" i="7"/>
  <c r="IWB141" i="7"/>
  <c r="IWC141" i="7"/>
  <c r="IWD141" i="7"/>
  <c r="IWE141" i="7"/>
  <c r="IWF141" i="7"/>
  <c r="IWG141" i="7"/>
  <c r="IWH141" i="7"/>
  <c r="IWI141" i="7"/>
  <c r="IWJ141" i="7"/>
  <c r="IWK141" i="7"/>
  <c r="IWL141" i="7"/>
  <c r="IWM141" i="7"/>
  <c r="IWN141" i="7"/>
  <c r="IWO141" i="7"/>
  <c r="IWP141" i="7"/>
  <c r="IWQ141" i="7"/>
  <c r="IWR141" i="7"/>
  <c r="IWS141" i="7"/>
  <c r="IWT141" i="7"/>
  <c r="IWU141" i="7"/>
  <c r="IWV141" i="7"/>
  <c r="IWW141" i="7"/>
  <c r="IWX141" i="7"/>
  <c r="IWY141" i="7"/>
  <c r="IWZ141" i="7"/>
  <c r="IXA141" i="7"/>
  <c r="IXB141" i="7"/>
  <c r="IXC141" i="7"/>
  <c r="IXD141" i="7"/>
  <c r="IXE141" i="7"/>
  <c r="IXF141" i="7"/>
  <c r="IXG141" i="7"/>
  <c r="IXH141" i="7"/>
  <c r="IXI141" i="7"/>
  <c r="IXJ141" i="7"/>
  <c r="IXK141" i="7"/>
  <c r="IXL141" i="7"/>
  <c r="IXM141" i="7"/>
  <c r="IXN141" i="7"/>
  <c r="IXO141" i="7"/>
  <c r="IXP141" i="7"/>
  <c r="IXQ141" i="7"/>
  <c r="IXR141" i="7"/>
  <c r="IXS141" i="7"/>
  <c r="IXT141" i="7"/>
  <c r="IXU141" i="7"/>
  <c r="IXV141" i="7"/>
  <c r="IXW141" i="7"/>
  <c r="IXX141" i="7"/>
  <c r="IXY141" i="7"/>
  <c r="IXZ141" i="7"/>
  <c r="IYA141" i="7"/>
  <c r="IYB141" i="7"/>
  <c r="IYC141" i="7"/>
  <c r="IYD141" i="7"/>
  <c r="IYE141" i="7"/>
  <c r="IYF141" i="7"/>
  <c r="IYG141" i="7"/>
  <c r="IYH141" i="7"/>
  <c r="IYI141" i="7"/>
  <c r="IYJ141" i="7"/>
  <c r="IYK141" i="7"/>
  <c r="IYL141" i="7"/>
  <c r="IYM141" i="7"/>
  <c r="IYN141" i="7"/>
  <c r="IYO141" i="7"/>
  <c r="IYP141" i="7"/>
  <c r="IYQ141" i="7"/>
  <c r="IYR141" i="7"/>
  <c r="IYS141" i="7"/>
  <c r="IYT141" i="7"/>
  <c r="IYU141" i="7"/>
  <c r="IYV141" i="7"/>
  <c r="IYW141" i="7"/>
  <c r="IYX141" i="7"/>
  <c r="IYY141" i="7"/>
  <c r="IYZ141" i="7"/>
  <c r="IZA141" i="7"/>
  <c r="IZB141" i="7"/>
  <c r="IZC141" i="7"/>
  <c r="IZD141" i="7"/>
  <c r="IZE141" i="7"/>
  <c r="IZF141" i="7"/>
  <c r="IZG141" i="7"/>
  <c r="IZH141" i="7"/>
  <c r="IZI141" i="7"/>
  <c r="IZJ141" i="7"/>
  <c r="IZK141" i="7"/>
  <c r="IZL141" i="7"/>
  <c r="IZM141" i="7"/>
  <c r="IZN141" i="7"/>
  <c r="IZO141" i="7"/>
  <c r="IZP141" i="7"/>
  <c r="IZQ141" i="7"/>
  <c r="IZR141" i="7"/>
  <c r="IZS141" i="7"/>
  <c r="IZT141" i="7"/>
  <c r="IZU141" i="7"/>
  <c r="IZV141" i="7"/>
  <c r="IZW141" i="7"/>
  <c r="IZX141" i="7"/>
  <c r="IZY141" i="7"/>
  <c r="IZZ141" i="7"/>
  <c r="JAA141" i="7"/>
  <c r="JAB141" i="7"/>
  <c r="JAC141" i="7"/>
  <c r="JAD141" i="7"/>
  <c r="JAE141" i="7"/>
  <c r="JAF141" i="7"/>
  <c r="JAG141" i="7"/>
  <c r="JAH141" i="7"/>
  <c r="JAI141" i="7"/>
  <c r="JAJ141" i="7"/>
  <c r="JAK141" i="7"/>
  <c r="JAL141" i="7"/>
  <c r="JAM141" i="7"/>
  <c r="JAN141" i="7"/>
  <c r="JAO141" i="7"/>
  <c r="JAP141" i="7"/>
  <c r="JAQ141" i="7"/>
  <c r="JAR141" i="7"/>
  <c r="JAS141" i="7"/>
  <c r="JAT141" i="7"/>
  <c r="JAU141" i="7"/>
  <c r="JAV141" i="7"/>
  <c r="JAW141" i="7"/>
  <c r="JAX141" i="7"/>
  <c r="JAY141" i="7"/>
  <c r="JAZ141" i="7"/>
  <c r="JBA141" i="7"/>
  <c r="JBB141" i="7"/>
  <c r="JBC141" i="7"/>
  <c r="JBD141" i="7"/>
  <c r="JBE141" i="7"/>
  <c r="JBF141" i="7"/>
  <c r="JBG141" i="7"/>
  <c r="JBH141" i="7"/>
  <c r="JBI141" i="7"/>
  <c r="JBJ141" i="7"/>
  <c r="JBK141" i="7"/>
  <c r="JBL141" i="7"/>
  <c r="JBM141" i="7"/>
  <c r="JBN141" i="7"/>
  <c r="JBO141" i="7"/>
  <c r="JBP141" i="7"/>
  <c r="JBQ141" i="7"/>
  <c r="JBR141" i="7"/>
  <c r="JBS141" i="7"/>
  <c r="JBT141" i="7"/>
  <c r="JBU141" i="7"/>
  <c r="JBV141" i="7"/>
  <c r="JBW141" i="7"/>
  <c r="JBX141" i="7"/>
  <c r="JBY141" i="7"/>
  <c r="JBZ141" i="7"/>
  <c r="JCA141" i="7"/>
  <c r="JCB141" i="7"/>
  <c r="JCC141" i="7"/>
  <c r="JCD141" i="7"/>
  <c r="JCE141" i="7"/>
  <c r="JCF141" i="7"/>
  <c r="JCG141" i="7"/>
  <c r="JCH141" i="7"/>
  <c r="JCI141" i="7"/>
  <c r="JCJ141" i="7"/>
  <c r="JCK141" i="7"/>
  <c r="JCL141" i="7"/>
  <c r="JCM141" i="7"/>
  <c r="JCN141" i="7"/>
  <c r="JCO141" i="7"/>
  <c r="JCP141" i="7"/>
  <c r="JCQ141" i="7"/>
  <c r="JCR141" i="7"/>
  <c r="JCS141" i="7"/>
  <c r="JCT141" i="7"/>
  <c r="JCU141" i="7"/>
  <c r="JCV141" i="7"/>
  <c r="JCW141" i="7"/>
  <c r="JCX141" i="7"/>
  <c r="JCY141" i="7"/>
  <c r="JCZ141" i="7"/>
  <c r="JDA141" i="7"/>
  <c r="JDB141" i="7"/>
  <c r="JDC141" i="7"/>
  <c r="JDD141" i="7"/>
  <c r="JDE141" i="7"/>
  <c r="JDF141" i="7"/>
  <c r="JDG141" i="7"/>
  <c r="JDH141" i="7"/>
  <c r="JDI141" i="7"/>
  <c r="JDJ141" i="7"/>
  <c r="JDK141" i="7"/>
  <c r="JDL141" i="7"/>
  <c r="JDM141" i="7"/>
  <c r="JDN141" i="7"/>
  <c r="JDO141" i="7"/>
  <c r="JDP141" i="7"/>
  <c r="JDQ141" i="7"/>
  <c r="JDR141" i="7"/>
  <c r="JDS141" i="7"/>
  <c r="JDT141" i="7"/>
  <c r="JDU141" i="7"/>
  <c r="JDV141" i="7"/>
  <c r="JDW141" i="7"/>
  <c r="JDX141" i="7"/>
  <c r="JDY141" i="7"/>
  <c r="JDZ141" i="7"/>
  <c r="JEA141" i="7"/>
  <c r="JEB141" i="7"/>
  <c r="JEC141" i="7"/>
  <c r="JED141" i="7"/>
  <c r="JEE141" i="7"/>
  <c r="JEF141" i="7"/>
  <c r="JEG141" i="7"/>
  <c r="JEH141" i="7"/>
  <c r="JEI141" i="7"/>
  <c r="JEJ141" i="7"/>
  <c r="JEK141" i="7"/>
  <c r="JEL141" i="7"/>
  <c r="JEM141" i="7"/>
  <c r="JEN141" i="7"/>
  <c r="JEO141" i="7"/>
  <c r="JEP141" i="7"/>
  <c r="JEQ141" i="7"/>
  <c r="JER141" i="7"/>
  <c r="JES141" i="7"/>
  <c r="JET141" i="7"/>
  <c r="JEU141" i="7"/>
  <c r="JEV141" i="7"/>
  <c r="JEW141" i="7"/>
  <c r="JEX141" i="7"/>
  <c r="JEY141" i="7"/>
  <c r="JEZ141" i="7"/>
  <c r="JFA141" i="7"/>
  <c r="JFB141" i="7"/>
  <c r="JFC141" i="7"/>
  <c r="JFD141" i="7"/>
  <c r="JFE141" i="7"/>
  <c r="JFF141" i="7"/>
  <c r="JFG141" i="7"/>
  <c r="JFH141" i="7"/>
  <c r="JFI141" i="7"/>
  <c r="JFJ141" i="7"/>
  <c r="JFK141" i="7"/>
  <c r="JFL141" i="7"/>
  <c r="JFM141" i="7"/>
  <c r="JFN141" i="7"/>
  <c r="JFO141" i="7"/>
  <c r="JFP141" i="7"/>
  <c r="JFQ141" i="7"/>
  <c r="JFR141" i="7"/>
  <c r="JFS141" i="7"/>
  <c r="JFT141" i="7"/>
  <c r="JFU141" i="7"/>
  <c r="JFV141" i="7"/>
  <c r="JFW141" i="7"/>
  <c r="JFX141" i="7"/>
  <c r="JFY141" i="7"/>
  <c r="JFZ141" i="7"/>
  <c r="JGA141" i="7"/>
  <c r="JGB141" i="7"/>
  <c r="JGC141" i="7"/>
  <c r="JGD141" i="7"/>
  <c r="JGE141" i="7"/>
  <c r="JGF141" i="7"/>
  <c r="JGG141" i="7"/>
  <c r="JGH141" i="7"/>
  <c r="JGI141" i="7"/>
  <c r="JGJ141" i="7"/>
  <c r="JGK141" i="7"/>
  <c r="JGL141" i="7"/>
  <c r="JGM141" i="7"/>
  <c r="JGN141" i="7"/>
  <c r="JGO141" i="7"/>
  <c r="JGP141" i="7"/>
  <c r="JGQ141" i="7"/>
  <c r="JGR141" i="7"/>
  <c r="JGS141" i="7"/>
  <c r="JGT141" i="7"/>
  <c r="JGU141" i="7"/>
  <c r="JGV141" i="7"/>
  <c r="JGW141" i="7"/>
  <c r="JGX141" i="7"/>
  <c r="JGY141" i="7"/>
  <c r="JGZ141" i="7"/>
  <c r="JHA141" i="7"/>
  <c r="JHB141" i="7"/>
  <c r="JHC141" i="7"/>
  <c r="JHD141" i="7"/>
  <c r="JHE141" i="7"/>
  <c r="JHF141" i="7"/>
  <c r="JHG141" i="7"/>
  <c r="JHH141" i="7"/>
  <c r="JHI141" i="7"/>
  <c r="JHJ141" i="7"/>
  <c r="JHK141" i="7"/>
  <c r="JHL141" i="7"/>
  <c r="JHM141" i="7"/>
  <c r="JHN141" i="7"/>
  <c r="JHO141" i="7"/>
  <c r="JHP141" i="7"/>
  <c r="JHQ141" i="7"/>
  <c r="JHR141" i="7"/>
  <c r="JHS141" i="7"/>
  <c r="JHT141" i="7"/>
  <c r="JHU141" i="7"/>
  <c r="JHV141" i="7"/>
  <c r="JHW141" i="7"/>
  <c r="JHX141" i="7"/>
  <c r="JHY141" i="7"/>
  <c r="JHZ141" i="7"/>
  <c r="JIA141" i="7"/>
  <c r="JIB141" i="7"/>
  <c r="JIC141" i="7"/>
  <c r="JID141" i="7"/>
  <c r="JIE141" i="7"/>
  <c r="JIF141" i="7"/>
  <c r="JIG141" i="7"/>
  <c r="JIH141" i="7"/>
  <c r="JII141" i="7"/>
  <c r="JIJ141" i="7"/>
  <c r="JIK141" i="7"/>
  <c r="JIL141" i="7"/>
  <c r="JIM141" i="7"/>
  <c r="JIN141" i="7"/>
  <c r="JIO141" i="7"/>
  <c r="JIP141" i="7"/>
  <c r="JIQ141" i="7"/>
  <c r="JIR141" i="7"/>
  <c r="JIS141" i="7"/>
  <c r="JIT141" i="7"/>
  <c r="JIU141" i="7"/>
  <c r="JIV141" i="7"/>
  <c r="JIW141" i="7"/>
  <c r="JIX141" i="7"/>
  <c r="JIY141" i="7"/>
  <c r="JIZ141" i="7"/>
  <c r="JJA141" i="7"/>
  <c r="JJB141" i="7"/>
  <c r="JJC141" i="7"/>
  <c r="JJD141" i="7"/>
  <c r="JJE141" i="7"/>
  <c r="JJF141" i="7"/>
  <c r="JJG141" i="7"/>
  <c r="JJH141" i="7"/>
  <c r="JJI141" i="7"/>
  <c r="JJJ141" i="7"/>
  <c r="JJK141" i="7"/>
  <c r="JJL141" i="7"/>
  <c r="JJM141" i="7"/>
  <c r="JJN141" i="7"/>
  <c r="JJO141" i="7"/>
  <c r="JJP141" i="7"/>
  <c r="JJQ141" i="7"/>
  <c r="JJR141" i="7"/>
  <c r="JJS141" i="7"/>
  <c r="JJT141" i="7"/>
  <c r="JJU141" i="7"/>
  <c r="JJV141" i="7"/>
  <c r="JJW141" i="7"/>
  <c r="JJX141" i="7"/>
  <c r="JJY141" i="7"/>
  <c r="JJZ141" i="7"/>
  <c r="JKA141" i="7"/>
  <c r="JKB141" i="7"/>
  <c r="JKC141" i="7"/>
  <c r="JKD141" i="7"/>
  <c r="JKE141" i="7"/>
  <c r="JKF141" i="7"/>
  <c r="JKG141" i="7"/>
  <c r="JKH141" i="7"/>
  <c r="JKI141" i="7"/>
  <c r="JKJ141" i="7"/>
  <c r="JKK141" i="7"/>
  <c r="JKL141" i="7"/>
  <c r="JKM141" i="7"/>
  <c r="JKN141" i="7"/>
  <c r="JKO141" i="7"/>
  <c r="JKP141" i="7"/>
  <c r="JKQ141" i="7"/>
  <c r="JKR141" i="7"/>
  <c r="JKS141" i="7"/>
  <c r="JKT141" i="7"/>
  <c r="JKU141" i="7"/>
  <c r="JKV141" i="7"/>
  <c r="JKW141" i="7"/>
  <c r="JKX141" i="7"/>
  <c r="JKY141" i="7"/>
  <c r="JKZ141" i="7"/>
  <c r="JLA141" i="7"/>
  <c r="JLB141" i="7"/>
  <c r="JLC141" i="7"/>
  <c r="JLD141" i="7"/>
  <c r="JLE141" i="7"/>
  <c r="JLF141" i="7"/>
  <c r="JLG141" i="7"/>
  <c r="JLH141" i="7"/>
  <c r="JLI141" i="7"/>
  <c r="JLJ141" i="7"/>
  <c r="JLK141" i="7"/>
  <c r="JLL141" i="7"/>
  <c r="JLM141" i="7"/>
  <c r="JLN141" i="7"/>
  <c r="JLO141" i="7"/>
  <c r="JLP141" i="7"/>
  <c r="JLQ141" i="7"/>
  <c r="JLR141" i="7"/>
  <c r="JLS141" i="7"/>
  <c r="JLT141" i="7"/>
  <c r="JLU141" i="7"/>
  <c r="JLV141" i="7"/>
  <c r="JLW141" i="7"/>
  <c r="JLX141" i="7"/>
  <c r="JLY141" i="7"/>
  <c r="JLZ141" i="7"/>
  <c r="JMA141" i="7"/>
  <c r="JMB141" i="7"/>
  <c r="JMC141" i="7"/>
  <c r="JMD141" i="7"/>
  <c r="JME141" i="7"/>
  <c r="JMF141" i="7"/>
  <c r="JMG141" i="7"/>
  <c r="JMH141" i="7"/>
  <c r="JMI141" i="7"/>
  <c r="JMJ141" i="7"/>
  <c r="JMK141" i="7"/>
  <c r="JML141" i="7"/>
  <c r="JMM141" i="7"/>
  <c r="JMN141" i="7"/>
  <c r="JMO141" i="7"/>
  <c r="JMP141" i="7"/>
  <c r="JMQ141" i="7"/>
  <c r="JMR141" i="7"/>
  <c r="JMS141" i="7"/>
  <c r="JMT141" i="7"/>
  <c r="JMU141" i="7"/>
  <c r="JMV141" i="7"/>
  <c r="JMW141" i="7"/>
  <c r="JMX141" i="7"/>
  <c r="JMY141" i="7"/>
  <c r="JMZ141" i="7"/>
  <c r="JNA141" i="7"/>
  <c r="JNB141" i="7"/>
  <c r="JNC141" i="7"/>
  <c r="JND141" i="7"/>
  <c r="JNE141" i="7"/>
  <c r="JNF141" i="7"/>
  <c r="JNG141" i="7"/>
  <c r="JNH141" i="7"/>
  <c r="JNI141" i="7"/>
  <c r="JNJ141" i="7"/>
  <c r="JNK141" i="7"/>
  <c r="JNL141" i="7"/>
  <c r="JNM141" i="7"/>
  <c r="JNN141" i="7"/>
  <c r="JNO141" i="7"/>
  <c r="JNP141" i="7"/>
  <c r="JNQ141" i="7"/>
  <c r="JNR141" i="7"/>
  <c r="JNS141" i="7"/>
  <c r="JNT141" i="7"/>
  <c r="JNU141" i="7"/>
  <c r="JNV141" i="7"/>
  <c r="JNW141" i="7"/>
  <c r="JNX141" i="7"/>
  <c r="JNY141" i="7"/>
  <c r="JNZ141" i="7"/>
  <c r="JOA141" i="7"/>
  <c r="JOB141" i="7"/>
  <c r="JOC141" i="7"/>
  <c r="JOD141" i="7"/>
  <c r="JOE141" i="7"/>
  <c r="JOF141" i="7"/>
  <c r="JOG141" i="7"/>
  <c r="JOH141" i="7"/>
  <c r="JOI141" i="7"/>
  <c r="JOJ141" i="7"/>
  <c r="JOK141" i="7"/>
  <c r="JOL141" i="7"/>
  <c r="JOM141" i="7"/>
  <c r="JON141" i="7"/>
  <c r="JOO141" i="7"/>
  <c r="JOP141" i="7"/>
  <c r="JOQ141" i="7"/>
  <c r="JOR141" i="7"/>
  <c r="JOS141" i="7"/>
  <c r="JOT141" i="7"/>
  <c r="JOU141" i="7"/>
  <c r="JOV141" i="7"/>
  <c r="JOW141" i="7"/>
  <c r="JOX141" i="7"/>
  <c r="JOY141" i="7"/>
  <c r="JOZ141" i="7"/>
  <c r="JPA141" i="7"/>
  <c r="JPB141" i="7"/>
  <c r="JPC141" i="7"/>
  <c r="JPD141" i="7"/>
  <c r="JPE141" i="7"/>
  <c r="JPF141" i="7"/>
  <c r="JPG141" i="7"/>
  <c r="JPH141" i="7"/>
  <c r="JPI141" i="7"/>
  <c r="JPJ141" i="7"/>
  <c r="JPK141" i="7"/>
  <c r="JPL141" i="7"/>
  <c r="JPM141" i="7"/>
  <c r="JPN141" i="7"/>
  <c r="JPO141" i="7"/>
  <c r="JPP141" i="7"/>
  <c r="JPQ141" i="7"/>
  <c r="JPR141" i="7"/>
  <c r="JPS141" i="7"/>
  <c r="JPT141" i="7"/>
  <c r="JPU141" i="7"/>
  <c r="JPV141" i="7"/>
  <c r="JPW141" i="7"/>
  <c r="JPX141" i="7"/>
  <c r="JPY141" i="7"/>
  <c r="JPZ141" i="7"/>
  <c r="JQA141" i="7"/>
  <c r="JQB141" i="7"/>
  <c r="JQC141" i="7"/>
  <c r="JQD141" i="7"/>
  <c r="JQE141" i="7"/>
  <c r="JQF141" i="7"/>
  <c r="JQG141" i="7"/>
  <c r="JQH141" i="7"/>
  <c r="JQI141" i="7"/>
  <c r="JQJ141" i="7"/>
  <c r="JQK141" i="7"/>
  <c r="JQL141" i="7"/>
  <c r="JQM141" i="7"/>
  <c r="JQN141" i="7"/>
  <c r="JQO141" i="7"/>
  <c r="JQP141" i="7"/>
  <c r="JQQ141" i="7"/>
  <c r="JQR141" i="7"/>
  <c r="JQS141" i="7"/>
  <c r="JQT141" i="7"/>
  <c r="JQU141" i="7"/>
  <c r="JQV141" i="7"/>
  <c r="JQW141" i="7"/>
  <c r="JQX141" i="7"/>
  <c r="JQY141" i="7"/>
  <c r="JQZ141" i="7"/>
  <c r="JRA141" i="7"/>
  <c r="JRB141" i="7"/>
  <c r="JRC141" i="7"/>
  <c r="JRD141" i="7"/>
  <c r="JRE141" i="7"/>
  <c r="JRF141" i="7"/>
  <c r="JRG141" i="7"/>
  <c r="JRH141" i="7"/>
  <c r="JRI141" i="7"/>
  <c r="JRJ141" i="7"/>
  <c r="JRK141" i="7"/>
  <c r="JRL141" i="7"/>
  <c r="JRM141" i="7"/>
  <c r="JRN141" i="7"/>
  <c r="JRO141" i="7"/>
  <c r="JRP141" i="7"/>
  <c r="JRQ141" i="7"/>
  <c r="JRR141" i="7"/>
  <c r="JRS141" i="7"/>
  <c r="JRT141" i="7"/>
  <c r="JRU141" i="7"/>
  <c r="JRV141" i="7"/>
  <c r="JRW141" i="7"/>
  <c r="JRX141" i="7"/>
  <c r="JRY141" i="7"/>
  <c r="JRZ141" i="7"/>
  <c r="JSA141" i="7"/>
  <c r="JSB141" i="7"/>
  <c r="JSC141" i="7"/>
  <c r="JSD141" i="7"/>
  <c r="JSE141" i="7"/>
  <c r="JSF141" i="7"/>
  <c r="JSG141" i="7"/>
  <c r="JSH141" i="7"/>
  <c r="JSI141" i="7"/>
  <c r="JSJ141" i="7"/>
  <c r="JSK141" i="7"/>
  <c r="JSL141" i="7"/>
  <c r="JSM141" i="7"/>
  <c r="JSN141" i="7"/>
  <c r="JSO141" i="7"/>
  <c r="JSP141" i="7"/>
  <c r="JSQ141" i="7"/>
  <c r="JSR141" i="7"/>
  <c r="JSS141" i="7"/>
  <c r="JST141" i="7"/>
  <c r="JSU141" i="7"/>
  <c r="JSV141" i="7"/>
  <c r="JSW141" i="7"/>
  <c r="JSX141" i="7"/>
  <c r="JSY141" i="7"/>
  <c r="JSZ141" i="7"/>
  <c r="JTA141" i="7"/>
  <c r="JTB141" i="7"/>
  <c r="JTC141" i="7"/>
  <c r="JTD141" i="7"/>
  <c r="JTE141" i="7"/>
  <c r="JTF141" i="7"/>
  <c r="JTG141" i="7"/>
  <c r="JTH141" i="7"/>
  <c r="JTI141" i="7"/>
  <c r="JTJ141" i="7"/>
  <c r="JTK141" i="7"/>
  <c r="JTL141" i="7"/>
  <c r="JTM141" i="7"/>
  <c r="JTN141" i="7"/>
  <c r="JTO141" i="7"/>
  <c r="JTP141" i="7"/>
  <c r="JTQ141" i="7"/>
  <c r="JTR141" i="7"/>
  <c r="JTS141" i="7"/>
  <c r="JTT141" i="7"/>
  <c r="JTU141" i="7"/>
  <c r="JTV141" i="7"/>
  <c r="JTW141" i="7"/>
  <c r="JTX141" i="7"/>
  <c r="JTY141" i="7"/>
  <c r="JTZ141" i="7"/>
  <c r="JUA141" i="7"/>
  <c r="JUB141" i="7"/>
  <c r="JUC141" i="7"/>
  <c r="JUD141" i="7"/>
  <c r="JUE141" i="7"/>
  <c r="JUF141" i="7"/>
  <c r="JUG141" i="7"/>
  <c r="JUH141" i="7"/>
  <c r="JUI141" i="7"/>
  <c r="JUJ141" i="7"/>
  <c r="JUK141" i="7"/>
  <c r="JUL141" i="7"/>
  <c r="JUM141" i="7"/>
  <c r="JUN141" i="7"/>
  <c r="JUO141" i="7"/>
  <c r="JUP141" i="7"/>
  <c r="JUQ141" i="7"/>
  <c r="JUR141" i="7"/>
  <c r="JUS141" i="7"/>
  <c r="JUT141" i="7"/>
  <c r="JUU141" i="7"/>
  <c r="JUV141" i="7"/>
  <c r="JUW141" i="7"/>
  <c r="JUX141" i="7"/>
  <c r="JUY141" i="7"/>
  <c r="JUZ141" i="7"/>
  <c r="JVA141" i="7"/>
  <c r="JVB141" i="7"/>
  <c r="JVC141" i="7"/>
  <c r="JVD141" i="7"/>
  <c r="JVE141" i="7"/>
  <c r="JVF141" i="7"/>
  <c r="JVG141" i="7"/>
  <c r="JVH141" i="7"/>
  <c r="JVI141" i="7"/>
  <c r="JVJ141" i="7"/>
  <c r="JVK141" i="7"/>
  <c r="JVL141" i="7"/>
  <c r="JVM141" i="7"/>
  <c r="JVN141" i="7"/>
  <c r="JVO141" i="7"/>
  <c r="JVP141" i="7"/>
  <c r="JVQ141" i="7"/>
  <c r="JVR141" i="7"/>
  <c r="JVS141" i="7"/>
  <c r="JVT141" i="7"/>
  <c r="JVU141" i="7"/>
  <c r="JVV141" i="7"/>
  <c r="JVW141" i="7"/>
  <c r="JVX141" i="7"/>
  <c r="JVY141" i="7"/>
  <c r="JVZ141" i="7"/>
  <c r="JWA141" i="7"/>
  <c r="JWB141" i="7"/>
  <c r="JWC141" i="7"/>
  <c r="JWD141" i="7"/>
  <c r="JWE141" i="7"/>
  <c r="JWF141" i="7"/>
  <c r="JWG141" i="7"/>
  <c r="JWH141" i="7"/>
  <c r="JWI141" i="7"/>
  <c r="JWJ141" i="7"/>
  <c r="JWK141" i="7"/>
  <c r="JWL141" i="7"/>
  <c r="JWM141" i="7"/>
  <c r="JWN141" i="7"/>
  <c r="JWO141" i="7"/>
  <c r="JWP141" i="7"/>
  <c r="JWQ141" i="7"/>
  <c r="JWR141" i="7"/>
  <c r="JWS141" i="7"/>
  <c r="JWT141" i="7"/>
  <c r="JWU141" i="7"/>
  <c r="JWV141" i="7"/>
  <c r="JWW141" i="7"/>
  <c r="JWX141" i="7"/>
  <c r="JWY141" i="7"/>
  <c r="JWZ141" i="7"/>
  <c r="JXA141" i="7"/>
  <c r="JXB141" i="7"/>
  <c r="JXC141" i="7"/>
  <c r="JXD141" i="7"/>
  <c r="JXE141" i="7"/>
  <c r="JXF141" i="7"/>
  <c r="JXG141" i="7"/>
  <c r="JXH141" i="7"/>
  <c r="JXI141" i="7"/>
  <c r="JXJ141" i="7"/>
  <c r="JXK141" i="7"/>
  <c r="JXL141" i="7"/>
  <c r="JXM141" i="7"/>
  <c r="JXN141" i="7"/>
  <c r="JXO141" i="7"/>
  <c r="JXP141" i="7"/>
  <c r="JXQ141" i="7"/>
  <c r="JXR141" i="7"/>
  <c r="JXS141" i="7"/>
  <c r="JXT141" i="7"/>
  <c r="JXU141" i="7"/>
  <c r="JXV141" i="7"/>
  <c r="JXW141" i="7"/>
  <c r="JXX141" i="7"/>
  <c r="JXY141" i="7"/>
  <c r="JXZ141" i="7"/>
  <c r="JYA141" i="7"/>
  <c r="JYB141" i="7"/>
  <c r="JYC141" i="7"/>
  <c r="JYD141" i="7"/>
  <c r="JYE141" i="7"/>
  <c r="JYF141" i="7"/>
  <c r="JYG141" i="7"/>
  <c r="JYH141" i="7"/>
  <c r="JYI141" i="7"/>
  <c r="JYJ141" i="7"/>
  <c r="JYK141" i="7"/>
  <c r="JYL141" i="7"/>
  <c r="JYM141" i="7"/>
  <c r="JYN141" i="7"/>
  <c r="JYO141" i="7"/>
  <c r="JYP141" i="7"/>
  <c r="JYQ141" i="7"/>
  <c r="JYR141" i="7"/>
  <c r="JYS141" i="7"/>
  <c r="JYT141" i="7"/>
  <c r="JYU141" i="7"/>
  <c r="JYV141" i="7"/>
  <c r="JYW141" i="7"/>
  <c r="JYX141" i="7"/>
  <c r="JYY141" i="7"/>
  <c r="JYZ141" i="7"/>
  <c r="JZA141" i="7"/>
  <c r="JZB141" i="7"/>
  <c r="JZC141" i="7"/>
  <c r="JZD141" i="7"/>
  <c r="JZE141" i="7"/>
  <c r="JZF141" i="7"/>
  <c r="JZG141" i="7"/>
  <c r="JZH141" i="7"/>
  <c r="JZI141" i="7"/>
  <c r="JZJ141" i="7"/>
  <c r="JZK141" i="7"/>
  <c r="JZL141" i="7"/>
  <c r="JZM141" i="7"/>
  <c r="JZN141" i="7"/>
  <c r="JZO141" i="7"/>
  <c r="JZP141" i="7"/>
  <c r="JZQ141" i="7"/>
  <c r="JZR141" i="7"/>
  <c r="JZS141" i="7"/>
  <c r="JZT141" i="7"/>
  <c r="JZU141" i="7"/>
  <c r="JZV141" i="7"/>
  <c r="JZW141" i="7"/>
  <c r="JZX141" i="7"/>
  <c r="JZY141" i="7"/>
  <c r="JZZ141" i="7"/>
  <c r="KAA141" i="7"/>
  <c r="KAB141" i="7"/>
  <c r="KAC141" i="7"/>
  <c r="KAD141" i="7"/>
  <c r="KAE141" i="7"/>
  <c r="KAF141" i="7"/>
  <c r="KAG141" i="7"/>
  <c r="KAH141" i="7"/>
  <c r="KAI141" i="7"/>
  <c r="KAJ141" i="7"/>
  <c r="KAK141" i="7"/>
  <c r="KAL141" i="7"/>
  <c r="KAM141" i="7"/>
  <c r="KAN141" i="7"/>
  <c r="KAO141" i="7"/>
  <c r="KAP141" i="7"/>
  <c r="KAQ141" i="7"/>
  <c r="KAR141" i="7"/>
  <c r="KAS141" i="7"/>
  <c r="KAT141" i="7"/>
  <c r="KAU141" i="7"/>
  <c r="KAV141" i="7"/>
  <c r="KAW141" i="7"/>
  <c r="KAX141" i="7"/>
  <c r="KAY141" i="7"/>
  <c r="KAZ141" i="7"/>
  <c r="KBA141" i="7"/>
  <c r="KBB141" i="7"/>
  <c r="KBC141" i="7"/>
  <c r="KBD141" i="7"/>
  <c r="KBE141" i="7"/>
  <c r="KBF141" i="7"/>
  <c r="KBG141" i="7"/>
  <c r="KBH141" i="7"/>
  <c r="KBI141" i="7"/>
  <c r="KBJ141" i="7"/>
  <c r="KBK141" i="7"/>
  <c r="KBL141" i="7"/>
  <c r="KBM141" i="7"/>
  <c r="KBN141" i="7"/>
  <c r="KBO141" i="7"/>
  <c r="KBP141" i="7"/>
  <c r="KBQ141" i="7"/>
  <c r="KBR141" i="7"/>
  <c r="KBS141" i="7"/>
  <c r="KBT141" i="7"/>
  <c r="KBU141" i="7"/>
  <c r="KBV141" i="7"/>
  <c r="KBW141" i="7"/>
  <c r="KBX141" i="7"/>
  <c r="KBY141" i="7"/>
  <c r="KBZ141" i="7"/>
  <c r="KCA141" i="7"/>
  <c r="KCB141" i="7"/>
  <c r="KCC141" i="7"/>
  <c r="KCD141" i="7"/>
  <c r="KCE141" i="7"/>
  <c r="KCF141" i="7"/>
  <c r="KCG141" i="7"/>
  <c r="KCH141" i="7"/>
  <c r="KCI141" i="7"/>
  <c r="KCJ141" i="7"/>
  <c r="KCK141" i="7"/>
  <c r="KCL141" i="7"/>
  <c r="KCM141" i="7"/>
  <c r="KCN141" i="7"/>
  <c r="KCO141" i="7"/>
  <c r="KCP141" i="7"/>
  <c r="KCQ141" i="7"/>
  <c r="KCR141" i="7"/>
  <c r="KCS141" i="7"/>
  <c r="KCT141" i="7"/>
  <c r="KCU141" i="7"/>
  <c r="KCV141" i="7"/>
  <c r="KCW141" i="7"/>
  <c r="KCX141" i="7"/>
  <c r="KCY141" i="7"/>
  <c r="KCZ141" i="7"/>
  <c r="KDA141" i="7"/>
  <c r="KDB141" i="7"/>
  <c r="KDC141" i="7"/>
  <c r="KDD141" i="7"/>
  <c r="KDE141" i="7"/>
  <c r="KDF141" i="7"/>
  <c r="KDG141" i="7"/>
  <c r="KDH141" i="7"/>
  <c r="KDI141" i="7"/>
  <c r="KDJ141" i="7"/>
  <c r="KDK141" i="7"/>
  <c r="KDL141" i="7"/>
  <c r="KDM141" i="7"/>
  <c r="KDN141" i="7"/>
  <c r="KDO141" i="7"/>
  <c r="KDP141" i="7"/>
  <c r="KDQ141" i="7"/>
  <c r="KDR141" i="7"/>
  <c r="KDS141" i="7"/>
  <c r="KDT141" i="7"/>
  <c r="KDU141" i="7"/>
  <c r="KDV141" i="7"/>
  <c r="KDW141" i="7"/>
  <c r="KDX141" i="7"/>
  <c r="KDY141" i="7"/>
  <c r="KDZ141" i="7"/>
  <c r="KEA141" i="7"/>
  <c r="KEB141" i="7"/>
  <c r="KEC141" i="7"/>
  <c r="KED141" i="7"/>
  <c r="KEE141" i="7"/>
  <c r="KEF141" i="7"/>
  <c r="KEG141" i="7"/>
  <c r="KEH141" i="7"/>
  <c r="KEI141" i="7"/>
  <c r="KEJ141" i="7"/>
  <c r="KEK141" i="7"/>
  <c r="KEL141" i="7"/>
  <c r="KEM141" i="7"/>
  <c r="KEN141" i="7"/>
  <c r="KEO141" i="7"/>
  <c r="KEP141" i="7"/>
  <c r="KEQ141" i="7"/>
  <c r="KER141" i="7"/>
  <c r="KES141" i="7"/>
  <c r="KET141" i="7"/>
  <c r="KEU141" i="7"/>
  <c r="KEV141" i="7"/>
  <c r="KEW141" i="7"/>
  <c r="KEX141" i="7"/>
  <c r="KEY141" i="7"/>
  <c r="KEZ141" i="7"/>
  <c r="KFA141" i="7"/>
  <c r="KFB141" i="7"/>
  <c r="KFC141" i="7"/>
  <c r="KFD141" i="7"/>
  <c r="KFE141" i="7"/>
  <c r="KFF141" i="7"/>
  <c r="KFG141" i="7"/>
  <c r="KFH141" i="7"/>
  <c r="KFI141" i="7"/>
  <c r="KFJ141" i="7"/>
  <c r="KFK141" i="7"/>
  <c r="KFL141" i="7"/>
  <c r="KFM141" i="7"/>
  <c r="KFN141" i="7"/>
  <c r="KFO141" i="7"/>
  <c r="KFP141" i="7"/>
  <c r="KFQ141" i="7"/>
  <c r="KFR141" i="7"/>
  <c r="KFS141" i="7"/>
  <c r="KFT141" i="7"/>
  <c r="KFU141" i="7"/>
  <c r="KFV141" i="7"/>
  <c r="KFW141" i="7"/>
  <c r="KFX141" i="7"/>
  <c r="KFY141" i="7"/>
  <c r="KFZ141" i="7"/>
  <c r="KGA141" i="7"/>
  <c r="KGB141" i="7"/>
  <c r="KGC141" i="7"/>
  <c r="KGD141" i="7"/>
  <c r="KGE141" i="7"/>
  <c r="KGF141" i="7"/>
  <c r="KGG141" i="7"/>
  <c r="KGH141" i="7"/>
  <c r="KGI141" i="7"/>
  <c r="KGJ141" i="7"/>
  <c r="KGK141" i="7"/>
  <c r="KGL141" i="7"/>
  <c r="KGM141" i="7"/>
  <c r="KGN141" i="7"/>
  <c r="KGO141" i="7"/>
  <c r="KGP141" i="7"/>
  <c r="KGQ141" i="7"/>
  <c r="KGR141" i="7"/>
  <c r="KGS141" i="7"/>
  <c r="KGT141" i="7"/>
  <c r="KGU141" i="7"/>
  <c r="KGV141" i="7"/>
  <c r="KGW141" i="7"/>
  <c r="KGX141" i="7"/>
  <c r="KGY141" i="7"/>
  <c r="KGZ141" i="7"/>
  <c r="KHA141" i="7"/>
  <c r="KHB141" i="7"/>
  <c r="KHC141" i="7"/>
  <c r="KHD141" i="7"/>
  <c r="KHE141" i="7"/>
  <c r="KHF141" i="7"/>
  <c r="KHG141" i="7"/>
  <c r="KHH141" i="7"/>
  <c r="KHI141" i="7"/>
  <c r="KHJ141" i="7"/>
  <c r="KHK141" i="7"/>
  <c r="KHL141" i="7"/>
  <c r="KHM141" i="7"/>
  <c r="KHN141" i="7"/>
  <c r="KHO141" i="7"/>
  <c r="KHP141" i="7"/>
  <c r="KHQ141" i="7"/>
  <c r="KHR141" i="7"/>
  <c r="KHS141" i="7"/>
  <c r="KHT141" i="7"/>
  <c r="KHU141" i="7"/>
  <c r="KHV141" i="7"/>
  <c r="KHW141" i="7"/>
  <c r="KHX141" i="7"/>
  <c r="KHY141" i="7"/>
  <c r="KHZ141" i="7"/>
  <c r="KIA141" i="7"/>
  <c r="KIB141" i="7"/>
  <c r="KIC141" i="7"/>
  <c r="KID141" i="7"/>
  <c r="KIE141" i="7"/>
  <c r="KIF141" i="7"/>
  <c r="KIG141" i="7"/>
  <c r="KIH141" i="7"/>
  <c r="KII141" i="7"/>
  <c r="KIJ141" i="7"/>
  <c r="KIK141" i="7"/>
  <c r="KIL141" i="7"/>
  <c r="KIM141" i="7"/>
  <c r="KIN141" i="7"/>
  <c r="KIO141" i="7"/>
  <c r="KIP141" i="7"/>
  <c r="KIQ141" i="7"/>
  <c r="KIR141" i="7"/>
  <c r="KIS141" i="7"/>
  <c r="KIT141" i="7"/>
  <c r="KIU141" i="7"/>
  <c r="KIV141" i="7"/>
  <c r="KIW141" i="7"/>
  <c r="KIX141" i="7"/>
  <c r="KIY141" i="7"/>
  <c r="KIZ141" i="7"/>
  <c r="KJA141" i="7"/>
  <c r="KJB141" i="7"/>
  <c r="KJC141" i="7"/>
  <c r="KJD141" i="7"/>
  <c r="KJE141" i="7"/>
  <c r="KJF141" i="7"/>
  <c r="KJG141" i="7"/>
  <c r="KJH141" i="7"/>
  <c r="KJI141" i="7"/>
  <c r="KJJ141" i="7"/>
  <c r="KJK141" i="7"/>
  <c r="KJL141" i="7"/>
  <c r="KJM141" i="7"/>
  <c r="KJN141" i="7"/>
  <c r="KJO141" i="7"/>
  <c r="KJP141" i="7"/>
  <c r="KJQ141" i="7"/>
  <c r="KJR141" i="7"/>
  <c r="KJS141" i="7"/>
  <c r="KJT141" i="7"/>
  <c r="KJU141" i="7"/>
  <c r="KJV141" i="7"/>
  <c r="KJW141" i="7"/>
  <c r="KJX141" i="7"/>
  <c r="KJY141" i="7"/>
  <c r="KJZ141" i="7"/>
  <c r="KKA141" i="7"/>
  <c r="KKB141" i="7"/>
  <c r="KKC141" i="7"/>
  <c r="KKD141" i="7"/>
  <c r="KKE141" i="7"/>
  <c r="KKF141" i="7"/>
  <c r="KKG141" i="7"/>
  <c r="KKH141" i="7"/>
  <c r="KKI141" i="7"/>
  <c r="KKJ141" i="7"/>
  <c r="KKK141" i="7"/>
  <c r="KKL141" i="7"/>
  <c r="KKM141" i="7"/>
  <c r="KKN141" i="7"/>
  <c r="KKO141" i="7"/>
  <c r="KKP141" i="7"/>
  <c r="KKQ141" i="7"/>
  <c r="KKR141" i="7"/>
  <c r="KKS141" i="7"/>
  <c r="KKT141" i="7"/>
  <c r="KKU141" i="7"/>
  <c r="KKV141" i="7"/>
  <c r="KKW141" i="7"/>
  <c r="KKX141" i="7"/>
  <c r="KKY141" i="7"/>
  <c r="KKZ141" i="7"/>
  <c r="KLA141" i="7"/>
  <c r="KLB141" i="7"/>
  <c r="KLC141" i="7"/>
  <c r="KLD141" i="7"/>
  <c r="KLE141" i="7"/>
  <c r="KLF141" i="7"/>
  <c r="KLG141" i="7"/>
  <c r="KLH141" i="7"/>
  <c r="KLI141" i="7"/>
  <c r="KLJ141" i="7"/>
  <c r="KLK141" i="7"/>
  <c r="KLL141" i="7"/>
  <c r="KLM141" i="7"/>
  <c r="KLN141" i="7"/>
  <c r="KLO141" i="7"/>
  <c r="KLP141" i="7"/>
  <c r="KLQ141" i="7"/>
  <c r="KLR141" i="7"/>
  <c r="KLS141" i="7"/>
  <c r="KLT141" i="7"/>
  <c r="KLU141" i="7"/>
  <c r="KLV141" i="7"/>
  <c r="KLW141" i="7"/>
  <c r="KLX141" i="7"/>
  <c r="KLY141" i="7"/>
  <c r="KLZ141" i="7"/>
  <c r="KMA141" i="7"/>
  <c r="KMB141" i="7"/>
  <c r="KMC141" i="7"/>
  <c r="KMD141" i="7"/>
  <c r="KME141" i="7"/>
  <c r="KMF141" i="7"/>
  <c r="KMG141" i="7"/>
  <c r="KMH141" i="7"/>
  <c r="KMI141" i="7"/>
  <c r="KMJ141" i="7"/>
  <c r="KMK141" i="7"/>
  <c r="KML141" i="7"/>
  <c r="KMM141" i="7"/>
  <c r="KMN141" i="7"/>
  <c r="KMO141" i="7"/>
  <c r="KMP141" i="7"/>
  <c r="KMQ141" i="7"/>
  <c r="KMR141" i="7"/>
  <c r="KMS141" i="7"/>
  <c r="KMT141" i="7"/>
  <c r="KMU141" i="7"/>
  <c r="KMV141" i="7"/>
  <c r="KMW141" i="7"/>
  <c r="KMX141" i="7"/>
  <c r="KMY141" i="7"/>
  <c r="KMZ141" i="7"/>
  <c r="KNA141" i="7"/>
  <c r="KNB141" i="7"/>
  <c r="KNC141" i="7"/>
  <c r="KND141" i="7"/>
  <c r="KNE141" i="7"/>
  <c r="KNF141" i="7"/>
  <c r="KNG141" i="7"/>
  <c r="KNH141" i="7"/>
  <c r="KNI141" i="7"/>
  <c r="KNJ141" i="7"/>
  <c r="KNK141" i="7"/>
  <c r="KNL141" i="7"/>
  <c r="KNM141" i="7"/>
  <c r="KNN141" i="7"/>
  <c r="KNO141" i="7"/>
  <c r="KNP141" i="7"/>
  <c r="KNQ141" i="7"/>
  <c r="KNR141" i="7"/>
  <c r="KNS141" i="7"/>
  <c r="KNT141" i="7"/>
  <c r="KNU141" i="7"/>
  <c r="KNV141" i="7"/>
  <c r="KNW141" i="7"/>
  <c r="KNX141" i="7"/>
  <c r="KNY141" i="7"/>
  <c r="KNZ141" i="7"/>
  <c r="KOA141" i="7"/>
  <c r="KOB141" i="7"/>
  <c r="KOC141" i="7"/>
  <c r="KOD141" i="7"/>
  <c r="KOE141" i="7"/>
  <c r="KOF141" i="7"/>
  <c r="KOG141" i="7"/>
  <c r="KOH141" i="7"/>
  <c r="KOI141" i="7"/>
  <c r="KOJ141" i="7"/>
  <c r="KOK141" i="7"/>
  <c r="KOL141" i="7"/>
  <c r="KOM141" i="7"/>
  <c r="KON141" i="7"/>
  <c r="KOO141" i="7"/>
  <c r="KOP141" i="7"/>
  <c r="KOQ141" i="7"/>
  <c r="KOR141" i="7"/>
  <c r="KOS141" i="7"/>
  <c r="KOT141" i="7"/>
  <c r="KOU141" i="7"/>
  <c r="KOV141" i="7"/>
  <c r="KOW141" i="7"/>
  <c r="KOX141" i="7"/>
  <c r="KOY141" i="7"/>
  <c r="KOZ141" i="7"/>
  <c r="KPA141" i="7"/>
  <c r="KPB141" i="7"/>
  <c r="KPC141" i="7"/>
  <c r="KPD141" i="7"/>
  <c r="KPE141" i="7"/>
  <c r="KPF141" i="7"/>
  <c r="KPG141" i="7"/>
  <c r="KPH141" i="7"/>
  <c r="KPI141" i="7"/>
  <c r="KPJ141" i="7"/>
  <c r="KPK141" i="7"/>
  <c r="KPL141" i="7"/>
  <c r="KPM141" i="7"/>
  <c r="KPN141" i="7"/>
  <c r="KPO141" i="7"/>
  <c r="KPP141" i="7"/>
  <c r="KPQ141" i="7"/>
  <c r="KPR141" i="7"/>
  <c r="KPS141" i="7"/>
  <c r="KPT141" i="7"/>
  <c r="KPU141" i="7"/>
  <c r="KPV141" i="7"/>
  <c r="KPW141" i="7"/>
  <c r="KPX141" i="7"/>
  <c r="KPY141" i="7"/>
  <c r="KPZ141" i="7"/>
  <c r="KQA141" i="7"/>
  <c r="KQB141" i="7"/>
  <c r="KQC141" i="7"/>
  <c r="KQD141" i="7"/>
  <c r="KQE141" i="7"/>
  <c r="KQF141" i="7"/>
  <c r="KQG141" i="7"/>
  <c r="KQH141" i="7"/>
  <c r="KQI141" i="7"/>
  <c r="KQJ141" i="7"/>
  <c r="KQK141" i="7"/>
  <c r="KQL141" i="7"/>
  <c r="KQM141" i="7"/>
  <c r="KQN141" i="7"/>
  <c r="KQO141" i="7"/>
  <c r="KQP141" i="7"/>
  <c r="KQQ141" i="7"/>
  <c r="KQR141" i="7"/>
  <c r="KQS141" i="7"/>
  <c r="KQT141" i="7"/>
  <c r="KQU141" i="7"/>
  <c r="KQV141" i="7"/>
  <c r="KQW141" i="7"/>
  <c r="KQX141" i="7"/>
  <c r="KQY141" i="7"/>
  <c r="KQZ141" i="7"/>
  <c r="KRA141" i="7"/>
  <c r="KRB141" i="7"/>
  <c r="KRC141" i="7"/>
  <c r="KRD141" i="7"/>
  <c r="KRE141" i="7"/>
  <c r="KRF141" i="7"/>
  <c r="KRG141" i="7"/>
  <c r="KRH141" i="7"/>
  <c r="KRI141" i="7"/>
  <c r="KRJ141" i="7"/>
  <c r="KRK141" i="7"/>
  <c r="KRL141" i="7"/>
  <c r="KRM141" i="7"/>
  <c r="KRN141" i="7"/>
  <c r="KRO141" i="7"/>
  <c r="KRP141" i="7"/>
  <c r="KRQ141" i="7"/>
  <c r="KRR141" i="7"/>
  <c r="KRS141" i="7"/>
  <c r="KRT141" i="7"/>
  <c r="KRU141" i="7"/>
  <c r="KRV141" i="7"/>
  <c r="KRW141" i="7"/>
  <c r="KRX141" i="7"/>
  <c r="KRY141" i="7"/>
  <c r="KRZ141" i="7"/>
  <c r="KSA141" i="7"/>
  <c r="KSB141" i="7"/>
  <c r="KSC141" i="7"/>
  <c r="KSD141" i="7"/>
  <c r="KSE141" i="7"/>
  <c r="KSF141" i="7"/>
  <c r="KSG141" i="7"/>
  <c r="KSH141" i="7"/>
  <c r="KSI141" i="7"/>
  <c r="KSJ141" i="7"/>
  <c r="KSK141" i="7"/>
  <c r="KSL141" i="7"/>
  <c r="KSM141" i="7"/>
  <c r="KSN141" i="7"/>
  <c r="KSO141" i="7"/>
  <c r="KSP141" i="7"/>
  <c r="KSQ141" i="7"/>
  <c r="KSR141" i="7"/>
  <c r="KSS141" i="7"/>
  <c r="KST141" i="7"/>
  <c r="KSU141" i="7"/>
  <c r="KSV141" i="7"/>
  <c r="KSW141" i="7"/>
  <c r="KSX141" i="7"/>
  <c r="KSY141" i="7"/>
  <c r="KSZ141" i="7"/>
  <c r="KTA141" i="7"/>
  <c r="KTB141" i="7"/>
  <c r="KTC141" i="7"/>
  <c r="KTD141" i="7"/>
  <c r="KTE141" i="7"/>
  <c r="KTF141" i="7"/>
  <c r="KTG141" i="7"/>
  <c r="KTH141" i="7"/>
  <c r="KTI141" i="7"/>
  <c r="KTJ141" i="7"/>
  <c r="KTK141" i="7"/>
  <c r="KTL141" i="7"/>
  <c r="KTM141" i="7"/>
  <c r="KTN141" i="7"/>
  <c r="KTO141" i="7"/>
  <c r="KTP141" i="7"/>
  <c r="KTQ141" i="7"/>
  <c r="KTR141" i="7"/>
  <c r="KTS141" i="7"/>
  <c r="KTT141" i="7"/>
  <c r="KTU141" i="7"/>
  <c r="KTV141" i="7"/>
  <c r="KTW141" i="7"/>
  <c r="KTX141" i="7"/>
  <c r="KTY141" i="7"/>
  <c r="KTZ141" i="7"/>
  <c r="KUA141" i="7"/>
  <c r="KUB141" i="7"/>
  <c r="KUC141" i="7"/>
  <c r="KUD141" i="7"/>
  <c r="KUE141" i="7"/>
  <c r="KUF141" i="7"/>
  <c r="KUG141" i="7"/>
  <c r="KUH141" i="7"/>
  <c r="KUI141" i="7"/>
  <c r="KUJ141" i="7"/>
  <c r="KUK141" i="7"/>
  <c r="KUL141" i="7"/>
  <c r="KUM141" i="7"/>
  <c r="KUN141" i="7"/>
  <c r="KUO141" i="7"/>
  <c r="KUP141" i="7"/>
  <c r="KUQ141" i="7"/>
  <c r="KUR141" i="7"/>
  <c r="KUS141" i="7"/>
  <c r="KUT141" i="7"/>
  <c r="KUU141" i="7"/>
  <c r="KUV141" i="7"/>
  <c r="KUW141" i="7"/>
  <c r="KUX141" i="7"/>
  <c r="KUY141" i="7"/>
  <c r="KUZ141" i="7"/>
  <c r="KVA141" i="7"/>
  <c r="KVB141" i="7"/>
  <c r="KVC141" i="7"/>
  <c r="KVD141" i="7"/>
  <c r="KVE141" i="7"/>
  <c r="KVF141" i="7"/>
  <c r="KVG141" i="7"/>
  <c r="KVH141" i="7"/>
  <c r="KVI141" i="7"/>
  <c r="KVJ141" i="7"/>
  <c r="KVK141" i="7"/>
  <c r="KVL141" i="7"/>
  <c r="KVM141" i="7"/>
  <c r="KVN141" i="7"/>
  <c r="KVO141" i="7"/>
  <c r="KVP141" i="7"/>
  <c r="KVQ141" i="7"/>
  <c r="KVR141" i="7"/>
  <c r="KVS141" i="7"/>
  <c r="KVT141" i="7"/>
  <c r="KVU141" i="7"/>
  <c r="KVV141" i="7"/>
  <c r="KVW141" i="7"/>
  <c r="KVX141" i="7"/>
  <c r="KVY141" i="7"/>
  <c r="KVZ141" i="7"/>
  <c r="KWA141" i="7"/>
  <c r="KWB141" i="7"/>
  <c r="KWC141" i="7"/>
  <c r="KWD141" i="7"/>
  <c r="KWE141" i="7"/>
  <c r="KWF141" i="7"/>
  <c r="KWG141" i="7"/>
  <c r="KWH141" i="7"/>
  <c r="KWI141" i="7"/>
  <c r="KWJ141" i="7"/>
  <c r="KWK141" i="7"/>
  <c r="KWL141" i="7"/>
  <c r="KWM141" i="7"/>
  <c r="KWN141" i="7"/>
  <c r="KWO141" i="7"/>
  <c r="KWP141" i="7"/>
  <c r="KWQ141" i="7"/>
  <c r="KWR141" i="7"/>
  <c r="KWS141" i="7"/>
  <c r="KWT141" i="7"/>
  <c r="KWU141" i="7"/>
  <c r="KWV141" i="7"/>
  <c r="KWW141" i="7"/>
  <c r="KWX141" i="7"/>
  <c r="KWY141" i="7"/>
  <c r="KWZ141" i="7"/>
  <c r="KXA141" i="7"/>
  <c r="KXB141" i="7"/>
  <c r="KXC141" i="7"/>
  <c r="KXD141" i="7"/>
  <c r="KXE141" i="7"/>
  <c r="KXF141" i="7"/>
  <c r="KXG141" i="7"/>
  <c r="KXH141" i="7"/>
  <c r="KXI141" i="7"/>
  <c r="KXJ141" i="7"/>
  <c r="KXK141" i="7"/>
  <c r="KXL141" i="7"/>
  <c r="KXM141" i="7"/>
  <c r="KXN141" i="7"/>
  <c r="KXO141" i="7"/>
  <c r="KXP141" i="7"/>
  <c r="KXQ141" i="7"/>
  <c r="KXR141" i="7"/>
  <c r="KXS141" i="7"/>
  <c r="KXT141" i="7"/>
  <c r="KXU141" i="7"/>
  <c r="KXV141" i="7"/>
  <c r="KXW141" i="7"/>
  <c r="KXX141" i="7"/>
  <c r="KXY141" i="7"/>
  <c r="KXZ141" i="7"/>
  <c r="KYA141" i="7"/>
  <c r="KYB141" i="7"/>
  <c r="KYC141" i="7"/>
  <c r="KYD141" i="7"/>
  <c r="KYE141" i="7"/>
  <c r="KYF141" i="7"/>
  <c r="KYG141" i="7"/>
  <c r="KYH141" i="7"/>
  <c r="KYI141" i="7"/>
  <c r="KYJ141" i="7"/>
  <c r="KYK141" i="7"/>
  <c r="KYL141" i="7"/>
  <c r="KYM141" i="7"/>
  <c r="KYN141" i="7"/>
  <c r="KYO141" i="7"/>
  <c r="KYP141" i="7"/>
  <c r="KYQ141" i="7"/>
  <c r="KYR141" i="7"/>
  <c r="KYS141" i="7"/>
  <c r="KYT141" i="7"/>
  <c r="KYU141" i="7"/>
  <c r="KYV141" i="7"/>
  <c r="KYW141" i="7"/>
  <c r="KYX141" i="7"/>
  <c r="KYY141" i="7"/>
  <c r="KYZ141" i="7"/>
  <c r="KZA141" i="7"/>
  <c r="KZB141" i="7"/>
  <c r="KZC141" i="7"/>
  <c r="KZD141" i="7"/>
  <c r="KZE141" i="7"/>
  <c r="KZF141" i="7"/>
  <c r="KZG141" i="7"/>
  <c r="KZH141" i="7"/>
  <c r="KZI141" i="7"/>
  <c r="KZJ141" i="7"/>
  <c r="KZK141" i="7"/>
  <c r="KZL141" i="7"/>
  <c r="KZM141" i="7"/>
  <c r="KZN141" i="7"/>
  <c r="KZO141" i="7"/>
  <c r="KZP141" i="7"/>
  <c r="KZQ141" i="7"/>
  <c r="KZR141" i="7"/>
  <c r="KZS141" i="7"/>
  <c r="KZT141" i="7"/>
  <c r="KZU141" i="7"/>
  <c r="KZV141" i="7"/>
  <c r="KZW141" i="7"/>
  <c r="KZX141" i="7"/>
  <c r="KZY141" i="7"/>
  <c r="KZZ141" i="7"/>
  <c r="LAA141" i="7"/>
  <c r="LAB141" i="7"/>
  <c r="LAC141" i="7"/>
  <c r="LAD141" i="7"/>
  <c r="LAE141" i="7"/>
  <c r="LAF141" i="7"/>
  <c r="LAG141" i="7"/>
  <c r="LAH141" i="7"/>
  <c r="LAI141" i="7"/>
  <c r="LAJ141" i="7"/>
  <c r="LAK141" i="7"/>
  <c r="LAL141" i="7"/>
  <c r="LAM141" i="7"/>
  <c r="LAN141" i="7"/>
  <c r="LAO141" i="7"/>
  <c r="LAP141" i="7"/>
  <c r="LAQ141" i="7"/>
  <c r="LAR141" i="7"/>
  <c r="LAS141" i="7"/>
  <c r="LAT141" i="7"/>
  <c r="LAU141" i="7"/>
  <c r="LAV141" i="7"/>
  <c r="LAW141" i="7"/>
  <c r="LAX141" i="7"/>
  <c r="LAY141" i="7"/>
  <c r="LAZ141" i="7"/>
  <c r="LBA141" i="7"/>
  <c r="LBB141" i="7"/>
  <c r="LBC141" i="7"/>
  <c r="LBD141" i="7"/>
  <c r="LBE141" i="7"/>
  <c r="LBF141" i="7"/>
  <c r="LBG141" i="7"/>
  <c r="LBH141" i="7"/>
  <c r="LBI141" i="7"/>
  <c r="LBJ141" i="7"/>
  <c r="LBK141" i="7"/>
  <c r="LBL141" i="7"/>
  <c r="LBM141" i="7"/>
  <c r="LBN141" i="7"/>
  <c r="LBO141" i="7"/>
  <c r="LBP141" i="7"/>
  <c r="LBQ141" i="7"/>
  <c r="LBR141" i="7"/>
  <c r="LBS141" i="7"/>
  <c r="LBT141" i="7"/>
  <c r="LBU141" i="7"/>
  <c r="LBV141" i="7"/>
  <c r="LBW141" i="7"/>
  <c r="LBX141" i="7"/>
  <c r="LBY141" i="7"/>
  <c r="LBZ141" i="7"/>
  <c r="LCA141" i="7"/>
  <c r="LCB141" i="7"/>
  <c r="LCC141" i="7"/>
  <c r="LCD141" i="7"/>
  <c r="LCE141" i="7"/>
  <c r="LCF141" i="7"/>
  <c r="LCG141" i="7"/>
  <c r="LCH141" i="7"/>
  <c r="LCI141" i="7"/>
  <c r="LCJ141" i="7"/>
  <c r="LCK141" i="7"/>
  <c r="LCL141" i="7"/>
  <c r="LCM141" i="7"/>
  <c r="LCN141" i="7"/>
  <c r="LCO141" i="7"/>
  <c r="LCP141" i="7"/>
  <c r="LCQ141" i="7"/>
  <c r="LCR141" i="7"/>
  <c r="LCS141" i="7"/>
  <c r="LCT141" i="7"/>
  <c r="LCU141" i="7"/>
  <c r="LCV141" i="7"/>
  <c r="LCW141" i="7"/>
  <c r="LCX141" i="7"/>
  <c r="LCY141" i="7"/>
  <c r="LCZ141" i="7"/>
  <c r="LDA141" i="7"/>
  <c r="LDB141" i="7"/>
  <c r="LDC141" i="7"/>
  <c r="LDD141" i="7"/>
  <c r="LDE141" i="7"/>
  <c r="LDF141" i="7"/>
  <c r="LDG141" i="7"/>
  <c r="LDH141" i="7"/>
  <c r="LDI141" i="7"/>
  <c r="LDJ141" i="7"/>
  <c r="LDK141" i="7"/>
  <c r="LDL141" i="7"/>
  <c r="LDM141" i="7"/>
  <c r="LDN141" i="7"/>
  <c r="LDO141" i="7"/>
  <c r="LDP141" i="7"/>
  <c r="LDQ141" i="7"/>
  <c r="LDR141" i="7"/>
  <c r="LDS141" i="7"/>
  <c r="LDT141" i="7"/>
  <c r="LDU141" i="7"/>
  <c r="LDV141" i="7"/>
  <c r="LDW141" i="7"/>
  <c r="LDX141" i="7"/>
  <c r="LDY141" i="7"/>
  <c r="LDZ141" i="7"/>
  <c r="LEA141" i="7"/>
  <c r="LEB141" i="7"/>
  <c r="LEC141" i="7"/>
  <c r="LED141" i="7"/>
  <c r="LEE141" i="7"/>
  <c r="LEF141" i="7"/>
  <c r="LEG141" i="7"/>
  <c r="LEH141" i="7"/>
  <c r="LEI141" i="7"/>
  <c r="LEJ141" i="7"/>
  <c r="LEK141" i="7"/>
  <c r="LEL141" i="7"/>
  <c r="LEM141" i="7"/>
  <c r="LEN141" i="7"/>
  <c r="LEO141" i="7"/>
  <c r="LEP141" i="7"/>
  <c r="LEQ141" i="7"/>
  <c r="LER141" i="7"/>
  <c r="LES141" i="7"/>
  <c r="LET141" i="7"/>
  <c r="LEU141" i="7"/>
  <c r="LEV141" i="7"/>
  <c r="LEW141" i="7"/>
  <c r="LEX141" i="7"/>
  <c r="LEY141" i="7"/>
  <c r="LEZ141" i="7"/>
  <c r="LFA141" i="7"/>
  <c r="LFB141" i="7"/>
  <c r="LFC141" i="7"/>
  <c r="LFD141" i="7"/>
  <c r="LFE141" i="7"/>
  <c r="LFF141" i="7"/>
  <c r="LFG141" i="7"/>
  <c r="LFH141" i="7"/>
  <c r="LFI141" i="7"/>
  <c r="LFJ141" i="7"/>
  <c r="LFK141" i="7"/>
  <c r="LFL141" i="7"/>
  <c r="LFM141" i="7"/>
  <c r="LFN141" i="7"/>
  <c r="LFO141" i="7"/>
  <c r="LFP141" i="7"/>
  <c r="LFQ141" i="7"/>
  <c r="LFR141" i="7"/>
  <c r="LFS141" i="7"/>
  <c r="LFT141" i="7"/>
  <c r="LFU141" i="7"/>
  <c r="LFV141" i="7"/>
  <c r="LFW141" i="7"/>
  <c r="LFX141" i="7"/>
  <c r="LFY141" i="7"/>
  <c r="LFZ141" i="7"/>
  <c r="LGA141" i="7"/>
  <c r="LGB141" i="7"/>
  <c r="LGC141" i="7"/>
  <c r="LGD141" i="7"/>
  <c r="LGE141" i="7"/>
  <c r="LGF141" i="7"/>
  <c r="LGG141" i="7"/>
  <c r="LGH141" i="7"/>
  <c r="LGI141" i="7"/>
  <c r="LGJ141" i="7"/>
  <c r="LGK141" i="7"/>
  <c r="LGL141" i="7"/>
  <c r="LGM141" i="7"/>
  <c r="LGN141" i="7"/>
  <c r="LGO141" i="7"/>
  <c r="LGP141" i="7"/>
  <c r="LGQ141" i="7"/>
  <c r="LGR141" i="7"/>
  <c r="LGS141" i="7"/>
  <c r="LGT141" i="7"/>
  <c r="LGU141" i="7"/>
  <c r="LGV141" i="7"/>
  <c r="LGW141" i="7"/>
  <c r="LGX141" i="7"/>
  <c r="LGY141" i="7"/>
  <c r="LGZ141" i="7"/>
  <c r="LHA141" i="7"/>
  <c r="LHB141" i="7"/>
  <c r="LHC141" i="7"/>
  <c r="LHD141" i="7"/>
  <c r="LHE141" i="7"/>
  <c r="LHF141" i="7"/>
  <c r="LHG141" i="7"/>
  <c r="LHH141" i="7"/>
  <c r="LHI141" i="7"/>
  <c r="LHJ141" i="7"/>
  <c r="LHK141" i="7"/>
  <c r="LHL141" i="7"/>
  <c r="LHM141" i="7"/>
  <c r="LHN141" i="7"/>
  <c r="LHO141" i="7"/>
  <c r="LHP141" i="7"/>
  <c r="LHQ141" i="7"/>
  <c r="LHR141" i="7"/>
  <c r="LHS141" i="7"/>
  <c r="LHT141" i="7"/>
  <c r="LHU141" i="7"/>
  <c r="LHV141" i="7"/>
  <c r="LHW141" i="7"/>
  <c r="LHX141" i="7"/>
  <c r="LHY141" i="7"/>
  <c r="LHZ141" i="7"/>
  <c r="LIA141" i="7"/>
  <c r="LIB141" i="7"/>
  <c r="LIC141" i="7"/>
  <c r="LID141" i="7"/>
  <c r="LIE141" i="7"/>
  <c r="LIF141" i="7"/>
  <c r="LIG141" i="7"/>
  <c r="LIH141" i="7"/>
  <c r="LII141" i="7"/>
  <c r="LIJ141" i="7"/>
  <c r="LIK141" i="7"/>
  <c r="LIL141" i="7"/>
  <c r="LIM141" i="7"/>
  <c r="LIN141" i="7"/>
  <c r="LIO141" i="7"/>
  <c r="LIP141" i="7"/>
  <c r="LIQ141" i="7"/>
  <c r="LIR141" i="7"/>
  <c r="LIS141" i="7"/>
  <c r="LIT141" i="7"/>
  <c r="LIU141" i="7"/>
  <c r="LIV141" i="7"/>
  <c r="LIW141" i="7"/>
  <c r="LIX141" i="7"/>
  <c r="LIY141" i="7"/>
  <c r="LIZ141" i="7"/>
  <c r="LJA141" i="7"/>
  <c r="LJB141" i="7"/>
  <c r="LJC141" i="7"/>
  <c r="LJD141" i="7"/>
  <c r="LJE141" i="7"/>
  <c r="LJF141" i="7"/>
  <c r="LJG141" i="7"/>
  <c r="LJH141" i="7"/>
  <c r="LJI141" i="7"/>
  <c r="LJJ141" i="7"/>
  <c r="LJK141" i="7"/>
  <c r="LJL141" i="7"/>
  <c r="LJM141" i="7"/>
  <c r="LJN141" i="7"/>
  <c r="LJO141" i="7"/>
  <c r="LJP141" i="7"/>
  <c r="LJQ141" i="7"/>
  <c r="LJR141" i="7"/>
  <c r="LJS141" i="7"/>
  <c r="LJT141" i="7"/>
  <c r="LJU141" i="7"/>
  <c r="LJV141" i="7"/>
  <c r="LJW141" i="7"/>
  <c r="LJX141" i="7"/>
  <c r="LJY141" i="7"/>
  <c r="LJZ141" i="7"/>
  <c r="LKA141" i="7"/>
  <c r="LKB141" i="7"/>
  <c r="LKC141" i="7"/>
  <c r="LKD141" i="7"/>
  <c r="LKE141" i="7"/>
  <c r="LKF141" i="7"/>
  <c r="LKG141" i="7"/>
  <c r="LKH141" i="7"/>
  <c r="LKI141" i="7"/>
  <c r="LKJ141" i="7"/>
  <c r="LKK141" i="7"/>
  <c r="LKL141" i="7"/>
  <c r="LKM141" i="7"/>
  <c r="LKN141" i="7"/>
  <c r="LKO141" i="7"/>
  <c r="LKP141" i="7"/>
  <c r="LKQ141" i="7"/>
  <c r="LKR141" i="7"/>
  <c r="LKS141" i="7"/>
  <c r="LKT141" i="7"/>
  <c r="LKU141" i="7"/>
  <c r="LKV141" i="7"/>
  <c r="LKW141" i="7"/>
  <c r="LKX141" i="7"/>
  <c r="LKY141" i="7"/>
  <c r="LKZ141" i="7"/>
  <c r="LLA141" i="7"/>
  <c r="LLB141" i="7"/>
  <c r="LLC141" i="7"/>
  <c r="LLD141" i="7"/>
  <c r="LLE141" i="7"/>
  <c r="LLF141" i="7"/>
  <c r="LLG141" i="7"/>
  <c r="LLH141" i="7"/>
  <c r="LLI141" i="7"/>
  <c r="LLJ141" i="7"/>
  <c r="LLK141" i="7"/>
  <c r="LLL141" i="7"/>
  <c r="LLM141" i="7"/>
  <c r="LLN141" i="7"/>
  <c r="LLO141" i="7"/>
  <c r="LLP141" i="7"/>
  <c r="LLQ141" i="7"/>
  <c r="LLR141" i="7"/>
  <c r="LLS141" i="7"/>
  <c r="LLT141" i="7"/>
  <c r="LLU141" i="7"/>
  <c r="LLV141" i="7"/>
  <c r="LLW141" i="7"/>
  <c r="LLX141" i="7"/>
  <c r="LLY141" i="7"/>
  <c r="LLZ141" i="7"/>
  <c r="LMA141" i="7"/>
  <c r="LMB141" i="7"/>
  <c r="LMC141" i="7"/>
  <c r="LMD141" i="7"/>
  <c r="LME141" i="7"/>
  <c r="LMF141" i="7"/>
  <c r="LMG141" i="7"/>
  <c r="LMH141" i="7"/>
  <c r="LMI141" i="7"/>
  <c r="LMJ141" i="7"/>
  <c r="LMK141" i="7"/>
  <c r="LML141" i="7"/>
  <c r="LMM141" i="7"/>
  <c r="LMN141" i="7"/>
  <c r="LMO141" i="7"/>
  <c r="LMP141" i="7"/>
  <c r="LMQ141" i="7"/>
  <c r="LMR141" i="7"/>
  <c r="LMS141" i="7"/>
  <c r="LMT141" i="7"/>
  <c r="LMU141" i="7"/>
  <c r="LMV141" i="7"/>
  <c r="LMW141" i="7"/>
  <c r="LMX141" i="7"/>
  <c r="LMY141" i="7"/>
  <c r="LMZ141" i="7"/>
  <c r="LNA141" i="7"/>
  <c r="LNB141" i="7"/>
  <c r="LNC141" i="7"/>
  <c r="LND141" i="7"/>
  <c r="LNE141" i="7"/>
  <c r="LNF141" i="7"/>
  <c r="LNG141" i="7"/>
  <c r="LNH141" i="7"/>
  <c r="LNI141" i="7"/>
  <c r="LNJ141" i="7"/>
  <c r="LNK141" i="7"/>
  <c r="LNL141" i="7"/>
  <c r="LNM141" i="7"/>
  <c r="LNN141" i="7"/>
  <c r="LNO141" i="7"/>
  <c r="LNP141" i="7"/>
  <c r="LNQ141" i="7"/>
  <c r="LNR141" i="7"/>
  <c r="LNS141" i="7"/>
  <c r="LNT141" i="7"/>
  <c r="LNU141" i="7"/>
  <c r="LNV141" i="7"/>
  <c r="LNW141" i="7"/>
  <c r="LNX141" i="7"/>
  <c r="LNY141" i="7"/>
  <c r="LNZ141" i="7"/>
  <c r="LOA141" i="7"/>
  <c r="LOB141" i="7"/>
  <c r="LOC141" i="7"/>
  <c r="LOD141" i="7"/>
  <c r="LOE141" i="7"/>
  <c r="LOF141" i="7"/>
  <c r="LOG141" i="7"/>
  <c r="LOH141" i="7"/>
  <c r="LOI141" i="7"/>
  <c r="LOJ141" i="7"/>
  <c r="LOK141" i="7"/>
  <c r="LOL141" i="7"/>
  <c r="LOM141" i="7"/>
  <c r="LON141" i="7"/>
  <c r="LOO141" i="7"/>
  <c r="LOP141" i="7"/>
  <c r="LOQ141" i="7"/>
  <c r="LOR141" i="7"/>
  <c r="LOS141" i="7"/>
  <c r="LOT141" i="7"/>
  <c r="LOU141" i="7"/>
  <c r="LOV141" i="7"/>
  <c r="LOW141" i="7"/>
  <c r="LOX141" i="7"/>
  <c r="LOY141" i="7"/>
  <c r="LOZ141" i="7"/>
  <c r="LPA141" i="7"/>
  <c r="LPB141" i="7"/>
  <c r="LPC141" i="7"/>
  <c r="LPD141" i="7"/>
  <c r="LPE141" i="7"/>
  <c r="LPF141" i="7"/>
  <c r="LPG141" i="7"/>
  <c r="LPH141" i="7"/>
  <c r="LPI141" i="7"/>
  <c r="LPJ141" i="7"/>
  <c r="LPK141" i="7"/>
  <c r="LPL141" i="7"/>
  <c r="LPM141" i="7"/>
  <c r="LPN141" i="7"/>
  <c r="LPO141" i="7"/>
  <c r="LPP141" i="7"/>
  <c r="LPQ141" i="7"/>
  <c r="LPR141" i="7"/>
  <c r="LPS141" i="7"/>
  <c r="LPT141" i="7"/>
  <c r="LPU141" i="7"/>
  <c r="LPV141" i="7"/>
  <c r="LPW141" i="7"/>
  <c r="LPX141" i="7"/>
  <c r="LPY141" i="7"/>
  <c r="LPZ141" i="7"/>
  <c r="LQA141" i="7"/>
  <c r="LQB141" i="7"/>
  <c r="LQC141" i="7"/>
  <c r="LQD141" i="7"/>
  <c r="LQE141" i="7"/>
  <c r="LQF141" i="7"/>
  <c r="LQG141" i="7"/>
  <c r="LQH141" i="7"/>
  <c r="LQI141" i="7"/>
  <c r="LQJ141" i="7"/>
  <c r="LQK141" i="7"/>
  <c r="LQL141" i="7"/>
  <c r="LQM141" i="7"/>
  <c r="LQN141" i="7"/>
  <c r="LQO141" i="7"/>
  <c r="LQP141" i="7"/>
  <c r="LQQ141" i="7"/>
  <c r="LQR141" i="7"/>
  <c r="LQS141" i="7"/>
  <c r="LQT141" i="7"/>
  <c r="LQU141" i="7"/>
  <c r="LQV141" i="7"/>
  <c r="LQW141" i="7"/>
  <c r="LQX141" i="7"/>
  <c r="LQY141" i="7"/>
  <c r="LQZ141" i="7"/>
  <c r="LRA141" i="7"/>
  <c r="LRB141" i="7"/>
  <c r="LRC141" i="7"/>
  <c r="LRD141" i="7"/>
  <c r="LRE141" i="7"/>
  <c r="LRF141" i="7"/>
  <c r="LRG141" i="7"/>
  <c r="LRH141" i="7"/>
  <c r="LRI141" i="7"/>
  <c r="LRJ141" i="7"/>
  <c r="LRK141" i="7"/>
  <c r="LRL141" i="7"/>
  <c r="LRM141" i="7"/>
  <c r="LRN141" i="7"/>
  <c r="LRO141" i="7"/>
  <c r="LRP141" i="7"/>
  <c r="LRQ141" i="7"/>
  <c r="LRR141" i="7"/>
  <c r="LRS141" i="7"/>
  <c r="LRT141" i="7"/>
  <c r="LRU141" i="7"/>
  <c r="LRV141" i="7"/>
  <c r="LRW141" i="7"/>
  <c r="LRX141" i="7"/>
  <c r="LRY141" i="7"/>
  <c r="LRZ141" i="7"/>
  <c r="LSA141" i="7"/>
  <c r="LSB141" i="7"/>
  <c r="LSC141" i="7"/>
  <c r="LSD141" i="7"/>
  <c r="LSE141" i="7"/>
  <c r="LSF141" i="7"/>
  <c r="LSG141" i="7"/>
  <c r="LSH141" i="7"/>
  <c r="LSI141" i="7"/>
  <c r="LSJ141" i="7"/>
  <c r="LSK141" i="7"/>
  <c r="LSL141" i="7"/>
  <c r="LSM141" i="7"/>
  <c r="LSN141" i="7"/>
  <c r="LSO141" i="7"/>
  <c r="LSP141" i="7"/>
  <c r="LSQ141" i="7"/>
  <c r="LSR141" i="7"/>
  <c r="LSS141" i="7"/>
  <c r="LST141" i="7"/>
  <c r="LSU141" i="7"/>
  <c r="LSV141" i="7"/>
  <c r="LSW141" i="7"/>
  <c r="LSX141" i="7"/>
  <c r="LSY141" i="7"/>
  <c r="LSZ141" i="7"/>
  <c r="LTA141" i="7"/>
  <c r="LTB141" i="7"/>
  <c r="LTC141" i="7"/>
  <c r="LTD141" i="7"/>
  <c r="LTE141" i="7"/>
  <c r="LTF141" i="7"/>
  <c r="LTG141" i="7"/>
  <c r="LTH141" i="7"/>
  <c r="LTI141" i="7"/>
  <c r="LTJ141" i="7"/>
  <c r="LTK141" i="7"/>
  <c r="LTL141" i="7"/>
  <c r="LTM141" i="7"/>
  <c r="LTN141" i="7"/>
  <c r="LTO141" i="7"/>
  <c r="LTP141" i="7"/>
  <c r="LTQ141" i="7"/>
  <c r="LTR141" i="7"/>
  <c r="LTS141" i="7"/>
  <c r="LTT141" i="7"/>
  <c r="LTU141" i="7"/>
  <c r="LTV141" i="7"/>
  <c r="LTW141" i="7"/>
  <c r="LTX141" i="7"/>
  <c r="LTY141" i="7"/>
  <c r="LTZ141" i="7"/>
  <c r="LUA141" i="7"/>
  <c r="LUB141" i="7"/>
  <c r="LUC141" i="7"/>
  <c r="LUD141" i="7"/>
  <c r="LUE141" i="7"/>
  <c r="LUF141" i="7"/>
  <c r="LUG141" i="7"/>
  <c r="LUH141" i="7"/>
  <c r="LUI141" i="7"/>
  <c r="LUJ141" i="7"/>
  <c r="LUK141" i="7"/>
  <c r="LUL141" i="7"/>
  <c r="LUM141" i="7"/>
  <c r="LUN141" i="7"/>
  <c r="LUO141" i="7"/>
  <c r="LUP141" i="7"/>
  <c r="LUQ141" i="7"/>
  <c r="LUR141" i="7"/>
  <c r="LUS141" i="7"/>
  <c r="LUT141" i="7"/>
  <c r="LUU141" i="7"/>
  <c r="LUV141" i="7"/>
  <c r="LUW141" i="7"/>
  <c r="LUX141" i="7"/>
  <c r="LUY141" i="7"/>
  <c r="LUZ141" i="7"/>
  <c r="LVA141" i="7"/>
  <c r="LVB141" i="7"/>
  <c r="LVC141" i="7"/>
  <c r="LVD141" i="7"/>
  <c r="LVE141" i="7"/>
  <c r="LVF141" i="7"/>
  <c r="LVG141" i="7"/>
  <c r="LVH141" i="7"/>
  <c r="LVI141" i="7"/>
  <c r="LVJ141" i="7"/>
  <c r="LVK141" i="7"/>
  <c r="LVL141" i="7"/>
  <c r="LVM141" i="7"/>
  <c r="LVN141" i="7"/>
  <c r="LVO141" i="7"/>
  <c r="LVP141" i="7"/>
  <c r="LVQ141" i="7"/>
  <c r="LVR141" i="7"/>
  <c r="LVS141" i="7"/>
  <c r="LVT141" i="7"/>
  <c r="LVU141" i="7"/>
  <c r="LVV141" i="7"/>
  <c r="LVW141" i="7"/>
  <c r="LVX141" i="7"/>
  <c r="LVY141" i="7"/>
  <c r="LVZ141" i="7"/>
  <c r="LWA141" i="7"/>
  <c r="LWB141" i="7"/>
  <c r="LWC141" i="7"/>
  <c r="LWD141" i="7"/>
  <c r="LWE141" i="7"/>
  <c r="LWF141" i="7"/>
  <c r="LWG141" i="7"/>
  <c r="LWH141" i="7"/>
  <c r="LWI141" i="7"/>
  <c r="LWJ141" i="7"/>
  <c r="LWK141" i="7"/>
  <c r="LWL141" i="7"/>
  <c r="LWM141" i="7"/>
  <c r="LWN141" i="7"/>
  <c r="LWO141" i="7"/>
  <c r="LWP141" i="7"/>
  <c r="LWQ141" i="7"/>
  <c r="LWR141" i="7"/>
  <c r="LWS141" i="7"/>
  <c r="LWT141" i="7"/>
  <c r="LWU141" i="7"/>
  <c r="LWV141" i="7"/>
  <c r="LWW141" i="7"/>
  <c r="LWX141" i="7"/>
  <c r="LWY141" i="7"/>
  <c r="LWZ141" i="7"/>
  <c r="LXA141" i="7"/>
  <c r="LXB141" i="7"/>
  <c r="LXC141" i="7"/>
  <c r="LXD141" i="7"/>
  <c r="LXE141" i="7"/>
  <c r="LXF141" i="7"/>
  <c r="LXG141" i="7"/>
  <c r="LXH141" i="7"/>
  <c r="LXI141" i="7"/>
  <c r="LXJ141" i="7"/>
  <c r="LXK141" i="7"/>
  <c r="LXL141" i="7"/>
  <c r="LXM141" i="7"/>
  <c r="LXN141" i="7"/>
  <c r="LXO141" i="7"/>
  <c r="LXP141" i="7"/>
  <c r="LXQ141" i="7"/>
  <c r="LXR141" i="7"/>
  <c r="LXS141" i="7"/>
  <c r="LXT141" i="7"/>
  <c r="LXU141" i="7"/>
  <c r="LXV141" i="7"/>
  <c r="LXW141" i="7"/>
  <c r="LXX141" i="7"/>
  <c r="LXY141" i="7"/>
  <c r="LXZ141" i="7"/>
  <c r="LYA141" i="7"/>
  <c r="LYB141" i="7"/>
  <c r="LYC141" i="7"/>
  <c r="LYD141" i="7"/>
  <c r="LYE141" i="7"/>
  <c r="LYF141" i="7"/>
  <c r="LYG141" i="7"/>
  <c r="LYH141" i="7"/>
  <c r="LYI141" i="7"/>
  <c r="LYJ141" i="7"/>
  <c r="LYK141" i="7"/>
  <c r="LYL141" i="7"/>
  <c r="LYM141" i="7"/>
  <c r="LYN141" i="7"/>
  <c r="LYO141" i="7"/>
  <c r="LYP141" i="7"/>
  <c r="LYQ141" i="7"/>
  <c r="LYR141" i="7"/>
  <c r="LYS141" i="7"/>
  <c r="LYT141" i="7"/>
  <c r="LYU141" i="7"/>
  <c r="LYV141" i="7"/>
  <c r="LYW141" i="7"/>
  <c r="LYX141" i="7"/>
  <c r="LYY141" i="7"/>
  <c r="LYZ141" i="7"/>
  <c r="LZA141" i="7"/>
  <c r="LZB141" i="7"/>
  <c r="LZC141" i="7"/>
  <c r="LZD141" i="7"/>
  <c r="LZE141" i="7"/>
  <c r="LZF141" i="7"/>
  <c r="LZG141" i="7"/>
  <c r="LZH141" i="7"/>
  <c r="LZI141" i="7"/>
  <c r="LZJ141" i="7"/>
  <c r="LZK141" i="7"/>
  <c r="LZL141" i="7"/>
  <c r="LZM141" i="7"/>
  <c r="LZN141" i="7"/>
  <c r="LZO141" i="7"/>
  <c r="LZP141" i="7"/>
  <c r="LZQ141" i="7"/>
  <c r="LZR141" i="7"/>
  <c r="LZS141" i="7"/>
  <c r="LZT141" i="7"/>
  <c r="LZU141" i="7"/>
  <c r="LZV141" i="7"/>
  <c r="LZW141" i="7"/>
  <c r="LZX141" i="7"/>
  <c r="LZY141" i="7"/>
  <c r="LZZ141" i="7"/>
  <c r="MAA141" i="7"/>
  <c r="MAB141" i="7"/>
  <c r="MAC141" i="7"/>
  <c r="MAD141" i="7"/>
  <c r="MAE141" i="7"/>
  <c r="MAF141" i="7"/>
  <c r="MAG141" i="7"/>
  <c r="MAH141" i="7"/>
  <c r="MAI141" i="7"/>
  <c r="MAJ141" i="7"/>
  <c r="MAK141" i="7"/>
  <c r="MAL141" i="7"/>
  <c r="MAM141" i="7"/>
  <c r="MAN141" i="7"/>
  <c r="MAO141" i="7"/>
  <c r="MAP141" i="7"/>
  <c r="MAQ141" i="7"/>
  <c r="MAR141" i="7"/>
  <c r="MAS141" i="7"/>
  <c r="MAT141" i="7"/>
  <c r="MAU141" i="7"/>
  <c r="MAV141" i="7"/>
  <c r="MAW141" i="7"/>
  <c r="MAX141" i="7"/>
  <c r="MAY141" i="7"/>
  <c r="MAZ141" i="7"/>
  <c r="MBA141" i="7"/>
  <c r="MBB141" i="7"/>
  <c r="MBC141" i="7"/>
  <c r="MBD141" i="7"/>
  <c r="MBE141" i="7"/>
  <c r="MBF141" i="7"/>
  <c r="MBG141" i="7"/>
  <c r="MBH141" i="7"/>
  <c r="MBI141" i="7"/>
  <c r="MBJ141" i="7"/>
  <c r="MBK141" i="7"/>
  <c r="MBL141" i="7"/>
  <c r="MBM141" i="7"/>
  <c r="MBN141" i="7"/>
  <c r="MBO141" i="7"/>
  <c r="MBP141" i="7"/>
  <c r="MBQ141" i="7"/>
  <c r="MBR141" i="7"/>
  <c r="MBS141" i="7"/>
  <c r="MBT141" i="7"/>
  <c r="MBU141" i="7"/>
  <c r="MBV141" i="7"/>
  <c r="MBW141" i="7"/>
  <c r="MBX141" i="7"/>
  <c r="MBY141" i="7"/>
  <c r="MBZ141" i="7"/>
  <c r="MCA141" i="7"/>
  <c r="MCB141" i="7"/>
  <c r="MCC141" i="7"/>
  <c r="MCD141" i="7"/>
  <c r="MCE141" i="7"/>
  <c r="MCF141" i="7"/>
  <c r="MCG141" i="7"/>
  <c r="MCH141" i="7"/>
  <c r="MCI141" i="7"/>
  <c r="MCJ141" i="7"/>
  <c r="MCK141" i="7"/>
  <c r="MCL141" i="7"/>
  <c r="MCM141" i="7"/>
  <c r="MCN141" i="7"/>
  <c r="MCO141" i="7"/>
  <c r="MCP141" i="7"/>
  <c r="MCQ141" i="7"/>
  <c r="MCR141" i="7"/>
  <c r="MCS141" i="7"/>
  <c r="MCT141" i="7"/>
  <c r="MCU141" i="7"/>
  <c r="MCV141" i="7"/>
  <c r="MCW141" i="7"/>
  <c r="MCX141" i="7"/>
  <c r="MCY141" i="7"/>
  <c r="MCZ141" i="7"/>
  <c r="MDA141" i="7"/>
  <c r="MDB141" i="7"/>
  <c r="MDC141" i="7"/>
  <c r="MDD141" i="7"/>
  <c r="MDE141" i="7"/>
  <c r="MDF141" i="7"/>
  <c r="MDG141" i="7"/>
  <c r="MDH141" i="7"/>
  <c r="MDI141" i="7"/>
  <c r="MDJ141" i="7"/>
  <c r="MDK141" i="7"/>
  <c r="MDL141" i="7"/>
  <c r="MDM141" i="7"/>
  <c r="MDN141" i="7"/>
  <c r="MDO141" i="7"/>
  <c r="MDP141" i="7"/>
  <c r="MDQ141" i="7"/>
  <c r="MDR141" i="7"/>
  <c r="MDS141" i="7"/>
  <c r="MDT141" i="7"/>
  <c r="MDU141" i="7"/>
  <c r="MDV141" i="7"/>
  <c r="MDW141" i="7"/>
  <c r="MDX141" i="7"/>
  <c r="MDY141" i="7"/>
  <c r="MDZ141" i="7"/>
  <c r="MEA141" i="7"/>
  <c r="MEB141" i="7"/>
  <c r="MEC141" i="7"/>
  <c r="MED141" i="7"/>
  <c r="MEE141" i="7"/>
  <c r="MEF141" i="7"/>
  <c r="MEG141" i="7"/>
  <c r="MEH141" i="7"/>
  <c r="MEI141" i="7"/>
  <c r="MEJ141" i="7"/>
  <c r="MEK141" i="7"/>
  <c r="MEL141" i="7"/>
  <c r="MEM141" i="7"/>
  <c r="MEN141" i="7"/>
  <c r="MEO141" i="7"/>
  <c r="MEP141" i="7"/>
  <c r="MEQ141" i="7"/>
  <c r="MER141" i="7"/>
  <c r="MES141" i="7"/>
  <c r="MET141" i="7"/>
  <c r="MEU141" i="7"/>
  <c r="MEV141" i="7"/>
  <c r="MEW141" i="7"/>
  <c r="MEX141" i="7"/>
  <c r="MEY141" i="7"/>
  <c r="MEZ141" i="7"/>
  <c r="MFA141" i="7"/>
  <c r="MFB141" i="7"/>
  <c r="MFC141" i="7"/>
  <c r="MFD141" i="7"/>
  <c r="MFE141" i="7"/>
  <c r="MFF141" i="7"/>
  <c r="MFG141" i="7"/>
  <c r="MFH141" i="7"/>
  <c r="MFI141" i="7"/>
  <c r="MFJ141" i="7"/>
  <c r="MFK141" i="7"/>
  <c r="MFL141" i="7"/>
  <c r="MFM141" i="7"/>
  <c r="MFN141" i="7"/>
  <c r="MFO141" i="7"/>
  <c r="MFP141" i="7"/>
  <c r="MFQ141" i="7"/>
  <c r="MFR141" i="7"/>
  <c r="MFS141" i="7"/>
  <c r="MFT141" i="7"/>
  <c r="MFU141" i="7"/>
  <c r="MFV141" i="7"/>
  <c r="MFW141" i="7"/>
  <c r="MFX141" i="7"/>
  <c r="MFY141" i="7"/>
  <c r="MFZ141" i="7"/>
  <c r="MGA141" i="7"/>
  <c r="MGB141" i="7"/>
  <c r="MGC141" i="7"/>
  <c r="MGD141" i="7"/>
  <c r="MGE141" i="7"/>
  <c r="MGF141" i="7"/>
  <c r="MGG141" i="7"/>
  <c r="MGH141" i="7"/>
  <c r="MGI141" i="7"/>
  <c r="MGJ141" i="7"/>
  <c r="MGK141" i="7"/>
  <c r="MGL141" i="7"/>
  <c r="MGM141" i="7"/>
  <c r="MGN141" i="7"/>
  <c r="MGO141" i="7"/>
  <c r="MGP141" i="7"/>
  <c r="MGQ141" i="7"/>
  <c r="MGR141" i="7"/>
  <c r="MGS141" i="7"/>
  <c r="MGT141" i="7"/>
  <c r="MGU141" i="7"/>
  <c r="MGV141" i="7"/>
  <c r="MGW141" i="7"/>
  <c r="MGX141" i="7"/>
  <c r="MGY141" i="7"/>
  <c r="MGZ141" i="7"/>
  <c r="MHA141" i="7"/>
  <c r="MHB141" i="7"/>
  <c r="MHC141" i="7"/>
  <c r="MHD141" i="7"/>
  <c r="MHE141" i="7"/>
  <c r="MHF141" i="7"/>
  <c r="MHG141" i="7"/>
  <c r="MHH141" i="7"/>
  <c r="MHI141" i="7"/>
  <c r="MHJ141" i="7"/>
  <c r="MHK141" i="7"/>
  <c r="MHL141" i="7"/>
  <c r="MHM141" i="7"/>
  <c r="MHN141" i="7"/>
  <c r="MHO141" i="7"/>
  <c r="MHP141" i="7"/>
  <c r="MHQ141" i="7"/>
  <c r="MHR141" i="7"/>
  <c r="MHS141" i="7"/>
  <c r="MHT141" i="7"/>
  <c r="MHU141" i="7"/>
  <c r="MHV141" i="7"/>
  <c r="MHW141" i="7"/>
  <c r="MHX141" i="7"/>
  <c r="MHY141" i="7"/>
  <c r="MHZ141" i="7"/>
  <c r="MIA141" i="7"/>
  <c r="MIB141" i="7"/>
  <c r="MIC141" i="7"/>
  <c r="MID141" i="7"/>
  <c r="MIE141" i="7"/>
  <c r="MIF141" i="7"/>
  <c r="MIG141" i="7"/>
  <c r="MIH141" i="7"/>
  <c r="MII141" i="7"/>
  <c r="MIJ141" i="7"/>
  <c r="MIK141" i="7"/>
  <c r="MIL141" i="7"/>
  <c r="MIM141" i="7"/>
  <c r="MIN141" i="7"/>
  <c r="MIO141" i="7"/>
  <c r="MIP141" i="7"/>
  <c r="MIQ141" i="7"/>
  <c r="MIR141" i="7"/>
  <c r="MIS141" i="7"/>
  <c r="MIT141" i="7"/>
  <c r="MIU141" i="7"/>
  <c r="MIV141" i="7"/>
  <c r="MIW141" i="7"/>
  <c r="MIX141" i="7"/>
  <c r="MIY141" i="7"/>
  <c r="MIZ141" i="7"/>
  <c r="MJA141" i="7"/>
  <c r="MJB141" i="7"/>
  <c r="MJC141" i="7"/>
  <c r="MJD141" i="7"/>
  <c r="MJE141" i="7"/>
  <c r="MJF141" i="7"/>
  <c r="MJG141" i="7"/>
  <c r="MJH141" i="7"/>
  <c r="MJI141" i="7"/>
  <c r="MJJ141" i="7"/>
  <c r="MJK141" i="7"/>
  <c r="MJL141" i="7"/>
  <c r="MJM141" i="7"/>
  <c r="MJN141" i="7"/>
  <c r="MJO141" i="7"/>
  <c r="MJP141" i="7"/>
  <c r="MJQ141" i="7"/>
  <c r="MJR141" i="7"/>
  <c r="MJS141" i="7"/>
  <c r="MJT141" i="7"/>
  <c r="MJU141" i="7"/>
  <c r="MJV141" i="7"/>
  <c r="MJW141" i="7"/>
  <c r="MJX141" i="7"/>
  <c r="MJY141" i="7"/>
  <c r="MJZ141" i="7"/>
  <c r="MKA141" i="7"/>
  <c r="MKB141" i="7"/>
  <c r="MKC141" i="7"/>
  <c r="MKD141" i="7"/>
  <c r="MKE141" i="7"/>
  <c r="MKF141" i="7"/>
  <c r="MKG141" i="7"/>
  <c r="MKH141" i="7"/>
  <c r="MKI141" i="7"/>
  <c r="MKJ141" i="7"/>
  <c r="MKK141" i="7"/>
  <c r="MKL141" i="7"/>
  <c r="MKM141" i="7"/>
  <c r="MKN141" i="7"/>
  <c r="MKO141" i="7"/>
  <c r="MKP141" i="7"/>
  <c r="MKQ141" i="7"/>
  <c r="MKR141" i="7"/>
  <c r="MKS141" i="7"/>
  <c r="MKT141" i="7"/>
  <c r="MKU141" i="7"/>
  <c r="MKV141" i="7"/>
  <c r="MKW141" i="7"/>
  <c r="MKX141" i="7"/>
  <c r="MKY141" i="7"/>
  <c r="MKZ141" i="7"/>
  <c r="MLA141" i="7"/>
  <c r="MLB141" i="7"/>
  <c r="MLC141" i="7"/>
  <c r="MLD141" i="7"/>
  <c r="MLE141" i="7"/>
  <c r="MLF141" i="7"/>
  <c r="MLG141" i="7"/>
  <c r="MLH141" i="7"/>
  <c r="MLI141" i="7"/>
  <c r="MLJ141" i="7"/>
  <c r="MLK141" i="7"/>
  <c r="MLL141" i="7"/>
  <c r="MLM141" i="7"/>
  <c r="MLN141" i="7"/>
  <c r="MLO141" i="7"/>
  <c r="MLP141" i="7"/>
  <c r="MLQ141" i="7"/>
  <c r="MLR141" i="7"/>
  <c r="MLS141" i="7"/>
  <c r="MLT141" i="7"/>
  <c r="MLU141" i="7"/>
  <c r="MLV141" i="7"/>
  <c r="MLW141" i="7"/>
  <c r="MLX141" i="7"/>
  <c r="MLY141" i="7"/>
  <c r="MLZ141" i="7"/>
  <c r="MMA141" i="7"/>
  <c r="MMB141" i="7"/>
  <c r="MMC141" i="7"/>
  <c r="MMD141" i="7"/>
  <c r="MME141" i="7"/>
  <c r="MMF141" i="7"/>
  <c r="MMG141" i="7"/>
  <c r="MMH141" i="7"/>
  <c r="MMI141" i="7"/>
  <c r="MMJ141" i="7"/>
  <c r="MMK141" i="7"/>
  <c r="MML141" i="7"/>
  <c r="MMM141" i="7"/>
  <c r="MMN141" i="7"/>
  <c r="MMO141" i="7"/>
  <c r="MMP141" i="7"/>
  <c r="MMQ141" i="7"/>
  <c r="MMR141" i="7"/>
  <c r="MMS141" i="7"/>
  <c r="MMT141" i="7"/>
  <c r="MMU141" i="7"/>
  <c r="MMV141" i="7"/>
  <c r="MMW141" i="7"/>
  <c r="MMX141" i="7"/>
  <c r="MMY141" i="7"/>
  <c r="MMZ141" i="7"/>
  <c r="MNA141" i="7"/>
  <c r="MNB141" i="7"/>
  <c r="MNC141" i="7"/>
  <c r="MND141" i="7"/>
  <c r="MNE141" i="7"/>
  <c r="MNF141" i="7"/>
  <c r="MNG141" i="7"/>
  <c r="MNH141" i="7"/>
  <c r="MNI141" i="7"/>
  <c r="MNJ141" i="7"/>
  <c r="MNK141" i="7"/>
  <c r="MNL141" i="7"/>
  <c r="MNM141" i="7"/>
  <c r="MNN141" i="7"/>
  <c r="MNO141" i="7"/>
  <c r="MNP141" i="7"/>
  <c r="MNQ141" i="7"/>
  <c r="MNR141" i="7"/>
  <c r="MNS141" i="7"/>
  <c r="MNT141" i="7"/>
  <c r="MNU141" i="7"/>
  <c r="MNV141" i="7"/>
  <c r="MNW141" i="7"/>
  <c r="MNX141" i="7"/>
  <c r="MNY141" i="7"/>
  <c r="MNZ141" i="7"/>
  <c r="MOA141" i="7"/>
  <c r="MOB141" i="7"/>
  <c r="MOC141" i="7"/>
  <c r="MOD141" i="7"/>
  <c r="MOE141" i="7"/>
  <c r="MOF141" i="7"/>
  <c r="MOG141" i="7"/>
  <c r="MOH141" i="7"/>
  <c r="MOI141" i="7"/>
  <c r="MOJ141" i="7"/>
  <c r="MOK141" i="7"/>
  <c r="MOL141" i="7"/>
  <c r="MOM141" i="7"/>
  <c r="MON141" i="7"/>
  <c r="MOO141" i="7"/>
  <c r="MOP141" i="7"/>
  <c r="MOQ141" i="7"/>
  <c r="MOR141" i="7"/>
  <c r="MOS141" i="7"/>
  <c r="MOT141" i="7"/>
  <c r="MOU141" i="7"/>
  <c r="MOV141" i="7"/>
  <c r="MOW141" i="7"/>
  <c r="MOX141" i="7"/>
  <c r="MOY141" i="7"/>
  <c r="MOZ141" i="7"/>
  <c r="MPA141" i="7"/>
  <c r="MPB141" i="7"/>
  <c r="MPC141" i="7"/>
  <c r="MPD141" i="7"/>
  <c r="MPE141" i="7"/>
  <c r="MPF141" i="7"/>
  <c r="MPG141" i="7"/>
  <c r="MPH141" i="7"/>
  <c r="MPI141" i="7"/>
  <c r="MPJ141" i="7"/>
  <c r="MPK141" i="7"/>
  <c r="MPL141" i="7"/>
  <c r="MPM141" i="7"/>
  <c r="MPN141" i="7"/>
  <c r="MPO141" i="7"/>
  <c r="MPP141" i="7"/>
  <c r="MPQ141" i="7"/>
  <c r="MPR141" i="7"/>
  <c r="MPS141" i="7"/>
  <c r="MPT141" i="7"/>
  <c r="MPU141" i="7"/>
  <c r="MPV141" i="7"/>
  <c r="MPW141" i="7"/>
  <c r="MPX141" i="7"/>
  <c r="MPY141" i="7"/>
  <c r="MPZ141" i="7"/>
  <c r="MQA141" i="7"/>
  <c r="MQB141" i="7"/>
  <c r="MQC141" i="7"/>
  <c r="MQD141" i="7"/>
  <c r="MQE141" i="7"/>
  <c r="MQF141" i="7"/>
  <c r="MQG141" i="7"/>
  <c r="MQH141" i="7"/>
  <c r="MQI141" i="7"/>
  <c r="MQJ141" i="7"/>
  <c r="MQK141" i="7"/>
  <c r="MQL141" i="7"/>
  <c r="MQM141" i="7"/>
  <c r="MQN141" i="7"/>
  <c r="MQO141" i="7"/>
  <c r="MQP141" i="7"/>
  <c r="MQQ141" i="7"/>
  <c r="MQR141" i="7"/>
  <c r="MQS141" i="7"/>
  <c r="MQT141" i="7"/>
  <c r="MQU141" i="7"/>
  <c r="MQV141" i="7"/>
  <c r="MQW141" i="7"/>
  <c r="MQX141" i="7"/>
  <c r="MQY141" i="7"/>
  <c r="MQZ141" i="7"/>
  <c r="MRA141" i="7"/>
  <c r="MRB141" i="7"/>
  <c r="MRC141" i="7"/>
  <c r="MRD141" i="7"/>
  <c r="MRE141" i="7"/>
  <c r="MRF141" i="7"/>
  <c r="MRG141" i="7"/>
  <c r="MRH141" i="7"/>
  <c r="MRI141" i="7"/>
  <c r="MRJ141" i="7"/>
  <c r="MRK141" i="7"/>
  <c r="MRL141" i="7"/>
  <c r="MRM141" i="7"/>
  <c r="MRN141" i="7"/>
  <c r="MRO141" i="7"/>
  <c r="MRP141" i="7"/>
  <c r="MRQ141" i="7"/>
  <c r="MRR141" i="7"/>
  <c r="MRS141" i="7"/>
  <c r="MRT141" i="7"/>
  <c r="MRU141" i="7"/>
  <c r="MRV141" i="7"/>
  <c r="MRW141" i="7"/>
  <c r="MRX141" i="7"/>
  <c r="MRY141" i="7"/>
  <c r="MRZ141" i="7"/>
  <c r="MSA141" i="7"/>
  <c r="MSB141" i="7"/>
  <c r="MSC141" i="7"/>
  <c r="MSD141" i="7"/>
  <c r="MSE141" i="7"/>
  <c r="MSF141" i="7"/>
  <c r="MSG141" i="7"/>
  <c r="MSH141" i="7"/>
  <c r="MSI141" i="7"/>
  <c r="MSJ141" i="7"/>
  <c r="MSK141" i="7"/>
  <c r="MSL141" i="7"/>
  <c r="MSM141" i="7"/>
  <c r="MSN141" i="7"/>
  <c r="MSO141" i="7"/>
  <c r="MSP141" i="7"/>
  <c r="MSQ141" i="7"/>
  <c r="MSR141" i="7"/>
  <c r="MSS141" i="7"/>
  <c r="MST141" i="7"/>
  <c r="MSU141" i="7"/>
  <c r="MSV141" i="7"/>
  <c r="MSW141" i="7"/>
  <c r="MSX141" i="7"/>
  <c r="MSY141" i="7"/>
  <c r="MSZ141" i="7"/>
  <c r="MTA141" i="7"/>
  <c r="MTB141" i="7"/>
  <c r="MTC141" i="7"/>
  <c r="MTD141" i="7"/>
  <c r="MTE141" i="7"/>
  <c r="MTF141" i="7"/>
  <c r="MTG141" i="7"/>
  <c r="MTH141" i="7"/>
  <c r="MTI141" i="7"/>
  <c r="MTJ141" i="7"/>
  <c r="MTK141" i="7"/>
  <c r="MTL141" i="7"/>
  <c r="MTM141" i="7"/>
  <c r="MTN141" i="7"/>
  <c r="MTO141" i="7"/>
  <c r="MTP141" i="7"/>
  <c r="MTQ141" i="7"/>
  <c r="MTR141" i="7"/>
  <c r="MTS141" i="7"/>
  <c r="MTT141" i="7"/>
  <c r="MTU141" i="7"/>
  <c r="MTV141" i="7"/>
  <c r="MTW141" i="7"/>
  <c r="MTX141" i="7"/>
  <c r="MTY141" i="7"/>
  <c r="MTZ141" i="7"/>
  <c r="MUA141" i="7"/>
  <c r="MUB141" i="7"/>
  <c r="MUC141" i="7"/>
  <c r="MUD141" i="7"/>
  <c r="MUE141" i="7"/>
  <c r="MUF141" i="7"/>
  <c r="MUG141" i="7"/>
  <c r="MUH141" i="7"/>
  <c r="MUI141" i="7"/>
  <c r="MUJ141" i="7"/>
  <c r="MUK141" i="7"/>
  <c r="MUL141" i="7"/>
  <c r="MUM141" i="7"/>
  <c r="MUN141" i="7"/>
  <c r="MUO141" i="7"/>
  <c r="MUP141" i="7"/>
  <c r="MUQ141" i="7"/>
  <c r="MUR141" i="7"/>
  <c r="MUS141" i="7"/>
  <c r="MUT141" i="7"/>
  <c r="MUU141" i="7"/>
  <c r="MUV141" i="7"/>
  <c r="MUW141" i="7"/>
  <c r="MUX141" i="7"/>
  <c r="MUY141" i="7"/>
  <c r="MUZ141" i="7"/>
  <c r="MVA141" i="7"/>
  <c r="MVB141" i="7"/>
  <c r="MVC141" i="7"/>
  <c r="MVD141" i="7"/>
  <c r="MVE141" i="7"/>
  <c r="MVF141" i="7"/>
  <c r="MVG141" i="7"/>
  <c r="MVH141" i="7"/>
  <c r="MVI141" i="7"/>
  <c r="MVJ141" i="7"/>
  <c r="MVK141" i="7"/>
  <c r="MVL141" i="7"/>
  <c r="MVM141" i="7"/>
  <c r="MVN141" i="7"/>
  <c r="MVO141" i="7"/>
  <c r="MVP141" i="7"/>
  <c r="MVQ141" i="7"/>
  <c r="MVR141" i="7"/>
  <c r="MVS141" i="7"/>
  <c r="MVT141" i="7"/>
  <c r="MVU141" i="7"/>
  <c r="MVV141" i="7"/>
  <c r="MVW141" i="7"/>
  <c r="MVX141" i="7"/>
  <c r="MVY141" i="7"/>
  <c r="MVZ141" i="7"/>
  <c r="MWA141" i="7"/>
  <c r="MWB141" i="7"/>
  <c r="MWC141" i="7"/>
  <c r="MWD141" i="7"/>
  <c r="MWE141" i="7"/>
  <c r="MWF141" i="7"/>
  <c r="MWG141" i="7"/>
  <c r="MWH141" i="7"/>
  <c r="MWI141" i="7"/>
  <c r="MWJ141" i="7"/>
  <c r="MWK141" i="7"/>
  <c r="MWL141" i="7"/>
  <c r="MWM141" i="7"/>
  <c r="MWN141" i="7"/>
  <c r="MWO141" i="7"/>
  <c r="MWP141" i="7"/>
  <c r="MWQ141" i="7"/>
  <c r="MWR141" i="7"/>
  <c r="MWS141" i="7"/>
  <c r="MWT141" i="7"/>
  <c r="MWU141" i="7"/>
  <c r="MWV141" i="7"/>
  <c r="MWW141" i="7"/>
  <c r="MWX141" i="7"/>
  <c r="MWY141" i="7"/>
  <c r="MWZ141" i="7"/>
  <c r="MXA141" i="7"/>
  <c r="MXB141" i="7"/>
  <c r="MXC141" i="7"/>
  <c r="MXD141" i="7"/>
  <c r="MXE141" i="7"/>
  <c r="MXF141" i="7"/>
  <c r="MXG141" i="7"/>
  <c r="MXH141" i="7"/>
  <c r="MXI141" i="7"/>
  <c r="MXJ141" i="7"/>
  <c r="MXK141" i="7"/>
  <c r="MXL141" i="7"/>
  <c r="MXM141" i="7"/>
  <c r="MXN141" i="7"/>
  <c r="MXO141" i="7"/>
  <c r="MXP141" i="7"/>
  <c r="MXQ141" i="7"/>
  <c r="MXR141" i="7"/>
  <c r="MXS141" i="7"/>
  <c r="MXT141" i="7"/>
  <c r="MXU141" i="7"/>
  <c r="MXV141" i="7"/>
  <c r="MXW141" i="7"/>
  <c r="MXX141" i="7"/>
  <c r="MXY141" i="7"/>
  <c r="MXZ141" i="7"/>
  <c r="MYA141" i="7"/>
  <c r="MYB141" i="7"/>
  <c r="MYC141" i="7"/>
  <c r="MYD141" i="7"/>
  <c r="MYE141" i="7"/>
  <c r="MYF141" i="7"/>
  <c r="MYG141" i="7"/>
  <c r="MYH141" i="7"/>
  <c r="MYI141" i="7"/>
  <c r="MYJ141" i="7"/>
  <c r="MYK141" i="7"/>
  <c r="MYL141" i="7"/>
  <c r="MYM141" i="7"/>
  <c r="MYN141" i="7"/>
  <c r="MYO141" i="7"/>
  <c r="MYP141" i="7"/>
  <c r="MYQ141" i="7"/>
  <c r="MYR141" i="7"/>
  <c r="MYS141" i="7"/>
  <c r="MYT141" i="7"/>
  <c r="MYU141" i="7"/>
  <c r="MYV141" i="7"/>
  <c r="MYW141" i="7"/>
  <c r="MYX141" i="7"/>
  <c r="MYY141" i="7"/>
  <c r="MYZ141" i="7"/>
  <c r="MZA141" i="7"/>
  <c r="MZB141" i="7"/>
  <c r="MZC141" i="7"/>
  <c r="MZD141" i="7"/>
  <c r="MZE141" i="7"/>
  <c r="MZF141" i="7"/>
  <c r="MZG141" i="7"/>
  <c r="MZH141" i="7"/>
  <c r="MZI141" i="7"/>
  <c r="MZJ141" i="7"/>
  <c r="MZK141" i="7"/>
  <c r="MZL141" i="7"/>
  <c r="MZM141" i="7"/>
  <c r="MZN141" i="7"/>
  <c r="MZO141" i="7"/>
  <c r="MZP141" i="7"/>
  <c r="MZQ141" i="7"/>
  <c r="MZR141" i="7"/>
  <c r="MZS141" i="7"/>
  <c r="MZT141" i="7"/>
  <c r="MZU141" i="7"/>
  <c r="MZV141" i="7"/>
  <c r="MZW141" i="7"/>
  <c r="MZX141" i="7"/>
  <c r="MZY141" i="7"/>
  <c r="MZZ141" i="7"/>
  <c r="NAA141" i="7"/>
  <c r="NAB141" i="7"/>
  <c r="NAC141" i="7"/>
  <c r="NAD141" i="7"/>
  <c r="NAE141" i="7"/>
  <c r="NAF141" i="7"/>
  <c r="NAG141" i="7"/>
  <c r="NAH141" i="7"/>
  <c r="NAI141" i="7"/>
  <c r="NAJ141" i="7"/>
  <c r="NAK141" i="7"/>
  <c r="NAL141" i="7"/>
  <c r="NAM141" i="7"/>
  <c r="NAN141" i="7"/>
  <c r="NAO141" i="7"/>
  <c r="NAP141" i="7"/>
  <c r="NAQ141" i="7"/>
  <c r="NAR141" i="7"/>
  <c r="NAS141" i="7"/>
  <c r="NAT141" i="7"/>
  <c r="NAU141" i="7"/>
  <c r="NAV141" i="7"/>
  <c r="NAW141" i="7"/>
  <c r="NAX141" i="7"/>
  <c r="NAY141" i="7"/>
  <c r="NAZ141" i="7"/>
  <c r="NBA141" i="7"/>
  <c r="NBB141" i="7"/>
  <c r="NBC141" i="7"/>
  <c r="NBD141" i="7"/>
  <c r="NBE141" i="7"/>
  <c r="NBF141" i="7"/>
  <c r="NBG141" i="7"/>
  <c r="NBH141" i="7"/>
  <c r="NBI141" i="7"/>
  <c r="NBJ141" i="7"/>
  <c r="NBK141" i="7"/>
  <c r="NBL141" i="7"/>
  <c r="NBM141" i="7"/>
  <c r="NBN141" i="7"/>
  <c r="NBO141" i="7"/>
  <c r="NBP141" i="7"/>
  <c r="NBQ141" i="7"/>
  <c r="NBR141" i="7"/>
  <c r="NBS141" i="7"/>
  <c r="NBT141" i="7"/>
  <c r="NBU141" i="7"/>
  <c r="NBV141" i="7"/>
  <c r="NBW141" i="7"/>
  <c r="NBX141" i="7"/>
  <c r="NBY141" i="7"/>
  <c r="NBZ141" i="7"/>
  <c r="NCA141" i="7"/>
  <c r="NCB141" i="7"/>
  <c r="NCC141" i="7"/>
  <c r="NCD141" i="7"/>
  <c r="NCE141" i="7"/>
  <c r="NCF141" i="7"/>
  <c r="NCG141" i="7"/>
  <c r="NCH141" i="7"/>
  <c r="NCI141" i="7"/>
  <c r="NCJ141" i="7"/>
  <c r="NCK141" i="7"/>
  <c r="NCL141" i="7"/>
  <c r="NCM141" i="7"/>
  <c r="NCN141" i="7"/>
  <c r="NCO141" i="7"/>
  <c r="NCP141" i="7"/>
  <c r="NCQ141" i="7"/>
  <c r="NCR141" i="7"/>
  <c r="NCS141" i="7"/>
  <c r="NCT141" i="7"/>
  <c r="NCU141" i="7"/>
  <c r="NCV141" i="7"/>
  <c r="NCW141" i="7"/>
  <c r="NCX141" i="7"/>
  <c r="NCY141" i="7"/>
  <c r="NCZ141" i="7"/>
  <c r="NDA141" i="7"/>
  <c r="NDB141" i="7"/>
  <c r="NDC141" i="7"/>
  <c r="NDD141" i="7"/>
  <c r="NDE141" i="7"/>
  <c r="NDF141" i="7"/>
  <c r="NDG141" i="7"/>
  <c r="NDH141" i="7"/>
  <c r="NDI141" i="7"/>
  <c r="NDJ141" i="7"/>
  <c r="NDK141" i="7"/>
  <c r="NDL141" i="7"/>
  <c r="NDM141" i="7"/>
  <c r="NDN141" i="7"/>
  <c r="NDO141" i="7"/>
  <c r="NDP141" i="7"/>
  <c r="NDQ141" i="7"/>
  <c r="NDR141" i="7"/>
  <c r="NDS141" i="7"/>
  <c r="NDT141" i="7"/>
  <c r="NDU141" i="7"/>
  <c r="NDV141" i="7"/>
  <c r="NDW141" i="7"/>
  <c r="NDX141" i="7"/>
  <c r="NDY141" i="7"/>
  <c r="NDZ141" i="7"/>
  <c r="NEA141" i="7"/>
  <c r="NEB141" i="7"/>
  <c r="NEC141" i="7"/>
  <c r="NED141" i="7"/>
  <c r="NEE141" i="7"/>
  <c r="NEF141" i="7"/>
  <c r="NEG141" i="7"/>
  <c r="NEH141" i="7"/>
  <c r="NEI141" i="7"/>
  <c r="NEJ141" i="7"/>
  <c r="NEK141" i="7"/>
  <c r="NEL141" i="7"/>
  <c r="NEM141" i="7"/>
  <c r="NEN141" i="7"/>
  <c r="NEO141" i="7"/>
  <c r="NEP141" i="7"/>
  <c r="NEQ141" i="7"/>
  <c r="NER141" i="7"/>
  <c r="NES141" i="7"/>
  <c r="NET141" i="7"/>
  <c r="NEU141" i="7"/>
  <c r="NEV141" i="7"/>
  <c r="NEW141" i="7"/>
  <c r="NEX141" i="7"/>
  <c r="NEY141" i="7"/>
  <c r="NEZ141" i="7"/>
  <c r="NFA141" i="7"/>
  <c r="NFB141" i="7"/>
  <c r="NFC141" i="7"/>
  <c r="NFD141" i="7"/>
  <c r="NFE141" i="7"/>
  <c r="NFF141" i="7"/>
  <c r="NFG141" i="7"/>
  <c r="NFH141" i="7"/>
  <c r="NFI141" i="7"/>
  <c r="NFJ141" i="7"/>
  <c r="NFK141" i="7"/>
  <c r="NFL141" i="7"/>
  <c r="NFM141" i="7"/>
  <c r="NFN141" i="7"/>
  <c r="NFO141" i="7"/>
  <c r="NFP141" i="7"/>
  <c r="NFQ141" i="7"/>
  <c r="NFR141" i="7"/>
  <c r="NFS141" i="7"/>
  <c r="NFT141" i="7"/>
  <c r="NFU141" i="7"/>
  <c r="NFV141" i="7"/>
  <c r="NFW141" i="7"/>
  <c r="NFX141" i="7"/>
  <c r="NFY141" i="7"/>
  <c r="NFZ141" i="7"/>
  <c r="NGA141" i="7"/>
  <c r="NGB141" i="7"/>
  <c r="NGC141" i="7"/>
  <c r="NGD141" i="7"/>
  <c r="NGE141" i="7"/>
  <c r="NGF141" i="7"/>
  <c r="NGG141" i="7"/>
  <c r="NGH141" i="7"/>
  <c r="NGI141" i="7"/>
  <c r="NGJ141" i="7"/>
  <c r="NGK141" i="7"/>
  <c r="NGL141" i="7"/>
  <c r="NGM141" i="7"/>
  <c r="NGN141" i="7"/>
  <c r="NGO141" i="7"/>
  <c r="NGP141" i="7"/>
  <c r="NGQ141" i="7"/>
  <c r="NGR141" i="7"/>
  <c r="NGS141" i="7"/>
  <c r="NGT141" i="7"/>
  <c r="NGU141" i="7"/>
  <c r="NGV141" i="7"/>
  <c r="NGW141" i="7"/>
  <c r="NGX141" i="7"/>
  <c r="NGY141" i="7"/>
  <c r="NGZ141" i="7"/>
  <c r="NHA141" i="7"/>
  <c r="NHB141" i="7"/>
  <c r="NHC141" i="7"/>
  <c r="NHD141" i="7"/>
  <c r="NHE141" i="7"/>
  <c r="NHF141" i="7"/>
  <c r="NHG141" i="7"/>
  <c r="NHH141" i="7"/>
  <c r="NHI141" i="7"/>
  <c r="NHJ141" i="7"/>
  <c r="NHK141" i="7"/>
  <c r="NHL141" i="7"/>
  <c r="NHM141" i="7"/>
  <c r="NHN141" i="7"/>
  <c r="NHO141" i="7"/>
  <c r="NHP141" i="7"/>
  <c r="NHQ141" i="7"/>
  <c r="NHR141" i="7"/>
  <c r="NHS141" i="7"/>
  <c r="NHT141" i="7"/>
  <c r="NHU141" i="7"/>
  <c r="NHV141" i="7"/>
  <c r="NHW141" i="7"/>
  <c r="NHX141" i="7"/>
  <c r="NHY141" i="7"/>
  <c r="NHZ141" i="7"/>
  <c r="NIA141" i="7"/>
  <c r="NIB141" i="7"/>
  <c r="NIC141" i="7"/>
  <c r="NID141" i="7"/>
  <c r="NIE141" i="7"/>
  <c r="NIF141" i="7"/>
  <c r="NIG141" i="7"/>
  <c r="NIH141" i="7"/>
  <c r="NII141" i="7"/>
  <c r="NIJ141" i="7"/>
  <c r="NIK141" i="7"/>
  <c r="NIL141" i="7"/>
  <c r="NIM141" i="7"/>
  <c r="NIN141" i="7"/>
  <c r="NIO141" i="7"/>
  <c r="NIP141" i="7"/>
  <c r="NIQ141" i="7"/>
  <c r="NIR141" i="7"/>
  <c r="NIS141" i="7"/>
  <c r="NIT141" i="7"/>
  <c r="NIU141" i="7"/>
  <c r="NIV141" i="7"/>
  <c r="NIW141" i="7"/>
  <c r="NIX141" i="7"/>
  <c r="NIY141" i="7"/>
  <c r="NIZ141" i="7"/>
  <c r="NJA141" i="7"/>
  <c r="NJB141" i="7"/>
  <c r="NJC141" i="7"/>
  <c r="NJD141" i="7"/>
  <c r="NJE141" i="7"/>
  <c r="NJF141" i="7"/>
  <c r="NJG141" i="7"/>
  <c r="NJH141" i="7"/>
  <c r="NJI141" i="7"/>
  <c r="NJJ141" i="7"/>
  <c r="NJK141" i="7"/>
  <c r="NJL141" i="7"/>
  <c r="NJM141" i="7"/>
  <c r="NJN141" i="7"/>
  <c r="NJO141" i="7"/>
  <c r="NJP141" i="7"/>
  <c r="NJQ141" i="7"/>
  <c r="NJR141" i="7"/>
  <c r="NJS141" i="7"/>
  <c r="NJT141" i="7"/>
  <c r="NJU141" i="7"/>
  <c r="NJV141" i="7"/>
  <c r="NJW141" i="7"/>
  <c r="NJX141" i="7"/>
  <c r="NJY141" i="7"/>
  <c r="NJZ141" i="7"/>
  <c r="NKA141" i="7"/>
  <c r="NKB141" i="7"/>
  <c r="NKC141" i="7"/>
  <c r="NKD141" i="7"/>
  <c r="NKE141" i="7"/>
  <c r="NKF141" i="7"/>
  <c r="NKG141" i="7"/>
  <c r="NKH141" i="7"/>
  <c r="NKI141" i="7"/>
  <c r="NKJ141" i="7"/>
  <c r="NKK141" i="7"/>
  <c r="NKL141" i="7"/>
  <c r="NKM141" i="7"/>
  <c r="NKN141" i="7"/>
  <c r="NKO141" i="7"/>
  <c r="NKP141" i="7"/>
  <c r="NKQ141" i="7"/>
  <c r="NKR141" i="7"/>
  <c r="NKS141" i="7"/>
  <c r="NKT141" i="7"/>
  <c r="NKU141" i="7"/>
  <c r="NKV141" i="7"/>
  <c r="NKW141" i="7"/>
  <c r="NKX141" i="7"/>
  <c r="NKY141" i="7"/>
  <c r="NKZ141" i="7"/>
  <c r="NLA141" i="7"/>
  <c r="NLB141" i="7"/>
  <c r="NLC141" i="7"/>
  <c r="NLD141" i="7"/>
  <c r="NLE141" i="7"/>
  <c r="NLF141" i="7"/>
  <c r="NLG141" i="7"/>
  <c r="NLH141" i="7"/>
  <c r="NLI141" i="7"/>
  <c r="NLJ141" i="7"/>
  <c r="NLK141" i="7"/>
  <c r="NLL141" i="7"/>
  <c r="NLM141" i="7"/>
  <c r="NLN141" i="7"/>
  <c r="NLO141" i="7"/>
  <c r="NLP141" i="7"/>
  <c r="NLQ141" i="7"/>
  <c r="NLR141" i="7"/>
  <c r="NLS141" i="7"/>
  <c r="NLT141" i="7"/>
  <c r="NLU141" i="7"/>
  <c r="NLV141" i="7"/>
  <c r="NLW141" i="7"/>
  <c r="NLX141" i="7"/>
  <c r="NLY141" i="7"/>
  <c r="NLZ141" i="7"/>
  <c r="NMA141" i="7"/>
  <c r="NMB141" i="7"/>
  <c r="NMC141" i="7"/>
  <c r="NMD141" i="7"/>
  <c r="NME141" i="7"/>
  <c r="NMF141" i="7"/>
  <c r="NMG141" i="7"/>
  <c r="NMH141" i="7"/>
  <c r="NMI141" i="7"/>
  <c r="NMJ141" i="7"/>
  <c r="NMK141" i="7"/>
  <c r="NML141" i="7"/>
  <c r="NMM141" i="7"/>
  <c r="NMN141" i="7"/>
  <c r="NMO141" i="7"/>
  <c r="NMP141" i="7"/>
  <c r="NMQ141" i="7"/>
  <c r="NMR141" i="7"/>
  <c r="NMS141" i="7"/>
  <c r="NMT141" i="7"/>
  <c r="NMU141" i="7"/>
  <c r="NMV141" i="7"/>
  <c r="NMW141" i="7"/>
  <c r="NMX141" i="7"/>
  <c r="NMY141" i="7"/>
  <c r="NMZ141" i="7"/>
  <c r="NNA141" i="7"/>
  <c r="NNB141" i="7"/>
  <c r="NNC141" i="7"/>
  <c r="NND141" i="7"/>
  <c r="NNE141" i="7"/>
  <c r="NNF141" i="7"/>
  <c r="NNG141" i="7"/>
  <c r="NNH141" i="7"/>
  <c r="NNI141" i="7"/>
  <c r="NNJ141" i="7"/>
  <c r="NNK141" i="7"/>
  <c r="NNL141" i="7"/>
  <c r="NNM141" i="7"/>
  <c r="NNN141" i="7"/>
  <c r="NNO141" i="7"/>
  <c r="NNP141" i="7"/>
  <c r="NNQ141" i="7"/>
  <c r="NNR141" i="7"/>
  <c r="NNS141" i="7"/>
  <c r="NNT141" i="7"/>
  <c r="NNU141" i="7"/>
  <c r="NNV141" i="7"/>
  <c r="NNW141" i="7"/>
  <c r="NNX141" i="7"/>
  <c r="NNY141" i="7"/>
  <c r="NNZ141" i="7"/>
  <c r="NOA141" i="7"/>
  <c r="NOB141" i="7"/>
  <c r="NOC141" i="7"/>
  <c r="NOD141" i="7"/>
  <c r="NOE141" i="7"/>
  <c r="NOF141" i="7"/>
  <c r="NOG141" i="7"/>
  <c r="NOH141" i="7"/>
  <c r="NOI141" i="7"/>
  <c r="NOJ141" i="7"/>
  <c r="NOK141" i="7"/>
  <c r="NOL141" i="7"/>
  <c r="NOM141" i="7"/>
  <c r="NON141" i="7"/>
  <c r="NOO141" i="7"/>
  <c r="NOP141" i="7"/>
  <c r="NOQ141" i="7"/>
  <c r="NOR141" i="7"/>
  <c r="NOS141" i="7"/>
  <c r="NOT141" i="7"/>
  <c r="NOU141" i="7"/>
  <c r="NOV141" i="7"/>
  <c r="NOW141" i="7"/>
  <c r="NOX141" i="7"/>
  <c r="NOY141" i="7"/>
  <c r="NOZ141" i="7"/>
  <c r="NPA141" i="7"/>
  <c r="NPB141" i="7"/>
  <c r="NPC141" i="7"/>
  <c r="NPD141" i="7"/>
  <c r="NPE141" i="7"/>
  <c r="NPF141" i="7"/>
  <c r="NPG141" i="7"/>
  <c r="NPH141" i="7"/>
  <c r="NPI141" i="7"/>
  <c r="NPJ141" i="7"/>
  <c r="NPK141" i="7"/>
  <c r="NPL141" i="7"/>
  <c r="NPM141" i="7"/>
  <c r="NPN141" i="7"/>
  <c r="NPO141" i="7"/>
  <c r="NPP141" i="7"/>
  <c r="NPQ141" i="7"/>
  <c r="NPR141" i="7"/>
  <c r="NPS141" i="7"/>
  <c r="NPT141" i="7"/>
  <c r="NPU141" i="7"/>
  <c r="NPV141" i="7"/>
  <c r="NPW141" i="7"/>
  <c r="NPX141" i="7"/>
  <c r="NPY141" i="7"/>
  <c r="NPZ141" i="7"/>
  <c r="NQA141" i="7"/>
  <c r="NQB141" i="7"/>
  <c r="NQC141" i="7"/>
  <c r="NQD141" i="7"/>
  <c r="NQE141" i="7"/>
  <c r="NQF141" i="7"/>
  <c r="NQG141" i="7"/>
  <c r="NQH141" i="7"/>
  <c r="NQI141" i="7"/>
  <c r="NQJ141" i="7"/>
  <c r="NQK141" i="7"/>
  <c r="NQL141" i="7"/>
  <c r="NQM141" i="7"/>
  <c r="NQN141" i="7"/>
  <c r="NQO141" i="7"/>
  <c r="NQP141" i="7"/>
  <c r="NQQ141" i="7"/>
  <c r="NQR141" i="7"/>
  <c r="NQS141" i="7"/>
  <c r="NQT141" i="7"/>
  <c r="NQU141" i="7"/>
  <c r="NQV141" i="7"/>
  <c r="NQW141" i="7"/>
  <c r="NQX141" i="7"/>
  <c r="NQY141" i="7"/>
  <c r="NQZ141" i="7"/>
  <c r="NRA141" i="7"/>
  <c r="NRB141" i="7"/>
  <c r="NRC141" i="7"/>
  <c r="NRD141" i="7"/>
  <c r="NRE141" i="7"/>
  <c r="NRF141" i="7"/>
  <c r="NRG141" i="7"/>
  <c r="NRH141" i="7"/>
  <c r="NRI141" i="7"/>
  <c r="NRJ141" i="7"/>
  <c r="NRK141" i="7"/>
  <c r="NRL141" i="7"/>
  <c r="NRM141" i="7"/>
  <c r="NRN141" i="7"/>
  <c r="NRO141" i="7"/>
  <c r="NRP141" i="7"/>
  <c r="NRQ141" i="7"/>
  <c r="NRR141" i="7"/>
  <c r="NRS141" i="7"/>
  <c r="NRT141" i="7"/>
  <c r="NRU141" i="7"/>
  <c r="NRV141" i="7"/>
  <c r="NRW141" i="7"/>
  <c r="NRX141" i="7"/>
  <c r="NRY141" i="7"/>
  <c r="NRZ141" i="7"/>
  <c r="NSA141" i="7"/>
  <c r="NSB141" i="7"/>
  <c r="NSC141" i="7"/>
  <c r="NSD141" i="7"/>
  <c r="NSE141" i="7"/>
  <c r="NSF141" i="7"/>
  <c r="NSG141" i="7"/>
  <c r="NSH141" i="7"/>
  <c r="NSI141" i="7"/>
  <c r="NSJ141" i="7"/>
  <c r="NSK141" i="7"/>
  <c r="NSL141" i="7"/>
  <c r="NSM141" i="7"/>
  <c r="NSN141" i="7"/>
  <c r="NSO141" i="7"/>
  <c r="NSP141" i="7"/>
  <c r="NSQ141" i="7"/>
  <c r="NSR141" i="7"/>
  <c r="NSS141" i="7"/>
  <c r="NST141" i="7"/>
  <c r="NSU141" i="7"/>
  <c r="NSV141" i="7"/>
  <c r="NSW141" i="7"/>
  <c r="NSX141" i="7"/>
  <c r="NSY141" i="7"/>
  <c r="NSZ141" i="7"/>
  <c r="NTA141" i="7"/>
  <c r="NTB141" i="7"/>
  <c r="NTC141" i="7"/>
  <c r="NTD141" i="7"/>
  <c r="NTE141" i="7"/>
  <c r="NTF141" i="7"/>
  <c r="NTG141" i="7"/>
  <c r="NTH141" i="7"/>
  <c r="NTI141" i="7"/>
  <c r="NTJ141" i="7"/>
  <c r="NTK141" i="7"/>
  <c r="NTL141" i="7"/>
  <c r="NTM141" i="7"/>
  <c r="NTN141" i="7"/>
  <c r="NTO141" i="7"/>
  <c r="NTP141" i="7"/>
  <c r="NTQ141" i="7"/>
  <c r="NTR141" i="7"/>
  <c r="NTS141" i="7"/>
  <c r="NTT141" i="7"/>
  <c r="NTU141" i="7"/>
  <c r="NTV141" i="7"/>
  <c r="NTW141" i="7"/>
  <c r="NTX141" i="7"/>
  <c r="NTY141" i="7"/>
  <c r="NTZ141" i="7"/>
  <c r="NUA141" i="7"/>
  <c r="NUB141" i="7"/>
  <c r="NUC141" i="7"/>
  <c r="NUD141" i="7"/>
  <c r="NUE141" i="7"/>
  <c r="NUF141" i="7"/>
  <c r="NUG141" i="7"/>
  <c r="NUH141" i="7"/>
  <c r="NUI141" i="7"/>
  <c r="NUJ141" i="7"/>
  <c r="NUK141" i="7"/>
  <c r="NUL141" i="7"/>
  <c r="NUM141" i="7"/>
  <c r="NUN141" i="7"/>
  <c r="NUO141" i="7"/>
  <c r="NUP141" i="7"/>
  <c r="NUQ141" i="7"/>
  <c r="NUR141" i="7"/>
  <c r="NUS141" i="7"/>
  <c r="NUT141" i="7"/>
  <c r="NUU141" i="7"/>
  <c r="NUV141" i="7"/>
  <c r="NUW141" i="7"/>
  <c r="NUX141" i="7"/>
  <c r="NUY141" i="7"/>
  <c r="NUZ141" i="7"/>
  <c r="NVA141" i="7"/>
  <c r="NVB141" i="7"/>
  <c r="NVC141" i="7"/>
  <c r="NVD141" i="7"/>
  <c r="NVE141" i="7"/>
  <c r="NVF141" i="7"/>
  <c r="NVG141" i="7"/>
  <c r="NVH141" i="7"/>
  <c r="NVI141" i="7"/>
  <c r="NVJ141" i="7"/>
  <c r="NVK141" i="7"/>
  <c r="NVL141" i="7"/>
  <c r="NVM141" i="7"/>
  <c r="NVN141" i="7"/>
  <c r="NVO141" i="7"/>
  <c r="NVP141" i="7"/>
  <c r="NVQ141" i="7"/>
  <c r="NVR141" i="7"/>
  <c r="NVS141" i="7"/>
  <c r="NVT141" i="7"/>
  <c r="NVU141" i="7"/>
  <c r="NVV141" i="7"/>
  <c r="NVW141" i="7"/>
  <c r="NVX141" i="7"/>
  <c r="NVY141" i="7"/>
  <c r="NVZ141" i="7"/>
  <c r="NWA141" i="7"/>
  <c r="NWB141" i="7"/>
  <c r="NWC141" i="7"/>
  <c r="NWD141" i="7"/>
  <c r="NWE141" i="7"/>
  <c r="NWF141" i="7"/>
  <c r="NWG141" i="7"/>
  <c r="NWH141" i="7"/>
  <c r="NWI141" i="7"/>
  <c r="NWJ141" i="7"/>
  <c r="NWK141" i="7"/>
  <c r="NWL141" i="7"/>
  <c r="NWM141" i="7"/>
  <c r="NWN141" i="7"/>
  <c r="NWO141" i="7"/>
  <c r="NWP141" i="7"/>
  <c r="NWQ141" i="7"/>
  <c r="NWR141" i="7"/>
  <c r="NWS141" i="7"/>
  <c r="NWT141" i="7"/>
  <c r="NWU141" i="7"/>
  <c r="NWV141" i="7"/>
  <c r="NWW141" i="7"/>
  <c r="NWX141" i="7"/>
  <c r="NWY141" i="7"/>
  <c r="NWZ141" i="7"/>
  <c r="NXA141" i="7"/>
  <c r="NXB141" i="7"/>
  <c r="NXC141" i="7"/>
  <c r="NXD141" i="7"/>
  <c r="NXE141" i="7"/>
  <c r="NXF141" i="7"/>
  <c r="NXG141" i="7"/>
  <c r="NXH141" i="7"/>
  <c r="NXI141" i="7"/>
  <c r="NXJ141" i="7"/>
  <c r="NXK141" i="7"/>
  <c r="NXL141" i="7"/>
  <c r="NXM141" i="7"/>
  <c r="NXN141" i="7"/>
  <c r="NXO141" i="7"/>
  <c r="NXP141" i="7"/>
  <c r="NXQ141" i="7"/>
  <c r="NXR141" i="7"/>
  <c r="NXS141" i="7"/>
  <c r="NXT141" i="7"/>
  <c r="NXU141" i="7"/>
  <c r="NXV141" i="7"/>
  <c r="NXW141" i="7"/>
  <c r="NXX141" i="7"/>
  <c r="NXY141" i="7"/>
  <c r="NXZ141" i="7"/>
  <c r="NYA141" i="7"/>
  <c r="NYB141" i="7"/>
  <c r="NYC141" i="7"/>
  <c r="NYD141" i="7"/>
  <c r="NYE141" i="7"/>
  <c r="NYF141" i="7"/>
  <c r="NYG141" i="7"/>
  <c r="NYH141" i="7"/>
  <c r="NYI141" i="7"/>
  <c r="NYJ141" i="7"/>
  <c r="NYK141" i="7"/>
  <c r="NYL141" i="7"/>
  <c r="NYM141" i="7"/>
  <c r="NYN141" i="7"/>
  <c r="NYO141" i="7"/>
  <c r="NYP141" i="7"/>
  <c r="NYQ141" i="7"/>
  <c r="NYR141" i="7"/>
  <c r="NYS141" i="7"/>
  <c r="NYT141" i="7"/>
  <c r="NYU141" i="7"/>
  <c r="NYV141" i="7"/>
  <c r="NYW141" i="7"/>
  <c r="NYX141" i="7"/>
  <c r="NYY141" i="7"/>
  <c r="NYZ141" i="7"/>
  <c r="NZA141" i="7"/>
  <c r="NZB141" i="7"/>
  <c r="NZC141" i="7"/>
  <c r="NZD141" i="7"/>
  <c r="NZE141" i="7"/>
  <c r="NZF141" i="7"/>
  <c r="NZG141" i="7"/>
  <c r="NZH141" i="7"/>
  <c r="NZI141" i="7"/>
  <c r="NZJ141" i="7"/>
  <c r="NZK141" i="7"/>
  <c r="NZL141" i="7"/>
  <c r="NZM141" i="7"/>
  <c r="NZN141" i="7"/>
  <c r="NZO141" i="7"/>
  <c r="NZP141" i="7"/>
  <c r="NZQ141" i="7"/>
  <c r="NZR141" i="7"/>
  <c r="NZS141" i="7"/>
  <c r="NZT141" i="7"/>
  <c r="NZU141" i="7"/>
  <c r="NZV141" i="7"/>
  <c r="NZW141" i="7"/>
  <c r="NZX141" i="7"/>
  <c r="NZY141" i="7"/>
  <c r="NZZ141" i="7"/>
  <c r="OAA141" i="7"/>
  <c r="OAB141" i="7"/>
  <c r="OAC141" i="7"/>
  <c r="OAD141" i="7"/>
  <c r="OAE141" i="7"/>
  <c r="OAF141" i="7"/>
  <c r="OAG141" i="7"/>
  <c r="OAH141" i="7"/>
  <c r="OAI141" i="7"/>
  <c r="OAJ141" i="7"/>
  <c r="OAK141" i="7"/>
  <c r="OAL141" i="7"/>
  <c r="OAM141" i="7"/>
  <c r="OAN141" i="7"/>
  <c r="OAO141" i="7"/>
  <c r="OAP141" i="7"/>
  <c r="OAQ141" i="7"/>
  <c r="OAR141" i="7"/>
  <c r="OAS141" i="7"/>
  <c r="OAT141" i="7"/>
  <c r="OAU141" i="7"/>
  <c r="OAV141" i="7"/>
  <c r="OAW141" i="7"/>
  <c r="OAX141" i="7"/>
  <c r="OAY141" i="7"/>
  <c r="OAZ141" i="7"/>
  <c r="OBA141" i="7"/>
  <c r="OBB141" i="7"/>
  <c r="OBC141" i="7"/>
  <c r="OBD141" i="7"/>
  <c r="OBE141" i="7"/>
  <c r="OBF141" i="7"/>
  <c r="OBG141" i="7"/>
  <c r="OBH141" i="7"/>
  <c r="OBI141" i="7"/>
  <c r="OBJ141" i="7"/>
  <c r="OBK141" i="7"/>
  <c r="OBL141" i="7"/>
  <c r="OBM141" i="7"/>
  <c r="OBN141" i="7"/>
  <c r="OBO141" i="7"/>
  <c r="OBP141" i="7"/>
  <c r="OBQ141" i="7"/>
  <c r="OBR141" i="7"/>
  <c r="OBS141" i="7"/>
  <c r="OBT141" i="7"/>
  <c r="OBU141" i="7"/>
  <c r="OBV141" i="7"/>
  <c r="OBW141" i="7"/>
  <c r="OBX141" i="7"/>
  <c r="OBY141" i="7"/>
  <c r="OBZ141" i="7"/>
  <c r="OCA141" i="7"/>
  <c r="OCB141" i="7"/>
  <c r="OCC141" i="7"/>
  <c r="OCD141" i="7"/>
  <c r="OCE141" i="7"/>
  <c r="OCF141" i="7"/>
  <c r="OCG141" i="7"/>
  <c r="OCH141" i="7"/>
  <c r="OCI141" i="7"/>
  <c r="OCJ141" i="7"/>
  <c r="OCK141" i="7"/>
  <c r="OCL141" i="7"/>
  <c r="OCM141" i="7"/>
  <c r="OCN141" i="7"/>
  <c r="OCO141" i="7"/>
  <c r="OCP141" i="7"/>
  <c r="OCQ141" i="7"/>
  <c r="OCR141" i="7"/>
  <c r="OCS141" i="7"/>
  <c r="OCT141" i="7"/>
  <c r="OCU141" i="7"/>
  <c r="OCV141" i="7"/>
  <c r="OCW141" i="7"/>
  <c r="OCX141" i="7"/>
  <c r="OCY141" i="7"/>
  <c r="OCZ141" i="7"/>
  <c r="ODA141" i="7"/>
  <c r="ODB141" i="7"/>
  <c r="ODC141" i="7"/>
  <c r="ODD141" i="7"/>
  <c r="ODE141" i="7"/>
  <c r="ODF141" i="7"/>
  <c r="ODG141" i="7"/>
  <c r="ODH141" i="7"/>
  <c r="ODI141" i="7"/>
  <c r="ODJ141" i="7"/>
  <c r="ODK141" i="7"/>
  <c r="ODL141" i="7"/>
  <c r="ODM141" i="7"/>
  <c r="ODN141" i="7"/>
  <c r="ODO141" i="7"/>
  <c r="ODP141" i="7"/>
  <c r="ODQ141" i="7"/>
  <c r="ODR141" i="7"/>
  <c r="ODS141" i="7"/>
  <c r="ODT141" i="7"/>
  <c r="ODU141" i="7"/>
  <c r="ODV141" i="7"/>
  <c r="ODW141" i="7"/>
  <c r="ODX141" i="7"/>
  <c r="ODY141" i="7"/>
  <c r="ODZ141" i="7"/>
  <c r="OEA141" i="7"/>
  <c r="OEB141" i="7"/>
  <c r="OEC141" i="7"/>
  <c r="OED141" i="7"/>
  <c r="OEE141" i="7"/>
  <c r="OEF141" i="7"/>
  <c r="OEG141" i="7"/>
  <c r="OEH141" i="7"/>
  <c r="OEI141" i="7"/>
  <c r="OEJ141" i="7"/>
  <c r="OEK141" i="7"/>
  <c r="OEL141" i="7"/>
  <c r="OEM141" i="7"/>
  <c r="OEN141" i="7"/>
  <c r="OEO141" i="7"/>
  <c r="OEP141" i="7"/>
  <c r="OEQ141" i="7"/>
  <c r="OER141" i="7"/>
  <c r="OES141" i="7"/>
  <c r="OET141" i="7"/>
  <c r="OEU141" i="7"/>
  <c r="OEV141" i="7"/>
  <c r="OEW141" i="7"/>
  <c r="OEX141" i="7"/>
  <c r="OEY141" i="7"/>
  <c r="OEZ141" i="7"/>
  <c r="OFA141" i="7"/>
  <c r="OFB141" i="7"/>
  <c r="OFC141" i="7"/>
  <c r="OFD141" i="7"/>
  <c r="OFE141" i="7"/>
  <c r="OFF141" i="7"/>
  <c r="OFG141" i="7"/>
  <c r="OFH141" i="7"/>
  <c r="OFI141" i="7"/>
  <c r="OFJ141" i="7"/>
  <c r="OFK141" i="7"/>
  <c r="OFL141" i="7"/>
  <c r="OFM141" i="7"/>
  <c r="OFN141" i="7"/>
  <c r="OFO141" i="7"/>
  <c r="OFP141" i="7"/>
  <c r="OFQ141" i="7"/>
  <c r="OFR141" i="7"/>
  <c r="OFS141" i="7"/>
  <c r="OFT141" i="7"/>
  <c r="OFU141" i="7"/>
  <c r="OFV141" i="7"/>
  <c r="OFW141" i="7"/>
  <c r="OFX141" i="7"/>
  <c r="OFY141" i="7"/>
  <c r="OFZ141" i="7"/>
  <c r="OGA141" i="7"/>
  <c r="OGB141" i="7"/>
  <c r="OGC141" i="7"/>
  <c r="OGD141" i="7"/>
  <c r="OGE141" i="7"/>
  <c r="OGF141" i="7"/>
  <c r="OGG141" i="7"/>
  <c r="OGH141" i="7"/>
  <c r="OGI141" i="7"/>
  <c r="OGJ141" i="7"/>
  <c r="OGK141" i="7"/>
  <c r="OGL141" i="7"/>
  <c r="OGM141" i="7"/>
  <c r="OGN141" i="7"/>
  <c r="OGO141" i="7"/>
  <c r="OGP141" i="7"/>
  <c r="OGQ141" i="7"/>
  <c r="OGR141" i="7"/>
  <c r="OGS141" i="7"/>
  <c r="OGT141" i="7"/>
  <c r="OGU141" i="7"/>
  <c r="OGV141" i="7"/>
  <c r="OGW141" i="7"/>
  <c r="OGX141" i="7"/>
  <c r="OGY141" i="7"/>
  <c r="OGZ141" i="7"/>
  <c r="OHA141" i="7"/>
  <c r="OHB141" i="7"/>
  <c r="OHC141" i="7"/>
  <c r="OHD141" i="7"/>
  <c r="OHE141" i="7"/>
  <c r="OHF141" i="7"/>
  <c r="OHG141" i="7"/>
  <c r="OHH141" i="7"/>
  <c r="OHI141" i="7"/>
  <c r="OHJ141" i="7"/>
  <c r="OHK141" i="7"/>
  <c r="OHL141" i="7"/>
  <c r="OHM141" i="7"/>
  <c r="OHN141" i="7"/>
  <c r="OHO141" i="7"/>
  <c r="OHP141" i="7"/>
  <c r="OHQ141" i="7"/>
  <c r="OHR141" i="7"/>
  <c r="OHS141" i="7"/>
  <c r="OHT141" i="7"/>
  <c r="OHU141" i="7"/>
  <c r="OHV141" i="7"/>
  <c r="OHW141" i="7"/>
  <c r="OHX141" i="7"/>
  <c r="OHY141" i="7"/>
  <c r="OHZ141" i="7"/>
  <c r="OIA141" i="7"/>
  <c r="OIB141" i="7"/>
  <c r="OIC141" i="7"/>
  <c r="OID141" i="7"/>
  <c r="OIE141" i="7"/>
  <c r="OIF141" i="7"/>
  <c r="OIG141" i="7"/>
  <c r="OIH141" i="7"/>
  <c r="OII141" i="7"/>
  <c r="OIJ141" i="7"/>
  <c r="OIK141" i="7"/>
  <c r="OIL141" i="7"/>
  <c r="OIM141" i="7"/>
  <c r="OIN141" i="7"/>
  <c r="OIO141" i="7"/>
  <c r="OIP141" i="7"/>
  <c r="OIQ141" i="7"/>
  <c r="OIR141" i="7"/>
  <c r="OIS141" i="7"/>
  <c r="OIT141" i="7"/>
  <c r="OIU141" i="7"/>
  <c r="OIV141" i="7"/>
  <c r="OIW141" i="7"/>
  <c r="OIX141" i="7"/>
  <c r="OIY141" i="7"/>
  <c r="OIZ141" i="7"/>
  <c r="OJA141" i="7"/>
  <c r="OJB141" i="7"/>
  <c r="OJC141" i="7"/>
  <c r="OJD141" i="7"/>
  <c r="OJE141" i="7"/>
  <c r="OJF141" i="7"/>
  <c r="OJG141" i="7"/>
  <c r="OJH141" i="7"/>
  <c r="OJI141" i="7"/>
  <c r="OJJ141" i="7"/>
  <c r="OJK141" i="7"/>
  <c r="OJL141" i="7"/>
  <c r="OJM141" i="7"/>
  <c r="OJN141" i="7"/>
  <c r="OJO141" i="7"/>
  <c r="OJP141" i="7"/>
  <c r="OJQ141" i="7"/>
  <c r="OJR141" i="7"/>
  <c r="OJS141" i="7"/>
  <c r="OJT141" i="7"/>
  <c r="OJU141" i="7"/>
  <c r="OJV141" i="7"/>
  <c r="OJW141" i="7"/>
  <c r="OJX141" i="7"/>
  <c r="OJY141" i="7"/>
  <c r="OJZ141" i="7"/>
  <c r="OKA141" i="7"/>
  <c r="OKB141" i="7"/>
  <c r="OKC141" i="7"/>
  <c r="OKD141" i="7"/>
  <c r="OKE141" i="7"/>
  <c r="OKF141" i="7"/>
  <c r="OKG141" i="7"/>
  <c r="OKH141" i="7"/>
  <c r="OKI141" i="7"/>
  <c r="OKJ141" i="7"/>
  <c r="OKK141" i="7"/>
  <c r="OKL141" i="7"/>
  <c r="OKM141" i="7"/>
  <c r="OKN141" i="7"/>
  <c r="OKO141" i="7"/>
  <c r="OKP141" i="7"/>
  <c r="OKQ141" i="7"/>
  <c r="OKR141" i="7"/>
  <c r="OKS141" i="7"/>
  <c r="OKT141" i="7"/>
  <c r="OKU141" i="7"/>
  <c r="OKV141" i="7"/>
  <c r="OKW141" i="7"/>
  <c r="OKX141" i="7"/>
  <c r="OKY141" i="7"/>
  <c r="OKZ141" i="7"/>
  <c r="OLA141" i="7"/>
  <c r="OLB141" i="7"/>
  <c r="OLC141" i="7"/>
  <c r="OLD141" i="7"/>
  <c r="OLE141" i="7"/>
  <c r="OLF141" i="7"/>
  <c r="OLG141" i="7"/>
  <c r="OLH141" i="7"/>
  <c r="OLI141" i="7"/>
  <c r="OLJ141" i="7"/>
  <c r="OLK141" i="7"/>
  <c r="OLL141" i="7"/>
  <c r="OLM141" i="7"/>
  <c r="OLN141" i="7"/>
  <c r="OLO141" i="7"/>
  <c r="OLP141" i="7"/>
  <c r="OLQ141" i="7"/>
  <c r="OLR141" i="7"/>
  <c r="OLS141" i="7"/>
  <c r="OLT141" i="7"/>
  <c r="OLU141" i="7"/>
  <c r="OLV141" i="7"/>
  <c r="OLW141" i="7"/>
  <c r="OLX141" i="7"/>
  <c r="OLY141" i="7"/>
  <c r="OLZ141" i="7"/>
  <c r="OMA141" i="7"/>
  <c r="OMB141" i="7"/>
  <c r="OMC141" i="7"/>
  <c r="OMD141" i="7"/>
  <c r="OME141" i="7"/>
  <c r="OMF141" i="7"/>
  <c r="OMG141" i="7"/>
  <c r="OMH141" i="7"/>
  <c r="OMI141" i="7"/>
  <c r="OMJ141" i="7"/>
  <c r="OMK141" i="7"/>
  <c r="OML141" i="7"/>
  <c r="OMM141" i="7"/>
  <c r="OMN141" i="7"/>
  <c r="OMO141" i="7"/>
  <c r="OMP141" i="7"/>
  <c r="OMQ141" i="7"/>
  <c r="OMR141" i="7"/>
  <c r="OMS141" i="7"/>
  <c r="OMT141" i="7"/>
  <c r="OMU141" i="7"/>
  <c r="OMV141" i="7"/>
  <c r="OMW141" i="7"/>
  <c r="OMX141" i="7"/>
  <c r="OMY141" i="7"/>
  <c r="OMZ141" i="7"/>
  <c r="ONA141" i="7"/>
  <c r="ONB141" i="7"/>
  <c r="ONC141" i="7"/>
  <c r="OND141" i="7"/>
  <c r="ONE141" i="7"/>
  <c r="ONF141" i="7"/>
  <c r="ONG141" i="7"/>
  <c r="ONH141" i="7"/>
  <c r="ONI141" i="7"/>
  <c r="ONJ141" i="7"/>
  <c r="ONK141" i="7"/>
  <c r="ONL141" i="7"/>
  <c r="ONM141" i="7"/>
  <c r="ONN141" i="7"/>
  <c r="ONO141" i="7"/>
  <c r="ONP141" i="7"/>
  <c r="ONQ141" i="7"/>
  <c r="ONR141" i="7"/>
  <c r="ONS141" i="7"/>
  <c r="ONT141" i="7"/>
  <c r="ONU141" i="7"/>
  <c r="ONV141" i="7"/>
  <c r="ONW141" i="7"/>
  <c r="ONX141" i="7"/>
  <c r="ONY141" i="7"/>
  <c r="ONZ141" i="7"/>
  <c r="OOA141" i="7"/>
  <c r="OOB141" i="7"/>
  <c r="OOC141" i="7"/>
  <c r="OOD141" i="7"/>
  <c r="OOE141" i="7"/>
  <c r="OOF141" i="7"/>
  <c r="OOG141" i="7"/>
  <c r="OOH141" i="7"/>
  <c r="OOI141" i="7"/>
  <c r="OOJ141" i="7"/>
  <c r="OOK141" i="7"/>
  <c r="OOL141" i="7"/>
  <c r="OOM141" i="7"/>
  <c r="OON141" i="7"/>
  <c r="OOO141" i="7"/>
  <c r="OOP141" i="7"/>
  <c r="OOQ141" i="7"/>
  <c r="OOR141" i="7"/>
  <c r="OOS141" i="7"/>
  <c r="OOT141" i="7"/>
  <c r="OOU141" i="7"/>
  <c r="OOV141" i="7"/>
  <c r="OOW141" i="7"/>
  <c r="OOX141" i="7"/>
  <c r="OOY141" i="7"/>
  <c r="OOZ141" i="7"/>
  <c r="OPA141" i="7"/>
  <c r="OPB141" i="7"/>
  <c r="OPC141" i="7"/>
  <c r="OPD141" i="7"/>
  <c r="OPE141" i="7"/>
  <c r="OPF141" i="7"/>
  <c r="OPG141" i="7"/>
  <c r="OPH141" i="7"/>
  <c r="OPI141" i="7"/>
  <c r="OPJ141" i="7"/>
  <c r="OPK141" i="7"/>
  <c r="OPL141" i="7"/>
  <c r="OPM141" i="7"/>
  <c r="OPN141" i="7"/>
  <c r="OPO141" i="7"/>
  <c r="OPP141" i="7"/>
  <c r="OPQ141" i="7"/>
  <c r="OPR141" i="7"/>
  <c r="OPS141" i="7"/>
  <c r="OPT141" i="7"/>
  <c r="OPU141" i="7"/>
  <c r="OPV141" i="7"/>
  <c r="OPW141" i="7"/>
  <c r="OPX141" i="7"/>
  <c r="OPY141" i="7"/>
  <c r="OPZ141" i="7"/>
  <c r="OQA141" i="7"/>
  <c r="OQB141" i="7"/>
  <c r="OQC141" i="7"/>
  <c r="OQD141" i="7"/>
  <c r="OQE141" i="7"/>
  <c r="OQF141" i="7"/>
  <c r="OQG141" i="7"/>
  <c r="OQH141" i="7"/>
  <c r="OQI141" i="7"/>
  <c r="OQJ141" i="7"/>
  <c r="OQK141" i="7"/>
  <c r="OQL141" i="7"/>
  <c r="OQM141" i="7"/>
  <c r="OQN141" i="7"/>
  <c r="OQO141" i="7"/>
  <c r="OQP141" i="7"/>
  <c r="OQQ141" i="7"/>
  <c r="OQR141" i="7"/>
  <c r="OQS141" i="7"/>
  <c r="OQT141" i="7"/>
  <c r="OQU141" i="7"/>
  <c r="OQV141" i="7"/>
  <c r="OQW141" i="7"/>
  <c r="OQX141" i="7"/>
  <c r="OQY141" i="7"/>
  <c r="OQZ141" i="7"/>
  <c r="ORA141" i="7"/>
  <c r="ORB141" i="7"/>
  <c r="ORC141" i="7"/>
  <c r="ORD141" i="7"/>
  <c r="ORE141" i="7"/>
  <c r="ORF141" i="7"/>
  <c r="ORG141" i="7"/>
  <c r="ORH141" i="7"/>
  <c r="ORI141" i="7"/>
  <c r="ORJ141" i="7"/>
  <c r="ORK141" i="7"/>
  <c r="ORL141" i="7"/>
  <c r="ORM141" i="7"/>
  <c r="ORN141" i="7"/>
  <c r="ORO141" i="7"/>
  <c r="ORP141" i="7"/>
  <c r="ORQ141" i="7"/>
  <c r="ORR141" i="7"/>
  <c r="ORS141" i="7"/>
  <c r="ORT141" i="7"/>
  <c r="ORU141" i="7"/>
  <c r="ORV141" i="7"/>
  <c r="ORW141" i="7"/>
  <c r="ORX141" i="7"/>
  <c r="ORY141" i="7"/>
  <c r="ORZ141" i="7"/>
  <c r="OSA141" i="7"/>
  <c r="OSB141" i="7"/>
  <c r="OSC141" i="7"/>
  <c r="OSD141" i="7"/>
  <c r="OSE141" i="7"/>
  <c r="OSF141" i="7"/>
  <c r="OSG141" i="7"/>
  <c r="OSH141" i="7"/>
  <c r="OSI141" i="7"/>
  <c r="OSJ141" i="7"/>
  <c r="OSK141" i="7"/>
  <c r="OSL141" i="7"/>
  <c r="OSM141" i="7"/>
  <c r="OSN141" i="7"/>
  <c r="OSO141" i="7"/>
  <c r="OSP141" i="7"/>
  <c r="OSQ141" i="7"/>
  <c r="OSR141" i="7"/>
  <c r="OSS141" i="7"/>
  <c r="OST141" i="7"/>
  <c r="OSU141" i="7"/>
  <c r="OSV141" i="7"/>
  <c r="OSW141" i="7"/>
  <c r="OSX141" i="7"/>
  <c r="OSY141" i="7"/>
  <c r="OSZ141" i="7"/>
  <c r="OTA141" i="7"/>
  <c r="OTB141" i="7"/>
  <c r="OTC141" i="7"/>
  <c r="OTD141" i="7"/>
  <c r="OTE141" i="7"/>
  <c r="OTF141" i="7"/>
  <c r="OTG141" i="7"/>
  <c r="OTH141" i="7"/>
  <c r="OTI141" i="7"/>
  <c r="OTJ141" i="7"/>
  <c r="OTK141" i="7"/>
  <c r="OTL141" i="7"/>
  <c r="OTM141" i="7"/>
  <c r="OTN141" i="7"/>
  <c r="OTO141" i="7"/>
  <c r="OTP141" i="7"/>
  <c r="OTQ141" i="7"/>
  <c r="OTR141" i="7"/>
  <c r="OTS141" i="7"/>
  <c r="OTT141" i="7"/>
  <c r="OTU141" i="7"/>
  <c r="OTV141" i="7"/>
  <c r="OTW141" i="7"/>
  <c r="OTX141" i="7"/>
  <c r="OTY141" i="7"/>
  <c r="OTZ141" i="7"/>
  <c r="OUA141" i="7"/>
  <c r="OUB141" i="7"/>
  <c r="OUC141" i="7"/>
  <c r="OUD141" i="7"/>
  <c r="OUE141" i="7"/>
  <c r="OUF141" i="7"/>
  <c r="OUG141" i="7"/>
  <c r="OUH141" i="7"/>
  <c r="OUI141" i="7"/>
  <c r="OUJ141" i="7"/>
  <c r="OUK141" i="7"/>
  <c r="OUL141" i="7"/>
  <c r="OUM141" i="7"/>
  <c r="OUN141" i="7"/>
  <c r="OUO141" i="7"/>
  <c r="OUP141" i="7"/>
  <c r="OUQ141" i="7"/>
  <c r="OUR141" i="7"/>
  <c r="OUS141" i="7"/>
  <c r="OUT141" i="7"/>
  <c r="OUU141" i="7"/>
  <c r="OUV141" i="7"/>
  <c r="OUW141" i="7"/>
  <c r="OUX141" i="7"/>
  <c r="OUY141" i="7"/>
  <c r="OUZ141" i="7"/>
  <c r="OVA141" i="7"/>
  <c r="OVB141" i="7"/>
  <c r="OVC141" i="7"/>
  <c r="OVD141" i="7"/>
  <c r="OVE141" i="7"/>
  <c r="OVF141" i="7"/>
  <c r="OVG141" i="7"/>
  <c r="OVH141" i="7"/>
  <c r="OVI141" i="7"/>
  <c r="OVJ141" i="7"/>
  <c r="OVK141" i="7"/>
  <c r="OVL141" i="7"/>
  <c r="OVM141" i="7"/>
  <c r="OVN141" i="7"/>
  <c r="OVO141" i="7"/>
  <c r="OVP141" i="7"/>
  <c r="OVQ141" i="7"/>
  <c r="OVR141" i="7"/>
  <c r="OVS141" i="7"/>
  <c r="OVT141" i="7"/>
  <c r="OVU141" i="7"/>
  <c r="OVV141" i="7"/>
  <c r="OVW141" i="7"/>
  <c r="OVX141" i="7"/>
  <c r="OVY141" i="7"/>
  <c r="OVZ141" i="7"/>
  <c r="OWA141" i="7"/>
  <c r="OWB141" i="7"/>
  <c r="OWC141" i="7"/>
  <c r="OWD141" i="7"/>
  <c r="OWE141" i="7"/>
  <c r="OWF141" i="7"/>
  <c r="OWG141" i="7"/>
  <c r="OWH141" i="7"/>
  <c r="OWI141" i="7"/>
  <c r="OWJ141" i="7"/>
  <c r="OWK141" i="7"/>
  <c r="OWL141" i="7"/>
  <c r="OWM141" i="7"/>
  <c r="OWN141" i="7"/>
  <c r="OWO141" i="7"/>
  <c r="OWP141" i="7"/>
  <c r="OWQ141" i="7"/>
  <c r="OWR141" i="7"/>
  <c r="OWS141" i="7"/>
  <c r="OWT141" i="7"/>
  <c r="OWU141" i="7"/>
  <c r="OWV141" i="7"/>
  <c r="OWW141" i="7"/>
  <c r="OWX141" i="7"/>
  <c r="OWY141" i="7"/>
  <c r="OWZ141" i="7"/>
  <c r="OXA141" i="7"/>
  <c r="OXB141" i="7"/>
  <c r="OXC141" i="7"/>
  <c r="OXD141" i="7"/>
  <c r="OXE141" i="7"/>
  <c r="OXF141" i="7"/>
  <c r="OXG141" i="7"/>
  <c r="OXH141" i="7"/>
  <c r="OXI141" i="7"/>
  <c r="OXJ141" i="7"/>
  <c r="OXK141" i="7"/>
  <c r="OXL141" i="7"/>
  <c r="OXM141" i="7"/>
  <c r="OXN141" i="7"/>
  <c r="OXO141" i="7"/>
  <c r="OXP141" i="7"/>
  <c r="OXQ141" i="7"/>
  <c r="OXR141" i="7"/>
  <c r="OXS141" i="7"/>
  <c r="OXT141" i="7"/>
  <c r="OXU141" i="7"/>
  <c r="OXV141" i="7"/>
  <c r="OXW141" i="7"/>
  <c r="OXX141" i="7"/>
  <c r="OXY141" i="7"/>
  <c r="OXZ141" i="7"/>
  <c r="OYA141" i="7"/>
  <c r="OYB141" i="7"/>
  <c r="OYC141" i="7"/>
  <c r="OYD141" i="7"/>
  <c r="OYE141" i="7"/>
  <c r="OYF141" i="7"/>
  <c r="OYG141" i="7"/>
  <c r="OYH141" i="7"/>
  <c r="OYI141" i="7"/>
  <c r="OYJ141" i="7"/>
  <c r="OYK141" i="7"/>
  <c r="OYL141" i="7"/>
  <c r="OYM141" i="7"/>
  <c r="OYN141" i="7"/>
  <c r="OYO141" i="7"/>
  <c r="OYP141" i="7"/>
  <c r="OYQ141" i="7"/>
  <c r="OYR141" i="7"/>
  <c r="OYS141" i="7"/>
  <c r="OYT141" i="7"/>
  <c r="OYU141" i="7"/>
  <c r="OYV141" i="7"/>
  <c r="OYW141" i="7"/>
  <c r="OYX141" i="7"/>
  <c r="OYY141" i="7"/>
  <c r="OYZ141" i="7"/>
  <c r="OZA141" i="7"/>
  <c r="OZB141" i="7"/>
  <c r="OZC141" i="7"/>
  <c r="OZD141" i="7"/>
  <c r="OZE141" i="7"/>
  <c r="OZF141" i="7"/>
  <c r="OZG141" i="7"/>
  <c r="OZH141" i="7"/>
  <c r="OZI141" i="7"/>
  <c r="OZJ141" i="7"/>
  <c r="OZK141" i="7"/>
  <c r="OZL141" i="7"/>
  <c r="OZM141" i="7"/>
  <c r="OZN141" i="7"/>
  <c r="OZO141" i="7"/>
  <c r="OZP141" i="7"/>
  <c r="OZQ141" i="7"/>
  <c r="OZR141" i="7"/>
  <c r="OZS141" i="7"/>
  <c r="OZT141" i="7"/>
  <c r="OZU141" i="7"/>
  <c r="OZV141" i="7"/>
  <c r="OZW141" i="7"/>
  <c r="OZX141" i="7"/>
  <c r="OZY141" i="7"/>
  <c r="OZZ141" i="7"/>
  <c r="PAA141" i="7"/>
  <c r="PAB141" i="7"/>
  <c r="PAC141" i="7"/>
  <c r="PAD141" i="7"/>
  <c r="PAE141" i="7"/>
  <c r="PAF141" i="7"/>
  <c r="PAG141" i="7"/>
  <c r="PAH141" i="7"/>
  <c r="PAI141" i="7"/>
  <c r="PAJ141" i="7"/>
  <c r="PAK141" i="7"/>
  <c r="PAL141" i="7"/>
  <c r="PAM141" i="7"/>
  <c r="PAN141" i="7"/>
  <c r="PAO141" i="7"/>
  <c r="PAP141" i="7"/>
  <c r="PAQ141" i="7"/>
  <c r="PAR141" i="7"/>
  <c r="PAS141" i="7"/>
  <c r="PAT141" i="7"/>
  <c r="PAU141" i="7"/>
  <c r="PAV141" i="7"/>
  <c r="PAW141" i="7"/>
  <c r="PAX141" i="7"/>
  <c r="PAY141" i="7"/>
  <c r="PAZ141" i="7"/>
  <c r="PBA141" i="7"/>
  <c r="PBB141" i="7"/>
  <c r="PBC141" i="7"/>
  <c r="PBD141" i="7"/>
  <c r="PBE141" i="7"/>
  <c r="PBF141" i="7"/>
  <c r="PBG141" i="7"/>
  <c r="PBH141" i="7"/>
  <c r="PBI141" i="7"/>
  <c r="PBJ141" i="7"/>
  <c r="PBK141" i="7"/>
  <c r="PBL141" i="7"/>
  <c r="PBM141" i="7"/>
  <c r="PBN141" i="7"/>
  <c r="PBO141" i="7"/>
  <c r="PBP141" i="7"/>
  <c r="PBQ141" i="7"/>
  <c r="PBR141" i="7"/>
  <c r="PBS141" i="7"/>
  <c r="PBT141" i="7"/>
  <c r="PBU141" i="7"/>
  <c r="PBV141" i="7"/>
  <c r="PBW141" i="7"/>
  <c r="PBX141" i="7"/>
  <c r="PBY141" i="7"/>
  <c r="PBZ141" i="7"/>
  <c r="PCA141" i="7"/>
  <c r="PCB141" i="7"/>
  <c r="PCC141" i="7"/>
  <c r="PCD141" i="7"/>
  <c r="PCE141" i="7"/>
  <c r="PCF141" i="7"/>
  <c r="PCG141" i="7"/>
  <c r="PCH141" i="7"/>
  <c r="PCI141" i="7"/>
  <c r="PCJ141" i="7"/>
  <c r="PCK141" i="7"/>
  <c r="PCL141" i="7"/>
  <c r="PCM141" i="7"/>
  <c r="PCN141" i="7"/>
  <c r="PCO141" i="7"/>
  <c r="PCP141" i="7"/>
  <c r="PCQ141" i="7"/>
  <c r="PCR141" i="7"/>
  <c r="PCS141" i="7"/>
  <c r="PCT141" i="7"/>
  <c r="PCU141" i="7"/>
  <c r="PCV141" i="7"/>
  <c r="PCW141" i="7"/>
  <c r="PCX141" i="7"/>
  <c r="PCY141" i="7"/>
  <c r="PCZ141" i="7"/>
  <c r="PDA141" i="7"/>
  <c r="PDB141" i="7"/>
  <c r="PDC141" i="7"/>
  <c r="PDD141" i="7"/>
  <c r="PDE141" i="7"/>
  <c r="PDF141" i="7"/>
  <c r="PDG141" i="7"/>
  <c r="PDH141" i="7"/>
  <c r="PDI141" i="7"/>
  <c r="PDJ141" i="7"/>
  <c r="PDK141" i="7"/>
  <c r="PDL141" i="7"/>
  <c r="PDM141" i="7"/>
  <c r="PDN141" i="7"/>
  <c r="PDO141" i="7"/>
  <c r="PDP141" i="7"/>
  <c r="PDQ141" i="7"/>
  <c r="PDR141" i="7"/>
  <c r="PDS141" i="7"/>
  <c r="PDT141" i="7"/>
  <c r="PDU141" i="7"/>
  <c r="PDV141" i="7"/>
  <c r="PDW141" i="7"/>
  <c r="PDX141" i="7"/>
  <c r="PDY141" i="7"/>
  <c r="PDZ141" i="7"/>
  <c r="PEA141" i="7"/>
  <c r="PEB141" i="7"/>
  <c r="PEC141" i="7"/>
  <c r="PED141" i="7"/>
  <c r="PEE141" i="7"/>
  <c r="PEF141" i="7"/>
  <c r="PEG141" i="7"/>
  <c r="PEH141" i="7"/>
  <c r="PEI141" i="7"/>
  <c r="PEJ141" i="7"/>
  <c r="PEK141" i="7"/>
  <c r="PEL141" i="7"/>
  <c r="PEM141" i="7"/>
  <c r="PEN141" i="7"/>
  <c r="PEO141" i="7"/>
  <c r="PEP141" i="7"/>
  <c r="PEQ141" i="7"/>
  <c r="PER141" i="7"/>
  <c r="PES141" i="7"/>
  <c r="PET141" i="7"/>
  <c r="PEU141" i="7"/>
  <c r="PEV141" i="7"/>
  <c r="PEW141" i="7"/>
  <c r="PEX141" i="7"/>
  <c r="PEY141" i="7"/>
  <c r="PEZ141" i="7"/>
  <c r="PFA141" i="7"/>
  <c r="PFB141" i="7"/>
  <c r="PFC141" i="7"/>
  <c r="PFD141" i="7"/>
  <c r="PFE141" i="7"/>
  <c r="PFF141" i="7"/>
  <c r="PFG141" i="7"/>
  <c r="PFH141" i="7"/>
  <c r="PFI141" i="7"/>
  <c r="PFJ141" i="7"/>
  <c r="PFK141" i="7"/>
  <c r="PFL141" i="7"/>
  <c r="PFM141" i="7"/>
  <c r="PFN141" i="7"/>
  <c r="PFO141" i="7"/>
  <c r="PFP141" i="7"/>
  <c r="PFQ141" i="7"/>
  <c r="PFR141" i="7"/>
  <c r="PFS141" i="7"/>
  <c r="PFT141" i="7"/>
  <c r="PFU141" i="7"/>
  <c r="PFV141" i="7"/>
  <c r="PFW141" i="7"/>
  <c r="PFX141" i="7"/>
  <c r="PFY141" i="7"/>
  <c r="PFZ141" i="7"/>
  <c r="PGA141" i="7"/>
  <c r="PGB141" i="7"/>
  <c r="PGC141" i="7"/>
  <c r="PGD141" i="7"/>
  <c r="PGE141" i="7"/>
  <c r="PGF141" i="7"/>
  <c r="PGG141" i="7"/>
  <c r="PGH141" i="7"/>
  <c r="PGI141" i="7"/>
  <c r="PGJ141" i="7"/>
  <c r="PGK141" i="7"/>
  <c r="PGL141" i="7"/>
  <c r="PGM141" i="7"/>
  <c r="PGN141" i="7"/>
  <c r="PGO141" i="7"/>
  <c r="PGP141" i="7"/>
  <c r="PGQ141" i="7"/>
  <c r="PGR141" i="7"/>
  <c r="PGS141" i="7"/>
  <c r="PGT141" i="7"/>
  <c r="PGU141" i="7"/>
  <c r="PGV141" i="7"/>
  <c r="PGW141" i="7"/>
  <c r="PGX141" i="7"/>
  <c r="PGY141" i="7"/>
  <c r="PGZ141" i="7"/>
  <c r="PHA141" i="7"/>
  <c r="PHB141" i="7"/>
  <c r="PHC141" i="7"/>
  <c r="PHD141" i="7"/>
  <c r="PHE141" i="7"/>
  <c r="PHF141" i="7"/>
  <c r="PHG141" i="7"/>
  <c r="PHH141" i="7"/>
  <c r="PHI141" i="7"/>
  <c r="PHJ141" i="7"/>
  <c r="PHK141" i="7"/>
  <c r="PHL141" i="7"/>
  <c r="PHM141" i="7"/>
  <c r="PHN141" i="7"/>
  <c r="PHO141" i="7"/>
  <c r="PHP141" i="7"/>
  <c r="PHQ141" i="7"/>
  <c r="PHR141" i="7"/>
  <c r="PHS141" i="7"/>
  <c r="PHT141" i="7"/>
  <c r="PHU141" i="7"/>
  <c r="PHV141" i="7"/>
  <c r="PHW141" i="7"/>
  <c r="PHX141" i="7"/>
  <c r="PHY141" i="7"/>
  <c r="PHZ141" i="7"/>
  <c r="PIA141" i="7"/>
  <c r="PIB141" i="7"/>
  <c r="PIC141" i="7"/>
  <c r="PID141" i="7"/>
  <c r="PIE141" i="7"/>
  <c r="PIF141" i="7"/>
  <c r="PIG141" i="7"/>
  <c r="PIH141" i="7"/>
  <c r="PII141" i="7"/>
  <c r="PIJ141" i="7"/>
  <c r="PIK141" i="7"/>
  <c r="PIL141" i="7"/>
  <c r="PIM141" i="7"/>
  <c r="PIN141" i="7"/>
  <c r="PIO141" i="7"/>
  <c r="PIP141" i="7"/>
  <c r="PIQ141" i="7"/>
  <c r="PIR141" i="7"/>
  <c r="PIS141" i="7"/>
  <c r="PIT141" i="7"/>
  <c r="PIU141" i="7"/>
  <c r="PIV141" i="7"/>
  <c r="PIW141" i="7"/>
  <c r="PIX141" i="7"/>
  <c r="PIY141" i="7"/>
  <c r="PIZ141" i="7"/>
  <c r="PJA141" i="7"/>
  <c r="PJB141" i="7"/>
  <c r="PJC141" i="7"/>
  <c r="PJD141" i="7"/>
  <c r="PJE141" i="7"/>
  <c r="PJF141" i="7"/>
  <c r="PJG141" i="7"/>
  <c r="PJH141" i="7"/>
  <c r="PJI141" i="7"/>
  <c r="PJJ141" i="7"/>
  <c r="PJK141" i="7"/>
  <c r="PJL141" i="7"/>
  <c r="PJM141" i="7"/>
  <c r="PJN141" i="7"/>
  <c r="PJO141" i="7"/>
  <c r="PJP141" i="7"/>
  <c r="PJQ141" i="7"/>
  <c r="PJR141" i="7"/>
  <c r="PJS141" i="7"/>
  <c r="PJT141" i="7"/>
  <c r="PJU141" i="7"/>
  <c r="PJV141" i="7"/>
  <c r="PJW141" i="7"/>
  <c r="PJX141" i="7"/>
  <c r="PJY141" i="7"/>
  <c r="PJZ141" i="7"/>
  <c r="PKA141" i="7"/>
  <c r="PKB141" i="7"/>
  <c r="PKC141" i="7"/>
  <c r="PKD141" i="7"/>
  <c r="PKE141" i="7"/>
  <c r="PKF141" i="7"/>
  <c r="PKG141" i="7"/>
  <c r="PKH141" i="7"/>
  <c r="PKI141" i="7"/>
  <c r="PKJ141" i="7"/>
  <c r="PKK141" i="7"/>
  <c r="PKL141" i="7"/>
  <c r="PKM141" i="7"/>
  <c r="PKN141" i="7"/>
  <c r="PKO141" i="7"/>
  <c r="PKP141" i="7"/>
  <c r="PKQ141" i="7"/>
  <c r="PKR141" i="7"/>
  <c r="PKS141" i="7"/>
  <c r="PKT141" i="7"/>
  <c r="PKU141" i="7"/>
  <c r="PKV141" i="7"/>
  <c r="PKW141" i="7"/>
  <c r="PKX141" i="7"/>
  <c r="PKY141" i="7"/>
  <c r="PKZ141" i="7"/>
  <c r="PLA141" i="7"/>
  <c r="PLB141" i="7"/>
  <c r="PLC141" i="7"/>
  <c r="PLD141" i="7"/>
  <c r="PLE141" i="7"/>
  <c r="PLF141" i="7"/>
  <c r="PLG141" i="7"/>
  <c r="PLH141" i="7"/>
  <c r="PLI141" i="7"/>
  <c r="PLJ141" i="7"/>
  <c r="PLK141" i="7"/>
  <c r="PLL141" i="7"/>
  <c r="PLM141" i="7"/>
  <c r="PLN141" i="7"/>
  <c r="PLO141" i="7"/>
  <c r="PLP141" i="7"/>
  <c r="PLQ141" i="7"/>
  <c r="PLR141" i="7"/>
  <c r="PLS141" i="7"/>
  <c r="PLT141" i="7"/>
  <c r="PLU141" i="7"/>
  <c r="PLV141" i="7"/>
  <c r="PLW141" i="7"/>
  <c r="PLX141" i="7"/>
  <c r="PLY141" i="7"/>
  <c r="PLZ141" i="7"/>
  <c r="PMA141" i="7"/>
  <c r="PMB141" i="7"/>
  <c r="PMC141" i="7"/>
  <c r="PMD141" i="7"/>
  <c r="PME141" i="7"/>
  <c r="PMF141" i="7"/>
  <c r="PMG141" i="7"/>
  <c r="PMH141" i="7"/>
  <c r="PMI141" i="7"/>
  <c r="PMJ141" i="7"/>
  <c r="PMK141" i="7"/>
  <c r="PML141" i="7"/>
  <c r="PMM141" i="7"/>
  <c r="PMN141" i="7"/>
  <c r="PMO141" i="7"/>
  <c r="PMP141" i="7"/>
  <c r="PMQ141" i="7"/>
  <c r="PMR141" i="7"/>
  <c r="PMS141" i="7"/>
  <c r="PMT141" i="7"/>
  <c r="PMU141" i="7"/>
  <c r="PMV141" i="7"/>
  <c r="PMW141" i="7"/>
  <c r="PMX141" i="7"/>
  <c r="PMY141" i="7"/>
  <c r="PMZ141" i="7"/>
  <c r="PNA141" i="7"/>
  <c r="PNB141" i="7"/>
  <c r="PNC141" i="7"/>
  <c r="PND141" i="7"/>
  <c r="PNE141" i="7"/>
  <c r="PNF141" i="7"/>
  <c r="PNG141" i="7"/>
  <c r="PNH141" i="7"/>
  <c r="PNI141" i="7"/>
  <c r="PNJ141" i="7"/>
  <c r="PNK141" i="7"/>
  <c r="PNL141" i="7"/>
  <c r="PNM141" i="7"/>
  <c r="PNN141" i="7"/>
  <c r="PNO141" i="7"/>
  <c r="PNP141" i="7"/>
  <c r="PNQ141" i="7"/>
  <c r="PNR141" i="7"/>
  <c r="PNS141" i="7"/>
  <c r="PNT141" i="7"/>
  <c r="PNU141" i="7"/>
  <c r="PNV141" i="7"/>
  <c r="PNW141" i="7"/>
  <c r="PNX141" i="7"/>
  <c r="PNY141" i="7"/>
  <c r="PNZ141" i="7"/>
  <c r="POA141" i="7"/>
  <c r="POB141" i="7"/>
  <c r="POC141" i="7"/>
  <c r="POD141" i="7"/>
  <c r="POE141" i="7"/>
  <c r="POF141" i="7"/>
  <c r="POG141" i="7"/>
  <c r="POH141" i="7"/>
  <c r="POI141" i="7"/>
  <c r="POJ141" i="7"/>
  <c r="POK141" i="7"/>
  <c r="POL141" i="7"/>
  <c r="POM141" i="7"/>
  <c r="PON141" i="7"/>
  <c r="POO141" i="7"/>
  <c r="POP141" i="7"/>
  <c r="POQ141" i="7"/>
  <c r="POR141" i="7"/>
  <c r="POS141" i="7"/>
  <c r="POT141" i="7"/>
  <c r="POU141" i="7"/>
  <c r="POV141" i="7"/>
  <c r="POW141" i="7"/>
  <c r="POX141" i="7"/>
  <c r="POY141" i="7"/>
  <c r="POZ141" i="7"/>
  <c r="PPA141" i="7"/>
  <c r="PPB141" i="7"/>
  <c r="PPC141" i="7"/>
  <c r="PPD141" i="7"/>
  <c r="PPE141" i="7"/>
  <c r="PPF141" i="7"/>
  <c r="PPG141" i="7"/>
  <c r="PPH141" i="7"/>
  <c r="PPI141" i="7"/>
  <c r="PPJ141" i="7"/>
  <c r="PPK141" i="7"/>
  <c r="PPL141" i="7"/>
  <c r="PPM141" i="7"/>
  <c r="PPN141" i="7"/>
  <c r="PPO141" i="7"/>
  <c r="PPP141" i="7"/>
  <c r="PPQ141" i="7"/>
  <c r="PPR141" i="7"/>
  <c r="PPS141" i="7"/>
  <c r="PPT141" i="7"/>
  <c r="PPU141" i="7"/>
  <c r="PPV141" i="7"/>
  <c r="PPW141" i="7"/>
  <c r="PPX141" i="7"/>
  <c r="PPY141" i="7"/>
  <c r="PPZ141" i="7"/>
  <c r="PQA141" i="7"/>
  <c r="PQB141" i="7"/>
  <c r="PQC141" i="7"/>
  <c r="PQD141" i="7"/>
  <c r="PQE141" i="7"/>
  <c r="PQF141" i="7"/>
  <c r="PQG141" i="7"/>
  <c r="PQH141" i="7"/>
  <c r="PQI141" i="7"/>
  <c r="PQJ141" i="7"/>
  <c r="PQK141" i="7"/>
  <c r="PQL141" i="7"/>
  <c r="PQM141" i="7"/>
  <c r="PQN141" i="7"/>
  <c r="PQO141" i="7"/>
  <c r="PQP141" i="7"/>
  <c r="PQQ141" i="7"/>
  <c r="PQR141" i="7"/>
  <c r="PQS141" i="7"/>
  <c r="PQT141" i="7"/>
  <c r="PQU141" i="7"/>
  <c r="PQV141" i="7"/>
  <c r="PQW141" i="7"/>
  <c r="PQX141" i="7"/>
  <c r="PQY141" i="7"/>
  <c r="PQZ141" i="7"/>
  <c r="PRA141" i="7"/>
  <c r="PRB141" i="7"/>
  <c r="PRC141" i="7"/>
  <c r="PRD141" i="7"/>
  <c r="PRE141" i="7"/>
  <c r="PRF141" i="7"/>
  <c r="PRG141" i="7"/>
  <c r="PRH141" i="7"/>
  <c r="PRI141" i="7"/>
  <c r="PRJ141" i="7"/>
  <c r="PRK141" i="7"/>
  <c r="PRL141" i="7"/>
  <c r="PRM141" i="7"/>
  <c r="PRN141" i="7"/>
  <c r="PRO141" i="7"/>
  <c r="PRP141" i="7"/>
  <c r="PRQ141" i="7"/>
  <c r="PRR141" i="7"/>
  <c r="PRS141" i="7"/>
  <c r="PRT141" i="7"/>
  <c r="PRU141" i="7"/>
  <c r="PRV141" i="7"/>
  <c r="PRW141" i="7"/>
  <c r="PRX141" i="7"/>
  <c r="PRY141" i="7"/>
  <c r="PRZ141" i="7"/>
  <c r="PSA141" i="7"/>
  <c r="PSB141" i="7"/>
  <c r="PSC141" i="7"/>
  <c r="PSD141" i="7"/>
  <c r="PSE141" i="7"/>
  <c r="PSF141" i="7"/>
  <c r="PSG141" i="7"/>
  <c r="PSH141" i="7"/>
  <c r="PSI141" i="7"/>
  <c r="PSJ141" i="7"/>
  <c r="PSK141" i="7"/>
  <c r="PSL141" i="7"/>
  <c r="PSM141" i="7"/>
  <c r="PSN141" i="7"/>
  <c r="PSO141" i="7"/>
  <c r="PSP141" i="7"/>
  <c r="PSQ141" i="7"/>
  <c r="PSR141" i="7"/>
  <c r="PSS141" i="7"/>
  <c r="PST141" i="7"/>
  <c r="PSU141" i="7"/>
  <c r="PSV141" i="7"/>
  <c r="PSW141" i="7"/>
  <c r="PSX141" i="7"/>
  <c r="PSY141" i="7"/>
  <c r="PSZ141" i="7"/>
  <c r="PTA141" i="7"/>
  <c r="PTB141" i="7"/>
  <c r="PTC141" i="7"/>
  <c r="PTD141" i="7"/>
  <c r="PTE141" i="7"/>
  <c r="PTF141" i="7"/>
  <c r="PTG141" i="7"/>
  <c r="PTH141" i="7"/>
  <c r="PTI141" i="7"/>
  <c r="PTJ141" i="7"/>
  <c r="PTK141" i="7"/>
  <c r="PTL141" i="7"/>
  <c r="PTM141" i="7"/>
  <c r="PTN141" i="7"/>
  <c r="PTO141" i="7"/>
  <c r="PTP141" i="7"/>
  <c r="PTQ141" i="7"/>
  <c r="PTR141" i="7"/>
  <c r="PTS141" i="7"/>
  <c r="PTT141" i="7"/>
  <c r="PTU141" i="7"/>
  <c r="PTV141" i="7"/>
  <c r="PTW141" i="7"/>
  <c r="PTX141" i="7"/>
  <c r="PTY141" i="7"/>
  <c r="PTZ141" i="7"/>
  <c r="PUA141" i="7"/>
  <c r="PUB141" i="7"/>
  <c r="PUC141" i="7"/>
  <c r="PUD141" i="7"/>
  <c r="PUE141" i="7"/>
  <c r="PUF141" i="7"/>
  <c r="PUG141" i="7"/>
  <c r="PUH141" i="7"/>
  <c r="PUI141" i="7"/>
  <c r="PUJ141" i="7"/>
  <c r="PUK141" i="7"/>
  <c r="PUL141" i="7"/>
  <c r="PUM141" i="7"/>
  <c r="PUN141" i="7"/>
  <c r="PUO141" i="7"/>
  <c r="PUP141" i="7"/>
  <c r="PUQ141" i="7"/>
  <c r="PUR141" i="7"/>
  <c r="PUS141" i="7"/>
  <c r="PUT141" i="7"/>
  <c r="PUU141" i="7"/>
  <c r="PUV141" i="7"/>
  <c r="PUW141" i="7"/>
  <c r="PUX141" i="7"/>
  <c r="PUY141" i="7"/>
  <c r="PUZ141" i="7"/>
  <c r="PVA141" i="7"/>
  <c r="PVB141" i="7"/>
  <c r="PVC141" i="7"/>
  <c r="PVD141" i="7"/>
  <c r="PVE141" i="7"/>
  <c r="PVF141" i="7"/>
  <c r="PVG141" i="7"/>
  <c r="PVH141" i="7"/>
  <c r="PVI141" i="7"/>
  <c r="PVJ141" i="7"/>
  <c r="PVK141" i="7"/>
  <c r="PVL141" i="7"/>
  <c r="PVM141" i="7"/>
  <c r="PVN141" i="7"/>
  <c r="PVO141" i="7"/>
  <c r="PVP141" i="7"/>
  <c r="PVQ141" i="7"/>
  <c r="PVR141" i="7"/>
  <c r="PVS141" i="7"/>
  <c r="PVT141" i="7"/>
  <c r="PVU141" i="7"/>
  <c r="PVV141" i="7"/>
  <c r="PVW141" i="7"/>
  <c r="PVX141" i="7"/>
  <c r="PVY141" i="7"/>
  <c r="PVZ141" i="7"/>
  <c r="PWA141" i="7"/>
  <c r="PWB141" i="7"/>
  <c r="PWC141" i="7"/>
  <c r="PWD141" i="7"/>
  <c r="PWE141" i="7"/>
  <c r="PWF141" i="7"/>
  <c r="PWG141" i="7"/>
  <c r="PWH141" i="7"/>
  <c r="PWI141" i="7"/>
  <c r="PWJ141" i="7"/>
  <c r="PWK141" i="7"/>
  <c r="PWL141" i="7"/>
  <c r="PWM141" i="7"/>
  <c r="PWN141" i="7"/>
  <c r="PWO141" i="7"/>
  <c r="PWP141" i="7"/>
  <c r="PWQ141" i="7"/>
  <c r="PWR141" i="7"/>
  <c r="PWS141" i="7"/>
  <c r="PWT141" i="7"/>
  <c r="PWU141" i="7"/>
  <c r="PWV141" i="7"/>
  <c r="PWW141" i="7"/>
  <c r="PWX141" i="7"/>
  <c r="PWY141" i="7"/>
  <c r="PWZ141" i="7"/>
  <c r="PXA141" i="7"/>
  <c r="PXB141" i="7"/>
  <c r="PXC141" i="7"/>
  <c r="PXD141" i="7"/>
  <c r="PXE141" i="7"/>
  <c r="PXF141" i="7"/>
  <c r="PXG141" i="7"/>
  <c r="PXH141" i="7"/>
  <c r="PXI141" i="7"/>
  <c r="PXJ141" i="7"/>
  <c r="PXK141" i="7"/>
  <c r="PXL141" i="7"/>
  <c r="PXM141" i="7"/>
  <c r="PXN141" i="7"/>
  <c r="PXO141" i="7"/>
  <c r="PXP141" i="7"/>
  <c r="PXQ141" i="7"/>
  <c r="PXR141" i="7"/>
  <c r="PXS141" i="7"/>
  <c r="PXT141" i="7"/>
  <c r="PXU141" i="7"/>
  <c r="PXV141" i="7"/>
  <c r="PXW141" i="7"/>
  <c r="PXX141" i="7"/>
  <c r="PXY141" i="7"/>
  <c r="PXZ141" i="7"/>
  <c r="PYA141" i="7"/>
  <c r="PYB141" i="7"/>
  <c r="PYC141" i="7"/>
  <c r="PYD141" i="7"/>
  <c r="PYE141" i="7"/>
  <c r="PYF141" i="7"/>
  <c r="PYG141" i="7"/>
  <c r="PYH141" i="7"/>
  <c r="PYI141" i="7"/>
  <c r="PYJ141" i="7"/>
  <c r="PYK141" i="7"/>
  <c r="PYL141" i="7"/>
  <c r="PYM141" i="7"/>
  <c r="PYN141" i="7"/>
  <c r="PYO141" i="7"/>
  <c r="PYP141" i="7"/>
  <c r="PYQ141" i="7"/>
  <c r="PYR141" i="7"/>
  <c r="PYS141" i="7"/>
  <c r="PYT141" i="7"/>
  <c r="PYU141" i="7"/>
  <c r="PYV141" i="7"/>
  <c r="PYW141" i="7"/>
  <c r="PYX141" i="7"/>
  <c r="PYY141" i="7"/>
  <c r="PYZ141" i="7"/>
  <c r="PZA141" i="7"/>
  <c r="PZB141" i="7"/>
  <c r="PZC141" i="7"/>
  <c r="PZD141" i="7"/>
  <c r="PZE141" i="7"/>
  <c r="PZF141" i="7"/>
  <c r="PZG141" i="7"/>
  <c r="PZH141" i="7"/>
  <c r="PZI141" i="7"/>
  <c r="PZJ141" i="7"/>
  <c r="PZK141" i="7"/>
  <c r="PZL141" i="7"/>
  <c r="PZM141" i="7"/>
  <c r="PZN141" i="7"/>
  <c r="PZO141" i="7"/>
  <c r="PZP141" i="7"/>
  <c r="PZQ141" i="7"/>
  <c r="PZR141" i="7"/>
  <c r="PZS141" i="7"/>
  <c r="PZT141" i="7"/>
  <c r="PZU141" i="7"/>
  <c r="PZV141" i="7"/>
  <c r="PZW141" i="7"/>
  <c r="PZX141" i="7"/>
  <c r="PZY141" i="7"/>
  <c r="PZZ141" i="7"/>
  <c r="QAA141" i="7"/>
  <c r="QAB141" i="7"/>
  <c r="QAC141" i="7"/>
  <c r="QAD141" i="7"/>
  <c r="QAE141" i="7"/>
  <c r="QAF141" i="7"/>
  <c r="QAG141" i="7"/>
  <c r="QAH141" i="7"/>
  <c r="QAI141" i="7"/>
  <c r="QAJ141" i="7"/>
  <c r="QAK141" i="7"/>
  <c r="QAL141" i="7"/>
  <c r="QAM141" i="7"/>
  <c r="QAN141" i="7"/>
  <c r="QAO141" i="7"/>
  <c r="QAP141" i="7"/>
  <c r="QAQ141" i="7"/>
  <c r="QAR141" i="7"/>
  <c r="QAS141" i="7"/>
  <c r="QAT141" i="7"/>
  <c r="QAU141" i="7"/>
  <c r="QAV141" i="7"/>
  <c r="QAW141" i="7"/>
  <c r="QAX141" i="7"/>
  <c r="QAY141" i="7"/>
  <c r="QAZ141" i="7"/>
  <c r="QBA141" i="7"/>
  <c r="QBB141" i="7"/>
  <c r="QBC141" i="7"/>
  <c r="QBD141" i="7"/>
  <c r="QBE141" i="7"/>
  <c r="QBF141" i="7"/>
  <c r="QBG141" i="7"/>
  <c r="QBH141" i="7"/>
  <c r="QBI141" i="7"/>
  <c r="QBJ141" i="7"/>
  <c r="QBK141" i="7"/>
  <c r="QBL141" i="7"/>
  <c r="QBM141" i="7"/>
  <c r="QBN141" i="7"/>
  <c r="QBO141" i="7"/>
  <c r="QBP141" i="7"/>
  <c r="QBQ141" i="7"/>
  <c r="QBR141" i="7"/>
  <c r="QBS141" i="7"/>
  <c r="QBT141" i="7"/>
  <c r="QBU141" i="7"/>
  <c r="QBV141" i="7"/>
  <c r="QBW141" i="7"/>
  <c r="QBX141" i="7"/>
  <c r="QBY141" i="7"/>
  <c r="QBZ141" i="7"/>
  <c r="QCA141" i="7"/>
  <c r="QCB141" i="7"/>
  <c r="QCC141" i="7"/>
  <c r="QCD141" i="7"/>
  <c r="QCE141" i="7"/>
  <c r="QCF141" i="7"/>
  <c r="QCG141" i="7"/>
  <c r="QCH141" i="7"/>
  <c r="QCI141" i="7"/>
  <c r="QCJ141" i="7"/>
  <c r="QCK141" i="7"/>
  <c r="QCL141" i="7"/>
  <c r="QCM141" i="7"/>
  <c r="QCN141" i="7"/>
  <c r="QCO141" i="7"/>
  <c r="QCP141" i="7"/>
  <c r="QCQ141" i="7"/>
  <c r="QCR141" i="7"/>
  <c r="QCS141" i="7"/>
  <c r="QCT141" i="7"/>
  <c r="QCU141" i="7"/>
  <c r="QCV141" i="7"/>
  <c r="QCW141" i="7"/>
  <c r="QCX141" i="7"/>
  <c r="QCY141" i="7"/>
  <c r="QCZ141" i="7"/>
  <c r="QDA141" i="7"/>
  <c r="QDB141" i="7"/>
  <c r="QDC141" i="7"/>
  <c r="QDD141" i="7"/>
  <c r="QDE141" i="7"/>
  <c r="QDF141" i="7"/>
  <c r="QDG141" i="7"/>
  <c r="QDH141" i="7"/>
  <c r="QDI141" i="7"/>
  <c r="QDJ141" i="7"/>
  <c r="QDK141" i="7"/>
  <c r="QDL141" i="7"/>
  <c r="QDM141" i="7"/>
  <c r="QDN141" i="7"/>
  <c r="QDO141" i="7"/>
  <c r="QDP141" i="7"/>
  <c r="QDQ141" i="7"/>
  <c r="QDR141" i="7"/>
  <c r="QDS141" i="7"/>
  <c r="QDT141" i="7"/>
  <c r="QDU141" i="7"/>
  <c r="QDV141" i="7"/>
  <c r="QDW141" i="7"/>
  <c r="QDX141" i="7"/>
  <c r="QDY141" i="7"/>
  <c r="QDZ141" i="7"/>
  <c r="QEA141" i="7"/>
  <c r="QEB141" i="7"/>
  <c r="QEC141" i="7"/>
  <c r="QED141" i="7"/>
  <c r="QEE141" i="7"/>
  <c r="QEF141" i="7"/>
  <c r="QEG141" i="7"/>
  <c r="QEH141" i="7"/>
  <c r="QEI141" i="7"/>
  <c r="QEJ141" i="7"/>
  <c r="QEK141" i="7"/>
  <c r="QEL141" i="7"/>
  <c r="QEM141" i="7"/>
  <c r="QEN141" i="7"/>
  <c r="QEO141" i="7"/>
  <c r="QEP141" i="7"/>
  <c r="QEQ141" i="7"/>
  <c r="QER141" i="7"/>
  <c r="QES141" i="7"/>
  <c r="QET141" i="7"/>
  <c r="QEU141" i="7"/>
  <c r="QEV141" i="7"/>
  <c r="QEW141" i="7"/>
  <c r="QEX141" i="7"/>
  <c r="QEY141" i="7"/>
  <c r="QEZ141" i="7"/>
  <c r="QFA141" i="7"/>
  <c r="QFB141" i="7"/>
  <c r="QFC141" i="7"/>
  <c r="QFD141" i="7"/>
  <c r="QFE141" i="7"/>
  <c r="QFF141" i="7"/>
  <c r="QFG141" i="7"/>
  <c r="QFH141" i="7"/>
  <c r="QFI141" i="7"/>
  <c r="QFJ141" i="7"/>
  <c r="QFK141" i="7"/>
  <c r="QFL141" i="7"/>
  <c r="QFM141" i="7"/>
  <c r="QFN141" i="7"/>
  <c r="QFO141" i="7"/>
  <c r="QFP141" i="7"/>
  <c r="QFQ141" i="7"/>
  <c r="QFR141" i="7"/>
  <c r="QFS141" i="7"/>
  <c r="QFT141" i="7"/>
  <c r="QFU141" i="7"/>
  <c r="QFV141" i="7"/>
  <c r="QFW141" i="7"/>
  <c r="QFX141" i="7"/>
  <c r="QFY141" i="7"/>
  <c r="QFZ141" i="7"/>
  <c r="QGA141" i="7"/>
  <c r="QGB141" i="7"/>
  <c r="QGC141" i="7"/>
  <c r="QGD141" i="7"/>
  <c r="QGE141" i="7"/>
  <c r="QGF141" i="7"/>
  <c r="QGG141" i="7"/>
  <c r="QGH141" i="7"/>
  <c r="QGI141" i="7"/>
  <c r="QGJ141" i="7"/>
  <c r="QGK141" i="7"/>
  <c r="QGL141" i="7"/>
  <c r="QGM141" i="7"/>
  <c r="QGN141" i="7"/>
  <c r="QGO141" i="7"/>
  <c r="QGP141" i="7"/>
  <c r="QGQ141" i="7"/>
  <c r="QGR141" i="7"/>
  <c r="QGS141" i="7"/>
  <c r="QGT141" i="7"/>
  <c r="QGU141" i="7"/>
  <c r="QGV141" i="7"/>
  <c r="QGW141" i="7"/>
  <c r="QGX141" i="7"/>
  <c r="QGY141" i="7"/>
  <c r="QGZ141" i="7"/>
  <c r="QHA141" i="7"/>
  <c r="QHB141" i="7"/>
  <c r="QHC141" i="7"/>
  <c r="QHD141" i="7"/>
  <c r="QHE141" i="7"/>
  <c r="QHF141" i="7"/>
  <c r="QHG141" i="7"/>
  <c r="QHH141" i="7"/>
  <c r="QHI141" i="7"/>
  <c r="QHJ141" i="7"/>
  <c r="QHK141" i="7"/>
  <c r="QHL141" i="7"/>
  <c r="QHM141" i="7"/>
  <c r="QHN141" i="7"/>
  <c r="QHO141" i="7"/>
  <c r="QHP141" i="7"/>
  <c r="QHQ141" i="7"/>
  <c r="QHR141" i="7"/>
  <c r="QHS141" i="7"/>
  <c r="QHT141" i="7"/>
  <c r="QHU141" i="7"/>
  <c r="QHV141" i="7"/>
  <c r="QHW141" i="7"/>
  <c r="QHX141" i="7"/>
  <c r="QHY141" i="7"/>
  <c r="QHZ141" i="7"/>
  <c r="QIA141" i="7"/>
  <c r="QIB141" i="7"/>
  <c r="QIC141" i="7"/>
  <c r="QID141" i="7"/>
  <c r="QIE141" i="7"/>
  <c r="QIF141" i="7"/>
  <c r="QIG141" i="7"/>
  <c r="QIH141" i="7"/>
  <c r="QII141" i="7"/>
  <c r="QIJ141" i="7"/>
  <c r="QIK141" i="7"/>
  <c r="QIL141" i="7"/>
  <c r="QIM141" i="7"/>
  <c r="QIN141" i="7"/>
  <c r="QIO141" i="7"/>
  <c r="QIP141" i="7"/>
  <c r="QIQ141" i="7"/>
  <c r="QIR141" i="7"/>
  <c r="QIS141" i="7"/>
  <c r="QIT141" i="7"/>
  <c r="QIU141" i="7"/>
  <c r="QIV141" i="7"/>
  <c r="QIW141" i="7"/>
  <c r="QIX141" i="7"/>
  <c r="QIY141" i="7"/>
  <c r="QIZ141" i="7"/>
  <c r="QJA141" i="7"/>
  <c r="QJB141" i="7"/>
  <c r="QJC141" i="7"/>
  <c r="QJD141" i="7"/>
  <c r="QJE141" i="7"/>
  <c r="QJF141" i="7"/>
  <c r="QJG141" i="7"/>
  <c r="QJH141" i="7"/>
  <c r="QJI141" i="7"/>
  <c r="QJJ141" i="7"/>
  <c r="QJK141" i="7"/>
  <c r="QJL141" i="7"/>
  <c r="QJM141" i="7"/>
  <c r="QJN141" i="7"/>
  <c r="QJO141" i="7"/>
  <c r="QJP141" i="7"/>
  <c r="QJQ141" i="7"/>
  <c r="QJR141" i="7"/>
  <c r="QJS141" i="7"/>
  <c r="QJT141" i="7"/>
  <c r="QJU141" i="7"/>
  <c r="QJV141" i="7"/>
  <c r="QJW141" i="7"/>
  <c r="QJX141" i="7"/>
  <c r="QJY141" i="7"/>
  <c r="QJZ141" i="7"/>
  <c r="QKA141" i="7"/>
  <c r="QKB141" i="7"/>
  <c r="QKC141" i="7"/>
  <c r="QKD141" i="7"/>
  <c r="QKE141" i="7"/>
  <c r="QKF141" i="7"/>
  <c r="QKG141" i="7"/>
  <c r="QKH141" i="7"/>
  <c r="QKI141" i="7"/>
  <c r="QKJ141" i="7"/>
  <c r="QKK141" i="7"/>
  <c r="QKL141" i="7"/>
  <c r="QKM141" i="7"/>
  <c r="QKN141" i="7"/>
  <c r="QKO141" i="7"/>
  <c r="QKP141" i="7"/>
  <c r="QKQ141" i="7"/>
  <c r="QKR141" i="7"/>
  <c r="QKS141" i="7"/>
  <c r="QKT141" i="7"/>
  <c r="QKU141" i="7"/>
  <c r="QKV141" i="7"/>
  <c r="QKW141" i="7"/>
  <c r="QKX141" i="7"/>
  <c r="QKY141" i="7"/>
  <c r="QKZ141" i="7"/>
  <c r="QLA141" i="7"/>
  <c r="QLB141" i="7"/>
  <c r="QLC141" i="7"/>
  <c r="QLD141" i="7"/>
  <c r="QLE141" i="7"/>
  <c r="QLF141" i="7"/>
  <c r="QLG141" i="7"/>
  <c r="QLH141" i="7"/>
  <c r="QLI141" i="7"/>
  <c r="QLJ141" i="7"/>
  <c r="QLK141" i="7"/>
  <c r="QLL141" i="7"/>
  <c r="QLM141" i="7"/>
  <c r="QLN141" i="7"/>
  <c r="QLO141" i="7"/>
  <c r="QLP141" i="7"/>
  <c r="QLQ141" i="7"/>
  <c r="QLR141" i="7"/>
  <c r="QLS141" i="7"/>
  <c r="QLT141" i="7"/>
  <c r="QLU141" i="7"/>
  <c r="QLV141" i="7"/>
  <c r="QLW141" i="7"/>
  <c r="QLX141" i="7"/>
  <c r="QLY141" i="7"/>
  <c r="QLZ141" i="7"/>
  <c r="QMA141" i="7"/>
  <c r="QMB141" i="7"/>
  <c r="QMC141" i="7"/>
  <c r="QMD141" i="7"/>
  <c r="QME141" i="7"/>
  <c r="QMF141" i="7"/>
  <c r="QMG141" i="7"/>
  <c r="QMH141" i="7"/>
  <c r="QMI141" i="7"/>
  <c r="QMJ141" i="7"/>
  <c r="QMK141" i="7"/>
  <c r="QML141" i="7"/>
  <c r="QMM141" i="7"/>
  <c r="QMN141" i="7"/>
  <c r="QMO141" i="7"/>
  <c r="QMP141" i="7"/>
  <c r="QMQ141" i="7"/>
  <c r="QMR141" i="7"/>
  <c r="QMS141" i="7"/>
  <c r="QMT141" i="7"/>
  <c r="QMU141" i="7"/>
  <c r="QMV141" i="7"/>
  <c r="QMW141" i="7"/>
  <c r="QMX141" i="7"/>
  <c r="QMY141" i="7"/>
  <c r="QMZ141" i="7"/>
  <c r="QNA141" i="7"/>
  <c r="QNB141" i="7"/>
  <c r="QNC141" i="7"/>
  <c r="QND141" i="7"/>
  <c r="QNE141" i="7"/>
  <c r="QNF141" i="7"/>
  <c r="QNG141" i="7"/>
  <c r="QNH141" i="7"/>
  <c r="QNI141" i="7"/>
  <c r="QNJ141" i="7"/>
  <c r="QNK141" i="7"/>
  <c r="QNL141" i="7"/>
  <c r="QNM141" i="7"/>
  <c r="QNN141" i="7"/>
  <c r="QNO141" i="7"/>
  <c r="QNP141" i="7"/>
  <c r="QNQ141" i="7"/>
  <c r="QNR141" i="7"/>
  <c r="QNS141" i="7"/>
  <c r="QNT141" i="7"/>
  <c r="QNU141" i="7"/>
  <c r="QNV141" i="7"/>
  <c r="QNW141" i="7"/>
  <c r="QNX141" i="7"/>
  <c r="QNY141" i="7"/>
  <c r="QNZ141" i="7"/>
  <c r="QOA141" i="7"/>
  <c r="QOB141" i="7"/>
  <c r="QOC141" i="7"/>
  <c r="QOD141" i="7"/>
  <c r="QOE141" i="7"/>
  <c r="QOF141" i="7"/>
  <c r="QOG141" i="7"/>
  <c r="QOH141" i="7"/>
  <c r="QOI141" i="7"/>
  <c r="QOJ141" i="7"/>
  <c r="QOK141" i="7"/>
  <c r="QOL141" i="7"/>
  <c r="QOM141" i="7"/>
  <c r="QON141" i="7"/>
  <c r="QOO141" i="7"/>
  <c r="QOP141" i="7"/>
  <c r="QOQ141" i="7"/>
  <c r="QOR141" i="7"/>
  <c r="QOS141" i="7"/>
  <c r="QOT141" i="7"/>
  <c r="QOU141" i="7"/>
  <c r="QOV141" i="7"/>
  <c r="QOW141" i="7"/>
  <c r="QOX141" i="7"/>
  <c r="QOY141" i="7"/>
  <c r="QOZ141" i="7"/>
  <c r="QPA141" i="7"/>
  <c r="QPB141" i="7"/>
  <c r="QPC141" i="7"/>
  <c r="QPD141" i="7"/>
  <c r="QPE141" i="7"/>
  <c r="QPF141" i="7"/>
  <c r="QPG141" i="7"/>
  <c r="QPH141" i="7"/>
  <c r="QPI141" i="7"/>
  <c r="QPJ141" i="7"/>
  <c r="QPK141" i="7"/>
  <c r="QPL141" i="7"/>
  <c r="QPM141" i="7"/>
  <c r="QPN141" i="7"/>
  <c r="QPO141" i="7"/>
  <c r="QPP141" i="7"/>
  <c r="QPQ141" i="7"/>
  <c r="QPR141" i="7"/>
  <c r="QPS141" i="7"/>
  <c r="QPT141" i="7"/>
  <c r="QPU141" i="7"/>
  <c r="QPV141" i="7"/>
  <c r="QPW141" i="7"/>
  <c r="QPX141" i="7"/>
  <c r="QPY141" i="7"/>
  <c r="QPZ141" i="7"/>
  <c r="QQA141" i="7"/>
  <c r="QQB141" i="7"/>
  <c r="QQC141" i="7"/>
  <c r="QQD141" i="7"/>
  <c r="QQE141" i="7"/>
  <c r="QQF141" i="7"/>
  <c r="QQG141" i="7"/>
  <c r="QQH141" i="7"/>
  <c r="QQI141" i="7"/>
  <c r="QQJ141" i="7"/>
  <c r="QQK141" i="7"/>
  <c r="QQL141" i="7"/>
  <c r="QQM141" i="7"/>
  <c r="QQN141" i="7"/>
  <c r="QQO141" i="7"/>
  <c r="QQP141" i="7"/>
  <c r="QQQ141" i="7"/>
  <c r="QQR141" i="7"/>
  <c r="QQS141" i="7"/>
  <c r="QQT141" i="7"/>
  <c r="QQU141" i="7"/>
  <c r="QQV141" i="7"/>
  <c r="QQW141" i="7"/>
  <c r="QQX141" i="7"/>
  <c r="QQY141" i="7"/>
  <c r="QQZ141" i="7"/>
  <c r="QRA141" i="7"/>
  <c r="QRB141" i="7"/>
  <c r="QRC141" i="7"/>
  <c r="QRD141" i="7"/>
  <c r="QRE141" i="7"/>
  <c r="QRF141" i="7"/>
  <c r="QRG141" i="7"/>
  <c r="QRH141" i="7"/>
  <c r="QRI141" i="7"/>
  <c r="QRJ141" i="7"/>
  <c r="QRK141" i="7"/>
  <c r="QRL141" i="7"/>
  <c r="QRM141" i="7"/>
  <c r="QRN141" i="7"/>
  <c r="QRO141" i="7"/>
  <c r="QRP141" i="7"/>
  <c r="QRQ141" i="7"/>
  <c r="QRR141" i="7"/>
  <c r="QRS141" i="7"/>
  <c r="QRT141" i="7"/>
  <c r="QRU141" i="7"/>
  <c r="QRV141" i="7"/>
  <c r="QRW141" i="7"/>
  <c r="QRX141" i="7"/>
  <c r="QRY141" i="7"/>
  <c r="QRZ141" i="7"/>
  <c r="QSA141" i="7"/>
  <c r="QSB141" i="7"/>
  <c r="QSC141" i="7"/>
  <c r="QSD141" i="7"/>
  <c r="QSE141" i="7"/>
  <c r="QSF141" i="7"/>
  <c r="QSG141" i="7"/>
  <c r="QSH141" i="7"/>
  <c r="QSI141" i="7"/>
  <c r="QSJ141" i="7"/>
  <c r="QSK141" i="7"/>
  <c r="QSL141" i="7"/>
  <c r="QSM141" i="7"/>
  <c r="QSN141" i="7"/>
  <c r="QSO141" i="7"/>
  <c r="QSP141" i="7"/>
  <c r="QSQ141" i="7"/>
  <c r="QSR141" i="7"/>
  <c r="QSS141" i="7"/>
  <c r="QST141" i="7"/>
  <c r="QSU141" i="7"/>
  <c r="QSV141" i="7"/>
  <c r="QSW141" i="7"/>
  <c r="QSX141" i="7"/>
  <c r="QSY141" i="7"/>
  <c r="QSZ141" i="7"/>
  <c r="QTA141" i="7"/>
  <c r="QTB141" i="7"/>
  <c r="QTC141" i="7"/>
  <c r="QTD141" i="7"/>
  <c r="QTE141" i="7"/>
  <c r="QTF141" i="7"/>
  <c r="QTG141" i="7"/>
  <c r="QTH141" i="7"/>
  <c r="QTI141" i="7"/>
  <c r="QTJ141" i="7"/>
  <c r="QTK141" i="7"/>
  <c r="QTL141" i="7"/>
  <c r="QTM141" i="7"/>
  <c r="QTN141" i="7"/>
  <c r="QTO141" i="7"/>
  <c r="QTP141" i="7"/>
  <c r="QTQ141" i="7"/>
  <c r="QTR141" i="7"/>
  <c r="QTS141" i="7"/>
  <c r="QTT141" i="7"/>
  <c r="QTU141" i="7"/>
  <c r="QTV141" i="7"/>
  <c r="QTW141" i="7"/>
  <c r="QTX141" i="7"/>
  <c r="QTY141" i="7"/>
  <c r="QTZ141" i="7"/>
  <c r="QUA141" i="7"/>
  <c r="QUB141" i="7"/>
  <c r="QUC141" i="7"/>
  <c r="QUD141" i="7"/>
  <c r="QUE141" i="7"/>
  <c r="QUF141" i="7"/>
  <c r="QUG141" i="7"/>
  <c r="QUH141" i="7"/>
  <c r="QUI141" i="7"/>
  <c r="QUJ141" i="7"/>
  <c r="QUK141" i="7"/>
  <c r="QUL141" i="7"/>
  <c r="QUM141" i="7"/>
  <c r="QUN141" i="7"/>
  <c r="QUO141" i="7"/>
  <c r="QUP141" i="7"/>
  <c r="QUQ141" i="7"/>
  <c r="QUR141" i="7"/>
  <c r="QUS141" i="7"/>
  <c r="QUT141" i="7"/>
  <c r="QUU141" i="7"/>
  <c r="QUV141" i="7"/>
  <c r="QUW141" i="7"/>
  <c r="QUX141" i="7"/>
  <c r="QUY141" i="7"/>
  <c r="QUZ141" i="7"/>
  <c r="QVA141" i="7"/>
  <c r="QVB141" i="7"/>
  <c r="QVC141" i="7"/>
  <c r="QVD141" i="7"/>
  <c r="QVE141" i="7"/>
  <c r="QVF141" i="7"/>
  <c r="QVG141" i="7"/>
  <c r="QVH141" i="7"/>
  <c r="QVI141" i="7"/>
  <c r="QVJ141" i="7"/>
  <c r="QVK141" i="7"/>
  <c r="QVL141" i="7"/>
  <c r="QVM141" i="7"/>
  <c r="QVN141" i="7"/>
  <c r="QVO141" i="7"/>
  <c r="QVP141" i="7"/>
  <c r="QVQ141" i="7"/>
  <c r="QVR141" i="7"/>
  <c r="QVS141" i="7"/>
  <c r="QVT141" i="7"/>
  <c r="QVU141" i="7"/>
  <c r="QVV141" i="7"/>
  <c r="QVW141" i="7"/>
  <c r="QVX141" i="7"/>
  <c r="QVY141" i="7"/>
  <c r="QVZ141" i="7"/>
  <c r="QWA141" i="7"/>
  <c r="QWB141" i="7"/>
  <c r="QWC141" i="7"/>
  <c r="QWD141" i="7"/>
  <c r="QWE141" i="7"/>
  <c r="QWF141" i="7"/>
  <c r="QWG141" i="7"/>
  <c r="QWH141" i="7"/>
  <c r="QWI141" i="7"/>
  <c r="QWJ141" i="7"/>
  <c r="QWK141" i="7"/>
  <c r="QWL141" i="7"/>
  <c r="QWM141" i="7"/>
  <c r="QWN141" i="7"/>
  <c r="QWO141" i="7"/>
  <c r="QWP141" i="7"/>
  <c r="QWQ141" i="7"/>
  <c r="QWR141" i="7"/>
  <c r="QWS141" i="7"/>
  <c r="QWT141" i="7"/>
  <c r="QWU141" i="7"/>
  <c r="QWV141" i="7"/>
  <c r="QWW141" i="7"/>
  <c r="QWX141" i="7"/>
  <c r="QWY141" i="7"/>
  <c r="QWZ141" i="7"/>
  <c r="QXA141" i="7"/>
  <c r="QXB141" i="7"/>
  <c r="QXC141" i="7"/>
  <c r="QXD141" i="7"/>
  <c r="QXE141" i="7"/>
  <c r="QXF141" i="7"/>
  <c r="QXG141" i="7"/>
  <c r="QXH141" i="7"/>
  <c r="QXI141" i="7"/>
  <c r="QXJ141" i="7"/>
  <c r="QXK141" i="7"/>
  <c r="QXL141" i="7"/>
  <c r="QXM141" i="7"/>
  <c r="QXN141" i="7"/>
  <c r="QXO141" i="7"/>
  <c r="QXP141" i="7"/>
  <c r="QXQ141" i="7"/>
  <c r="QXR141" i="7"/>
  <c r="QXS141" i="7"/>
  <c r="QXT141" i="7"/>
  <c r="QXU141" i="7"/>
  <c r="QXV141" i="7"/>
  <c r="QXW141" i="7"/>
  <c r="QXX141" i="7"/>
  <c r="QXY141" i="7"/>
  <c r="QXZ141" i="7"/>
  <c r="QYA141" i="7"/>
  <c r="QYB141" i="7"/>
  <c r="QYC141" i="7"/>
  <c r="QYD141" i="7"/>
  <c r="QYE141" i="7"/>
  <c r="QYF141" i="7"/>
  <c r="QYG141" i="7"/>
  <c r="QYH141" i="7"/>
  <c r="QYI141" i="7"/>
  <c r="QYJ141" i="7"/>
  <c r="QYK141" i="7"/>
  <c r="QYL141" i="7"/>
  <c r="QYM141" i="7"/>
  <c r="QYN141" i="7"/>
  <c r="QYO141" i="7"/>
  <c r="QYP141" i="7"/>
  <c r="QYQ141" i="7"/>
  <c r="QYR141" i="7"/>
  <c r="QYS141" i="7"/>
  <c r="QYT141" i="7"/>
  <c r="QYU141" i="7"/>
  <c r="QYV141" i="7"/>
  <c r="QYW141" i="7"/>
  <c r="QYX141" i="7"/>
  <c r="QYY141" i="7"/>
  <c r="QYZ141" i="7"/>
  <c r="QZA141" i="7"/>
  <c r="QZB141" i="7"/>
  <c r="QZC141" i="7"/>
  <c r="QZD141" i="7"/>
  <c r="QZE141" i="7"/>
  <c r="QZF141" i="7"/>
  <c r="QZG141" i="7"/>
  <c r="QZH141" i="7"/>
  <c r="QZI141" i="7"/>
  <c r="QZJ141" i="7"/>
  <c r="QZK141" i="7"/>
  <c r="QZL141" i="7"/>
  <c r="QZM141" i="7"/>
  <c r="QZN141" i="7"/>
  <c r="QZO141" i="7"/>
  <c r="QZP141" i="7"/>
  <c r="QZQ141" i="7"/>
  <c r="QZR141" i="7"/>
  <c r="QZS141" i="7"/>
  <c r="QZT141" i="7"/>
  <c r="QZU141" i="7"/>
  <c r="QZV141" i="7"/>
  <c r="QZW141" i="7"/>
  <c r="QZX141" i="7"/>
  <c r="QZY141" i="7"/>
  <c r="QZZ141" i="7"/>
  <c r="RAA141" i="7"/>
  <c r="RAB141" i="7"/>
  <c r="RAC141" i="7"/>
  <c r="RAD141" i="7"/>
  <c r="RAE141" i="7"/>
  <c r="RAF141" i="7"/>
  <c r="RAG141" i="7"/>
  <c r="RAH141" i="7"/>
  <c r="RAI141" i="7"/>
  <c r="RAJ141" i="7"/>
  <c r="RAK141" i="7"/>
  <c r="RAL141" i="7"/>
  <c r="RAM141" i="7"/>
  <c r="RAN141" i="7"/>
  <c r="RAO141" i="7"/>
  <c r="RAP141" i="7"/>
  <c r="RAQ141" i="7"/>
  <c r="RAR141" i="7"/>
  <c r="RAS141" i="7"/>
  <c r="RAT141" i="7"/>
  <c r="RAU141" i="7"/>
  <c r="RAV141" i="7"/>
  <c r="RAW141" i="7"/>
  <c r="RAX141" i="7"/>
  <c r="RAY141" i="7"/>
  <c r="RAZ141" i="7"/>
  <c r="RBA141" i="7"/>
  <c r="RBB141" i="7"/>
  <c r="RBC141" i="7"/>
  <c r="RBD141" i="7"/>
  <c r="RBE141" i="7"/>
  <c r="RBF141" i="7"/>
  <c r="RBG141" i="7"/>
  <c r="RBH141" i="7"/>
  <c r="RBI141" i="7"/>
  <c r="RBJ141" i="7"/>
  <c r="RBK141" i="7"/>
  <c r="RBL141" i="7"/>
  <c r="RBM141" i="7"/>
  <c r="RBN141" i="7"/>
  <c r="RBO141" i="7"/>
  <c r="RBP141" i="7"/>
  <c r="RBQ141" i="7"/>
  <c r="RBR141" i="7"/>
  <c r="RBS141" i="7"/>
  <c r="RBT141" i="7"/>
  <c r="RBU141" i="7"/>
  <c r="RBV141" i="7"/>
  <c r="RBW141" i="7"/>
  <c r="RBX141" i="7"/>
  <c r="RBY141" i="7"/>
  <c r="RBZ141" i="7"/>
  <c r="RCA141" i="7"/>
  <c r="RCB141" i="7"/>
  <c r="RCC141" i="7"/>
  <c r="RCD141" i="7"/>
  <c r="RCE141" i="7"/>
  <c r="RCF141" i="7"/>
  <c r="RCG141" i="7"/>
  <c r="RCH141" i="7"/>
  <c r="RCI141" i="7"/>
  <c r="RCJ141" i="7"/>
  <c r="RCK141" i="7"/>
  <c r="RCL141" i="7"/>
  <c r="RCM141" i="7"/>
  <c r="RCN141" i="7"/>
  <c r="RCO141" i="7"/>
  <c r="RCP141" i="7"/>
  <c r="RCQ141" i="7"/>
  <c r="RCR141" i="7"/>
  <c r="RCS141" i="7"/>
  <c r="RCT141" i="7"/>
  <c r="RCU141" i="7"/>
  <c r="RCV141" i="7"/>
  <c r="RCW141" i="7"/>
  <c r="RCX141" i="7"/>
  <c r="RCY141" i="7"/>
  <c r="RCZ141" i="7"/>
  <c r="RDA141" i="7"/>
  <c r="RDB141" i="7"/>
  <c r="RDC141" i="7"/>
  <c r="RDD141" i="7"/>
  <c r="RDE141" i="7"/>
  <c r="RDF141" i="7"/>
  <c r="RDG141" i="7"/>
  <c r="RDH141" i="7"/>
  <c r="RDI141" i="7"/>
  <c r="RDJ141" i="7"/>
  <c r="RDK141" i="7"/>
  <c r="RDL141" i="7"/>
  <c r="RDM141" i="7"/>
  <c r="RDN141" i="7"/>
  <c r="RDO141" i="7"/>
  <c r="RDP141" i="7"/>
  <c r="RDQ141" i="7"/>
  <c r="RDR141" i="7"/>
  <c r="RDS141" i="7"/>
  <c r="RDT141" i="7"/>
  <c r="RDU141" i="7"/>
  <c r="RDV141" i="7"/>
  <c r="RDW141" i="7"/>
  <c r="RDX141" i="7"/>
  <c r="RDY141" i="7"/>
  <c r="RDZ141" i="7"/>
  <c r="REA141" i="7"/>
  <c r="REB141" i="7"/>
  <c r="REC141" i="7"/>
  <c r="RED141" i="7"/>
  <c r="REE141" i="7"/>
  <c r="REF141" i="7"/>
  <c r="REG141" i="7"/>
  <c r="REH141" i="7"/>
  <c r="REI141" i="7"/>
  <c r="REJ141" i="7"/>
  <c r="REK141" i="7"/>
  <c r="REL141" i="7"/>
  <c r="REM141" i="7"/>
  <c r="REN141" i="7"/>
  <c r="REO141" i="7"/>
  <c r="REP141" i="7"/>
  <c r="REQ141" i="7"/>
  <c r="RER141" i="7"/>
  <c r="RES141" i="7"/>
  <c r="RET141" i="7"/>
  <c r="REU141" i="7"/>
  <c r="REV141" i="7"/>
  <c r="REW141" i="7"/>
  <c r="REX141" i="7"/>
  <c r="REY141" i="7"/>
  <c r="REZ141" i="7"/>
  <c r="RFA141" i="7"/>
  <c r="RFB141" i="7"/>
  <c r="RFC141" i="7"/>
  <c r="RFD141" i="7"/>
  <c r="RFE141" i="7"/>
  <c r="RFF141" i="7"/>
  <c r="RFG141" i="7"/>
  <c r="RFH141" i="7"/>
  <c r="RFI141" i="7"/>
  <c r="RFJ141" i="7"/>
  <c r="RFK141" i="7"/>
  <c r="RFL141" i="7"/>
  <c r="RFM141" i="7"/>
  <c r="RFN141" i="7"/>
  <c r="RFO141" i="7"/>
  <c r="RFP141" i="7"/>
  <c r="RFQ141" i="7"/>
  <c r="RFR141" i="7"/>
  <c r="RFS141" i="7"/>
  <c r="RFT141" i="7"/>
  <c r="RFU141" i="7"/>
  <c r="RFV141" i="7"/>
  <c r="RFW141" i="7"/>
  <c r="RFX141" i="7"/>
  <c r="RFY141" i="7"/>
  <c r="RFZ141" i="7"/>
  <c r="RGA141" i="7"/>
  <c r="RGB141" i="7"/>
  <c r="RGC141" i="7"/>
  <c r="RGD141" i="7"/>
  <c r="RGE141" i="7"/>
  <c r="RGF141" i="7"/>
  <c r="RGG141" i="7"/>
  <c r="RGH141" i="7"/>
  <c r="RGI141" i="7"/>
  <c r="RGJ141" i="7"/>
  <c r="RGK141" i="7"/>
  <c r="RGL141" i="7"/>
  <c r="RGM141" i="7"/>
  <c r="RGN141" i="7"/>
  <c r="RGO141" i="7"/>
  <c r="RGP141" i="7"/>
  <c r="RGQ141" i="7"/>
  <c r="RGR141" i="7"/>
  <c r="RGS141" i="7"/>
  <c r="RGT141" i="7"/>
  <c r="RGU141" i="7"/>
  <c r="RGV141" i="7"/>
  <c r="RGW141" i="7"/>
  <c r="RGX141" i="7"/>
  <c r="RGY141" i="7"/>
  <c r="RGZ141" i="7"/>
  <c r="RHA141" i="7"/>
  <c r="RHB141" i="7"/>
  <c r="RHC141" i="7"/>
  <c r="RHD141" i="7"/>
  <c r="RHE141" i="7"/>
  <c r="RHF141" i="7"/>
  <c r="RHG141" i="7"/>
  <c r="RHH141" i="7"/>
  <c r="RHI141" i="7"/>
  <c r="RHJ141" i="7"/>
  <c r="RHK141" i="7"/>
  <c r="RHL141" i="7"/>
  <c r="RHM141" i="7"/>
  <c r="RHN141" i="7"/>
  <c r="RHO141" i="7"/>
  <c r="RHP141" i="7"/>
  <c r="RHQ141" i="7"/>
  <c r="RHR141" i="7"/>
  <c r="RHS141" i="7"/>
  <c r="RHT141" i="7"/>
  <c r="RHU141" i="7"/>
  <c r="RHV141" i="7"/>
  <c r="RHW141" i="7"/>
  <c r="RHX141" i="7"/>
  <c r="RHY141" i="7"/>
  <c r="RHZ141" i="7"/>
  <c r="RIA141" i="7"/>
  <c r="RIB141" i="7"/>
  <c r="RIC141" i="7"/>
  <c r="RID141" i="7"/>
  <c r="RIE141" i="7"/>
  <c r="RIF141" i="7"/>
  <c r="RIG141" i="7"/>
  <c r="RIH141" i="7"/>
  <c r="RII141" i="7"/>
  <c r="RIJ141" i="7"/>
  <c r="RIK141" i="7"/>
  <c r="RIL141" i="7"/>
  <c r="RIM141" i="7"/>
  <c r="RIN141" i="7"/>
  <c r="RIO141" i="7"/>
  <c r="RIP141" i="7"/>
  <c r="RIQ141" i="7"/>
  <c r="RIR141" i="7"/>
  <c r="RIS141" i="7"/>
  <c r="RIT141" i="7"/>
  <c r="RIU141" i="7"/>
  <c r="RIV141" i="7"/>
  <c r="RIW141" i="7"/>
  <c r="RIX141" i="7"/>
  <c r="RIY141" i="7"/>
  <c r="RIZ141" i="7"/>
  <c r="RJA141" i="7"/>
  <c r="RJB141" i="7"/>
  <c r="RJC141" i="7"/>
  <c r="RJD141" i="7"/>
  <c r="RJE141" i="7"/>
  <c r="RJF141" i="7"/>
  <c r="RJG141" i="7"/>
  <c r="RJH141" i="7"/>
  <c r="RJI141" i="7"/>
  <c r="RJJ141" i="7"/>
  <c r="RJK141" i="7"/>
  <c r="RJL141" i="7"/>
  <c r="RJM141" i="7"/>
  <c r="RJN141" i="7"/>
  <c r="RJO141" i="7"/>
  <c r="RJP141" i="7"/>
  <c r="RJQ141" i="7"/>
  <c r="RJR141" i="7"/>
  <c r="RJS141" i="7"/>
  <c r="RJT141" i="7"/>
  <c r="RJU141" i="7"/>
  <c r="RJV141" i="7"/>
  <c r="RJW141" i="7"/>
  <c r="RJX141" i="7"/>
  <c r="RJY141" i="7"/>
  <c r="RJZ141" i="7"/>
  <c r="RKA141" i="7"/>
  <c r="RKB141" i="7"/>
  <c r="RKC141" i="7"/>
  <c r="RKD141" i="7"/>
  <c r="RKE141" i="7"/>
  <c r="RKF141" i="7"/>
  <c r="RKG141" i="7"/>
  <c r="RKH141" i="7"/>
  <c r="RKI141" i="7"/>
  <c r="RKJ141" i="7"/>
  <c r="RKK141" i="7"/>
  <c r="RKL141" i="7"/>
  <c r="RKM141" i="7"/>
  <c r="RKN141" i="7"/>
  <c r="RKO141" i="7"/>
  <c r="RKP141" i="7"/>
  <c r="RKQ141" i="7"/>
  <c r="RKR141" i="7"/>
  <c r="RKS141" i="7"/>
  <c r="RKT141" i="7"/>
  <c r="RKU141" i="7"/>
  <c r="RKV141" i="7"/>
  <c r="RKW141" i="7"/>
  <c r="RKX141" i="7"/>
  <c r="RKY141" i="7"/>
  <c r="RKZ141" i="7"/>
  <c r="RLA141" i="7"/>
  <c r="RLB141" i="7"/>
  <c r="RLC141" i="7"/>
  <c r="RLD141" i="7"/>
  <c r="RLE141" i="7"/>
  <c r="RLF141" i="7"/>
  <c r="RLG141" i="7"/>
  <c r="RLH141" i="7"/>
  <c r="RLI141" i="7"/>
  <c r="RLJ141" i="7"/>
  <c r="RLK141" i="7"/>
  <c r="RLL141" i="7"/>
  <c r="RLM141" i="7"/>
  <c r="RLN141" i="7"/>
  <c r="RLO141" i="7"/>
  <c r="RLP141" i="7"/>
  <c r="RLQ141" i="7"/>
  <c r="RLR141" i="7"/>
  <c r="RLS141" i="7"/>
  <c r="RLT141" i="7"/>
  <c r="RLU141" i="7"/>
  <c r="RLV141" i="7"/>
  <c r="RLW141" i="7"/>
  <c r="RLX141" i="7"/>
  <c r="RLY141" i="7"/>
  <c r="RLZ141" i="7"/>
  <c r="RMA141" i="7"/>
  <c r="RMB141" i="7"/>
  <c r="RMC141" i="7"/>
  <c r="RMD141" i="7"/>
  <c r="RME141" i="7"/>
  <c r="RMF141" i="7"/>
  <c r="RMG141" i="7"/>
  <c r="RMH141" i="7"/>
  <c r="RMI141" i="7"/>
  <c r="RMJ141" i="7"/>
  <c r="RMK141" i="7"/>
  <c r="RML141" i="7"/>
  <c r="RMM141" i="7"/>
  <c r="RMN141" i="7"/>
  <c r="RMO141" i="7"/>
  <c r="RMP141" i="7"/>
  <c r="RMQ141" i="7"/>
  <c r="RMR141" i="7"/>
  <c r="RMS141" i="7"/>
  <c r="RMT141" i="7"/>
  <c r="RMU141" i="7"/>
  <c r="RMV141" i="7"/>
  <c r="RMW141" i="7"/>
  <c r="RMX141" i="7"/>
  <c r="RMY141" i="7"/>
  <c r="RMZ141" i="7"/>
  <c r="RNA141" i="7"/>
  <c r="RNB141" i="7"/>
  <c r="RNC141" i="7"/>
  <c r="RND141" i="7"/>
  <c r="RNE141" i="7"/>
  <c r="RNF141" i="7"/>
  <c r="RNG141" i="7"/>
  <c r="RNH141" i="7"/>
  <c r="RNI141" i="7"/>
  <c r="RNJ141" i="7"/>
  <c r="RNK141" i="7"/>
  <c r="RNL141" i="7"/>
  <c r="RNM141" i="7"/>
  <c r="RNN141" i="7"/>
  <c r="RNO141" i="7"/>
  <c r="RNP141" i="7"/>
  <c r="RNQ141" i="7"/>
  <c r="RNR141" i="7"/>
  <c r="RNS141" i="7"/>
  <c r="RNT141" i="7"/>
  <c r="RNU141" i="7"/>
  <c r="RNV141" i="7"/>
  <c r="RNW141" i="7"/>
  <c r="RNX141" i="7"/>
  <c r="RNY141" i="7"/>
  <c r="RNZ141" i="7"/>
  <c r="ROA141" i="7"/>
  <c r="ROB141" i="7"/>
  <c r="ROC141" i="7"/>
  <c r="ROD141" i="7"/>
  <c r="ROE141" i="7"/>
  <c r="ROF141" i="7"/>
  <c r="ROG141" i="7"/>
  <c r="ROH141" i="7"/>
  <c r="ROI141" i="7"/>
  <c r="ROJ141" i="7"/>
  <c r="ROK141" i="7"/>
  <c r="ROL141" i="7"/>
  <c r="ROM141" i="7"/>
  <c r="RON141" i="7"/>
  <c r="ROO141" i="7"/>
  <c r="ROP141" i="7"/>
  <c r="ROQ141" i="7"/>
  <c r="ROR141" i="7"/>
  <c r="ROS141" i="7"/>
  <c r="ROT141" i="7"/>
  <c r="ROU141" i="7"/>
  <c r="ROV141" i="7"/>
  <c r="ROW141" i="7"/>
  <c r="ROX141" i="7"/>
  <c r="ROY141" i="7"/>
  <c r="ROZ141" i="7"/>
  <c r="RPA141" i="7"/>
  <c r="RPB141" i="7"/>
  <c r="RPC141" i="7"/>
  <c r="RPD141" i="7"/>
  <c r="RPE141" i="7"/>
  <c r="RPF141" i="7"/>
  <c r="RPG141" i="7"/>
  <c r="RPH141" i="7"/>
  <c r="RPI141" i="7"/>
  <c r="RPJ141" i="7"/>
  <c r="RPK141" i="7"/>
  <c r="RPL141" i="7"/>
  <c r="RPM141" i="7"/>
  <c r="RPN141" i="7"/>
  <c r="RPO141" i="7"/>
  <c r="RPP141" i="7"/>
  <c r="RPQ141" i="7"/>
  <c r="RPR141" i="7"/>
  <c r="RPS141" i="7"/>
  <c r="RPT141" i="7"/>
  <c r="RPU141" i="7"/>
  <c r="RPV141" i="7"/>
  <c r="RPW141" i="7"/>
  <c r="RPX141" i="7"/>
  <c r="RPY141" i="7"/>
  <c r="RPZ141" i="7"/>
  <c r="RQA141" i="7"/>
  <c r="RQB141" i="7"/>
  <c r="RQC141" i="7"/>
  <c r="RQD141" i="7"/>
  <c r="RQE141" i="7"/>
  <c r="RQF141" i="7"/>
  <c r="RQG141" i="7"/>
  <c r="RQH141" i="7"/>
  <c r="RQI141" i="7"/>
  <c r="RQJ141" i="7"/>
  <c r="RQK141" i="7"/>
  <c r="RQL141" i="7"/>
  <c r="RQM141" i="7"/>
  <c r="RQN141" i="7"/>
  <c r="RQO141" i="7"/>
  <c r="RQP141" i="7"/>
  <c r="RQQ141" i="7"/>
  <c r="RQR141" i="7"/>
  <c r="RQS141" i="7"/>
  <c r="RQT141" i="7"/>
  <c r="RQU141" i="7"/>
  <c r="RQV141" i="7"/>
  <c r="RQW141" i="7"/>
  <c r="RQX141" i="7"/>
  <c r="RQY141" i="7"/>
  <c r="RQZ141" i="7"/>
  <c r="RRA141" i="7"/>
  <c r="RRB141" i="7"/>
  <c r="RRC141" i="7"/>
  <c r="RRD141" i="7"/>
  <c r="RRE141" i="7"/>
  <c r="RRF141" i="7"/>
  <c r="RRG141" i="7"/>
  <c r="RRH141" i="7"/>
  <c r="RRI141" i="7"/>
  <c r="RRJ141" i="7"/>
  <c r="RRK141" i="7"/>
  <c r="RRL141" i="7"/>
  <c r="RRM141" i="7"/>
  <c r="RRN141" i="7"/>
  <c r="RRO141" i="7"/>
  <c r="RRP141" i="7"/>
  <c r="RRQ141" i="7"/>
  <c r="RRR141" i="7"/>
  <c r="RRS141" i="7"/>
  <c r="RRT141" i="7"/>
  <c r="RRU141" i="7"/>
  <c r="RRV141" i="7"/>
  <c r="RRW141" i="7"/>
  <c r="RRX141" i="7"/>
  <c r="RRY141" i="7"/>
  <c r="RRZ141" i="7"/>
  <c r="RSA141" i="7"/>
  <c r="RSB141" i="7"/>
  <c r="RSC141" i="7"/>
  <c r="RSD141" i="7"/>
  <c r="RSE141" i="7"/>
  <c r="RSF141" i="7"/>
  <c r="RSG141" i="7"/>
  <c r="RSH141" i="7"/>
  <c r="RSI141" i="7"/>
  <c r="RSJ141" i="7"/>
  <c r="RSK141" i="7"/>
  <c r="RSL141" i="7"/>
  <c r="RSM141" i="7"/>
  <c r="RSN141" i="7"/>
  <c r="RSO141" i="7"/>
  <c r="RSP141" i="7"/>
  <c r="RSQ141" i="7"/>
  <c r="RSR141" i="7"/>
  <c r="RSS141" i="7"/>
  <c r="RST141" i="7"/>
  <c r="RSU141" i="7"/>
  <c r="RSV141" i="7"/>
  <c r="RSW141" i="7"/>
  <c r="RSX141" i="7"/>
  <c r="RSY141" i="7"/>
  <c r="RSZ141" i="7"/>
  <c r="RTA141" i="7"/>
  <c r="RTB141" i="7"/>
  <c r="RTC141" i="7"/>
  <c r="RTD141" i="7"/>
  <c r="RTE141" i="7"/>
  <c r="RTF141" i="7"/>
  <c r="RTG141" i="7"/>
  <c r="RTH141" i="7"/>
  <c r="RTI141" i="7"/>
  <c r="RTJ141" i="7"/>
  <c r="RTK141" i="7"/>
  <c r="RTL141" i="7"/>
  <c r="RTM141" i="7"/>
  <c r="RTN141" i="7"/>
  <c r="RTO141" i="7"/>
  <c r="RTP141" i="7"/>
  <c r="RTQ141" i="7"/>
  <c r="RTR141" i="7"/>
  <c r="RTS141" i="7"/>
  <c r="RTT141" i="7"/>
  <c r="RTU141" i="7"/>
  <c r="RTV141" i="7"/>
  <c r="RTW141" i="7"/>
  <c r="RTX141" i="7"/>
  <c r="RTY141" i="7"/>
  <c r="RTZ141" i="7"/>
  <c r="RUA141" i="7"/>
  <c r="RUB141" i="7"/>
  <c r="RUC141" i="7"/>
  <c r="RUD141" i="7"/>
  <c r="RUE141" i="7"/>
  <c r="RUF141" i="7"/>
  <c r="RUG141" i="7"/>
  <c r="RUH141" i="7"/>
  <c r="RUI141" i="7"/>
  <c r="RUJ141" i="7"/>
  <c r="RUK141" i="7"/>
  <c r="RUL141" i="7"/>
  <c r="RUM141" i="7"/>
  <c r="RUN141" i="7"/>
  <c r="RUO141" i="7"/>
  <c r="RUP141" i="7"/>
  <c r="RUQ141" i="7"/>
  <c r="RUR141" i="7"/>
  <c r="RUS141" i="7"/>
  <c r="RUT141" i="7"/>
  <c r="RUU141" i="7"/>
  <c r="RUV141" i="7"/>
  <c r="RUW141" i="7"/>
  <c r="RUX141" i="7"/>
  <c r="RUY141" i="7"/>
  <c r="RUZ141" i="7"/>
  <c r="RVA141" i="7"/>
  <c r="RVB141" i="7"/>
  <c r="RVC141" i="7"/>
  <c r="RVD141" i="7"/>
  <c r="RVE141" i="7"/>
  <c r="RVF141" i="7"/>
  <c r="RVG141" i="7"/>
  <c r="RVH141" i="7"/>
  <c r="RVI141" i="7"/>
  <c r="RVJ141" i="7"/>
  <c r="RVK141" i="7"/>
  <c r="RVL141" i="7"/>
  <c r="RVM141" i="7"/>
  <c r="RVN141" i="7"/>
  <c r="RVO141" i="7"/>
  <c r="RVP141" i="7"/>
  <c r="RVQ141" i="7"/>
  <c r="RVR141" i="7"/>
  <c r="RVS141" i="7"/>
  <c r="RVT141" i="7"/>
  <c r="RVU141" i="7"/>
  <c r="RVV141" i="7"/>
  <c r="RVW141" i="7"/>
  <c r="RVX141" i="7"/>
  <c r="RVY141" i="7"/>
  <c r="RVZ141" i="7"/>
  <c r="RWA141" i="7"/>
  <c r="RWB141" i="7"/>
  <c r="RWC141" i="7"/>
  <c r="RWD141" i="7"/>
  <c r="RWE141" i="7"/>
  <c r="RWF141" i="7"/>
  <c r="RWG141" i="7"/>
  <c r="RWH141" i="7"/>
  <c r="RWI141" i="7"/>
  <c r="RWJ141" i="7"/>
  <c r="RWK141" i="7"/>
  <c r="RWL141" i="7"/>
  <c r="RWM141" i="7"/>
  <c r="RWN141" i="7"/>
  <c r="RWO141" i="7"/>
  <c r="RWP141" i="7"/>
  <c r="RWQ141" i="7"/>
  <c r="RWR141" i="7"/>
  <c r="RWS141" i="7"/>
  <c r="RWT141" i="7"/>
  <c r="RWU141" i="7"/>
  <c r="RWV141" i="7"/>
  <c r="RWW141" i="7"/>
  <c r="RWX141" i="7"/>
  <c r="RWY141" i="7"/>
  <c r="RWZ141" i="7"/>
  <c r="RXA141" i="7"/>
  <c r="RXB141" i="7"/>
  <c r="RXC141" i="7"/>
  <c r="RXD141" i="7"/>
  <c r="RXE141" i="7"/>
  <c r="RXF141" i="7"/>
  <c r="RXG141" i="7"/>
  <c r="RXH141" i="7"/>
  <c r="RXI141" i="7"/>
  <c r="RXJ141" i="7"/>
  <c r="RXK141" i="7"/>
  <c r="RXL141" i="7"/>
  <c r="RXM141" i="7"/>
  <c r="RXN141" i="7"/>
  <c r="RXO141" i="7"/>
  <c r="RXP141" i="7"/>
  <c r="RXQ141" i="7"/>
  <c r="RXR141" i="7"/>
  <c r="RXS141" i="7"/>
  <c r="RXT141" i="7"/>
  <c r="RXU141" i="7"/>
  <c r="RXV141" i="7"/>
  <c r="RXW141" i="7"/>
  <c r="RXX141" i="7"/>
  <c r="RXY141" i="7"/>
  <c r="RXZ141" i="7"/>
  <c r="RYA141" i="7"/>
  <c r="RYB141" i="7"/>
  <c r="RYC141" i="7"/>
  <c r="RYD141" i="7"/>
  <c r="RYE141" i="7"/>
  <c r="RYF141" i="7"/>
  <c r="RYG141" i="7"/>
  <c r="RYH141" i="7"/>
  <c r="RYI141" i="7"/>
  <c r="RYJ141" i="7"/>
  <c r="RYK141" i="7"/>
  <c r="RYL141" i="7"/>
  <c r="RYM141" i="7"/>
  <c r="RYN141" i="7"/>
  <c r="RYO141" i="7"/>
  <c r="RYP141" i="7"/>
  <c r="RYQ141" i="7"/>
  <c r="RYR141" i="7"/>
  <c r="RYS141" i="7"/>
  <c r="RYT141" i="7"/>
  <c r="RYU141" i="7"/>
  <c r="RYV141" i="7"/>
  <c r="RYW141" i="7"/>
  <c r="RYX141" i="7"/>
  <c r="RYY141" i="7"/>
  <c r="RYZ141" i="7"/>
  <c r="RZA141" i="7"/>
  <c r="RZB141" i="7"/>
  <c r="RZC141" i="7"/>
  <c r="RZD141" i="7"/>
  <c r="RZE141" i="7"/>
  <c r="RZF141" i="7"/>
  <c r="RZG141" i="7"/>
  <c r="RZH141" i="7"/>
  <c r="RZI141" i="7"/>
  <c r="RZJ141" i="7"/>
  <c r="RZK141" i="7"/>
  <c r="RZL141" i="7"/>
  <c r="RZM141" i="7"/>
  <c r="RZN141" i="7"/>
  <c r="RZO141" i="7"/>
  <c r="RZP141" i="7"/>
  <c r="RZQ141" i="7"/>
  <c r="RZR141" i="7"/>
  <c r="RZS141" i="7"/>
  <c r="RZT141" i="7"/>
  <c r="RZU141" i="7"/>
  <c r="RZV141" i="7"/>
  <c r="RZW141" i="7"/>
  <c r="RZX141" i="7"/>
  <c r="RZY141" i="7"/>
  <c r="RZZ141" i="7"/>
  <c r="SAA141" i="7"/>
  <c r="SAB141" i="7"/>
  <c r="SAC141" i="7"/>
  <c r="SAD141" i="7"/>
  <c r="SAE141" i="7"/>
  <c r="SAF141" i="7"/>
  <c r="SAG141" i="7"/>
  <c r="SAH141" i="7"/>
  <c r="SAI141" i="7"/>
  <c r="SAJ141" i="7"/>
  <c r="SAK141" i="7"/>
  <c r="SAL141" i="7"/>
  <c r="SAM141" i="7"/>
  <c r="SAN141" i="7"/>
  <c r="SAO141" i="7"/>
  <c r="SAP141" i="7"/>
  <c r="SAQ141" i="7"/>
  <c r="SAR141" i="7"/>
  <c r="SAS141" i="7"/>
  <c r="SAT141" i="7"/>
  <c r="SAU141" i="7"/>
  <c r="SAV141" i="7"/>
  <c r="SAW141" i="7"/>
  <c r="SAX141" i="7"/>
  <c r="SAY141" i="7"/>
  <c r="SAZ141" i="7"/>
  <c r="SBA141" i="7"/>
  <c r="SBB141" i="7"/>
  <c r="SBC141" i="7"/>
  <c r="SBD141" i="7"/>
  <c r="SBE141" i="7"/>
  <c r="SBF141" i="7"/>
  <c r="SBG141" i="7"/>
  <c r="SBH141" i="7"/>
  <c r="SBI141" i="7"/>
  <c r="SBJ141" i="7"/>
  <c r="SBK141" i="7"/>
  <c r="SBL141" i="7"/>
  <c r="SBM141" i="7"/>
  <c r="SBN141" i="7"/>
  <c r="SBO141" i="7"/>
  <c r="SBP141" i="7"/>
  <c r="SBQ141" i="7"/>
  <c r="SBR141" i="7"/>
  <c r="SBS141" i="7"/>
  <c r="SBT141" i="7"/>
  <c r="SBU141" i="7"/>
  <c r="SBV141" i="7"/>
  <c r="SBW141" i="7"/>
  <c r="SBX141" i="7"/>
  <c r="SBY141" i="7"/>
  <c r="SBZ141" i="7"/>
  <c r="SCA141" i="7"/>
  <c r="SCB141" i="7"/>
  <c r="SCC141" i="7"/>
  <c r="SCD141" i="7"/>
  <c r="SCE141" i="7"/>
  <c r="SCF141" i="7"/>
  <c r="SCG141" i="7"/>
  <c r="SCH141" i="7"/>
  <c r="SCI141" i="7"/>
  <c r="SCJ141" i="7"/>
  <c r="SCK141" i="7"/>
  <c r="SCL141" i="7"/>
  <c r="SCM141" i="7"/>
  <c r="SCN141" i="7"/>
  <c r="SCO141" i="7"/>
  <c r="SCP141" i="7"/>
  <c r="SCQ141" i="7"/>
  <c r="SCR141" i="7"/>
  <c r="SCS141" i="7"/>
  <c r="SCT141" i="7"/>
  <c r="SCU141" i="7"/>
  <c r="SCV141" i="7"/>
  <c r="SCW141" i="7"/>
  <c r="SCX141" i="7"/>
  <c r="SCY141" i="7"/>
  <c r="SCZ141" i="7"/>
  <c r="SDA141" i="7"/>
  <c r="SDB141" i="7"/>
  <c r="SDC141" i="7"/>
  <c r="SDD141" i="7"/>
  <c r="SDE141" i="7"/>
  <c r="SDF141" i="7"/>
  <c r="SDG141" i="7"/>
  <c r="SDH141" i="7"/>
  <c r="SDI141" i="7"/>
  <c r="SDJ141" i="7"/>
  <c r="SDK141" i="7"/>
  <c r="SDL141" i="7"/>
  <c r="SDM141" i="7"/>
  <c r="SDN141" i="7"/>
  <c r="SDO141" i="7"/>
  <c r="SDP141" i="7"/>
  <c r="SDQ141" i="7"/>
  <c r="SDR141" i="7"/>
  <c r="SDS141" i="7"/>
  <c r="SDT141" i="7"/>
  <c r="SDU141" i="7"/>
  <c r="SDV141" i="7"/>
  <c r="SDW141" i="7"/>
  <c r="SDX141" i="7"/>
  <c r="SDY141" i="7"/>
  <c r="SDZ141" i="7"/>
  <c r="SEA141" i="7"/>
  <c r="SEB141" i="7"/>
  <c r="SEC141" i="7"/>
  <c r="SED141" i="7"/>
  <c r="SEE141" i="7"/>
  <c r="SEF141" i="7"/>
  <c r="SEG141" i="7"/>
  <c r="SEH141" i="7"/>
  <c r="SEI141" i="7"/>
  <c r="SEJ141" i="7"/>
  <c r="SEK141" i="7"/>
  <c r="SEL141" i="7"/>
  <c r="SEM141" i="7"/>
  <c r="SEN141" i="7"/>
  <c r="SEO141" i="7"/>
  <c r="SEP141" i="7"/>
  <c r="SEQ141" i="7"/>
  <c r="SER141" i="7"/>
  <c r="SES141" i="7"/>
  <c r="SET141" i="7"/>
  <c r="SEU141" i="7"/>
  <c r="SEV141" i="7"/>
  <c r="SEW141" i="7"/>
  <c r="SEX141" i="7"/>
  <c r="SEY141" i="7"/>
  <c r="SEZ141" i="7"/>
  <c r="SFA141" i="7"/>
  <c r="SFB141" i="7"/>
  <c r="SFC141" i="7"/>
  <c r="SFD141" i="7"/>
  <c r="SFE141" i="7"/>
  <c r="SFF141" i="7"/>
  <c r="SFG141" i="7"/>
  <c r="SFH141" i="7"/>
  <c r="SFI141" i="7"/>
  <c r="SFJ141" i="7"/>
  <c r="SFK141" i="7"/>
  <c r="SFL141" i="7"/>
  <c r="SFM141" i="7"/>
  <c r="SFN141" i="7"/>
  <c r="SFO141" i="7"/>
  <c r="SFP141" i="7"/>
  <c r="SFQ141" i="7"/>
  <c r="SFR141" i="7"/>
  <c r="SFS141" i="7"/>
  <c r="SFT141" i="7"/>
  <c r="SFU141" i="7"/>
  <c r="SFV141" i="7"/>
  <c r="SFW141" i="7"/>
  <c r="SFX141" i="7"/>
  <c r="SFY141" i="7"/>
  <c r="SFZ141" i="7"/>
  <c r="SGA141" i="7"/>
  <c r="SGB141" i="7"/>
  <c r="SGC141" i="7"/>
  <c r="SGD141" i="7"/>
  <c r="SGE141" i="7"/>
  <c r="SGF141" i="7"/>
  <c r="SGG141" i="7"/>
  <c r="SGH141" i="7"/>
  <c r="SGI141" i="7"/>
  <c r="SGJ141" i="7"/>
  <c r="SGK141" i="7"/>
  <c r="SGL141" i="7"/>
  <c r="SGM141" i="7"/>
  <c r="SGN141" i="7"/>
  <c r="SGO141" i="7"/>
  <c r="SGP141" i="7"/>
  <c r="SGQ141" i="7"/>
  <c r="SGR141" i="7"/>
  <c r="SGS141" i="7"/>
  <c r="SGT141" i="7"/>
  <c r="SGU141" i="7"/>
  <c r="SGV141" i="7"/>
  <c r="SGW141" i="7"/>
  <c r="SGX141" i="7"/>
  <c r="SGY141" i="7"/>
  <c r="SGZ141" i="7"/>
  <c r="SHA141" i="7"/>
  <c r="SHB141" i="7"/>
  <c r="SHC141" i="7"/>
  <c r="SHD141" i="7"/>
  <c r="SHE141" i="7"/>
  <c r="SHF141" i="7"/>
  <c r="SHG141" i="7"/>
  <c r="SHH141" i="7"/>
  <c r="SHI141" i="7"/>
  <c r="SHJ141" i="7"/>
  <c r="SHK141" i="7"/>
  <c r="SHL141" i="7"/>
  <c r="SHM141" i="7"/>
  <c r="SHN141" i="7"/>
  <c r="SHO141" i="7"/>
  <c r="SHP141" i="7"/>
  <c r="SHQ141" i="7"/>
  <c r="SHR141" i="7"/>
  <c r="SHS141" i="7"/>
  <c r="SHT141" i="7"/>
  <c r="SHU141" i="7"/>
  <c r="SHV141" i="7"/>
  <c r="SHW141" i="7"/>
  <c r="SHX141" i="7"/>
  <c r="SHY141" i="7"/>
  <c r="SHZ141" i="7"/>
  <c r="SIA141" i="7"/>
  <c r="SIB141" i="7"/>
  <c r="SIC141" i="7"/>
  <c r="SID141" i="7"/>
  <c r="SIE141" i="7"/>
  <c r="SIF141" i="7"/>
  <c r="SIG141" i="7"/>
  <c r="SIH141" i="7"/>
  <c r="SII141" i="7"/>
  <c r="SIJ141" i="7"/>
  <c r="SIK141" i="7"/>
  <c r="SIL141" i="7"/>
  <c r="SIM141" i="7"/>
  <c r="SIN141" i="7"/>
  <c r="SIO141" i="7"/>
  <c r="SIP141" i="7"/>
  <c r="SIQ141" i="7"/>
  <c r="SIR141" i="7"/>
  <c r="SIS141" i="7"/>
  <c r="SIT141" i="7"/>
  <c r="SIU141" i="7"/>
  <c r="SIV141" i="7"/>
  <c r="SIW141" i="7"/>
  <c r="SIX141" i="7"/>
  <c r="SIY141" i="7"/>
  <c r="SIZ141" i="7"/>
  <c r="SJA141" i="7"/>
  <c r="SJB141" i="7"/>
  <c r="SJC141" i="7"/>
  <c r="SJD141" i="7"/>
  <c r="SJE141" i="7"/>
  <c r="SJF141" i="7"/>
  <c r="SJG141" i="7"/>
  <c r="SJH141" i="7"/>
  <c r="SJI141" i="7"/>
  <c r="SJJ141" i="7"/>
  <c r="SJK141" i="7"/>
  <c r="SJL141" i="7"/>
  <c r="SJM141" i="7"/>
  <c r="SJN141" i="7"/>
  <c r="SJO141" i="7"/>
  <c r="SJP141" i="7"/>
  <c r="SJQ141" i="7"/>
  <c r="SJR141" i="7"/>
  <c r="SJS141" i="7"/>
  <c r="SJT141" i="7"/>
  <c r="SJU141" i="7"/>
  <c r="SJV141" i="7"/>
  <c r="SJW141" i="7"/>
  <c r="SJX141" i="7"/>
  <c r="SJY141" i="7"/>
  <c r="SJZ141" i="7"/>
  <c r="SKA141" i="7"/>
  <c r="SKB141" i="7"/>
  <c r="SKC141" i="7"/>
  <c r="SKD141" i="7"/>
  <c r="SKE141" i="7"/>
  <c r="SKF141" i="7"/>
  <c r="SKG141" i="7"/>
  <c r="SKH141" i="7"/>
  <c r="SKI141" i="7"/>
  <c r="SKJ141" i="7"/>
  <c r="SKK141" i="7"/>
  <c r="SKL141" i="7"/>
  <c r="SKM141" i="7"/>
  <c r="SKN141" i="7"/>
  <c r="SKO141" i="7"/>
  <c r="SKP141" i="7"/>
  <c r="SKQ141" i="7"/>
  <c r="SKR141" i="7"/>
  <c r="SKS141" i="7"/>
  <c r="SKT141" i="7"/>
  <c r="SKU141" i="7"/>
  <c r="SKV141" i="7"/>
  <c r="SKW141" i="7"/>
  <c r="SKX141" i="7"/>
  <c r="SKY141" i="7"/>
  <c r="SKZ141" i="7"/>
  <c r="SLA141" i="7"/>
  <c r="SLB141" i="7"/>
  <c r="SLC141" i="7"/>
  <c r="SLD141" i="7"/>
  <c r="SLE141" i="7"/>
  <c r="SLF141" i="7"/>
  <c r="SLG141" i="7"/>
  <c r="SLH141" i="7"/>
  <c r="SLI141" i="7"/>
  <c r="SLJ141" i="7"/>
  <c r="SLK141" i="7"/>
  <c r="SLL141" i="7"/>
  <c r="SLM141" i="7"/>
  <c r="SLN141" i="7"/>
  <c r="SLO141" i="7"/>
  <c r="SLP141" i="7"/>
  <c r="SLQ141" i="7"/>
  <c r="SLR141" i="7"/>
  <c r="SLS141" i="7"/>
  <c r="SLT141" i="7"/>
  <c r="SLU141" i="7"/>
  <c r="SLV141" i="7"/>
  <c r="SLW141" i="7"/>
  <c r="SLX141" i="7"/>
  <c r="SLY141" i="7"/>
  <c r="SLZ141" i="7"/>
  <c r="SMA141" i="7"/>
  <c r="SMB141" i="7"/>
  <c r="SMC141" i="7"/>
  <c r="SMD141" i="7"/>
  <c r="SME141" i="7"/>
  <c r="SMF141" i="7"/>
  <c r="SMG141" i="7"/>
  <c r="SMH141" i="7"/>
  <c r="SMI141" i="7"/>
  <c r="SMJ141" i="7"/>
  <c r="SMK141" i="7"/>
  <c r="SML141" i="7"/>
  <c r="SMM141" i="7"/>
  <c r="SMN141" i="7"/>
  <c r="SMO141" i="7"/>
  <c r="SMP141" i="7"/>
  <c r="SMQ141" i="7"/>
  <c r="SMR141" i="7"/>
  <c r="SMS141" i="7"/>
  <c r="SMT141" i="7"/>
  <c r="SMU141" i="7"/>
  <c r="SMV141" i="7"/>
  <c r="SMW141" i="7"/>
  <c r="SMX141" i="7"/>
  <c r="SMY141" i="7"/>
  <c r="SMZ141" i="7"/>
  <c r="SNA141" i="7"/>
  <c r="SNB141" i="7"/>
  <c r="SNC141" i="7"/>
  <c r="SND141" i="7"/>
  <c r="SNE141" i="7"/>
  <c r="SNF141" i="7"/>
  <c r="SNG141" i="7"/>
  <c r="SNH141" i="7"/>
  <c r="SNI141" i="7"/>
  <c r="SNJ141" i="7"/>
  <c r="SNK141" i="7"/>
  <c r="SNL141" i="7"/>
  <c r="SNM141" i="7"/>
  <c r="SNN141" i="7"/>
  <c r="SNO141" i="7"/>
  <c r="SNP141" i="7"/>
  <c r="SNQ141" i="7"/>
  <c r="SNR141" i="7"/>
  <c r="SNS141" i="7"/>
  <c r="SNT141" i="7"/>
  <c r="SNU141" i="7"/>
  <c r="SNV141" i="7"/>
  <c r="SNW141" i="7"/>
  <c r="SNX141" i="7"/>
  <c r="SNY141" i="7"/>
  <c r="SNZ141" i="7"/>
  <c r="SOA141" i="7"/>
  <c r="SOB141" i="7"/>
  <c r="SOC141" i="7"/>
  <c r="SOD141" i="7"/>
  <c r="SOE141" i="7"/>
  <c r="SOF141" i="7"/>
  <c r="SOG141" i="7"/>
  <c r="SOH141" i="7"/>
  <c r="SOI141" i="7"/>
  <c r="SOJ141" i="7"/>
  <c r="SOK141" i="7"/>
  <c r="SOL141" i="7"/>
  <c r="SOM141" i="7"/>
  <c r="SON141" i="7"/>
  <c r="SOO141" i="7"/>
  <c r="SOP141" i="7"/>
  <c r="SOQ141" i="7"/>
  <c r="SOR141" i="7"/>
  <c r="SOS141" i="7"/>
  <c r="SOT141" i="7"/>
  <c r="SOU141" i="7"/>
  <c r="SOV141" i="7"/>
  <c r="SOW141" i="7"/>
  <c r="SOX141" i="7"/>
  <c r="SOY141" i="7"/>
  <c r="SOZ141" i="7"/>
  <c r="SPA141" i="7"/>
  <c r="SPB141" i="7"/>
  <c r="SPC141" i="7"/>
  <c r="SPD141" i="7"/>
  <c r="SPE141" i="7"/>
  <c r="SPF141" i="7"/>
  <c r="SPG141" i="7"/>
  <c r="SPH141" i="7"/>
  <c r="SPI141" i="7"/>
  <c r="SPJ141" i="7"/>
  <c r="SPK141" i="7"/>
  <c r="SPL141" i="7"/>
  <c r="SPM141" i="7"/>
  <c r="SPN141" i="7"/>
  <c r="SPO141" i="7"/>
  <c r="SPP141" i="7"/>
  <c r="SPQ141" i="7"/>
  <c r="SPR141" i="7"/>
  <c r="SPS141" i="7"/>
  <c r="SPT141" i="7"/>
  <c r="SPU141" i="7"/>
  <c r="SPV141" i="7"/>
  <c r="SPW141" i="7"/>
  <c r="SPX141" i="7"/>
  <c r="SPY141" i="7"/>
  <c r="SPZ141" i="7"/>
  <c r="SQA141" i="7"/>
  <c r="SQB141" i="7"/>
  <c r="SQC141" i="7"/>
  <c r="SQD141" i="7"/>
  <c r="SQE141" i="7"/>
  <c r="SQF141" i="7"/>
  <c r="SQG141" i="7"/>
  <c r="SQH141" i="7"/>
  <c r="SQI141" i="7"/>
  <c r="SQJ141" i="7"/>
  <c r="SQK141" i="7"/>
  <c r="SQL141" i="7"/>
  <c r="SQM141" i="7"/>
  <c r="SQN141" i="7"/>
  <c r="SQO141" i="7"/>
  <c r="SQP141" i="7"/>
  <c r="SQQ141" i="7"/>
  <c r="SQR141" i="7"/>
  <c r="SQS141" i="7"/>
  <c r="SQT141" i="7"/>
  <c r="SQU141" i="7"/>
  <c r="SQV141" i="7"/>
  <c r="SQW141" i="7"/>
  <c r="SQX141" i="7"/>
  <c r="SQY141" i="7"/>
  <c r="SQZ141" i="7"/>
  <c r="SRA141" i="7"/>
  <c r="SRB141" i="7"/>
  <c r="SRC141" i="7"/>
  <c r="SRD141" i="7"/>
  <c r="SRE141" i="7"/>
  <c r="SRF141" i="7"/>
  <c r="SRG141" i="7"/>
  <c r="SRH141" i="7"/>
  <c r="SRI141" i="7"/>
  <c r="SRJ141" i="7"/>
  <c r="SRK141" i="7"/>
  <c r="SRL141" i="7"/>
  <c r="SRM141" i="7"/>
  <c r="SRN141" i="7"/>
  <c r="SRO141" i="7"/>
  <c r="SRP141" i="7"/>
  <c r="SRQ141" i="7"/>
  <c r="SRR141" i="7"/>
  <c r="SRS141" i="7"/>
  <c r="SRT141" i="7"/>
  <c r="SRU141" i="7"/>
  <c r="SRV141" i="7"/>
  <c r="SRW141" i="7"/>
  <c r="SRX141" i="7"/>
  <c r="SRY141" i="7"/>
  <c r="SRZ141" i="7"/>
  <c r="SSA141" i="7"/>
  <c r="SSB141" i="7"/>
  <c r="SSC141" i="7"/>
  <c r="SSD141" i="7"/>
  <c r="SSE141" i="7"/>
  <c r="SSF141" i="7"/>
  <c r="SSG141" i="7"/>
  <c r="SSH141" i="7"/>
  <c r="SSI141" i="7"/>
  <c r="SSJ141" i="7"/>
  <c r="SSK141" i="7"/>
  <c r="SSL141" i="7"/>
  <c r="SSM141" i="7"/>
  <c r="SSN141" i="7"/>
  <c r="SSO141" i="7"/>
  <c r="SSP141" i="7"/>
  <c r="SSQ141" i="7"/>
  <c r="SSR141" i="7"/>
  <c r="SSS141" i="7"/>
  <c r="SST141" i="7"/>
  <c r="SSU141" i="7"/>
  <c r="SSV141" i="7"/>
  <c r="SSW141" i="7"/>
  <c r="SSX141" i="7"/>
  <c r="SSY141" i="7"/>
  <c r="SSZ141" i="7"/>
  <c r="STA141" i="7"/>
  <c r="STB141" i="7"/>
  <c r="STC141" i="7"/>
  <c r="STD141" i="7"/>
  <c r="STE141" i="7"/>
  <c r="STF141" i="7"/>
  <c r="STG141" i="7"/>
  <c r="STH141" i="7"/>
  <c r="STI141" i="7"/>
  <c r="STJ141" i="7"/>
  <c r="STK141" i="7"/>
  <c r="STL141" i="7"/>
  <c r="STM141" i="7"/>
  <c r="STN141" i="7"/>
  <c r="STO141" i="7"/>
  <c r="STP141" i="7"/>
  <c r="STQ141" i="7"/>
  <c r="STR141" i="7"/>
  <c r="STS141" i="7"/>
  <c r="STT141" i="7"/>
  <c r="STU141" i="7"/>
  <c r="STV141" i="7"/>
  <c r="STW141" i="7"/>
  <c r="STX141" i="7"/>
  <c r="STY141" i="7"/>
  <c r="STZ141" i="7"/>
  <c r="SUA141" i="7"/>
  <c r="SUB141" i="7"/>
  <c r="SUC141" i="7"/>
  <c r="SUD141" i="7"/>
  <c r="SUE141" i="7"/>
  <c r="SUF141" i="7"/>
  <c r="SUG141" i="7"/>
  <c r="SUH141" i="7"/>
  <c r="SUI141" i="7"/>
  <c r="SUJ141" i="7"/>
  <c r="SUK141" i="7"/>
  <c r="SUL141" i="7"/>
  <c r="SUM141" i="7"/>
  <c r="SUN141" i="7"/>
  <c r="SUO141" i="7"/>
  <c r="SUP141" i="7"/>
  <c r="SUQ141" i="7"/>
  <c r="SUR141" i="7"/>
  <c r="SUS141" i="7"/>
  <c r="SUT141" i="7"/>
  <c r="SUU141" i="7"/>
  <c r="SUV141" i="7"/>
  <c r="SUW141" i="7"/>
  <c r="SUX141" i="7"/>
  <c r="SUY141" i="7"/>
  <c r="SUZ141" i="7"/>
  <c r="SVA141" i="7"/>
  <c r="SVB141" i="7"/>
  <c r="SVC141" i="7"/>
  <c r="SVD141" i="7"/>
  <c r="SVE141" i="7"/>
  <c r="SVF141" i="7"/>
  <c r="SVG141" i="7"/>
  <c r="SVH141" i="7"/>
  <c r="SVI141" i="7"/>
  <c r="SVJ141" i="7"/>
  <c r="SVK141" i="7"/>
  <c r="SVL141" i="7"/>
  <c r="SVM141" i="7"/>
  <c r="SVN141" i="7"/>
  <c r="SVO141" i="7"/>
  <c r="SVP141" i="7"/>
  <c r="SVQ141" i="7"/>
  <c r="SVR141" i="7"/>
  <c r="SVS141" i="7"/>
  <c r="SVT141" i="7"/>
  <c r="SVU141" i="7"/>
  <c r="SVV141" i="7"/>
  <c r="SVW141" i="7"/>
  <c r="SVX141" i="7"/>
  <c r="SVY141" i="7"/>
  <c r="SVZ141" i="7"/>
  <c r="SWA141" i="7"/>
  <c r="SWB141" i="7"/>
  <c r="SWC141" i="7"/>
  <c r="SWD141" i="7"/>
  <c r="SWE141" i="7"/>
  <c r="SWF141" i="7"/>
  <c r="SWG141" i="7"/>
  <c r="SWH141" i="7"/>
  <c r="SWI141" i="7"/>
  <c r="SWJ141" i="7"/>
  <c r="SWK141" i="7"/>
  <c r="SWL141" i="7"/>
  <c r="SWM141" i="7"/>
  <c r="SWN141" i="7"/>
  <c r="SWO141" i="7"/>
  <c r="SWP141" i="7"/>
  <c r="SWQ141" i="7"/>
  <c r="SWR141" i="7"/>
  <c r="SWS141" i="7"/>
  <c r="SWT141" i="7"/>
  <c r="SWU141" i="7"/>
  <c r="SWV141" i="7"/>
  <c r="SWW141" i="7"/>
  <c r="SWX141" i="7"/>
  <c r="SWY141" i="7"/>
  <c r="SWZ141" i="7"/>
  <c r="SXA141" i="7"/>
  <c r="SXB141" i="7"/>
  <c r="SXC141" i="7"/>
  <c r="SXD141" i="7"/>
  <c r="SXE141" i="7"/>
  <c r="SXF141" i="7"/>
  <c r="SXG141" i="7"/>
  <c r="SXH141" i="7"/>
  <c r="SXI141" i="7"/>
  <c r="SXJ141" i="7"/>
  <c r="SXK141" i="7"/>
  <c r="SXL141" i="7"/>
  <c r="SXM141" i="7"/>
  <c r="SXN141" i="7"/>
  <c r="SXO141" i="7"/>
  <c r="SXP141" i="7"/>
  <c r="SXQ141" i="7"/>
  <c r="SXR141" i="7"/>
  <c r="SXS141" i="7"/>
  <c r="SXT141" i="7"/>
  <c r="SXU141" i="7"/>
  <c r="SXV141" i="7"/>
  <c r="SXW141" i="7"/>
  <c r="SXX141" i="7"/>
  <c r="SXY141" i="7"/>
  <c r="SXZ141" i="7"/>
  <c r="SYA141" i="7"/>
  <c r="SYB141" i="7"/>
  <c r="SYC141" i="7"/>
  <c r="SYD141" i="7"/>
  <c r="SYE141" i="7"/>
  <c r="SYF141" i="7"/>
  <c r="SYG141" i="7"/>
  <c r="SYH141" i="7"/>
  <c r="SYI141" i="7"/>
  <c r="SYJ141" i="7"/>
  <c r="SYK141" i="7"/>
  <c r="SYL141" i="7"/>
  <c r="SYM141" i="7"/>
  <c r="SYN141" i="7"/>
  <c r="SYO141" i="7"/>
  <c r="SYP141" i="7"/>
  <c r="SYQ141" i="7"/>
  <c r="SYR141" i="7"/>
  <c r="SYS141" i="7"/>
  <c r="SYT141" i="7"/>
  <c r="SYU141" i="7"/>
  <c r="SYV141" i="7"/>
  <c r="SYW141" i="7"/>
  <c r="SYX141" i="7"/>
  <c r="SYY141" i="7"/>
  <c r="SYZ141" i="7"/>
  <c r="SZA141" i="7"/>
  <c r="SZB141" i="7"/>
  <c r="SZC141" i="7"/>
  <c r="SZD141" i="7"/>
  <c r="SZE141" i="7"/>
  <c r="SZF141" i="7"/>
  <c r="SZG141" i="7"/>
  <c r="SZH141" i="7"/>
  <c r="SZI141" i="7"/>
  <c r="SZJ141" i="7"/>
  <c r="SZK141" i="7"/>
  <c r="SZL141" i="7"/>
  <c r="SZM141" i="7"/>
  <c r="SZN141" i="7"/>
  <c r="SZO141" i="7"/>
  <c r="SZP141" i="7"/>
  <c r="SZQ141" i="7"/>
  <c r="SZR141" i="7"/>
  <c r="SZS141" i="7"/>
  <c r="SZT141" i="7"/>
  <c r="SZU141" i="7"/>
  <c r="SZV141" i="7"/>
  <c r="SZW141" i="7"/>
  <c r="SZX141" i="7"/>
  <c r="SZY141" i="7"/>
  <c r="SZZ141" i="7"/>
  <c r="TAA141" i="7"/>
  <c r="TAB141" i="7"/>
  <c r="TAC141" i="7"/>
  <c r="TAD141" i="7"/>
  <c r="TAE141" i="7"/>
  <c r="TAF141" i="7"/>
  <c r="TAG141" i="7"/>
  <c r="TAH141" i="7"/>
  <c r="TAI141" i="7"/>
  <c r="TAJ141" i="7"/>
  <c r="TAK141" i="7"/>
  <c r="TAL141" i="7"/>
  <c r="TAM141" i="7"/>
  <c r="TAN141" i="7"/>
  <c r="TAO141" i="7"/>
  <c r="TAP141" i="7"/>
  <c r="TAQ141" i="7"/>
  <c r="TAR141" i="7"/>
  <c r="TAS141" i="7"/>
  <c r="TAT141" i="7"/>
  <c r="TAU141" i="7"/>
  <c r="TAV141" i="7"/>
  <c r="TAW141" i="7"/>
  <c r="TAX141" i="7"/>
  <c r="TAY141" i="7"/>
  <c r="TAZ141" i="7"/>
  <c r="TBA141" i="7"/>
  <c r="TBB141" i="7"/>
  <c r="TBC141" i="7"/>
  <c r="TBD141" i="7"/>
  <c r="TBE141" i="7"/>
  <c r="TBF141" i="7"/>
  <c r="TBG141" i="7"/>
  <c r="TBH141" i="7"/>
  <c r="TBI141" i="7"/>
  <c r="TBJ141" i="7"/>
  <c r="TBK141" i="7"/>
  <c r="TBL141" i="7"/>
  <c r="TBM141" i="7"/>
  <c r="TBN141" i="7"/>
  <c r="TBO141" i="7"/>
  <c r="TBP141" i="7"/>
  <c r="TBQ141" i="7"/>
  <c r="TBR141" i="7"/>
  <c r="TBS141" i="7"/>
  <c r="TBT141" i="7"/>
  <c r="TBU141" i="7"/>
  <c r="TBV141" i="7"/>
  <c r="TBW141" i="7"/>
  <c r="TBX141" i="7"/>
  <c r="TBY141" i="7"/>
  <c r="TBZ141" i="7"/>
  <c r="TCA141" i="7"/>
  <c r="TCB141" i="7"/>
  <c r="TCC141" i="7"/>
  <c r="TCD141" i="7"/>
  <c r="TCE141" i="7"/>
  <c r="TCF141" i="7"/>
  <c r="TCG141" i="7"/>
  <c r="TCH141" i="7"/>
  <c r="TCI141" i="7"/>
  <c r="TCJ141" i="7"/>
  <c r="TCK141" i="7"/>
  <c r="TCL141" i="7"/>
  <c r="TCM141" i="7"/>
  <c r="TCN141" i="7"/>
  <c r="TCO141" i="7"/>
  <c r="TCP141" i="7"/>
  <c r="TCQ141" i="7"/>
  <c r="TCR141" i="7"/>
  <c r="TCS141" i="7"/>
  <c r="TCT141" i="7"/>
  <c r="TCU141" i="7"/>
  <c r="TCV141" i="7"/>
  <c r="TCW141" i="7"/>
  <c r="TCX141" i="7"/>
  <c r="TCY141" i="7"/>
  <c r="TCZ141" i="7"/>
  <c r="TDA141" i="7"/>
  <c r="TDB141" i="7"/>
  <c r="TDC141" i="7"/>
  <c r="TDD141" i="7"/>
  <c r="TDE141" i="7"/>
  <c r="TDF141" i="7"/>
  <c r="TDG141" i="7"/>
  <c r="TDH141" i="7"/>
  <c r="TDI141" i="7"/>
  <c r="TDJ141" i="7"/>
  <c r="TDK141" i="7"/>
  <c r="TDL141" i="7"/>
  <c r="TDM141" i="7"/>
  <c r="TDN141" i="7"/>
  <c r="TDO141" i="7"/>
  <c r="TDP141" i="7"/>
  <c r="TDQ141" i="7"/>
  <c r="TDR141" i="7"/>
  <c r="TDS141" i="7"/>
  <c r="TDT141" i="7"/>
  <c r="TDU141" i="7"/>
  <c r="TDV141" i="7"/>
  <c r="TDW141" i="7"/>
  <c r="TDX141" i="7"/>
  <c r="TDY141" i="7"/>
  <c r="TDZ141" i="7"/>
  <c r="TEA141" i="7"/>
  <c r="TEB141" i="7"/>
  <c r="TEC141" i="7"/>
  <c r="TED141" i="7"/>
  <c r="TEE141" i="7"/>
  <c r="TEF141" i="7"/>
  <c r="TEG141" i="7"/>
  <c r="TEH141" i="7"/>
  <c r="TEI141" i="7"/>
  <c r="TEJ141" i="7"/>
  <c r="TEK141" i="7"/>
  <c r="TEL141" i="7"/>
  <c r="TEM141" i="7"/>
  <c r="TEN141" i="7"/>
  <c r="TEO141" i="7"/>
  <c r="TEP141" i="7"/>
  <c r="TEQ141" i="7"/>
  <c r="TER141" i="7"/>
  <c r="TES141" i="7"/>
  <c r="TET141" i="7"/>
  <c r="TEU141" i="7"/>
  <c r="TEV141" i="7"/>
  <c r="TEW141" i="7"/>
  <c r="TEX141" i="7"/>
  <c r="TEY141" i="7"/>
  <c r="TEZ141" i="7"/>
  <c r="TFA141" i="7"/>
  <c r="TFB141" i="7"/>
  <c r="TFC141" i="7"/>
  <c r="TFD141" i="7"/>
  <c r="TFE141" i="7"/>
  <c r="TFF141" i="7"/>
  <c r="TFG141" i="7"/>
  <c r="TFH141" i="7"/>
  <c r="TFI141" i="7"/>
  <c r="TFJ141" i="7"/>
  <c r="TFK141" i="7"/>
  <c r="TFL141" i="7"/>
  <c r="TFM141" i="7"/>
  <c r="TFN141" i="7"/>
  <c r="TFO141" i="7"/>
  <c r="TFP141" i="7"/>
  <c r="TFQ141" i="7"/>
  <c r="TFR141" i="7"/>
  <c r="TFS141" i="7"/>
  <c r="TFT141" i="7"/>
  <c r="TFU141" i="7"/>
  <c r="TFV141" i="7"/>
  <c r="TFW141" i="7"/>
  <c r="TFX141" i="7"/>
  <c r="TFY141" i="7"/>
  <c r="TFZ141" i="7"/>
  <c r="TGA141" i="7"/>
  <c r="TGB141" i="7"/>
  <c r="TGC141" i="7"/>
  <c r="TGD141" i="7"/>
  <c r="TGE141" i="7"/>
  <c r="TGF141" i="7"/>
  <c r="TGG141" i="7"/>
  <c r="TGH141" i="7"/>
  <c r="TGI141" i="7"/>
  <c r="TGJ141" i="7"/>
  <c r="TGK141" i="7"/>
  <c r="TGL141" i="7"/>
  <c r="TGM141" i="7"/>
  <c r="TGN141" i="7"/>
  <c r="TGO141" i="7"/>
  <c r="TGP141" i="7"/>
  <c r="TGQ141" i="7"/>
  <c r="TGR141" i="7"/>
  <c r="TGS141" i="7"/>
  <c r="TGT141" i="7"/>
  <c r="TGU141" i="7"/>
  <c r="TGV141" i="7"/>
  <c r="TGW141" i="7"/>
  <c r="TGX141" i="7"/>
  <c r="TGY141" i="7"/>
  <c r="TGZ141" i="7"/>
  <c r="THA141" i="7"/>
  <c r="THB141" i="7"/>
  <c r="THC141" i="7"/>
  <c r="THD141" i="7"/>
  <c r="THE141" i="7"/>
  <c r="THF141" i="7"/>
  <c r="THG141" i="7"/>
  <c r="THH141" i="7"/>
  <c r="THI141" i="7"/>
  <c r="THJ141" i="7"/>
  <c r="THK141" i="7"/>
  <c r="THL141" i="7"/>
  <c r="THM141" i="7"/>
  <c r="THN141" i="7"/>
  <c r="THO141" i="7"/>
  <c r="THP141" i="7"/>
  <c r="THQ141" i="7"/>
  <c r="THR141" i="7"/>
  <c r="THS141" i="7"/>
  <c r="THT141" i="7"/>
  <c r="THU141" i="7"/>
  <c r="THV141" i="7"/>
  <c r="THW141" i="7"/>
  <c r="THX141" i="7"/>
  <c r="THY141" i="7"/>
  <c r="THZ141" i="7"/>
  <c r="TIA141" i="7"/>
  <c r="TIB141" i="7"/>
  <c r="TIC141" i="7"/>
  <c r="TID141" i="7"/>
  <c r="TIE141" i="7"/>
  <c r="TIF141" i="7"/>
  <c r="TIG141" i="7"/>
  <c r="TIH141" i="7"/>
  <c r="TII141" i="7"/>
  <c r="TIJ141" i="7"/>
  <c r="TIK141" i="7"/>
  <c r="TIL141" i="7"/>
  <c r="TIM141" i="7"/>
  <c r="TIN141" i="7"/>
  <c r="TIO141" i="7"/>
  <c r="TIP141" i="7"/>
  <c r="TIQ141" i="7"/>
  <c r="TIR141" i="7"/>
  <c r="TIS141" i="7"/>
  <c r="TIT141" i="7"/>
  <c r="TIU141" i="7"/>
  <c r="TIV141" i="7"/>
  <c r="TIW141" i="7"/>
  <c r="TIX141" i="7"/>
  <c r="TIY141" i="7"/>
  <c r="TIZ141" i="7"/>
  <c r="TJA141" i="7"/>
  <c r="TJB141" i="7"/>
  <c r="TJC141" i="7"/>
  <c r="TJD141" i="7"/>
  <c r="TJE141" i="7"/>
  <c r="TJF141" i="7"/>
  <c r="TJG141" i="7"/>
  <c r="TJH141" i="7"/>
  <c r="TJI141" i="7"/>
  <c r="TJJ141" i="7"/>
  <c r="TJK141" i="7"/>
  <c r="TJL141" i="7"/>
  <c r="TJM141" i="7"/>
  <c r="TJN141" i="7"/>
  <c r="TJO141" i="7"/>
  <c r="TJP141" i="7"/>
  <c r="TJQ141" i="7"/>
  <c r="TJR141" i="7"/>
  <c r="TJS141" i="7"/>
  <c r="TJT141" i="7"/>
  <c r="TJU141" i="7"/>
  <c r="TJV141" i="7"/>
  <c r="TJW141" i="7"/>
  <c r="TJX141" i="7"/>
  <c r="TJY141" i="7"/>
  <c r="TJZ141" i="7"/>
  <c r="TKA141" i="7"/>
  <c r="TKB141" i="7"/>
  <c r="TKC141" i="7"/>
  <c r="TKD141" i="7"/>
  <c r="TKE141" i="7"/>
  <c r="TKF141" i="7"/>
  <c r="TKG141" i="7"/>
  <c r="TKH141" i="7"/>
  <c r="TKI141" i="7"/>
  <c r="TKJ141" i="7"/>
  <c r="TKK141" i="7"/>
  <c r="TKL141" i="7"/>
  <c r="TKM141" i="7"/>
  <c r="TKN141" i="7"/>
  <c r="TKO141" i="7"/>
  <c r="TKP141" i="7"/>
  <c r="TKQ141" i="7"/>
  <c r="TKR141" i="7"/>
  <c r="TKS141" i="7"/>
  <c r="TKT141" i="7"/>
  <c r="TKU141" i="7"/>
  <c r="TKV141" i="7"/>
  <c r="TKW141" i="7"/>
  <c r="TKX141" i="7"/>
  <c r="TKY141" i="7"/>
  <c r="TKZ141" i="7"/>
  <c r="TLA141" i="7"/>
  <c r="TLB141" i="7"/>
  <c r="TLC141" i="7"/>
  <c r="TLD141" i="7"/>
  <c r="TLE141" i="7"/>
  <c r="TLF141" i="7"/>
  <c r="TLG141" i="7"/>
  <c r="TLH141" i="7"/>
  <c r="TLI141" i="7"/>
  <c r="TLJ141" i="7"/>
  <c r="TLK141" i="7"/>
  <c r="TLL141" i="7"/>
  <c r="TLM141" i="7"/>
  <c r="TLN141" i="7"/>
  <c r="TLO141" i="7"/>
  <c r="TLP141" i="7"/>
  <c r="TLQ141" i="7"/>
  <c r="TLR141" i="7"/>
  <c r="TLS141" i="7"/>
  <c r="TLT141" i="7"/>
  <c r="TLU141" i="7"/>
  <c r="TLV141" i="7"/>
  <c r="TLW141" i="7"/>
  <c r="TLX141" i="7"/>
  <c r="TLY141" i="7"/>
  <c r="TLZ141" i="7"/>
  <c r="TMA141" i="7"/>
  <c r="TMB141" i="7"/>
  <c r="TMC141" i="7"/>
  <c r="TMD141" i="7"/>
  <c r="TME141" i="7"/>
  <c r="TMF141" i="7"/>
  <c r="TMG141" i="7"/>
  <c r="TMH141" i="7"/>
  <c r="TMI141" i="7"/>
  <c r="TMJ141" i="7"/>
  <c r="TMK141" i="7"/>
  <c r="TML141" i="7"/>
  <c r="TMM141" i="7"/>
  <c r="TMN141" i="7"/>
  <c r="TMO141" i="7"/>
  <c r="TMP141" i="7"/>
  <c r="TMQ141" i="7"/>
  <c r="TMR141" i="7"/>
  <c r="TMS141" i="7"/>
  <c r="TMT141" i="7"/>
  <c r="TMU141" i="7"/>
  <c r="TMV141" i="7"/>
  <c r="TMW141" i="7"/>
  <c r="TMX141" i="7"/>
  <c r="TMY141" i="7"/>
  <c r="TMZ141" i="7"/>
  <c r="TNA141" i="7"/>
  <c r="TNB141" i="7"/>
  <c r="TNC141" i="7"/>
  <c r="TND141" i="7"/>
  <c r="TNE141" i="7"/>
  <c r="TNF141" i="7"/>
  <c r="TNG141" i="7"/>
  <c r="TNH141" i="7"/>
  <c r="TNI141" i="7"/>
  <c r="TNJ141" i="7"/>
  <c r="TNK141" i="7"/>
  <c r="TNL141" i="7"/>
  <c r="TNM141" i="7"/>
  <c r="TNN141" i="7"/>
  <c r="TNO141" i="7"/>
  <c r="TNP141" i="7"/>
  <c r="TNQ141" i="7"/>
  <c r="TNR141" i="7"/>
  <c r="TNS141" i="7"/>
  <c r="TNT141" i="7"/>
  <c r="TNU141" i="7"/>
  <c r="TNV141" i="7"/>
  <c r="TNW141" i="7"/>
  <c r="TNX141" i="7"/>
  <c r="TNY141" i="7"/>
  <c r="TNZ141" i="7"/>
  <c r="TOA141" i="7"/>
  <c r="TOB141" i="7"/>
  <c r="TOC141" i="7"/>
  <c r="TOD141" i="7"/>
  <c r="TOE141" i="7"/>
  <c r="TOF141" i="7"/>
  <c r="TOG141" i="7"/>
  <c r="TOH141" i="7"/>
  <c r="TOI141" i="7"/>
  <c r="TOJ141" i="7"/>
  <c r="TOK141" i="7"/>
  <c r="TOL141" i="7"/>
  <c r="TOM141" i="7"/>
  <c r="TON141" i="7"/>
  <c r="TOO141" i="7"/>
  <c r="TOP141" i="7"/>
  <c r="TOQ141" i="7"/>
  <c r="TOR141" i="7"/>
  <c r="TOS141" i="7"/>
  <c r="TOT141" i="7"/>
  <c r="TOU141" i="7"/>
  <c r="TOV141" i="7"/>
  <c r="TOW141" i="7"/>
  <c r="TOX141" i="7"/>
  <c r="TOY141" i="7"/>
  <c r="TOZ141" i="7"/>
  <c r="TPA141" i="7"/>
  <c r="TPB141" i="7"/>
  <c r="TPC141" i="7"/>
  <c r="TPD141" i="7"/>
  <c r="TPE141" i="7"/>
  <c r="TPF141" i="7"/>
  <c r="TPG141" i="7"/>
  <c r="TPH141" i="7"/>
  <c r="TPI141" i="7"/>
  <c r="TPJ141" i="7"/>
  <c r="TPK141" i="7"/>
  <c r="TPL141" i="7"/>
  <c r="TPM141" i="7"/>
  <c r="TPN141" i="7"/>
  <c r="TPO141" i="7"/>
  <c r="TPP141" i="7"/>
  <c r="TPQ141" i="7"/>
  <c r="TPR141" i="7"/>
  <c r="TPS141" i="7"/>
  <c r="TPT141" i="7"/>
  <c r="TPU141" i="7"/>
  <c r="TPV141" i="7"/>
  <c r="TPW141" i="7"/>
  <c r="TPX141" i="7"/>
  <c r="TPY141" i="7"/>
  <c r="TPZ141" i="7"/>
  <c r="TQA141" i="7"/>
  <c r="TQB141" i="7"/>
  <c r="TQC141" i="7"/>
  <c r="TQD141" i="7"/>
  <c r="TQE141" i="7"/>
  <c r="TQF141" i="7"/>
  <c r="TQG141" i="7"/>
  <c r="TQH141" i="7"/>
  <c r="TQI141" i="7"/>
  <c r="TQJ141" i="7"/>
  <c r="TQK141" i="7"/>
  <c r="TQL141" i="7"/>
  <c r="TQM141" i="7"/>
  <c r="TQN141" i="7"/>
  <c r="TQO141" i="7"/>
  <c r="TQP141" i="7"/>
  <c r="TQQ141" i="7"/>
  <c r="TQR141" i="7"/>
  <c r="TQS141" i="7"/>
  <c r="TQT141" i="7"/>
  <c r="TQU141" i="7"/>
  <c r="TQV141" i="7"/>
  <c r="TQW141" i="7"/>
  <c r="TQX141" i="7"/>
  <c r="TQY141" i="7"/>
  <c r="TQZ141" i="7"/>
  <c r="TRA141" i="7"/>
  <c r="TRB141" i="7"/>
  <c r="TRC141" i="7"/>
  <c r="TRD141" i="7"/>
  <c r="TRE141" i="7"/>
  <c r="TRF141" i="7"/>
  <c r="TRG141" i="7"/>
  <c r="TRH141" i="7"/>
  <c r="TRI141" i="7"/>
  <c r="TRJ141" i="7"/>
  <c r="TRK141" i="7"/>
  <c r="TRL141" i="7"/>
  <c r="TRM141" i="7"/>
  <c r="TRN141" i="7"/>
  <c r="TRO141" i="7"/>
  <c r="TRP141" i="7"/>
  <c r="TRQ141" i="7"/>
  <c r="TRR141" i="7"/>
  <c r="TRS141" i="7"/>
  <c r="TRT141" i="7"/>
  <c r="TRU141" i="7"/>
  <c r="TRV141" i="7"/>
  <c r="TRW141" i="7"/>
  <c r="TRX141" i="7"/>
  <c r="TRY141" i="7"/>
  <c r="TRZ141" i="7"/>
  <c r="TSA141" i="7"/>
  <c r="TSB141" i="7"/>
  <c r="TSC141" i="7"/>
  <c r="TSD141" i="7"/>
  <c r="TSE141" i="7"/>
  <c r="TSF141" i="7"/>
  <c r="TSG141" i="7"/>
  <c r="TSH141" i="7"/>
  <c r="TSI141" i="7"/>
  <c r="TSJ141" i="7"/>
  <c r="TSK141" i="7"/>
  <c r="TSL141" i="7"/>
  <c r="TSM141" i="7"/>
  <c r="TSN141" i="7"/>
  <c r="TSO141" i="7"/>
  <c r="TSP141" i="7"/>
  <c r="TSQ141" i="7"/>
  <c r="TSR141" i="7"/>
  <c r="TSS141" i="7"/>
  <c r="TST141" i="7"/>
  <c r="TSU141" i="7"/>
  <c r="TSV141" i="7"/>
  <c r="TSW141" i="7"/>
  <c r="TSX141" i="7"/>
  <c r="TSY141" i="7"/>
  <c r="TSZ141" i="7"/>
  <c r="TTA141" i="7"/>
  <c r="TTB141" i="7"/>
  <c r="TTC141" i="7"/>
  <c r="TTD141" i="7"/>
  <c r="TTE141" i="7"/>
  <c r="TTF141" i="7"/>
  <c r="TTG141" i="7"/>
  <c r="TTH141" i="7"/>
  <c r="TTI141" i="7"/>
  <c r="TTJ141" i="7"/>
  <c r="TTK141" i="7"/>
  <c r="TTL141" i="7"/>
  <c r="TTM141" i="7"/>
  <c r="TTN141" i="7"/>
  <c r="TTO141" i="7"/>
  <c r="TTP141" i="7"/>
  <c r="TTQ141" i="7"/>
  <c r="TTR141" i="7"/>
  <c r="TTS141" i="7"/>
  <c r="TTT141" i="7"/>
  <c r="TTU141" i="7"/>
  <c r="TTV141" i="7"/>
  <c r="TTW141" i="7"/>
  <c r="TTX141" i="7"/>
  <c r="TTY141" i="7"/>
  <c r="TTZ141" i="7"/>
  <c r="TUA141" i="7"/>
  <c r="TUB141" i="7"/>
  <c r="TUC141" i="7"/>
  <c r="TUD141" i="7"/>
  <c r="TUE141" i="7"/>
  <c r="TUF141" i="7"/>
  <c r="TUG141" i="7"/>
  <c r="TUH141" i="7"/>
  <c r="TUI141" i="7"/>
  <c r="TUJ141" i="7"/>
  <c r="TUK141" i="7"/>
  <c r="TUL141" i="7"/>
  <c r="TUM141" i="7"/>
  <c r="TUN141" i="7"/>
  <c r="TUO141" i="7"/>
  <c r="TUP141" i="7"/>
  <c r="TUQ141" i="7"/>
  <c r="TUR141" i="7"/>
  <c r="TUS141" i="7"/>
  <c r="TUT141" i="7"/>
  <c r="TUU141" i="7"/>
  <c r="TUV141" i="7"/>
  <c r="TUW141" i="7"/>
  <c r="TUX141" i="7"/>
  <c r="TUY141" i="7"/>
  <c r="TUZ141" i="7"/>
  <c r="TVA141" i="7"/>
  <c r="TVB141" i="7"/>
  <c r="TVC141" i="7"/>
  <c r="TVD141" i="7"/>
  <c r="TVE141" i="7"/>
  <c r="TVF141" i="7"/>
  <c r="TVG141" i="7"/>
  <c r="TVH141" i="7"/>
  <c r="TVI141" i="7"/>
  <c r="TVJ141" i="7"/>
  <c r="TVK141" i="7"/>
  <c r="TVL141" i="7"/>
  <c r="TVM141" i="7"/>
  <c r="TVN141" i="7"/>
  <c r="TVO141" i="7"/>
  <c r="TVP141" i="7"/>
  <c r="TVQ141" i="7"/>
  <c r="TVR141" i="7"/>
  <c r="TVS141" i="7"/>
  <c r="TVT141" i="7"/>
  <c r="TVU141" i="7"/>
  <c r="TVV141" i="7"/>
  <c r="TVW141" i="7"/>
  <c r="TVX141" i="7"/>
  <c r="TVY141" i="7"/>
  <c r="TVZ141" i="7"/>
  <c r="TWA141" i="7"/>
  <c r="TWB141" i="7"/>
  <c r="TWC141" i="7"/>
  <c r="TWD141" i="7"/>
  <c r="TWE141" i="7"/>
  <c r="TWF141" i="7"/>
  <c r="TWG141" i="7"/>
  <c r="TWH141" i="7"/>
  <c r="TWI141" i="7"/>
  <c r="TWJ141" i="7"/>
  <c r="TWK141" i="7"/>
  <c r="TWL141" i="7"/>
  <c r="TWM141" i="7"/>
  <c r="TWN141" i="7"/>
  <c r="TWO141" i="7"/>
  <c r="TWP141" i="7"/>
  <c r="TWQ141" i="7"/>
  <c r="TWR141" i="7"/>
  <c r="TWS141" i="7"/>
  <c r="TWT141" i="7"/>
  <c r="TWU141" i="7"/>
  <c r="TWV141" i="7"/>
  <c r="TWW141" i="7"/>
  <c r="TWX141" i="7"/>
  <c r="TWY141" i="7"/>
  <c r="TWZ141" i="7"/>
  <c r="TXA141" i="7"/>
  <c r="TXB141" i="7"/>
  <c r="TXC141" i="7"/>
  <c r="TXD141" i="7"/>
  <c r="TXE141" i="7"/>
  <c r="TXF141" i="7"/>
  <c r="TXG141" i="7"/>
  <c r="TXH141" i="7"/>
  <c r="TXI141" i="7"/>
  <c r="TXJ141" i="7"/>
  <c r="TXK141" i="7"/>
  <c r="TXL141" i="7"/>
  <c r="TXM141" i="7"/>
  <c r="TXN141" i="7"/>
  <c r="TXO141" i="7"/>
  <c r="TXP141" i="7"/>
  <c r="TXQ141" i="7"/>
  <c r="TXR141" i="7"/>
  <c r="TXS141" i="7"/>
  <c r="TXT141" i="7"/>
  <c r="TXU141" i="7"/>
  <c r="TXV141" i="7"/>
  <c r="TXW141" i="7"/>
  <c r="TXX141" i="7"/>
  <c r="TXY141" i="7"/>
  <c r="TXZ141" i="7"/>
  <c r="TYA141" i="7"/>
  <c r="TYB141" i="7"/>
  <c r="TYC141" i="7"/>
  <c r="TYD141" i="7"/>
  <c r="TYE141" i="7"/>
  <c r="TYF141" i="7"/>
  <c r="TYG141" i="7"/>
  <c r="TYH141" i="7"/>
  <c r="TYI141" i="7"/>
  <c r="TYJ141" i="7"/>
  <c r="TYK141" i="7"/>
  <c r="TYL141" i="7"/>
  <c r="TYM141" i="7"/>
  <c r="TYN141" i="7"/>
  <c r="TYO141" i="7"/>
  <c r="TYP141" i="7"/>
  <c r="TYQ141" i="7"/>
  <c r="TYR141" i="7"/>
  <c r="TYS141" i="7"/>
  <c r="TYT141" i="7"/>
  <c r="TYU141" i="7"/>
  <c r="TYV141" i="7"/>
  <c r="TYW141" i="7"/>
  <c r="TYX141" i="7"/>
  <c r="TYY141" i="7"/>
  <c r="TYZ141" i="7"/>
  <c r="TZA141" i="7"/>
  <c r="TZB141" i="7"/>
  <c r="TZC141" i="7"/>
  <c r="TZD141" i="7"/>
  <c r="TZE141" i="7"/>
  <c r="TZF141" i="7"/>
  <c r="TZG141" i="7"/>
  <c r="TZH141" i="7"/>
  <c r="TZI141" i="7"/>
  <c r="TZJ141" i="7"/>
  <c r="TZK141" i="7"/>
  <c r="TZL141" i="7"/>
  <c r="TZM141" i="7"/>
  <c r="TZN141" i="7"/>
  <c r="TZO141" i="7"/>
  <c r="TZP141" i="7"/>
  <c r="TZQ141" i="7"/>
  <c r="TZR141" i="7"/>
  <c r="TZS141" i="7"/>
  <c r="TZT141" i="7"/>
  <c r="TZU141" i="7"/>
  <c r="TZV141" i="7"/>
  <c r="TZW141" i="7"/>
  <c r="TZX141" i="7"/>
  <c r="TZY141" i="7"/>
  <c r="TZZ141" i="7"/>
  <c r="UAA141" i="7"/>
  <c r="UAB141" i="7"/>
  <c r="UAC141" i="7"/>
  <c r="UAD141" i="7"/>
  <c r="UAE141" i="7"/>
  <c r="UAF141" i="7"/>
  <c r="UAG141" i="7"/>
  <c r="UAH141" i="7"/>
  <c r="UAI141" i="7"/>
  <c r="UAJ141" i="7"/>
  <c r="UAK141" i="7"/>
  <c r="UAL141" i="7"/>
  <c r="UAM141" i="7"/>
  <c r="UAN141" i="7"/>
  <c r="UAO141" i="7"/>
  <c r="UAP141" i="7"/>
  <c r="UAQ141" i="7"/>
  <c r="UAR141" i="7"/>
  <c r="UAS141" i="7"/>
  <c r="UAT141" i="7"/>
  <c r="UAU141" i="7"/>
  <c r="UAV141" i="7"/>
  <c r="UAW141" i="7"/>
  <c r="UAX141" i="7"/>
  <c r="UAY141" i="7"/>
  <c r="UAZ141" i="7"/>
  <c r="UBA141" i="7"/>
  <c r="UBB141" i="7"/>
  <c r="UBC141" i="7"/>
  <c r="UBD141" i="7"/>
  <c r="UBE141" i="7"/>
  <c r="UBF141" i="7"/>
  <c r="UBG141" i="7"/>
  <c r="UBH141" i="7"/>
  <c r="UBI141" i="7"/>
  <c r="UBJ141" i="7"/>
  <c r="UBK141" i="7"/>
  <c r="UBL141" i="7"/>
  <c r="UBM141" i="7"/>
  <c r="UBN141" i="7"/>
  <c r="UBO141" i="7"/>
  <c r="UBP141" i="7"/>
  <c r="UBQ141" i="7"/>
  <c r="UBR141" i="7"/>
  <c r="UBS141" i="7"/>
  <c r="UBT141" i="7"/>
  <c r="UBU141" i="7"/>
  <c r="UBV141" i="7"/>
  <c r="UBW141" i="7"/>
  <c r="UBX141" i="7"/>
  <c r="UBY141" i="7"/>
  <c r="UBZ141" i="7"/>
  <c r="UCA141" i="7"/>
  <c r="UCB141" i="7"/>
  <c r="UCC141" i="7"/>
  <c r="UCD141" i="7"/>
  <c r="UCE141" i="7"/>
  <c r="UCF141" i="7"/>
  <c r="UCG141" i="7"/>
  <c r="UCH141" i="7"/>
  <c r="UCI141" i="7"/>
  <c r="UCJ141" i="7"/>
  <c r="UCK141" i="7"/>
  <c r="UCL141" i="7"/>
  <c r="UCM141" i="7"/>
  <c r="UCN141" i="7"/>
  <c r="UCO141" i="7"/>
  <c r="UCP141" i="7"/>
  <c r="UCQ141" i="7"/>
  <c r="UCR141" i="7"/>
  <c r="UCS141" i="7"/>
  <c r="UCT141" i="7"/>
  <c r="UCU141" i="7"/>
  <c r="UCV141" i="7"/>
  <c r="UCW141" i="7"/>
  <c r="UCX141" i="7"/>
  <c r="UCY141" i="7"/>
  <c r="UCZ141" i="7"/>
  <c r="UDA141" i="7"/>
  <c r="UDB141" i="7"/>
  <c r="UDC141" i="7"/>
  <c r="UDD141" i="7"/>
  <c r="UDE141" i="7"/>
  <c r="UDF141" i="7"/>
  <c r="UDG141" i="7"/>
  <c r="UDH141" i="7"/>
  <c r="UDI141" i="7"/>
  <c r="UDJ141" i="7"/>
  <c r="UDK141" i="7"/>
  <c r="UDL141" i="7"/>
  <c r="UDM141" i="7"/>
  <c r="UDN141" i="7"/>
  <c r="UDO141" i="7"/>
  <c r="UDP141" i="7"/>
  <c r="UDQ141" i="7"/>
  <c r="UDR141" i="7"/>
  <c r="UDS141" i="7"/>
  <c r="UDT141" i="7"/>
  <c r="UDU141" i="7"/>
  <c r="UDV141" i="7"/>
  <c r="UDW141" i="7"/>
  <c r="UDX141" i="7"/>
  <c r="UDY141" i="7"/>
  <c r="UDZ141" i="7"/>
  <c r="UEA141" i="7"/>
  <c r="UEB141" i="7"/>
  <c r="UEC141" i="7"/>
  <c r="UED141" i="7"/>
  <c r="UEE141" i="7"/>
  <c r="UEF141" i="7"/>
  <c r="UEG141" i="7"/>
  <c r="UEH141" i="7"/>
  <c r="UEI141" i="7"/>
  <c r="UEJ141" i="7"/>
  <c r="UEK141" i="7"/>
  <c r="UEL141" i="7"/>
  <c r="UEM141" i="7"/>
  <c r="UEN141" i="7"/>
  <c r="UEO141" i="7"/>
  <c r="UEP141" i="7"/>
  <c r="UEQ141" i="7"/>
  <c r="UER141" i="7"/>
  <c r="UES141" i="7"/>
  <c r="UET141" i="7"/>
  <c r="UEU141" i="7"/>
  <c r="UEV141" i="7"/>
  <c r="UEW141" i="7"/>
  <c r="UEX141" i="7"/>
  <c r="UEY141" i="7"/>
  <c r="UEZ141" i="7"/>
  <c r="UFA141" i="7"/>
  <c r="UFB141" i="7"/>
  <c r="UFC141" i="7"/>
  <c r="UFD141" i="7"/>
  <c r="UFE141" i="7"/>
  <c r="UFF141" i="7"/>
  <c r="UFG141" i="7"/>
  <c r="UFH141" i="7"/>
  <c r="UFI141" i="7"/>
  <c r="UFJ141" i="7"/>
  <c r="UFK141" i="7"/>
  <c r="UFL141" i="7"/>
  <c r="UFM141" i="7"/>
  <c r="UFN141" i="7"/>
  <c r="UFO141" i="7"/>
  <c r="UFP141" i="7"/>
  <c r="UFQ141" i="7"/>
  <c r="UFR141" i="7"/>
  <c r="UFS141" i="7"/>
  <c r="UFT141" i="7"/>
  <c r="UFU141" i="7"/>
  <c r="UFV141" i="7"/>
  <c r="UFW141" i="7"/>
  <c r="UFX141" i="7"/>
  <c r="UFY141" i="7"/>
  <c r="UFZ141" i="7"/>
  <c r="UGA141" i="7"/>
  <c r="UGB141" i="7"/>
  <c r="UGC141" i="7"/>
  <c r="UGD141" i="7"/>
  <c r="UGE141" i="7"/>
  <c r="UGF141" i="7"/>
  <c r="UGG141" i="7"/>
  <c r="UGH141" i="7"/>
  <c r="UGI141" i="7"/>
  <c r="UGJ141" i="7"/>
  <c r="UGK141" i="7"/>
  <c r="UGL141" i="7"/>
  <c r="UGM141" i="7"/>
  <c r="UGN141" i="7"/>
  <c r="UGO141" i="7"/>
  <c r="UGP141" i="7"/>
  <c r="UGQ141" i="7"/>
  <c r="UGR141" i="7"/>
  <c r="UGS141" i="7"/>
  <c r="UGT141" i="7"/>
  <c r="UGU141" i="7"/>
  <c r="UGV141" i="7"/>
  <c r="UGW141" i="7"/>
  <c r="UGX141" i="7"/>
  <c r="UGY141" i="7"/>
  <c r="UGZ141" i="7"/>
  <c r="UHA141" i="7"/>
  <c r="UHB141" i="7"/>
  <c r="UHC141" i="7"/>
  <c r="UHD141" i="7"/>
  <c r="UHE141" i="7"/>
  <c r="UHF141" i="7"/>
  <c r="UHG141" i="7"/>
  <c r="UHH141" i="7"/>
  <c r="UHI141" i="7"/>
  <c r="UHJ141" i="7"/>
  <c r="UHK141" i="7"/>
  <c r="UHL141" i="7"/>
  <c r="UHM141" i="7"/>
  <c r="UHN141" i="7"/>
  <c r="UHO141" i="7"/>
  <c r="UHP141" i="7"/>
  <c r="UHQ141" i="7"/>
  <c r="UHR141" i="7"/>
  <c r="UHS141" i="7"/>
  <c r="UHT141" i="7"/>
  <c r="UHU141" i="7"/>
  <c r="UHV141" i="7"/>
  <c r="UHW141" i="7"/>
  <c r="UHX141" i="7"/>
  <c r="UHY141" i="7"/>
  <c r="UHZ141" i="7"/>
  <c r="UIA141" i="7"/>
  <c r="UIB141" i="7"/>
  <c r="UIC141" i="7"/>
  <c r="UID141" i="7"/>
  <c r="UIE141" i="7"/>
  <c r="UIF141" i="7"/>
  <c r="UIG141" i="7"/>
  <c r="UIH141" i="7"/>
  <c r="UII141" i="7"/>
  <c r="UIJ141" i="7"/>
  <c r="UIK141" i="7"/>
  <c r="UIL141" i="7"/>
  <c r="UIM141" i="7"/>
  <c r="UIN141" i="7"/>
  <c r="UIO141" i="7"/>
  <c r="UIP141" i="7"/>
  <c r="UIQ141" i="7"/>
  <c r="UIR141" i="7"/>
  <c r="UIS141" i="7"/>
  <c r="UIT141" i="7"/>
  <c r="UIU141" i="7"/>
  <c r="UIV141" i="7"/>
  <c r="UIW141" i="7"/>
  <c r="UIX141" i="7"/>
  <c r="UIY141" i="7"/>
  <c r="UIZ141" i="7"/>
  <c r="UJA141" i="7"/>
  <c r="UJB141" i="7"/>
  <c r="UJC141" i="7"/>
  <c r="UJD141" i="7"/>
  <c r="UJE141" i="7"/>
  <c r="UJF141" i="7"/>
  <c r="UJG141" i="7"/>
  <c r="UJH141" i="7"/>
  <c r="UJI141" i="7"/>
  <c r="UJJ141" i="7"/>
  <c r="UJK141" i="7"/>
  <c r="UJL141" i="7"/>
  <c r="UJM141" i="7"/>
  <c r="UJN141" i="7"/>
  <c r="UJO141" i="7"/>
  <c r="UJP141" i="7"/>
  <c r="UJQ141" i="7"/>
  <c r="UJR141" i="7"/>
  <c r="UJS141" i="7"/>
  <c r="UJT141" i="7"/>
  <c r="UJU141" i="7"/>
  <c r="UJV141" i="7"/>
  <c r="UJW141" i="7"/>
  <c r="UJX141" i="7"/>
  <c r="UJY141" i="7"/>
  <c r="UJZ141" i="7"/>
  <c r="UKA141" i="7"/>
  <c r="UKB141" i="7"/>
  <c r="UKC141" i="7"/>
  <c r="UKD141" i="7"/>
  <c r="UKE141" i="7"/>
  <c r="UKF141" i="7"/>
  <c r="UKG141" i="7"/>
  <c r="UKH141" i="7"/>
  <c r="UKI141" i="7"/>
  <c r="UKJ141" i="7"/>
  <c r="UKK141" i="7"/>
  <c r="UKL141" i="7"/>
  <c r="UKM141" i="7"/>
  <c r="UKN141" i="7"/>
  <c r="UKO141" i="7"/>
  <c r="UKP141" i="7"/>
  <c r="UKQ141" i="7"/>
  <c r="UKR141" i="7"/>
  <c r="UKS141" i="7"/>
  <c r="UKT141" i="7"/>
  <c r="UKU141" i="7"/>
  <c r="UKV141" i="7"/>
  <c r="UKW141" i="7"/>
  <c r="UKX141" i="7"/>
  <c r="UKY141" i="7"/>
  <c r="UKZ141" i="7"/>
  <c r="ULA141" i="7"/>
  <c r="ULB141" i="7"/>
  <c r="ULC141" i="7"/>
  <c r="ULD141" i="7"/>
  <c r="ULE141" i="7"/>
  <c r="ULF141" i="7"/>
  <c r="ULG141" i="7"/>
  <c r="ULH141" i="7"/>
  <c r="ULI141" i="7"/>
  <c r="ULJ141" i="7"/>
  <c r="ULK141" i="7"/>
  <c r="ULL141" i="7"/>
  <c r="ULM141" i="7"/>
  <c r="ULN141" i="7"/>
  <c r="ULO141" i="7"/>
  <c r="ULP141" i="7"/>
  <c r="ULQ141" i="7"/>
  <c r="ULR141" i="7"/>
  <c r="ULS141" i="7"/>
  <c r="ULT141" i="7"/>
  <c r="ULU141" i="7"/>
  <c r="ULV141" i="7"/>
  <c r="ULW141" i="7"/>
  <c r="ULX141" i="7"/>
  <c r="ULY141" i="7"/>
  <c r="ULZ141" i="7"/>
  <c r="UMA141" i="7"/>
  <c r="UMB141" i="7"/>
  <c r="UMC141" i="7"/>
  <c r="UMD141" i="7"/>
  <c r="UME141" i="7"/>
  <c r="UMF141" i="7"/>
  <c r="UMG141" i="7"/>
  <c r="UMH141" i="7"/>
  <c r="UMI141" i="7"/>
  <c r="UMJ141" i="7"/>
  <c r="UMK141" i="7"/>
  <c r="UML141" i="7"/>
  <c r="UMM141" i="7"/>
  <c r="UMN141" i="7"/>
  <c r="UMO141" i="7"/>
  <c r="UMP141" i="7"/>
  <c r="UMQ141" i="7"/>
  <c r="UMR141" i="7"/>
  <c r="UMS141" i="7"/>
  <c r="UMT141" i="7"/>
  <c r="UMU141" i="7"/>
  <c r="UMV141" i="7"/>
  <c r="UMW141" i="7"/>
  <c r="UMX141" i="7"/>
  <c r="UMY141" i="7"/>
  <c r="UMZ141" i="7"/>
  <c r="UNA141" i="7"/>
  <c r="UNB141" i="7"/>
  <c r="UNC141" i="7"/>
  <c r="UND141" i="7"/>
  <c r="UNE141" i="7"/>
  <c r="UNF141" i="7"/>
  <c r="UNG141" i="7"/>
  <c r="UNH141" i="7"/>
  <c r="UNI141" i="7"/>
  <c r="UNJ141" i="7"/>
  <c r="UNK141" i="7"/>
  <c r="UNL141" i="7"/>
  <c r="UNM141" i="7"/>
  <c r="UNN141" i="7"/>
  <c r="UNO141" i="7"/>
  <c r="UNP141" i="7"/>
  <c r="UNQ141" i="7"/>
  <c r="UNR141" i="7"/>
  <c r="UNS141" i="7"/>
  <c r="UNT141" i="7"/>
  <c r="UNU141" i="7"/>
  <c r="UNV141" i="7"/>
  <c r="UNW141" i="7"/>
  <c r="UNX141" i="7"/>
  <c r="UNY141" i="7"/>
  <c r="UNZ141" i="7"/>
  <c r="UOA141" i="7"/>
  <c r="UOB141" i="7"/>
  <c r="UOC141" i="7"/>
  <c r="UOD141" i="7"/>
  <c r="UOE141" i="7"/>
  <c r="UOF141" i="7"/>
  <c r="UOG141" i="7"/>
  <c r="UOH141" i="7"/>
  <c r="UOI141" i="7"/>
  <c r="UOJ141" i="7"/>
  <c r="UOK141" i="7"/>
  <c r="UOL141" i="7"/>
  <c r="UOM141" i="7"/>
  <c r="UON141" i="7"/>
  <c r="UOO141" i="7"/>
  <c r="UOP141" i="7"/>
  <c r="UOQ141" i="7"/>
  <c r="UOR141" i="7"/>
  <c r="UOS141" i="7"/>
  <c r="UOT141" i="7"/>
  <c r="UOU141" i="7"/>
  <c r="UOV141" i="7"/>
  <c r="UOW141" i="7"/>
  <c r="UOX141" i="7"/>
  <c r="UOY141" i="7"/>
  <c r="UOZ141" i="7"/>
  <c r="UPA141" i="7"/>
  <c r="UPB141" i="7"/>
  <c r="UPC141" i="7"/>
  <c r="UPD141" i="7"/>
  <c r="UPE141" i="7"/>
  <c r="UPF141" i="7"/>
  <c r="UPG141" i="7"/>
  <c r="UPH141" i="7"/>
  <c r="UPI141" i="7"/>
  <c r="UPJ141" i="7"/>
  <c r="UPK141" i="7"/>
  <c r="UPL141" i="7"/>
  <c r="UPM141" i="7"/>
  <c r="UPN141" i="7"/>
  <c r="UPO141" i="7"/>
  <c r="UPP141" i="7"/>
  <c r="UPQ141" i="7"/>
  <c r="UPR141" i="7"/>
  <c r="UPS141" i="7"/>
  <c r="UPT141" i="7"/>
  <c r="UPU141" i="7"/>
  <c r="UPV141" i="7"/>
  <c r="UPW141" i="7"/>
  <c r="UPX141" i="7"/>
  <c r="UPY141" i="7"/>
  <c r="UPZ141" i="7"/>
  <c r="UQA141" i="7"/>
  <c r="UQB141" i="7"/>
  <c r="UQC141" i="7"/>
  <c r="UQD141" i="7"/>
  <c r="UQE141" i="7"/>
  <c r="UQF141" i="7"/>
  <c r="UQG141" i="7"/>
  <c r="UQH141" i="7"/>
  <c r="UQI141" i="7"/>
  <c r="UQJ141" i="7"/>
  <c r="UQK141" i="7"/>
  <c r="UQL141" i="7"/>
  <c r="UQM141" i="7"/>
  <c r="UQN141" i="7"/>
  <c r="UQO141" i="7"/>
  <c r="UQP141" i="7"/>
  <c r="UQQ141" i="7"/>
  <c r="UQR141" i="7"/>
  <c r="UQS141" i="7"/>
  <c r="UQT141" i="7"/>
  <c r="UQU141" i="7"/>
  <c r="UQV141" i="7"/>
  <c r="UQW141" i="7"/>
  <c r="UQX141" i="7"/>
  <c r="UQY141" i="7"/>
  <c r="UQZ141" i="7"/>
  <c r="URA141" i="7"/>
  <c r="URB141" i="7"/>
  <c r="URC141" i="7"/>
  <c r="URD141" i="7"/>
  <c r="URE141" i="7"/>
  <c r="URF141" i="7"/>
  <c r="URG141" i="7"/>
  <c r="URH141" i="7"/>
  <c r="URI141" i="7"/>
  <c r="URJ141" i="7"/>
  <c r="URK141" i="7"/>
  <c r="URL141" i="7"/>
  <c r="URM141" i="7"/>
  <c r="URN141" i="7"/>
  <c r="URO141" i="7"/>
  <c r="URP141" i="7"/>
  <c r="URQ141" i="7"/>
  <c r="URR141" i="7"/>
  <c r="URS141" i="7"/>
  <c r="URT141" i="7"/>
  <c r="URU141" i="7"/>
  <c r="URV141" i="7"/>
  <c r="URW141" i="7"/>
  <c r="URX141" i="7"/>
  <c r="URY141" i="7"/>
  <c r="URZ141" i="7"/>
  <c r="USA141" i="7"/>
  <c r="USB141" i="7"/>
  <c r="USC141" i="7"/>
  <c r="USD141" i="7"/>
  <c r="USE141" i="7"/>
  <c r="USF141" i="7"/>
  <c r="USG141" i="7"/>
  <c r="USH141" i="7"/>
  <c r="USI141" i="7"/>
  <c r="USJ141" i="7"/>
  <c r="USK141" i="7"/>
  <c r="USL141" i="7"/>
  <c r="USM141" i="7"/>
  <c r="USN141" i="7"/>
  <c r="USO141" i="7"/>
  <c r="USP141" i="7"/>
  <c r="USQ141" i="7"/>
  <c r="USR141" i="7"/>
  <c r="USS141" i="7"/>
  <c r="UST141" i="7"/>
  <c r="USU141" i="7"/>
  <c r="USV141" i="7"/>
  <c r="USW141" i="7"/>
  <c r="USX141" i="7"/>
  <c r="USY141" i="7"/>
  <c r="USZ141" i="7"/>
  <c r="UTA141" i="7"/>
  <c r="UTB141" i="7"/>
  <c r="UTC141" i="7"/>
  <c r="UTD141" i="7"/>
  <c r="UTE141" i="7"/>
  <c r="UTF141" i="7"/>
  <c r="UTG141" i="7"/>
  <c r="UTH141" i="7"/>
  <c r="UTI141" i="7"/>
  <c r="UTJ141" i="7"/>
  <c r="UTK141" i="7"/>
  <c r="UTL141" i="7"/>
  <c r="UTM141" i="7"/>
  <c r="UTN141" i="7"/>
  <c r="UTO141" i="7"/>
  <c r="UTP141" i="7"/>
  <c r="UTQ141" i="7"/>
  <c r="UTR141" i="7"/>
  <c r="UTS141" i="7"/>
  <c r="UTT141" i="7"/>
  <c r="UTU141" i="7"/>
  <c r="UTV141" i="7"/>
  <c r="UTW141" i="7"/>
  <c r="UTX141" i="7"/>
  <c r="UTY141" i="7"/>
  <c r="UTZ141" i="7"/>
  <c r="UUA141" i="7"/>
  <c r="UUB141" i="7"/>
  <c r="UUC141" i="7"/>
  <c r="UUD141" i="7"/>
  <c r="UUE141" i="7"/>
  <c r="UUF141" i="7"/>
  <c r="UUG141" i="7"/>
  <c r="UUH141" i="7"/>
  <c r="UUI141" i="7"/>
  <c r="UUJ141" i="7"/>
  <c r="UUK141" i="7"/>
  <c r="UUL141" i="7"/>
  <c r="UUM141" i="7"/>
  <c r="UUN141" i="7"/>
  <c r="UUO141" i="7"/>
  <c r="UUP141" i="7"/>
  <c r="UUQ141" i="7"/>
  <c r="UUR141" i="7"/>
  <c r="UUS141" i="7"/>
  <c r="UUT141" i="7"/>
  <c r="UUU141" i="7"/>
  <c r="UUV141" i="7"/>
  <c r="UUW141" i="7"/>
  <c r="UUX141" i="7"/>
  <c r="UUY141" i="7"/>
  <c r="UUZ141" i="7"/>
  <c r="UVA141" i="7"/>
  <c r="UVB141" i="7"/>
  <c r="UVC141" i="7"/>
  <c r="UVD141" i="7"/>
  <c r="UVE141" i="7"/>
  <c r="UVF141" i="7"/>
  <c r="UVG141" i="7"/>
  <c r="UVH141" i="7"/>
  <c r="UVI141" i="7"/>
  <c r="UVJ141" i="7"/>
  <c r="UVK141" i="7"/>
  <c r="UVL141" i="7"/>
  <c r="UVM141" i="7"/>
  <c r="UVN141" i="7"/>
  <c r="UVO141" i="7"/>
  <c r="UVP141" i="7"/>
  <c r="UVQ141" i="7"/>
  <c r="UVR141" i="7"/>
  <c r="UVS141" i="7"/>
  <c r="UVT141" i="7"/>
  <c r="UVU141" i="7"/>
  <c r="UVV141" i="7"/>
  <c r="UVW141" i="7"/>
  <c r="UVX141" i="7"/>
  <c r="UVY141" i="7"/>
  <c r="UVZ141" i="7"/>
  <c r="UWA141" i="7"/>
  <c r="UWB141" i="7"/>
  <c r="UWC141" i="7"/>
  <c r="UWD141" i="7"/>
  <c r="UWE141" i="7"/>
  <c r="UWF141" i="7"/>
  <c r="UWG141" i="7"/>
  <c r="UWH141" i="7"/>
  <c r="UWI141" i="7"/>
  <c r="UWJ141" i="7"/>
  <c r="UWK141" i="7"/>
  <c r="UWL141" i="7"/>
  <c r="UWM141" i="7"/>
  <c r="UWN141" i="7"/>
  <c r="UWO141" i="7"/>
  <c r="UWP141" i="7"/>
  <c r="UWQ141" i="7"/>
  <c r="UWR141" i="7"/>
  <c r="UWS141" i="7"/>
  <c r="UWT141" i="7"/>
  <c r="UWU141" i="7"/>
  <c r="UWV141" i="7"/>
  <c r="UWW141" i="7"/>
  <c r="UWX141" i="7"/>
  <c r="UWY141" i="7"/>
  <c r="UWZ141" i="7"/>
  <c r="UXA141" i="7"/>
  <c r="UXB141" i="7"/>
  <c r="UXC141" i="7"/>
  <c r="UXD141" i="7"/>
  <c r="UXE141" i="7"/>
  <c r="UXF141" i="7"/>
  <c r="UXG141" i="7"/>
  <c r="UXH141" i="7"/>
  <c r="UXI141" i="7"/>
  <c r="UXJ141" i="7"/>
  <c r="UXK141" i="7"/>
  <c r="UXL141" i="7"/>
  <c r="UXM141" i="7"/>
  <c r="UXN141" i="7"/>
  <c r="UXO141" i="7"/>
  <c r="UXP141" i="7"/>
  <c r="UXQ141" i="7"/>
  <c r="UXR141" i="7"/>
  <c r="UXS141" i="7"/>
  <c r="UXT141" i="7"/>
  <c r="UXU141" i="7"/>
  <c r="UXV141" i="7"/>
  <c r="UXW141" i="7"/>
  <c r="UXX141" i="7"/>
  <c r="UXY141" i="7"/>
  <c r="UXZ141" i="7"/>
  <c r="UYA141" i="7"/>
  <c r="UYB141" i="7"/>
  <c r="UYC141" i="7"/>
  <c r="UYD141" i="7"/>
  <c r="UYE141" i="7"/>
  <c r="UYF141" i="7"/>
  <c r="UYG141" i="7"/>
  <c r="UYH141" i="7"/>
  <c r="UYI141" i="7"/>
  <c r="UYJ141" i="7"/>
  <c r="UYK141" i="7"/>
  <c r="UYL141" i="7"/>
  <c r="UYM141" i="7"/>
  <c r="UYN141" i="7"/>
  <c r="UYO141" i="7"/>
  <c r="UYP141" i="7"/>
  <c r="UYQ141" i="7"/>
  <c r="UYR141" i="7"/>
  <c r="UYS141" i="7"/>
  <c r="UYT141" i="7"/>
  <c r="UYU141" i="7"/>
  <c r="UYV141" i="7"/>
  <c r="UYW141" i="7"/>
  <c r="UYX141" i="7"/>
  <c r="UYY141" i="7"/>
  <c r="UYZ141" i="7"/>
  <c r="UZA141" i="7"/>
  <c r="UZB141" i="7"/>
  <c r="UZC141" i="7"/>
  <c r="UZD141" i="7"/>
  <c r="UZE141" i="7"/>
  <c r="UZF141" i="7"/>
  <c r="UZG141" i="7"/>
  <c r="UZH141" i="7"/>
  <c r="UZI141" i="7"/>
  <c r="UZJ141" i="7"/>
  <c r="UZK141" i="7"/>
  <c r="UZL141" i="7"/>
  <c r="UZM141" i="7"/>
  <c r="UZN141" i="7"/>
  <c r="UZO141" i="7"/>
  <c r="UZP141" i="7"/>
  <c r="UZQ141" i="7"/>
  <c r="UZR141" i="7"/>
  <c r="UZS141" i="7"/>
  <c r="UZT141" i="7"/>
  <c r="UZU141" i="7"/>
  <c r="UZV141" i="7"/>
  <c r="UZW141" i="7"/>
  <c r="UZX141" i="7"/>
  <c r="UZY141" i="7"/>
  <c r="UZZ141" i="7"/>
  <c r="VAA141" i="7"/>
  <c r="VAB141" i="7"/>
  <c r="VAC141" i="7"/>
  <c r="VAD141" i="7"/>
  <c r="VAE141" i="7"/>
  <c r="VAF141" i="7"/>
  <c r="VAG141" i="7"/>
  <c r="VAH141" i="7"/>
  <c r="VAI141" i="7"/>
  <c r="VAJ141" i="7"/>
  <c r="VAK141" i="7"/>
  <c r="VAL141" i="7"/>
  <c r="VAM141" i="7"/>
  <c r="VAN141" i="7"/>
  <c r="VAO141" i="7"/>
  <c r="VAP141" i="7"/>
  <c r="VAQ141" i="7"/>
  <c r="VAR141" i="7"/>
  <c r="VAS141" i="7"/>
  <c r="VAT141" i="7"/>
  <c r="VAU141" i="7"/>
  <c r="VAV141" i="7"/>
  <c r="VAW141" i="7"/>
  <c r="VAX141" i="7"/>
  <c r="VAY141" i="7"/>
  <c r="VAZ141" i="7"/>
  <c r="VBA141" i="7"/>
  <c r="VBB141" i="7"/>
  <c r="VBC141" i="7"/>
  <c r="VBD141" i="7"/>
  <c r="VBE141" i="7"/>
  <c r="VBF141" i="7"/>
  <c r="VBG141" i="7"/>
  <c r="VBH141" i="7"/>
  <c r="VBI141" i="7"/>
  <c r="VBJ141" i="7"/>
  <c r="VBK141" i="7"/>
  <c r="VBL141" i="7"/>
  <c r="VBM141" i="7"/>
  <c r="VBN141" i="7"/>
  <c r="VBO141" i="7"/>
  <c r="VBP141" i="7"/>
  <c r="VBQ141" i="7"/>
  <c r="VBR141" i="7"/>
  <c r="VBS141" i="7"/>
  <c r="VBT141" i="7"/>
  <c r="VBU141" i="7"/>
  <c r="VBV141" i="7"/>
  <c r="VBW141" i="7"/>
  <c r="VBX141" i="7"/>
  <c r="VBY141" i="7"/>
  <c r="VBZ141" i="7"/>
  <c r="VCA141" i="7"/>
  <c r="VCB141" i="7"/>
  <c r="VCC141" i="7"/>
  <c r="VCD141" i="7"/>
  <c r="VCE141" i="7"/>
  <c r="VCF141" i="7"/>
  <c r="VCG141" i="7"/>
  <c r="VCH141" i="7"/>
  <c r="VCI141" i="7"/>
  <c r="VCJ141" i="7"/>
  <c r="VCK141" i="7"/>
  <c r="VCL141" i="7"/>
  <c r="VCM141" i="7"/>
  <c r="VCN141" i="7"/>
  <c r="VCO141" i="7"/>
  <c r="VCP141" i="7"/>
  <c r="VCQ141" i="7"/>
  <c r="VCR141" i="7"/>
  <c r="VCS141" i="7"/>
  <c r="VCT141" i="7"/>
  <c r="VCU141" i="7"/>
  <c r="VCV141" i="7"/>
  <c r="VCW141" i="7"/>
  <c r="VCX141" i="7"/>
  <c r="VCY141" i="7"/>
  <c r="VCZ141" i="7"/>
  <c r="VDA141" i="7"/>
  <c r="VDB141" i="7"/>
  <c r="VDC141" i="7"/>
  <c r="VDD141" i="7"/>
  <c r="VDE141" i="7"/>
  <c r="VDF141" i="7"/>
  <c r="VDG141" i="7"/>
  <c r="VDH141" i="7"/>
  <c r="VDI141" i="7"/>
  <c r="VDJ141" i="7"/>
  <c r="VDK141" i="7"/>
  <c r="VDL141" i="7"/>
  <c r="VDM141" i="7"/>
  <c r="VDN141" i="7"/>
  <c r="VDO141" i="7"/>
  <c r="VDP141" i="7"/>
  <c r="VDQ141" i="7"/>
  <c r="VDR141" i="7"/>
  <c r="VDS141" i="7"/>
  <c r="VDT141" i="7"/>
  <c r="VDU141" i="7"/>
  <c r="VDV141" i="7"/>
  <c r="VDW141" i="7"/>
  <c r="VDX141" i="7"/>
  <c r="VDY141" i="7"/>
  <c r="VDZ141" i="7"/>
  <c r="VEA141" i="7"/>
  <c r="VEB141" i="7"/>
  <c r="VEC141" i="7"/>
  <c r="VED141" i="7"/>
  <c r="VEE141" i="7"/>
  <c r="VEF141" i="7"/>
  <c r="VEG141" i="7"/>
  <c r="VEH141" i="7"/>
  <c r="VEI141" i="7"/>
  <c r="VEJ141" i="7"/>
  <c r="VEK141" i="7"/>
  <c r="VEL141" i="7"/>
  <c r="VEM141" i="7"/>
  <c r="VEN141" i="7"/>
  <c r="VEO141" i="7"/>
  <c r="VEP141" i="7"/>
  <c r="VEQ141" i="7"/>
  <c r="VER141" i="7"/>
  <c r="VES141" i="7"/>
  <c r="VET141" i="7"/>
  <c r="VEU141" i="7"/>
  <c r="VEV141" i="7"/>
  <c r="VEW141" i="7"/>
  <c r="VEX141" i="7"/>
  <c r="VEY141" i="7"/>
  <c r="VEZ141" i="7"/>
  <c r="VFA141" i="7"/>
  <c r="VFB141" i="7"/>
  <c r="VFC141" i="7"/>
  <c r="VFD141" i="7"/>
  <c r="VFE141" i="7"/>
  <c r="VFF141" i="7"/>
  <c r="VFG141" i="7"/>
  <c r="VFH141" i="7"/>
  <c r="VFI141" i="7"/>
  <c r="VFJ141" i="7"/>
  <c r="VFK141" i="7"/>
  <c r="VFL141" i="7"/>
  <c r="VFM141" i="7"/>
  <c r="VFN141" i="7"/>
  <c r="VFO141" i="7"/>
  <c r="VFP141" i="7"/>
  <c r="VFQ141" i="7"/>
  <c r="VFR141" i="7"/>
  <c r="VFS141" i="7"/>
  <c r="VFT141" i="7"/>
  <c r="VFU141" i="7"/>
  <c r="VFV141" i="7"/>
  <c r="VFW141" i="7"/>
  <c r="VFX141" i="7"/>
  <c r="VFY141" i="7"/>
  <c r="VFZ141" i="7"/>
  <c r="VGA141" i="7"/>
  <c r="VGB141" i="7"/>
  <c r="VGC141" i="7"/>
  <c r="VGD141" i="7"/>
  <c r="VGE141" i="7"/>
  <c r="VGF141" i="7"/>
  <c r="VGG141" i="7"/>
  <c r="VGH141" i="7"/>
  <c r="VGI141" i="7"/>
  <c r="VGJ141" i="7"/>
  <c r="VGK141" i="7"/>
  <c r="VGL141" i="7"/>
  <c r="VGM141" i="7"/>
  <c r="VGN141" i="7"/>
  <c r="VGO141" i="7"/>
  <c r="VGP141" i="7"/>
  <c r="VGQ141" i="7"/>
  <c r="VGR141" i="7"/>
  <c r="VGS141" i="7"/>
  <c r="VGT141" i="7"/>
  <c r="VGU141" i="7"/>
  <c r="VGV141" i="7"/>
  <c r="VGW141" i="7"/>
  <c r="VGX141" i="7"/>
  <c r="VGY141" i="7"/>
  <c r="VGZ141" i="7"/>
  <c r="VHA141" i="7"/>
  <c r="VHB141" i="7"/>
  <c r="VHC141" i="7"/>
  <c r="VHD141" i="7"/>
  <c r="VHE141" i="7"/>
  <c r="VHF141" i="7"/>
  <c r="VHG141" i="7"/>
  <c r="VHH141" i="7"/>
  <c r="VHI141" i="7"/>
  <c r="VHJ141" i="7"/>
  <c r="VHK141" i="7"/>
  <c r="VHL141" i="7"/>
  <c r="VHM141" i="7"/>
  <c r="VHN141" i="7"/>
  <c r="VHO141" i="7"/>
  <c r="VHP141" i="7"/>
  <c r="VHQ141" i="7"/>
  <c r="VHR141" i="7"/>
  <c r="VHS141" i="7"/>
  <c r="VHT141" i="7"/>
  <c r="VHU141" i="7"/>
  <c r="VHV141" i="7"/>
  <c r="VHW141" i="7"/>
  <c r="VHX141" i="7"/>
  <c r="VHY141" i="7"/>
  <c r="VHZ141" i="7"/>
  <c r="VIA141" i="7"/>
  <c r="VIB141" i="7"/>
  <c r="VIC141" i="7"/>
  <c r="VID141" i="7"/>
  <c r="VIE141" i="7"/>
  <c r="VIF141" i="7"/>
  <c r="VIG141" i="7"/>
  <c r="VIH141" i="7"/>
  <c r="VII141" i="7"/>
  <c r="VIJ141" i="7"/>
  <c r="VIK141" i="7"/>
  <c r="VIL141" i="7"/>
  <c r="VIM141" i="7"/>
  <c r="VIN141" i="7"/>
  <c r="VIO141" i="7"/>
  <c r="VIP141" i="7"/>
  <c r="VIQ141" i="7"/>
  <c r="VIR141" i="7"/>
  <c r="VIS141" i="7"/>
  <c r="VIT141" i="7"/>
  <c r="VIU141" i="7"/>
  <c r="VIV141" i="7"/>
  <c r="VIW141" i="7"/>
  <c r="VIX141" i="7"/>
  <c r="VIY141" i="7"/>
  <c r="VIZ141" i="7"/>
  <c r="VJA141" i="7"/>
  <c r="VJB141" i="7"/>
  <c r="VJC141" i="7"/>
  <c r="VJD141" i="7"/>
  <c r="VJE141" i="7"/>
  <c r="VJF141" i="7"/>
  <c r="VJG141" i="7"/>
  <c r="VJH141" i="7"/>
  <c r="VJI141" i="7"/>
  <c r="VJJ141" i="7"/>
  <c r="VJK141" i="7"/>
  <c r="VJL141" i="7"/>
  <c r="VJM141" i="7"/>
  <c r="VJN141" i="7"/>
  <c r="VJO141" i="7"/>
  <c r="VJP141" i="7"/>
  <c r="VJQ141" i="7"/>
  <c r="VJR141" i="7"/>
  <c r="VJS141" i="7"/>
  <c r="VJT141" i="7"/>
  <c r="VJU141" i="7"/>
  <c r="VJV141" i="7"/>
  <c r="VJW141" i="7"/>
  <c r="VJX141" i="7"/>
  <c r="VJY141" i="7"/>
  <c r="VJZ141" i="7"/>
  <c r="VKA141" i="7"/>
  <c r="VKB141" i="7"/>
  <c r="VKC141" i="7"/>
  <c r="VKD141" i="7"/>
  <c r="VKE141" i="7"/>
  <c r="VKF141" i="7"/>
  <c r="VKG141" i="7"/>
  <c r="VKH141" i="7"/>
  <c r="VKI141" i="7"/>
  <c r="VKJ141" i="7"/>
  <c r="VKK141" i="7"/>
  <c r="VKL141" i="7"/>
  <c r="VKM141" i="7"/>
  <c r="VKN141" i="7"/>
  <c r="VKO141" i="7"/>
  <c r="VKP141" i="7"/>
  <c r="VKQ141" i="7"/>
  <c r="VKR141" i="7"/>
  <c r="VKS141" i="7"/>
  <c r="VKT141" i="7"/>
  <c r="VKU141" i="7"/>
  <c r="VKV141" i="7"/>
  <c r="VKW141" i="7"/>
  <c r="VKX141" i="7"/>
  <c r="VKY141" i="7"/>
  <c r="VKZ141" i="7"/>
  <c r="VLA141" i="7"/>
  <c r="VLB141" i="7"/>
  <c r="VLC141" i="7"/>
  <c r="VLD141" i="7"/>
  <c r="VLE141" i="7"/>
  <c r="VLF141" i="7"/>
  <c r="VLG141" i="7"/>
  <c r="VLH141" i="7"/>
  <c r="VLI141" i="7"/>
  <c r="VLJ141" i="7"/>
  <c r="VLK141" i="7"/>
  <c r="VLL141" i="7"/>
  <c r="VLM141" i="7"/>
  <c r="VLN141" i="7"/>
  <c r="VLO141" i="7"/>
  <c r="VLP141" i="7"/>
  <c r="VLQ141" i="7"/>
  <c r="VLR141" i="7"/>
  <c r="VLS141" i="7"/>
  <c r="VLT141" i="7"/>
  <c r="VLU141" i="7"/>
  <c r="VLV141" i="7"/>
  <c r="VLW141" i="7"/>
  <c r="VLX141" i="7"/>
  <c r="VLY141" i="7"/>
  <c r="VLZ141" i="7"/>
  <c r="VMA141" i="7"/>
  <c r="VMB141" i="7"/>
  <c r="VMC141" i="7"/>
  <c r="VMD141" i="7"/>
  <c r="VME141" i="7"/>
  <c r="VMF141" i="7"/>
  <c r="VMG141" i="7"/>
  <c r="VMH141" i="7"/>
  <c r="VMI141" i="7"/>
  <c r="VMJ141" i="7"/>
  <c r="VMK141" i="7"/>
  <c r="VML141" i="7"/>
  <c r="VMM141" i="7"/>
  <c r="VMN141" i="7"/>
  <c r="VMO141" i="7"/>
  <c r="VMP141" i="7"/>
  <c r="VMQ141" i="7"/>
  <c r="VMR141" i="7"/>
  <c r="VMS141" i="7"/>
  <c r="VMT141" i="7"/>
  <c r="VMU141" i="7"/>
  <c r="VMV141" i="7"/>
  <c r="VMW141" i="7"/>
  <c r="VMX141" i="7"/>
  <c r="VMY141" i="7"/>
  <c r="VMZ141" i="7"/>
  <c r="VNA141" i="7"/>
  <c r="VNB141" i="7"/>
  <c r="VNC141" i="7"/>
  <c r="VND141" i="7"/>
  <c r="VNE141" i="7"/>
  <c r="VNF141" i="7"/>
  <c r="VNG141" i="7"/>
  <c r="VNH141" i="7"/>
  <c r="VNI141" i="7"/>
  <c r="VNJ141" i="7"/>
  <c r="VNK141" i="7"/>
  <c r="VNL141" i="7"/>
  <c r="VNM141" i="7"/>
  <c r="VNN141" i="7"/>
  <c r="VNO141" i="7"/>
  <c r="VNP141" i="7"/>
  <c r="VNQ141" i="7"/>
  <c r="VNR141" i="7"/>
  <c r="VNS141" i="7"/>
  <c r="VNT141" i="7"/>
  <c r="VNU141" i="7"/>
  <c r="VNV141" i="7"/>
  <c r="VNW141" i="7"/>
  <c r="VNX141" i="7"/>
  <c r="VNY141" i="7"/>
  <c r="VNZ141" i="7"/>
  <c r="VOA141" i="7"/>
  <c r="VOB141" i="7"/>
  <c r="VOC141" i="7"/>
  <c r="VOD141" i="7"/>
  <c r="VOE141" i="7"/>
  <c r="VOF141" i="7"/>
  <c r="VOG141" i="7"/>
  <c r="VOH141" i="7"/>
  <c r="VOI141" i="7"/>
  <c r="VOJ141" i="7"/>
  <c r="VOK141" i="7"/>
  <c r="VOL141" i="7"/>
  <c r="VOM141" i="7"/>
  <c r="VON141" i="7"/>
  <c r="VOO141" i="7"/>
  <c r="VOP141" i="7"/>
  <c r="VOQ141" i="7"/>
  <c r="VOR141" i="7"/>
  <c r="VOS141" i="7"/>
  <c r="VOT141" i="7"/>
  <c r="VOU141" i="7"/>
  <c r="VOV141" i="7"/>
  <c r="VOW141" i="7"/>
  <c r="VOX141" i="7"/>
  <c r="VOY141" i="7"/>
  <c r="VOZ141" i="7"/>
  <c r="VPA141" i="7"/>
  <c r="VPB141" i="7"/>
  <c r="VPC141" i="7"/>
  <c r="VPD141" i="7"/>
  <c r="VPE141" i="7"/>
  <c r="VPF141" i="7"/>
  <c r="VPG141" i="7"/>
  <c r="VPH141" i="7"/>
  <c r="VPI141" i="7"/>
  <c r="VPJ141" i="7"/>
  <c r="VPK141" i="7"/>
  <c r="VPL141" i="7"/>
  <c r="VPM141" i="7"/>
  <c r="VPN141" i="7"/>
  <c r="VPO141" i="7"/>
  <c r="VPP141" i="7"/>
  <c r="VPQ141" i="7"/>
  <c r="VPR141" i="7"/>
  <c r="VPS141" i="7"/>
  <c r="VPT141" i="7"/>
  <c r="VPU141" i="7"/>
  <c r="VPV141" i="7"/>
  <c r="VPW141" i="7"/>
  <c r="VPX141" i="7"/>
  <c r="VPY141" i="7"/>
  <c r="VPZ141" i="7"/>
  <c r="VQA141" i="7"/>
  <c r="VQB141" i="7"/>
  <c r="VQC141" i="7"/>
  <c r="VQD141" i="7"/>
  <c r="VQE141" i="7"/>
  <c r="VQF141" i="7"/>
  <c r="VQG141" i="7"/>
  <c r="VQH141" i="7"/>
  <c r="VQI141" i="7"/>
  <c r="VQJ141" i="7"/>
  <c r="VQK141" i="7"/>
  <c r="VQL141" i="7"/>
  <c r="VQM141" i="7"/>
  <c r="VQN141" i="7"/>
  <c r="VQO141" i="7"/>
  <c r="VQP141" i="7"/>
  <c r="VQQ141" i="7"/>
  <c r="VQR141" i="7"/>
  <c r="VQS141" i="7"/>
  <c r="VQT141" i="7"/>
  <c r="VQU141" i="7"/>
  <c r="VQV141" i="7"/>
  <c r="VQW141" i="7"/>
  <c r="VQX141" i="7"/>
  <c r="VQY141" i="7"/>
  <c r="VQZ141" i="7"/>
  <c r="VRA141" i="7"/>
  <c r="VRB141" i="7"/>
  <c r="VRC141" i="7"/>
  <c r="VRD141" i="7"/>
  <c r="VRE141" i="7"/>
  <c r="VRF141" i="7"/>
  <c r="VRG141" i="7"/>
  <c r="VRH141" i="7"/>
  <c r="VRI141" i="7"/>
  <c r="VRJ141" i="7"/>
  <c r="VRK141" i="7"/>
  <c r="VRL141" i="7"/>
  <c r="VRM141" i="7"/>
  <c r="VRN141" i="7"/>
  <c r="VRO141" i="7"/>
  <c r="VRP141" i="7"/>
  <c r="VRQ141" i="7"/>
  <c r="VRR141" i="7"/>
  <c r="VRS141" i="7"/>
  <c r="VRT141" i="7"/>
  <c r="VRU141" i="7"/>
  <c r="VRV141" i="7"/>
  <c r="VRW141" i="7"/>
  <c r="VRX141" i="7"/>
  <c r="VRY141" i="7"/>
  <c r="VRZ141" i="7"/>
  <c r="VSA141" i="7"/>
  <c r="VSB141" i="7"/>
  <c r="VSC141" i="7"/>
  <c r="VSD141" i="7"/>
  <c r="VSE141" i="7"/>
  <c r="VSF141" i="7"/>
  <c r="VSG141" i="7"/>
  <c r="VSH141" i="7"/>
  <c r="VSI141" i="7"/>
  <c r="VSJ141" i="7"/>
  <c r="VSK141" i="7"/>
  <c r="VSL141" i="7"/>
  <c r="VSM141" i="7"/>
  <c r="VSN141" i="7"/>
  <c r="VSO141" i="7"/>
  <c r="VSP141" i="7"/>
  <c r="VSQ141" i="7"/>
  <c r="VSR141" i="7"/>
  <c r="VSS141" i="7"/>
  <c r="VST141" i="7"/>
  <c r="VSU141" i="7"/>
  <c r="VSV141" i="7"/>
  <c r="VSW141" i="7"/>
  <c r="VSX141" i="7"/>
  <c r="VSY141" i="7"/>
  <c r="VSZ141" i="7"/>
  <c r="VTA141" i="7"/>
  <c r="VTB141" i="7"/>
  <c r="VTC141" i="7"/>
  <c r="VTD141" i="7"/>
  <c r="VTE141" i="7"/>
  <c r="VTF141" i="7"/>
  <c r="VTG141" i="7"/>
  <c r="VTH141" i="7"/>
  <c r="VTI141" i="7"/>
  <c r="VTJ141" i="7"/>
  <c r="VTK141" i="7"/>
  <c r="VTL141" i="7"/>
  <c r="VTM141" i="7"/>
  <c r="VTN141" i="7"/>
  <c r="VTO141" i="7"/>
  <c r="VTP141" i="7"/>
  <c r="VTQ141" i="7"/>
  <c r="VTR141" i="7"/>
  <c r="VTS141" i="7"/>
  <c r="VTT141" i="7"/>
  <c r="VTU141" i="7"/>
  <c r="VTV141" i="7"/>
  <c r="VTW141" i="7"/>
  <c r="VTX141" i="7"/>
  <c r="VTY141" i="7"/>
  <c r="VTZ141" i="7"/>
  <c r="VUA141" i="7"/>
  <c r="VUB141" i="7"/>
  <c r="VUC141" i="7"/>
  <c r="VUD141" i="7"/>
  <c r="VUE141" i="7"/>
  <c r="VUF141" i="7"/>
  <c r="VUG141" i="7"/>
  <c r="VUH141" i="7"/>
  <c r="VUI141" i="7"/>
  <c r="VUJ141" i="7"/>
  <c r="VUK141" i="7"/>
  <c r="VUL141" i="7"/>
  <c r="VUM141" i="7"/>
  <c r="VUN141" i="7"/>
  <c r="VUO141" i="7"/>
  <c r="VUP141" i="7"/>
  <c r="VUQ141" i="7"/>
  <c r="VUR141" i="7"/>
  <c r="VUS141" i="7"/>
  <c r="VUT141" i="7"/>
  <c r="VUU141" i="7"/>
  <c r="VUV141" i="7"/>
  <c r="VUW141" i="7"/>
  <c r="VUX141" i="7"/>
  <c r="VUY141" i="7"/>
  <c r="VUZ141" i="7"/>
  <c r="VVA141" i="7"/>
  <c r="VVB141" i="7"/>
  <c r="VVC141" i="7"/>
  <c r="VVD141" i="7"/>
  <c r="VVE141" i="7"/>
  <c r="VVF141" i="7"/>
  <c r="VVG141" i="7"/>
  <c r="VVH141" i="7"/>
  <c r="VVI141" i="7"/>
  <c r="VVJ141" i="7"/>
  <c r="VVK141" i="7"/>
  <c r="VVL141" i="7"/>
  <c r="VVM141" i="7"/>
  <c r="VVN141" i="7"/>
  <c r="VVO141" i="7"/>
  <c r="VVP141" i="7"/>
  <c r="VVQ141" i="7"/>
  <c r="VVR141" i="7"/>
  <c r="VVS141" i="7"/>
  <c r="VVT141" i="7"/>
  <c r="VVU141" i="7"/>
  <c r="VVV141" i="7"/>
  <c r="VVW141" i="7"/>
  <c r="VVX141" i="7"/>
  <c r="VVY141" i="7"/>
  <c r="VVZ141" i="7"/>
  <c r="VWA141" i="7"/>
  <c r="VWB141" i="7"/>
  <c r="VWC141" i="7"/>
  <c r="VWD141" i="7"/>
  <c r="VWE141" i="7"/>
  <c r="VWF141" i="7"/>
  <c r="VWG141" i="7"/>
  <c r="VWH141" i="7"/>
  <c r="VWI141" i="7"/>
  <c r="VWJ141" i="7"/>
  <c r="VWK141" i="7"/>
  <c r="VWL141" i="7"/>
  <c r="VWM141" i="7"/>
  <c r="VWN141" i="7"/>
  <c r="VWO141" i="7"/>
  <c r="VWP141" i="7"/>
  <c r="VWQ141" i="7"/>
  <c r="VWR141" i="7"/>
  <c r="VWS141" i="7"/>
  <c r="VWT141" i="7"/>
  <c r="VWU141" i="7"/>
  <c r="VWV141" i="7"/>
  <c r="VWW141" i="7"/>
  <c r="VWX141" i="7"/>
  <c r="VWY141" i="7"/>
  <c r="VWZ141" i="7"/>
  <c r="VXA141" i="7"/>
  <c r="VXB141" i="7"/>
  <c r="VXC141" i="7"/>
  <c r="VXD141" i="7"/>
  <c r="VXE141" i="7"/>
  <c r="VXF141" i="7"/>
  <c r="VXG141" i="7"/>
  <c r="VXH141" i="7"/>
  <c r="VXI141" i="7"/>
  <c r="VXJ141" i="7"/>
  <c r="VXK141" i="7"/>
  <c r="VXL141" i="7"/>
  <c r="VXM141" i="7"/>
  <c r="VXN141" i="7"/>
  <c r="VXO141" i="7"/>
  <c r="VXP141" i="7"/>
  <c r="VXQ141" i="7"/>
  <c r="VXR141" i="7"/>
  <c r="VXS141" i="7"/>
  <c r="VXT141" i="7"/>
  <c r="VXU141" i="7"/>
  <c r="VXV141" i="7"/>
  <c r="VXW141" i="7"/>
  <c r="VXX141" i="7"/>
  <c r="VXY141" i="7"/>
  <c r="VXZ141" i="7"/>
  <c r="VYA141" i="7"/>
  <c r="VYB141" i="7"/>
  <c r="VYC141" i="7"/>
  <c r="VYD141" i="7"/>
  <c r="VYE141" i="7"/>
  <c r="VYF141" i="7"/>
  <c r="VYG141" i="7"/>
  <c r="VYH141" i="7"/>
  <c r="VYI141" i="7"/>
  <c r="VYJ141" i="7"/>
  <c r="VYK141" i="7"/>
  <c r="VYL141" i="7"/>
  <c r="VYM141" i="7"/>
  <c r="VYN141" i="7"/>
  <c r="VYO141" i="7"/>
  <c r="VYP141" i="7"/>
  <c r="VYQ141" i="7"/>
  <c r="VYR141" i="7"/>
  <c r="VYS141" i="7"/>
  <c r="VYT141" i="7"/>
  <c r="VYU141" i="7"/>
  <c r="VYV141" i="7"/>
  <c r="VYW141" i="7"/>
  <c r="VYX141" i="7"/>
  <c r="VYY141" i="7"/>
  <c r="VYZ141" i="7"/>
  <c r="VZA141" i="7"/>
  <c r="VZB141" i="7"/>
  <c r="VZC141" i="7"/>
  <c r="VZD141" i="7"/>
  <c r="VZE141" i="7"/>
  <c r="VZF141" i="7"/>
  <c r="VZG141" i="7"/>
  <c r="VZH141" i="7"/>
  <c r="VZI141" i="7"/>
  <c r="VZJ141" i="7"/>
  <c r="VZK141" i="7"/>
  <c r="VZL141" i="7"/>
  <c r="VZM141" i="7"/>
  <c r="VZN141" i="7"/>
  <c r="VZO141" i="7"/>
  <c r="VZP141" i="7"/>
  <c r="VZQ141" i="7"/>
  <c r="VZR141" i="7"/>
  <c r="VZS141" i="7"/>
  <c r="VZT141" i="7"/>
  <c r="VZU141" i="7"/>
  <c r="VZV141" i="7"/>
  <c r="VZW141" i="7"/>
  <c r="VZX141" i="7"/>
  <c r="VZY141" i="7"/>
  <c r="VZZ141" i="7"/>
  <c r="WAA141" i="7"/>
  <c r="WAB141" i="7"/>
  <c r="WAC141" i="7"/>
  <c r="WAD141" i="7"/>
  <c r="WAE141" i="7"/>
  <c r="WAF141" i="7"/>
  <c r="WAG141" i="7"/>
  <c r="WAH141" i="7"/>
  <c r="WAI141" i="7"/>
  <c r="WAJ141" i="7"/>
  <c r="WAK141" i="7"/>
  <c r="WAL141" i="7"/>
  <c r="WAM141" i="7"/>
  <c r="WAN141" i="7"/>
  <c r="WAO141" i="7"/>
  <c r="WAP141" i="7"/>
  <c r="WAQ141" i="7"/>
  <c r="WAR141" i="7"/>
  <c r="WAS141" i="7"/>
  <c r="WAT141" i="7"/>
  <c r="WAU141" i="7"/>
  <c r="WAV141" i="7"/>
  <c r="WAW141" i="7"/>
  <c r="WAX141" i="7"/>
  <c r="WAY141" i="7"/>
  <c r="WAZ141" i="7"/>
  <c r="WBA141" i="7"/>
  <c r="WBB141" i="7"/>
  <c r="WBC141" i="7"/>
  <c r="WBD141" i="7"/>
  <c r="WBE141" i="7"/>
  <c r="WBF141" i="7"/>
  <c r="WBG141" i="7"/>
  <c r="WBH141" i="7"/>
  <c r="WBI141" i="7"/>
  <c r="WBJ141" i="7"/>
  <c r="WBK141" i="7"/>
  <c r="WBL141" i="7"/>
  <c r="WBM141" i="7"/>
  <c r="WBN141" i="7"/>
  <c r="WBO141" i="7"/>
  <c r="WBP141" i="7"/>
  <c r="WBQ141" i="7"/>
  <c r="WBR141" i="7"/>
  <c r="WBS141" i="7"/>
  <c r="WBT141" i="7"/>
  <c r="WBU141" i="7"/>
  <c r="WBV141" i="7"/>
  <c r="WBW141" i="7"/>
  <c r="WBX141" i="7"/>
  <c r="WBY141" i="7"/>
  <c r="WBZ141" i="7"/>
  <c r="WCA141" i="7"/>
  <c r="WCB141" i="7"/>
  <c r="WCC141" i="7"/>
  <c r="WCD141" i="7"/>
  <c r="WCE141" i="7"/>
  <c r="WCF141" i="7"/>
  <c r="WCG141" i="7"/>
  <c r="WCH141" i="7"/>
  <c r="WCI141" i="7"/>
  <c r="WCJ141" i="7"/>
  <c r="WCK141" i="7"/>
  <c r="WCL141" i="7"/>
  <c r="WCM141" i="7"/>
  <c r="WCN141" i="7"/>
  <c r="WCO141" i="7"/>
  <c r="WCP141" i="7"/>
  <c r="WCQ141" i="7"/>
  <c r="WCR141" i="7"/>
  <c r="WCS141" i="7"/>
  <c r="WCT141" i="7"/>
  <c r="WCU141" i="7"/>
  <c r="WCV141" i="7"/>
  <c r="WCW141" i="7"/>
  <c r="WCX141" i="7"/>
  <c r="WCY141" i="7"/>
  <c r="WCZ141" i="7"/>
  <c r="WDA141" i="7"/>
  <c r="WDB141" i="7"/>
  <c r="WDC141" i="7"/>
  <c r="WDD141" i="7"/>
  <c r="WDE141" i="7"/>
  <c r="WDF141" i="7"/>
  <c r="WDG141" i="7"/>
  <c r="WDH141" i="7"/>
  <c r="WDI141" i="7"/>
  <c r="WDJ141" i="7"/>
  <c r="WDK141" i="7"/>
  <c r="WDL141" i="7"/>
  <c r="WDM141" i="7"/>
  <c r="WDN141" i="7"/>
  <c r="WDO141" i="7"/>
  <c r="WDP141" i="7"/>
  <c r="WDQ141" i="7"/>
  <c r="WDR141" i="7"/>
  <c r="WDS141" i="7"/>
  <c r="WDT141" i="7"/>
  <c r="WDU141" i="7"/>
  <c r="WDV141" i="7"/>
  <c r="WDW141" i="7"/>
  <c r="WDX141" i="7"/>
  <c r="WDY141" i="7"/>
  <c r="WDZ141" i="7"/>
  <c r="WEA141" i="7"/>
  <c r="WEB141" i="7"/>
  <c r="WEC141" i="7"/>
  <c r="WED141" i="7"/>
  <c r="WEE141" i="7"/>
  <c r="WEF141" i="7"/>
  <c r="WEG141" i="7"/>
  <c r="WEH141" i="7"/>
  <c r="WEI141" i="7"/>
  <c r="WEJ141" i="7"/>
  <c r="WEK141" i="7"/>
  <c r="WEL141" i="7"/>
  <c r="WEM141" i="7"/>
  <c r="WEN141" i="7"/>
  <c r="WEO141" i="7"/>
  <c r="WEP141" i="7"/>
  <c r="WEQ141" i="7"/>
  <c r="WER141" i="7"/>
  <c r="WES141" i="7"/>
  <c r="WET141" i="7"/>
  <c r="WEU141" i="7"/>
  <c r="WEV141" i="7"/>
  <c r="WEW141" i="7"/>
  <c r="WEX141" i="7"/>
  <c r="WEY141" i="7"/>
  <c r="WEZ141" i="7"/>
  <c r="WFA141" i="7"/>
  <c r="WFB141" i="7"/>
  <c r="WFC141" i="7"/>
  <c r="WFD141" i="7"/>
  <c r="WFE141" i="7"/>
  <c r="WFF141" i="7"/>
  <c r="WFG141" i="7"/>
  <c r="WFH141" i="7"/>
  <c r="WFI141" i="7"/>
  <c r="WFJ141" i="7"/>
  <c r="WFK141" i="7"/>
  <c r="WFL141" i="7"/>
  <c r="WFM141" i="7"/>
  <c r="WFN141" i="7"/>
  <c r="WFO141" i="7"/>
  <c r="WFP141" i="7"/>
  <c r="WFQ141" i="7"/>
  <c r="WFR141" i="7"/>
  <c r="WFS141" i="7"/>
  <c r="WFT141" i="7"/>
  <c r="WFU141" i="7"/>
  <c r="WFV141" i="7"/>
  <c r="WFW141" i="7"/>
  <c r="WFX141" i="7"/>
  <c r="WFY141" i="7"/>
  <c r="WFZ141" i="7"/>
  <c r="WGA141" i="7"/>
  <c r="WGB141" i="7"/>
  <c r="WGC141" i="7"/>
  <c r="WGD141" i="7"/>
  <c r="WGE141" i="7"/>
  <c r="WGF141" i="7"/>
  <c r="WGG141" i="7"/>
  <c r="WGH141" i="7"/>
  <c r="WGI141" i="7"/>
  <c r="WGJ141" i="7"/>
  <c r="WGK141" i="7"/>
  <c r="WGL141" i="7"/>
  <c r="WGM141" i="7"/>
  <c r="WGN141" i="7"/>
  <c r="WGO141" i="7"/>
  <c r="WGP141" i="7"/>
  <c r="WGQ141" i="7"/>
  <c r="WGR141" i="7"/>
  <c r="WGS141" i="7"/>
  <c r="WGT141" i="7"/>
  <c r="WGU141" i="7"/>
  <c r="WGV141" i="7"/>
  <c r="WGW141" i="7"/>
  <c r="WGX141" i="7"/>
  <c r="WGY141" i="7"/>
  <c r="WGZ141" i="7"/>
  <c r="WHA141" i="7"/>
  <c r="WHB141" i="7"/>
  <c r="WHC141" i="7"/>
  <c r="WHD141" i="7"/>
  <c r="WHE141" i="7"/>
  <c r="WHF141" i="7"/>
  <c r="WHG141" i="7"/>
  <c r="WHH141" i="7"/>
  <c r="WHI141" i="7"/>
  <c r="WHJ141" i="7"/>
  <c r="WHK141" i="7"/>
  <c r="WHL141" i="7"/>
  <c r="WHM141" i="7"/>
  <c r="WHN141" i="7"/>
  <c r="WHO141" i="7"/>
  <c r="WHP141" i="7"/>
  <c r="WHQ141" i="7"/>
  <c r="WHR141" i="7"/>
  <c r="WHS141" i="7"/>
  <c r="WHT141" i="7"/>
  <c r="WHU141" i="7"/>
  <c r="WHV141" i="7"/>
  <c r="WHW141" i="7"/>
  <c r="WHX141" i="7"/>
  <c r="WHY141" i="7"/>
  <c r="WHZ141" i="7"/>
  <c r="WIA141" i="7"/>
  <c r="WIB141" i="7"/>
  <c r="WIC141" i="7"/>
  <c r="WID141" i="7"/>
  <c r="WIE141" i="7"/>
  <c r="WIF141" i="7"/>
  <c r="WIG141" i="7"/>
  <c r="WIH141" i="7"/>
  <c r="WII141" i="7"/>
  <c r="WIJ141" i="7"/>
  <c r="WIK141" i="7"/>
  <c r="WIL141" i="7"/>
  <c r="WIM141" i="7"/>
  <c r="WIN141" i="7"/>
  <c r="WIO141" i="7"/>
  <c r="WIP141" i="7"/>
  <c r="WIQ141" i="7"/>
  <c r="WIR141" i="7"/>
  <c r="WIS141" i="7"/>
  <c r="WIT141" i="7"/>
  <c r="WIU141" i="7"/>
  <c r="WIV141" i="7"/>
  <c r="WIW141" i="7"/>
  <c r="WIX141" i="7"/>
  <c r="WIY141" i="7"/>
  <c r="WIZ141" i="7"/>
  <c r="WJA141" i="7"/>
  <c r="WJB141" i="7"/>
  <c r="WJC141" i="7"/>
  <c r="WJD141" i="7"/>
  <c r="WJE141" i="7"/>
  <c r="WJF141" i="7"/>
  <c r="WJG141" i="7"/>
  <c r="WJH141" i="7"/>
  <c r="WJI141" i="7"/>
  <c r="WJJ141" i="7"/>
  <c r="WJK141" i="7"/>
  <c r="WJL141" i="7"/>
  <c r="WJM141" i="7"/>
  <c r="WJN141" i="7"/>
  <c r="WJO141" i="7"/>
  <c r="WJP141" i="7"/>
  <c r="WJQ141" i="7"/>
  <c r="WJR141" i="7"/>
  <c r="WJS141" i="7"/>
  <c r="WJT141" i="7"/>
  <c r="WJU141" i="7"/>
  <c r="WJV141" i="7"/>
  <c r="WJW141" i="7"/>
  <c r="WJX141" i="7"/>
  <c r="WJY141" i="7"/>
  <c r="WJZ141" i="7"/>
  <c r="WKA141" i="7"/>
  <c r="WKB141" i="7"/>
  <c r="WKC141" i="7"/>
  <c r="WKD141" i="7"/>
  <c r="WKE141" i="7"/>
  <c r="WKF141" i="7"/>
  <c r="WKG141" i="7"/>
  <c r="WKH141" i="7"/>
  <c r="WKI141" i="7"/>
  <c r="WKJ141" i="7"/>
  <c r="WKK141" i="7"/>
  <c r="WKL141" i="7"/>
  <c r="WKM141" i="7"/>
  <c r="WKN141" i="7"/>
  <c r="WKO141" i="7"/>
  <c r="WKP141" i="7"/>
  <c r="WKQ141" i="7"/>
  <c r="WKR141" i="7"/>
  <c r="WKS141" i="7"/>
  <c r="WKT141" i="7"/>
  <c r="WKU141" i="7"/>
  <c r="WKV141" i="7"/>
  <c r="WKW141" i="7"/>
  <c r="WKX141" i="7"/>
  <c r="WKY141" i="7"/>
  <c r="WKZ141" i="7"/>
  <c r="WLA141" i="7"/>
  <c r="WLB141" i="7"/>
  <c r="WLC141" i="7"/>
  <c r="WLD141" i="7"/>
  <c r="WLE141" i="7"/>
  <c r="WLF141" i="7"/>
  <c r="WLG141" i="7"/>
  <c r="WLH141" i="7"/>
  <c r="WLI141" i="7"/>
  <c r="WLJ141" i="7"/>
  <c r="WLK141" i="7"/>
  <c r="WLL141" i="7"/>
  <c r="WLM141" i="7"/>
  <c r="WLN141" i="7"/>
  <c r="WLO141" i="7"/>
  <c r="WLP141" i="7"/>
  <c r="WLQ141" i="7"/>
  <c r="WLR141" i="7"/>
  <c r="WLS141" i="7"/>
  <c r="WLT141" i="7"/>
  <c r="WLU141" i="7"/>
  <c r="WLV141" i="7"/>
  <c r="WLW141" i="7"/>
  <c r="WLX141" i="7"/>
  <c r="WLY141" i="7"/>
  <c r="WLZ141" i="7"/>
  <c r="WMA141" i="7"/>
  <c r="WMB141" i="7"/>
  <c r="WMC141" i="7"/>
  <c r="WMD141" i="7"/>
  <c r="WME141" i="7"/>
  <c r="WMF141" i="7"/>
  <c r="WMG141" i="7"/>
  <c r="WMH141" i="7"/>
  <c r="WMI141" i="7"/>
  <c r="WMJ141" i="7"/>
  <c r="WMK141" i="7"/>
  <c r="WML141" i="7"/>
  <c r="WMM141" i="7"/>
  <c r="WMN141" i="7"/>
  <c r="WMO141" i="7"/>
  <c r="WMP141" i="7"/>
  <c r="WMQ141" i="7"/>
  <c r="WMR141" i="7"/>
  <c r="WMS141" i="7"/>
  <c r="WMT141" i="7"/>
  <c r="WMU141" i="7"/>
  <c r="WMV141" i="7"/>
  <c r="WMW141" i="7"/>
  <c r="WMX141" i="7"/>
  <c r="WMY141" i="7"/>
  <c r="WMZ141" i="7"/>
  <c r="WNA141" i="7"/>
  <c r="WNB141" i="7"/>
  <c r="WNC141" i="7"/>
  <c r="WND141" i="7"/>
  <c r="WNE141" i="7"/>
  <c r="WNF141" i="7"/>
  <c r="WNG141" i="7"/>
  <c r="WNH141" i="7"/>
  <c r="WNI141" i="7"/>
  <c r="WNJ141" i="7"/>
  <c r="WNK141" i="7"/>
  <c r="WNL141" i="7"/>
  <c r="WNM141" i="7"/>
  <c r="WNN141" i="7"/>
  <c r="WNO141" i="7"/>
  <c r="WNP141" i="7"/>
  <c r="WNQ141" i="7"/>
  <c r="WNR141" i="7"/>
  <c r="WNS141" i="7"/>
  <c r="WNT141" i="7"/>
  <c r="WNU141" i="7"/>
  <c r="WNV141" i="7"/>
  <c r="WNW141" i="7"/>
  <c r="WNX141" i="7"/>
  <c r="WNY141" i="7"/>
  <c r="WNZ141" i="7"/>
  <c r="WOA141" i="7"/>
  <c r="WOB141" i="7"/>
  <c r="WOC141" i="7"/>
  <c r="WOD141" i="7"/>
  <c r="WOE141" i="7"/>
  <c r="WOF141" i="7"/>
  <c r="WOG141" i="7"/>
  <c r="WOH141" i="7"/>
  <c r="WOI141" i="7"/>
  <c r="WOJ141" i="7"/>
  <c r="WOK141" i="7"/>
  <c r="WOL141" i="7"/>
  <c r="WOM141" i="7"/>
  <c r="WON141" i="7"/>
  <c r="WOO141" i="7"/>
  <c r="WOP141" i="7"/>
  <c r="WOQ141" i="7"/>
  <c r="WOR141" i="7"/>
  <c r="WOS141" i="7"/>
  <c r="WOT141" i="7"/>
  <c r="WOU141" i="7"/>
  <c r="WOV141" i="7"/>
  <c r="WOW141" i="7"/>
  <c r="WOX141" i="7"/>
  <c r="WOY141" i="7"/>
  <c r="WOZ141" i="7"/>
  <c r="WPA141" i="7"/>
  <c r="WPB141" i="7"/>
  <c r="WPC141" i="7"/>
  <c r="WPD141" i="7"/>
  <c r="WPE141" i="7"/>
  <c r="WPF141" i="7"/>
  <c r="WPG141" i="7"/>
  <c r="WPH141" i="7"/>
  <c r="WPI141" i="7"/>
  <c r="WPJ141" i="7"/>
  <c r="WPK141" i="7"/>
  <c r="WPL141" i="7"/>
  <c r="WPM141" i="7"/>
  <c r="WPN141" i="7"/>
  <c r="WPO141" i="7"/>
  <c r="WPP141" i="7"/>
  <c r="WPQ141" i="7"/>
  <c r="WPR141" i="7"/>
  <c r="WPS141" i="7"/>
  <c r="WPT141" i="7"/>
  <c r="WPU141" i="7"/>
  <c r="WPV141" i="7"/>
  <c r="WPW141" i="7"/>
  <c r="WPX141" i="7"/>
  <c r="WPY141" i="7"/>
  <c r="WPZ141" i="7"/>
  <c r="WQA141" i="7"/>
  <c r="WQB141" i="7"/>
  <c r="WQC141" i="7"/>
  <c r="WQD141" i="7"/>
  <c r="WQE141" i="7"/>
  <c r="WQF141" i="7"/>
  <c r="WQG141" i="7"/>
  <c r="WQH141" i="7"/>
  <c r="WQI141" i="7"/>
  <c r="WQJ141" i="7"/>
  <c r="WQK141" i="7"/>
  <c r="WQL141" i="7"/>
  <c r="WQM141" i="7"/>
  <c r="WQN141" i="7"/>
  <c r="WQO141" i="7"/>
  <c r="WQP141" i="7"/>
  <c r="WQQ141" i="7"/>
  <c r="WQR141" i="7"/>
  <c r="WQS141" i="7"/>
  <c r="WQT141" i="7"/>
  <c r="WQU141" i="7"/>
  <c r="WQV141" i="7"/>
  <c r="WQW141" i="7"/>
  <c r="WQX141" i="7"/>
  <c r="WQY141" i="7"/>
  <c r="WQZ141" i="7"/>
  <c r="WRA141" i="7"/>
  <c r="WRB141" i="7"/>
  <c r="WRC141" i="7"/>
  <c r="WRD141" i="7"/>
  <c r="WRE141" i="7"/>
  <c r="WRF141" i="7"/>
  <c r="WRG141" i="7"/>
  <c r="WRH141" i="7"/>
  <c r="WRI141" i="7"/>
  <c r="WRJ141" i="7"/>
  <c r="WRK141" i="7"/>
  <c r="WRL141" i="7"/>
  <c r="WRM141" i="7"/>
  <c r="WRN141" i="7"/>
  <c r="WRO141" i="7"/>
  <c r="WRP141" i="7"/>
  <c r="WRQ141" i="7"/>
  <c r="WRR141" i="7"/>
  <c r="WRS141" i="7"/>
  <c r="WRT141" i="7"/>
  <c r="WRU141" i="7"/>
  <c r="WRV141" i="7"/>
  <c r="WRW141" i="7"/>
  <c r="WRX141" i="7"/>
  <c r="WRY141" i="7"/>
  <c r="WRZ141" i="7"/>
  <c r="WSA141" i="7"/>
  <c r="WSB141" i="7"/>
  <c r="WSC141" i="7"/>
  <c r="WSD141" i="7"/>
  <c r="WSE141" i="7"/>
  <c r="WSF141" i="7"/>
  <c r="WSG141" i="7"/>
  <c r="WSH141" i="7"/>
  <c r="WSI141" i="7"/>
  <c r="WSJ141" i="7"/>
  <c r="WSK141" i="7"/>
  <c r="WSL141" i="7"/>
  <c r="WSM141" i="7"/>
  <c r="WSN141" i="7"/>
  <c r="WSO141" i="7"/>
  <c r="WSP141" i="7"/>
  <c r="WSQ141" i="7"/>
  <c r="WSR141" i="7"/>
  <c r="WSS141" i="7"/>
  <c r="WST141" i="7"/>
  <c r="WSU141" i="7"/>
  <c r="WSV141" i="7"/>
  <c r="WSW141" i="7"/>
  <c r="WSX141" i="7"/>
  <c r="WSY141" i="7"/>
  <c r="WSZ141" i="7"/>
  <c r="WTA141" i="7"/>
  <c r="WTB141" i="7"/>
  <c r="WTC141" i="7"/>
  <c r="WTD141" i="7"/>
  <c r="WTE141" i="7"/>
  <c r="WTF141" i="7"/>
  <c r="WTG141" i="7"/>
  <c r="WTH141" i="7"/>
  <c r="WTI141" i="7"/>
  <c r="WTJ141" i="7"/>
  <c r="WTK141" i="7"/>
  <c r="WTL141" i="7"/>
  <c r="WTM141" i="7"/>
  <c r="WTN141" i="7"/>
  <c r="WTO141" i="7"/>
  <c r="WTP141" i="7"/>
  <c r="WTQ141" i="7"/>
  <c r="WTR141" i="7"/>
  <c r="WTS141" i="7"/>
  <c r="WTT141" i="7"/>
  <c r="WTU141" i="7"/>
  <c r="WTV141" i="7"/>
  <c r="WTW141" i="7"/>
  <c r="WTX141" i="7"/>
  <c r="WTY141" i="7"/>
  <c r="WTZ141" i="7"/>
  <c r="WUA141" i="7"/>
  <c r="WUB141" i="7"/>
  <c r="WUC141" i="7"/>
  <c r="WUD141" i="7"/>
  <c r="WUE141" i="7"/>
  <c r="WUF141" i="7"/>
  <c r="WUG141" i="7"/>
  <c r="WUH141" i="7"/>
  <c r="WUI141" i="7"/>
  <c r="WUJ141" i="7"/>
  <c r="WUK141" i="7"/>
  <c r="WUL141" i="7"/>
  <c r="WUM141" i="7"/>
  <c r="WUN141" i="7"/>
  <c r="WUO141" i="7"/>
  <c r="WUP141" i="7"/>
  <c r="WUQ141" i="7"/>
  <c r="WUR141" i="7"/>
  <c r="WUS141" i="7"/>
  <c r="WUT141" i="7"/>
  <c r="WUU141" i="7"/>
  <c r="WUV141" i="7"/>
  <c r="WUW141" i="7"/>
  <c r="WUX141" i="7"/>
  <c r="WUY141" i="7"/>
  <c r="WUZ141" i="7"/>
  <c r="WVA141" i="7"/>
  <c r="WVB141" i="7"/>
  <c r="WVC141" i="7"/>
  <c r="WVD141" i="7"/>
  <c r="WVE141" i="7"/>
  <c r="WVF141" i="7"/>
  <c r="WVG141" i="7"/>
  <c r="WVH141" i="7"/>
  <c r="WVI141" i="7"/>
  <c r="WVJ141" i="7"/>
  <c r="WVK141" i="7"/>
  <c r="WVL141" i="7"/>
  <c r="WVM141" i="7"/>
  <c r="WVN141" i="7"/>
  <c r="WVO141" i="7"/>
  <c r="WVP141" i="7"/>
  <c r="WVQ141" i="7"/>
  <c r="WVR141" i="7"/>
  <c r="WVS141" i="7"/>
  <c r="WVT141" i="7"/>
  <c r="WVU141" i="7"/>
  <c r="WVV141" i="7"/>
  <c r="WVW141" i="7"/>
  <c r="WVX141" i="7"/>
  <c r="WVY141" i="7"/>
  <c r="WVZ141" i="7"/>
  <c r="WWA141" i="7"/>
  <c r="WWB141" i="7"/>
  <c r="WWC141" i="7"/>
  <c r="WWD141" i="7"/>
  <c r="WWE141" i="7"/>
  <c r="WWF141" i="7"/>
  <c r="WWG141" i="7"/>
  <c r="WWH141" i="7"/>
  <c r="WWI141" i="7"/>
  <c r="WWJ141" i="7"/>
  <c r="WWK141" i="7"/>
  <c r="WWL141" i="7"/>
  <c r="WWM141" i="7"/>
  <c r="WWN141" i="7"/>
  <c r="WWO141" i="7"/>
  <c r="WWP141" i="7"/>
  <c r="WWQ141" i="7"/>
  <c r="WWR141" i="7"/>
  <c r="WWS141" i="7"/>
  <c r="WWT141" i="7"/>
  <c r="WWU141" i="7"/>
  <c r="WWV141" i="7"/>
  <c r="WWW141" i="7"/>
  <c r="WWX141" i="7"/>
  <c r="WWY141" i="7"/>
  <c r="WWZ141" i="7"/>
  <c r="WXA141" i="7"/>
  <c r="WXB141" i="7"/>
  <c r="WXC141" i="7"/>
  <c r="WXD141" i="7"/>
  <c r="WXE141" i="7"/>
  <c r="WXF141" i="7"/>
  <c r="WXG141" i="7"/>
  <c r="WXH141" i="7"/>
  <c r="WXI141" i="7"/>
  <c r="WXJ141" i="7"/>
  <c r="WXK141" i="7"/>
  <c r="WXL141" i="7"/>
  <c r="WXM141" i="7"/>
  <c r="WXN141" i="7"/>
  <c r="WXO141" i="7"/>
  <c r="WXP141" i="7"/>
  <c r="WXQ141" i="7"/>
  <c r="WXR141" i="7"/>
  <c r="WXS141" i="7"/>
  <c r="WXT141" i="7"/>
  <c r="WXU141" i="7"/>
  <c r="WXV141" i="7"/>
  <c r="WXW141" i="7"/>
  <c r="WXX141" i="7"/>
  <c r="WXY141" i="7"/>
  <c r="WXZ141" i="7"/>
  <c r="WYA141" i="7"/>
  <c r="WYB141" i="7"/>
  <c r="WYC141" i="7"/>
  <c r="WYD141" i="7"/>
  <c r="WYE141" i="7"/>
  <c r="WYF141" i="7"/>
  <c r="WYG141" i="7"/>
  <c r="WYH141" i="7"/>
  <c r="WYI141" i="7"/>
  <c r="WYJ141" i="7"/>
  <c r="WYK141" i="7"/>
  <c r="WYL141" i="7"/>
  <c r="WYM141" i="7"/>
  <c r="WYN141" i="7"/>
  <c r="WYO141" i="7"/>
  <c r="WYP141" i="7"/>
  <c r="WYQ141" i="7"/>
  <c r="WYR141" i="7"/>
  <c r="WYS141" i="7"/>
  <c r="WYT141" i="7"/>
  <c r="WYU141" i="7"/>
  <c r="WYV141" i="7"/>
  <c r="WYW141" i="7"/>
  <c r="WYX141" i="7"/>
  <c r="WYY141" i="7"/>
  <c r="WYZ141" i="7"/>
  <c r="WZA141" i="7"/>
  <c r="WZB141" i="7"/>
  <c r="WZC141" i="7"/>
  <c r="WZD141" i="7"/>
  <c r="WZE141" i="7"/>
  <c r="WZF141" i="7"/>
  <c r="WZG141" i="7"/>
  <c r="WZH141" i="7"/>
  <c r="WZI141" i="7"/>
  <c r="WZJ141" i="7"/>
  <c r="WZK141" i="7"/>
  <c r="WZL141" i="7"/>
  <c r="WZM141" i="7"/>
  <c r="WZN141" i="7"/>
  <c r="WZO141" i="7"/>
  <c r="WZP141" i="7"/>
  <c r="WZQ141" i="7"/>
  <c r="WZR141" i="7"/>
  <c r="WZS141" i="7"/>
  <c r="WZT141" i="7"/>
  <c r="WZU141" i="7"/>
  <c r="WZV141" i="7"/>
  <c r="WZW141" i="7"/>
  <c r="WZX141" i="7"/>
  <c r="WZY141" i="7"/>
  <c r="WZZ141" i="7"/>
  <c r="XAA141" i="7"/>
  <c r="XAB141" i="7"/>
  <c r="XAC141" i="7"/>
  <c r="XAD141" i="7"/>
  <c r="XAE141" i="7"/>
  <c r="XAF141" i="7"/>
  <c r="XAG141" i="7"/>
  <c r="XAH141" i="7"/>
  <c r="XAI141" i="7"/>
  <c r="XAJ141" i="7"/>
  <c r="XAK141" i="7"/>
  <c r="XAL141" i="7"/>
  <c r="XAM141" i="7"/>
  <c r="XAN141" i="7"/>
  <c r="XAO141" i="7"/>
  <c r="XAP141" i="7"/>
  <c r="XAQ141" i="7"/>
  <c r="XAR141" i="7"/>
  <c r="XAS141" i="7"/>
  <c r="XAT141" i="7"/>
  <c r="XAU141" i="7"/>
  <c r="XAV141" i="7"/>
  <c r="XAW141" i="7"/>
  <c r="XAX141" i="7"/>
  <c r="XAY141" i="7"/>
  <c r="XAZ141" i="7"/>
  <c r="XBA141" i="7"/>
  <c r="XBB141" i="7"/>
  <c r="XBC141" i="7"/>
  <c r="XBD141" i="7"/>
  <c r="XBE141" i="7"/>
  <c r="XBF141" i="7"/>
  <c r="XBG141" i="7"/>
  <c r="XBH141" i="7"/>
  <c r="XBI141" i="7"/>
  <c r="XBJ141" i="7"/>
  <c r="XBK141" i="7"/>
  <c r="XBL141" i="7"/>
  <c r="XBM141" i="7"/>
  <c r="XBN141" i="7"/>
  <c r="XBO141" i="7"/>
  <c r="XBP141" i="7"/>
  <c r="XBQ141" i="7"/>
  <c r="XBR141" i="7"/>
  <c r="XBS141" i="7"/>
  <c r="XBT141" i="7"/>
  <c r="XBU141" i="7"/>
  <c r="XBV141" i="7"/>
  <c r="XBW141" i="7"/>
  <c r="XBX141" i="7"/>
  <c r="XBY141" i="7"/>
  <c r="XBZ141" i="7"/>
  <c r="XCA141" i="7"/>
  <c r="XCB141" i="7"/>
  <c r="XCC141" i="7"/>
  <c r="XCD141" i="7"/>
  <c r="XCE141" i="7"/>
  <c r="XCF141" i="7"/>
  <c r="XCG141" i="7"/>
  <c r="XCH141" i="7"/>
  <c r="XCI141" i="7"/>
  <c r="XCJ141" i="7"/>
  <c r="XCK141" i="7"/>
  <c r="XCL141" i="7"/>
  <c r="XCM141" i="7"/>
  <c r="XCN141" i="7"/>
  <c r="XCO141" i="7"/>
  <c r="XCP141" i="7"/>
  <c r="XCQ141" i="7"/>
  <c r="XCR141" i="7"/>
  <c r="XCS141" i="7"/>
  <c r="XCT141" i="7"/>
  <c r="XCU141" i="7"/>
  <c r="XCV141" i="7"/>
  <c r="XCW141" i="7"/>
  <c r="XCX141" i="7"/>
  <c r="XCY141" i="7"/>
  <c r="XCZ141" i="7"/>
  <c r="XDA141" i="7"/>
  <c r="XDB141" i="7"/>
  <c r="XDC141" i="7"/>
  <c r="XDD141" i="7"/>
  <c r="XDE141" i="7"/>
  <c r="XDF141" i="7"/>
  <c r="XDG141" i="7"/>
  <c r="XDH141" i="7"/>
  <c r="XDI141" i="7"/>
  <c r="XDJ141" i="7"/>
  <c r="XDK141" i="7"/>
  <c r="XDL141" i="7"/>
  <c r="XDM141" i="7"/>
  <c r="XDN141" i="7"/>
  <c r="XDO141" i="7"/>
  <c r="XDP141" i="7"/>
  <c r="XDQ141" i="7"/>
  <c r="XDR141" i="7"/>
  <c r="XDS141" i="7"/>
  <c r="XDT141" i="7"/>
  <c r="XDU141" i="7"/>
  <c r="XDV141" i="7"/>
  <c r="XDW141" i="7"/>
  <c r="XDX141" i="7"/>
  <c r="XDY141" i="7"/>
  <c r="XDZ141" i="7"/>
  <c r="XEA141" i="7"/>
  <c r="XEB141" i="7"/>
  <c r="XEC141" i="7"/>
  <c r="XED141" i="7"/>
  <c r="XEE141" i="7"/>
  <c r="XEF141" i="7"/>
  <c r="XEG141" i="7"/>
  <c r="XEH141" i="7"/>
  <c r="XEI141" i="7"/>
  <c r="XEJ141" i="7"/>
  <c r="XEK141" i="7"/>
  <c r="XEL141" i="7"/>
  <c r="XEM141" i="7"/>
  <c r="XEN141" i="7"/>
  <c r="XEO141" i="7"/>
  <c r="XEP141" i="7"/>
  <c r="XEQ141" i="7"/>
  <c r="XER141" i="7"/>
  <c r="XES141" i="7"/>
  <c r="XET141" i="7"/>
  <c r="XEU141" i="7"/>
  <c r="XEV141" i="7"/>
  <c r="XEW141" i="7"/>
  <c r="XEX141" i="7"/>
  <c r="XEY141" i="7"/>
  <c r="XEZ141" i="7"/>
  <c r="XFA141" i="7"/>
  <c r="XFB141" i="7"/>
  <c r="XFC141" i="7"/>
  <c r="XFD141" i="7"/>
  <c r="O144" i="7"/>
  <c r="H367" i="7" s="1"/>
  <c r="D372" i="7"/>
  <c r="E372" i="7"/>
  <c r="F372" i="7"/>
  <c r="G372" i="7"/>
  <c r="H365" i="7"/>
  <c r="G330" i="7" s="1"/>
  <c r="M144" i="7" l="1"/>
  <c r="H366" i="7"/>
  <c r="O298" i="7"/>
  <c r="O296" i="7"/>
  <c r="O295" i="7"/>
  <c r="O294" i="7"/>
  <c r="O293" i="7"/>
  <c r="L218" i="7"/>
  <c r="L217" i="7"/>
  <c r="L216" i="7"/>
  <c r="K219" i="7"/>
  <c r="J219" i="7"/>
  <c r="L219" i="7" l="1"/>
  <c r="E268" i="7"/>
  <c r="F268" i="7"/>
  <c r="G268" i="7"/>
  <c r="H268" i="7"/>
  <c r="D268" i="7"/>
  <c r="O249" i="7"/>
  <c r="N249" i="7"/>
  <c r="G267" i="7" s="1"/>
  <c r="M249" i="7"/>
  <c r="F267" i="7" s="1"/>
  <c r="L249" i="7"/>
  <c r="E267" i="7" s="1"/>
  <c r="K249" i="7"/>
  <c r="P247" i="7"/>
  <c r="P246" i="7"/>
  <c r="P253" i="7"/>
  <c r="P243" i="7"/>
  <c r="P244" i="7"/>
  <c r="P245" i="7"/>
  <c r="P250" i="7"/>
  <c r="P251" i="7"/>
  <c r="P252" i="7"/>
  <c r="P242" i="7"/>
  <c r="K254" i="7" l="1"/>
  <c r="K257" i="7"/>
  <c r="H267" i="7"/>
  <c r="L257" i="7"/>
  <c r="D267" i="7"/>
  <c r="N254" i="7"/>
  <c r="M254" i="7"/>
  <c r="L254" i="7"/>
  <c r="O254" i="7"/>
  <c r="P249" i="7"/>
  <c r="P254" i="7" l="1"/>
  <c r="I125" i="7"/>
  <c r="K125" i="7" s="1"/>
  <c r="D362" i="7"/>
  <c r="D373" i="7" s="1"/>
  <c r="E362" i="7"/>
  <c r="E373" i="7" s="1"/>
  <c r="F362" i="7"/>
  <c r="F373" i="7" s="1"/>
  <c r="G362" i="7"/>
  <c r="G373" i="7" s="1"/>
  <c r="C362" i="7"/>
  <c r="C373" i="7" s="1"/>
  <c r="G352" i="7"/>
  <c r="F352" i="7"/>
  <c r="E352" i="7"/>
  <c r="D352" i="7"/>
  <c r="C352" i="7"/>
  <c r="H355" i="7"/>
  <c r="H354" i="7"/>
  <c r="H353" i="7"/>
  <c r="H349" i="7"/>
  <c r="H350" i="7"/>
  <c r="H348" i="7"/>
  <c r="H347" i="7"/>
  <c r="D384" i="7"/>
  <c r="F384" i="7" s="1"/>
  <c r="J333" i="7"/>
  <c r="L333" i="7" s="1"/>
  <c r="I280" i="7"/>
  <c r="K280" i="7" s="1"/>
  <c r="F246" i="7"/>
  <c r="H246" i="7" s="1"/>
  <c r="H205" i="7"/>
  <c r="J205" i="7" s="1"/>
  <c r="H67" i="7" l="1"/>
  <c r="H372" i="7"/>
  <c r="H373" i="7"/>
  <c r="H352" i="7"/>
  <c r="H374" i="7" l="1"/>
  <c r="H375" i="7" s="1"/>
  <c r="G413" i="7" l="1"/>
  <c r="J33" i="16"/>
  <c r="J32" i="16"/>
  <c r="J31" i="16"/>
  <c r="J30" i="16"/>
  <c r="J28" i="16"/>
  <c r="J27" i="16"/>
  <c r="J26" i="16"/>
  <c r="J25" i="16"/>
  <c r="J24" i="16"/>
  <c r="J23" i="16"/>
  <c r="J22" i="16"/>
  <c r="J21" i="16"/>
  <c r="J20" i="16"/>
  <c r="J19" i="16"/>
  <c r="J18" i="16"/>
  <c r="J17" i="16"/>
  <c r="J16" i="16"/>
  <c r="J15" i="16"/>
  <c r="J13" i="16"/>
  <c r="J12" i="16"/>
  <c r="J10" i="16"/>
  <c r="J9" i="16"/>
  <c r="J8" i="16"/>
  <c r="J7" i="16"/>
  <c r="F349" i="8"/>
  <c r="E349" i="8"/>
  <c r="D349" i="8"/>
  <c r="C349" i="8"/>
  <c r="F348" i="8"/>
  <c r="E348" i="8"/>
  <c r="D348" i="8"/>
  <c r="G344" i="8"/>
  <c r="F344" i="8"/>
  <c r="E344" i="8"/>
  <c r="D344" i="8"/>
  <c r="C344" i="8"/>
  <c r="G343" i="8"/>
  <c r="F343" i="8"/>
  <c r="E343" i="8"/>
  <c r="D343" i="8"/>
  <c r="C343" i="8"/>
  <c r="G339" i="8"/>
  <c r="F339" i="8"/>
  <c r="E339" i="8"/>
  <c r="D339" i="8"/>
  <c r="C339" i="8"/>
  <c r="G338" i="8"/>
  <c r="F338" i="8"/>
  <c r="E338" i="8"/>
  <c r="D338" i="8"/>
  <c r="C338" i="8"/>
  <c r="G337" i="8"/>
  <c r="F337" i="8"/>
  <c r="E337" i="8"/>
  <c r="D337" i="8"/>
  <c r="C337" i="8"/>
  <c r="C331" i="8"/>
  <c r="C327" i="8"/>
  <c r="G326" i="8"/>
  <c r="F294" i="8"/>
  <c r="F293" i="8"/>
  <c r="F292" i="8"/>
  <c r="F291" i="8"/>
  <c r="F290" i="8"/>
  <c r="F289" i="8"/>
  <c r="F288" i="8"/>
  <c r="F285" i="8"/>
  <c r="F284" i="8"/>
  <c r="F283" i="8"/>
  <c r="F281" i="8"/>
  <c r="F280" i="8"/>
  <c r="F279" i="8"/>
  <c r="F278" i="8"/>
  <c r="E250" i="8"/>
  <c r="E70" i="8" s="1"/>
  <c r="D250" i="8"/>
  <c r="C250" i="8"/>
  <c r="E66" i="8" s="1"/>
  <c r="E247" i="8"/>
  <c r="E69" i="8" s="1"/>
  <c r="D247" i="8"/>
  <c r="C247" i="8"/>
  <c r="E65" i="8" s="1"/>
  <c r="O214" i="8"/>
  <c r="J214" i="8"/>
  <c r="G214" i="8"/>
  <c r="L227" i="8" s="1"/>
  <c r="J213" i="8"/>
  <c r="J212" i="8"/>
  <c r="J211" i="8"/>
  <c r="O196" i="8"/>
  <c r="G196" i="8"/>
  <c r="G195" i="8"/>
  <c r="G194" i="8"/>
  <c r="I177" i="8"/>
  <c r="H132" i="8"/>
  <c r="O131" i="8"/>
  <c r="H131" i="8"/>
  <c r="H130" i="8"/>
  <c r="J125" i="8"/>
  <c r="H124" i="8"/>
  <c r="H123" i="8"/>
  <c r="H122" i="8"/>
  <c r="O108" i="8"/>
  <c r="H108" i="8"/>
  <c r="H107" i="8"/>
  <c r="J102" i="8"/>
  <c r="H101" i="8"/>
  <c r="I102" i="8" s="1"/>
  <c r="H100" i="8"/>
  <c r="H99" i="8"/>
  <c r="H55" i="8"/>
  <c r="C54" i="14"/>
  <c r="C53" i="14"/>
  <c r="C40" i="8"/>
  <c r="C39" i="8"/>
  <c r="C38" i="8"/>
  <c r="J30" i="8"/>
  <c r="C30" i="8"/>
  <c r="J29" i="8"/>
  <c r="J21" i="8"/>
  <c r="J20" i="8"/>
  <c r="J19" i="8"/>
  <c r="J18" i="8"/>
  <c r="J17" i="8"/>
  <c r="C17" i="8"/>
  <c r="J16" i="8"/>
  <c r="C16" i="8"/>
  <c r="A1" i="8" a="1"/>
  <c r="A1" i="8" s="1"/>
  <c r="C389" i="7"/>
  <c r="I71" i="7" s="1"/>
  <c r="C384" i="7"/>
  <c r="I70" i="7" s="1"/>
  <c r="I72" i="7" s="1"/>
  <c r="H362" i="7"/>
  <c r="H361" i="7"/>
  <c r="F336" i="7"/>
  <c r="F335" i="7"/>
  <c r="A332" i="7"/>
  <c r="F332" i="7"/>
  <c r="C322" i="7"/>
  <c r="G71" i="7" s="1"/>
  <c r="C317" i="7"/>
  <c r="G70" i="7" s="1"/>
  <c r="E288" i="7"/>
  <c r="D288" i="7"/>
  <c r="C288" i="7"/>
  <c r="F287" i="7"/>
  <c r="F286" i="7"/>
  <c r="F285" i="7"/>
  <c r="F284" i="7"/>
  <c r="F283" i="7"/>
  <c r="F282" i="7"/>
  <c r="F279" i="7"/>
  <c r="F278" i="7"/>
  <c r="F277" i="7"/>
  <c r="C276" i="7"/>
  <c r="F276" i="7" s="1"/>
  <c r="F275" i="7"/>
  <c r="F274" i="7"/>
  <c r="D249" i="7"/>
  <c r="C249" i="7"/>
  <c r="E67" i="7" s="1"/>
  <c r="E248" i="7"/>
  <c r="E247" i="7"/>
  <c r="D246" i="7"/>
  <c r="C246" i="7"/>
  <c r="E66" i="7" s="1"/>
  <c r="E245" i="7"/>
  <c r="E244" i="7"/>
  <c r="C174" i="7"/>
  <c r="G209" i="7"/>
  <c r="G208" i="7"/>
  <c r="G207" i="7"/>
  <c r="C168" i="7"/>
  <c r="G203" i="7"/>
  <c r="G202" i="7"/>
  <c r="C164" i="7"/>
  <c r="G192" i="7"/>
  <c r="G191" i="7"/>
  <c r="G190" i="7"/>
  <c r="G189" i="7"/>
  <c r="C172" i="7"/>
  <c r="C165" i="7"/>
  <c r="H131" i="7"/>
  <c r="H130" i="7"/>
  <c r="H128" i="7"/>
  <c r="C86" i="7"/>
  <c r="H123" i="7"/>
  <c r="J23" i="7"/>
  <c r="H109" i="7"/>
  <c r="H108" i="7"/>
  <c r="H102" i="7"/>
  <c r="H101" i="7"/>
  <c r="H100" i="7"/>
  <c r="H99" i="7"/>
  <c r="H98" i="7"/>
  <c r="G56" i="7"/>
  <c r="C55" i="7"/>
  <c r="D66" i="14" s="1"/>
  <c r="J54" i="7"/>
  <c r="C54" i="7"/>
  <c r="J36" i="7"/>
  <c r="C36" i="7"/>
  <c r="J25" i="7"/>
  <c r="A1" i="7" a="1"/>
  <c r="A1" i="7" s="1"/>
  <c r="F61" i="9"/>
  <c r="H61" i="9" s="1"/>
  <c r="F53" i="9"/>
  <c r="H53" i="9" s="1"/>
  <c r="J43" i="9"/>
  <c r="J42" i="9"/>
  <c r="J41" i="9"/>
  <c r="J40" i="9"/>
  <c r="J39" i="9"/>
  <c r="L33" i="9"/>
  <c r="M33" i="9" s="1"/>
  <c r="F33" i="9"/>
  <c r="I33" i="9" s="1"/>
  <c r="F26" i="9"/>
  <c r="C26" i="9"/>
  <c r="G25" i="9"/>
  <c r="E25" i="9"/>
  <c r="G24" i="9"/>
  <c r="E24" i="9"/>
  <c r="G23" i="9"/>
  <c r="E23" i="9"/>
  <c r="D18" i="9"/>
  <c r="C18" i="9"/>
  <c r="E17" i="9"/>
  <c r="E16" i="9"/>
  <c r="E15" i="9"/>
  <c r="E14" i="9"/>
  <c r="F10" i="9"/>
  <c r="D10" i="9"/>
  <c r="C10" i="9"/>
  <c r="G9" i="9"/>
  <c r="E9" i="9"/>
  <c r="G8" i="9"/>
  <c r="E8" i="9"/>
  <c r="E7" i="9"/>
  <c r="E6" i="9"/>
  <c r="A1" i="9" a="1"/>
  <c r="A1" i="9" s="1"/>
  <c r="C537" i="6"/>
  <c r="C532" i="6"/>
  <c r="J86" i="6" s="1"/>
  <c r="G521" i="6"/>
  <c r="H519" i="6"/>
  <c r="H518" i="6"/>
  <c r="H515" i="6"/>
  <c r="H514" i="6"/>
  <c r="H511" i="6"/>
  <c r="H510" i="6"/>
  <c r="E481" i="6" s="1"/>
  <c r="F481" i="6" s="1"/>
  <c r="H507" i="6"/>
  <c r="H506" i="6"/>
  <c r="H500" i="6"/>
  <c r="H497" i="6"/>
  <c r="H496" i="6"/>
  <c r="H495" i="6"/>
  <c r="F477" i="6"/>
  <c r="F476" i="6"/>
  <c r="C468" i="6"/>
  <c r="H89" i="6" s="1"/>
  <c r="C463" i="6"/>
  <c r="H86" i="6" s="1"/>
  <c r="H452" i="6"/>
  <c r="H451" i="6"/>
  <c r="H450" i="6"/>
  <c r="H449" i="6"/>
  <c r="H448" i="6"/>
  <c r="H447" i="6"/>
  <c r="G442" i="6"/>
  <c r="F442" i="6"/>
  <c r="E442" i="6"/>
  <c r="D442" i="6"/>
  <c r="C442" i="6"/>
  <c r="F400" i="6"/>
  <c r="F399" i="6"/>
  <c r="F398" i="6"/>
  <c r="F397" i="6"/>
  <c r="L396" i="6"/>
  <c r="K396" i="6"/>
  <c r="J396" i="6"/>
  <c r="I396" i="6"/>
  <c r="H396" i="6"/>
  <c r="F396" i="6"/>
  <c r="F395" i="6"/>
  <c r="F394" i="6"/>
  <c r="F391" i="6"/>
  <c r="F390" i="6"/>
  <c r="F389" i="6"/>
  <c r="F388" i="6"/>
  <c r="F387" i="6"/>
  <c r="F386" i="6"/>
  <c r="F385" i="6"/>
  <c r="D351" i="6"/>
  <c r="C351" i="6"/>
  <c r="F80" i="6" s="1"/>
  <c r="E350" i="6"/>
  <c r="E349" i="6"/>
  <c r="D348" i="6"/>
  <c r="C348" i="6"/>
  <c r="F77" i="6" s="1"/>
  <c r="E347" i="6"/>
  <c r="E346" i="6"/>
  <c r="L327" i="6"/>
  <c r="L329" i="6" s="1"/>
  <c r="C339" i="6"/>
  <c r="G339" i="6" s="1"/>
  <c r="L324" i="6"/>
  <c r="L323" i="6"/>
  <c r="L318" i="6"/>
  <c r="G294" i="6"/>
  <c r="J307" i="6" s="1"/>
  <c r="G293" i="6"/>
  <c r="J306" i="6" s="1"/>
  <c r="G292" i="6"/>
  <c r="J305" i="6" s="1"/>
  <c r="G289" i="6"/>
  <c r="I307" i="6" s="1"/>
  <c r="G288" i="6"/>
  <c r="I306" i="6" s="1"/>
  <c r="G287" i="6"/>
  <c r="I305" i="6" s="1"/>
  <c r="G276" i="6"/>
  <c r="G275" i="6"/>
  <c r="G274" i="6"/>
  <c r="G271" i="6"/>
  <c r="G270" i="6"/>
  <c r="G269" i="6"/>
  <c r="C255" i="6"/>
  <c r="C251" i="6"/>
  <c r="C250" i="6"/>
  <c r="F253" i="6" s="1"/>
  <c r="F255" i="6" s="1"/>
  <c r="C246" i="6"/>
  <c r="C245" i="6"/>
  <c r="C244" i="6"/>
  <c r="C243" i="6"/>
  <c r="L231" i="6"/>
  <c r="L228" i="6"/>
  <c r="L227" i="6"/>
  <c r="L216" i="6"/>
  <c r="L215" i="6"/>
  <c r="G179" i="6"/>
  <c r="G178" i="6"/>
  <c r="G177" i="6"/>
  <c r="G176" i="6"/>
  <c r="G175" i="6"/>
  <c r="G174" i="6"/>
  <c r="E173" i="6"/>
  <c r="G173" i="6" s="1"/>
  <c r="E172" i="6"/>
  <c r="G172" i="6" s="1"/>
  <c r="D171" i="6"/>
  <c r="C171" i="6"/>
  <c r="E170" i="6"/>
  <c r="G169" i="6"/>
  <c r="G166" i="6"/>
  <c r="G164" i="6"/>
  <c r="G163" i="6"/>
  <c r="G162" i="6"/>
  <c r="G161" i="6"/>
  <c r="C160" i="6"/>
  <c r="G157" i="6"/>
  <c r="G156" i="6"/>
  <c r="G144" i="6"/>
  <c r="G143" i="6"/>
  <c r="G142" i="6"/>
  <c r="G141" i="6"/>
  <c r="G140" i="6"/>
  <c r="G139" i="6"/>
  <c r="E138" i="6"/>
  <c r="G138" i="6" s="1"/>
  <c r="G137" i="6"/>
  <c r="G136" i="6"/>
  <c r="G135" i="6"/>
  <c r="G134" i="6"/>
  <c r="G129" i="6"/>
  <c r="G128" i="6"/>
  <c r="G127" i="6"/>
  <c r="G126" i="6"/>
  <c r="G125" i="6"/>
  <c r="G124" i="6"/>
  <c r="C123" i="6"/>
  <c r="G122" i="6"/>
  <c r="G121" i="6"/>
  <c r="G65" i="6"/>
  <c r="J64" i="6"/>
  <c r="J63" i="6"/>
  <c r="J62" i="6"/>
  <c r="C62" i="6"/>
  <c r="J61" i="6"/>
  <c r="G296" i="6"/>
  <c r="G281" i="6" s="1"/>
  <c r="J40" i="6"/>
  <c r="C22" i="6"/>
  <c r="A1" i="6" a="1"/>
  <c r="A1" i="6" s="1"/>
  <c r="J40" i="15"/>
  <c r="I40" i="15" s="1"/>
  <c r="Q34" i="15" s="1"/>
  <c r="H40" i="15"/>
  <c r="G40" i="15" s="1"/>
  <c r="F40" i="15"/>
  <c r="E40" i="15" s="1"/>
  <c r="D40" i="15"/>
  <c r="C40" i="15" s="1"/>
  <c r="Q31" i="15"/>
  <c r="P31" i="15"/>
  <c r="O31" i="15"/>
  <c r="N31" i="15"/>
  <c r="J31" i="15"/>
  <c r="I31" i="15" s="1"/>
  <c r="H31" i="15"/>
  <c r="G31" i="15" s="1"/>
  <c r="F31" i="15"/>
  <c r="E31" i="15" s="1"/>
  <c r="O33" i="15" s="1"/>
  <c r="D31" i="15"/>
  <c r="C31" i="15" s="1"/>
  <c r="N33" i="15" s="1"/>
  <c r="J22" i="15"/>
  <c r="I22" i="15" s="1"/>
  <c r="Q32" i="15" s="1"/>
  <c r="H22" i="15"/>
  <c r="G22" i="15" s="1"/>
  <c r="F22" i="15"/>
  <c r="E22" i="15" s="1"/>
  <c r="D22" i="15"/>
  <c r="C22" i="15" s="1"/>
  <c r="Q21" i="15"/>
  <c r="P21" i="15"/>
  <c r="O21" i="15"/>
  <c r="N21" i="15"/>
  <c r="AJ20" i="15"/>
  <c r="AH20" i="15"/>
  <c r="AG20" i="15"/>
  <c r="AJ19" i="15"/>
  <c r="AI19" i="15"/>
  <c r="AH19" i="15"/>
  <c r="AG19" i="15"/>
  <c r="Q19" i="15"/>
  <c r="P19" i="15"/>
  <c r="O19" i="15"/>
  <c r="N19" i="15"/>
  <c r="Q15" i="15"/>
  <c r="P15" i="15"/>
  <c r="O15" i="15"/>
  <c r="N15" i="15"/>
  <c r="K15" i="15"/>
  <c r="I15" i="15"/>
  <c r="G15" i="15"/>
  <c r="E15" i="15"/>
  <c r="Q14" i="15"/>
  <c r="P14" i="15"/>
  <c r="O14" i="15"/>
  <c r="N14" i="15"/>
  <c r="K14" i="15"/>
  <c r="I14" i="15"/>
  <c r="G14" i="15"/>
  <c r="E14" i="15"/>
  <c r="Q13" i="15"/>
  <c r="P13" i="15"/>
  <c r="O13" i="15"/>
  <c r="N13" i="15"/>
  <c r="K13" i="15"/>
  <c r="I13" i="15"/>
  <c r="G13" i="15"/>
  <c r="E13" i="15"/>
  <c r="A1" i="15" a="1"/>
  <c r="A1" i="15" s="1"/>
  <c r="C66" i="14"/>
  <c r="N65" i="14"/>
  <c r="C68" i="14" s="1"/>
  <c r="O64" i="14"/>
  <c r="D68" i="14" s="1"/>
  <c r="D64" i="14"/>
  <c r="C64" i="14"/>
  <c r="D63" i="14"/>
  <c r="C63" i="14"/>
  <c r="C52" i="14"/>
  <c r="D51" i="14"/>
  <c r="C51" i="14"/>
  <c r="O44" i="14"/>
  <c r="N44" i="14"/>
  <c r="C44" i="14"/>
  <c r="O43" i="14"/>
  <c r="N43" i="14"/>
  <c r="O42" i="14"/>
  <c r="N42" i="14"/>
  <c r="A1" i="14" a="1"/>
  <c r="A1" i="14" s="1"/>
  <c r="D107" i="4"/>
  <c r="H78" i="4"/>
  <c r="G78" i="4"/>
  <c r="F78" i="4"/>
  <c r="E78" i="4"/>
  <c r="C78" i="4"/>
  <c r="D77" i="4"/>
  <c r="H69" i="4"/>
  <c r="G69" i="4"/>
  <c r="F69" i="4"/>
  <c r="E69" i="4"/>
  <c r="C69" i="4"/>
  <c r="D68" i="4"/>
  <c r="H43" i="4"/>
  <c r="G43" i="4"/>
  <c r="F43" i="4"/>
  <c r="D43" i="4"/>
  <c r="C43" i="4"/>
  <c r="G28" i="4"/>
  <c r="F28" i="4"/>
  <c r="D28" i="4"/>
  <c r="K13" i="4"/>
  <c r="J13" i="4"/>
  <c r="L12" i="4"/>
  <c r="L11" i="4"/>
  <c r="L10" i="4"/>
  <c r="L8" i="4"/>
  <c r="A1" i="4" a="1"/>
  <c r="A1" i="4" s="1"/>
  <c r="G72" i="7" l="1"/>
  <c r="I326" i="8"/>
  <c r="G70" i="8" s="1"/>
  <c r="C357" i="8"/>
  <c r="E22" i="6"/>
  <c r="G22" i="6"/>
  <c r="I325" i="8"/>
  <c r="I327" i="8" s="1"/>
  <c r="I328" i="8" s="1"/>
  <c r="H92" i="6"/>
  <c r="E71" i="8"/>
  <c r="L229" i="6"/>
  <c r="F83" i="6"/>
  <c r="J67" i="6"/>
  <c r="E87" i="6" s="1"/>
  <c r="K87" i="6" s="1"/>
  <c r="K290" i="6"/>
  <c r="I313" i="6"/>
  <c r="E90" i="6"/>
  <c r="K90" i="6" s="1"/>
  <c r="G403" i="7"/>
  <c r="C79" i="7"/>
  <c r="J202" i="6"/>
  <c r="D42" i="14"/>
  <c r="J89" i="6"/>
  <c r="J92" i="6" s="1"/>
  <c r="G188" i="8"/>
  <c r="D44" i="14"/>
  <c r="J308" i="6"/>
  <c r="C369" i="8"/>
  <c r="K307" i="6"/>
  <c r="I308" i="6"/>
  <c r="I310" i="6" s="1"/>
  <c r="K306" i="6"/>
  <c r="N306" i="6"/>
  <c r="N305" i="6"/>
  <c r="K305" i="6"/>
  <c r="C107" i="6"/>
  <c r="C103" i="6"/>
  <c r="I201" i="6"/>
  <c r="I205" i="6" s="1"/>
  <c r="O194" i="8"/>
  <c r="G205" i="8"/>
  <c r="K224" i="8" s="1"/>
  <c r="C79" i="8"/>
  <c r="O211" i="8"/>
  <c r="H106" i="7"/>
  <c r="C172" i="8"/>
  <c r="P42" i="14"/>
  <c r="G10" i="9"/>
  <c r="I10" i="9" s="1"/>
  <c r="C80" i="8"/>
  <c r="G207" i="8"/>
  <c r="K226" i="8" s="1"/>
  <c r="P44" i="14"/>
  <c r="C538" i="6"/>
  <c r="C539" i="6" s="1"/>
  <c r="C81" i="8"/>
  <c r="C170" i="8"/>
  <c r="G213" i="8"/>
  <c r="L226" i="8" s="1"/>
  <c r="C25" i="8"/>
  <c r="G189" i="8"/>
  <c r="G206" i="8"/>
  <c r="K225" i="8" s="1"/>
  <c r="O213" i="8"/>
  <c r="G190" i="8"/>
  <c r="O45" i="14"/>
  <c r="L13" i="4"/>
  <c r="C176" i="8"/>
  <c r="H120" i="8"/>
  <c r="O212" i="8"/>
  <c r="D251" i="8"/>
  <c r="G159" i="6"/>
  <c r="C101" i="6"/>
  <c r="G160" i="6"/>
  <c r="C99" i="6"/>
  <c r="G158" i="6"/>
  <c r="C100" i="6"/>
  <c r="G170" i="6"/>
  <c r="C108" i="6"/>
  <c r="G171" i="6"/>
  <c r="C106" i="6"/>
  <c r="I490" i="6"/>
  <c r="J490" i="6" s="1"/>
  <c r="J491" i="6" s="1"/>
  <c r="K491" i="6" s="1"/>
  <c r="C469" i="6"/>
  <c r="C470" i="6" s="1"/>
  <c r="C253" i="6"/>
  <c r="H522" i="6"/>
  <c r="E63" i="6" s="1"/>
  <c r="E348" i="6"/>
  <c r="E351" i="6"/>
  <c r="G272" i="6"/>
  <c r="D352" i="6"/>
  <c r="H521" i="6"/>
  <c r="I86" i="6" s="1"/>
  <c r="H121" i="8"/>
  <c r="G277" i="6"/>
  <c r="H97" i="8"/>
  <c r="O105" i="8"/>
  <c r="C47" i="8"/>
  <c r="H106" i="8"/>
  <c r="D78" i="4"/>
  <c r="G290" i="6"/>
  <c r="H98" i="8"/>
  <c r="G208" i="8"/>
  <c r="K227" i="8" s="1"/>
  <c r="I506" i="6"/>
  <c r="J506" i="6" s="1"/>
  <c r="G26" i="9"/>
  <c r="I26" i="9" s="1"/>
  <c r="C85" i="7"/>
  <c r="G295" i="6"/>
  <c r="E89" i="6" s="1"/>
  <c r="I507" i="6"/>
  <c r="J507" i="6" s="1"/>
  <c r="F478" i="6"/>
  <c r="C41" i="14" s="1"/>
  <c r="I85" i="8"/>
  <c r="O193" i="8"/>
  <c r="F295" i="8"/>
  <c r="F70" i="8" s="1"/>
  <c r="C77" i="8"/>
  <c r="C85" i="8"/>
  <c r="F401" i="6"/>
  <c r="C78" i="8"/>
  <c r="F357" i="8"/>
  <c r="C42" i="14"/>
  <c r="F392" i="6"/>
  <c r="G86" i="6" s="1"/>
  <c r="J59" i="6"/>
  <c r="G212" i="8"/>
  <c r="L225" i="8" s="1"/>
  <c r="H335" i="7"/>
  <c r="G335" i="7"/>
  <c r="F280" i="7"/>
  <c r="G332" i="7"/>
  <c r="H332" i="7"/>
  <c r="H124" i="7"/>
  <c r="C88" i="7"/>
  <c r="C80" i="7"/>
  <c r="C323" i="7"/>
  <c r="C324" i="7" s="1"/>
  <c r="C352" i="8"/>
  <c r="D352" i="8"/>
  <c r="G357" i="8"/>
  <c r="E249" i="7"/>
  <c r="E71" i="7" s="1"/>
  <c r="H107" i="7"/>
  <c r="H120" i="7"/>
  <c r="G210" i="7"/>
  <c r="G211" i="7" s="1"/>
  <c r="D71" i="7" s="1"/>
  <c r="G183" i="7"/>
  <c r="D250" i="7"/>
  <c r="P33" i="15"/>
  <c r="Q33" i="15"/>
  <c r="G145" i="6"/>
  <c r="D80" i="6" s="1"/>
  <c r="C332" i="8"/>
  <c r="C333" i="8" s="1"/>
  <c r="F333" i="7"/>
  <c r="H70" i="7" s="1"/>
  <c r="H96" i="8"/>
  <c r="O127" i="8"/>
  <c r="H105" i="8"/>
  <c r="O128" i="8"/>
  <c r="I86" i="8"/>
  <c r="G193" i="8"/>
  <c r="G197" i="8" s="1"/>
  <c r="C352" i="6"/>
  <c r="E10" i="9"/>
  <c r="C251" i="8"/>
  <c r="H129" i="8"/>
  <c r="C169" i="8"/>
  <c r="E251" i="8"/>
  <c r="E252" i="8" s="1"/>
  <c r="C358" i="8"/>
  <c r="C359" i="8" s="1"/>
  <c r="G123" i="6"/>
  <c r="G193" i="7"/>
  <c r="D67" i="7" s="1"/>
  <c r="D357" i="8"/>
  <c r="J25" i="8"/>
  <c r="F337" i="7"/>
  <c r="H71" i="7" s="1"/>
  <c r="J45" i="8"/>
  <c r="D69" i="4"/>
  <c r="J23" i="8"/>
  <c r="H498" i="6"/>
  <c r="C43" i="8"/>
  <c r="C45" i="8" s="1"/>
  <c r="G187" i="8"/>
  <c r="C175" i="8"/>
  <c r="O104" i="8"/>
  <c r="E357" i="8"/>
  <c r="D358" i="8"/>
  <c r="D359" i="8" s="1"/>
  <c r="G211" i="8"/>
  <c r="L224" i="8" s="1"/>
  <c r="C32" i="6"/>
  <c r="J22" i="7"/>
  <c r="J47" i="8"/>
  <c r="C84" i="8"/>
  <c r="O129" i="8"/>
  <c r="E18" i="9"/>
  <c r="G18" i="9" s="1"/>
  <c r="J24" i="7"/>
  <c r="C19" i="8"/>
  <c r="C23" i="8" s="1"/>
  <c r="O130" i="8"/>
  <c r="O195" i="8"/>
  <c r="I175" i="8"/>
  <c r="L355" i="8"/>
  <c r="L356" i="8" s="1"/>
  <c r="C248" i="6"/>
  <c r="F248" i="6" s="1"/>
  <c r="H103" i="7"/>
  <c r="C66" i="7" s="1"/>
  <c r="D19" i="8"/>
  <c r="C86" i="8"/>
  <c r="I176" i="8"/>
  <c r="H104" i="8"/>
  <c r="C171" i="7"/>
  <c r="C175" i="7" s="1"/>
  <c r="E66" i="14"/>
  <c r="F66" i="14" s="1"/>
  <c r="E63" i="14"/>
  <c r="F63" i="14" s="1"/>
  <c r="G186" i="7"/>
  <c r="C87" i="7"/>
  <c r="C250" i="7"/>
  <c r="H127" i="7"/>
  <c r="E246" i="7"/>
  <c r="E70" i="7" s="1"/>
  <c r="C81" i="7"/>
  <c r="H129" i="7"/>
  <c r="E64" i="14"/>
  <c r="F64" i="14" s="1"/>
  <c r="J50" i="7"/>
  <c r="G201" i="7"/>
  <c r="D65" i="14"/>
  <c r="C82" i="7"/>
  <c r="G204" i="7"/>
  <c r="C390" i="7"/>
  <c r="C391" i="7" s="1"/>
  <c r="H122" i="7"/>
  <c r="H105" i="7"/>
  <c r="F288" i="7"/>
  <c r="H288" i="7" s="1"/>
  <c r="N45" i="14"/>
  <c r="P43" i="14"/>
  <c r="E51" i="14"/>
  <c r="F51" i="14" s="1"/>
  <c r="K102" i="8"/>
  <c r="I125" i="8"/>
  <c r="D43" i="8"/>
  <c r="D45" i="8" s="1"/>
  <c r="D47" i="8"/>
  <c r="C169" i="7"/>
  <c r="L217" i="6"/>
  <c r="N336" i="8"/>
  <c r="N337" i="8" s="1"/>
  <c r="C31" i="6"/>
  <c r="C48" i="7"/>
  <c r="E352" i="8"/>
  <c r="F352" i="8"/>
  <c r="C57" i="6"/>
  <c r="G352" i="8"/>
  <c r="H121" i="7"/>
  <c r="H119" i="8"/>
  <c r="H127" i="8"/>
  <c r="C25" i="7"/>
  <c r="E358" i="8"/>
  <c r="E359" i="8" s="1"/>
  <c r="F358" i="8"/>
  <c r="F359" i="8" s="1"/>
  <c r="G358" i="8"/>
  <c r="G359" i="8" s="1"/>
  <c r="J477" i="6"/>
  <c r="O107" i="8"/>
  <c r="C65" i="14"/>
  <c r="I84" i="8"/>
  <c r="H128" i="8"/>
  <c r="C37" i="14"/>
  <c r="F286" i="8"/>
  <c r="M327" i="8"/>
  <c r="N327" i="8" s="1"/>
  <c r="L336" i="8"/>
  <c r="L337" i="8" s="1"/>
  <c r="M346" i="8"/>
  <c r="N346" i="8" s="1"/>
  <c r="G69" i="8" l="1"/>
  <c r="E72" i="7"/>
  <c r="G71" i="8"/>
  <c r="F69" i="8"/>
  <c r="H72" i="7"/>
  <c r="G284" i="6"/>
  <c r="G282" i="6"/>
  <c r="G283" i="6" s="1"/>
  <c r="L321" i="6"/>
  <c r="K321" i="6" s="1"/>
  <c r="K319" i="6" s="1"/>
  <c r="J309" i="6"/>
  <c r="J310" i="6" s="1"/>
  <c r="J312" i="6" s="1"/>
  <c r="C7" i="6"/>
  <c r="E7" i="6" s="1"/>
  <c r="E16" i="6" s="1"/>
  <c r="E480" i="6"/>
  <c r="F480" i="6" s="1"/>
  <c r="F483" i="6" s="1"/>
  <c r="J296" i="6"/>
  <c r="L296" i="6" s="1"/>
  <c r="C16" i="6"/>
  <c r="F71" i="8"/>
  <c r="C256" i="6"/>
  <c r="F257" i="6" s="1"/>
  <c r="F258" i="6" s="1"/>
  <c r="F259" i="6" s="1"/>
  <c r="I162" i="6"/>
  <c r="E86" i="6"/>
  <c r="E92" i="6" s="1"/>
  <c r="I483" i="6"/>
  <c r="J483" i="6" s="1"/>
  <c r="I480" i="6"/>
  <c r="J480" i="6" s="1"/>
  <c r="E81" i="6"/>
  <c r="K81" i="6" s="1"/>
  <c r="J281" i="6"/>
  <c r="L281" i="6" s="1"/>
  <c r="I312" i="6"/>
  <c r="G65" i="8"/>
  <c r="E77" i="6"/>
  <c r="E42" i="14"/>
  <c r="F42" i="14" s="1"/>
  <c r="C50" i="14"/>
  <c r="H69" i="8"/>
  <c r="N308" i="6"/>
  <c r="D40" i="14"/>
  <c r="G89" i="6"/>
  <c r="G92" i="6" s="1"/>
  <c r="F71" i="7"/>
  <c r="J277" i="6"/>
  <c r="L277" i="6" s="1"/>
  <c r="E80" i="6"/>
  <c r="J272" i="6"/>
  <c r="L272" i="6" s="1"/>
  <c r="D39" i="14"/>
  <c r="F89" i="6"/>
  <c r="H280" i="7"/>
  <c r="F70" i="7"/>
  <c r="C39" i="14"/>
  <c r="F86" i="6"/>
  <c r="F92" i="6" s="1"/>
  <c r="G559" i="6"/>
  <c r="O224" i="8"/>
  <c r="M224" i="8"/>
  <c r="K228" i="8"/>
  <c r="M227" i="8"/>
  <c r="O227" i="8"/>
  <c r="O225" i="8"/>
  <c r="M225" i="8"/>
  <c r="K308" i="6"/>
  <c r="L228" i="8"/>
  <c r="M226" i="8"/>
  <c r="O226" i="8"/>
  <c r="H125" i="8"/>
  <c r="J290" i="6"/>
  <c r="L290" i="6" s="1"/>
  <c r="C173" i="8"/>
  <c r="D69" i="8" s="1"/>
  <c r="C178" i="8"/>
  <c r="O215" i="8"/>
  <c r="D49" i="14"/>
  <c r="G180" i="6"/>
  <c r="G215" i="8"/>
  <c r="G165" i="6"/>
  <c r="G191" i="8"/>
  <c r="D65" i="8" s="1"/>
  <c r="H110" i="7"/>
  <c r="H102" i="8"/>
  <c r="C65" i="8" s="1"/>
  <c r="I87" i="8"/>
  <c r="C70" i="8" s="1"/>
  <c r="G209" i="8"/>
  <c r="F296" i="8"/>
  <c r="F297" i="8" s="1"/>
  <c r="O197" i="8"/>
  <c r="D66" i="8" s="1"/>
  <c r="C82" i="8"/>
  <c r="C109" i="6"/>
  <c r="C112" i="6" s="1"/>
  <c r="C104" i="6"/>
  <c r="F402" i="6"/>
  <c r="F403" i="6" s="1"/>
  <c r="G297" i="6"/>
  <c r="J295" i="6"/>
  <c r="H523" i="6"/>
  <c r="C38" i="14"/>
  <c r="G279" i="6"/>
  <c r="G280" i="6" s="1"/>
  <c r="G321" i="6"/>
  <c r="G319" i="6" s="1"/>
  <c r="H321" i="6"/>
  <c r="H319" i="6" s="1"/>
  <c r="I321" i="6"/>
  <c r="I319" i="6" s="1"/>
  <c r="E352" i="6"/>
  <c r="E353" i="6" s="1"/>
  <c r="J321" i="6"/>
  <c r="J319" i="6" s="1"/>
  <c r="C40" i="14"/>
  <c r="J65" i="6"/>
  <c r="J55" i="8"/>
  <c r="O133" i="8"/>
  <c r="I178" i="8"/>
  <c r="D70" i="8" s="1"/>
  <c r="G130" i="6"/>
  <c r="H338" i="7"/>
  <c r="H339" i="7" s="1"/>
  <c r="H333" i="7"/>
  <c r="G333" i="7"/>
  <c r="G338" i="7"/>
  <c r="G339" i="7" s="1"/>
  <c r="G205" i="7"/>
  <c r="D70" i="7" s="1"/>
  <c r="D72" i="7" s="1"/>
  <c r="G187" i="7"/>
  <c r="C89" i="7"/>
  <c r="D50" i="14"/>
  <c r="C49" i="14"/>
  <c r="F338" i="7"/>
  <c r="F339" i="7" s="1"/>
  <c r="H125" i="7"/>
  <c r="C70" i="7" s="1"/>
  <c r="H132" i="7"/>
  <c r="C71" i="7" s="1"/>
  <c r="C83" i="7"/>
  <c r="C62" i="14"/>
  <c r="E250" i="7"/>
  <c r="E251" i="7" s="1"/>
  <c r="J32" i="7"/>
  <c r="H109" i="8"/>
  <c r="F289" i="7"/>
  <c r="F290" i="7" s="1"/>
  <c r="G147" i="6"/>
  <c r="C87" i="8"/>
  <c r="N355" i="8"/>
  <c r="N356" i="8" s="1"/>
  <c r="C7" i="8"/>
  <c r="G7" i="8" s="1"/>
  <c r="I7" i="8" s="1"/>
  <c r="E65" i="14"/>
  <c r="F65" i="14" s="1"/>
  <c r="C176" i="7"/>
  <c r="C177" i="7" s="1"/>
  <c r="O106" i="8"/>
  <c r="O109" i="8" s="1"/>
  <c r="C66" i="8" s="1"/>
  <c r="C59" i="6"/>
  <c r="K125" i="8"/>
  <c r="C28" i="7"/>
  <c r="C50" i="7"/>
  <c r="C36" i="6"/>
  <c r="C33" i="6"/>
  <c r="H133" i="8"/>
  <c r="F72" i="7" l="1"/>
  <c r="K314" i="6"/>
  <c r="C72" i="7"/>
  <c r="J72" i="7"/>
  <c r="I481" i="6"/>
  <c r="D41" i="14" s="1"/>
  <c r="E41" i="14" s="1"/>
  <c r="F41" i="14" s="1"/>
  <c r="D71" i="8"/>
  <c r="I482" i="6"/>
  <c r="J482" i="6" s="1"/>
  <c r="G7" i="6"/>
  <c r="C257" i="6"/>
  <c r="C258" i="6" s="1"/>
  <c r="C259" i="6" s="1"/>
  <c r="C8" i="14"/>
  <c r="E83" i="6"/>
  <c r="K80" i="6"/>
  <c r="K82" i="6" s="1"/>
  <c r="C22" i="14" s="1"/>
  <c r="C63" i="6"/>
  <c r="I89" i="6" s="1"/>
  <c r="I92" i="6" s="1"/>
  <c r="H289" i="7"/>
  <c r="H290" i="7" s="1"/>
  <c r="J282" i="6"/>
  <c r="J283" i="6" s="1"/>
  <c r="L282" i="6"/>
  <c r="L283" i="6" s="1"/>
  <c r="J297" i="6"/>
  <c r="J299" i="6" s="1"/>
  <c r="J300" i="6" s="1"/>
  <c r="L295" i="6"/>
  <c r="L297" i="6" s="1"/>
  <c r="L299" i="6" s="1"/>
  <c r="L300" i="6" s="1"/>
  <c r="K310" i="6"/>
  <c r="E39" i="14"/>
  <c r="F39" i="14" s="1"/>
  <c r="K312" i="6"/>
  <c r="I88" i="8"/>
  <c r="I89" i="8" s="1"/>
  <c r="C69" i="8"/>
  <c r="G132" i="6"/>
  <c r="D77" i="6" s="1"/>
  <c r="D83" i="6" s="1"/>
  <c r="G182" i="6"/>
  <c r="D89" i="6"/>
  <c r="G167" i="6"/>
  <c r="E40" i="14"/>
  <c r="F40" i="14" s="1"/>
  <c r="C179" i="8"/>
  <c r="C180" i="8" s="1"/>
  <c r="C90" i="7"/>
  <c r="C91" i="7" s="1"/>
  <c r="J71" i="7"/>
  <c r="G23" i="14" s="1"/>
  <c r="J70" i="7"/>
  <c r="H134" i="7"/>
  <c r="H135" i="7" s="1"/>
  <c r="O228" i="8"/>
  <c r="O217" i="8"/>
  <c r="O218" i="8" s="1"/>
  <c r="O199" i="8"/>
  <c r="O200" i="8" s="1"/>
  <c r="G195" i="7"/>
  <c r="G196" i="7" s="1"/>
  <c r="D66" i="7"/>
  <c r="J66" i="7" s="1"/>
  <c r="D23" i="14" s="1"/>
  <c r="H112" i="7"/>
  <c r="H113" i="7" s="1"/>
  <c r="C67" i="7"/>
  <c r="J67" i="7" s="1"/>
  <c r="C23" i="14" s="1"/>
  <c r="G199" i="8"/>
  <c r="G200" i="8" s="1"/>
  <c r="I65" i="8"/>
  <c r="G299" i="6"/>
  <c r="G300" i="6" s="1"/>
  <c r="H135" i="8"/>
  <c r="H136" i="8" s="1"/>
  <c r="M228" i="8"/>
  <c r="O135" i="8"/>
  <c r="O136" i="8" s="1"/>
  <c r="C55" i="14"/>
  <c r="I179" i="8"/>
  <c r="I180" i="8" s="1"/>
  <c r="E49" i="14"/>
  <c r="F49" i="14" s="1"/>
  <c r="G217" i="8"/>
  <c r="G218" i="8" s="1"/>
  <c r="H111" i="8"/>
  <c r="H112" i="8" s="1"/>
  <c r="E7" i="8"/>
  <c r="C113" i="6"/>
  <c r="C114" i="6" s="1"/>
  <c r="C92" i="7"/>
  <c r="O111" i="8"/>
  <c r="O112" i="8" s="1"/>
  <c r="F488" i="6"/>
  <c r="F489" i="6" s="1"/>
  <c r="C88" i="8"/>
  <c r="C89" i="8" s="1"/>
  <c r="L319" i="6"/>
  <c r="C43" i="14"/>
  <c r="C45" i="14" s="1"/>
  <c r="J481" i="6"/>
  <c r="G213" i="7"/>
  <c r="G214" i="7" s="1"/>
  <c r="J56" i="7"/>
  <c r="C61" i="14"/>
  <c r="C67" i="14" s="1"/>
  <c r="C69" i="14" s="1"/>
  <c r="D62" i="14"/>
  <c r="E62" i="14" s="1"/>
  <c r="F62" i="14" s="1"/>
  <c r="C32" i="7"/>
  <c r="C56" i="7" s="1"/>
  <c r="C40" i="6"/>
  <c r="E50" i="14"/>
  <c r="D38" i="14"/>
  <c r="E38" i="14" s="1"/>
  <c r="F38" i="14" s="1"/>
  <c r="C24" i="6" l="1"/>
  <c r="G24" i="6"/>
  <c r="C65" i="6"/>
  <c r="C8" i="6" s="1"/>
  <c r="K89" i="6"/>
  <c r="K91" i="6" s="1"/>
  <c r="G22" i="14" s="1"/>
  <c r="D21" i="14"/>
  <c r="I69" i="8"/>
  <c r="C71" i="8"/>
  <c r="D86" i="6"/>
  <c r="D92" i="6" s="1"/>
  <c r="K77" i="6"/>
  <c r="K79" i="6" s="1"/>
  <c r="L65" i="8" s="1"/>
  <c r="G184" i="6"/>
  <c r="G185" i="6" s="1"/>
  <c r="G149" i="6"/>
  <c r="G150" i="6" s="1"/>
  <c r="E8" i="6"/>
  <c r="E17" i="6" s="1"/>
  <c r="G16" i="6"/>
  <c r="J73" i="7"/>
  <c r="H23" i="14"/>
  <c r="I23" i="14" s="1"/>
  <c r="J23" i="14" s="1"/>
  <c r="E23" i="14"/>
  <c r="F23" i="14" s="1"/>
  <c r="E8" i="14"/>
  <c r="J68" i="7"/>
  <c r="C7" i="7"/>
  <c r="E7" i="7" s="1"/>
  <c r="C8" i="7"/>
  <c r="F50" i="14"/>
  <c r="D61" i="14"/>
  <c r="D37" i="14"/>
  <c r="K86" i="6" l="1"/>
  <c r="K88" i="6" s="1"/>
  <c r="G8" i="6"/>
  <c r="G17" i="6" s="1"/>
  <c r="G19" i="6" s="1"/>
  <c r="C17" i="6"/>
  <c r="C19" i="6" s="1"/>
  <c r="E24" i="6"/>
  <c r="E25" i="6" s="1"/>
  <c r="K92" i="6"/>
  <c r="K93" i="6" s="1"/>
  <c r="H22" i="14"/>
  <c r="I22" i="14" s="1"/>
  <c r="J22" i="14" s="1"/>
  <c r="K83" i="6"/>
  <c r="K84" i="6" s="1"/>
  <c r="D22" i="14"/>
  <c r="E22" i="14" s="1"/>
  <c r="F22" i="14" s="1"/>
  <c r="H21" i="14"/>
  <c r="M69" i="8"/>
  <c r="C14" i="7"/>
  <c r="D8" i="14"/>
  <c r="C9" i="7"/>
  <c r="C10" i="7" s="1"/>
  <c r="J69" i="7"/>
  <c r="F8" i="14"/>
  <c r="D43" i="14"/>
  <c r="D45" i="14" s="1"/>
  <c r="E45" i="14" s="1"/>
  <c r="F45" i="14" s="1"/>
  <c r="E37" i="14"/>
  <c r="G7" i="7"/>
  <c r="E14" i="7"/>
  <c r="C9" i="6"/>
  <c r="C10" i="6" s="1"/>
  <c r="E8" i="7"/>
  <c r="D9" i="14"/>
  <c r="D10" i="14" s="1"/>
  <c r="D11" i="14" s="1"/>
  <c r="C15" i="7"/>
  <c r="D67" i="14"/>
  <c r="D69" i="14" s="1"/>
  <c r="E69" i="14" s="1"/>
  <c r="F69" i="14" s="1"/>
  <c r="E61" i="14"/>
  <c r="C16" i="7" l="1"/>
  <c r="C17" i="7" s="1"/>
  <c r="C25" i="6"/>
  <c r="G25" i="6"/>
  <c r="C9" i="14"/>
  <c r="E9" i="6"/>
  <c r="E10" i="6" s="1"/>
  <c r="G8" i="7"/>
  <c r="G15" i="7" s="1"/>
  <c r="E15" i="7"/>
  <c r="E16" i="7" s="1"/>
  <c r="E17" i="7" s="1"/>
  <c r="G14" i="7"/>
  <c r="E9" i="7"/>
  <c r="E10" i="7" s="1"/>
  <c r="F37" i="14"/>
  <c r="E43" i="14"/>
  <c r="F43" i="14" s="1"/>
  <c r="F61" i="14"/>
  <c r="E67" i="14"/>
  <c r="F67" i="14" s="1"/>
  <c r="G9" i="7" l="1"/>
  <c r="G10" i="7" s="1"/>
  <c r="E19" i="6"/>
  <c r="E20" i="6" s="1"/>
  <c r="G16" i="7"/>
  <c r="G17" i="7" s="1"/>
  <c r="G9" i="6"/>
  <c r="G10" i="6" s="1"/>
  <c r="C20" i="6"/>
  <c r="C10" i="14"/>
  <c r="C11" i="14" s="1"/>
  <c r="G20" i="6" l="1"/>
  <c r="P138" i="7" l="1"/>
  <c r="P139" i="7" l="1"/>
  <c r="N139" i="7"/>
  <c r="N138" i="7"/>
  <c r="L144" i="7" l="1"/>
  <c r="P140" i="7"/>
  <c r="N140" i="7"/>
  <c r="P142" i="7"/>
  <c r="N142" i="7"/>
  <c r="P143" i="7"/>
  <c r="N143" i="7"/>
  <c r="P141" i="7"/>
  <c r="N141" i="7"/>
  <c r="P144" i="7" l="1"/>
  <c r="N144" i="7"/>
  <c r="K196" i="6" l="1"/>
  <c r="K200" i="6" s="1"/>
  <c r="J200" i="6"/>
  <c r="J203" i="6" s="1"/>
  <c r="J205" i="6" s="1"/>
  <c r="K205" i="6" s="1"/>
  <c r="M219" i="7" l="1"/>
  <c r="H368" i="7" s="1"/>
  <c r="H369" i="7" s="1"/>
  <c r="N219" i="7"/>
  <c r="D345" i="8" l="1"/>
  <c r="E345" i="8"/>
  <c r="E353" i="8" l="1"/>
  <c r="E354" i="8"/>
  <c r="D354" i="8"/>
  <c r="D353" i="8"/>
  <c r="C345" i="8"/>
  <c r="C353" i="8" l="1"/>
  <c r="C354" i="8"/>
  <c r="D54" i="14" l="1"/>
  <c r="E54" i="14" s="1"/>
  <c r="F54" i="14" s="1"/>
  <c r="C374" i="8"/>
  <c r="C375" i="8" s="1"/>
  <c r="H70" i="8" l="1"/>
  <c r="I70" i="8" l="1"/>
  <c r="M70" i="8" s="1"/>
  <c r="M71" i="8" s="1"/>
  <c r="M72" i="8" s="1"/>
  <c r="H71" i="8"/>
  <c r="I71" i="8" s="1"/>
  <c r="G21" i="14"/>
  <c r="I21" i="14" s="1"/>
  <c r="J21" i="14" s="1"/>
  <c r="I72" i="8" l="1"/>
  <c r="D52" i="14" l="1"/>
  <c r="E52" i="14" l="1"/>
  <c r="F52" i="14" l="1"/>
  <c r="G345" i="8" l="1"/>
  <c r="G354" i="8" l="1"/>
  <c r="G353" i="8"/>
  <c r="E8" i="8" l="1"/>
  <c r="I8" i="8" s="1"/>
  <c r="D53" i="14" l="1"/>
  <c r="C8" i="8"/>
  <c r="G8" i="8" s="1"/>
  <c r="C55" i="8"/>
  <c r="F345" i="8"/>
  <c r="M351" i="8" l="1"/>
  <c r="L352" i="8"/>
  <c r="L353" i="8" s="1"/>
  <c r="F353" i="8"/>
  <c r="G66" i="8" s="1"/>
  <c r="I66" i="8" s="1"/>
  <c r="L66" i="8" s="1"/>
  <c r="F354" i="8"/>
  <c r="M332" i="8"/>
  <c r="N332" i="8" s="1"/>
  <c r="N333" i="8" s="1"/>
  <c r="N334" i="8" s="1"/>
  <c r="L333" i="8"/>
  <c r="L334" i="8" s="1"/>
  <c r="E9" i="14"/>
  <c r="I9" i="8"/>
  <c r="I10" i="8" s="1"/>
  <c r="E9" i="8"/>
  <c r="E10" i="8" s="1"/>
  <c r="G9" i="8"/>
  <c r="G10" i="8" s="1"/>
  <c r="C9" i="8"/>
  <c r="C10" i="8" s="1"/>
  <c r="E53" i="14"/>
  <c r="D55" i="14"/>
  <c r="N351" i="8" l="1"/>
  <c r="N352" i="8" s="1"/>
  <c r="N353" i="8" s="1"/>
  <c r="C21" i="14"/>
  <c r="L67" i="8"/>
  <c r="L68" i="8" s="1"/>
  <c r="I67" i="8"/>
  <c r="F53" i="14"/>
  <c r="E55" i="14"/>
  <c r="F55" i="14" s="1"/>
  <c r="E10" i="14"/>
  <c r="E11" i="14" s="1"/>
  <c r="F9" i="14"/>
  <c r="F10" i="14" s="1"/>
  <c r="F11" i="14" s="1"/>
  <c r="E21" i="14" l="1"/>
  <c r="F21" i="14" s="1"/>
  <c r="I68"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Anthony Mungall</author>
  </authors>
  <commentList>
    <comment ref="H205" authorId="0" shapeId="0" xr:uid="{B50F0B6F-B2DE-4E95-9A0A-753E99973269}">
      <text>
        <r>
          <rPr>
            <b/>
            <sz val="9"/>
            <color indexed="81"/>
            <rFont val="Tahoma"/>
            <family val="2"/>
          </rPr>
          <t xml:space="preserve">post CC
</t>
        </r>
      </text>
    </comment>
    <comment ref="I205" authorId="0" shapeId="0" xr:uid="{2C8C7127-B0A3-43D0-9070-1A5A01B1D256}">
      <text>
        <r>
          <rPr>
            <b/>
            <sz val="9"/>
            <color indexed="81"/>
            <rFont val="Tahoma"/>
            <family val="2"/>
          </rPr>
          <t>CC impact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Mungall</author>
  </authors>
  <commentList>
    <comment ref="K16" authorId="0" shapeId="0" xr:uid="{E5B8B5A6-7780-4EBE-88F6-0091DA829EF9}">
      <text>
        <r>
          <rPr>
            <b/>
            <sz val="9"/>
            <color indexed="81"/>
            <rFont val="Tahoma"/>
            <family val="2"/>
          </rPr>
          <t>Does not include TSS</t>
        </r>
      </text>
    </comment>
    <comment ref="K18" authorId="0" shapeId="0" xr:uid="{A416A81D-8BB2-434C-BC0C-F631A169F34E}">
      <text>
        <r>
          <rPr>
            <b/>
            <sz val="9"/>
            <color indexed="81"/>
            <rFont val="Tahoma"/>
            <family val="2"/>
          </rPr>
          <t>TSS added</t>
        </r>
      </text>
    </comment>
    <comment ref="J52" authorId="0" shapeId="0" xr:uid="{4150F6FB-EEED-4048-86B5-592A1893F37F}">
      <text>
        <r>
          <rPr>
            <b/>
            <sz val="9"/>
            <color indexed="81"/>
            <rFont val="Tahoma"/>
            <family val="2"/>
          </rPr>
          <t>includes a total 5 year baseline value of £98.732m plus Uncertain value of £0.175m plus £3.498m associated with T1 carry-over in the category of "Legal &amp; Safety"</t>
        </r>
      </text>
    </comment>
    <comment ref="C53" authorId="0" shapeId="0" xr:uid="{986B3EC2-0BEA-4E9A-A74F-6A2C4312ADF7}">
      <text>
        <r>
          <rPr>
            <b/>
            <sz val="9"/>
            <color indexed="81"/>
            <rFont val="Tahoma"/>
            <family val="2"/>
          </rPr>
          <t>CAI: £295.267m
BSC: 94.207m</t>
        </r>
      </text>
    </comment>
    <comment ref="J53" authorId="0" shapeId="0" xr:uid="{6C3D6483-E48A-4B1E-B784-AAF02D9F2166}">
      <text>
        <r>
          <rPr>
            <b/>
            <sz val="9"/>
            <color indexed="81"/>
            <rFont val="Tahoma"/>
            <family val="2"/>
          </rPr>
          <t>CAI baseline value: £160.44m
BSC baseline value: £120.019m
CAI uncertain value: £120.982m</t>
        </r>
      </text>
    </comment>
    <comment ref="C54" authorId="0" shapeId="0" xr:uid="{9B932166-B234-4C6C-9CD5-4C162111C405}">
      <text>
        <r>
          <rPr>
            <b/>
            <sz val="9"/>
            <color indexed="81"/>
            <rFont val="Tahoma"/>
            <family val="2"/>
          </rPr>
          <t xml:space="preserve">Physical security capex: £41.662m
Cyber security OT: £38.426m
Other: £48.264m </t>
        </r>
      </text>
    </comment>
    <comment ref="I102" authorId="0" shapeId="0" xr:uid="{705D45EE-07A6-4D30-B03C-06438BC74D8B}">
      <text>
        <r>
          <rPr>
            <b/>
            <sz val="9"/>
            <color indexed="81"/>
            <rFont val="Tahoma"/>
            <family val="2"/>
          </rPr>
          <t xml:space="preserve">post CC
</t>
        </r>
      </text>
    </comment>
    <comment ref="J102" authorId="0" shapeId="0" xr:uid="{EA554D24-862F-4C5C-825A-445405FC801C}">
      <text>
        <r>
          <rPr>
            <b/>
            <sz val="9"/>
            <color indexed="81"/>
            <rFont val="Tahoma"/>
            <family val="2"/>
          </rPr>
          <t>CC impact</t>
        </r>
      </text>
    </comment>
    <comment ref="I125" authorId="0" shapeId="0" xr:uid="{7A71DC72-595A-428C-B4F4-9F9AF4FDB923}">
      <text>
        <r>
          <rPr>
            <b/>
            <sz val="9"/>
            <color indexed="81"/>
            <rFont val="Tahoma"/>
            <family val="2"/>
          </rPr>
          <t xml:space="preserve">post CC; not including biodiversity
</t>
        </r>
      </text>
    </comment>
    <comment ref="J125" authorId="0" shapeId="0" xr:uid="{303EE954-0B5D-4ACC-9608-A8A61AED3DE6}">
      <text>
        <r>
          <rPr>
            <b/>
            <sz val="9"/>
            <color indexed="81"/>
            <rFont val="Tahoma"/>
            <family val="2"/>
          </rPr>
          <t>CC impact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<sst xmlns="http://schemas.openxmlformats.org/spreadsheetml/2006/main" count="3000" uniqueCount="1036">
  <si>
    <t>RIIO-2 annual report: datafile</t>
  </si>
  <si>
    <t>Electricity Transmission</t>
  </si>
  <si>
    <t>All amounts shown in the datafile are in £m 18/19 prices, unless stated otherwise</t>
  </si>
  <si>
    <t>Contents</t>
  </si>
  <si>
    <t>Section two (a)</t>
  </si>
  <si>
    <t>Section two (b)</t>
  </si>
  <si>
    <t>Section two (c)</t>
  </si>
  <si>
    <t>Section_four_NGET_1</t>
  </si>
  <si>
    <t>Section_four_NGET_2</t>
  </si>
  <si>
    <t>Section_four_SHET</t>
  </si>
  <si>
    <t>Section_four_SPT</t>
  </si>
  <si>
    <t>PCD Tracker_NGET</t>
  </si>
  <si>
    <t>PCD Tracker_SHET</t>
  </si>
  <si>
    <t>Return to Cover tab</t>
  </si>
  <si>
    <t xml:space="preserve">ODI measures of performance </t>
  </si>
  <si>
    <t>ODI mechanisms – indicative cumulative revenue rewards &amp; penalties (2021-2025)</t>
  </si>
  <si>
    <t>Incentive area</t>
  </si>
  <si>
    <t>RIIO measure</t>
  </si>
  <si>
    <t xml:space="preserve">SHET </t>
  </si>
  <si>
    <t>SPT</t>
  </si>
  <si>
    <t>NGET</t>
  </si>
  <si>
    <t xml:space="preserve">Safety </t>
  </si>
  <si>
    <t xml:space="preserve">To meet all safety legislation requirements. </t>
  </si>
  <si>
    <t>Mechanism</t>
  </si>
  <si>
    <t>SHET</t>
  </si>
  <si>
    <t>TOTAL</t>
  </si>
  <si>
    <t>Reliability of service</t>
  </si>
  <si>
    <t>Minimise how much electricity is lost to customers because of failures of the assets on the network.</t>
  </si>
  <si>
    <t xml:space="preserve">Energy not supplied  </t>
  </si>
  <si>
    <t>Energy not supplied (annual MWh target)</t>
  </si>
  <si>
    <t xml:space="preserve">IIG emissions </t>
  </si>
  <si>
    <t xml:space="preserve">Quality of connections survey score </t>
  </si>
  <si>
    <t xml:space="preserve">To measure and improve the customer experience throughout the connections journey. </t>
  </si>
  <si>
    <t xml:space="preserve">Timely Connections  </t>
  </si>
  <si>
    <t>Target annual survey score (7.7 out of 10)</t>
  </si>
  <si>
    <t xml:space="preserve">Quality of Connection Survey Score </t>
  </si>
  <si>
    <t>IIG emissions</t>
  </si>
  <si>
    <t>Annual target leakage rates (Tonnes per CO2 equivalent)</t>
  </si>
  <si>
    <t>SO-TO Optimisation</t>
  </si>
  <si>
    <t>Timely connections</t>
  </si>
  <si>
    <t>Number of connection offers provided in accordance with licence timescales</t>
  </si>
  <si>
    <t xml:space="preserve">Environmental scorecard </t>
  </si>
  <si>
    <t>-</t>
  </si>
  <si>
    <t xml:space="preserve"> -   </t>
  </si>
  <si>
    <t xml:space="preserve">SO-TO optimisation </t>
  </si>
  <si>
    <t>Collaboration to identify and deliver services that have a positive impact in assisting in minimising costs on the GB Transmission network.</t>
  </si>
  <si>
    <t xml:space="preserve">Environmental Scorecard </t>
  </si>
  <si>
    <t>Percentage change in impact areas to annual reward/penalty thresholds</t>
  </si>
  <si>
    <r>
      <t>Green means ‘Met’</t>
    </r>
    <r>
      <rPr>
        <sz val="12"/>
        <color theme="1"/>
        <rFont val="Aptos"/>
        <family val="2"/>
      </rPr>
      <t>: performance on target / ahead of target or above score.</t>
    </r>
  </si>
  <si>
    <r>
      <t>Orange means ‘Near’</t>
    </r>
    <r>
      <rPr>
        <sz val="12"/>
        <color theme="1"/>
        <rFont val="Aptos"/>
        <family val="2"/>
      </rPr>
      <t>: partially missing target / partially behind target or below score.</t>
    </r>
  </si>
  <si>
    <r>
      <t>Red means ‘Not met’</t>
    </r>
    <r>
      <rPr>
        <sz val="12"/>
        <color theme="1"/>
        <rFont val="Aptos"/>
        <family val="2"/>
      </rPr>
      <t>: performance substantially missing target / substantially behind target or below score.</t>
    </r>
  </si>
  <si>
    <t xml:space="preserve">NGET generation volume driver delivery: 5 year overview </t>
  </si>
  <si>
    <t>Column1</t>
  </si>
  <si>
    <t>Current expectation of the total number of connected projects between 1 April 2021 and 31 March 2026 (#)</t>
  </si>
  <si>
    <t>Current expectation of the total output capacity (GW) connected between 1 April 2021 and 31 March 2026</t>
  </si>
  <si>
    <t xml:space="preserve">Length of OHL assets (km) </t>
  </si>
  <si>
    <t>Length of OHL assets (km) “reconductoring”</t>
  </si>
  <si>
    <t>cable assets &lt;1km</t>
  </si>
  <si>
    <t>cable assets ≥1km</t>
  </si>
  <si>
    <t>“new build”</t>
  </si>
  <si>
    <t xml:space="preserve">Original delivery expectations  </t>
  </si>
  <si>
    <t>26 [Note 1]</t>
  </si>
  <si>
    <t>n/a</t>
  </si>
  <si>
    <t xml:space="preserve">Current T2 expectations </t>
  </si>
  <si>
    <t>51 [Note 2]</t>
  </si>
  <si>
    <r>
      <rPr>
        <b/>
        <i/>
        <sz val="10"/>
        <color theme="1"/>
        <rFont val="Aptos"/>
        <family val="2"/>
      </rPr>
      <t>Difference</t>
    </r>
    <r>
      <rPr>
        <b/>
        <i/>
        <sz val="9"/>
        <color theme="1"/>
        <rFont val="Aptos"/>
        <family val="2"/>
      </rPr>
      <t xml:space="preserve"> </t>
    </r>
    <r>
      <rPr>
        <b/>
        <i/>
        <sz val="7"/>
        <color theme="1"/>
        <rFont val="Aptos"/>
        <family val="2"/>
      </rPr>
      <t>(negative numbers indicate reduction)</t>
    </r>
  </si>
  <si>
    <t>Values exclude outputs in pipeline log</t>
  </si>
  <si>
    <t>Note 1:  taken from Appendix 2 of Special Condition 3.11 Generation Connections volume driver (GCEt)</t>
  </si>
  <si>
    <t>Note 2: Count value excludes "Lincs Windfarm" and "Triton Knoll" both of which registered phased delivery in 2021/22 but where the output is assigned within the RIIO-ET1 period.  The MW output registered in 2021/22 against these projects is included in the RIIO-2 total.</t>
  </si>
  <si>
    <t>2021/22</t>
  </si>
  <si>
    <t>2022/23</t>
  </si>
  <si>
    <t>2023/24</t>
  </si>
  <si>
    <t>2024/25</t>
  </si>
  <si>
    <t>2025/26</t>
  </si>
  <si>
    <t>actual / forecast</t>
  </si>
  <si>
    <t xml:space="preserve">baseline </t>
  </si>
  <si>
    <t xml:space="preserve">NGET demand volume driver delivery: 5 year overview  </t>
  </si>
  <si>
    <t>Demand connection output capacity (MW) in NGET’s network</t>
  </si>
  <si>
    <t>Current expectation of the total output capacity (GVa) connected between 1 April 2021 and 31 March 2026</t>
  </si>
  <si>
    <t>Actual Forecast vs. Baseline. 2022-2026, volume driver only</t>
  </si>
  <si>
    <t>NOTE: excluding outputs in pipeline log</t>
  </si>
  <si>
    <t>baseline level</t>
  </si>
  <si>
    <t>Generation connection output capacity (MW) in SPT’s network</t>
  </si>
  <si>
    <t xml:space="preserve">SPT generation volume driver delivery: 5 year overview  </t>
  </si>
  <si>
    <t>Total number of connected projects between 1 April 2021 and 31 March 2026 (#)</t>
  </si>
  <si>
    <t>Total output capacity (GW) connected between 1 April 2021 and 31 March 2026</t>
  </si>
  <si>
    <t>Difference</t>
  </si>
  <si>
    <t xml:space="preserve">SPT demand volume driver delivery: 5 year overview  </t>
  </si>
  <si>
    <t>Total output capacity (GVa) connected between 1 April 2021 and 31 March 2026</t>
  </si>
  <si>
    <t>Demand connection output capacity (MVa) in SPT’s network</t>
  </si>
  <si>
    <t xml:space="preserve">SHET generation volume driver delivery: 5 year overview  </t>
  </si>
  <si>
    <t>Generation connection output capacity (MW) in SHET’s network</t>
  </si>
  <si>
    <t>Current T2 expectations</t>
  </si>
  <si>
    <t>ENS</t>
  </si>
  <si>
    <t>QoC</t>
  </si>
  <si>
    <t>Business Carbon Footprint</t>
  </si>
  <si>
    <t>IIG Emissions</t>
  </si>
  <si>
    <t>Timely Connections</t>
  </si>
  <si>
    <t>Target</t>
  </si>
  <si>
    <t>2021-22</t>
  </si>
  <si>
    <t>2022-23</t>
  </si>
  <si>
    <t>2023-24</t>
  </si>
  <si>
    <t>2024-25</t>
  </si>
  <si>
    <t>MWh</t>
  </si>
  <si>
    <t>% below target</t>
  </si>
  <si>
    <t>`</t>
  </si>
  <si>
    <t>NGET only</t>
  </si>
  <si>
    <t>QoCS</t>
  </si>
  <si>
    <t>Reward</t>
  </si>
  <si>
    <t>Penalty</t>
  </si>
  <si>
    <t>RIIO-ET2  Annual Target (MWh)</t>
  </si>
  <si>
    <t>RIIO-ET2  Annual Target (TO combined)</t>
  </si>
  <si>
    <t>Actual Energy Lost (MWh)</t>
  </si>
  <si>
    <t>Mean</t>
  </si>
  <si>
    <t>Responses</t>
  </si>
  <si>
    <t>Actual Energy Lost (TO combined)</t>
  </si>
  <si>
    <t>All customers across all Customer Milestones</t>
  </si>
  <si>
    <t>Pre-application Engagement milestone</t>
  </si>
  <si>
    <t>Application Process and Offer milestone</t>
  </si>
  <si>
    <t>Project Development milestone</t>
  </si>
  <si>
    <t>Project Delivery milestone</t>
  </si>
  <si>
    <t>Outage Management milestone</t>
  </si>
  <si>
    <t>Connected Customer Reviews milestone</t>
  </si>
  <si>
    <t>above target</t>
  </si>
  <si>
    <t>below target</t>
  </si>
  <si>
    <t>on target</t>
  </si>
  <si>
    <t>Total scope 1 + 2 BCF (excluding losses), tCO2e</t>
  </si>
  <si>
    <t>Target (reduction)</t>
  </si>
  <si>
    <t xml:space="preserve">Note: </t>
  </si>
  <si>
    <t>Actual (reduction)</t>
  </si>
  <si>
    <t xml:space="preserve">The emissions value is 2,031 tCO2e in 2023/24 without fugitive emissions.  </t>
  </si>
  <si>
    <t>negative values indicate an increase against base year</t>
  </si>
  <si>
    <t>positive values indicate a decrease against base year</t>
  </si>
  <si>
    <t>Actual IIG Emission Excluding Exceptional Events</t>
  </si>
  <si>
    <t>IIG</t>
  </si>
  <si>
    <t>Actual IIG emissions exc exceptional events</t>
  </si>
  <si>
    <t>Cumulative annual total (All TOs)</t>
  </si>
  <si>
    <t>2024/2025</t>
  </si>
  <si>
    <t>Total ex-ante constraint savings forecast by the NESO (£m)</t>
  </si>
  <si>
    <t>Total ex-post constraint saving forecast by the NESO (£m)</t>
  </si>
  <si>
    <t>Total Output Incentive</t>
  </si>
  <si>
    <t>2023/2024</t>
  </si>
  <si>
    <t>2022/2023</t>
  </si>
  <si>
    <t>Note the cap was removed for years 3-5 of RIIO-ET2</t>
  </si>
  <si>
    <t>Network Company</t>
  </si>
  <si>
    <t>ODI Annual Cap (£m)</t>
  </si>
  <si>
    <t>2021/2022</t>
  </si>
  <si>
    <t>ET Summary</t>
  </si>
  <si>
    <t>Total Offers</t>
  </si>
  <si>
    <t>of which untimely</t>
  </si>
  <si>
    <t>of which timely</t>
  </si>
  <si>
    <t>Percentage delivered on time</t>
  </si>
  <si>
    <t>There may be some small rounding errors in the values.  All financial values are expressed in 2018/19 price base.</t>
  </si>
  <si>
    <r>
      <t xml:space="preserve">+ve performance values signal an overspend position (costs exceed allowance), </t>
    </r>
    <r>
      <rPr>
        <sz val="10"/>
        <color rgb="FFB20000"/>
        <rFont val="Gill Sans MT"/>
        <family val="2"/>
      </rPr>
      <t>-ve</t>
    </r>
    <r>
      <rPr>
        <sz val="10"/>
        <color theme="1"/>
        <rFont val="Gill Sans MT"/>
        <family val="2"/>
      </rPr>
      <t xml:space="preserve"> performance values signal an underspend position (allowance exceeds costs)</t>
    </r>
  </si>
  <si>
    <t>Current TO view of five-year expenditure and adjusted allowance (RRP25)</t>
  </si>
  <si>
    <t>£ billion, 2018-19 prices</t>
  </si>
  <si>
    <t>A – B</t>
  </si>
  <si>
    <t>a. Current forecast of T2 expenditure</t>
  </si>
  <si>
    <t>b. Current forecast of T2 adjusted allowance</t>
  </si>
  <si>
    <t>Performance (a-b)</t>
  </si>
  <si>
    <t>NGET notes: allowance value includes the impact of NGET's pipeline log and NGET's estimates of end-of period adjustments.  Expenditure value includes the estimated value of one-off charges across the RIIO-ET2 period and the impact of 'costs outside submission'.</t>
  </si>
  <si>
    <t>SHET notes: Expenditure value do not include the estimated value of customer contributions across the RIIO-ET2 period.</t>
  </si>
  <si>
    <t>SPT notes: Expenditure value do not include the estimated value of customer contributions across the RIIO-ET2 period.</t>
  </si>
  <si>
    <t>Current TO view of cumulative totex performance and five-year forecast performance (without impact of NGET's pipeline log)</t>
  </si>
  <si>
    <t>4yr Cumulative Allowance</t>
  </si>
  <si>
    <t>4yr Cumulative Expenditure</t>
  </si>
  <si>
    <t>Performance (£m)</t>
  </si>
  <si>
    <t>Performance (%)</t>
  </si>
  <si>
    <t>ET2 Allowance</t>
  </si>
  <si>
    <t>ET2 Forecast</t>
  </si>
  <si>
    <t>Performance(£m)</t>
  </si>
  <si>
    <t>Total (TO combined)</t>
  </si>
  <si>
    <t>NOTES:</t>
  </si>
  <si>
    <t xml:space="preserve">Cumulative values represent the total across regulatory years 1 to 4 inclusive. ET2 values represent the total five-year position. </t>
  </si>
  <si>
    <t xml:space="preserve">Impact of estimated value of customer contributions are not included. </t>
  </si>
  <si>
    <t>Impact of estimated end-of period adjustments, adjustments generated through the operation of volume driver mechanisms and the impact of NGET’s one-off charges are included (where applicable).  NGET's 'Costs outside submission' also included.</t>
  </si>
  <si>
    <t xml:space="preserve">All SPT allowance values reflect the post-efficiency position. </t>
  </si>
  <si>
    <t>NGET summary breakdown: alternate view</t>
  </si>
  <si>
    <t>Spend</t>
  </si>
  <si>
    <t>Allowance</t>
  </si>
  <si>
    <t>Variation</t>
  </si>
  <si>
    <t>%</t>
  </si>
  <si>
    <t>LOAD</t>
  </si>
  <si>
    <t>Note: LR expenditure includes impact of estimated one-off contributions.  Allowance includes the estimated impact of end-of-period adjustments</t>
  </si>
  <si>
    <t>NON LOAD</t>
  </si>
  <si>
    <t>Note: Allowance value includes Spares allowance (£34m) and NGET estimated of end-of-period adjustments</t>
  </si>
  <si>
    <t>NON-OP CAPEX</t>
  </si>
  <si>
    <t>NOCS</t>
  </si>
  <si>
    <t>Note: includes visual amenity</t>
  </si>
  <si>
    <t>LOAD RELATED EFECTS (embedded in performance position)</t>
  </si>
  <si>
    <t>CAI/BSC</t>
  </si>
  <si>
    <t>Note: Allowance value excludes the impact of ESO separation costs</t>
  </si>
  <si>
    <t>OTHER</t>
  </si>
  <si>
    <t>T1 edge effect</t>
  </si>
  <si>
    <t>underspend</t>
  </si>
  <si>
    <t>T2 edge effect (estimate)</t>
  </si>
  <si>
    <t>Pipeline log</t>
  </si>
  <si>
    <t>Other T2 edge effect (estimate)</t>
  </si>
  <si>
    <t>NGET view</t>
  </si>
  <si>
    <t>SPT summary breakdown</t>
  </si>
  <si>
    <t>Note: LR expenditure includes impact of estimated customer contributions.  LR Allowance includes the estimated impact of Customer contributions.</t>
  </si>
  <si>
    <t>Note: NLR expenditure includes impact of estimated customer contributions.  NLR Allowance includes the estimated impact of Customer contributions.</t>
  </si>
  <si>
    <t>Spend in T2</t>
  </si>
  <si>
    <t>Pre efficiency 5 year Allowance</t>
  </si>
  <si>
    <t>T2 LR baseline delivered in T3</t>
  </si>
  <si>
    <t>T2 NLR baseline delivered in T3</t>
  </si>
  <si>
    <t>SHET summary breakdown</t>
  </si>
  <si>
    <t xml:space="preserve">Note: LR expenditure includes impact of estimated customer contributions. </t>
  </si>
  <si>
    <t>Note: Allowance value includes allowance for Spares, Black Start and Injurious Affection.</t>
  </si>
  <si>
    <t>Non delivery hand back</t>
  </si>
  <si>
    <t>T2 delivered in T3</t>
  </si>
  <si>
    <t>Potential SHET adjustment</t>
  </si>
  <si>
    <t>Impact of SHET estimated adjustments</t>
  </si>
  <si>
    <t xml:space="preserve">Ofgem's current view of totex and adjusted totex allowance (per NGET's RRP25 submission)  </t>
  </si>
  <si>
    <t>Version 1</t>
  </si>
  <si>
    <t>Version 2</t>
  </si>
  <si>
    <t>Version 3</t>
  </si>
  <si>
    <t>£ billion, 2018/19 prices</t>
  </si>
  <si>
    <t>RRP25: Five-year total</t>
  </si>
  <si>
    <t>Notes:</t>
  </si>
  <si>
    <t>Ofgem view: Current 5yr forecast of expenditure, impact of CC and one-offs not included unless stated otherwise</t>
  </si>
  <si>
    <t xml:space="preserve">
Impact of CoS included</t>
  </si>
  <si>
    <t>Cell C7 including the impact of one-off charges only.</t>
  </si>
  <si>
    <t>Cell E7</t>
  </si>
  <si>
    <t>Ofgem view: Current 5yr forecast of adjusted allowance, impact of CC and one-offs not included unless stated otherwise</t>
  </si>
  <si>
    <t>Includes the impact of NGET's estimate of end-of-period adjustments</t>
  </si>
  <si>
    <t>cell C8</t>
  </si>
  <si>
    <t>cell C8; excluding consequential costs of ESO Separation</t>
  </si>
  <si>
    <t>Estimated Performance (£bn)</t>
  </si>
  <si>
    <t>Estimated Performance (%)</t>
  </si>
  <si>
    <t>overspend</t>
  </si>
  <si>
    <t xml:space="preserve">NGET’s current view of totex and adjusted totex allowance (per RRP25 submission)  </t>
  </si>
  <si>
    <t>NGET current estimate: Re-opener pipeline log expenditure</t>
  </si>
  <si>
    <t>NGET current estimate: Re-opener pipeline log allowance</t>
  </si>
  <si>
    <t>RRP25 assumption is that allowance = cost for the full spend</t>
  </si>
  <si>
    <t>NGET view (5 yr totex expenditure)</t>
  </si>
  <si>
    <t>Includes the impact of one-off charges only. Impact of CoS excluded.</t>
  </si>
  <si>
    <t>Includes the impact of one-off charges only. Impact of CoS included.</t>
  </si>
  <si>
    <t>NGET view (5 yr totex allowance)</t>
  </si>
  <si>
    <t>NGET view: Estimated Performance (£bn)</t>
  </si>
  <si>
    <t>NGET view: Estimated Performance (%)</t>
  </si>
  <si>
    <t>NGET estimated 5yr impact of customer contributions and one-off charges (see "a", "b" and "c" below)</t>
  </si>
  <si>
    <r>
      <t>NGET Adjusted Estimated Performance (£bn)</t>
    </r>
    <r>
      <rPr>
        <sz val="10"/>
        <color theme="1"/>
        <rFont val="Gill Sans MT"/>
        <family val="2"/>
      </rPr>
      <t>: after the impact of customer contributions and one-off charges</t>
    </r>
  </si>
  <si>
    <t>Value does not include estimated NARM funding reduction and excludes impact of CoS.</t>
  </si>
  <si>
    <t>Value does not include estimated NARM funding reduction. Impact of CoS included.</t>
  </si>
  <si>
    <r>
      <t>NGET Adjusted Estimated Performance (%)</t>
    </r>
    <r>
      <rPr>
        <sz val="10"/>
        <color theme="1"/>
        <rFont val="Gill Sans MT"/>
        <family val="2"/>
      </rPr>
      <t>: after the impact of customer contributions and one-off charges</t>
    </r>
  </si>
  <si>
    <t>Load Related (LR) direct capital expenditure allowance values</t>
  </si>
  <si>
    <t>Load Related (LR) direct capital expenditure values</t>
  </si>
  <si>
    <t>£million (pre impact of customer contributions and one-offs unless stated)</t>
  </si>
  <si>
    <t>£million (pre impact of customer contributions and one-off unless stated)</t>
  </si>
  <si>
    <t>RRP25</t>
  </si>
  <si>
    <t xml:space="preserve">5 yr LR adjusted baseline </t>
  </si>
  <si>
    <t>5 yr LR UM &amp; Re-opener allowance</t>
  </si>
  <si>
    <t>5 yr LR UM expenditure</t>
  </si>
  <si>
    <t>Sub total</t>
  </si>
  <si>
    <t>5 yr LR Re-opener expenditure</t>
  </si>
  <si>
    <t>Adjustment embedded in the mechanism calibration (DAF)</t>
  </si>
  <si>
    <t>5 yr LR Other expenditure</t>
  </si>
  <si>
    <t>Adjustment embedded in the mechanism calibration (WWRt)</t>
  </si>
  <si>
    <t>Estimated 'Edge Effects'</t>
  </si>
  <si>
    <t>Estimated Bridging projects adjustment</t>
  </si>
  <si>
    <t>Estimated True-up of 'Easements' only</t>
  </si>
  <si>
    <t>LR TOTAL</t>
  </si>
  <si>
    <t>£million</t>
  </si>
  <si>
    <t>a</t>
  </si>
  <si>
    <t>5yr actual/forecast value of BASELINE customer contributions only</t>
  </si>
  <si>
    <t>b</t>
  </si>
  <si>
    <t>5yr actual/forecast value of Other customer contributions only</t>
  </si>
  <si>
    <t>c</t>
  </si>
  <si>
    <t>5yr actual/forecast value of one-off charges only</t>
  </si>
  <si>
    <t>Non Load Related (LR) direct capital expenditure allowance values</t>
  </si>
  <si>
    <t>Non Load Related (LR) direct capital expenditure values</t>
  </si>
  <si>
    <t>5 yr NLR baseline (does not reflect the offset value in SpC 3.38 of NGET’s RIIO-2 licence)</t>
  </si>
  <si>
    <t>5 yr NLR baseline expenditure</t>
  </si>
  <si>
    <t>5 yr NLR UM &amp; Re-opener allowance</t>
  </si>
  <si>
    <t>5 yr NLR UM &amp; Re-opener expenditure</t>
  </si>
  <si>
    <t>5 yr Other NL allowance</t>
  </si>
  <si>
    <t>5 yr Other NL expenditure (T2 capital costs)</t>
  </si>
  <si>
    <t>5 yr Strategic Spares allowance</t>
  </si>
  <si>
    <t>5 yr Strategic Spares expenditure</t>
  </si>
  <si>
    <t>Estimated adjustments</t>
  </si>
  <si>
    <t>NLR TOTAL</t>
  </si>
  <si>
    <t>Non-op capex TOTAL</t>
  </si>
  <si>
    <t>NOCs TOTAL</t>
  </si>
  <si>
    <t>alternate view (v3)</t>
  </si>
  <si>
    <t xml:space="preserve">Indirects TOTAL </t>
  </si>
  <si>
    <t>Note: includes the impact of ESO separation costs (£22m) and Harker (£7.9m), categorised against BSC</t>
  </si>
  <si>
    <t>Indirects TOTAL</t>
  </si>
  <si>
    <t xml:space="preserve">Other TOTAL </t>
  </si>
  <si>
    <t>Other TOTAL</t>
  </si>
  <si>
    <t>SUM of category totals 1:6</t>
  </si>
  <si>
    <t>Sub total (1:6): pre impact of customer contributions and one-offs</t>
  </si>
  <si>
    <t>Costs Outside Submission (CoS) TOTAL</t>
  </si>
  <si>
    <r>
      <t xml:space="preserve">CoS TOTAL: </t>
    </r>
    <r>
      <rPr>
        <i/>
        <sz val="10"/>
        <color theme="1"/>
        <rFont val="Gill Sans MT"/>
        <family val="2"/>
      </rPr>
      <t>This expenditure is considered to be outside of the T2 framework</t>
    </r>
  </si>
  <si>
    <t>d</t>
  </si>
  <si>
    <t>e</t>
  </si>
  <si>
    <t>f</t>
  </si>
  <si>
    <t>TOTEX FOUR-YEAR CUMULATIVE POSITION (£m, 2018/19 prices)</t>
  </si>
  <si>
    <t>LR</t>
  </si>
  <si>
    <t>NLR</t>
  </si>
  <si>
    <t>Non-op capex</t>
  </si>
  <si>
    <t>NOCS (excl. Visual Amenity)</t>
  </si>
  <si>
    <t>Visual Amenity</t>
  </si>
  <si>
    <t>Other</t>
  </si>
  <si>
    <t>Cumulative CoS spend</t>
  </si>
  <si>
    <t>Total 1</t>
  </si>
  <si>
    <t>NGET estimated adjustments (pro-rata)</t>
  </si>
  <si>
    <t>Total 2</t>
  </si>
  <si>
    <t>Performance (Total 1 minus Total 2)</t>
  </si>
  <si>
    <t>TOTEX FIVE-YEAR ESTIMATED POSITION (£m, 2018/19 prices)</t>
  </si>
  <si>
    <t>CoS spend</t>
  </si>
  <si>
    <t>NGET estimated adjustments</t>
  </si>
  <si>
    <t>NGET’s current view of five-year LR expenditure and adjusted LR allowance</t>
  </si>
  <si>
    <t>£ million, 2018-19 prices</t>
  </si>
  <si>
    <r>
      <t>LR expenditure</t>
    </r>
    <r>
      <rPr>
        <b/>
        <sz val="8"/>
        <color rgb="FF000000"/>
        <rFont val="Aptos"/>
        <family val="2"/>
      </rPr>
      <t xml:space="preserve"> (not adjusted for the impact of forecast customer contributions)</t>
    </r>
  </si>
  <si>
    <t xml:space="preserve">Baseline </t>
  </si>
  <si>
    <t>Uncertainty Mechanisms</t>
  </si>
  <si>
    <t>Re-openers</t>
  </si>
  <si>
    <t>T1 carry over</t>
  </si>
  <si>
    <t xml:space="preserve">Value of “One-off” contributions </t>
  </si>
  <si>
    <t>Current forecast of T2 expenditure</t>
  </si>
  <si>
    <t>LR allowance</t>
  </si>
  <si>
    <t>Baseline</t>
  </si>
  <si>
    <t xml:space="preserve">Uncertainty Mechanisms </t>
  </si>
  <si>
    <t xml:space="preserve">Re-openers </t>
  </si>
  <si>
    <t>Sub Total</t>
  </si>
  <si>
    <t>NGET end of period forecast adjustments</t>
  </si>
  <si>
    <t>Adjustment embedded in the mechanism calibration</t>
  </si>
  <si>
    <t>Current forecast of T2 adjusted LR allowance</t>
  </si>
  <si>
    <t xml:space="preserve">Performance </t>
  </si>
  <si>
    <t>NGET LR performance (cumulative four-year actual expenditure vs allowance)</t>
  </si>
  <si>
    <t xml:space="preserve">£million, 2018/19 </t>
  </si>
  <si>
    <t>UM</t>
  </si>
  <si>
    <t xml:space="preserve">Re-opener </t>
  </si>
  <si>
    <t>T1 carry-over</t>
  </si>
  <si>
    <t>Cumulative Four-year total</t>
  </si>
  <si>
    <t>Expenditure (not adjusted for the impact of forecast customer contributions)</t>
  </si>
  <si>
    <t xml:space="preserve">i. </t>
  </si>
  <si>
    <r>
      <t>Generation</t>
    </r>
    <r>
      <rPr>
        <vertAlign val="superscript"/>
        <sz val="9"/>
        <color theme="1"/>
        <rFont val="Aptos"/>
        <family val="2"/>
      </rPr>
      <t>*</t>
    </r>
  </si>
  <si>
    <t>NOTE: Re-opener value excludes "MSIPOt" schemes (Re-opener value: £16.71m)</t>
  </si>
  <si>
    <t>ii.</t>
  </si>
  <si>
    <t>Demand</t>
  </si>
  <si>
    <t>NOTE: Re-opener value includes Bengeworth Road (£52.21m) and other "EECEt" (£54.24m).Re-opener value excludes DEM MSIPOt schemes (£7.80m)</t>
  </si>
  <si>
    <t>iii.</t>
  </si>
  <si>
    <t>Wider Works</t>
  </si>
  <si>
    <t>NOTE: Re-opener value excludes "MSIPOt" schemes (Re-opener value: £20.5m)</t>
  </si>
  <si>
    <t>iv.</t>
  </si>
  <si>
    <t>LOTI</t>
  </si>
  <si>
    <t>NOTE: Re-opener value includes expenditure incurred on "Hinkley Seabank LOTI" (aka "SWW") and "Construction expenditure for Harker LOTI"</t>
  </si>
  <si>
    <t>v.</t>
  </si>
  <si>
    <t>MSIPOt (GEN, DEM &amp; WW)</t>
  </si>
  <si>
    <t xml:space="preserve">NOTE: Re-opener value includes expenditure incurred on GEN MSIPOt schemes (£16.71m), DEM MSIPOt schemes (£7.80m) and WW MSIPOt schemes (£20.50m).Baseline scheme is "Compliance Shunt Reactor Iron Bridge" (£5.82m). Re-opener value excludes expenditure incurred on "Site Implementation Strategies" schemes: Necton, Norwich, Penrhos and Wallend  </t>
  </si>
  <si>
    <t>vi.</t>
  </si>
  <si>
    <t>General WW</t>
  </si>
  <si>
    <t>vii.</t>
  </si>
  <si>
    <t>Pre-con</t>
  </si>
  <si>
    <t>viii.</t>
  </si>
  <si>
    <t>TSS</t>
  </si>
  <si>
    <t>ix.</t>
  </si>
  <si>
    <t>Multi Driver Investments</t>
  </si>
  <si>
    <t xml:space="preserve">NOTE: Re-opener expenditure associated with "Site Implementation Strategies": Necton, Norwich, Penrhos and Wallend  </t>
  </si>
  <si>
    <t>Total value of “One-off” charges (actual)</t>
  </si>
  <si>
    <t>NOTE: four-year cumulative value.  Source: RRP25</t>
  </si>
  <si>
    <t>1. TOTAL</t>
  </si>
  <si>
    <t>Adjusted allowance</t>
  </si>
  <si>
    <t>Generation</t>
  </si>
  <si>
    <t>NOTE: Re-opener value excludes "MSIPOt" schemes (Re-opener value: £30.293m)</t>
  </si>
  <si>
    <t>NOTE: Re-opener value includes Bengeworth Road (£63.92m). Re-opener value excludes "MSIPOt" schemes (Re-opener value: £46.348m)</t>
  </si>
  <si>
    <t>NOTE: Re-opener value excludes "MSIPOt" schemes (Re-opener value: £29.649m)</t>
  </si>
  <si>
    <t>NOTE: Re-opener value includes allowances for "Hinkley Seabank LOTI" (aka "SWW") and "Construction expenditure for Harker LOTI"</t>
  </si>
  <si>
    <t xml:space="preserve">NOTE: Re-opener allowance associated with "Site Implementation Strategies": Necton, Norwich, Penrhos and Wallend  </t>
  </si>
  <si>
    <t>sub total</t>
  </si>
  <si>
    <t>NGET forecast end-of-period adjustment value (pro-rata value)</t>
  </si>
  <si>
    <t>NOTE: This is 80% of the value of NGET's current estimated end-of-period adjustment.</t>
  </si>
  <si>
    <t>2. TOTAL</t>
  </si>
  <si>
    <t>LR Performance (expenditure less adjusted allowance)</t>
  </si>
  <si>
    <t>Total 1 less Total 2</t>
  </si>
  <si>
    <t>NGET LR performance (five-year expenditure vs adjusted allowance)</t>
  </si>
  <si>
    <t>Five-year total</t>
  </si>
  <si>
    <t>NOTE: Re-opener value excludes "MSIPOt" schemes (Re-opener value: £24.319m)</t>
  </si>
  <si>
    <t>NOTE: Re-opener value includes Bengeworth Road (£63.61m) and "EECEt" (£68.04m).Re-opener value excludes DEM MSIPOt schemes (£36.213m)</t>
  </si>
  <si>
    <t>NOTE: Re-opener value excludes "MSIPOt" schemes (Re-opener value: £32.075m)</t>
  </si>
  <si>
    <t>NOTE: Re-opener value includes expenditure incurred on "Hinkley Seabank LOTI" and "Construction expenditure for Harker LOTI"</t>
  </si>
  <si>
    <t xml:space="preserve">NOTE: Re-opener expenditure associated with GEN MSIPOt schemes (£24.319m), DEM MSIPOt schemes (£36.214m) and WW MSIPOt schemes (£32.075m).Re-opener value  excludes expenditure incurred on "Site Implementation Strategies" schemes: Necton, Norwich, Penrhos and Wallend  </t>
  </si>
  <si>
    <t xml:space="preserve">NOTE: total 5-yr expenditure associated with the following "Site Implementation Strategies": Necton, Norwich, Penrhos and Wallend  </t>
  </si>
  <si>
    <t>“One-off” charges (actual and forecast)</t>
  </si>
  <si>
    <t xml:space="preserve">Adjusted allowance </t>
  </si>
  <si>
    <t>NOTE: Re-opener value excludes "MSIPOt" schemes (Re-opener value: £36.538m)</t>
  </si>
  <si>
    <t>NOTE: Re-opener value excludes "MSIPOt" schemes (Re-opener value: £86.939m)</t>
  </si>
  <si>
    <t>NOTE: Re-opener value excludes "MSIPOt" schemes (Re-opener value: £42.023m)</t>
  </si>
  <si>
    <t xml:space="preserve">NOTE: Re-opener allowance value includes activity assigned as "MSIPOt".  The value excludes allowance for "Site Implementation Strategies": Necton, Norwich, Penrhos and Wallend  </t>
  </si>
  <si>
    <t xml:space="preserve">NOTE: total 5-yr allowance associated with the following "Site Implementation Strategies": Necton, Norwich, Penrhos and Wallend  </t>
  </si>
  <si>
    <t>NGET forecast end-of-period adjustment value</t>
  </si>
  <si>
    <t>2. Total</t>
  </si>
  <si>
    <t>NOTE: The direct capex numbers provided by NGET in the RRP25 submission include the impact of delivery contractor costs.</t>
  </si>
  <si>
    <t>NGET’s current view of Customer Indirect costs (five-year period, £m)</t>
  </si>
  <si>
    <t>5yr cost</t>
  </si>
  <si>
    <t>5yr allow</t>
  </si>
  <si>
    <t>DELTA</t>
  </si>
  <si>
    <t>NGET Estimate of Cis (source: NGET)</t>
  </si>
  <si>
    <t>Local Enabling (Entry)</t>
  </si>
  <si>
    <t>Local Enabling (Exit)</t>
  </si>
  <si>
    <t xml:space="preserve">LRE - sole-use Local Enabling (Exit - Sole Use) </t>
  </si>
  <si>
    <t xml:space="preserve">LRE - sole-use Local Enabling (Entry - Sole Use) </t>
  </si>
  <si>
    <t>Wider Works &amp; GWW</t>
  </si>
  <si>
    <t>Pre Con</t>
  </si>
  <si>
    <t>MSIPOt Re-opener only</t>
  </si>
  <si>
    <t>LOTI Re-opener only</t>
  </si>
  <si>
    <t>Multi driver investments</t>
  </si>
  <si>
    <t>TSS Infrastructure</t>
  </si>
  <si>
    <t>Total Load related costs (RRP25)</t>
  </si>
  <si>
    <t>One-offs charges</t>
  </si>
  <si>
    <t>DAF and WWRt Adjustments</t>
  </si>
  <si>
    <t>SUB TOTAL</t>
  </si>
  <si>
    <t xml:space="preserve">Comparison of LR costs vs adjusted allowance, £MILLION, 2018/2019 prices. Values do not include NGET's estimated end-of period adjustments or the impact of CC's or one-off charges. </t>
  </si>
  <si>
    <t>2025/2026</t>
  </si>
  <si>
    <t>Expenditure (actual and forecast)</t>
  </si>
  <si>
    <t xml:space="preserve">Comparison of LR costs vs adjusted allowance, £MILLION, 2018/2019 prices. Values do include NGET's estimated end-of period adjustments and the impact of one-off charges. </t>
  </si>
  <si>
    <t>Actual/forecast Customer contributions (impact included above)</t>
  </si>
  <si>
    <t>All categories</t>
  </si>
  <si>
    <t>NGET’s current view of five-year NLR expenditure and adjusted NLR allowance</t>
  </si>
  <si>
    <r>
      <t>NLR expenditure</t>
    </r>
    <r>
      <rPr>
        <b/>
        <sz val="8"/>
        <color rgb="FF000000"/>
        <rFont val="Aptos"/>
        <family val="2"/>
      </rPr>
      <t xml:space="preserve"> (not adjusted for the impact of forecast customer contributions)</t>
    </r>
  </si>
  <si>
    <t>Strategic Spares</t>
  </si>
  <si>
    <t>Adjusted total</t>
  </si>
  <si>
    <t>Expenditure values include the impact of CoS</t>
  </si>
  <si>
    <t>NLR allowance</t>
  </si>
  <si>
    <t>Baseline *</t>
  </si>
  <si>
    <t>Adjustment f: re-opener additions</t>
  </si>
  <si>
    <t>Adjustment g: mechanistic PCD</t>
  </si>
  <si>
    <t>Current forecast of T2 adjusted NLR allowance</t>
  </si>
  <si>
    <r>
      <t>*</t>
    </r>
    <r>
      <rPr>
        <sz val="8"/>
        <color theme="1"/>
        <rFont val="Aptos"/>
        <family val="2"/>
      </rPr>
      <t xml:space="preserve">This is the value of baseline allowances, including the impact of ongoing efficiency,  across the cost categories of Replacement, Refurbishment Major and Refurbishment Minor only.  It does not incorporate the impact of the NLR offset value captured in SpC 3.38 of NGET’s RIIO-2 licence.  </t>
    </r>
  </si>
  <si>
    <t>NGET NLR performance (cumulative four-year actual expenditure vs allowance)</t>
  </si>
  <si>
    <t>Adjusted total (1)</t>
  </si>
  <si>
    <t>CoS</t>
  </si>
  <si>
    <t>Adjusted total (2)</t>
  </si>
  <si>
    <t>Replacement</t>
  </si>
  <si>
    <t>Refurb Major</t>
  </si>
  <si>
    <t>Refurb Minor</t>
  </si>
  <si>
    <r>
      <t>Adjusted allowance (</t>
    </r>
    <r>
      <rPr>
        <b/>
        <u/>
        <sz val="9"/>
        <color theme="1"/>
        <rFont val="Aptos"/>
        <family val="2"/>
      </rPr>
      <t>the impact of end-of-period adjustments is not included</t>
    </r>
    <r>
      <rPr>
        <b/>
        <sz val="9"/>
        <color theme="1"/>
        <rFont val="Aptos"/>
        <family val="2"/>
      </rPr>
      <t>)</t>
    </r>
  </si>
  <si>
    <t>NLR Performance (expenditure less adjusted allowance)</t>
  </si>
  <si>
    <t xml:space="preserve">Total 1 less Total 2 </t>
  </si>
  <si>
    <t>NGET pro rata estimated E-o-P adjustment</t>
  </si>
  <si>
    <t>adjusted view £m</t>
  </si>
  <si>
    <t>NGET NLR performance (five-year expenditure vs adjusted allowance)</t>
  </si>
  <si>
    <t>adjusted view %</t>
  </si>
  <si>
    <t>less CoS</t>
  </si>
  <si>
    <t xml:space="preserve">Sub total </t>
  </si>
  <si>
    <t xml:space="preserve">NGET end-of-period forecast adjustments </t>
  </si>
  <si>
    <t>2.TOTAL</t>
  </si>
  <si>
    <t>Total 1 less Total  2</t>
  </si>
  <si>
    <t>NGET’s current view of Contractor Indirect costs (five-year period, £m)</t>
  </si>
  <si>
    <t xml:space="preserve">5 yr cost </t>
  </si>
  <si>
    <t>Allow</t>
  </si>
  <si>
    <t>5 yr Cost (inc CI)</t>
  </si>
  <si>
    <t>Refurbishment major</t>
  </si>
  <si>
    <t>Refurbishment minor</t>
  </si>
  <si>
    <t>Total Non-Load related costs (RRP25)</t>
  </si>
  <si>
    <t xml:space="preserve">Asset Health five-year cost vs adjusted allowance performance  </t>
  </si>
  <si>
    <t>Excluding CoS impact</t>
  </si>
  <si>
    <t xml:space="preserve">Expenditure (all cost categories) </t>
  </si>
  <si>
    <t>Allowance (including NGET end-of period adjustments)</t>
  </si>
  <si>
    <t>NGET estimate: End of Period adjustment (pro-rata)</t>
  </si>
  <si>
    <t>Values included in row 318 above</t>
  </si>
  <si>
    <t>Spares only (C2.11) allowance</t>
  </si>
  <si>
    <t>Spares only (C2.11) expenditure</t>
  </si>
  <si>
    <t>Values included in row 317 above</t>
  </si>
  <si>
    <t>annual Profile: CoS</t>
  </si>
  <si>
    <t xml:space="preserve"> NGET’s current view of five-year CoS actual and forecast expenditure </t>
  </si>
  <si>
    <t xml:space="preserve">NGET’s non-op capex spend compared to allowance </t>
  </si>
  <si>
    <t>£m 18/19</t>
  </si>
  <si>
    <t>Cumulative four-year actual</t>
  </si>
  <si>
    <t>Final year forecast</t>
  </si>
  <si>
    <t>a. Baseline Spend</t>
  </si>
  <si>
    <t>b. Re-Opener Spend</t>
  </si>
  <si>
    <t>1. Total Spend</t>
  </si>
  <si>
    <t>c. Baseline Allowance</t>
  </si>
  <si>
    <t>d. Re-opener allowance</t>
  </si>
  <si>
    <t>2. Adjusted Allowance</t>
  </si>
  <si>
    <t>Performance (1-2)</t>
  </si>
  <si>
    <t>Non-operational capex cost vs adjusted allowance performance</t>
  </si>
  <si>
    <t>BASELINE &amp; RE-OPENER ALLOWANCE</t>
  </si>
  <si>
    <t>IT &amp; Telecoms</t>
  </si>
  <si>
    <t>Vehicles</t>
  </si>
  <si>
    <t>Non-Operational Property (inc. Office Equipment)</t>
  </si>
  <si>
    <t>Small Tools, Equipment, Plant &amp; Machinery</t>
  </si>
  <si>
    <t>IT Re-opener</t>
  </si>
  <si>
    <t>ETCC Re-opener</t>
  </si>
  <si>
    <t>BASELINE &amp; RE-OPENER SPEND</t>
  </si>
  <si>
    <t>Re-opener</t>
  </si>
  <si>
    <t>IT ONLY ALLOWANCE</t>
  </si>
  <si>
    <t>IT ONLY SPEND</t>
  </si>
  <si>
    <t>Actual  / Forecast</t>
  </si>
  <si>
    <t xml:space="preserve">Adjusted Allowance </t>
  </si>
  <si>
    <t>NGET NOC performance (five-year expenditure vs allowance)</t>
  </si>
  <si>
    <t>Total</t>
  </si>
  <si>
    <t>Faults</t>
  </si>
  <si>
    <t>Inspections</t>
  </si>
  <si>
    <t xml:space="preserve">Repairs </t>
  </si>
  <si>
    <t>Maintenance</t>
  </si>
  <si>
    <t>Veg management</t>
  </si>
  <si>
    <t>2025-26</t>
  </si>
  <si>
    <t>L&amp;S (excl. electricity costs)</t>
  </si>
  <si>
    <t>Electricity costs only</t>
  </si>
  <si>
    <t>Legal &amp; Safety baseline allowance profile (including own use electricity)</t>
  </si>
  <si>
    <t>Own use electricity: baseline (included in the above values)</t>
  </si>
  <si>
    <t>Legal &amp; Safety baseline allowance profile (excl. own use electricity)</t>
  </si>
  <si>
    <t xml:space="preserve">NOTE: the value of the re-opener reflects a £9.6m adjustment in line with the Opex Escalator categorised under Legal &amp; Safety (Electricity Only). </t>
  </si>
  <si>
    <r>
      <t>Comparison of NOCs spend vs adjusted allowance</t>
    </r>
    <r>
      <rPr>
        <b/>
        <sz val="9"/>
        <color theme="1"/>
        <rFont val="Aptos"/>
        <family val="2"/>
      </rPr>
      <t xml:space="preserve"> £million, 2018/2019 (incl. own-use electricity costs)</t>
    </r>
  </si>
  <si>
    <t>Actual/Forecast</t>
  </si>
  <si>
    <t>Allowance (post efficiency)</t>
  </si>
  <si>
    <r>
      <t>Comparison of NOCs spend vs adjusted allowance £million, 2018/2019</t>
    </r>
    <r>
      <rPr>
        <b/>
        <sz val="9"/>
        <color theme="1"/>
        <rFont val="Aptos"/>
        <family val="2"/>
      </rPr>
      <t xml:space="preserve"> (excl. own-use electricity costs)</t>
    </r>
  </si>
  <si>
    <t>NGET NOC volumes by category (actual and forecast vs FD five-year total)</t>
  </si>
  <si>
    <t>2022 (actual)</t>
  </si>
  <si>
    <t>2023 (actual)</t>
  </si>
  <si>
    <t>2024 (actual)</t>
  </si>
  <si>
    <r>
      <t>2025</t>
    </r>
    <r>
      <rPr>
        <b/>
        <i/>
        <sz val="8"/>
        <color rgb="FF000000"/>
        <rFont val="Aptos"/>
        <family val="2"/>
      </rPr>
      <t xml:space="preserve"> (actual)</t>
    </r>
  </si>
  <si>
    <r>
      <t xml:space="preserve">2026 </t>
    </r>
    <r>
      <rPr>
        <b/>
        <i/>
        <sz val="8"/>
        <color rgb="FF000000"/>
        <rFont val="Aptos"/>
        <family val="2"/>
      </rPr>
      <t>(forecast)</t>
    </r>
  </si>
  <si>
    <t>FD</t>
  </si>
  <si>
    <t>Repairs</t>
  </si>
  <si>
    <t>Veg Mgmnt</t>
  </si>
  <si>
    <t>L&amp;S</t>
  </si>
  <si>
    <t>L&amp;S re-op sites</t>
  </si>
  <si>
    <t>NGET’s Visual Amenity current view of five-year expenditure and adjusted allowance</t>
  </si>
  <si>
    <r>
      <t>Expenditure</t>
    </r>
    <r>
      <rPr>
        <b/>
        <sz val="8"/>
        <color rgb="FF000000"/>
        <rFont val="Aptos"/>
        <family val="2"/>
      </rPr>
      <t xml:space="preserve"> (not adjusted for the impact of forecast customer contributions)</t>
    </r>
  </si>
  <si>
    <t xml:space="preserve">Revised baseline </t>
  </si>
  <si>
    <t>Current forecast of T2 adjusted allowance</t>
  </si>
  <si>
    <t>NGET indirect performance (five-year expenditure vs allowance)</t>
  </si>
  <si>
    <t>CAI</t>
  </si>
  <si>
    <t>T2 expenditure: Baseline only (CAI &amp; BSC)</t>
  </si>
  <si>
    <t>T2 allowance: Baseline only (CAI &amp; BSC)</t>
  </si>
  <si>
    <t xml:space="preserve">Variation </t>
  </si>
  <si>
    <t>BSC</t>
  </si>
  <si>
    <t>1. TOTAL 5 year expenditure</t>
  </si>
  <si>
    <t>T2 expenditure: Baseline/UM/Re-op (CAI &amp; BSC)</t>
  </si>
  <si>
    <t>T2 allowance: Baseline/UM/Re-op (CAI &amp; BSC)</t>
  </si>
  <si>
    <t>underspend.  NOTE: includes the impact of ESO separation costs and Harker BSC costs</t>
  </si>
  <si>
    <t>underspend.  NOTE: excludes the impact of ESO separation costs and Harker BSC costs</t>
  </si>
  <si>
    <t>underspend.  NOTE: excludes the impact of ESO separation costs only</t>
  </si>
  <si>
    <t>underspend.  NOTE: includes the impact of ESO separation costs and excludes Harker BSC costs.  Allowance value of £1650m is presented in Table A4.12 of the appendix.</t>
  </si>
  <si>
    <t>T2 expenditure: BSC</t>
  </si>
  <si>
    <t>T2 allowance: BSC</t>
  </si>
  <si>
    <t>2. TOTAL 5 year allowance</t>
  </si>
  <si>
    <t>T2 expenditure: CAI</t>
  </si>
  <si>
    <t>T2 allowance: CAI</t>
  </si>
  <si>
    <r>
      <t xml:space="preserve">Note: CAI / BSC </t>
    </r>
    <r>
      <rPr>
        <b/>
        <i/>
        <u/>
        <sz val="10"/>
        <color theme="1"/>
        <rFont val="Verdana"/>
        <family val="2"/>
      </rPr>
      <t>does not</t>
    </r>
    <r>
      <rPr>
        <i/>
        <sz val="10"/>
        <color theme="1"/>
        <rFont val="Verdana"/>
        <family val="2"/>
      </rPr>
      <t xml:space="preserve"> include Contractor Indirects</t>
    </r>
  </si>
  <si>
    <t>Funding profile for Re-opener projects only (£m)</t>
  </si>
  <si>
    <t xml:space="preserve">TOTAL 5yr </t>
  </si>
  <si>
    <t>Hinkley Sea Bank (LOTIAt)</t>
  </si>
  <si>
    <t>Opex Escalator (CAIAt)</t>
  </si>
  <si>
    <t>Harker - Indirect Allowances (LOTIREt)</t>
  </si>
  <si>
    <t>Beyond 31 March funding for Harker LOTI brought forward to T2 timescales</t>
  </si>
  <si>
    <t>Comparison of Indirect spend vs adjusted allowance, £million, 2018/2019</t>
  </si>
  <si>
    <t>Baseline Allowance profile</t>
  </si>
  <si>
    <t>Baseline only performance</t>
  </si>
  <si>
    <t>BSC baseline</t>
  </si>
  <si>
    <t>CAI baseline</t>
  </si>
  <si>
    <t>Re-opener Allowance profile</t>
  </si>
  <si>
    <t>NOTE: includes the impact of ESO separation costs and Harker BSC costs</t>
  </si>
  <si>
    <t>Baseline Expenditure profile</t>
  </si>
  <si>
    <t>Re-opener Expenditure profile</t>
  </si>
  <si>
    <t>Actual  / Forecast spend (CAI &amp; BASC)</t>
  </si>
  <si>
    <t>CAI &amp; BSC adjusted allowance</t>
  </si>
  <si>
    <t>NGET’s current view of "other" five-year other expenditure and adjusted allowance</t>
  </si>
  <si>
    <t>Other allowance</t>
  </si>
  <si>
    <t xml:space="preserve">Unadjusted Uncertainty Mechanisms </t>
  </si>
  <si>
    <t>Five-year Lead Asset volume delivery forecast (NARM and PCD)</t>
  </si>
  <si>
    <t>Lead Asset category</t>
  </si>
  <si>
    <t>Movement</t>
  </si>
  <si>
    <t>RRP25 % movement</t>
  </si>
  <si>
    <t>Estimate of Original FD volumes to be achieved</t>
  </si>
  <si>
    <t xml:space="preserve">Underground cable (cct km)  </t>
  </si>
  <si>
    <t xml:space="preserve">Circuit Breaker (#) </t>
  </si>
  <si>
    <t>Overhead line fittings (cct km)</t>
  </si>
  <si>
    <t xml:space="preserve">Reactor (#) </t>
  </si>
  <si>
    <t>Transformer (#)</t>
  </si>
  <si>
    <t>a. NARM sub total</t>
  </si>
  <si>
    <t>Bay assets (#)</t>
  </si>
  <si>
    <t>Instrument Transformer (#)</t>
  </si>
  <si>
    <t xml:space="preserve">OHL conductor (cct km) </t>
  </si>
  <si>
    <t>Protection, control, metering (#)</t>
  </si>
  <si>
    <t>SF6 intervention (sites)</t>
  </si>
  <si>
    <t>SF6 re-opener (sites)</t>
  </si>
  <si>
    <t>SF6 re-opener (# CTs)</t>
  </si>
  <si>
    <t>b. PCD sub total</t>
  </si>
  <si>
    <t>TOTAL (a+b)</t>
  </si>
  <si>
    <t>Costs Outside submission</t>
  </si>
  <si>
    <t>+781</t>
  </si>
  <si>
    <t>Revised TOTAL</t>
  </si>
  <si>
    <t>Comparison of asset volume delivery across Regulatory Years 4 and 5 between RRP24 and RRP25</t>
  </si>
  <si>
    <t>RRP24 forecast (Year 4 only) vs RRP25 delivery (Actual Year 4 only)</t>
  </si>
  <si>
    <t>RRP24 forecast (Year 5 only) vs RRP25 delivery (Forecast Year 5 only)</t>
  </si>
  <si>
    <t>% movement (Year 4 and Year 5 combined)</t>
  </si>
  <si>
    <t>% total movement between RRP24 and RRP25</t>
  </si>
  <si>
    <r>
      <t xml:space="preserve">+ve values signal an increase between RRP24 and RRP25, </t>
    </r>
    <r>
      <rPr>
        <sz val="10"/>
        <color rgb="FFFF0000"/>
        <rFont val="Gill Sans MT"/>
        <family val="2"/>
      </rPr>
      <t>-ve</t>
    </r>
    <r>
      <rPr>
        <sz val="10"/>
        <color theme="1"/>
        <rFont val="Gill Sans MT"/>
        <family val="2"/>
      </rPr>
      <t xml:space="preserve"> values signal a decrease between RRP24 and RRP25</t>
    </r>
  </si>
  <si>
    <t>There may be some small rounding errors in the values</t>
  </si>
  <si>
    <t>Spend vs allowance across the RIIO-2 period: NLR mechanistic PCDs</t>
  </si>
  <si>
    <t xml:space="preserve">Baseline allowance </t>
  </si>
  <si>
    <t>Spend less allowance</t>
  </si>
  <si>
    <t>Estimated ‘clawback’</t>
  </si>
  <si>
    <t xml:space="preserve">Revised performance </t>
  </si>
  <si>
    <t>Instrument Transformer PCD</t>
  </si>
  <si>
    <t>Bay Assets PCD</t>
  </si>
  <si>
    <t>P&amp;C PCD</t>
  </si>
  <si>
    <t>OHL PCD</t>
  </si>
  <si>
    <t>Volume delivery expectations: NLR mechanistic PCDs</t>
  </si>
  <si>
    <t xml:space="preserve">Target </t>
  </si>
  <si>
    <t>Five-year delivery expectation</t>
  </si>
  <si>
    <t xml:space="preserve">Variance </t>
  </si>
  <si>
    <r>
      <t>Evaluative PCD (SF</t>
    </r>
    <r>
      <rPr>
        <b/>
        <vertAlign val="subscript"/>
        <sz val="11"/>
        <color theme="1"/>
        <rFont val="Aptos"/>
        <family val="2"/>
      </rPr>
      <t>6</t>
    </r>
    <r>
      <rPr>
        <b/>
        <sz val="11"/>
        <color theme="1"/>
        <rFont val="Aptos"/>
        <family val="2"/>
      </rPr>
      <t xml:space="preserve">  Intervention)</t>
    </r>
  </si>
  <si>
    <t>Spend less Allowance</t>
  </si>
  <si>
    <t>Allowance Adjustment</t>
  </si>
  <si>
    <t>SF6 Interventions</t>
  </si>
  <si>
    <t>SF6 re-opener (sites)*</t>
  </si>
  <si>
    <t>SF6 re-opener (CTs)*</t>
  </si>
  <si>
    <t>SpC 3.9 Wider Works evaluative PCDs, spend vs allowance (NGET)</t>
  </si>
  <si>
    <t xml:space="preserve">A. Baseline allowance </t>
  </si>
  <si>
    <t>B. Five -year Spend</t>
  </si>
  <si>
    <t>C. &gt;March 2026 spend</t>
  </si>
  <si>
    <t xml:space="preserve">D. </t>
  </si>
  <si>
    <t>E. NGET estimated PCD ‘clawback’</t>
  </si>
  <si>
    <t>F. DAF adjustment (applicable to PCD projects only)</t>
  </si>
  <si>
    <t>G. Five Year performance (D+E+F)</t>
  </si>
  <si>
    <t>H. Uncertainty Mechanism allowances</t>
  </si>
  <si>
    <t>I. Net Allowance position (A+E+F+H)</t>
  </si>
  <si>
    <t>I. Five year Performance (B-I)</t>
  </si>
  <si>
    <t>B less A</t>
  </si>
  <si>
    <t>SpC 3.9</t>
  </si>
  <si>
    <t>Baseline allowance includes the value applicable to project "Reconductor Bramford-Norwich double circuit A64F and A643"</t>
  </si>
  <si>
    <t>Wider Works Project delivery profile (NGET)</t>
  </si>
  <si>
    <t>PCD: Wider Works SpC 3.9, MW boundary baseline (post T1 closeout)</t>
  </si>
  <si>
    <t>PCD: MW boundary (actual/forecast RRP25)</t>
  </si>
  <si>
    <t>Projects # (WWAt)</t>
  </si>
  <si>
    <t>3 [NOTE 1]</t>
  </si>
  <si>
    <t>Vol Driver: MW boundary</t>
  </si>
  <si>
    <t>Projects # (WWVt)</t>
  </si>
  <si>
    <t>NOTE 1: Rye House 1&amp;2 is counted as a single project.  Hinkley Point C is not included in the count.</t>
  </si>
  <si>
    <t>SpC 3.15 spend vs allowance PCFt (NGET)</t>
  </si>
  <si>
    <t>E. NGET estimated ‘clawback’</t>
  </si>
  <si>
    <t>F. 5 year performance (D+E)</t>
  </si>
  <si>
    <t>SpC 3.35 Bengeworth Road, spend vs allowance (NGET)</t>
  </si>
  <si>
    <t>Licence term</t>
  </si>
  <si>
    <t>E. NGET’s ‘clawback’</t>
  </si>
  <si>
    <t>F. Five year performance (D+E)</t>
  </si>
  <si>
    <t>BRGt</t>
  </si>
  <si>
    <t>Note: NGET expects to incur an additional £27.08m during RIIO-T3, which is currently unfunded. Including this adjustment, the overall position moves to an anticipated overspend.</t>
  </si>
  <si>
    <r>
      <t xml:space="preserve">+ve performance values signal an overspend position (costs exceed allowance), </t>
    </r>
    <r>
      <rPr>
        <sz val="10"/>
        <color rgb="FFFF0000"/>
        <rFont val="Gill Sans MT"/>
        <family val="2"/>
      </rPr>
      <t>-ve</t>
    </r>
    <r>
      <rPr>
        <sz val="10"/>
        <color theme="1"/>
        <rFont val="Gill Sans MT"/>
        <family val="2"/>
      </rPr>
      <t xml:space="preserve"> performance values signal an underspend position (allowance exceeds costs)</t>
    </r>
  </si>
  <si>
    <r>
      <t>SHET’s current view of totex and adjusted totex allowance (per RRP25)</t>
    </r>
    <r>
      <rPr>
        <b/>
        <sz val="10"/>
        <color rgb="FF000000"/>
        <rFont val="Aptos"/>
        <family val="2"/>
      </rPr>
      <t xml:space="preserve">  </t>
    </r>
  </si>
  <si>
    <t>Current 5yr forecast of expenditure: impact of CC and one-offs not included</t>
  </si>
  <si>
    <t>including impact of customer contributions</t>
  </si>
  <si>
    <t>including impact of customer contributions and estimated impact of re-phasing</t>
  </si>
  <si>
    <t>Current forecast of 5 yr adjusted allowance: impact of CC and one-offs not included</t>
  </si>
  <si>
    <t>Does not include estimated end-of-period adjustment</t>
  </si>
  <si>
    <t>Includes estimated end-of-period adjustment</t>
  </si>
  <si>
    <t>Items not included in RRP reporting</t>
  </si>
  <si>
    <t>ASTI Capex (estimate)</t>
  </si>
  <si>
    <t>ASTI Indirects (estimate)</t>
  </si>
  <si>
    <t>Adjusted total expenditure</t>
  </si>
  <si>
    <t>Adjusted total allowance (RRP25 assumption is that allowance = cost for the full spend)</t>
  </si>
  <si>
    <t>5 yr LR Other allowance</t>
  </si>
  <si>
    <t>5 yr LR Other expenditure (inc T1 carry over)</t>
  </si>
  <si>
    <t xml:space="preserve">5 yr NLR adjusted baseline </t>
  </si>
  <si>
    <t>5 yr LR UM &amp; Re-opener expenditure</t>
  </si>
  <si>
    <t>5 yr Other Non Load allowance (Spares, Blackstart, Injurious Affection)</t>
  </si>
  <si>
    <t>5 yr Other Non Load expenditure (Spares, Blackstart, Injurious Affection)</t>
  </si>
  <si>
    <t>5 yr Other allowance</t>
  </si>
  <si>
    <t xml:space="preserve">5 yr Other expenditure </t>
  </si>
  <si>
    <t>SHET estimate of potential allowance "hand back" relating to T2 Capex projects, mainly Non-Load, which will not be delivered in T2 timescales and now expected to be delivered in T3</t>
  </si>
  <si>
    <t>Estimated impact of re-phasing</t>
  </si>
  <si>
    <t>Sub total (1:6) pre impact of customer contributions and one-offs</t>
  </si>
  <si>
    <t>Performance</t>
  </si>
  <si>
    <t>SHET’s current view of five-year LR expenditure and adjusted LR allowance</t>
  </si>
  <si>
    <t>£ m, 2018-19 prices</t>
  </si>
  <si>
    <r>
      <t xml:space="preserve">Load Related expenditure </t>
    </r>
    <r>
      <rPr>
        <sz val="12"/>
        <color theme="1"/>
        <rFont val="Aptos"/>
        <family val="2"/>
      </rPr>
      <t>(not adjusted for the impact of forecast customer contributions)</t>
    </r>
  </si>
  <si>
    <t>Other including T1 carry over</t>
  </si>
  <si>
    <t>TOTAL: Current forecast of T2 expenditure</t>
  </si>
  <si>
    <t>Load Related allowance</t>
  </si>
  <si>
    <t>TOTAL: Current forecast of T2 adjusted LR allowance</t>
  </si>
  <si>
    <t>including impact of CC</t>
  </si>
  <si>
    <t>SHET LR performance (four-year actual expenditure vs allowance)</t>
  </si>
  <si>
    <t>£m, 2018/19</t>
  </si>
  <si>
    <r>
      <t xml:space="preserve">LR Expenditure </t>
    </r>
    <r>
      <rPr>
        <sz val="12"/>
        <color rgb="FF242424"/>
        <rFont val="Aptos"/>
        <family val="2"/>
      </rPr>
      <t>(not adjusted for the impact of forecast customer contributions)</t>
    </r>
  </si>
  <si>
    <t>TSS infrastructure</t>
  </si>
  <si>
    <t>LR Adjusted allowance</t>
  </si>
  <si>
    <t>SHET LR performance (five-year expenditure vs adjusted allowance)</t>
  </si>
  <si>
    <t>post CC</t>
  </si>
  <si>
    <t>CC impact</t>
  </si>
  <si>
    <t xml:space="preserve">pre CC </t>
  </si>
  <si>
    <t>DRIVER</t>
  </si>
  <si>
    <t>COMMENTARY</t>
  </si>
  <si>
    <t>1, 2 and 4</t>
  </si>
  <si>
    <t>Savings largely attributable to Tummel bridge SVC (SHT20011), Tealing Busbar (SHT2000) North-East 400kv (SHT2001,SHT2002, SHT2003, SHT2004 and SHT2005) and volume driver schemes and CAI removal.</t>
  </si>
  <si>
    <t>Difference due to CI removal</t>
  </si>
  <si>
    <t>1,2,3 and 4</t>
  </si>
  <si>
    <t>Savings attributable to East Coast 400kV schemes (SHT2009, SHT20256, SHT20257, SHT20258) and Shetland HVDC (SHT20060) and Alyth S/S &amp; reactive comp (SHT2006), plus removal of CI.  Updated position on East Coast 400kV project submitted to Ofgem through the Net Zero reopener.</t>
  </si>
  <si>
    <t xml:space="preserve">Transmission Connection Asset (TCA) expenditure has no allowances (charged back to customer). </t>
  </si>
  <si>
    <t>Total 1 less Total  3</t>
  </si>
  <si>
    <t>Transmission Connection Asset (TCA) expenditure has no allowances (charged back to customer). The exception is a small allowance for Limekilns TCA and from T1 to T2 baseline schemes (historic).</t>
  </si>
  <si>
    <t>SHET’s current view of CI costs reallocated (five-year period, £m)</t>
  </si>
  <si>
    <t xml:space="preserve">Relates to a T1 scheme (Kirkton Solar intertrip SHT20266) with minimal costs to be recovered through OOW. </t>
  </si>
  <si>
    <t>5yr allow1</t>
  </si>
  <si>
    <t xml:space="preserve">SHET Estimate </t>
  </si>
  <si>
    <t>(Exc CI)</t>
  </si>
  <si>
    <t>CIs reallocated</t>
  </si>
  <si>
    <t>not reallocated</t>
  </si>
  <si>
    <t xml:space="preserve">Comparison of LR costs vs adjusted allowance </t>
  </si>
  <si>
    <t>Total Load Related Costs 24/25</t>
  </si>
  <si>
    <t>Source: SHET cost visit slides (slide 19)</t>
  </si>
  <si>
    <t>SHET’s current view of five-year NLR expenditure and adjusted NLR allowance</t>
  </si>
  <si>
    <t>Category (£m)</t>
  </si>
  <si>
    <t>(Inc CI)</t>
  </si>
  <si>
    <t>NLR expenditure</t>
  </si>
  <si>
    <t>Uncertainty Mechanisms &amp; Re-openers</t>
  </si>
  <si>
    <t xml:space="preserve">Other  </t>
  </si>
  <si>
    <t>NLR Other (Spares, Blackstart, Injurious Affection)</t>
  </si>
  <si>
    <t>TOTAL 1: Current forecast of T2 expenditure</t>
  </si>
  <si>
    <t>TOTAL 2: Current forecast of T2 adjusted NLR allowance</t>
  </si>
  <si>
    <t>SHET NLR performance (four-year actual expenditure vs allowance)</t>
  </si>
  <si>
    <t>excludes the value of Direct costs estimated by SHET to be attributable to ASTI initiatives.</t>
  </si>
  <si>
    <t>Adjusted allowance (the impact of end-of-period adjustments is not included)</t>
  </si>
  <si>
    <t>SHET NLR performance (five-year expenditure vs adjusted allowance)</t>
  </si>
  <si>
    <t>SHET’s current view of CI costs (five-year period, £m)</t>
  </si>
  <si>
    <t>5 yr cost</t>
  </si>
  <si>
    <t>Non-Load Other</t>
  </si>
  <si>
    <t>24/25 TOTAL</t>
  </si>
  <si>
    <t>Source: SHET cost visit slides (slide 25)</t>
  </si>
  <si>
    <t xml:space="preserve">Spend (all cost categories) </t>
  </si>
  <si>
    <t xml:space="preserve">SHET’s non-op capex spend compared to allowance </t>
  </si>
  <si>
    <t>IT Re-opener Jan 2023</t>
  </si>
  <si>
    <t>IT Re-opener Sept 2023</t>
  </si>
  <si>
    <t>IT &amp; Telecom capex cost vs adjusted allowance performance</t>
  </si>
  <si>
    <t>Re-opener IT &amp; Telecom spend</t>
  </si>
  <si>
    <t>Actual  / Forecast (baseline only)</t>
  </si>
  <si>
    <t>Allowance (baseline only)</t>
  </si>
  <si>
    <t>IT &amp; Telecoms only</t>
  </si>
  <si>
    <t>SHET NOC performance (five-year expenditure vs allowance)</t>
  </si>
  <si>
    <t>Values below do not include visual amenity</t>
  </si>
  <si>
    <t>Repairs and Maintenance</t>
  </si>
  <si>
    <t>with visual amenity</t>
  </si>
  <si>
    <t>Post CC</t>
  </si>
  <si>
    <t xml:space="preserve">SHET notes that the majority of the reopener funding is related to ASTI initiatives </t>
  </si>
  <si>
    <r>
      <t>Comparison of NOCs spend vs adjusted allowance</t>
    </r>
    <r>
      <rPr>
        <b/>
        <sz val="9"/>
        <color theme="1"/>
        <rFont val="Aptos"/>
        <family val="2"/>
      </rPr>
      <t xml:space="preserve"> (incl. own-use electricity costs)</t>
    </r>
  </si>
  <si>
    <t>NOC VOLUMES</t>
  </si>
  <si>
    <t>Vegetation Management</t>
  </si>
  <si>
    <t>Legal &amp; Safety</t>
  </si>
  <si>
    <t>SHET’s Visual Amenity current view of five-year expenditure and adjusted allowance</t>
  </si>
  <si>
    <t>Revised baseline</t>
  </si>
  <si>
    <t>SHET indirect performance (five-year expenditure vs allowance)</t>
  </si>
  <si>
    <t>Expenditure</t>
  </si>
  <si>
    <t>CAI only (incl ASTI)</t>
  </si>
  <si>
    <t>CAI only (CI excl)</t>
  </si>
  <si>
    <t>RRP24</t>
  </si>
  <si>
    <t>CAI Customer contribution</t>
  </si>
  <si>
    <t>NOTE 1: CAI / BSC includes Contractor Indirects, requested by Ofgem in RRP 2023/24</t>
  </si>
  <si>
    <t>NOTE 2: CAI expenditure includes the value of Direct Cost estimated by SHET to be attributable to ASTI initiatives (£121m).</t>
  </si>
  <si>
    <t>Comparison of Indirect spend vs adjusted allowance</t>
  </si>
  <si>
    <t>Comparison of Indirect spend vs adjusted allowance (excluding CI allocation)</t>
  </si>
  <si>
    <t>CAI baseline allowance</t>
  </si>
  <si>
    <t>BSC baseline allowance</t>
  </si>
  <si>
    <t>CAI uncertain allowance</t>
  </si>
  <si>
    <t>BSC uncertain allowance</t>
  </si>
  <si>
    <t>CAI baseline spend</t>
  </si>
  <si>
    <t xml:space="preserve">incl CAI contributions </t>
  </si>
  <si>
    <t>BSC baseline spend</t>
  </si>
  <si>
    <t>CAI uncertain spend</t>
  </si>
  <si>
    <t>BSC uncertain spend</t>
  </si>
  <si>
    <t>with Cis</t>
  </si>
  <si>
    <t>CAI &amp; BSC allowance</t>
  </si>
  <si>
    <t xml:space="preserve">Estimated value of ASTI direct costs to be excluded </t>
  </si>
  <si>
    <t>Source: SHET cost visit slides (slide 48)</t>
  </si>
  <si>
    <t xml:space="preserve">Estimated value of CIs to be excluded </t>
  </si>
  <si>
    <t>LOAD capex</t>
  </si>
  <si>
    <t>NON LOAD capex</t>
  </si>
  <si>
    <t>Other Capex</t>
  </si>
  <si>
    <t>SHET’s current view of "other" five-year other expenditure and adjusted allowance</t>
  </si>
  <si>
    <t>Unadjusted Uncertainty Mechanisms</t>
  </si>
  <si>
    <t>Five-year Lead Asset volume delivery forecast (NARM)</t>
  </si>
  <si>
    <t>RRP25 % movement against target</t>
  </si>
  <si>
    <t>Estimate of Baseline FD target volumes to be achieved</t>
  </si>
  <si>
    <t>Overhead line conductor (cct km)</t>
  </si>
  <si>
    <t>Tower (#()</t>
  </si>
  <si>
    <r>
      <t xml:space="preserve">+ve values signal an increase between RRP24 and RRP25, </t>
    </r>
    <r>
      <rPr>
        <sz val="10"/>
        <color rgb="FFFF0000"/>
        <rFont val="Gill Sans MT"/>
        <family val="2"/>
      </rPr>
      <t>-ve</t>
    </r>
    <r>
      <rPr>
        <sz val="10"/>
        <color theme="1"/>
        <rFont val="Gill Sans MT"/>
        <family val="2"/>
      </rPr>
      <t xml:space="preserve"> values signal a decrease between RRP24 and RRP25. </t>
    </r>
  </si>
  <si>
    <r>
      <t>SPT’s current view of totex and adjusted totex allowance (per RRP25)</t>
    </r>
    <r>
      <rPr>
        <b/>
        <sz val="10"/>
        <color rgb="FF000000"/>
        <rFont val="Aptos"/>
        <family val="2"/>
      </rPr>
      <t xml:space="preserve">  </t>
    </r>
  </si>
  <si>
    <t>pre-efficiency</t>
  </si>
  <si>
    <t xml:space="preserve">post efficiency </t>
  </si>
  <si>
    <t>includes impact of CCs</t>
  </si>
  <si>
    <t>Includes the impact of CCs</t>
  </si>
  <si>
    <t>Baseline allowance values are presented to reflect the impact of pre and post-capex efficiency</t>
  </si>
  <si>
    <t>£million (pre impact of customer contributions and one-offs)</t>
  </si>
  <si>
    <t>RRP25: post capex efficiency</t>
  </si>
  <si>
    <t>RRP25: pre -capex efficiency</t>
  </si>
  <si>
    <t>5 yr Biodiversity UIOLI</t>
  </si>
  <si>
    <t>5 yr LR T1 carry-over</t>
  </si>
  <si>
    <t>5 yr Other (not included)</t>
  </si>
  <si>
    <t>LR Baseline allowance only (including the impact of CC)</t>
  </si>
  <si>
    <t>LR Baseline expenditure only (including the impact of CC)</t>
  </si>
  <si>
    <t>5yr actual/forecast value of one-off charges only (not applicable)</t>
  </si>
  <si>
    <t>5 yr Other Non Load allowance (Spares)</t>
  </si>
  <si>
    <t>5 yr Other Non Load expenditure (Spares)</t>
  </si>
  <si>
    <t>5 yr T1 carry-over (Replacement, Refurb Major and Decommissioning only)</t>
  </si>
  <si>
    <t>5 yr Other expenditure (not included)</t>
  </si>
  <si>
    <t>Baseline allowance only (NL and Spares): including the impact of CC</t>
  </si>
  <si>
    <t>Baseline expenditure only, including the impact of CC</t>
  </si>
  <si>
    <t>NOCS (incl. Visual Amenity)</t>
  </si>
  <si>
    <t>ALL TOs combined (4yr)</t>
  </si>
  <si>
    <t>ALL TOs combined (5yr)</t>
  </si>
  <si>
    <t>SPT’s current view of five-year LR expenditure and adjusted LR allowance</t>
  </si>
  <si>
    <t>Load Related expenditure (not adjusted for the impact of forecast customer contributions)</t>
  </si>
  <si>
    <t>PRE EFFICIENCY</t>
  </si>
  <si>
    <t>Load Related allowance (not adjusted for the impact of forecast customer contributions)</t>
  </si>
  <si>
    <t>POST EFFICIENCY</t>
  </si>
  <si>
    <t>SPT LR performance (four-year actual expenditure vs allowance)</t>
  </si>
  <si>
    <t>Biodiversity</t>
  </si>
  <si>
    <t>pre CC incl Biod</t>
  </si>
  <si>
    <r>
      <t xml:space="preserve">LR Adjusted allowance </t>
    </r>
    <r>
      <rPr>
        <sz val="12"/>
        <color rgb="FF242424"/>
        <rFont val="Aptos"/>
        <family val="2"/>
      </rPr>
      <t>(note: no end-of-period adjustments included or impact of CC)</t>
    </r>
  </si>
  <si>
    <t>SPT LR performance (five-year expenditure vs adjusted allowance)</t>
  </si>
  <si>
    <t>not included in total</t>
  </si>
  <si>
    <t>Biodiversity (UIOLI)</t>
  </si>
  <si>
    <t>pre CC NOT incl Biod</t>
  </si>
  <si>
    <t>SPT’s current view of CI costs reallocated (five-year period, £m)</t>
  </si>
  <si>
    <t xml:space="preserve">SPT Estimate </t>
  </si>
  <si>
    <t>Note: excludes Biodiversity UIOLI</t>
  </si>
  <si>
    <t>UIOLI spend</t>
  </si>
  <si>
    <t>UIOLI allowance</t>
  </si>
  <si>
    <t>SPT’s current view of five-year NLR expenditure and adjusted NLR allowance</t>
  </si>
  <si>
    <t>NLR expenditure (not adjusted for the impact of forecast customer contributions)</t>
  </si>
  <si>
    <t>Other T2 capital costs</t>
  </si>
  <si>
    <t>NLR allowance (not adjusted for the impact of forecast customer contributions)</t>
  </si>
  <si>
    <t>SPT NLR performance (four-year actual expenditure vs allowance)</t>
  </si>
  <si>
    <t>NLR Other</t>
  </si>
  <si>
    <t>NOTE: £2.9m associated with NL Other Baseline (col C) is categorised as Spares. Other (col F) includes costs incurred against "Other (Please provide details in Notes section)" £1.05m, and "Decommissiong" (£1.49m); it does not include £2.2m categorised as "Servitudes" and £1.17m categorised as "other"</t>
  </si>
  <si>
    <t>NOTE: £2.9m associated with NL Other Baseline (col C) is categorised as Spares.</t>
  </si>
  <si>
    <t>SPT NLR performance (five-year expenditure vs adjusted allowance)</t>
  </si>
  <si>
    <t>SPT’s current view of CI costs (five-year period, £m)</t>
  </si>
  <si>
    <t>Adjusted allowance (post efficiency)</t>
  </si>
  <si>
    <t xml:space="preserve">SPT’s non-op capex spend compared to allowance </t>
  </si>
  <si>
    <t>IT &amp; Telecom only</t>
  </si>
  <si>
    <t>IT &amp; Telecom ONLY</t>
  </si>
  <si>
    <t xml:space="preserve">baseline allowance </t>
  </si>
  <si>
    <t>SPT NOC performance (five-year expenditure vs allowance)</t>
  </si>
  <si>
    <t>Repairs &amp; Maintenance</t>
  </si>
  <si>
    <t>Veg. Management</t>
  </si>
  <si>
    <t>Operational Protection Measures &amp; Op IT Capex</t>
  </si>
  <si>
    <t>L&amp;S (excl electricity costs)</t>
  </si>
  <si>
    <t>Own use electricity costs</t>
  </si>
  <si>
    <t>Other (Legal &amp; Safety)</t>
  </si>
  <si>
    <t>Note: Scheme reference SPNLT20132 (Kincardine) associated with "Legal &amp; Safety" category</t>
  </si>
  <si>
    <t>excluding L&amp;S</t>
  </si>
  <si>
    <r>
      <t>Comparison of NOCs spend vs adjusted allowance</t>
    </r>
    <r>
      <rPr>
        <b/>
        <sz val="9"/>
        <color theme="1"/>
        <rFont val="Aptos"/>
        <family val="2"/>
      </rPr>
      <t xml:space="preserve"> (excl. L&amp;S and own-use electricity costs)</t>
    </r>
  </si>
  <si>
    <t>Excluding Legal &amp; Safety and electricity costs</t>
  </si>
  <si>
    <t>Including Legal &amp; Safety</t>
  </si>
  <si>
    <t>SPT indirect performance (five-year expenditure vs allowance)</t>
  </si>
  <si>
    <t>SPT's CAI UM performance</t>
  </si>
  <si>
    <t xml:space="preserve">Four year cumulative performance </t>
  </si>
  <si>
    <t>pre CC</t>
  </si>
  <si>
    <t>Baseline Check</t>
  </si>
  <si>
    <t>Baseline (CI not reallocated)</t>
  </si>
  <si>
    <t>Baseline expenditure</t>
  </si>
  <si>
    <t>Total CAI UM expenditure</t>
  </si>
  <si>
    <t>Total CAI UM allowance</t>
  </si>
  <si>
    <t>CAI uncertainty spend</t>
  </si>
  <si>
    <t>BSC uncertainty spend</t>
  </si>
  <si>
    <t>Baseline allowance</t>
  </si>
  <si>
    <t>CAI allowance (uncertainty only)</t>
  </si>
  <si>
    <t>BSC allowance (uncertainty only)</t>
  </si>
  <si>
    <t>Note: CAI / BSC includes Contractor Indirects, requested by Ofgem in RRP 2023/24</t>
  </si>
  <si>
    <t>Comparison of Indirect total spend vs adjusted allowance</t>
  </si>
  <si>
    <t>Comparison of Indirect total baseline spend vs baseline allowance</t>
  </si>
  <si>
    <t>Baseline only</t>
  </si>
  <si>
    <t>Baseline CAI: Actual  / Forecast (impact of customer contributions not included)</t>
  </si>
  <si>
    <t>Baseline BSC: Actual  / Forecast (impact of customer contributions not included)</t>
  </si>
  <si>
    <t>UM CAI: Actual  / Forecast (impact of customer contributions not included)</t>
  </si>
  <si>
    <t>UM BSC: Actual  / Forecast (impact of customer contributions not included)</t>
  </si>
  <si>
    <t xml:space="preserve">Five year cumulative performance </t>
  </si>
  <si>
    <t>CAI baseline allowance (post efficiency)</t>
  </si>
  <si>
    <t>BSC baseline allowance (post efficiency)</t>
  </si>
  <si>
    <t>CAI UM allowance (post efficiency)</t>
  </si>
  <si>
    <t>BSC UM allowance (post efficiency)</t>
  </si>
  <si>
    <t>contributions</t>
  </si>
  <si>
    <t>Total Actual  / Forecast spend (impact of contributions not included)</t>
  </si>
  <si>
    <t>CAI &amp; BSC allowance (impact of customer contributions not included)</t>
  </si>
  <si>
    <t>CAI &amp; BSC allowance (impact of customer contributions included)</t>
  </si>
  <si>
    <t>Total Baseline actual  / forecast spend (impact of contributions not included)</t>
  </si>
  <si>
    <t>CAI &amp; BSC baseline allowance (impact of customer contributions not included)</t>
  </si>
  <si>
    <t>CAI &amp; BSC baseline allowance (impact of customer contributions included)</t>
  </si>
  <si>
    <t>SPT’s current view of "other" five-year other expenditure and adjusted allowance</t>
  </si>
  <si>
    <t>Current forecast of T2 allowance</t>
  </si>
  <si>
    <t>Overhead line fittings (#)</t>
  </si>
  <si>
    <t>Tower (#)</t>
  </si>
  <si>
    <t xml:space="preserve">Note it has been assumed that where one element of the PCD is Not on Track, the status of the whole PCD is Not on Track. </t>
  </si>
  <si>
    <t>NGET (Load Related)</t>
  </si>
  <si>
    <t>SpC</t>
  </si>
  <si>
    <t>NOA code</t>
  </si>
  <si>
    <t>Five-year spend (Direct Costs)</t>
  </si>
  <si>
    <t xml:space="preserve">Forecast Spend &gt;March 2026  </t>
  </si>
  <si>
    <t>Five-year Baseline  allowance (Direct cost, post-efficiency)</t>
  </si>
  <si>
    <t>Variance (five year costs vs five year allowance only)</t>
  </si>
  <si>
    <t>NGET's estimated end-of-period clawback</t>
  </si>
  <si>
    <t>STATUS 
(not on track)</t>
  </si>
  <si>
    <t>STATUS 
(removed)</t>
  </si>
  <si>
    <t>STATUS 
(on track)</t>
  </si>
  <si>
    <t>STATUS (complete)</t>
  </si>
  <si>
    <t>BMM2</t>
  </si>
  <si>
    <t>NOT ON TRACK</t>
  </si>
  <si>
    <t>Scope unchanged.</t>
  </si>
  <si>
    <t>CBEU</t>
  </si>
  <si>
    <t>REMOVED</t>
  </si>
  <si>
    <t>SER1</t>
  </si>
  <si>
    <t>HBUP</t>
  </si>
  <si>
    <t>COMPLETE</t>
  </si>
  <si>
    <t>THS1</t>
  </si>
  <si>
    <t>RTRE</t>
  </si>
  <si>
    <t>WHT1</t>
  </si>
  <si>
    <t>WYT1</t>
  </si>
  <si>
    <t>NEP1</t>
  </si>
  <si>
    <t>Significant change in scope.</t>
  </si>
  <si>
    <t>NTP1</t>
  </si>
  <si>
    <t>Scope unchanged. Altered MW.</t>
  </si>
  <si>
    <t>CTRE</t>
  </si>
  <si>
    <t>NBRE</t>
  </si>
  <si>
    <t>36.3 [NOTE 1]</t>
  </si>
  <si>
    <t>NEPC</t>
  </si>
  <si>
    <t>PEM1 &amp;</t>
  </si>
  <si>
    <t>PEM2</t>
  </si>
  <si>
    <t>RHM1 &amp; RHM2</t>
  </si>
  <si>
    <t>Scope unchanged.  Altered MW.</t>
  </si>
  <si>
    <t>SER2</t>
  </si>
  <si>
    <t>TDH2</t>
  </si>
  <si>
    <t>HSP1</t>
  </si>
  <si>
    <t>MRP2</t>
  </si>
  <si>
    <t>TDR2</t>
  </si>
  <si>
    <t>TDR1</t>
  </si>
  <si>
    <t>MRPC</t>
  </si>
  <si>
    <t>BRRE</t>
  </si>
  <si>
    <t>NOTE 2</t>
  </si>
  <si>
    <t>NOR2</t>
  </si>
  <si>
    <t>SEEU</t>
  </si>
  <si>
    <t>Power station</t>
  </si>
  <si>
    <t>Unchanged scope.</t>
  </si>
  <si>
    <t>E2DC</t>
  </si>
  <si>
    <t>ON TRACK - NOW ASTI</t>
  </si>
  <si>
    <t>E4D3</t>
  </si>
  <si>
    <t>E4L5</t>
  </si>
  <si>
    <t>NOT ON TRACK - NOW ASTI</t>
  </si>
  <si>
    <t>CGNC</t>
  </si>
  <si>
    <t>GWNC</t>
  </si>
  <si>
    <t>TKRE</t>
  </si>
  <si>
    <t>TLNO</t>
  </si>
  <si>
    <t>OPN2</t>
  </si>
  <si>
    <t>SCD1</t>
  </si>
  <si>
    <t>AENC</t>
  </si>
  <si>
    <t xml:space="preserve">Harker </t>
  </si>
  <si>
    <t>PTNO</t>
  </si>
  <si>
    <t>PTC1</t>
  </si>
  <si>
    <t>NOTE 3</t>
  </si>
  <si>
    <t>BGRt</t>
  </si>
  <si>
    <t>OTHER PCDs</t>
  </si>
  <si>
    <t>Electric vehicles</t>
  </si>
  <si>
    <t>ON TRACK</t>
  </si>
  <si>
    <t>Install standard direct current charge-points</t>
  </si>
  <si>
    <t>NOTE 1: Project funded through the Wider Works volume driver.  Estimated DAF adjustment £-6.297m, NGET Estimated PCD clawback £-36.294m.  UM allowance £+57.893m</t>
  </si>
  <si>
    <t>NOTE 2: Removed as a result of T1 closeout</t>
  </si>
  <si>
    <t>NOTE 3: Included for completeness (accurate calculation of NGET's estimated Precon adjustment)</t>
  </si>
  <si>
    <t>#</t>
  </si>
  <si>
    <t>Description</t>
  </si>
  <si>
    <t>Five-year spend (Direct Costs) 
[NOTE 1]</t>
  </si>
  <si>
    <t>Forecast spend &gt;March 2026</t>
  </si>
  <si>
    <t>SSt</t>
  </si>
  <si>
    <t>Tealing 275kV Busbar</t>
  </si>
  <si>
    <t>North East 400kV Upgrade</t>
  </si>
  <si>
    <t>PCFt</t>
  </si>
  <si>
    <t xml:space="preserve">Pre-construction - E4D3 </t>
  </si>
  <si>
    <t>Kinardochy Reactive Compensation</t>
  </si>
  <si>
    <t>Pre-construction – Skye</t>
  </si>
  <si>
    <t>Pre-construction - Annual Costs</t>
  </si>
  <si>
    <t>Pre-construction - Regional Development Plans</t>
  </si>
  <si>
    <t>Pre-construction – Argyll</t>
  </si>
  <si>
    <t>19.28 [Note 2]</t>
  </si>
  <si>
    <t>WWt</t>
  </si>
  <si>
    <t>East Coast 275kV Upgrade</t>
  </si>
  <si>
    <t xml:space="preserve">East Coast 400kV Incremental Upgrade </t>
  </si>
  <si>
    <t>Moray West Offshore Windfarm</t>
  </si>
  <si>
    <t xml:space="preserve">Pre-construction - E4L5 </t>
  </si>
  <si>
    <t>ROt</t>
  </si>
  <si>
    <t>Operations Centre</t>
  </si>
  <si>
    <t>Resilience: Protection &amp; control (Protection Modernisation)</t>
  </si>
  <si>
    <t>Physical Security (Beauly Security Upgrade)</t>
  </si>
  <si>
    <t>Response and Recovery: Substation Resilience</t>
  </si>
  <si>
    <t xml:space="preserve">Warehousing </t>
  </si>
  <si>
    <t>Resilience: Physical Security</t>
  </si>
  <si>
    <t>Communications Upgrade</t>
  </si>
  <si>
    <t>Smart Monitoring</t>
  </si>
  <si>
    <t>NOITREt</t>
  </si>
  <si>
    <t xml:space="preserve">Project TReNDS </t>
  </si>
  <si>
    <t>reduced delivery expected</t>
  </si>
  <si>
    <t xml:space="preserve">System and Network Planning </t>
  </si>
  <si>
    <t>Integrated Project Management</t>
  </si>
  <si>
    <t>Control Centre Disaster Recovery</t>
  </si>
  <si>
    <t>Acceleration of digitisation</t>
  </si>
  <si>
    <t>NOTE 1: direct costs quoted exclude the impact of Contractor Indirects</t>
  </si>
  <si>
    <t>NOTE 2: An allowance value of £9.97m was moved to LOTI Re-opener for substation pre-construction works (Ofgem Scheme Reference SHT20109), reducing the baseline from £19.28m to £9.31m. SHET reports five-year total spend to be £5.5m for SHT20109.</t>
  </si>
  <si>
    <t>SHET reports that North Argyle LOTI re-opener is forecast to spend £132.1m across the five-year price control period, which is £16.6m below the total allowance of £148.7m. </t>
  </si>
  <si>
    <t>Five-year spend (direct costs only)</t>
  </si>
  <si>
    <t>Five-year Baseline  allowance [NOTE 1]</t>
  </si>
  <si>
    <t>Forecast Spend &gt;March 2026</t>
  </si>
  <si>
    <t>ECU2</t>
  </si>
  <si>
    <t>HNNO</t>
  </si>
  <si>
    <t>Windyhill-Lambhill turn in</t>
  </si>
  <si>
    <t>Eccles shunt comp</t>
  </si>
  <si>
    <t>Denny Wishaw 400kV Reinforcement</t>
  </si>
  <si>
    <t>(now ASTI)</t>
  </si>
  <si>
    <t>ECUP</t>
  </si>
  <si>
    <t>U and AT route uprating</t>
  </si>
  <si>
    <t>(OHL rebuild solution)</t>
  </si>
  <si>
    <t>Gretna Ewe Hill OHL replacement</t>
  </si>
  <si>
    <t>Shunt Reactors and Statcom: Gretna</t>
  </si>
  <si>
    <t>Shunt Reactors and Statcom: Strathaven</t>
  </si>
  <si>
    <t xml:space="preserve">Shunt Reactors and Statcom: Hunterston </t>
  </si>
  <si>
    <t>Shunt Reactors and Statcom: Coalburn</t>
  </si>
  <si>
    <t>Shunt Reactors and Statcom: Kilmarnock South</t>
  </si>
  <si>
    <t>Shunt Reactors and Statcom: MArkhill</t>
  </si>
  <si>
    <t>Harmonic filters - Blackhill</t>
  </si>
  <si>
    <t>Harmonic filters – New Cumnock</t>
  </si>
  <si>
    <t>Harmonic filters – Newton Stewart</t>
  </si>
  <si>
    <t>Harmonic filters – Margree</t>
  </si>
  <si>
    <t>Harmonic filters – Moffat</t>
  </si>
  <si>
    <t>Harmonic filters – Linmill</t>
  </si>
  <si>
    <t>GEMS</t>
  </si>
  <si>
    <t xml:space="preserve"> with alternative specification</t>
  </si>
  <si>
    <t>Blackstart</t>
  </si>
  <si>
    <t>CRMS</t>
  </si>
  <si>
    <t xml:space="preserve">Torness </t>
  </si>
  <si>
    <t>ON TRACK [NOTE 2]</t>
  </si>
  <si>
    <t>CB replacement for SF6 leakage (x6)</t>
  </si>
  <si>
    <t xml:space="preserve">NOTE 1: SPT's RRP reports baseline allowance values before the application of ongoing efficiency at a rate of 0.95% (compounded annually) for capex and 1.05% (compounded) for opex. </t>
  </si>
  <si>
    <t xml:space="preserve">The allowance values in the table above include the impact of the OE capex rate updated following the 2021 CMA Decision. </t>
  </si>
  <si>
    <t>NOTE 2: Torness 400kV Shunt Reactor Replacement R1 is complete; R2 is on-track for delivery on or before 31/03/2026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</si>
</sst>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2">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0;[Red]\-#,##0.00;&quot;-&quot;_0_0;@"/>
    <numFmt numFmtId="165" formatCode="0.0"/>
    <numFmt numFmtId="166" formatCode="[$£-452]#,##0.000"/>
    <numFmt numFmtId="167" formatCode="0.0%"/>
    <numFmt numFmtId="168" formatCode="#,##0.0"/>
    <numFmt numFmtId="169" formatCode="0.0000%"/>
    <numFmt numFmtId="170" formatCode="_-* #,##0_-;\-* #,##0_-;_-* &quot;-&quot;??_-;_-@_-"/>
    <numFmt numFmtId="171" formatCode="[$$-409]#,##0.00"/>
    <numFmt numFmtId="172" formatCode="0.000000000000"/>
    <numFmt numFmtId="173" formatCode="0_ ;[Red]\-0\ "/>
    <numFmt numFmtId="174" formatCode="#,##0_ ;[Red]\-#,##0\ "/>
    <numFmt numFmtId="175" formatCode="#,##0_ ;\-#,##0\ "/>
    <numFmt numFmtId="176" formatCode="_-* #,##0.0_-;\-* #,##0.0_-;_-* &quot;-&quot;??_-;_-@_-"/>
    <numFmt numFmtId="177" formatCode="#,##0.000_ ;[Red]\-#,##0.000\ "/>
    <numFmt numFmtId="178" formatCode="0.000_ ;[Red]\-0.000\ "/>
    <numFmt numFmtId="179" formatCode="0.00_ ;[Red]\-0.00\ "/>
    <numFmt numFmtId="180" formatCode="_-* #,##0.00000_-;\-* #,##0.00000_-;_-* &quot;-&quot;??_-;_-@_-"/>
    <numFmt numFmtId="181" formatCode="_-* #,##0.0000000000_-;\-* #,##0.0000000000_-;_-* &quot;-&quot;??_-;_-@_-"/>
    <numFmt numFmtId="182" formatCode="dd\ mmm\ yyyy_);\(###0\);&quot;-  &quot;;&quot; &quot;@&quot; &quot;"/>
    <numFmt numFmtId="183" formatCode="dd\ mmm\ yy_);\(###0\);&quot;-  &quot;;&quot; &quot;@&quot; &quot;"/>
    <numFmt numFmtId="184" formatCode="###0_);\(###0\);&quot;-  &quot;;&quot; &quot;@&quot; &quot;"/>
    <numFmt numFmtId="185" formatCode="#,##0.00;[Red]\-#,##0.00;\-"/>
    <numFmt numFmtId="186" formatCode="#,##0.0_);[Red]\(#,##0.0\);\-"/>
    <numFmt numFmtId="187" formatCode="0.00%;\-0.00%_);&quot;-  &quot;;&quot; &quot;@&quot; &quot;"/>
    <numFmt numFmtId="188" formatCode="#,##0.0000;\(#,##0.0000\);&quot;-  &quot;;&quot; &quot;@&quot; &quot;"/>
    <numFmt numFmtId="189" formatCode="#,##0.0_);\(#,##0.0\);\-_)"/>
    <numFmt numFmtId="190" formatCode="[$-F800]dddd\,\ mmmm\ dd\,\ yyyy"/>
    <numFmt numFmtId="191" formatCode="#,##0_);[Red]\(#,##0\);&quot;-&quot;"/>
    <numFmt numFmtId="192" formatCode="mmmm\ d\,\ yyyy"/>
    <numFmt numFmtId="193" formatCode="_-[$€-2]* #,##0.00_-;\-[$€-2]* #,##0.00_-;_-[$€-2]* &quot;-&quot;??_-"/>
    <numFmt numFmtId="194" formatCode="#,##0.0;[Red]\(#,##0.0\)"/>
    <numFmt numFmtId="195" formatCode="#,##0;\(#,##0\)"/>
    <numFmt numFmtId="196" formatCode="d\-mmm\-yyyy"/>
    <numFmt numFmtId="197" formatCode="0.000000"/>
    <numFmt numFmtId="198" formatCode="#,##0.00;[Red]#,##0.00;\-"/>
    <numFmt numFmtId="199" formatCode="#,##0_);\(#,##0\);&quot;-  &quot;;&quot; &quot;@&quot; &quot;"/>
    <numFmt numFmtId="200" formatCode="[$-809]d\ mmmm\ yyyy;@"/>
    <numFmt numFmtId="201" formatCode="0;\-0;;@"/>
    <numFmt numFmtId="202" formatCode="0.00000"/>
    <numFmt numFmtId="203" formatCode="0.0000000"/>
    <numFmt numFmtId="204" formatCode="_(* #,##0_);_(* \(#,##0\);_(* &quot;-&quot;_);_(@_)"/>
    <numFmt numFmtId="205" formatCode="0.0_ ;[Red]\-0.0\ "/>
    <numFmt numFmtId="206" formatCode="0.000%"/>
    <numFmt numFmtId="207" formatCode="#,##0;[Red]\-#,##0;0"/>
    <numFmt numFmtId="208" formatCode="_(* #,##0_);_(* \(#,##0\);_(* &quot;-&quot;??_);_(@_)"/>
    <numFmt numFmtId="209" formatCode="0.000"/>
    <numFmt numFmtId="210" formatCode="0.00000000"/>
    <numFmt numFmtId="211" formatCode="#,##0.000"/>
    <numFmt numFmtId="212" formatCode="_-* #,##0.000_-;\-* #,##0.000_-;_-* &quot;-&quot;??_-;_-@_-"/>
    <numFmt numFmtId="213" formatCode="0.00000000000"/>
    <numFmt numFmtId="214" formatCode="#,##0.00_ ;[Red]\-#,##0.00\ "/>
    <numFmt numFmtId="215" formatCode="#,##0.00000"/>
    <numFmt numFmtId="216" formatCode="0.00000000_ ;[Red]\-0.00000000\ "/>
    <numFmt numFmtId="217" formatCode="0.0000"/>
    <numFmt numFmtId="218" formatCode="0E+00"/>
    <numFmt numFmtId="219" formatCode="0.000000000000000%"/>
    <numFmt numFmtId="220" formatCode="#,##0.00000000"/>
    <numFmt numFmtId="221" formatCode="#,##0.000000"/>
  </numFmts>
  <fonts count="244">
    <font>
      <sz val="10"/>
      <color theme="1"/>
      <name val="Verdana"/>
      <family val="2"/>
    </font>
    <font>
      <sz val="11"/>
      <color theme="1"/>
      <name val="Calibri"/>
      <family val="2"/>
      <scheme val="minor"/>
    </font>
    <font>
      <sz val="11"/>
      <color theme="1"/>
      <name val="Calibri"/>
      <family val="2"/>
      <scheme val="minor"/>
    </font>
    <font>
      <sz val="10"/>
      <color theme="1"/>
      <name val="Verdana"/>
      <family val="2"/>
    </font>
    <font>
      <sz val="10"/>
      <color theme="1"/>
      <name val="Calibri"/>
      <family val="2"/>
      <scheme val="minor"/>
    </font>
    <font>
      <b/>
      <sz val="10"/>
      <color theme="1"/>
      <name val="Gill Sans MT"/>
      <family val="2"/>
    </font>
    <font>
      <sz val="10"/>
      <color theme="1"/>
      <name val="Gill Sans MT"/>
      <family val="2"/>
    </font>
    <font>
      <sz val="16"/>
      <color theme="1"/>
      <name val="Gill Sans MT"/>
      <family val="2"/>
    </font>
    <font>
      <sz val="12"/>
      <color theme="1"/>
      <name val="Gill Sans MT"/>
      <family val="2"/>
    </font>
    <font>
      <b/>
      <sz val="10"/>
      <color indexed="9"/>
      <name val="Gill Sans MT"/>
      <family val="2"/>
    </font>
    <font>
      <sz val="11"/>
      <color theme="1"/>
      <name val="Aptos"/>
      <family val="2"/>
    </font>
    <font>
      <u/>
      <sz val="10"/>
      <color theme="10"/>
      <name val="Verdana"/>
      <family val="2"/>
    </font>
    <font>
      <sz val="11"/>
      <color rgb="FF000000"/>
      <name val="Aptos Narrow"/>
      <family val="2"/>
    </font>
    <font>
      <sz val="11"/>
      <color rgb="FF9C0006"/>
      <name val="Aptos Narrow"/>
      <family val="2"/>
    </font>
    <font>
      <sz val="11"/>
      <color rgb="FF006100"/>
      <name val="Aptos Narrow"/>
      <family val="2"/>
    </font>
    <font>
      <b/>
      <sz val="18"/>
      <name val="Gill Sans MT"/>
      <family val="2"/>
    </font>
    <font>
      <sz val="18"/>
      <name val="Gill Sans MT"/>
      <family val="2"/>
    </font>
    <font>
      <b/>
      <sz val="12"/>
      <color theme="1"/>
      <name val="Gill Sans MT"/>
      <family val="2"/>
    </font>
    <font>
      <b/>
      <sz val="10"/>
      <name val="Verdana"/>
      <family val="2"/>
    </font>
    <font>
      <sz val="9"/>
      <color theme="1"/>
      <name val="Verdana"/>
      <family val="2"/>
    </font>
    <font>
      <sz val="9"/>
      <color rgb="FF000000"/>
      <name val="Verdana"/>
      <family val="2"/>
    </font>
    <font>
      <b/>
      <sz val="9"/>
      <color rgb="FF000000"/>
      <name val="Verdana"/>
      <family val="2"/>
    </font>
    <font>
      <b/>
      <sz val="11"/>
      <color rgb="FF000000"/>
      <name val="Aptos"/>
      <family val="2"/>
    </font>
    <font>
      <b/>
      <sz val="11"/>
      <color theme="1"/>
      <name val="Aptos"/>
      <family val="2"/>
    </font>
    <font>
      <sz val="10"/>
      <color theme="1"/>
      <name val="Aptos"/>
      <family val="2"/>
    </font>
    <font>
      <sz val="8"/>
      <color theme="1"/>
      <name val="Aptos"/>
      <family val="2"/>
    </font>
    <font>
      <sz val="9"/>
      <color rgb="FF000000"/>
      <name val="Aptos"/>
      <family val="2"/>
    </font>
    <font>
      <sz val="9"/>
      <color theme="1"/>
      <name val="Aptos"/>
      <family val="2"/>
    </font>
    <font>
      <b/>
      <i/>
      <sz val="10"/>
      <color rgb="FF000000"/>
      <name val="Aptos"/>
      <family val="2"/>
    </font>
    <font>
      <i/>
      <sz val="10"/>
      <color rgb="FF000000"/>
      <name val="Aptos"/>
      <family val="2"/>
    </font>
    <font>
      <sz val="10"/>
      <color rgb="FF000000"/>
      <name val="Aptos"/>
      <family val="2"/>
    </font>
    <font>
      <b/>
      <sz val="10"/>
      <color rgb="FF000000"/>
      <name val="Aptos"/>
      <family val="2"/>
    </font>
    <font>
      <b/>
      <sz val="9"/>
      <color theme="1"/>
      <name val="Aptos"/>
      <family val="2"/>
    </font>
    <font>
      <vertAlign val="superscript"/>
      <sz val="8"/>
      <color theme="1"/>
      <name val="Aptos"/>
      <family val="2"/>
    </font>
    <font>
      <b/>
      <i/>
      <sz val="9"/>
      <color theme="1"/>
      <name val="Aptos"/>
      <family val="2"/>
    </font>
    <font>
      <b/>
      <sz val="8"/>
      <color theme="1"/>
      <name val="Aptos"/>
      <family val="2"/>
    </font>
    <font>
      <b/>
      <sz val="9"/>
      <color rgb="FF000000"/>
      <name val="Aptos"/>
      <family val="2"/>
    </font>
    <font>
      <sz val="8"/>
      <color rgb="FF242424"/>
      <name val="Aptos"/>
      <family val="2"/>
    </font>
    <font>
      <vertAlign val="superscript"/>
      <sz val="9"/>
      <color theme="1"/>
      <name val="Aptos"/>
      <family val="2"/>
    </font>
    <font>
      <i/>
      <sz val="9"/>
      <color theme="1"/>
      <name val="Aptos"/>
      <family val="2"/>
    </font>
    <font>
      <b/>
      <sz val="8"/>
      <color rgb="FF000000"/>
      <name val="Aptos"/>
      <family val="2"/>
    </font>
    <font>
      <i/>
      <sz val="9"/>
      <color rgb="FF000000"/>
      <name val="Aptos"/>
      <family val="2"/>
    </font>
    <font>
      <b/>
      <i/>
      <sz val="8"/>
      <color rgb="FF000000"/>
      <name val="Aptos"/>
      <family val="2"/>
    </font>
    <font>
      <sz val="12"/>
      <color theme="1"/>
      <name val="Aptos"/>
      <family val="2"/>
    </font>
    <font>
      <b/>
      <vertAlign val="subscript"/>
      <sz val="11"/>
      <color theme="1"/>
      <name val="Aptos"/>
      <family val="2"/>
    </font>
    <font>
      <i/>
      <sz val="8"/>
      <color theme="1"/>
      <name val="Aptos"/>
      <family val="2"/>
    </font>
    <font>
      <sz val="8"/>
      <color rgb="FF000000"/>
      <name val="Aptos"/>
      <family val="2"/>
    </font>
    <font>
      <sz val="11"/>
      <color rgb="FF242424"/>
      <name val="Aptos"/>
      <family val="2"/>
    </font>
    <font>
      <sz val="11"/>
      <name val="Aptos"/>
      <family val="2"/>
    </font>
    <font>
      <sz val="10"/>
      <color rgb="FF242424"/>
      <name val="Aptos"/>
      <family val="2"/>
    </font>
    <font>
      <sz val="10"/>
      <name val="Verdana"/>
      <family val="2"/>
    </font>
    <font>
      <b/>
      <sz val="12"/>
      <color theme="1"/>
      <name val="Aptos"/>
      <family val="2"/>
    </font>
    <font>
      <sz val="9"/>
      <name val="Aptos Narrow"/>
      <family val="2"/>
    </font>
    <font>
      <sz val="9"/>
      <name val="Aptos"/>
      <family val="2"/>
    </font>
    <font>
      <sz val="8"/>
      <name val="Aptos"/>
      <family val="2"/>
    </font>
    <font>
      <sz val="10"/>
      <name val="Aptos Narrow"/>
      <family val="2"/>
    </font>
    <font>
      <i/>
      <sz val="8"/>
      <name val="Aptos"/>
      <family val="2"/>
    </font>
    <font>
      <i/>
      <sz val="9"/>
      <name val="Aptos"/>
      <family val="2"/>
    </font>
    <font>
      <b/>
      <sz val="11"/>
      <name val="Aptos"/>
      <family val="2"/>
    </font>
    <font>
      <sz val="12"/>
      <color rgb="FF000000"/>
      <name val="Aptos"/>
      <family val="2"/>
    </font>
    <font>
      <sz val="12"/>
      <color rgb="FF242424"/>
      <name val="Aptos"/>
      <family val="2"/>
    </font>
    <font>
      <b/>
      <sz val="12"/>
      <color rgb="FF242424"/>
      <name val="Aptos"/>
      <family val="2"/>
    </font>
    <font>
      <b/>
      <sz val="10"/>
      <color theme="1"/>
      <name val="Verdana"/>
      <family val="2"/>
    </font>
    <font>
      <b/>
      <sz val="11"/>
      <color theme="1"/>
      <name val="Calibri"/>
      <family val="2"/>
      <scheme val="minor"/>
    </font>
    <font>
      <b/>
      <sz val="11"/>
      <color rgb="FFFF0000"/>
      <name val="Calibri"/>
      <family val="2"/>
      <scheme val="minor"/>
    </font>
    <font>
      <b/>
      <sz val="10"/>
      <color rgb="FF242424"/>
      <name val="Aptos"/>
      <family val="2"/>
    </font>
    <font>
      <i/>
      <sz val="10"/>
      <color theme="1"/>
      <name val="Verdana"/>
      <family val="2"/>
    </font>
    <font>
      <sz val="8"/>
      <name val="Verdana"/>
      <family val="2"/>
    </font>
    <font>
      <i/>
      <sz val="10"/>
      <color theme="1"/>
      <name val="Gill Sans MT"/>
      <family val="2"/>
    </font>
    <font>
      <sz val="9"/>
      <color rgb="FF242424"/>
      <name val="Aptos"/>
      <family val="2"/>
    </font>
    <font>
      <sz val="9"/>
      <color theme="1"/>
      <name val="Times New Roman"/>
      <family val="1"/>
    </font>
    <font>
      <b/>
      <sz val="11"/>
      <color rgb="FFFF0000"/>
      <name val="Aptos"/>
      <family val="2"/>
    </font>
    <font>
      <sz val="10"/>
      <color rgb="FFFF0000"/>
      <name val="Gill Sans MT"/>
      <family val="2"/>
    </font>
    <font>
      <i/>
      <sz val="10"/>
      <color theme="0" tint="-0.34998626667073579"/>
      <name val="Gill Sans MT"/>
      <family val="2"/>
    </font>
    <font>
      <sz val="10"/>
      <name val="Gill Sans MT"/>
      <family val="2"/>
    </font>
    <font>
      <i/>
      <sz val="8"/>
      <color rgb="FF286398"/>
      <name val="Gill Sans MT"/>
      <family val="2"/>
    </font>
    <font>
      <u/>
      <sz val="8"/>
      <color rgb="FF286398"/>
      <name val="Gill Sans MT"/>
      <family val="2"/>
    </font>
    <font>
      <sz val="10"/>
      <color rgb="FF000000"/>
      <name val="Gill Sans MT"/>
      <family val="2"/>
    </font>
    <font>
      <b/>
      <sz val="10"/>
      <color rgb="FF000000"/>
      <name val="Gill Sans MT"/>
      <family val="2"/>
    </font>
    <font>
      <sz val="10"/>
      <color theme="0" tint="-0.249977111117893"/>
      <name val="Gill Sans MT"/>
      <family val="2"/>
    </font>
    <font>
      <sz val="10"/>
      <color theme="0"/>
      <name val="Gill Sans MT"/>
      <family val="2"/>
    </font>
    <font>
      <b/>
      <sz val="14"/>
      <color theme="1"/>
      <name val="Gill Sans MT"/>
      <family val="2"/>
    </font>
    <font>
      <b/>
      <sz val="14"/>
      <color rgb="FF000000"/>
      <name val="Aptos"/>
      <family val="2"/>
    </font>
    <font>
      <b/>
      <sz val="10"/>
      <color theme="1"/>
      <name val="Calibri"/>
      <family val="2"/>
      <scheme val="minor"/>
    </font>
    <font>
      <b/>
      <sz val="10"/>
      <name val="Aptos Narrow"/>
      <family val="2"/>
    </font>
    <font>
      <sz val="10"/>
      <color theme="0" tint="-4.9989318521683403E-2"/>
      <name val="Gill Sans MT"/>
      <family val="2"/>
    </font>
    <font>
      <b/>
      <u/>
      <sz val="9"/>
      <color theme="1"/>
      <name val="Aptos"/>
      <family val="2"/>
    </font>
    <font>
      <sz val="10"/>
      <color theme="0" tint="-0.14999847407452621"/>
      <name val="Verdana"/>
      <family val="2"/>
    </font>
    <font>
      <sz val="10"/>
      <color theme="0" tint="-0.14999847407452621"/>
      <name val="Gill Sans MT"/>
      <family val="2"/>
    </font>
    <font>
      <b/>
      <sz val="20"/>
      <color rgb="FFFF0000"/>
      <name val="Gill Sans MT"/>
      <family val="2"/>
    </font>
    <font>
      <i/>
      <sz val="10"/>
      <color rgb="FF000000"/>
      <name val="Gill Sans MT"/>
      <family val="2"/>
    </font>
    <font>
      <i/>
      <sz val="9"/>
      <color theme="1"/>
      <name val="Gill Sans MT"/>
      <family val="2"/>
    </font>
    <font>
      <i/>
      <sz val="9"/>
      <name val="Gill Sans MT"/>
      <family val="2"/>
    </font>
    <font>
      <sz val="9"/>
      <color theme="1"/>
      <name val="Gill Sans MT"/>
      <family val="2"/>
    </font>
    <font>
      <b/>
      <sz val="10"/>
      <name val="Gill Sans MT"/>
      <family val="2"/>
    </font>
    <font>
      <i/>
      <sz val="10"/>
      <color theme="0" tint="-4.9989318521683403E-2"/>
      <name val="Gill Sans MT"/>
      <family val="2"/>
    </font>
    <font>
      <i/>
      <sz val="12"/>
      <color rgb="FF242424"/>
      <name val="Aptos"/>
      <family val="2"/>
    </font>
    <font>
      <sz val="12"/>
      <color rgb="FFFF0000"/>
      <name val="Gill Sans MT"/>
      <family val="2"/>
    </font>
    <font>
      <sz val="11"/>
      <color rgb="FF006100"/>
      <name val="Calibri"/>
      <family val="2"/>
      <scheme val="minor"/>
    </font>
    <font>
      <sz val="11"/>
      <color rgb="FF9C0006"/>
      <name val="Calibri"/>
      <family val="2"/>
      <scheme val="minor"/>
    </font>
    <font>
      <sz val="11"/>
      <color rgb="FF9C5700"/>
      <name val="Calibri"/>
      <family val="2"/>
      <scheme val="minor"/>
    </font>
    <font>
      <sz val="10"/>
      <name val="Arial"/>
      <family val="2"/>
    </font>
    <font>
      <b/>
      <sz val="10"/>
      <color theme="0"/>
      <name val="Verdana"/>
      <family val="2"/>
    </font>
    <font>
      <sz val="11"/>
      <name val="CG Omega"/>
      <family val="2"/>
    </font>
    <font>
      <sz val="10"/>
      <color indexed="8"/>
      <name val="Verdana"/>
      <family val="2"/>
    </font>
    <font>
      <u/>
      <sz val="11"/>
      <color indexed="12"/>
      <name val="CG Omega"/>
      <family val="2"/>
    </font>
    <font>
      <sz val="10"/>
      <color theme="1"/>
      <name val="Arial"/>
      <family val="2"/>
    </font>
    <font>
      <b/>
      <sz val="10"/>
      <name val="Arial"/>
      <family val="2"/>
    </font>
    <font>
      <b/>
      <sz val="10"/>
      <color indexed="8"/>
      <name val="Arial"/>
      <family val="2"/>
    </font>
    <font>
      <sz val="12"/>
      <color indexed="8"/>
      <name val="Arial"/>
      <family val="2"/>
    </font>
    <font>
      <u/>
      <sz val="11"/>
      <color theme="10"/>
      <name val="Calibri"/>
      <family val="2"/>
      <scheme val="minor"/>
    </font>
    <font>
      <b/>
      <sz val="14"/>
      <name val="Arial"/>
      <family val="2"/>
    </font>
    <font>
      <sz val="8"/>
      <color theme="1"/>
      <name val="Tahoma"/>
      <family val="2"/>
    </font>
    <font>
      <sz val="11"/>
      <name val="CG Omega"/>
    </font>
    <font>
      <sz val="11"/>
      <color theme="1"/>
      <name val="Arial"/>
      <family val="2"/>
    </font>
    <font>
      <sz val="10"/>
      <name val="Times New Roman"/>
      <family val="1"/>
    </font>
    <font>
      <sz val="12"/>
      <color theme="1"/>
      <name val="Arial"/>
      <family val="2"/>
    </font>
    <font>
      <sz val="11"/>
      <color rgb="FF9C5700"/>
      <name val="Arial"/>
      <family val="2"/>
    </font>
    <font>
      <sz val="11"/>
      <color indexed="8"/>
      <name val="Calibri"/>
      <family val="2"/>
    </font>
    <font>
      <sz val="11"/>
      <color rgb="FF9C0006"/>
      <name val="Arial"/>
      <family val="2"/>
    </font>
    <font>
      <u/>
      <sz val="11"/>
      <color theme="10"/>
      <name val="Arial"/>
      <family val="2"/>
    </font>
    <font>
      <b/>
      <sz val="15"/>
      <color theme="3"/>
      <name val="Verdana"/>
      <family val="2"/>
    </font>
    <font>
      <b/>
      <sz val="13"/>
      <color theme="3"/>
      <name val="Verdana"/>
      <family val="2"/>
    </font>
    <font>
      <i/>
      <sz val="10"/>
      <color theme="0" tint="-0.499984740745262"/>
      <name val="Verdana"/>
      <family val="2"/>
    </font>
    <font>
      <b/>
      <sz val="18"/>
      <color theme="0"/>
      <name val="Verdana"/>
      <family val="2"/>
    </font>
    <font>
      <b/>
      <sz val="12"/>
      <color theme="0"/>
      <name val="Verdana"/>
      <family val="2"/>
    </font>
    <font>
      <u/>
      <sz val="10"/>
      <color theme="1"/>
      <name val="Gill Sans MT"/>
      <family val="2"/>
    </font>
    <font>
      <sz val="10"/>
      <name val="Helv"/>
      <charset val="204"/>
    </font>
    <font>
      <sz val="10"/>
      <color indexed="8"/>
      <name val="Arial"/>
      <family val="2"/>
    </font>
    <font>
      <sz val="10"/>
      <color indexed="9"/>
      <name val="Arial"/>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b/>
      <sz val="10"/>
      <color rgb="FFFF0000"/>
      <name val="Gill Sans MT"/>
      <family val="2"/>
    </font>
    <font>
      <b/>
      <sz val="12"/>
      <color indexed="8"/>
      <name val="Arial"/>
      <family val="2"/>
    </font>
    <font>
      <b/>
      <i/>
      <sz val="12"/>
      <color indexed="8"/>
      <name val="Arial"/>
      <family val="2"/>
    </font>
    <font>
      <i/>
      <sz val="12"/>
      <color indexed="8"/>
      <name val="Arial"/>
      <family val="2"/>
    </font>
    <font>
      <sz val="19"/>
      <color indexed="48"/>
      <name val="Arial"/>
      <family val="2"/>
    </font>
    <font>
      <sz val="12"/>
      <color indexed="14"/>
      <name val="Arial"/>
      <family val="2"/>
    </font>
    <font>
      <b/>
      <i/>
      <sz val="10"/>
      <color theme="1"/>
      <name val="Gill Sans MT"/>
      <family val="2"/>
    </font>
    <font>
      <i/>
      <sz val="10"/>
      <name val="Gill Sans MT"/>
      <family val="2"/>
    </font>
    <font>
      <b/>
      <sz val="9"/>
      <color indexed="81"/>
      <name val="Tahoma"/>
      <family val="2"/>
    </font>
    <font>
      <i/>
      <sz val="10"/>
      <color rgb="FFFF0000"/>
      <name val="Gill Sans MT"/>
      <family val="2"/>
    </font>
    <font>
      <sz val="11"/>
      <color rgb="FFFF0000"/>
      <name val="Aptos"/>
      <family val="2"/>
    </font>
    <font>
      <b/>
      <i/>
      <sz val="7"/>
      <color theme="1"/>
      <name val="Aptos"/>
      <family val="2"/>
    </font>
    <font>
      <b/>
      <i/>
      <sz val="10"/>
      <color theme="1"/>
      <name val="Aptos"/>
      <family val="2"/>
    </font>
    <font>
      <b/>
      <sz val="10"/>
      <color theme="1"/>
      <name val="Aptos"/>
      <family val="2"/>
    </font>
    <font>
      <sz val="12"/>
      <name val="Gill Sans MT"/>
      <family val="2"/>
    </font>
    <font>
      <b/>
      <sz val="12"/>
      <name val="Gill Sans MT"/>
      <family val="2"/>
    </font>
    <font>
      <u/>
      <sz val="10"/>
      <color theme="10"/>
      <name val="Gill Sans MT"/>
      <family val="2"/>
    </font>
    <font>
      <sz val="8"/>
      <color theme="1"/>
      <name val="Gill Sans MT"/>
      <family val="2"/>
    </font>
    <font>
      <sz val="11"/>
      <color theme="1"/>
      <name val="Gill Sans MT"/>
      <family val="2"/>
    </font>
    <font>
      <sz val="10"/>
      <color theme="0" tint="-0.249977111117893"/>
      <name val="Verdana"/>
      <family val="2"/>
    </font>
    <font>
      <b/>
      <sz val="12"/>
      <color rgb="FF0E2841"/>
      <name val="Calibri"/>
      <family val="2"/>
    </font>
    <font>
      <sz val="11"/>
      <color rgb="FF000000"/>
      <name val="Calibri"/>
      <family val="2"/>
    </font>
    <font>
      <b/>
      <sz val="11"/>
      <color rgb="FF000000"/>
      <name val="Calibri"/>
      <family val="2"/>
    </font>
    <font>
      <b/>
      <sz val="10"/>
      <color rgb="FFFF0000"/>
      <name val="Verdana"/>
      <family val="2"/>
    </font>
    <font>
      <b/>
      <i/>
      <sz val="9"/>
      <color rgb="FF000000"/>
      <name val="Aptos"/>
      <family val="2"/>
    </font>
    <font>
      <sz val="8"/>
      <name val="Gill Sans MT"/>
      <family val="2"/>
    </font>
    <font>
      <b/>
      <sz val="9"/>
      <color theme="1"/>
      <name val="Gill Sans MT"/>
      <family val="2"/>
    </font>
    <font>
      <b/>
      <sz val="9"/>
      <name val="Gill Sans MT"/>
      <family val="2"/>
    </font>
    <font>
      <sz val="8"/>
      <color rgb="FF242424"/>
      <name val="Gill Sans MT"/>
      <family val="2"/>
    </font>
    <font>
      <i/>
      <sz val="9"/>
      <color rgb="FF242424"/>
      <name val="Aptos"/>
      <family val="2"/>
    </font>
    <font>
      <b/>
      <sz val="12"/>
      <color theme="1"/>
      <name val="Calibri"/>
      <family val="2"/>
      <scheme val="minor"/>
    </font>
    <font>
      <b/>
      <sz val="10"/>
      <color theme="1"/>
      <name val="Calibri"/>
      <family val="2"/>
    </font>
    <font>
      <sz val="10"/>
      <color rgb="FFED0000"/>
      <name val="Gill Sans MT"/>
      <family val="2"/>
    </font>
    <font>
      <i/>
      <sz val="9"/>
      <color rgb="FFED0000"/>
      <name val="Gill Sans MT"/>
      <family val="2"/>
    </font>
    <font>
      <sz val="10"/>
      <color rgb="FFED0000"/>
      <name val="Verdana"/>
      <family val="2"/>
    </font>
    <font>
      <sz val="10"/>
      <color theme="2" tint="-0.499984740745262"/>
      <name val="Gill Sans MT"/>
      <family val="2"/>
    </font>
    <font>
      <b/>
      <sz val="9"/>
      <color rgb="FFBE0000"/>
      <name val="Aptos"/>
      <family val="2"/>
    </font>
    <font>
      <b/>
      <sz val="9"/>
      <color rgb="FFBE0000"/>
      <name val="Gill Sans MT"/>
      <family val="2"/>
    </font>
    <font>
      <i/>
      <sz val="9"/>
      <color rgb="FFED0000"/>
      <name val="Aptos"/>
      <family val="2"/>
    </font>
    <font>
      <sz val="12"/>
      <color rgb="FFED0000"/>
      <name val="Aptos"/>
      <family val="2"/>
    </font>
    <font>
      <sz val="12"/>
      <color rgb="FFED0000"/>
      <name val="Gill Sans MT"/>
      <family val="2"/>
    </font>
    <font>
      <b/>
      <sz val="11"/>
      <color rgb="FFB20000"/>
      <name val="Calibri"/>
      <family val="2"/>
    </font>
    <font>
      <i/>
      <sz val="8"/>
      <color theme="1"/>
      <name val="Gill Sans MT"/>
      <family val="2"/>
    </font>
    <font>
      <b/>
      <sz val="11"/>
      <color rgb="FF0F4761"/>
      <name val="Aptos"/>
      <family val="2"/>
    </font>
    <font>
      <sz val="9"/>
      <name val="Verdana"/>
      <family val="2"/>
    </font>
    <font>
      <sz val="9"/>
      <color rgb="FFC00000"/>
      <name val="Aptos"/>
      <family val="2"/>
    </font>
    <font>
      <i/>
      <sz val="9"/>
      <color rgb="FFC00000"/>
      <name val="Gill Sans MT"/>
      <family val="2"/>
    </font>
    <font>
      <b/>
      <i/>
      <u/>
      <sz val="10"/>
      <color theme="1"/>
      <name val="Verdana"/>
      <family val="2"/>
    </font>
    <font>
      <i/>
      <sz val="10"/>
      <color rgb="FF242424"/>
      <name val="Gill Sans MT"/>
      <family val="2"/>
    </font>
    <font>
      <sz val="10"/>
      <color rgb="FF005E00"/>
      <name val="Gill Sans MT"/>
      <family val="2"/>
    </font>
    <font>
      <sz val="10"/>
      <color theme="9" tint="-0.249977111117893"/>
      <name val="Gill Sans MT"/>
      <family val="2"/>
    </font>
    <font>
      <b/>
      <sz val="10"/>
      <color theme="9" tint="-0.249977111117893"/>
      <name val="Gill Sans MT"/>
      <family val="2"/>
    </font>
    <font>
      <sz val="12"/>
      <color rgb="FFB20000"/>
      <name val="Aptos"/>
      <family val="2"/>
    </font>
    <font>
      <i/>
      <sz val="10"/>
      <color rgb="FFB20000"/>
      <name val="Gill Sans MT"/>
      <family val="2"/>
    </font>
    <font>
      <sz val="10"/>
      <color rgb="FFB20000"/>
      <name val="Gill Sans MT"/>
      <family val="2"/>
    </font>
    <font>
      <b/>
      <sz val="12"/>
      <color rgb="FFB20000"/>
      <name val="Aptos"/>
      <family val="2"/>
    </font>
    <font>
      <sz val="12"/>
      <color rgb="FFB20000"/>
      <name val="Gill Sans MT"/>
      <family val="2"/>
    </font>
    <font>
      <sz val="11"/>
      <color rgb="FFB20000"/>
      <name val="Aptos Narrow"/>
      <family val="2"/>
    </font>
    <font>
      <sz val="10"/>
      <color rgb="FFB20000"/>
      <name val="Verdana"/>
      <family val="2"/>
    </font>
    <font>
      <sz val="8"/>
      <color rgb="FFB20000"/>
      <name val="Gill Sans MT"/>
      <family val="2"/>
    </font>
    <font>
      <b/>
      <sz val="10"/>
      <color rgb="FFB20000"/>
      <name val="Gill Sans MT"/>
      <family val="2"/>
    </font>
    <font>
      <b/>
      <i/>
      <sz val="10"/>
      <color theme="0" tint="-0.34998626667073579"/>
      <name val="Gill Sans MT"/>
      <family val="2"/>
    </font>
    <font>
      <sz val="9"/>
      <name val="Gill Sans MT"/>
      <family val="2"/>
    </font>
    <font>
      <b/>
      <sz val="9"/>
      <color rgb="FF53606B"/>
      <name val="Calibri"/>
      <family val="2"/>
    </font>
    <font>
      <sz val="9"/>
      <color rgb="FF53606B"/>
      <name val="Calibri"/>
      <family val="2"/>
    </font>
    <font>
      <sz val="11"/>
      <color rgb="FFB20000"/>
      <name val="Aptos"/>
      <family val="2"/>
    </font>
    <font>
      <b/>
      <sz val="11"/>
      <color rgb="FFB20000"/>
      <name val="Aptos"/>
      <family val="2"/>
    </font>
    <font>
      <b/>
      <sz val="9"/>
      <color rgb="FFB20000"/>
      <name val="Calibri"/>
      <family val="2"/>
    </font>
    <font>
      <sz val="9"/>
      <color rgb="FFB20000"/>
      <name val="Aptos"/>
      <family val="2"/>
    </font>
    <font>
      <sz val="9"/>
      <color rgb="FFB20000"/>
      <name val="Gill Sans MT"/>
      <family val="2"/>
    </font>
    <font>
      <b/>
      <sz val="9"/>
      <color rgb="FFB20000"/>
      <name val="Aptos"/>
      <family val="2"/>
    </font>
    <font>
      <sz val="9"/>
      <color rgb="FFB20000"/>
      <name val="Calibri"/>
      <family val="2"/>
    </font>
    <font>
      <i/>
      <sz val="9"/>
      <color rgb="FFB20000"/>
      <name val="Gill Sans MT"/>
      <family val="2"/>
    </font>
    <font>
      <b/>
      <i/>
      <sz val="10"/>
      <name val="Gill Sans MT"/>
      <family val="2"/>
    </font>
    <font>
      <b/>
      <i/>
      <sz val="10"/>
      <color rgb="FFB20000"/>
      <name val="Gill Sans MT"/>
      <family val="2"/>
    </font>
    <font>
      <b/>
      <sz val="10"/>
      <color rgb="FFB20000"/>
      <name val="Verdana"/>
      <family val="2"/>
    </font>
    <font>
      <b/>
      <i/>
      <sz val="9"/>
      <color rgb="FFB20000"/>
      <name val="Aptos"/>
      <family val="2"/>
    </font>
    <font>
      <b/>
      <sz val="9"/>
      <color theme="1"/>
      <name val="Verdana"/>
      <family val="2"/>
    </font>
    <font>
      <b/>
      <sz val="12"/>
      <name val="Aptos"/>
      <family val="2"/>
    </font>
    <font>
      <b/>
      <sz val="9"/>
      <name val="Calibri"/>
      <family val="2"/>
    </font>
    <font>
      <sz val="9"/>
      <name val="Calibri"/>
      <family val="2"/>
    </font>
    <font>
      <b/>
      <sz val="10"/>
      <color rgb="FFB20000"/>
      <name val="Aptos"/>
      <family val="2"/>
    </font>
    <font>
      <sz val="10"/>
      <color rgb="FFFF0000"/>
      <name val="Verdana"/>
      <family val="2"/>
    </font>
    <font>
      <sz val="11"/>
      <color rgb="FF53606B"/>
      <name val="Calibri"/>
      <family val="2"/>
    </font>
    <font>
      <b/>
      <sz val="11"/>
      <color rgb="FF53606B"/>
      <name val="Calibri"/>
      <family val="2"/>
    </font>
    <font>
      <sz val="10"/>
      <color rgb="FF53606B"/>
      <name val="Calibri"/>
      <family val="2"/>
    </font>
    <font>
      <i/>
      <sz val="9"/>
      <color theme="0" tint="-0.14999847407452621"/>
      <name val="Gill Sans MT"/>
      <family val="2"/>
    </font>
    <font>
      <b/>
      <sz val="9"/>
      <color rgb="FF7D0000"/>
      <name val="Gill Sans MT"/>
      <family val="2"/>
    </font>
  </fonts>
  <fills count="113">
    <fill>
      <patternFill patternType="none"/>
    </fill>
    <fill>
      <patternFill patternType="gray125"/>
    </fill>
    <fill>
      <patternFill patternType="solid">
        <fgColor rgb="FFC6EFCE"/>
        <bgColor rgb="FFC6EFCE"/>
      </patternFill>
    </fill>
    <fill>
      <patternFill patternType="solid">
        <fgColor rgb="FFFF9900"/>
        <bgColor indexed="64"/>
      </patternFill>
    </fill>
    <fill>
      <patternFill patternType="solid">
        <fgColor rgb="FFFFC7CE"/>
        <bgColor rgb="FFFFC7CE"/>
      </patternFill>
    </fill>
    <fill>
      <patternFill patternType="solid">
        <fgColor rgb="FFF1A00F"/>
        <bgColor indexed="64"/>
      </patternFill>
    </fill>
    <fill>
      <patternFill patternType="solid">
        <fgColor rgb="FFC2D69B"/>
        <bgColor indexed="64"/>
      </patternFill>
    </fill>
    <fill>
      <patternFill patternType="solid">
        <fgColor rgb="FFFABF8F"/>
        <bgColor indexed="64"/>
      </patternFill>
    </fill>
    <fill>
      <patternFill patternType="solid">
        <fgColor rgb="FFD99594"/>
        <bgColor indexed="64"/>
      </patternFill>
    </fill>
    <fill>
      <patternFill patternType="solid">
        <fgColor rgb="FFFFFFFF"/>
        <bgColor indexed="64"/>
      </patternFill>
    </fill>
    <fill>
      <patternFill patternType="solid">
        <fgColor rgb="FFD9F2D0"/>
        <bgColor indexed="64"/>
      </patternFill>
    </fill>
    <fill>
      <patternFill patternType="solid">
        <fgColor rgb="FFF28686"/>
        <bgColor indexed="64"/>
      </patternFill>
    </fill>
    <fill>
      <patternFill patternType="solid">
        <fgColor rgb="FFFFCC66"/>
        <bgColor indexed="64"/>
      </patternFill>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0" tint="-0.249977111117893"/>
        <bgColor indexed="64"/>
      </patternFill>
    </fill>
    <fill>
      <patternFill patternType="solid">
        <fgColor rgb="FFFFFFCC"/>
        <bgColor indexed="64"/>
      </patternFill>
    </fill>
    <fill>
      <patternFill patternType="solid">
        <fgColor theme="0" tint="-0.14999847407452621"/>
        <bgColor indexed="64"/>
      </patternFill>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theme="6" tint="0.39997558519241921"/>
        <bgColor indexed="64"/>
      </patternFill>
    </fill>
    <fill>
      <patternFill patternType="solid">
        <fgColor theme="7" tint="0.59996337778862885"/>
        <bgColor indexed="64"/>
      </patternFill>
    </fill>
    <fill>
      <patternFill patternType="solid">
        <fgColor rgb="FFFFC000"/>
        <bgColor indexed="64"/>
      </patternFill>
    </fill>
    <fill>
      <patternFill patternType="solid">
        <fgColor theme="0" tint="-0.499984740745262"/>
        <bgColor indexed="64"/>
      </patternFill>
    </fill>
    <fill>
      <patternFill patternType="lightUp">
        <fgColor theme="6"/>
      </patternFill>
    </fill>
    <fill>
      <patternFill patternType="solid">
        <fgColor theme="8" tint="0.59996337778862885"/>
        <bgColor indexed="64"/>
      </patternFill>
    </fill>
    <fill>
      <patternFill patternType="solid">
        <fgColor theme="4"/>
        <bgColor indexed="64"/>
      </patternFill>
    </fill>
    <fill>
      <patternFill patternType="solid">
        <fgColor theme="4" tint="0.39994506668294322"/>
        <bgColor indexed="64"/>
      </patternFill>
    </fill>
    <fill>
      <patternFill patternType="solid">
        <fgColor rgb="FFD1FFD1"/>
        <bgColor indexed="64"/>
      </patternFill>
    </fill>
    <fill>
      <patternFill patternType="solid">
        <fgColor rgb="FFC5E1FF"/>
        <bgColor indexed="64"/>
      </patternFill>
    </fill>
    <fill>
      <patternFill patternType="solid">
        <fgColor rgb="FFCCCCFF"/>
        <bgColor indexed="64"/>
      </patternFill>
    </fill>
    <fill>
      <patternFill patternType="solid">
        <fgColor indexed="22"/>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4FAFC"/>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CCCCCC"/>
        <bgColor indexed="64"/>
      </patternFill>
    </fill>
    <fill>
      <patternFill patternType="solid">
        <fgColor theme="5" tint="0.59999389629810485"/>
        <bgColor indexed="64"/>
      </patternFill>
    </fill>
  </fills>
  <borders count="103">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bottom style="medium">
        <color rgb="FF000000"/>
      </bottom>
      <diagonal/>
    </border>
    <border>
      <left/>
      <right style="medium">
        <color rgb="FF00000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rgb="FF7F7F7F"/>
      </top>
      <bottom style="medium">
        <color rgb="FF7F7F7F"/>
      </bottom>
      <diagonal/>
    </border>
    <border>
      <left/>
      <right/>
      <top/>
      <bottom style="medium">
        <color rgb="FF7F7F7F"/>
      </bottom>
      <diagonal/>
    </border>
    <border>
      <left/>
      <right/>
      <top style="medium">
        <color rgb="FF7F7F7F"/>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auto="1"/>
      </top>
      <bottom style="thin">
        <color auto="1"/>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48"/>
      </top>
      <bottom style="thin">
        <color indexed="48"/>
      </bottom>
      <diagonal/>
    </border>
    <border>
      <left/>
      <right/>
      <top style="thin">
        <color indexed="64"/>
      </top>
      <bottom style="thin">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bottom style="medium">
        <color rgb="FF7F7F7F"/>
      </bottom>
      <diagonal/>
    </border>
    <border>
      <left style="medium">
        <color indexed="64"/>
      </left>
      <right/>
      <top style="medium">
        <color rgb="FF7F7F7F"/>
      </top>
      <bottom style="medium">
        <color rgb="FF7F7F7F"/>
      </bottom>
      <diagonal/>
    </border>
    <border>
      <left style="medium">
        <color indexed="64"/>
      </left>
      <right/>
      <top style="medium">
        <color rgb="FF7F7F7F"/>
      </top>
      <bottom style="medium">
        <color indexed="64"/>
      </bottom>
      <diagonal/>
    </border>
    <border>
      <left/>
      <right/>
      <top style="medium">
        <color rgb="FF7F7F7F"/>
      </top>
      <bottom style="medium">
        <color indexed="64"/>
      </bottom>
      <diagonal/>
    </border>
    <border>
      <left style="medium">
        <color indexed="64"/>
      </left>
      <right/>
      <top style="medium">
        <color rgb="FF7F7F7F"/>
      </top>
      <bottom/>
      <diagonal/>
    </border>
    <border>
      <left style="medium">
        <color indexed="64"/>
      </left>
      <right style="medium">
        <color indexed="64"/>
      </right>
      <top/>
      <bottom style="medium">
        <color rgb="FF7F7F7F"/>
      </bottom>
      <diagonal/>
    </border>
    <border>
      <left style="medium">
        <color indexed="64"/>
      </left>
      <right style="medium">
        <color indexed="64"/>
      </right>
      <top style="medium">
        <color rgb="FF7F7F7F"/>
      </top>
      <bottom/>
      <diagonal/>
    </border>
    <border>
      <left style="medium">
        <color indexed="64"/>
      </left>
      <right style="medium">
        <color indexed="64"/>
      </right>
      <top style="medium">
        <color rgb="FF7F7F7F"/>
      </top>
      <bottom style="medium">
        <color rgb="FF7F7F7F"/>
      </bottom>
      <diagonal/>
    </border>
    <border>
      <left style="thin">
        <color auto="1"/>
      </left>
      <right style="thin">
        <color auto="1"/>
      </right>
      <top style="thin">
        <color auto="1"/>
      </top>
      <bottom style="medium">
        <color indexed="64"/>
      </bottom>
      <diagonal/>
    </border>
    <border>
      <left/>
      <right style="medium">
        <color rgb="FF808080"/>
      </right>
      <top style="medium">
        <color rgb="FF808080"/>
      </top>
      <bottom style="medium">
        <color rgb="FF808080"/>
      </bottom>
      <diagonal/>
    </border>
    <border>
      <left/>
      <right/>
      <top style="medium">
        <color rgb="FF808080"/>
      </top>
      <bottom style="medium">
        <color rgb="FF808080"/>
      </bottom>
      <diagonal/>
    </border>
    <border>
      <left/>
      <right style="medium">
        <color rgb="FF808080"/>
      </right>
      <top/>
      <bottom style="medium">
        <color rgb="FF808080"/>
      </bottom>
      <diagonal/>
    </border>
    <border>
      <left/>
      <right/>
      <top/>
      <bottom style="medium">
        <color rgb="FF808080"/>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s>
  <cellStyleXfs count="37867">
    <xf numFmtId="0" fontId="0"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164" fontId="4" fillId="0" borderId="0" applyFont="0" applyFill="0" applyBorder="0" applyProtection="0">
      <alignment vertical="top"/>
    </xf>
    <xf numFmtId="0" fontId="11" fillId="0" borderId="0" applyNumberFormat="0" applyFill="0" applyBorder="0" applyAlignment="0" applyProtection="0"/>
    <xf numFmtId="0" fontId="12" fillId="0" borderId="0"/>
    <xf numFmtId="0" fontId="13" fillId="4" borderId="0" applyNumberFormat="0" applyBorder="0" applyAlignment="0" applyProtection="0"/>
    <xf numFmtId="0" fontId="14" fillId="2" borderId="0" applyNumberFormat="0" applyBorder="0" applyAlignment="0" applyProtection="0"/>
    <xf numFmtId="9" fontId="12" fillId="0" borderId="0" applyFont="0" applyFill="0" applyBorder="0" applyAlignment="0" applyProtection="0"/>
    <xf numFmtId="0" fontId="11"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171" fontId="3" fillId="0" borderId="0"/>
    <xf numFmtId="0" fontId="3" fillId="0" borderId="0" applyFont="0" applyFill="0" applyBorder="0" applyProtection="0">
      <alignment vertical="top"/>
    </xf>
    <xf numFmtId="0" fontId="101" fillId="0" borderId="0"/>
    <xf numFmtId="187" fontId="3" fillId="0" borderId="0" applyFont="0" applyFill="0" applyBorder="0" applyProtection="0">
      <alignment vertical="top"/>
    </xf>
    <xf numFmtId="188" fontId="3" fillId="0" borderId="0" applyFont="0" applyFill="0" applyBorder="0" applyProtection="0">
      <alignment vertical="top"/>
    </xf>
    <xf numFmtId="182" fontId="3" fillId="0" borderId="0" applyFont="0" applyFill="0" applyBorder="0" applyProtection="0">
      <alignment vertical="top"/>
    </xf>
    <xf numFmtId="183" fontId="3" fillId="0" borderId="0" applyFont="0" applyFill="0" applyBorder="0" applyProtection="0">
      <alignment vertical="top"/>
    </xf>
    <xf numFmtId="184" fontId="3" fillId="0" borderId="0" applyFont="0" applyFill="0" applyBorder="0" applyProtection="0">
      <alignment vertical="top"/>
    </xf>
    <xf numFmtId="0" fontId="1" fillId="0" borderId="0"/>
    <xf numFmtId="171" fontId="103" fillId="0" borderId="0"/>
    <xf numFmtId="171" fontId="3" fillId="0" borderId="0"/>
    <xf numFmtId="171" fontId="103" fillId="0" borderId="0"/>
    <xf numFmtId="171" fontId="101" fillId="0" borderId="0"/>
    <xf numFmtId="171" fontId="3" fillId="0" borderId="0"/>
    <xf numFmtId="171" fontId="103" fillId="0" borderId="0"/>
    <xf numFmtId="0" fontId="3" fillId="0" borderId="0"/>
    <xf numFmtId="0" fontId="101" fillId="0" borderId="0"/>
    <xf numFmtId="171" fontId="3" fillId="0" borderId="0"/>
    <xf numFmtId="171" fontId="101" fillId="0" borderId="0"/>
    <xf numFmtId="171" fontId="3" fillId="0" borderId="0"/>
    <xf numFmtId="0" fontId="3" fillId="0" borderId="0"/>
    <xf numFmtId="171" fontId="3" fillId="0" borderId="0"/>
    <xf numFmtId="0" fontId="3" fillId="0" borderId="0"/>
    <xf numFmtId="0" fontId="3" fillId="0" borderId="0"/>
    <xf numFmtId="171" fontId="103" fillId="0" borderId="0"/>
    <xf numFmtId="171" fontId="3" fillId="0" borderId="0"/>
    <xf numFmtId="0" fontId="1" fillId="0" borderId="0"/>
    <xf numFmtId="171" fontId="105" fillId="0" borderId="0" applyNumberFormat="0" applyFill="0" applyBorder="0" applyAlignment="0" applyProtection="0">
      <alignment vertical="top"/>
      <protection locked="0"/>
    </xf>
    <xf numFmtId="0" fontId="1" fillId="0" borderId="0"/>
    <xf numFmtId="171" fontId="3" fillId="0" borderId="0"/>
    <xf numFmtId="0" fontId="106" fillId="0" borderId="0"/>
    <xf numFmtId="171" fontId="3" fillId="0" borderId="0"/>
    <xf numFmtId="171" fontId="3" fillId="0" borderId="0" applyFont="0" applyFill="0" applyBorder="0" applyAlignment="0" applyProtection="0"/>
    <xf numFmtId="0" fontId="3" fillId="0" borderId="0"/>
    <xf numFmtId="0" fontId="103" fillId="0" borderId="0"/>
    <xf numFmtId="0" fontId="1" fillId="0" borderId="0"/>
    <xf numFmtId="0" fontId="101" fillId="0" borderId="0"/>
    <xf numFmtId="0" fontId="101" fillId="0" borderId="0"/>
    <xf numFmtId="0" fontId="1" fillId="0" borderId="0"/>
    <xf numFmtId="0" fontId="3" fillId="0" borderId="0"/>
    <xf numFmtId="0" fontId="1" fillId="0" borderId="0"/>
    <xf numFmtId="9" fontId="3" fillId="0" borderId="0" applyFont="0" applyFill="0" applyBorder="0" applyAlignment="0" applyProtection="0"/>
    <xf numFmtId="0" fontId="1" fillId="0" borderId="0"/>
    <xf numFmtId="0" fontId="1" fillId="0" borderId="0"/>
    <xf numFmtId="0" fontId="11" fillId="0" borderId="0" applyNumberFormat="0" applyFill="0" applyBorder="0" applyAlignment="0" applyProtection="0">
      <alignment vertical="top"/>
    </xf>
    <xf numFmtId="0" fontId="101" fillId="0" borderId="0" applyFont="0" applyFill="0" applyBorder="0" applyProtection="0">
      <alignment vertical="top"/>
    </xf>
    <xf numFmtId="0" fontId="110" fillId="0" borderId="0" applyNumberFormat="0" applyFill="0" applyBorder="0" applyAlignment="0" applyProtection="0">
      <alignment vertical="top"/>
    </xf>
    <xf numFmtId="0" fontId="1" fillId="0" borderId="0"/>
    <xf numFmtId="0" fontId="112" fillId="0" borderId="0"/>
    <xf numFmtId="0" fontId="1" fillId="0" borderId="0" applyFont="0" applyFill="0" applyBorder="0" applyProtection="0">
      <alignment vertical="top"/>
    </xf>
    <xf numFmtId="0" fontId="113" fillId="0" borderId="0"/>
    <xf numFmtId="0" fontId="113" fillId="0" borderId="0"/>
    <xf numFmtId="0" fontId="101" fillId="0" borderId="0"/>
    <xf numFmtId="0" fontId="1" fillId="0" borderId="0"/>
    <xf numFmtId="0" fontId="3" fillId="0" borderId="0"/>
    <xf numFmtId="0" fontId="113" fillId="0" borderId="0"/>
    <xf numFmtId="0" fontId="3" fillId="0" borderId="0"/>
    <xf numFmtId="0" fontId="3" fillId="26" borderId="0" applyNumberFormat="0" applyBorder="0" applyAlignment="0" applyProtection="0"/>
    <xf numFmtId="0" fontId="1" fillId="0" borderId="0"/>
    <xf numFmtId="171" fontId="103" fillId="0" borderId="0"/>
    <xf numFmtId="171"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applyNumberFormat="0" applyFill="0" applyBorder="0" applyAlignment="0" applyProtection="0"/>
    <xf numFmtId="43" fontId="3" fillId="0" borderId="0" applyFont="0" applyFill="0" applyBorder="0" applyAlignment="0" applyProtection="0"/>
    <xf numFmtId="189" fontId="85" fillId="28" borderId="0"/>
    <xf numFmtId="0" fontId="101" fillId="0" borderId="0"/>
    <xf numFmtId="189" fontId="74" fillId="21" borderId="0"/>
    <xf numFmtId="171" fontId="3" fillId="0" borderId="0"/>
    <xf numFmtId="0" fontId="3" fillId="0" borderId="0"/>
    <xf numFmtId="0" fontId="1" fillId="0" borderId="0"/>
    <xf numFmtId="0" fontId="1" fillId="0" borderId="0"/>
    <xf numFmtId="171" fontId="10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01" fillId="0" borderId="0"/>
    <xf numFmtId="0" fontId="3" fillId="29" borderId="0" applyNumberFormat="0" applyFon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14" fillId="0" borderId="0"/>
    <xf numFmtId="0" fontId="1" fillId="0" borderId="0"/>
    <xf numFmtId="0" fontId="1" fillId="0" borderId="0"/>
    <xf numFmtId="0" fontId="3" fillId="0" borderId="0"/>
    <xf numFmtId="0" fontId="3" fillId="26" borderId="0" applyNumberFormat="0" applyBorder="0" applyAlignment="0" applyProtection="0"/>
    <xf numFmtId="4" fontId="3" fillId="30" borderId="0"/>
    <xf numFmtId="0" fontId="3" fillId="0" borderId="0"/>
    <xf numFmtId="0" fontId="1" fillId="0" borderId="0"/>
    <xf numFmtId="0" fontId="1" fillId="0" borderId="0"/>
    <xf numFmtId="0" fontId="3" fillId="0" borderId="0" applyFont="0" applyFill="0" applyBorder="0" applyProtection="0">
      <alignment vertical="top"/>
    </xf>
    <xf numFmtId="0" fontId="3" fillId="0" borderId="0"/>
    <xf numFmtId="43" fontId="1" fillId="0" borderId="0" applyFont="0" applyFill="0" applyBorder="0" applyAlignment="0" applyProtection="0"/>
    <xf numFmtId="0" fontId="103" fillId="0" borderId="0"/>
    <xf numFmtId="0" fontId="116" fillId="0" borderId="0"/>
    <xf numFmtId="43" fontId="1" fillId="0" borderId="0" applyFont="0" applyFill="0" applyBorder="0" applyAlignment="0" applyProtection="0"/>
    <xf numFmtId="0" fontId="1" fillId="0" borderId="0"/>
    <xf numFmtId="171" fontId="103" fillId="0" borderId="0"/>
    <xf numFmtId="171" fontId="3" fillId="0" borderId="0"/>
    <xf numFmtId="187" fontId="3"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9" fontId="1" fillId="0" borderId="0" applyFont="0" applyFill="0" applyBorder="0" applyAlignment="0" applyProtection="0"/>
    <xf numFmtId="0" fontId="101" fillId="0" borderId="0"/>
    <xf numFmtId="0" fontId="101" fillId="0" borderId="0"/>
    <xf numFmtId="171" fontId="103" fillId="0" borderId="0"/>
    <xf numFmtId="0" fontId="1" fillId="0" borderId="0"/>
    <xf numFmtId="171" fontId="10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0" fontId="3"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98" fillId="16" borderId="0" applyNumberFormat="0" applyBorder="0" applyAlignment="0" applyProtection="0"/>
    <xf numFmtId="0" fontId="99" fillId="17" borderId="0" applyNumberFormat="0" applyBorder="0" applyAlignment="0" applyProtection="0"/>
    <xf numFmtId="0" fontId="3" fillId="0" borderId="0"/>
    <xf numFmtId="191" fontId="104" fillId="0" borderId="0"/>
    <xf numFmtId="171" fontId="3" fillId="0" borderId="0"/>
    <xf numFmtId="171" fontId="103" fillId="0" borderId="0"/>
    <xf numFmtId="171" fontId="105" fillId="0" borderId="0" applyNumberFormat="0" applyFill="0" applyBorder="0" applyAlignment="0" applyProtection="0">
      <alignment vertical="top"/>
      <protection locked="0"/>
    </xf>
    <xf numFmtId="0" fontId="101" fillId="0" borderId="0">
      <alignment vertical="top"/>
    </xf>
    <xf numFmtId="9" fontId="1" fillId="0" borderId="0" applyFont="0" applyFill="0" applyBorder="0" applyAlignment="0" applyProtection="0"/>
    <xf numFmtId="0" fontId="1" fillId="0" borderId="0"/>
    <xf numFmtId="185" fontId="3" fillId="20" borderId="29">
      <alignment vertical="center"/>
      <protection locked="0"/>
    </xf>
    <xf numFmtId="0" fontId="100" fillId="18" borderId="0" applyNumberFormat="0" applyBorder="0" applyAlignment="0" applyProtection="0"/>
    <xf numFmtId="0" fontId="98" fillId="16" borderId="0" applyNumberFormat="0" applyBorder="0" applyAlignment="0" applyProtection="0"/>
    <xf numFmtId="0" fontId="114" fillId="0" borderId="0"/>
    <xf numFmtId="0" fontId="117" fillId="18" borderId="0" applyNumberFormat="0" applyBorder="0" applyAlignment="0" applyProtection="0"/>
    <xf numFmtId="43" fontId="114" fillId="0" borderId="0" applyFont="0" applyFill="0" applyBorder="0" applyAlignment="0" applyProtection="0"/>
    <xf numFmtId="44" fontId="114" fillId="0" borderId="0" applyFont="0" applyFill="0" applyBorder="0" applyAlignment="0" applyProtection="0"/>
    <xf numFmtId="44" fontId="1" fillId="0" borderId="0" applyFont="0" applyFill="0" applyBorder="0" applyAlignment="0" applyProtection="0"/>
    <xf numFmtId="0" fontId="114" fillId="0" borderId="0"/>
    <xf numFmtId="0" fontId="114" fillId="0" borderId="0"/>
    <xf numFmtId="44" fontId="114" fillId="0" borderId="0" applyFont="0" applyFill="0" applyBorder="0" applyAlignment="0" applyProtection="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0" fontId="100" fillId="18" borderId="0" applyNumberFormat="0" applyBorder="0" applyAlignment="0" applyProtection="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43" fontId="1" fillId="0" borderId="0" applyFont="0" applyFill="0" applyBorder="0" applyAlignment="0" applyProtection="0"/>
    <xf numFmtId="185" fontId="3" fillId="20" borderId="29">
      <alignment vertical="center"/>
      <protection locked="0"/>
    </xf>
    <xf numFmtId="0" fontId="114" fillId="0" borderId="0"/>
    <xf numFmtId="43" fontId="114" fillId="0" borderId="0" applyFont="0" applyFill="0" applyBorder="0" applyAlignment="0" applyProtection="0"/>
    <xf numFmtId="44" fontId="114" fillId="0" borderId="0" applyFont="0" applyFill="0" applyBorder="0" applyAlignment="0" applyProtection="0"/>
    <xf numFmtId="44" fontId="1" fillId="0" borderId="0" applyFont="0" applyFill="0" applyBorder="0" applyAlignment="0" applyProtection="0"/>
    <xf numFmtId="0" fontId="114" fillId="0" borderId="0"/>
    <xf numFmtId="0" fontId="114" fillId="0" borderId="0"/>
    <xf numFmtId="44" fontId="114" fillId="0" borderId="0" applyFont="0" applyFill="0" applyBorder="0" applyAlignment="0" applyProtection="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0" fontId="118" fillId="0" borderId="0"/>
    <xf numFmtId="43" fontId="114" fillId="0" borderId="0" applyFont="0" applyFill="0" applyBorder="0" applyAlignment="0" applyProtection="0"/>
    <xf numFmtId="9"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9" fontId="114" fillId="0" borderId="0" applyFont="0" applyFill="0" applyBorder="0" applyAlignment="0" applyProtection="0"/>
    <xf numFmtId="0" fontId="119" fillId="17" borderId="0" applyNumberFormat="0" applyBorder="0" applyAlignment="0" applyProtection="0"/>
    <xf numFmtId="0" fontId="114" fillId="0" borderId="0"/>
    <xf numFmtId="43" fontId="114" fillId="0" borderId="0" applyFont="0" applyFill="0" applyBorder="0" applyAlignment="0" applyProtection="0"/>
    <xf numFmtId="9" fontId="114" fillId="0" borderId="0" applyFont="0" applyFill="0" applyBorder="0" applyAlignment="0" applyProtection="0"/>
    <xf numFmtId="0" fontId="120"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14" fillId="0" borderId="0" applyFont="0" applyFill="0" applyBorder="0" applyAlignment="0" applyProtection="0"/>
    <xf numFmtId="0" fontId="121" fillId="0" borderId="33" applyNumberFormat="0" applyFill="0" applyAlignment="0" applyProtection="0"/>
    <xf numFmtId="0" fontId="122" fillId="0" borderId="34" applyNumberFormat="0" applyFill="0" applyAlignment="0" applyProtection="0"/>
    <xf numFmtId="4" fontId="3" fillId="25" borderId="0" applyBorder="0" applyAlignment="0" applyProtection="0"/>
    <xf numFmtId="0" fontId="123" fillId="0" borderId="0" applyFill="0" applyBorder="0"/>
    <xf numFmtId="0" fontId="124" fillId="31" borderId="0" applyNumberFormat="0" applyBorder="0" applyAlignment="0" applyProtection="0"/>
    <xf numFmtId="0" fontId="125" fillId="31" borderId="0" applyNumberFormat="0" applyBorder="0" applyAlignment="0" applyProtection="0"/>
    <xf numFmtId="0" fontId="50" fillId="0" borderId="29" applyFill="0"/>
    <xf numFmtId="0" fontId="102" fillId="32" borderId="0" applyNumberFormat="0" applyBorder="0" applyAlignment="0" applyProtection="0"/>
    <xf numFmtId="171" fontId="11" fillId="0" borderId="0" applyNumberFormat="0" applyFill="0" applyBorder="0" applyAlignment="0" applyProtection="0">
      <alignment vertical="top"/>
      <protection locked="0"/>
    </xf>
    <xf numFmtId="0" fontId="113" fillId="0" borderId="0"/>
    <xf numFmtId="0" fontId="103" fillId="0" borderId="0"/>
    <xf numFmtId="0" fontId="3" fillId="0" borderId="0"/>
    <xf numFmtId="171" fontId="103" fillId="0" borderId="0"/>
    <xf numFmtId="9" fontId="103" fillId="0" borderId="0" applyFont="0" applyFill="0" applyBorder="0" applyAlignment="0" applyProtection="0"/>
    <xf numFmtId="0" fontId="3" fillId="0" borderId="0"/>
    <xf numFmtId="171" fontId="104" fillId="0" borderId="0"/>
    <xf numFmtId="0" fontId="3" fillId="0" borderId="0"/>
    <xf numFmtId="171" fontId="3" fillId="0" borderId="0"/>
    <xf numFmtId="171" fontId="101" fillId="0" borderId="0"/>
    <xf numFmtId="171" fontId="3" fillId="0" borderId="0"/>
    <xf numFmtId="0" fontId="3" fillId="0" borderId="0"/>
    <xf numFmtId="171" fontId="103" fillId="0" borderId="0"/>
    <xf numFmtId="0" fontId="3" fillId="0" borderId="0"/>
    <xf numFmtId="9" fontId="3" fillId="0" borderId="0" applyFont="0" applyFill="0" applyBorder="0" applyAlignment="0" applyProtection="0"/>
    <xf numFmtId="189" fontId="74" fillId="34" borderId="0" applyBorder="0">
      <alignment vertical="center"/>
    </xf>
    <xf numFmtId="43" fontId="3" fillId="0" borderId="0" applyFont="0" applyFill="0" applyBorder="0" applyAlignment="0" applyProtection="0"/>
    <xf numFmtId="185" fontId="3" fillId="33" borderId="29">
      <alignment vertical="center"/>
    </xf>
    <xf numFmtId="185" fontId="3" fillId="20" borderId="29">
      <alignment vertical="center"/>
      <protection locked="0"/>
    </xf>
    <xf numFmtId="0" fontId="113" fillId="0" borderId="0">
      <alignment vertical="top"/>
    </xf>
    <xf numFmtId="9" fontId="103" fillId="0" borderId="0" applyFont="0" applyFill="0" applyBorder="0" applyAlignment="0" applyProtection="0"/>
    <xf numFmtId="0" fontId="101" fillId="0" borderId="0"/>
    <xf numFmtId="0" fontId="101" fillId="0" borderId="0"/>
    <xf numFmtId="0" fontId="3" fillId="0" borderId="0"/>
    <xf numFmtId="43" fontId="1" fillId="0" borderId="0" applyFont="0" applyFill="0" applyBorder="0" applyAlignment="0" applyProtection="0"/>
    <xf numFmtId="0" fontId="3" fillId="0" borderId="0"/>
    <xf numFmtId="171" fontId="101" fillId="0" borderId="0"/>
    <xf numFmtId="171" fontId="103" fillId="0" borderId="0"/>
    <xf numFmtId="0" fontId="113" fillId="0" borderId="0"/>
    <xf numFmtId="0" fontId="3" fillId="0" borderId="0"/>
    <xf numFmtId="0" fontId="3" fillId="0" borderId="0"/>
    <xf numFmtId="0" fontId="3" fillId="0" borderId="0"/>
    <xf numFmtId="0" fontId="3" fillId="0" borderId="0"/>
    <xf numFmtId="0" fontId="3" fillId="0" borderId="0"/>
    <xf numFmtId="171" fontId="3" fillId="0" borderId="0"/>
    <xf numFmtId="0" fontId="3" fillId="0" borderId="0"/>
    <xf numFmtId="0" fontId="1" fillId="0" borderId="0"/>
    <xf numFmtId="0" fontId="3" fillId="0" borderId="0"/>
    <xf numFmtId="192" fontId="115" fillId="0" borderId="0" applyFont="0" applyFill="0" applyBorder="0" applyAlignment="0" applyProtection="0">
      <protection locked="0"/>
    </xf>
    <xf numFmtId="0" fontId="101" fillId="0" borderId="0"/>
    <xf numFmtId="0" fontId="101" fillId="0" borderId="0"/>
    <xf numFmtId="0" fontId="101" fillId="0" borderId="0"/>
    <xf numFmtId="193" fontId="103" fillId="0" borderId="0"/>
    <xf numFmtId="0" fontId="3" fillId="0" borderId="0"/>
    <xf numFmtId="0" fontId="1" fillId="0" borderId="0"/>
    <xf numFmtId="0" fontId="1" fillId="0" borderId="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06"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0" fontId="3" fillId="0" borderId="0"/>
    <xf numFmtId="0" fontId="114" fillId="0" borderId="0"/>
    <xf numFmtId="0" fontId="1" fillId="0" borderId="0"/>
    <xf numFmtId="0" fontId="3" fillId="0" borderId="0" applyFont="0" applyFill="0" applyBorder="0" applyProtection="0">
      <alignment vertical="top"/>
    </xf>
    <xf numFmtId="0" fontId="3" fillId="0" borderId="0"/>
    <xf numFmtId="9" fontId="114" fillId="0" borderId="0" applyFont="0" applyFill="0" applyBorder="0" applyAlignment="0" applyProtection="0"/>
    <xf numFmtId="0" fontId="114" fillId="0" borderId="0"/>
    <xf numFmtId="0" fontId="114" fillId="0" borderId="0"/>
    <xf numFmtId="0" fontId="114" fillId="0" borderId="0"/>
    <xf numFmtId="0" fontId="3" fillId="0" borderId="0"/>
    <xf numFmtId="189" fontId="126" fillId="0" borderId="0" applyFill="0" applyBorder="0">
      <alignment vertical="center"/>
    </xf>
    <xf numFmtId="189" fontId="6" fillId="19" borderId="0"/>
    <xf numFmtId="189" fontId="74" fillId="34" borderId="0" applyBorder="0">
      <alignment vertical="center"/>
    </xf>
    <xf numFmtId="10" fontId="6" fillId="0" borderId="0" applyFont="0" applyFill="0" applyBorder="0" applyAlignment="0" applyProtection="0">
      <alignment vertical="center"/>
    </xf>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106" fillId="0" borderId="0" applyFont="0" applyFill="0" applyBorder="0" applyAlignment="0" applyProtection="0"/>
    <xf numFmtId="0" fontId="3" fillId="0" borderId="0"/>
    <xf numFmtId="0" fontId="103" fillId="0" borderId="0"/>
    <xf numFmtId="0" fontId="101" fillId="0" borderId="0"/>
    <xf numFmtId="0" fontId="101" fillId="0" borderId="0"/>
    <xf numFmtId="194" fontId="3" fillId="27" borderId="29">
      <alignment vertical="center"/>
    </xf>
    <xf numFmtId="0" fontId="103" fillId="0" borderId="0"/>
    <xf numFmtId="0" fontId="11" fillId="0" borderId="0" applyNumberFormat="0" applyFill="0" applyBorder="0" applyAlignment="0" applyProtection="0">
      <alignment vertical="top"/>
      <protection locked="0"/>
    </xf>
    <xf numFmtId="190" fontId="1" fillId="0" borderId="0"/>
    <xf numFmtId="190" fontId="3" fillId="0" borderId="0"/>
    <xf numFmtId="190" fontId="106" fillId="0" borderId="0"/>
    <xf numFmtId="9" fontId="106" fillId="0" borderId="0" applyFont="0" applyFill="0" applyBorder="0" applyAlignment="0" applyProtection="0"/>
    <xf numFmtId="190" fontId="101" fillId="0" borderId="0"/>
    <xf numFmtId="190" fontId="101" fillId="0" borderId="0"/>
    <xf numFmtId="190" fontId="103" fillId="0" borderId="0"/>
    <xf numFmtId="190" fontId="101" fillId="0" borderId="0"/>
    <xf numFmtId="190" fontId="103" fillId="0" borderId="0"/>
    <xf numFmtId="190" fontId="103"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3" fillId="0" borderId="0"/>
    <xf numFmtId="190" fontId="103" fillId="0" borderId="0"/>
    <xf numFmtId="190" fontId="103" fillId="0" borderId="0"/>
    <xf numFmtId="190" fontId="101" fillId="0" borderId="0"/>
    <xf numFmtId="190" fontId="103" fillId="0" borderId="0"/>
    <xf numFmtId="190" fontId="101" fillId="0" borderId="0"/>
    <xf numFmtId="190" fontId="103" fillId="0" borderId="0"/>
    <xf numFmtId="190" fontId="103" fillId="0" borderId="0"/>
    <xf numFmtId="190" fontId="103"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27" fillId="0" borderId="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01" fillId="0" borderId="0" applyFont="0" applyFill="0" applyBorder="0" applyAlignment="0" applyProtection="0"/>
    <xf numFmtId="190" fontId="127" fillId="0" borderId="0"/>
    <xf numFmtId="190" fontId="101" fillId="0" borderId="0" applyFont="0" applyFill="0" applyBorder="0" applyAlignment="0" applyProtection="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alignment vertical="center"/>
    </xf>
    <xf numFmtId="190" fontId="103" fillId="0" borderId="0"/>
    <xf numFmtId="190" fontId="103" fillId="0" borderId="0"/>
    <xf numFmtId="190" fontId="103" fillId="0" borderId="0"/>
    <xf numFmtId="190" fontId="103" fillId="0" borderId="0"/>
    <xf numFmtId="190" fontId="103" fillId="0" borderId="0"/>
    <xf numFmtId="190" fontId="103" fillId="0" borderId="0"/>
    <xf numFmtId="190" fontId="101" fillId="0" borderId="0">
      <alignment vertical="center"/>
    </xf>
    <xf numFmtId="190" fontId="101" fillId="0" borderId="0">
      <alignment vertical="center"/>
    </xf>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3" fillId="0" borderId="0"/>
    <xf numFmtId="190" fontId="103" fillId="0" borderId="0"/>
    <xf numFmtId="190" fontId="103" fillId="0" borderId="0"/>
    <xf numFmtId="190" fontId="101" fillId="0" borderId="0"/>
    <xf numFmtId="190" fontId="101" fillId="0" borderId="0"/>
    <xf numFmtId="190" fontId="101" fillId="0" borderId="0"/>
    <xf numFmtId="190" fontId="101" fillId="0" borderId="0"/>
    <xf numFmtId="190" fontId="101" fillId="0" borderId="0"/>
    <xf numFmtId="190" fontId="103" fillId="0" borderId="0">
      <alignment vertical="justify"/>
    </xf>
    <xf numFmtId="190" fontId="128" fillId="37" borderId="0" applyNumberFormat="0" applyBorder="0" applyAlignment="0" applyProtection="0"/>
    <xf numFmtId="190" fontId="128" fillId="37" borderId="0" applyNumberFormat="0" applyBorder="0" applyAlignment="0" applyProtection="0"/>
    <xf numFmtId="190" fontId="128" fillId="38" borderId="0" applyNumberFormat="0" applyBorder="0" applyAlignment="0" applyProtection="0"/>
    <xf numFmtId="190" fontId="128" fillId="38" borderId="0" applyNumberFormat="0" applyBorder="0" applyAlignment="0" applyProtection="0"/>
    <xf numFmtId="190" fontId="128" fillId="39" borderId="0" applyNumberFormat="0" applyBorder="0" applyAlignment="0" applyProtection="0"/>
    <xf numFmtId="190" fontId="128" fillId="39" borderId="0" applyNumberFormat="0" applyBorder="0" applyAlignment="0" applyProtection="0"/>
    <xf numFmtId="190" fontId="128" fillId="40" borderId="0" applyNumberFormat="0" applyBorder="0" applyAlignment="0" applyProtection="0"/>
    <xf numFmtId="190" fontId="128" fillId="40" borderId="0" applyNumberFormat="0" applyBorder="0" applyAlignment="0" applyProtection="0"/>
    <xf numFmtId="190" fontId="128" fillId="37" borderId="0" applyNumberFormat="0" applyBorder="0" applyAlignment="0" applyProtection="0"/>
    <xf numFmtId="190" fontId="128" fillId="37" borderId="0" applyNumberFormat="0" applyBorder="0" applyAlignment="0" applyProtection="0"/>
    <xf numFmtId="190" fontId="128" fillId="41" borderId="0" applyNumberFormat="0" applyBorder="0" applyAlignment="0" applyProtection="0"/>
    <xf numFmtId="190" fontId="128" fillId="41" borderId="0" applyNumberFormat="0" applyBorder="0" applyAlignment="0" applyProtection="0"/>
    <xf numFmtId="190" fontId="128" fillId="36" borderId="0" applyNumberFormat="0" applyBorder="0" applyAlignment="0" applyProtection="0"/>
    <xf numFmtId="190" fontId="128" fillId="36" borderId="0" applyNumberFormat="0" applyBorder="0" applyAlignment="0" applyProtection="0"/>
    <xf numFmtId="190" fontId="128" fillId="38" borderId="0" applyNumberFormat="0" applyBorder="0" applyAlignment="0" applyProtection="0"/>
    <xf numFmtId="190" fontId="128" fillId="38" borderId="0" applyNumberFormat="0" applyBorder="0" applyAlignment="0" applyProtection="0"/>
    <xf numFmtId="190" fontId="128" fillId="42" borderId="0" applyNumberFormat="0" applyBorder="0" applyAlignment="0" applyProtection="0"/>
    <xf numFmtId="190" fontId="128" fillId="42" borderId="0" applyNumberFormat="0" applyBorder="0" applyAlignment="0" applyProtection="0"/>
    <xf numFmtId="190" fontId="128" fillId="43" borderId="0" applyNumberFormat="0" applyBorder="0" applyAlignment="0" applyProtection="0"/>
    <xf numFmtId="190" fontId="128" fillId="43" borderId="0" applyNumberFormat="0" applyBorder="0" applyAlignment="0" applyProtection="0"/>
    <xf numFmtId="190" fontId="128" fillId="44" borderId="0" applyNumberFormat="0" applyBorder="0" applyAlignment="0" applyProtection="0"/>
    <xf numFmtId="190" fontId="128" fillId="44" borderId="0" applyNumberFormat="0" applyBorder="0" applyAlignment="0" applyProtection="0"/>
    <xf numFmtId="190" fontId="128" fillId="41" borderId="0" applyNumberFormat="0" applyBorder="0" applyAlignment="0" applyProtection="0"/>
    <xf numFmtId="190" fontId="128" fillId="41" borderId="0" applyNumberFormat="0" applyBorder="0" applyAlignment="0" applyProtection="0"/>
    <xf numFmtId="190" fontId="129" fillId="45" borderId="0" applyNumberFormat="0" applyBorder="0" applyAlignment="0" applyProtection="0"/>
    <xf numFmtId="190" fontId="129" fillId="45" borderId="0" applyNumberFormat="0" applyBorder="0" applyAlignment="0" applyProtection="0"/>
    <xf numFmtId="190" fontId="129" fillId="38" borderId="0" applyNumberFormat="0" applyBorder="0" applyAlignment="0" applyProtection="0"/>
    <xf numFmtId="190" fontId="129" fillId="38" borderId="0" applyNumberFormat="0" applyBorder="0" applyAlignment="0" applyProtection="0"/>
    <xf numFmtId="190" fontId="129" fillId="42" borderId="0" applyNumberFormat="0" applyBorder="0" applyAlignment="0" applyProtection="0"/>
    <xf numFmtId="190" fontId="129" fillId="42" borderId="0" applyNumberFormat="0" applyBorder="0" applyAlignment="0" applyProtection="0"/>
    <xf numFmtId="190" fontId="129" fillId="43" borderId="0" applyNumberFormat="0" applyBorder="0" applyAlignment="0" applyProtection="0"/>
    <xf numFmtId="190" fontId="129" fillId="43" borderId="0" applyNumberFormat="0" applyBorder="0" applyAlignment="0" applyProtection="0"/>
    <xf numFmtId="190" fontId="129" fillId="45" borderId="0" applyNumberFormat="0" applyBorder="0" applyAlignment="0" applyProtection="0"/>
    <xf numFmtId="190" fontId="129" fillId="45" borderId="0" applyNumberFormat="0" applyBorder="0" applyAlignment="0" applyProtection="0"/>
    <xf numFmtId="190" fontId="129" fillId="46" borderId="0" applyNumberFormat="0" applyBorder="0" applyAlignment="0" applyProtection="0"/>
    <xf numFmtId="190" fontId="129" fillId="46" borderId="0" applyNumberFormat="0" applyBorder="0" applyAlignment="0" applyProtection="0"/>
    <xf numFmtId="190" fontId="118" fillId="47" borderId="0" applyNumberFormat="0" applyBorder="0" applyAlignment="0" applyProtection="0"/>
    <xf numFmtId="190" fontId="118" fillId="48" borderId="0" applyNumberFormat="0" applyBorder="0" applyAlignment="0" applyProtection="0"/>
    <xf numFmtId="190" fontId="130" fillId="49" borderId="0" applyNumberFormat="0" applyBorder="0" applyAlignment="0" applyProtection="0"/>
    <xf numFmtId="190" fontId="130" fillId="50" borderId="0" applyNumberFormat="0" applyBorder="0" applyAlignment="0" applyProtection="0"/>
    <xf numFmtId="190" fontId="130" fillId="50" borderId="0" applyNumberFormat="0" applyBorder="0" applyAlignment="0" applyProtection="0"/>
    <xf numFmtId="190" fontId="118" fillId="51" borderId="0" applyNumberFormat="0" applyBorder="0" applyAlignment="0" applyProtection="0"/>
    <xf numFmtId="190" fontId="118" fillId="52" borderId="0" applyNumberFormat="0" applyBorder="0" applyAlignment="0" applyProtection="0"/>
    <xf numFmtId="190" fontId="130" fillId="53" borderId="0" applyNumberFormat="0" applyBorder="0" applyAlignment="0" applyProtection="0"/>
    <xf numFmtId="190" fontId="130" fillId="54" borderId="0" applyNumberFormat="0" applyBorder="0" applyAlignment="0" applyProtection="0"/>
    <xf numFmtId="190" fontId="130" fillId="54" borderId="0" applyNumberFormat="0" applyBorder="0" applyAlignment="0" applyProtection="0"/>
    <xf numFmtId="190" fontId="118" fillId="55" borderId="0" applyNumberFormat="0" applyBorder="0" applyAlignment="0" applyProtection="0"/>
    <xf numFmtId="190" fontId="118" fillId="56" borderId="0" applyNumberFormat="0" applyBorder="0" applyAlignment="0" applyProtection="0"/>
    <xf numFmtId="190" fontId="130" fillId="57" borderId="0" applyNumberFormat="0" applyBorder="0" applyAlignment="0" applyProtection="0"/>
    <xf numFmtId="190" fontId="130" fillId="58" borderId="0" applyNumberFormat="0" applyBorder="0" applyAlignment="0" applyProtection="0"/>
    <xf numFmtId="190" fontId="130" fillId="58" borderId="0" applyNumberFormat="0" applyBorder="0" applyAlignment="0" applyProtection="0"/>
    <xf numFmtId="190" fontId="118" fillId="51" borderId="0" applyNumberFormat="0" applyBorder="0" applyAlignment="0" applyProtection="0"/>
    <xf numFmtId="190" fontId="118" fillId="59" borderId="0" applyNumberFormat="0" applyBorder="0" applyAlignment="0" applyProtection="0"/>
    <xf numFmtId="190" fontId="130" fillId="52" borderId="0" applyNumberFormat="0" applyBorder="0" applyAlignment="0" applyProtection="0"/>
    <xf numFmtId="190" fontId="130" fillId="60" borderId="0" applyNumberFormat="0" applyBorder="0" applyAlignment="0" applyProtection="0"/>
    <xf numFmtId="190" fontId="130" fillId="60" borderId="0" applyNumberFormat="0" applyBorder="0" applyAlignment="0" applyProtection="0"/>
    <xf numFmtId="190" fontId="118" fillId="61" borderId="0" applyNumberFormat="0" applyBorder="0" applyAlignment="0" applyProtection="0"/>
    <xf numFmtId="190" fontId="118" fillId="62" borderId="0" applyNumberFormat="0" applyBorder="0" applyAlignment="0" applyProtection="0"/>
    <xf numFmtId="190" fontId="130" fillId="49" borderId="0" applyNumberFormat="0" applyBorder="0" applyAlignment="0" applyProtection="0"/>
    <xf numFmtId="190" fontId="130" fillId="49" borderId="0" applyNumberFormat="0" applyBorder="0" applyAlignment="0" applyProtection="0"/>
    <xf numFmtId="190" fontId="130" fillId="49" borderId="0" applyNumberFormat="0" applyBorder="0" applyAlignment="0" applyProtection="0"/>
    <xf numFmtId="190" fontId="118" fillId="63" borderId="0" applyNumberFormat="0" applyBorder="0" applyAlignment="0" applyProtection="0"/>
    <xf numFmtId="190" fontId="118" fillId="64" borderId="0" applyNumberFormat="0" applyBorder="0" applyAlignment="0" applyProtection="0"/>
    <xf numFmtId="190" fontId="130" fillId="65" borderId="0" applyNumberFormat="0" applyBorder="0" applyAlignment="0" applyProtection="0"/>
    <xf numFmtId="190" fontId="130" fillId="66" borderId="0" applyNumberFormat="0" applyBorder="0" applyAlignment="0" applyProtection="0"/>
    <xf numFmtId="190" fontId="130" fillId="66" borderId="0" applyNumberFormat="0" applyBorder="0" applyAlignment="0" applyProtection="0"/>
    <xf numFmtId="190" fontId="131" fillId="63" borderId="0" applyNumberFormat="0" applyBorder="0" applyAlignment="0" applyProtection="0"/>
    <xf numFmtId="190" fontId="131" fillId="63" borderId="0" applyNumberFormat="0" applyBorder="0" applyAlignment="0" applyProtection="0"/>
    <xf numFmtId="190" fontId="132" fillId="67" borderId="45" applyNumberFormat="0" applyAlignment="0" applyProtection="0"/>
    <xf numFmtId="190" fontId="132" fillId="67" borderId="45" applyNumberFormat="0" applyAlignment="0" applyProtection="0"/>
    <xf numFmtId="190" fontId="133" fillId="60" borderId="46" applyNumberFormat="0" applyAlignment="0" applyProtection="0"/>
    <xf numFmtId="190" fontId="133" fillId="60" borderId="46" applyNumberFormat="0" applyAlignment="0" applyProtection="0"/>
    <xf numFmtId="37" fontId="107" fillId="0" borderId="31">
      <alignment horizontal="center"/>
    </xf>
    <xf numFmtId="37" fontId="107" fillId="0" borderId="0">
      <alignment horizontal="center" vertical="center" wrapText="1"/>
    </xf>
    <xf numFmtId="190" fontId="101" fillId="0" borderId="0" applyNumberFormat="0" applyFont="0" applyBorder="0" applyAlignment="0"/>
    <xf numFmtId="190" fontId="101" fillId="0" borderId="0" applyNumberFormat="0" applyFont="0" applyBorder="0" applyAlignment="0"/>
    <xf numFmtId="190" fontId="101" fillId="0" borderId="0" applyNumberFormat="0" applyFont="0" applyBorder="0" applyAlignment="0"/>
    <xf numFmtId="190" fontId="101" fillId="0" borderId="0" applyNumberFormat="0" applyFont="0" applyBorder="0" applyAlignment="0"/>
    <xf numFmtId="190" fontId="101" fillId="0" borderId="0" applyNumberFormat="0" applyFont="0" applyBorder="0" applyAlignment="0"/>
    <xf numFmtId="190" fontId="101" fillId="0" borderId="0" applyNumberFormat="0" applyFont="0" applyBorder="0" applyAlignment="0"/>
    <xf numFmtId="190" fontId="101" fillId="0" borderId="0" applyNumberFormat="0" applyFont="0" applyBorder="0" applyAlignment="0"/>
    <xf numFmtId="190" fontId="101" fillId="0" borderId="0" applyNumberFormat="0" applyFont="0" applyBorder="0" applyAlignment="0"/>
    <xf numFmtId="190" fontId="101" fillId="0" borderId="0" applyNumberFormat="0" applyFont="0" applyBorder="0" applyAlignment="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43" fontId="118"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67" fontId="103"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6" fontId="101" fillId="0" borderId="0" applyFill="0" applyBorder="0"/>
    <xf numFmtId="196" fontId="101" fillId="0" borderId="0" applyFill="0" applyBorder="0"/>
    <xf numFmtId="196" fontId="101" fillId="0" borderId="0" applyFill="0" applyBorder="0"/>
    <xf numFmtId="41" fontId="101" fillId="0" borderId="0" applyFont="0" applyFill="0" applyBorder="0" applyAlignment="0" applyProtection="0"/>
    <xf numFmtId="43" fontId="101" fillId="0" borderId="0" applyFont="0" applyFill="0" applyBorder="0" applyAlignment="0" applyProtection="0"/>
    <xf numFmtId="190" fontId="134" fillId="68" borderId="0" applyNumberFormat="0" applyBorder="0" applyAlignment="0" applyProtection="0"/>
    <xf numFmtId="190" fontId="134" fillId="69" borderId="0" applyNumberFormat="0" applyBorder="0" applyAlignment="0" applyProtection="0"/>
    <xf numFmtId="190" fontId="134" fillId="70" borderId="0" applyNumberFormat="0" applyBorder="0" applyAlignment="0" applyProtection="0"/>
    <xf numFmtId="190" fontId="135" fillId="0" borderId="0" applyFont="0" applyFill="0" applyBorder="0" applyAlignment="0" applyProtection="0"/>
    <xf numFmtId="190" fontId="136" fillId="0" borderId="0" applyNumberFormat="0" applyFill="0" applyBorder="0" applyAlignment="0" applyProtection="0"/>
    <xf numFmtId="190" fontId="136" fillId="0" borderId="0" applyNumberFormat="0" applyFill="0" applyBorder="0" applyAlignment="0" applyProtection="0"/>
    <xf numFmtId="190" fontId="118" fillId="56" borderId="0" applyNumberFormat="0" applyBorder="0" applyAlignment="0" applyProtection="0"/>
    <xf numFmtId="190" fontId="118" fillId="56" borderId="0" applyNumberFormat="0" applyBorder="0" applyAlignment="0" applyProtection="0"/>
    <xf numFmtId="190" fontId="101" fillId="36" borderId="0" applyNumberFormat="0" applyFont="0" applyBorder="0" applyAlignment="0" applyProtection="0"/>
    <xf numFmtId="190" fontId="101" fillId="36" borderId="0" applyNumberFormat="0" applyFont="0" applyBorder="0" applyAlignment="0" applyProtection="0"/>
    <xf numFmtId="190" fontId="101" fillId="36" borderId="0" applyNumberFormat="0" applyFont="0" applyBorder="0" applyAlignment="0" applyProtection="0"/>
    <xf numFmtId="190" fontId="101" fillId="36" borderId="0" applyNumberFormat="0" applyFont="0" applyBorder="0" applyAlignment="0" applyProtection="0"/>
    <xf numFmtId="190" fontId="101" fillId="36" borderId="0" applyNumberFormat="0" applyFont="0" applyBorder="0" applyAlignment="0" applyProtection="0"/>
    <xf numFmtId="190" fontId="101" fillId="36" borderId="0" applyNumberFormat="0" applyFont="0" applyBorder="0" applyAlignment="0" applyProtection="0"/>
    <xf numFmtId="190" fontId="101" fillId="36" borderId="0" applyNumberFormat="0" applyFont="0" applyBorder="0" applyAlignment="0" applyProtection="0"/>
    <xf numFmtId="190" fontId="101" fillId="36" borderId="0" applyNumberFormat="0" applyFont="0" applyBorder="0" applyAlignment="0" applyProtection="0"/>
    <xf numFmtId="190" fontId="101" fillId="36" borderId="0" applyNumberFormat="0" applyFont="0" applyBorder="0" applyAlignment="0" applyProtection="0"/>
    <xf numFmtId="190" fontId="137" fillId="0" borderId="47" applyNumberFormat="0" applyFill="0" applyAlignment="0" applyProtection="0"/>
    <xf numFmtId="190" fontId="137" fillId="0" borderId="47" applyNumberFormat="0" applyFill="0" applyAlignment="0" applyProtection="0"/>
    <xf numFmtId="190" fontId="138" fillId="0" borderId="48" applyNumberFormat="0" applyFill="0" applyAlignment="0" applyProtection="0"/>
    <xf numFmtId="190" fontId="138" fillId="0" borderId="48" applyNumberFormat="0" applyFill="0" applyAlignment="0" applyProtection="0"/>
    <xf numFmtId="190" fontId="139" fillId="0" borderId="49" applyNumberFormat="0" applyFill="0" applyAlignment="0" applyProtection="0"/>
    <xf numFmtId="190" fontId="139" fillId="0" borderId="49" applyNumberFormat="0" applyFill="0" applyAlignment="0" applyProtection="0"/>
    <xf numFmtId="190" fontId="139" fillId="0" borderId="0" applyNumberFormat="0" applyFill="0" applyBorder="0" applyAlignment="0" applyProtection="0"/>
    <xf numFmtId="190" fontId="139" fillId="0" borderId="0" applyNumberFormat="0" applyFill="0" applyBorder="0" applyAlignment="0" applyProtection="0"/>
    <xf numFmtId="190" fontId="140" fillId="64" borderId="45" applyNumberFormat="0" applyAlignment="0" applyProtection="0"/>
    <xf numFmtId="190" fontId="140" fillId="64" borderId="45" applyNumberFormat="0" applyAlignment="0" applyProtection="0"/>
    <xf numFmtId="190" fontId="141" fillId="71" borderId="0"/>
    <xf numFmtId="190" fontId="142" fillId="0" borderId="50" applyNumberFormat="0" applyFill="0" applyAlignment="0" applyProtection="0"/>
    <xf numFmtId="190" fontId="142" fillId="0" borderId="50" applyNumberFormat="0" applyFill="0" applyAlignment="0" applyProtection="0"/>
    <xf numFmtId="37" fontId="111" fillId="0" borderId="0"/>
    <xf numFmtId="190" fontId="142" fillId="64" borderId="0" applyNumberFormat="0" applyBorder="0" applyAlignment="0" applyProtection="0"/>
    <xf numFmtId="190" fontId="142" fillId="64" borderId="0" applyNumberFormat="0" applyBorder="0" applyAlignment="0" applyProtection="0"/>
    <xf numFmtId="38" fontId="101" fillId="0" borderId="0" applyFont="0" applyFill="0" applyBorder="0" applyAlignment="0" applyProtection="0"/>
    <xf numFmtId="190" fontId="104" fillId="0" borderId="0"/>
    <xf numFmtId="190" fontId="104" fillId="0" borderId="0"/>
    <xf numFmtId="190" fontId="104" fillId="0" borderId="0"/>
    <xf numFmtId="190" fontId="104" fillId="0" borderId="0"/>
    <xf numFmtId="190" fontId="104" fillId="0" borderId="0"/>
    <xf numFmtId="190" fontId="101" fillId="0" borderId="0"/>
    <xf numFmtId="190" fontId="101" fillId="0" borderId="0"/>
    <xf numFmtId="190" fontId="101" fillId="0" borderId="0"/>
    <xf numFmtId="190" fontId="101" fillId="0" borderId="0"/>
    <xf numFmtId="190" fontId="118" fillId="0" borderId="0" applyFill="0" applyBorder="0" applyAlignment="0" applyProtection="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18" fillId="0" borderId="0"/>
    <xf numFmtId="190" fontId="118" fillId="0" borderId="0" applyFill="0" applyBorder="0" applyAlignment="0" applyProtection="0"/>
    <xf numFmtId="190" fontId="101"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01" fillId="0" borderId="0"/>
    <xf numFmtId="190" fontId="101" fillId="0" borderId="0"/>
    <xf numFmtId="190" fontId="101" fillId="0" borderId="0"/>
    <xf numFmtId="190" fontId="101" fillId="0" borderId="0"/>
    <xf numFmtId="190" fontId="101" fillId="0" borderId="0"/>
    <xf numFmtId="190" fontId="118" fillId="0" borderId="0" applyFill="0" applyBorder="0" applyAlignment="0" applyProtection="0"/>
    <xf numFmtId="190" fontId="118" fillId="0" borderId="0" applyFill="0" applyBorder="0" applyAlignment="0" applyProtection="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01" fillId="0" borderId="0"/>
    <xf numFmtId="190" fontId="118" fillId="0" borderId="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01" fillId="0" borderId="0"/>
    <xf numFmtId="190" fontId="101" fillId="0" borderId="0"/>
    <xf numFmtId="190" fontId="101" fillId="0" borderId="0"/>
    <xf numFmtId="190" fontId="101" fillId="0" borderId="0"/>
    <xf numFmtId="190" fontId="106" fillId="0" borderId="0"/>
    <xf numFmtId="190" fontId="106" fillId="0" borderId="0"/>
    <xf numFmtId="190" fontId="106" fillId="0" borderId="0"/>
    <xf numFmtId="190" fontId="106" fillId="0" borderId="0"/>
    <xf numFmtId="190" fontId="106" fillId="0" borderId="0"/>
    <xf numFmtId="190" fontId="106" fillId="0" borderId="0"/>
    <xf numFmtId="190" fontId="106" fillId="0" borderId="0"/>
    <xf numFmtId="190" fontId="106" fillId="0" borderId="0"/>
    <xf numFmtId="190" fontId="106" fillId="0" borderId="0"/>
    <xf numFmtId="190" fontId="106" fillId="0" borderId="0"/>
    <xf numFmtId="190" fontId="106" fillId="0" borderId="0"/>
    <xf numFmtId="190" fontId="101" fillId="0" borderId="0"/>
    <xf numFmtId="190" fontId="101" fillId="0" borderId="0"/>
    <xf numFmtId="190" fontId="101" fillId="0" borderId="0"/>
    <xf numFmtId="190" fontId="101"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06" fillId="0" borderId="0"/>
    <xf numFmtId="190" fontId="106" fillId="0" borderId="0"/>
    <xf numFmtId="190" fontId="106" fillId="0" borderId="0"/>
    <xf numFmtId="190" fontId="106" fillId="0" borderId="0"/>
    <xf numFmtId="190" fontId="106" fillId="0" borderId="0"/>
    <xf numFmtId="190" fontId="106"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06" fillId="0" borderId="0"/>
    <xf numFmtId="190" fontId="106"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01" fillId="0" borderId="0"/>
    <xf numFmtId="190" fontId="118" fillId="0" borderId="0" applyFill="0" applyBorder="0" applyAlignment="0" applyProtection="0"/>
    <xf numFmtId="190" fontId="104" fillId="0" borderId="0"/>
    <xf numFmtId="190" fontId="104"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xf numFmtId="190" fontId="118" fillId="0" borderId="0"/>
    <xf numFmtId="190" fontId="118" fillId="0" borderId="0"/>
    <xf numFmtId="190" fontId="118" fillId="0" borderId="0"/>
    <xf numFmtId="190" fontId="118" fillId="0" borderId="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applyFill="0" applyBorder="0" applyAlignment="0" applyProtection="0"/>
    <xf numFmtId="190" fontId="118" fillId="0" borderId="0" applyFill="0" applyBorder="0" applyAlignment="0" applyProtection="0"/>
    <xf numFmtId="190" fontId="118" fillId="0" borderId="0"/>
    <xf numFmtId="190" fontId="118" fillId="0" borderId="0"/>
    <xf numFmtId="190" fontId="103" fillId="0" borderId="0">
      <alignment vertical="top"/>
    </xf>
    <xf numFmtId="190" fontId="103" fillId="0" borderId="0">
      <alignment vertical="top"/>
    </xf>
    <xf numFmtId="190" fontId="143" fillId="0" borderId="0" applyFill="0" applyBorder="0">
      <protection locked="0"/>
    </xf>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1"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28"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1"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197" fontId="104" fillId="72" borderId="29">
      <alignment vertical="center"/>
    </xf>
    <xf numFmtId="185" fontId="104" fillId="72" borderId="29">
      <alignment vertical="center"/>
    </xf>
    <xf numFmtId="185"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4" fontId="104" fillId="72" borderId="29">
      <alignment vertical="center"/>
    </xf>
    <xf numFmtId="194" fontId="104" fillId="72" borderId="29">
      <alignment vertical="center"/>
    </xf>
    <xf numFmtId="197" fontId="104" fillId="72" borderId="29">
      <alignment vertical="center"/>
    </xf>
    <xf numFmtId="190" fontId="146" fillId="0" borderId="0"/>
    <xf numFmtId="198" fontId="104" fillId="0" borderId="0">
      <protection locked="0"/>
    </xf>
    <xf numFmtId="198" fontId="104" fillId="0" borderId="0">
      <protection locked="0"/>
    </xf>
    <xf numFmtId="185"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5" fontId="104" fillId="22" borderId="29">
      <alignment vertical="center"/>
      <protection locked="0"/>
    </xf>
    <xf numFmtId="185"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85" fontId="104" fillId="22" borderId="29">
      <alignment vertical="center"/>
      <protection locked="0"/>
    </xf>
    <xf numFmtId="185" fontId="104" fillId="23" borderId="29">
      <alignment vertical="center"/>
    </xf>
    <xf numFmtId="185"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94" fontId="104" fillId="23" borderId="29">
      <alignment vertical="center"/>
    </xf>
    <xf numFmtId="197"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73" borderId="29">
      <alignment horizontal="right" vertical="center"/>
      <protection locked="0"/>
    </xf>
    <xf numFmtId="190" fontId="104" fillId="73" borderId="29">
      <alignment horizontal="right" vertical="center"/>
      <protection locked="0"/>
    </xf>
    <xf numFmtId="190" fontId="104" fillId="73" borderId="29">
      <alignment horizontal="right" vertical="center"/>
      <protection locked="0"/>
    </xf>
    <xf numFmtId="197" fontId="104" fillId="73" borderId="29">
      <alignment horizontal="right" vertical="center"/>
      <protection locked="0"/>
    </xf>
    <xf numFmtId="194" fontId="104" fillId="73" borderId="29">
      <alignment horizontal="right" vertical="center"/>
      <protection locked="0"/>
    </xf>
    <xf numFmtId="197"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190" fontId="148" fillId="74" borderId="52" applyNumberFormat="0" applyProtection="0">
      <alignment horizontal="left" vertical="top"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28" fillId="37" borderId="0" applyNumberFormat="0" applyProtection="0">
      <alignment horizontal="left" vertical="center" indent="1"/>
    </xf>
    <xf numFmtId="4" fontId="144" fillId="37" borderId="53" applyNumberFormat="0" applyProtection="0">
      <alignment horizontal="left" vertical="center" indent="1"/>
    </xf>
    <xf numFmtId="4" fontId="144" fillId="38" borderId="53" applyNumberFormat="0" applyProtection="0">
      <alignment horizontal="left" vertical="center" indent="1"/>
    </xf>
    <xf numFmtId="4" fontId="128" fillId="38" borderId="0"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01" fillId="44" borderId="52" applyNumberFormat="0" applyProtection="0">
      <alignment horizontal="left" vertical="center" indent="1"/>
    </xf>
    <xf numFmtId="190" fontId="144" fillId="36" borderId="45" applyNumberFormat="0" applyProtection="0">
      <alignment horizontal="left" vertical="center" indent="1"/>
    </xf>
    <xf numFmtId="190" fontId="144" fillId="44" borderId="52" applyNumberFormat="0" applyProtection="0">
      <alignment horizontal="left" vertical="top"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84" borderId="45" applyNumberFormat="0" applyProtection="0">
      <alignment horizontal="left" vertical="center" indent="1"/>
    </xf>
    <xf numFmtId="190" fontId="101" fillId="38" borderId="52" applyNumberFormat="0" applyProtection="0">
      <alignment horizontal="left" vertical="center" indent="1"/>
    </xf>
    <xf numFmtId="190" fontId="144" fillId="84" borderId="45"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85" borderId="45" applyNumberFormat="0" applyProtection="0">
      <alignment horizontal="left" vertical="center" indent="1"/>
    </xf>
    <xf numFmtId="190" fontId="101" fillId="85" borderId="52" applyNumberFormat="0" applyProtection="0">
      <alignment horizontal="left" vertical="center" indent="1"/>
    </xf>
    <xf numFmtId="190" fontId="144" fillId="85" borderId="45" applyNumberFormat="0" applyProtection="0">
      <alignment horizontal="left" vertical="center"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01" fillId="37" borderId="52" applyNumberFormat="0" applyProtection="0">
      <alignment horizontal="left" vertical="center" indent="1"/>
    </xf>
    <xf numFmtId="190" fontId="144" fillId="37" borderId="45"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86" borderId="54" applyNumberFormat="0">
      <protection locked="0"/>
    </xf>
    <xf numFmtId="190" fontId="101" fillId="86" borderId="29"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9" fillId="44" borderId="55" applyBorder="0"/>
    <xf numFmtId="4" fontId="150" fillId="71" borderId="52" applyNumberFormat="0" applyProtection="0">
      <alignment vertical="center"/>
    </xf>
    <xf numFmtId="4" fontId="147" fillId="22" borderId="29"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190" fontId="144" fillId="88" borderId="29"/>
    <xf numFmtId="4" fontId="152" fillId="86" borderId="45" applyNumberFormat="0" applyProtection="0">
      <alignment horizontal="right" vertical="center"/>
    </xf>
    <xf numFmtId="190" fontId="153" fillId="0" borderId="0" applyNumberFormat="0" applyFill="0" applyBorder="0" applyAlignment="0" applyProtection="0"/>
    <xf numFmtId="190" fontId="101" fillId="89" borderId="0"/>
    <xf numFmtId="190" fontId="101" fillId="0" borderId="0" applyFont="0" applyFill="0" applyBorder="0" applyAlignment="0" applyProtection="0"/>
    <xf numFmtId="37" fontId="107" fillId="0" borderId="56" applyNumberFormat="0"/>
    <xf numFmtId="190" fontId="154" fillId="0" borderId="57" applyNumberFormat="0" applyAlignment="0" applyProtection="0"/>
    <xf numFmtId="190" fontId="153" fillId="0" borderId="0" applyNumberFormat="0" applyFill="0" applyBorder="0" applyAlignment="0" applyProtection="0"/>
    <xf numFmtId="190" fontId="153" fillId="0" borderId="0" applyNumberFormat="0" applyFill="0" applyBorder="0" applyAlignment="0" applyProtection="0"/>
    <xf numFmtId="195" fontId="107" fillId="0" borderId="43" applyFill="0"/>
    <xf numFmtId="190" fontId="134" fillId="0" borderId="58" applyNumberFormat="0" applyFill="0" applyAlignment="0" applyProtection="0"/>
    <xf numFmtId="190" fontId="134" fillId="0" borderId="58" applyNumberFormat="0" applyFill="0" applyAlignment="0" applyProtection="0"/>
    <xf numFmtId="37" fontId="107" fillId="0" borderId="44" applyNumberFormat="0" applyFill="0"/>
    <xf numFmtId="42" fontId="101" fillId="0" borderId="0" applyFont="0" applyFill="0" applyBorder="0" applyAlignment="0" applyProtection="0"/>
    <xf numFmtId="44" fontId="101" fillId="0" borderId="0" applyFont="0" applyFill="0" applyBorder="0" applyAlignment="0" applyProtection="0"/>
    <xf numFmtId="190" fontId="155" fillId="0" borderId="0" applyNumberFormat="0" applyFill="0" applyBorder="0" applyAlignment="0" applyProtection="0"/>
    <xf numFmtId="190" fontId="155" fillId="0" borderId="0" applyNumberFormat="0" applyFill="0" applyBorder="0" applyAlignment="0" applyProtection="0"/>
    <xf numFmtId="190" fontId="101" fillId="71" borderId="0" applyNumberFormat="0" applyFont="0" applyBorder="0" applyAlignment="0" applyProtection="0"/>
    <xf numFmtId="190" fontId="101" fillId="71" borderId="0" applyNumberFormat="0" applyFont="0" applyBorder="0" applyAlignment="0" applyProtection="0"/>
    <xf numFmtId="190" fontId="101" fillId="71" borderId="0" applyNumberFormat="0" applyFont="0" applyBorder="0" applyAlignment="0" applyProtection="0"/>
    <xf numFmtId="190" fontId="101" fillId="71" borderId="0" applyNumberFormat="0" applyFont="0" applyBorder="0" applyAlignment="0" applyProtection="0"/>
    <xf numFmtId="190" fontId="101" fillId="71" borderId="0" applyNumberFormat="0" applyFont="0" applyBorder="0" applyAlignment="0" applyProtection="0"/>
    <xf numFmtId="190" fontId="101" fillId="71" borderId="0" applyNumberFormat="0" applyFont="0" applyBorder="0" applyAlignment="0" applyProtection="0"/>
    <xf numFmtId="190" fontId="101" fillId="71" borderId="0" applyNumberFormat="0" applyFont="0" applyBorder="0" applyAlignment="0" applyProtection="0"/>
    <xf numFmtId="190" fontId="101" fillId="71" borderId="0" applyNumberFormat="0" applyFont="0" applyBorder="0" applyAlignment="0" applyProtection="0"/>
    <xf numFmtId="190" fontId="101" fillId="71" borderId="0" applyNumberFormat="0" applyFont="0" applyBorder="0" applyAlignment="0" applyProtection="0"/>
    <xf numFmtId="10" fontId="6" fillId="0" borderId="0" applyFont="0" applyFill="0" applyBorder="0" applyAlignment="0" applyProtection="0">
      <alignment vertical="center"/>
    </xf>
    <xf numFmtId="0" fontId="3" fillId="0" borderId="0"/>
    <xf numFmtId="0" fontId="103" fillId="0" borderId="0"/>
    <xf numFmtId="43" fontId="3" fillId="0" borderId="0" applyFont="0" applyFill="0" applyBorder="0" applyAlignment="0" applyProtection="0"/>
    <xf numFmtId="43" fontId="106" fillId="0" borderId="0" applyFont="0" applyFill="0" applyBorder="0" applyAlignment="0" applyProtection="0"/>
    <xf numFmtId="0" fontId="103"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5" fontId="107" fillId="0" borderId="43" applyFill="0"/>
    <xf numFmtId="189" fontId="156" fillId="35" borderId="0" applyNumberFormat="0" applyBorder="0" applyProtection="0">
      <alignment vertical="center"/>
    </xf>
    <xf numFmtId="0" fontId="3" fillId="0" borderId="0"/>
    <xf numFmtId="0" fontId="103" fillId="0" borderId="0"/>
    <xf numFmtId="0" fontId="103" fillId="0" borderId="0"/>
    <xf numFmtId="171" fontId="104" fillId="0" borderId="0"/>
    <xf numFmtId="171" fontId="103" fillId="0" borderId="0"/>
    <xf numFmtId="171" fontId="3" fillId="0" borderId="0"/>
    <xf numFmtId="0" fontId="11" fillId="0" borderId="0" applyNumberFormat="0" applyFill="0" applyBorder="0" applyAlignment="0" applyProtection="0"/>
    <xf numFmtId="199" fontId="3" fillId="0" borderId="0" applyFont="0" applyFill="0" applyBorder="0" applyProtection="0">
      <alignment vertical="top"/>
    </xf>
    <xf numFmtId="9" fontId="3" fillId="0" borderId="0" applyFont="0" applyFill="0" applyBorder="0" applyAlignment="0" applyProtection="0"/>
    <xf numFmtId="43" fontId="3" fillId="0" borderId="0" applyFont="0" applyFill="0" applyBorder="0" applyAlignment="0" applyProtection="0"/>
    <xf numFmtId="199" fontId="1" fillId="0" borderId="0" applyFont="0" applyFill="0" applyBorder="0" applyProtection="0">
      <alignment vertical="top"/>
    </xf>
    <xf numFmtId="0" fontId="1" fillId="0" borderId="0"/>
    <xf numFmtId="0" fontId="3" fillId="0" borderId="0"/>
    <xf numFmtId="0" fontId="1" fillId="0" borderId="0"/>
    <xf numFmtId="9" fontId="1" fillId="0" borderId="0" applyFont="0" applyFill="0" applyBorder="0" applyAlignment="0" applyProtection="0"/>
    <xf numFmtId="171" fontId="3" fillId="0" borderId="0"/>
    <xf numFmtId="171" fontId="103" fillId="0" borderId="0"/>
    <xf numFmtId="171" fontId="3" fillId="0" borderId="0"/>
    <xf numFmtId="43" fontId="106" fillId="0" borderId="0" applyFont="0" applyFill="0" applyBorder="0" applyAlignment="0" applyProtection="0"/>
    <xf numFmtId="9" fontId="3" fillId="0" borderId="0" applyFont="0" applyFill="0" applyBorder="0" applyAlignment="0" applyProtection="0"/>
    <xf numFmtId="0" fontId="3" fillId="0" borderId="0"/>
    <xf numFmtId="0" fontId="1" fillId="0" borderId="0"/>
    <xf numFmtId="0" fontId="1" fillId="0" borderId="0"/>
    <xf numFmtId="43" fontId="3" fillId="0" borderId="0" applyFont="0" applyFill="0" applyBorder="0" applyAlignment="0" applyProtection="0"/>
    <xf numFmtId="43" fontId="106" fillId="0" borderId="0" applyFont="0" applyFill="0" applyBorder="0" applyAlignment="0" applyProtection="0"/>
    <xf numFmtId="0" fontId="103" fillId="0" borderId="0"/>
    <xf numFmtId="190" fontId="1"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5" fontId="107" fillId="0" borderId="43" applyFill="0"/>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5" fontId="107" fillId="0" borderId="43" applyFill="0"/>
    <xf numFmtId="43" fontId="3"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0" fontId="103" fillId="0" borderId="0"/>
    <xf numFmtId="190" fontId="1"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5" fontId="107" fillId="0" borderId="43" applyFill="0"/>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5" fontId="107" fillId="0" borderId="43" applyFill="0"/>
    <xf numFmtId="43" fontId="3" fillId="0" borderId="0" applyFont="0" applyFill="0" applyBorder="0" applyAlignment="0" applyProtection="0"/>
    <xf numFmtId="43" fontId="106" fillId="0" borderId="0" applyFont="0" applyFill="0" applyBorder="0" applyAlignment="0" applyProtection="0"/>
    <xf numFmtId="190" fontId="144" fillId="63" borderId="45" applyNumberFormat="0" applyFont="0" applyAlignment="0" applyProtection="0"/>
    <xf numFmtId="190" fontId="140" fillId="64" borderId="45" applyNumberFormat="0" applyAlignment="0" applyProtection="0"/>
    <xf numFmtId="190" fontId="144" fillId="85" borderId="52" applyNumberFormat="0" applyProtection="0">
      <alignment horizontal="left" vertical="top" indent="1"/>
    </xf>
    <xf numFmtId="43" fontId="3" fillId="0" borderId="0" applyFont="0" applyFill="0" applyBorder="0" applyAlignment="0" applyProtection="0"/>
    <xf numFmtId="43" fontId="106" fillId="0" borderId="0" applyFont="0" applyFill="0" applyBorder="0" applyAlignment="0" applyProtection="0"/>
    <xf numFmtId="0" fontId="103" fillId="0" borderId="0"/>
    <xf numFmtId="190" fontId="144" fillId="38" borderId="52" applyNumberFormat="0" applyProtection="0">
      <alignment horizontal="left" vertical="top" indent="1"/>
    </xf>
    <xf numFmtId="4" fontId="144" fillId="0" borderId="45" applyNumberFormat="0" applyProtection="0">
      <alignment horizontal="right" vertical="center"/>
    </xf>
    <xf numFmtId="190" fontId="1" fillId="0" borderId="0"/>
    <xf numFmtId="190" fontId="144" fillId="63" borderId="45" applyNumberFormat="0" applyFont="0" applyAlignment="0" applyProtection="0"/>
    <xf numFmtId="190" fontId="132" fillId="67" borderId="45" applyNumberFormat="0" applyAlignment="0" applyProtection="0"/>
    <xf numFmtId="190" fontId="145" fillId="67" borderId="51" applyNumberFormat="0" applyAlignment="0" applyProtection="0"/>
    <xf numFmtId="190" fontId="144" fillId="63" borderId="45" applyNumberFormat="0" applyFont="0" applyAlignment="0" applyProtection="0"/>
    <xf numFmtId="4" fontId="144" fillId="74" borderId="45" applyNumberFormat="0" applyProtection="0">
      <alignment vertical="center"/>
    </xf>
    <xf numFmtId="4" fontId="144" fillId="75" borderId="45" applyNumberFormat="0" applyProtection="0">
      <alignment horizontal="left" vertical="center" indent="1"/>
    </xf>
    <xf numFmtId="4" fontId="144" fillId="76" borderId="45" applyNumberFormat="0" applyProtection="0">
      <alignment horizontal="left" vertical="center" indent="1"/>
    </xf>
    <xf numFmtId="4" fontId="144" fillId="79" borderId="53" applyNumberFormat="0" applyProtection="0">
      <alignment horizontal="right" vertical="center"/>
    </xf>
    <xf numFmtId="4" fontId="144" fillId="80" borderId="45" applyNumberFormat="0" applyProtection="0">
      <alignment horizontal="right" vertical="center"/>
    </xf>
    <xf numFmtId="4" fontId="144" fillId="39" borderId="45" applyNumberFormat="0" applyProtection="0">
      <alignment horizontal="right" vertical="center"/>
    </xf>
    <xf numFmtId="4" fontId="144" fillId="83" borderId="53" applyNumberFormat="0" applyProtection="0">
      <alignment horizontal="left" vertical="center" indent="1"/>
    </xf>
    <xf numFmtId="4" fontId="144" fillId="37" borderId="53" applyNumberFormat="0" applyProtection="0">
      <alignment horizontal="left" vertical="center" indent="1"/>
    </xf>
    <xf numFmtId="4" fontId="144" fillId="37" borderId="53" applyNumberFormat="0" applyProtection="0">
      <alignment horizontal="left" vertical="center" indent="1"/>
    </xf>
    <xf numFmtId="4" fontId="101" fillId="44" borderId="53" applyNumberFormat="0" applyProtection="0">
      <alignment horizontal="left" vertical="center" indent="1"/>
    </xf>
    <xf numFmtId="190" fontId="101" fillId="44" borderId="52" applyNumberFormat="0" applyProtection="0">
      <alignment horizontal="left" vertical="top" indent="1"/>
    </xf>
    <xf numFmtId="190" fontId="144" fillId="85" borderId="52" applyNumberFormat="0" applyProtection="0">
      <alignment horizontal="left" vertical="top" indent="1"/>
    </xf>
    <xf numFmtId="190" fontId="134" fillId="0" borderId="58" applyNumberFormat="0" applyFill="0" applyAlignment="0" applyProtection="0"/>
    <xf numFmtId="190" fontId="134" fillId="0" borderId="58" applyNumberFormat="0" applyFill="0" applyAlignment="0" applyProtection="0"/>
    <xf numFmtId="190" fontId="144" fillId="44" borderId="52" applyNumberFormat="0" applyProtection="0">
      <alignment horizontal="left" vertical="top" indent="1"/>
    </xf>
    <xf numFmtId="4" fontId="144" fillId="77" borderId="45" applyNumberFormat="0" applyProtection="0">
      <alignment horizontal="right" vertical="center"/>
    </xf>
    <xf numFmtId="37" fontId="107" fillId="0" borderId="56" applyNumberFormat="0"/>
    <xf numFmtId="190" fontId="144" fillId="38" borderId="52" applyNumberFormat="0" applyProtection="0">
      <alignment horizontal="left" vertical="top" indent="1"/>
    </xf>
    <xf numFmtId="4" fontId="152" fillId="86" borderId="45" applyNumberFormat="0" applyProtection="0">
      <alignment horizontal="right" vertical="center"/>
    </xf>
    <xf numFmtId="4" fontId="151" fillId="87" borderId="53" applyNumberFormat="0" applyProtection="0">
      <alignment horizontal="left" vertical="center" indent="1"/>
    </xf>
    <xf numFmtId="190" fontId="150" fillId="38" borderId="52" applyNumberFormat="0" applyProtection="0">
      <alignment horizontal="left" vertical="top" indent="1"/>
    </xf>
    <xf numFmtId="4" fontId="144" fillId="76" borderId="45" applyNumberFormat="0" applyProtection="0">
      <alignment horizontal="left" vertical="center" indent="1"/>
    </xf>
    <xf numFmtId="4" fontId="147" fillId="24" borderId="45" applyNumberFormat="0" applyProtection="0">
      <alignment horizontal="right" vertical="center"/>
    </xf>
    <xf numFmtId="4" fontId="144" fillId="0" borderId="45" applyNumberFormat="0" applyProtection="0">
      <alignment horizontal="right" vertical="center"/>
    </xf>
    <xf numFmtId="190" fontId="150" fillId="71" borderId="52" applyNumberFormat="0" applyProtection="0">
      <alignment horizontal="left" vertical="top" indent="1"/>
    </xf>
    <xf numFmtId="4" fontId="150" fillId="36" borderId="52" applyNumberFormat="0" applyProtection="0">
      <alignment horizontal="left" vertical="center" indent="1"/>
    </xf>
    <xf numFmtId="4" fontId="150" fillId="71" borderId="52" applyNumberFormat="0" applyProtection="0">
      <alignment vertical="center"/>
    </xf>
    <xf numFmtId="190" fontId="149" fillId="44" borderId="55" applyBorder="0"/>
    <xf numFmtId="190" fontId="144" fillId="44"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01" fillId="37" borderId="52" applyNumberFormat="0" applyProtection="0">
      <alignment horizontal="left" vertical="center"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01" fillId="85" borderId="52" applyNumberFormat="0" applyProtection="0">
      <alignment horizontal="left" vertical="center" indent="1"/>
    </xf>
    <xf numFmtId="190" fontId="144" fillId="85" borderId="45" applyNumberFormat="0" applyProtection="0">
      <alignment horizontal="left" vertical="center"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01" fillId="38" borderId="52" applyNumberFormat="0" applyProtection="0">
      <alignment horizontal="left" vertical="center" indent="1"/>
    </xf>
    <xf numFmtId="190" fontId="144" fillId="84" borderId="45" applyNumberFormat="0" applyProtection="0">
      <alignment horizontal="left" vertical="center"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01" fillId="44" borderId="52" applyNumberFormat="0" applyProtection="0">
      <alignment horizontal="left" vertical="center" indent="1"/>
    </xf>
    <xf numFmtId="4" fontId="144" fillId="38" borderId="53" applyNumberFormat="0" applyProtection="0">
      <alignment horizontal="left" vertical="center" indent="1"/>
    </xf>
    <xf numFmtId="4" fontId="144" fillId="37" borderId="53" applyNumberFormat="0" applyProtection="0">
      <alignment horizontal="left" vertical="center" indent="1"/>
    </xf>
    <xf numFmtId="4" fontId="144" fillId="38" borderId="45" applyNumberFormat="0" applyProtection="0">
      <alignment horizontal="right" vertical="center"/>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83" borderId="53" applyNumberFormat="0" applyProtection="0">
      <alignment horizontal="left" vertical="center" indent="1"/>
    </xf>
    <xf numFmtId="4" fontId="144" fillId="82" borderId="45" applyNumberFormat="0" applyProtection="0">
      <alignment horizontal="right" vertical="center"/>
    </xf>
    <xf numFmtId="4" fontId="144" fillId="39" borderId="45" applyNumberFormat="0" applyProtection="0">
      <alignment horizontal="right" vertical="center"/>
    </xf>
    <xf numFmtId="4" fontId="144" fillId="42" borderId="45" applyNumberFormat="0" applyProtection="0">
      <alignment horizontal="right" vertical="center"/>
    </xf>
    <xf numFmtId="4" fontId="144" fillId="81" borderId="45" applyNumberFormat="0" applyProtection="0">
      <alignment horizontal="right" vertical="center"/>
    </xf>
    <xf numFmtId="4" fontId="144" fillId="78" borderId="45" applyNumberFormat="0" applyProtection="0">
      <alignment horizontal="right" vertical="center"/>
    </xf>
    <xf numFmtId="4" fontId="144" fillId="76" borderId="45" applyNumberFormat="0" applyProtection="0">
      <alignment horizontal="left" vertical="center" indent="1"/>
    </xf>
    <xf numFmtId="4" fontId="144" fillId="75" borderId="45" applyNumberFormat="0" applyProtection="0">
      <alignment horizontal="left" vertical="center" indent="1"/>
    </xf>
    <xf numFmtId="4" fontId="147" fillId="75" borderId="45" applyNumberFormat="0" applyProtection="0">
      <alignment vertical="center"/>
    </xf>
    <xf numFmtId="190" fontId="134" fillId="0" borderId="58" applyNumberFormat="0" applyFill="0" applyAlignment="0" applyProtection="0"/>
    <xf numFmtId="190" fontId="150" fillId="38" borderId="52" applyNumberFormat="0" applyProtection="0">
      <alignment horizontal="left" vertical="top" indent="1"/>
    </xf>
    <xf numFmtId="4" fontId="147" fillId="24" borderId="45" applyNumberFormat="0" applyProtection="0">
      <alignment horizontal="right" vertical="center"/>
    </xf>
    <xf numFmtId="4" fontId="144" fillId="0" borderId="45" applyNumberFormat="0" applyProtection="0">
      <alignment horizontal="right" vertical="center"/>
    </xf>
    <xf numFmtId="4" fontId="150" fillId="36" borderId="52" applyNumberFormat="0" applyProtection="0">
      <alignment horizontal="left" vertical="center" indent="1"/>
    </xf>
    <xf numFmtId="4" fontId="150" fillId="71" borderId="52" applyNumberFormat="0" applyProtection="0">
      <alignment vertical="center"/>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01" fillId="37" borderId="52" applyNumberFormat="0" applyProtection="0">
      <alignment horizontal="left" vertical="center" indent="1"/>
    </xf>
    <xf numFmtId="190" fontId="144" fillId="37" borderId="45" applyNumberFormat="0" applyProtection="0">
      <alignment horizontal="left" vertical="center"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01" fillId="85" borderId="52" applyNumberFormat="0" applyProtection="0">
      <alignment horizontal="left" vertical="center"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01" fillId="38" borderId="52" applyNumberFormat="0" applyProtection="0">
      <alignment horizontal="left" vertical="center" indent="1"/>
    </xf>
    <xf numFmtId="190" fontId="144" fillId="84" borderId="45" applyNumberFormat="0" applyProtection="0">
      <alignment horizontal="left" vertical="center"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5" fillId="67" borderId="51"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01" fillId="44" borderId="52" applyNumberFormat="0" applyProtection="0">
      <alignment horizontal="left" vertical="center" indent="1"/>
    </xf>
    <xf numFmtId="190" fontId="144" fillId="36" borderId="45" applyNumberFormat="0" applyProtection="0">
      <alignment horizontal="left" vertical="center" indent="1"/>
    </xf>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 fontId="144" fillId="38" borderId="45" applyNumberFormat="0" applyProtection="0">
      <alignment horizontal="right" vertical="center"/>
    </xf>
    <xf numFmtId="4" fontId="101" fillId="44" borderId="53" applyNumberFormat="0" applyProtection="0">
      <alignment horizontal="left" vertical="center" indent="1"/>
    </xf>
    <xf numFmtId="4" fontId="144" fillId="82" borderId="45" applyNumberFormat="0" applyProtection="0">
      <alignment horizontal="right" vertical="center"/>
    </xf>
    <xf numFmtId="4" fontId="144" fillId="42" borderId="45" applyNumberFormat="0" applyProtection="0">
      <alignment horizontal="right" vertical="center"/>
    </xf>
    <xf numFmtId="4" fontId="144" fillId="46" borderId="45" applyNumberFormat="0" applyProtection="0">
      <alignment horizontal="right" vertical="center"/>
    </xf>
    <xf numFmtId="4" fontId="144" fillId="78" borderId="45" applyNumberFormat="0" applyProtection="0">
      <alignment horizontal="right" vertical="center"/>
    </xf>
    <xf numFmtId="190" fontId="148" fillId="74" borderId="52" applyNumberFormat="0" applyProtection="0">
      <alignment horizontal="left" vertical="top" indent="1"/>
    </xf>
    <xf numFmtId="4" fontId="147" fillId="75" borderId="45" applyNumberFormat="0" applyProtection="0">
      <alignment vertical="center"/>
    </xf>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5" fillId="67" borderId="51" applyNumberFormat="0" applyAlignment="0" applyProtection="0"/>
    <xf numFmtId="190" fontId="145" fillId="67" borderId="51"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32" fillId="67" borderId="45" applyNumberFormat="0" applyAlignment="0" applyProtection="0"/>
    <xf numFmtId="190" fontId="132" fillId="67"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32" fillId="67" borderId="45" applyNumberFormat="0" applyAlignment="0" applyProtection="0"/>
    <xf numFmtId="190" fontId="148" fillId="74" borderId="52" applyNumberFormat="0" applyProtection="0">
      <alignment horizontal="left" vertical="top" indent="1"/>
    </xf>
    <xf numFmtId="4" fontId="144" fillId="46" borderId="45" applyNumberFormat="0" applyProtection="0">
      <alignment horizontal="right" vertical="center"/>
    </xf>
    <xf numFmtId="4" fontId="144" fillId="42" borderId="45" applyNumberFormat="0" applyProtection="0">
      <alignment horizontal="right" vertical="center"/>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32" fillId="67" borderId="45" applyNumberFormat="0" applyAlignment="0" applyProtection="0"/>
    <xf numFmtId="190" fontId="144" fillId="63" borderId="45" applyNumberFormat="0" applyFont="0" applyAlignment="0" applyProtection="0"/>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9" fillId="44" borderId="55" applyBorder="0"/>
    <xf numFmtId="190" fontId="150" fillId="71" borderId="52" applyNumberFormat="0" applyProtection="0">
      <alignment horizontal="left" vertical="top" indent="1"/>
    </xf>
    <xf numFmtId="4" fontId="147" fillId="24" borderId="45" applyNumberFormat="0" applyProtection="0">
      <alignment horizontal="right" vertical="center"/>
    </xf>
    <xf numFmtId="190" fontId="150" fillId="38" borderId="52" applyNumberFormat="0" applyProtection="0">
      <alignment horizontal="left" vertical="top" indent="1"/>
    </xf>
    <xf numFmtId="190" fontId="134" fillId="0" borderId="58" applyNumberFormat="0" applyFill="0" applyAlignment="0" applyProtection="0"/>
    <xf numFmtId="4" fontId="144" fillId="74" borderId="45" applyNumberFormat="0" applyProtection="0">
      <alignment vertical="center"/>
    </xf>
    <xf numFmtId="4" fontId="144" fillId="75" borderId="45" applyNumberFormat="0" applyProtection="0">
      <alignment horizontal="left" vertical="center" indent="1"/>
    </xf>
    <xf numFmtId="4" fontId="144" fillId="77" borderId="45" applyNumberFormat="0" applyProtection="0">
      <alignment horizontal="right" vertical="center"/>
    </xf>
    <xf numFmtId="4" fontId="144" fillId="79" borderId="53" applyNumberFormat="0" applyProtection="0">
      <alignment horizontal="right" vertical="center"/>
    </xf>
    <xf numFmtId="4" fontId="144" fillId="80" borderId="45" applyNumberFormat="0" applyProtection="0">
      <alignment horizontal="right" vertical="center"/>
    </xf>
    <xf numFmtId="4" fontId="144" fillId="42" borderId="45" applyNumberFormat="0" applyProtection="0">
      <alignment horizontal="right" vertical="center"/>
    </xf>
    <xf numFmtId="4" fontId="144" fillId="82" borderId="45" applyNumberFormat="0" applyProtection="0">
      <alignment horizontal="right" vertical="center"/>
    </xf>
    <xf numFmtId="4" fontId="101" fillId="44" borderId="53" applyNumberFormat="0" applyProtection="0">
      <alignment horizontal="left" vertical="center" indent="1"/>
    </xf>
    <xf numFmtId="4" fontId="144" fillId="38" borderId="45" applyNumberFormat="0" applyProtection="0">
      <alignment horizontal="right" vertical="center"/>
    </xf>
    <xf numFmtId="190" fontId="144" fillId="36" borderId="45" applyNumberFormat="0" applyProtection="0">
      <alignment horizontal="left" vertical="center"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01" fillId="38" borderId="52" applyNumberFormat="0" applyProtection="0">
      <alignment horizontal="left" vertical="center"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85" borderId="45" applyNumberFormat="0" applyProtection="0">
      <alignment horizontal="left" vertical="center"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01" fillId="37" borderId="52"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9" fillId="44" borderId="55" applyBorder="0"/>
    <xf numFmtId="4" fontId="150" fillId="71" borderId="52"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4" fontId="147" fillId="24" borderId="45" applyNumberFormat="0" applyProtection="0">
      <alignment horizontal="right" vertical="center"/>
    </xf>
    <xf numFmtId="4" fontId="144" fillId="76" borderId="45" applyNumberFormat="0" applyProtection="0">
      <alignment horizontal="left" vertical="center"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4" fontId="152" fillId="86" borderId="45" applyNumberFormat="0" applyProtection="0">
      <alignment horizontal="right" vertical="center"/>
    </xf>
    <xf numFmtId="37" fontId="107" fillId="0" borderId="56" applyNumberFormat="0"/>
    <xf numFmtId="4" fontId="144" fillId="77" borderId="45" applyNumberFormat="0" applyProtection="0">
      <alignment horizontal="right" vertical="center"/>
    </xf>
    <xf numFmtId="190" fontId="134" fillId="0" borderId="58" applyNumberFormat="0" applyFill="0" applyAlignment="0" applyProtection="0"/>
    <xf numFmtId="190" fontId="134" fillId="0" borderId="58" applyNumberFormat="0" applyFill="0" applyAlignment="0" applyProtection="0"/>
    <xf numFmtId="190" fontId="144" fillId="84" borderId="45" applyNumberFormat="0" applyProtection="0">
      <alignment horizontal="left" vertical="center" indent="1"/>
    </xf>
    <xf numFmtId="190" fontId="148" fillId="74" borderId="52" applyNumberFormat="0" applyProtection="0">
      <alignment horizontal="left" vertical="top" indent="1"/>
    </xf>
    <xf numFmtId="0" fontId="103" fillId="0" borderId="0"/>
    <xf numFmtId="190" fontId="144" fillId="85" borderId="52" applyNumberFormat="0" applyProtection="0">
      <alignment horizontal="left" vertical="top" indent="1"/>
    </xf>
    <xf numFmtId="4" fontId="144" fillId="38" borderId="45" applyNumberFormat="0" applyProtection="0">
      <alignment horizontal="right" vertical="center"/>
    </xf>
    <xf numFmtId="190" fontId="144" fillId="44" borderId="52" applyNumberFormat="0" applyProtection="0">
      <alignment horizontal="left" vertical="top" indent="1"/>
    </xf>
    <xf numFmtId="190" fontId="144" fillId="85" borderId="52" applyNumberFormat="0" applyProtection="0">
      <alignment horizontal="left" vertical="top" indent="1"/>
    </xf>
    <xf numFmtId="4" fontId="144" fillId="79" borderId="53" applyNumberFormat="0" applyProtection="0">
      <alignment horizontal="right" vertical="center"/>
    </xf>
    <xf numFmtId="4" fontId="144" fillId="80" borderId="45" applyNumberFormat="0" applyProtection="0">
      <alignment horizontal="right" vertical="center"/>
    </xf>
    <xf numFmtId="4" fontId="144" fillId="77" borderId="45" applyNumberFormat="0" applyProtection="0">
      <alignment horizontal="right" vertical="center"/>
    </xf>
    <xf numFmtId="190" fontId="148" fillId="74" borderId="52" applyNumberFormat="0" applyProtection="0">
      <alignment horizontal="left" vertical="top" indent="1"/>
    </xf>
    <xf numFmtId="4" fontId="144" fillId="74" borderId="45" applyNumberFormat="0" applyProtection="0">
      <alignment vertical="center"/>
    </xf>
    <xf numFmtId="190" fontId="134" fillId="0" borderId="58" applyNumberFormat="0" applyFill="0" applyAlignment="0" applyProtection="0"/>
    <xf numFmtId="4" fontId="152" fillId="86" borderId="45" applyNumberFormat="0" applyProtection="0">
      <alignment horizontal="right" vertical="center"/>
    </xf>
    <xf numFmtId="4" fontId="151" fillId="87" borderId="53" applyNumberFormat="0" applyProtection="0">
      <alignment horizontal="left" vertical="center" indent="1"/>
    </xf>
    <xf numFmtId="4" fontId="144" fillId="76" borderId="45" applyNumberFormat="0" applyProtection="0">
      <alignment horizontal="left" vertical="center" indent="1"/>
    </xf>
    <xf numFmtId="190" fontId="101" fillId="44" borderId="52" applyNumberFormat="0" applyProtection="0">
      <alignment horizontal="left" vertical="top" indent="1"/>
    </xf>
    <xf numFmtId="190" fontId="150" fillId="71" borderId="52" applyNumberFormat="0" applyProtection="0">
      <alignment horizontal="left" vertical="top" indent="1"/>
    </xf>
    <xf numFmtId="190" fontId="149" fillId="44" borderId="55" applyBorder="0"/>
    <xf numFmtId="190" fontId="144" fillId="37" borderId="52" applyNumberFormat="0" applyProtection="0">
      <alignment horizontal="left" vertical="top" indent="1"/>
    </xf>
    <xf numFmtId="190" fontId="144" fillId="85" borderId="52" applyNumberFormat="0" applyProtection="0">
      <alignment horizontal="left" vertical="top" indent="1"/>
    </xf>
    <xf numFmtId="190" fontId="144" fillId="85" borderId="45" applyNumberFormat="0" applyProtection="0">
      <alignment horizontal="left" vertical="center"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5" fillId="67" borderId="51"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4" fontId="144" fillId="80" borderId="45" applyNumberFormat="0" applyProtection="0">
      <alignment horizontal="right" vertical="center"/>
    </xf>
    <xf numFmtId="4" fontId="144" fillId="38" borderId="53" applyNumberFormat="0" applyProtection="0">
      <alignment horizontal="left" vertical="center" indent="1"/>
    </xf>
    <xf numFmtId="4" fontId="144" fillId="37" borderId="53" applyNumberFormat="0" applyProtection="0">
      <alignment horizontal="left" vertical="center" indent="1"/>
    </xf>
    <xf numFmtId="4" fontId="101" fillId="44" borderId="53" applyNumberFormat="0" applyProtection="0">
      <alignment horizontal="left" vertical="center" indent="1"/>
    </xf>
    <xf numFmtId="4" fontId="144" fillId="83" borderId="53" applyNumberFormat="0" applyProtection="0">
      <alignment horizontal="left" vertical="center" indent="1"/>
    </xf>
    <xf numFmtId="4" fontId="144" fillId="39" borderId="45" applyNumberFormat="0" applyProtection="0">
      <alignment horizontal="right" vertical="center"/>
    </xf>
    <xf numFmtId="4" fontId="144" fillId="81" borderId="45" applyNumberFormat="0" applyProtection="0">
      <alignment horizontal="right" vertical="center"/>
    </xf>
    <xf numFmtId="4" fontId="144" fillId="79" borderId="53" applyNumberFormat="0" applyProtection="0">
      <alignment horizontal="right" vertical="center"/>
    </xf>
    <xf numFmtId="4" fontId="144" fillId="76" borderId="45" applyNumberFormat="0" applyProtection="0">
      <alignment horizontal="left" vertical="center" indent="1"/>
    </xf>
    <xf numFmtId="4" fontId="144" fillId="75" borderId="45" applyNumberFormat="0" applyProtection="0">
      <alignment horizontal="left" vertical="center" indent="1"/>
    </xf>
    <xf numFmtId="4" fontId="144" fillId="74" borderId="45" applyNumberFormat="0" applyProtection="0">
      <alignment vertical="center"/>
    </xf>
    <xf numFmtId="190" fontId="132" fillId="67" borderId="45" applyNumberFormat="0" applyAlignment="0" applyProtection="0"/>
    <xf numFmtId="190" fontId="132" fillId="67" borderId="45"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4" fillId="63" borderId="45" applyNumberFormat="0" applyFont="0" applyAlignment="0" applyProtection="0"/>
    <xf numFmtId="190" fontId="144" fillId="38" borderId="52" applyNumberFormat="0" applyProtection="0">
      <alignment horizontal="left" vertical="top" indent="1"/>
    </xf>
    <xf numFmtId="37" fontId="107" fillId="0" borderId="56" applyNumberFormat="0"/>
    <xf numFmtId="190" fontId="101" fillId="37" borderId="52" applyNumberFormat="0" applyProtection="0">
      <alignment horizontal="left" vertical="top" indent="1"/>
    </xf>
    <xf numFmtId="190" fontId="101" fillId="38" borderId="52" applyNumberFormat="0" applyProtection="0">
      <alignment horizontal="left" vertical="top" indent="1"/>
    </xf>
    <xf numFmtId="190" fontId="144" fillId="37" borderId="52" applyNumberFormat="0" applyProtection="0">
      <alignment horizontal="left" vertical="top" indent="1"/>
    </xf>
    <xf numFmtId="43" fontId="3" fillId="0" borderId="0" applyFont="0" applyFill="0" applyBorder="0" applyAlignment="0" applyProtection="0"/>
    <xf numFmtId="43" fontId="106" fillId="0" borderId="0" applyFont="0" applyFill="0" applyBorder="0" applyAlignment="0" applyProtection="0"/>
    <xf numFmtId="190" fontId="144" fillId="37" borderId="45" applyNumberFormat="0" applyProtection="0">
      <alignment horizontal="left" vertical="center" indent="1"/>
    </xf>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03" fillId="0" borderId="0"/>
    <xf numFmtId="190" fontId="144" fillId="38" borderId="52" applyNumberFormat="0" applyProtection="0">
      <alignment horizontal="left" vertical="top" indent="1"/>
    </xf>
    <xf numFmtId="190" fontId="145" fillId="67" borderId="51" applyNumberFormat="0" applyAlignment="0" applyProtection="0"/>
    <xf numFmtId="190" fontId="145" fillId="67" borderId="51" applyNumberFormat="0" applyAlignment="0" applyProtection="0"/>
    <xf numFmtId="190" fontId="101" fillId="37" borderId="52" applyNumberFormat="0" applyProtection="0">
      <alignment horizontal="left" vertical="top" indent="1"/>
    </xf>
    <xf numFmtId="190" fontId="144" fillId="37" borderId="52" applyNumberFormat="0" applyProtection="0">
      <alignment horizontal="left" vertical="top" indent="1"/>
    </xf>
    <xf numFmtId="43" fontId="3" fillId="0" borderId="0" applyFont="0" applyFill="0" applyBorder="0" applyAlignment="0" applyProtection="0"/>
    <xf numFmtId="195" fontId="107" fillId="0" borderId="59" applyFill="0"/>
    <xf numFmtId="190" fontId="144" fillId="44" borderId="52" applyNumberFormat="0" applyProtection="0">
      <alignment horizontal="left" vertical="top" indent="1"/>
    </xf>
    <xf numFmtId="4" fontId="144" fillId="38" borderId="53" applyNumberFormat="0" applyProtection="0">
      <alignment horizontal="left" vertical="center" indent="1"/>
    </xf>
    <xf numFmtId="190" fontId="144" fillId="85" borderId="45" applyNumberFormat="0" applyProtection="0">
      <alignment horizontal="left" vertical="center" indent="1"/>
    </xf>
    <xf numFmtId="0" fontId="103" fillId="0" borderId="0"/>
    <xf numFmtId="190" fontId="144" fillId="63" borderId="45" applyNumberFormat="0" applyFont="0" applyAlignment="0" applyProtection="0"/>
    <xf numFmtId="190" fontId="144" fillId="37" borderId="52" applyNumberFormat="0" applyProtection="0">
      <alignment horizontal="left" vertical="top" indent="1"/>
    </xf>
    <xf numFmtId="4" fontId="144" fillId="46" borderId="45" applyNumberFormat="0" applyProtection="0">
      <alignment horizontal="right" vertical="center"/>
    </xf>
    <xf numFmtId="190" fontId="144" fillId="38" borderId="52" applyNumberFormat="0" applyProtection="0">
      <alignment horizontal="left" vertical="top" indent="1"/>
    </xf>
    <xf numFmtId="190" fontId="140" fillId="64" borderId="45" applyNumberFormat="0" applyAlignment="0" applyProtection="0"/>
    <xf numFmtId="190" fontId="144" fillId="85" borderId="52" applyNumberFormat="0" applyProtection="0">
      <alignment horizontal="left" vertical="top"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4" fontId="101" fillId="44" borderId="53" applyNumberFormat="0" applyProtection="0">
      <alignment horizontal="left" vertical="center" indent="1"/>
    </xf>
    <xf numFmtId="4" fontId="144" fillId="83" borderId="53" applyNumberFormat="0" applyProtection="0">
      <alignment horizontal="left" vertical="center" indent="1"/>
    </xf>
    <xf numFmtId="4" fontId="144" fillId="39" borderId="45" applyNumberFormat="0" applyProtection="0">
      <alignment horizontal="right" vertical="center"/>
    </xf>
    <xf numFmtId="4" fontId="144" fillId="81" borderId="45" applyNumberFormat="0" applyProtection="0">
      <alignment horizontal="right" vertical="center"/>
    </xf>
    <xf numFmtId="4" fontId="144" fillId="46" borderId="45" applyNumberFormat="0" applyProtection="0">
      <alignment horizontal="right" vertical="center"/>
    </xf>
    <xf numFmtId="4" fontId="144" fillId="78" borderId="45" applyNumberFormat="0" applyProtection="0">
      <alignment horizontal="right" vertical="center"/>
    </xf>
    <xf numFmtId="4" fontId="144" fillId="76" borderId="45" applyNumberFormat="0" applyProtection="0">
      <alignment horizontal="left" vertical="center" indent="1"/>
    </xf>
    <xf numFmtId="4" fontId="147" fillId="75" borderId="45" applyNumberFormat="0" applyProtection="0">
      <alignment vertical="center"/>
    </xf>
    <xf numFmtId="190" fontId="134" fillId="0" borderId="58" applyNumberFormat="0" applyFill="0" applyAlignment="0" applyProtection="0"/>
    <xf numFmtId="190" fontId="132" fillId="67" borderId="45" applyNumberFormat="0" applyAlignment="0" applyProtection="0"/>
    <xf numFmtId="37" fontId="107" fillId="0" borderId="56" applyNumberFormat="0"/>
    <xf numFmtId="4" fontId="152" fillId="86" borderId="45" applyNumberFormat="0" applyProtection="0">
      <alignment horizontal="right" vertical="center"/>
    </xf>
    <xf numFmtId="4" fontId="151" fillId="87" borderId="53" applyNumberFormat="0" applyProtection="0">
      <alignment horizontal="left" vertical="center" indent="1"/>
    </xf>
    <xf numFmtId="4" fontId="144" fillId="76" borderId="45" applyNumberFormat="0" applyProtection="0">
      <alignment horizontal="left" vertical="center" indent="1"/>
    </xf>
    <xf numFmtId="4" fontId="144" fillId="0" borderId="45" applyNumberFormat="0" applyProtection="0">
      <alignment horizontal="right" vertical="center"/>
    </xf>
    <xf numFmtId="4" fontId="150" fillId="36" borderId="52" applyNumberFormat="0" applyProtection="0">
      <alignment horizontal="left" vertical="center" indent="1"/>
    </xf>
    <xf numFmtId="4" fontId="150" fillId="71" borderId="52" applyNumberFormat="0" applyProtection="0">
      <alignment vertical="center"/>
    </xf>
    <xf numFmtId="190" fontId="144" fillId="37" borderId="52" applyNumberFormat="0" applyProtection="0">
      <alignment horizontal="left" vertical="top" indent="1"/>
    </xf>
    <xf numFmtId="190" fontId="101" fillId="37" borderId="52" applyNumberFormat="0" applyProtection="0">
      <alignment horizontal="left" vertical="center"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01" fillId="85"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84" borderId="45" applyNumberFormat="0" applyProtection="0">
      <alignment horizontal="left" vertical="center"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4" fontId="144" fillId="82" borderId="45" applyNumberFormat="0" applyProtection="0">
      <alignment horizontal="right" vertical="center"/>
    </xf>
    <xf numFmtId="190" fontId="144" fillId="63" borderId="45" applyNumberFormat="0" applyFont="0" applyAlignment="0" applyProtection="0"/>
    <xf numFmtId="190" fontId="144" fillId="63" borderId="45" applyNumberFormat="0" applyFont="0" applyAlignment="0" applyProtection="0"/>
    <xf numFmtId="190" fontId="144" fillId="44" borderId="52" applyNumberFormat="0" applyProtection="0">
      <alignment horizontal="left" vertical="top" indent="1"/>
    </xf>
    <xf numFmtId="190" fontId="101" fillId="44" borderId="52" applyNumberFormat="0" applyProtection="0">
      <alignment horizontal="left" vertical="center" indent="1"/>
    </xf>
    <xf numFmtId="4" fontId="101" fillId="44" borderId="53" applyNumberFormat="0" applyProtection="0">
      <alignment horizontal="left" vertical="center" indent="1"/>
    </xf>
    <xf numFmtId="4" fontId="144" fillId="81" borderId="45" applyNumberFormat="0" applyProtection="0">
      <alignment horizontal="right" vertical="center"/>
    </xf>
    <xf numFmtId="4" fontId="144" fillId="78" borderId="45" applyNumberFormat="0" applyProtection="0">
      <alignment horizontal="right" vertical="center"/>
    </xf>
    <xf numFmtId="4" fontId="147" fillId="75" borderId="45" applyNumberFormat="0" applyProtection="0">
      <alignment vertical="center"/>
    </xf>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36" borderId="45" applyNumberFormat="0" applyProtection="0">
      <alignment horizontal="left" vertical="center" indent="1"/>
    </xf>
    <xf numFmtId="190" fontId="144" fillId="63" borderId="45" applyNumberFormat="0" applyFont="0" applyAlignment="0" applyProtection="0"/>
    <xf numFmtId="190" fontId="144" fillId="37" borderId="52" applyNumberFormat="0" applyProtection="0">
      <alignment horizontal="left" vertical="top" indent="1"/>
    </xf>
    <xf numFmtId="190" fontId="144" fillId="63" borderId="45" applyNumberFormat="0" applyFont="0" applyAlignment="0" applyProtection="0"/>
    <xf numFmtId="190" fontId="101" fillId="85" borderId="52" applyNumberFormat="0" applyProtection="0">
      <alignment horizontal="left" vertical="top" indent="1"/>
    </xf>
    <xf numFmtId="190" fontId="144" fillId="63" borderId="45" applyNumberFormat="0" applyFont="0" applyAlignment="0" applyProtection="0"/>
    <xf numFmtId="190" fontId="144" fillId="38" borderId="52" applyNumberFormat="0" applyProtection="0">
      <alignment horizontal="left" vertical="top" indent="1"/>
    </xf>
    <xf numFmtId="190" fontId="144" fillId="85"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5" fontId="107" fillId="0" borderId="59" applyFill="0"/>
    <xf numFmtId="190" fontId="144" fillId="38" borderId="52" applyNumberFormat="0" applyProtection="0">
      <alignment horizontal="left" vertical="top" indent="1"/>
    </xf>
    <xf numFmtId="190" fontId="140" fillId="64" borderId="45" applyNumberFormat="0" applyAlignment="0" applyProtection="0"/>
    <xf numFmtId="190" fontId="144" fillId="38" borderId="52" applyNumberFormat="0" applyProtection="0">
      <alignment horizontal="left" vertical="top" indent="1"/>
    </xf>
    <xf numFmtId="195" fontId="107" fillId="0" borderId="59" applyFill="0"/>
    <xf numFmtId="195" fontId="107" fillId="0" borderId="59"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3" fillId="0" borderId="0"/>
    <xf numFmtId="0" fontId="3" fillId="0" borderId="0"/>
    <xf numFmtId="43" fontId="3" fillId="0" borderId="0" applyFont="0" applyFill="0" applyBorder="0" applyAlignment="0" applyProtection="0"/>
    <xf numFmtId="0" fontId="3" fillId="0" borderId="0"/>
    <xf numFmtId="43" fontId="106" fillId="0" borderId="0" applyFont="0" applyFill="0" applyBorder="0" applyAlignment="0" applyProtection="0"/>
    <xf numFmtId="190" fontId="144" fillId="63" borderId="63" applyNumberFormat="0" applyFont="0" applyAlignment="0" applyProtection="0"/>
    <xf numFmtId="190" fontId="1" fillId="0" borderId="0"/>
    <xf numFmtId="190" fontId="144" fillId="38" borderId="65" applyNumberFormat="0" applyProtection="0">
      <alignment horizontal="left" vertical="top" indent="1"/>
    </xf>
    <xf numFmtId="190" fontId="118" fillId="0" borderId="0" applyFill="0" applyBorder="0" applyAlignment="0" applyProtection="0"/>
    <xf numFmtId="190" fontId="132" fillId="67" borderId="45" applyNumberFormat="0" applyAlignment="0" applyProtection="0"/>
    <xf numFmtId="190" fontId="132" fillId="67" borderId="45"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90" fontId="118" fillId="0" borderId="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45" applyNumberFormat="0" applyAlignment="0" applyProtection="0"/>
    <xf numFmtId="190" fontId="140" fillId="64" borderId="45"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0" fontId="3" fillId="0" borderId="0"/>
    <xf numFmtId="186" fontId="104" fillId="22" borderId="60">
      <alignment vertical="center"/>
      <protection locked="0"/>
    </xf>
    <xf numFmtId="186" fontId="104" fillId="22" borderId="60">
      <alignment vertical="center"/>
      <protection locked="0"/>
    </xf>
    <xf numFmtId="197" fontId="104" fillId="73" borderId="60">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195" fontId="107" fillId="0" borderId="43" applyFill="0"/>
    <xf numFmtId="195" fontId="107" fillId="0" borderId="43" applyFill="0"/>
    <xf numFmtId="0" fontId="3" fillId="0" borderId="0"/>
    <xf numFmtId="195" fontId="107" fillId="0" borderId="43" applyFill="0"/>
    <xf numFmtId="4" fontId="144" fillId="83" borderId="66" applyNumberFormat="0" applyProtection="0">
      <alignment horizontal="left" vertical="center"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01" fillId="85" borderId="65" applyNumberFormat="0" applyProtection="0">
      <alignment horizontal="left" vertical="center" indent="1"/>
    </xf>
    <xf numFmtId="190" fontId="140" fillId="64" borderId="63" applyNumberFormat="0" applyAlignment="0" applyProtection="0"/>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4" fontId="152" fillId="86" borderId="63" applyNumberFormat="0" applyProtection="0">
      <alignment horizontal="right" vertical="center"/>
    </xf>
    <xf numFmtId="4" fontId="152" fillId="86" borderId="63" applyNumberFormat="0" applyProtection="0">
      <alignment horizontal="right" vertical="center"/>
    </xf>
    <xf numFmtId="190" fontId="144" fillId="63" borderId="63" applyNumberFormat="0" applyFont="0" applyAlignment="0" applyProtection="0"/>
    <xf numFmtId="195" fontId="107" fillId="0" borderId="43" applyFill="0"/>
    <xf numFmtId="4" fontId="144" fillId="46" borderId="63" applyNumberFormat="0" applyProtection="0">
      <alignment horizontal="right" vertical="center"/>
    </xf>
    <xf numFmtId="4" fontId="151" fillId="87" borderId="66" applyNumberFormat="0" applyProtection="0">
      <alignment horizontal="left" vertical="center" indent="1"/>
    </xf>
    <xf numFmtId="4" fontId="147" fillId="75" borderId="63" applyNumberFormat="0" applyProtection="0">
      <alignment vertical="center"/>
    </xf>
    <xf numFmtId="195" fontId="107" fillId="0" borderId="43" applyFill="0"/>
    <xf numFmtId="190" fontId="144" fillId="63" borderId="63" applyNumberFormat="0" applyFont="0" applyAlignment="0" applyProtection="0"/>
    <xf numFmtId="4" fontId="101" fillId="44" borderId="66"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190" fontId="140" fillId="64" borderId="63" applyNumberFormat="0" applyAlignment="0" applyProtection="0"/>
    <xf numFmtId="190" fontId="104" fillId="72" borderId="70">
      <alignment vertical="center"/>
    </xf>
    <xf numFmtId="167" fontId="104" fillId="22" borderId="70">
      <alignment vertical="center"/>
      <protection locked="0"/>
    </xf>
    <xf numFmtId="185" fontId="104" fillId="23" borderId="70">
      <alignmen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6" borderId="70" applyNumberFormat="0">
      <protection locked="0"/>
    </xf>
    <xf numFmtId="190" fontId="144" fillId="63" borderId="63" applyNumberFormat="0" applyFont="0" applyAlignment="0" applyProtection="0"/>
    <xf numFmtId="4" fontId="144" fillId="81" borderId="63" applyNumberFormat="0" applyProtection="0">
      <alignment horizontal="righ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4" fillId="38" borderId="65" applyNumberFormat="0" applyProtection="0">
      <alignment horizontal="left" vertical="top" indent="1"/>
    </xf>
    <xf numFmtId="190" fontId="144" fillId="37" borderId="65" applyNumberFormat="0" applyProtection="0">
      <alignment horizontal="left" vertical="top" indent="1"/>
    </xf>
    <xf numFmtId="4" fontId="144" fillId="77" borderId="63" applyNumberFormat="0" applyProtection="0">
      <alignment horizontal="right" vertical="center"/>
    </xf>
    <xf numFmtId="190" fontId="144" fillId="38" borderId="65" applyNumberFormat="0" applyProtection="0">
      <alignment horizontal="left" vertical="top" indent="1"/>
    </xf>
    <xf numFmtId="190" fontId="144" fillId="63" borderId="63" applyNumberFormat="0" applyFont="0" applyAlignment="0" applyProtection="0"/>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9" borderId="66" applyNumberFormat="0" applyProtection="0">
      <alignment horizontal="right" vertical="center"/>
    </xf>
    <xf numFmtId="4" fontId="144" fillId="80"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185" fontId="3" fillId="27" borderId="70">
      <alignment vertical="center"/>
    </xf>
    <xf numFmtId="185" fontId="3" fillId="27" borderId="70">
      <alignment vertical="center"/>
    </xf>
    <xf numFmtId="0" fontId="3" fillId="27" borderId="70">
      <alignment vertical="center"/>
    </xf>
    <xf numFmtId="0" fontId="3" fillId="27" borderId="70">
      <alignment vertical="center"/>
    </xf>
    <xf numFmtId="185" fontId="3" fillId="27" borderId="70">
      <alignment vertical="center"/>
    </xf>
    <xf numFmtId="194" fontId="3" fillId="27" borderId="70">
      <alignment vertical="center"/>
    </xf>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190" fontId="148" fillId="74" borderId="52" applyNumberFormat="0" applyProtection="0">
      <alignment horizontal="left" vertical="top"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185" fontId="3" fillId="27" borderId="70">
      <alignment vertical="center"/>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84" borderId="45" applyNumberFormat="0" applyProtection="0">
      <alignment horizontal="left" vertical="center"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85" borderId="45" applyNumberFormat="0" applyProtection="0">
      <alignment horizontal="left" vertical="center"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01" fillId="37" borderId="52"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201" fontId="3" fillId="27" borderId="70">
      <alignment vertical="center"/>
    </xf>
    <xf numFmtId="194" fontId="3" fillId="27" borderId="70">
      <alignment vertical="center"/>
    </xf>
    <xf numFmtId="194" fontId="3" fillId="27" borderId="70">
      <alignment vertical="center"/>
    </xf>
    <xf numFmtId="0" fontId="3" fillId="20" borderId="70">
      <alignment vertical="center"/>
      <protection locked="0"/>
    </xf>
    <xf numFmtId="0" fontId="3" fillId="20" borderId="70">
      <alignment vertical="center"/>
      <protection locked="0"/>
    </xf>
    <xf numFmtId="190" fontId="149" fillId="44" borderId="55" applyBorder="0"/>
    <xf numFmtId="4" fontId="150" fillId="71" borderId="52"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4" fontId="152" fillId="86" borderId="45" applyNumberFormat="0" applyProtection="0">
      <alignment horizontal="right" vertical="center"/>
    </xf>
    <xf numFmtId="37" fontId="107" fillId="0" borderId="56" applyNumberFormat="0"/>
    <xf numFmtId="190" fontId="144" fillId="37" borderId="65" applyNumberFormat="0" applyProtection="0">
      <alignment horizontal="left" vertical="top" indent="1"/>
    </xf>
    <xf numFmtId="190" fontId="134" fillId="0" borderId="58" applyNumberFormat="0" applyFill="0" applyAlignment="0" applyProtection="0"/>
    <xf numFmtId="190" fontId="134" fillId="0" borderId="58" applyNumberFormat="0" applyFill="0" applyAlignment="0" applyProtection="0"/>
    <xf numFmtId="0" fontId="3" fillId="0" borderId="0"/>
    <xf numFmtId="0" fontId="3" fillId="0" borderId="0"/>
    <xf numFmtId="190" fontId="144" fillId="63" borderId="63" applyNumberFormat="0" applyFont="0" applyAlignment="0" applyProtection="0"/>
    <xf numFmtId="190" fontId="145" fillId="67" borderId="64" applyNumberFormat="0" applyAlignment="0" applyProtection="0"/>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5" fontId="107" fillId="0" borderId="59" applyFill="0"/>
    <xf numFmtId="190" fontId="134" fillId="0" borderId="69" applyNumberFormat="0" applyFill="0" applyAlignment="0" applyProtection="0"/>
    <xf numFmtId="4" fontId="147" fillId="75" borderId="63" applyNumberFormat="0" applyProtection="0">
      <alignment vertical="center"/>
    </xf>
    <xf numFmtId="190" fontId="144" fillId="38" borderId="65" applyNumberFormat="0" applyProtection="0">
      <alignment horizontal="left" vertical="top" indent="1"/>
    </xf>
    <xf numFmtId="190" fontId="145" fillId="67" borderId="64" applyNumberFormat="0" applyAlignment="0" applyProtection="0"/>
    <xf numFmtId="190" fontId="145" fillId="67" borderId="64" applyNumberFormat="0" applyAlignment="0" applyProtection="0"/>
    <xf numFmtId="190" fontId="144" fillId="63" borderId="63" applyNumberFormat="0" applyFont="0" applyAlignment="0" applyProtection="0"/>
    <xf numFmtId="190" fontId="101" fillId="44" borderId="65" applyNumberFormat="0" applyProtection="0">
      <alignment horizontal="left" vertical="top" indent="1"/>
    </xf>
    <xf numFmtId="43" fontId="3" fillId="0" borderId="0" applyFont="0" applyFill="0" applyBorder="0" applyAlignment="0" applyProtection="0"/>
    <xf numFmtId="199" fontId="1" fillId="0" borderId="0" applyFont="0" applyFill="0" applyBorder="0" applyProtection="0">
      <alignment vertical="top"/>
    </xf>
    <xf numFmtId="0" fontId="1" fillId="0" borderId="0"/>
    <xf numFmtId="0" fontId="1" fillId="0" borderId="0"/>
    <xf numFmtId="9" fontId="1" fillId="0" borderId="0" applyFont="0" applyFill="0" applyBorder="0" applyAlignment="0" applyProtection="0"/>
    <xf numFmtId="190" fontId="144" fillId="63" borderId="63" applyNumberFormat="0" applyFont="0" applyAlignment="0" applyProtection="0"/>
    <xf numFmtId="43" fontId="106" fillId="0" borderId="0" applyFont="0" applyFill="0" applyBorder="0" applyAlignment="0" applyProtection="0"/>
    <xf numFmtId="190" fontId="144" fillId="37" borderId="65" applyNumberFormat="0" applyProtection="0">
      <alignment horizontal="left" vertical="top" indent="1"/>
    </xf>
    <xf numFmtId="0" fontId="1" fillId="0" borderId="0"/>
    <xf numFmtId="0" fontId="1" fillId="0" borderId="0"/>
    <xf numFmtId="43" fontId="3" fillId="0" borderId="0" applyFont="0" applyFill="0" applyBorder="0" applyAlignment="0" applyProtection="0"/>
    <xf numFmtId="43" fontId="106" fillId="0" borderId="0" applyFont="0" applyFill="0" applyBorder="0" applyAlignment="0" applyProtection="0"/>
    <xf numFmtId="190" fontId="1"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5" fontId="107" fillId="0" borderId="59" applyFill="0"/>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5" fontId="107" fillId="0" borderId="59" applyFill="0"/>
    <xf numFmtId="43" fontId="3"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190" fontId="1"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5" fontId="107" fillId="0" borderId="59" applyFill="0"/>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5" fontId="107" fillId="0" borderId="59" applyFill="0"/>
    <xf numFmtId="43" fontId="3" fillId="0" borderId="0" applyFont="0" applyFill="0" applyBorder="0" applyAlignment="0" applyProtection="0"/>
    <xf numFmtId="43" fontId="106" fillId="0" borderId="0" applyFont="0" applyFill="0" applyBorder="0" applyAlignment="0" applyProtection="0"/>
    <xf numFmtId="190" fontId="144" fillId="63" borderId="45" applyNumberFormat="0" applyFont="0" applyAlignment="0" applyProtection="0"/>
    <xf numFmtId="190" fontId="140" fillId="64" borderId="45" applyNumberFormat="0" applyAlignment="0" applyProtection="0"/>
    <xf numFmtId="190" fontId="144" fillId="85" borderId="52" applyNumberFormat="0" applyProtection="0">
      <alignment horizontal="left" vertical="top" indent="1"/>
    </xf>
    <xf numFmtId="43" fontId="3" fillId="0" borderId="0" applyFont="0" applyFill="0" applyBorder="0" applyAlignment="0" applyProtection="0"/>
    <xf numFmtId="43" fontId="106" fillId="0" borderId="0" applyFont="0" applyFill="0" applyBorder="0" applyAlignment="0" applyProtection="0"/>
    <xf numFmtId="190" fontId="144" fillId="38" borderId="52" applyNumberFormat="0" applyProtection="0">
      <alignment horizontal="left" vertical="top" indent="1"/>
    </xf>
    <xf numFmtId="4" fontId="144" fillId="0" borderId="45" applyNumberFormat="0" applyProtection="0">
      <alignment horizontal="right" vertical="center"/>
    </xf>
    <xf numFmtId="190" fontId="1" fillId="0" borderId="0"/>
    <xf numFmtId="190" fontId="144" fillId="63" borderId="45" applyNumberFormat="0" applyFont="0" applyAlignment="0" applyProtection="0"/>
    <xf numFmtId="190" fontId="132" fillId="67" borderId="45" applyNumberFormat="0" applyAlignment="0" applyProtection="0"/>
    <xf numFmtId="190" fontId="145" fillId="67" borderId="51" applyNumberFormat="0" applyAlignment="0" applyProtection="0"/>
    <xf numFmtId="190" fontId="144" fillId="63" borderId="45" applyNumberFormat="0" applyFont="0" applyAlignment="0" applyProtection="0"/>
    <xf numFmtId="4" fontId="144" fillId="74" borderId="45" applyNumberFormat="0" applyProtection="0">
      <alignment vertical="center"/>
    </xf>
    <xf numFmtId="4" fontId="144" fillId="75" borderId="45" applyNumberFormat="0" applyProtection="0">
      <alignment horizontal="left" vertical="center" indent="1"/>
    </xf>
    <xf numFmtId="4" fontId="144" fillId="76" borderId="45" applyNumberFormat="0" applyProtection="0">
      <alignment horizontal="left" vertical="center" indent="1"/>
    </xf>
    <xf numFmtId="4" fontId="144" fillId="79" borderId="53" applyNumberFormat="0" applyProtection="0">
      <alignment horizontal="right" vertical="center"/>
    </xf>
    <xf numFmtId="4" fontId="144" fillId="80" borderId="45" applyNumberFormat="0" applyProtection="0">
      <alignment horizontal="right" vertical="center"/>
    </xf>
    <xf numFmtId="4" fontId="144" fillId="39" borderId="45" applyNumberFormat="0" applyProtection="0">
      <alignment horizontal="right" vertical="center"/>
    </xf>
    <xf numFmtId="4" fontId="144" fillId="83" borderId="53" applyNumberFormat="0" applyProtection="0">
      <alignment horizontal="left" vertical="center" indent="1"/>
    </xf>
    <xf numFmtId="4" fontId="144" fillId="37" borderId="53" applyNumberFormat="0" applyProtection="0">
      <alignment horizontal="left" vertical="center" indent="1"/>
    </xf>
    <xf numFmtId="4" fontId="144" fillId="37" borderId="53" applyNumberFormat="0" applyProtection="0">
      <alignment horizontal="left" vertical="center" indent="1"/>
    </xf>
    <xf numFmtId="4" fontId="101" fillId="44" borderId="53" applyNumberFormat="0" applyProtection="0">
      <alignment horizontal="left" vertical="center" indent="1"/>
    </xf>
    <xf numFmtId="190" fontId="101" fillId="44" borderId="52" applyNumberFormat="0" applyProtection="0">
      <alignment horizontal="left" vertical="top" indent="1"/>
    </xf>
    <xf numFmtId="190" fontId="144" fillId="85" borderId="52" applyNumberFormat="0" applyProtection="0">
      <alignment horizontal="left" vertical="top" indent="1"/>
    </xf>
    <xf numFmtId="190" fontId="134" fillId="0" borderId="58" applyNumberFormat="0" applyFill="0" applyAlignment="0" applyProtection="0"/>
    <xf numFmtId="190" fontId="134" fillId="0" borderId="58" applyNumberFormat="0" applyFill="0" applyAlignment="0" applyProtection="0"/>
    <xf numFmtId="190" fontId="144" fillId="44" borderId="52" applyNumberFormat="0" applyProtection="0">
      <alignment horizontal="left" vertical="top" indent="1"/>
    </xf>
    <xf numFmtId="4" fontId="144" fillId="77" borderId="45" applyNumberFormat="0" applyProtection="0">
      <alignment horizontal="right" vertical="center"/>
    </xf>
    <xf numFmtId="37" fontId="107" fillId="0" borderId="56" applyNumberFormat="0"/>
    <xf numFmtId="190" fontId="144" fillId="38" borderId="52" applyNumberFormat="0" applyProtection="0">
      <alignment horizontal="left" vertical="top" indent="1"/>
    </xf>
    <xf numFmtId="4" fontId="152" fillId="86" borderId="45" applyNumberFormat="0" applyProtection="0">
      <alignment horizontal="right" vertical="center"/>
    </xf>
    <xf numFmtId="4" fontId="151" fillId="87" borderId="53" applyNumberFormat="0" applyProtection="0">
      <alignment horizontal="left" vertical="center" indent="1"/>
    </xf>
    <xf numFmtId="190" fontId="150" fillId="38" borderId="52" applyNumberFormat="0" applyProtection="0">
      <alignment horizontal="left" vertical="top" indent="1"/>
    </xf>
    <xf numFmtId="4" fontId="144" fillId="76" borderId="45" applyNumberFormat="0" applyProtection="0">
      <alignment horizontal="left" vertical="center" indent="1"/>
    </xf>
    <xf numFmtId="4" fontId="147" fillId="24" borderId="45" applyNumberFormat="0" applyProtection="0">
      <alignment horizontal="right" vertical="center"/>
    </xf>
    <xf numFmtId="4" fontId="144" fillId="0" borderId="45" applyNumberFormat="0" applyProtection="0">
      <alignment horizontal="right" vertical="center"/>
    </xf>
    <xf numFmtId="190" fontId="150" fillId="71" borderId="52" applyNumberFormat="0" applyProtection="0">
      <alignment horizontal="left" vertical="top" indent="1"/>
    </xf>
    <xf numFmtId="4" fontId="150" fillId="36" borderId="52" applyNumberFormat="0" applyProtection="0">
      <alignment horizontal="left" vertical="center" indent="1"/>
    </xf>
    <xf numFmtId="4" fontId="150" fillId="71" borderId="52" applyNumberFormat="0" applyProtection="0">
      <alignment vertical="center"/>
    </xf>
    <xf numFmtId="190" fontId="149" fillId="44" borderId="55" applyBorder="0"/>
    <xf numFmtId="190" fontId="144" fillId="44"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01" fillId="37" borderId="52" applyNumberFormat="0" applyProtection="0">
      <alignment horizontal="left" vertical="center"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01" fillId="85" borderId="52" applyNumberFormat="0" applyProtection="0">
      <alignment horizontal="left" vertical="center" indent="1"/>
    </xf>
    <xf numFmtId="190" fontId="144" fillId="85" borderId="45" applyNumberFormat="0" applyProtection="0">
      <alignment horizontal="left" vertical="center"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01" fillId="38" borderId="52" applyNumberFormat="0" applyProtection="0">
      <alignment horizontal="left" vertical="center" indent="1"/>
    </xf>
    <xf numFmtId="190" fontId="144" fillId="84" borderId="45" applyNumberFormat="0" applyProtection="0">
      <alignment horizontal="left" vertical="center"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01" fillId="44" borderId="52" applyNumberFormat="0" applyProtection="0">
      <alignment horizontal="left" vertical="center" indent="1"/>
    </xf>
    <xf numFmtId="4" fontId="144" fillId="38" borderId="53" applyNumberFormat="0" applyProtection="0">
      <alignment horizontal="left" vertical="center" indent="1"/>
    </xf>
    <xf numFmtId="4" fontId="144" fillId="37" borderId="53" applyNumberFormat="0" applyProtection="0">
      <alignment horizontal="left" vertical="center" indent="1"/>
    </xf>
    <xf numFmtId="4" fontId="144" fillId="38" borderId="45" applyNumberFormat="0" applyProtection="0">
      <alignment horizontal="right" vertical="center"/>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83" borderId="53" applyNumberFormat="0" applyProtection="0">
      <alignment horizontal="left" vertical="center" indent="1"/>
    </xf>
    <xf numFmtId="4" fontId="144" fillId="82" borderId="45" applyNumberFormat="0" applyProtection="0">
      <alignment horizontal="right" vertical="center"/>
    </xf>
    <xf numFmtId="4" fontId="144" fillId="39" borderId="45" applyNumberFormat="0" applyProtection="0">
      <alignment horizontal="right" vertical="center"/>
    </xf>
    <xf numFmtId="4" fontId="144" fillId="42" borderId="45" applyNumberFormat="0" applyProtection="0">
      <alignment horizontal="right" vertical="center"/>
    </xf>
    <xf numFmtId="4" fontId="144" fillId="81" borderId="45" applyNumberFormat="0" applyProtection="0">
      <alignment horizontal="right" vertical="center"/>
    </xf>
    <xf numFmtId="4" fontId="144" fillId="78" borderId="45" applyNumberFormat="0" applyProtection="0">
      <alignment horizontal="right" vertical="center"/>
    </xf>
    <xf numFmtId="4" fontId="144" fillId="76" borderId="45" applyNumberFormat="0" applyProtection="0">
      <alignment horizontal="left" vertical="center" indent="1"/>
    </xf>
    <xf numFmtId="4" fontId="144" fillId="75" borderId="45" applyNumberFormat="0" applyProtection="0">
      <alignment horizontal="left" vertical="center" indent="1"/>
    </xf>
    <xf numFmtId="4" fontId="147" fillId="75" borderId="45" applyNumberFormat="0" applyProtection="0">
      <alignment vertical="center"/>
    </xf>
    <xf numFmtId="190" fontId="134" fillId="0" borderId="58" applyNumberFormat="0" applyFill="0" applyAlignment="0" applyProtection="0"/>
    <xf numFmtId="190" fontId="150" fillId="38" borderId="52" applyNumberFormat="0" applyProtection="0">
      <alignment horizontal="left" vertical="top" indent="1"/>
    </xf>
    <xf numFmtId="4" fontId="147" fillId="24" borderId="45" applyNumberFormat="0" applyProtection="0">
      <alignment horizontal="right" vertical="center"/>
    </xf>
    <xf numFmtId="4" fontId="144" fillId="0" borderId="45" applyNumberFormat="0" applyProtection="0">
      <alignment horizontal="right" vertical="center"/>
    </xf>
    <xf numFmtId="4" fontId="150" fillId="36" borderId="52" applyNumberFormat="0" applyProtection="0">
      <alignment horizontal="left" vertical="center" indent="1"/>
    </xf>
    <xf numFmtId="4" fontId="150" fillId="71" borderId="52" applyNumberFormat="0" applyProtection="0">
      <alignment vertical="center"/>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01" fillId="37" borderId="52" applyNumberFormat="0" applyProtection="0">
      <alignment horizontal="left" vertical="center" indent="1"/>
    </xf>
    <xf numFmtId="190" fontId="144" fillId="37" borderId="45" applyNumberFormat="0" applyProtection="0">
      <alignment horizontal="left" vertical="center"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01" fillId="85" borderId="52" applyNumberFormat="0" applyProtection="0">
      <alignment horizontal="left" vertical="center"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01" fillId="38" borderId="52" applyNumberFormat="0" applyProtection="0">
      <alignment horizontal="left" vertical="center" indent="1"/>
    </xf>
    <xf numFmtId="190" fontId="144" fillId="84" borderId="45" applyNumberFormat="0" applyProtection="0">
      <alignment horizontal="left" vertical="center"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5" fillId="67" borderId="51"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01" fillId="44" borderId="52" applyNumberFormat="0" applyProtection="0">
      <alignment horizontal="left" vertical="center" indent="1"/>
    </xf>
    <xf numFmtId="190" fontId="144" fillId="36" borderId="45" applyNumberFormat="0" applyProtection="0">
      <alignment horizontal="left" vertical="center" indent="1"/>
    </xf>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 fontId="144" fillId="38" borderId="45" applyNumberFormat="0" applyProtection="0">
      <alignment horizontal="right" vertical="center"/>
    </xf>
    <xf numFmtId="4" fontId="101" fillId="44" borderId="53" applyNumberFormat="0" applyProtection="0">
      <alignment horizontal="left" vertical="center" indent="1"/>
    </xf>
    <xf numFmtId="4" fontId="144" fillId="82" borderId="45" applyNumberFormat="0" applyProtection="0">
      <alignment horizontal="right" vertical="center"/>
    </xf>
    <xf numFmtId="4" fontId="144" fillId="42" borderId="45" applyNumberFormat="0" applyProtection="0">
      <alignment horizontal="right" vertical="center"/>
    </xf>
    <xf numFmtId="4" fontId="144" fillId="46" borderId="45" applyNumberFormat="0" applyProtection="0">
      <alignment horizontal="right" vertical="center"/>
    </xf>
    <xf numFmtId="4" fontId="144" fillId="78" borderId="45" applyNumberFormat="0" applyProtection="0">
      <alignment horizontal="right" vertical="center"/>
    </xf>
    <xf numFmtId="190" fontId="148" fillId="74" borderId="52" applyNumberFormat="0" applyProtection="0">
      <alignment horizontal="left" vertical="top" indent="1"/>
    </xf>
    <xf numFmtId="4" fontId="147" fillId="75" borderId="45" applyNumberFormat="0" applyProtection="0">
      <alignment vertical="center"/>
    </xf>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5" fillId="67" borderId="51" applyNumberFormat="0" applyAlignment="0" applyProtection="0"/>
    <xf numFmtId="190" fontId="145" fillId="67" borderId="51"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32" fillId="67" borderId="45" applyNumberFormat="0" applyAlignment="0" applyProtection="0"/>
    <xf numFmtId="190" fontId="132" fillId="67"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32" fillId="67" borderId="45" applyNumberFormat="0" applyAlignment="0" applyProtection="0"/>
    <xf numFmtId="190" fontId="148" fillId="74" borderId="52" applyNumberFormat="0" applyProtection="0">
      <alignment horizontal="left" vertical="top" indent="1"/>
    </xf>
    <xf numFmtId="4" fontId="144" fillId="46" borderId="45" applyNumberFormat="0" applyProtection="0">
      <alignment horizontal="right" vertical="center"/>
    </xf>
    <xf numFmtId="4" fontId="144" fillId="42" borderId="45" applyNumberFormat="0" applyProtection="0">
      <alignment horizontal="right" vertical="center"/>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32" fillId="67" borderId="45" applyNumberFormat="0" applyAlignment="0" applyProtection="0"/>
    <xf numFmtId="190" fontId="144" fillId="63" borderId="45" applyNumberFormat="0" applyFont="0" applyAlignment="0" applyProtection="0"/>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9" fillId="44" borderId="55" applyBorder="0"/>
    <xf numFmtId="190" fontId="150" fillId="71" borderId="52" applyNumberFormat="0" applyProtection="0">
      <alignment horizontal="left" vertical="top" indent="1"/>
    </xf>
    <xf numFmtId="4" fontId="147" fillId="24" borderId="45" applyNumberFormat="0" applyProtection="0">
      <alignment horizontal="right" vertical="center"/>
    </xf>
    <xf numFmtId="190" fontId="150" fillId="38" borderId="52" applyNumberFormat="0" applyProtection="0">
      <alignment horizontal="left" vertical="top" indent="1"/>
    </xf>
    <xf numFmtId="190" fontId="134" fillId="0" borderId="58" applyNumberFormat="0" applyFill="0" applyAlignment="0" applyProtection="0"/>
    <xf numFmtId="4" fontId="144" fillId="74" borderId="45" applyNumberFormat="0" applyProtection="0">
      <alignment vertical="center"/>
    </xf>
    <xf numFmtId="4" fontId="144" fillId="75" borderId="45" applyNumberFormat="0" applyProtection="0">
      <alignment horizontal="left" vertical="center" indent="1"/>
    </xf>
    <xf numFmtId="4" fontId="144" fillId="77" borderId="45" applyNumberFormat="0" applyProtection="0">
      <alignment horizontal="right" vertical="center"/>
    </xf>
    <xf numFmtId="4" fontId="144" fillId="79" borderId="53" applyNumberFormat="0" applyProtection="0">
      <alignment horizontal="right" vertical="center"/>
    </xf>
    <xf numFmtId="4" fontId="144" fillId="80" borderId="45" applyNumberFormat="0" applyProtection="0">
      <alignment horizontal="right" vertical="center"/>
    </xf>
    <xf numFmtId="4" fontId="144" fillId="42" borderId="45" applyNumberFormat="0" applyProtection="0">
      <alignment horizontal="right" vertical="center"/>
    </xf>
    <xf numFmtId="4" fontId="144" fillId="82" borderId="45" applyNumberFormat="0" applyProtection="0">
      <alignment horizontal="right" vertical="center"/>
    </xf>
    <xf numFmtId="4" fontId="101" fillId="44" borderId="53" applyNumberFormat="0" applyProtection="0">
      <alignment horizontal="left" vertical="center" indent="1"/>
    </xf>
    <xf numFmtId="4" fontId="144" fillId="38" borderId="45" applyNumberFormat="0" applyProtection="0">
      <alignment horizontal="right" vertical="center"/>
    </xf>
    <xf numFmtId="190" fontId="144" fillId="36" borderId="45" applyNumberFormat="0" applyProtection="0">
      <alignment horizontal="left" vertical="center"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01" fillId="38" borderId="52" applyNumberFormat="0" applyProtection="0">
      <alignment horizontal="left" vertical="center"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85" borderId="45" applyNumberFormat="0" applyProtection="0">
      <alignment horizontal="left" vertical="center"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01" fillId="37" borderId="52"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9" fillId="44" borderId="55" applyBorder="0"/>
    <xf numFmtId="4" fontId="150" fillId="71" borderId="52"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4" fontId="147" fillId="24" borderId="45" applyNumberFormat="0" applyProtection="0">
      <alignment horizontal="right" vertical="center"/>
    </xf>
    <xf numFmtId="4" fontId="144" fillId="76" borderId="45" applyNumberFormat="0" applyProtection="0">
      <alignment horizontal="left" vertical="center"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4" fontId="152" fillId="86" borderId="45" applyNumberFormat="0" applyProtection="0">
      <alignment horizontal="right" vertical="center"/>
    </xf>
    <xf numFmtId="37" fontId="107" fillId="0" borderId="56" applyNumberFormat="0"/>
    <xf numFmtId="4" fontId="144" fillId="77" borderId="45" applyNumberFormat="0" applyProtection="0">
      <alignment horizontal="right" vertical="center"/>
    </xf>
    <xf numFmtId="190" fontId="134" fillId="0" borderId="58" applyNumberFormat="0" applyFill="0" applyAlignment="0" applyProtection="0"/>
    <xf numFmtId="190" fontId="134" fillId="0" borderId="58" applyNumberFormat="0" applyFill="0" applyAlignment="0" applyProtection="0"/>
    <xf numFmtId="190" fontId="144" fillId="84" borderId="45" applyNumberFormat="0" applyProtection="0">
      <alignment horizontal="left" vertical="center" indent="1"/>
    </xf>
    <xf numFmtId="190" fontId="148" fillId="74" borderId="52" applyNumberFormat="0" applyProtection="0">
      <alignment horizontal="left" vertical="top" indent="1"/>
    </xf>
    <xf numFmtId="190" fontId="144" fillId="85" borderId="52" applyNumberFormat="0" applyProtection="0">
      <alignment horizontal="left" vertical="top" indent="1"/>
    </xf>
    <xf numFmtId="4" fontId="144" fillId="38" borderId="45" applyNumberFormat="0" applyProtection="0">
      <alignment horizontal="right" vertical="center"/>
    </xf>
    <xf numFmtId="190" fontId="144" fillId="44" borderId="52" applyNumberFormat="0" applyProtection="0">
      <alignment horizontal="left" vertical="top" indent="1"/>
    </xf>
    <xf numFmtId="190" fontId="144" fillId="85" borderId="52" applyNumberFormat="0" applyProtection="0">
      <alignment horizontal="left" vertical="top" indent="1"/>
    </xf>
    <xf numFmtId="4" fontId="144" fillId="79" borderId="53" applyNumberFormat="0" applyProtection="0">
      <alignment horizontal="right" vertical="center"/>
    </xf>
    <xf numFmtId="4" fontId="144" fillId="80" borderId="45" applyNumberFormat="0" applyProtection="0">
      <alignment horizontal="right" vertical="center"/>
    </xf>
    <xf numFmtId="4" fontId="144" fillId="77" borderId="45" applyNumberFormat="0" applyProtection="0">
      <alignment horizontal="right" vertical="center"/>
    </xf>
    <xf numFmtId="190" fontId="148" fillId="74" borderId="52" applyNumberFormat="0" applyProtection="0">
      <alignment horizontal="left" vertical="top" indent="1"/>
    </xf>
    <xf numFmtId="4" fontId="144" fillId="74" borderId="45" applyNumberFormat="0" applyProtection="0">
      <alignment vertical="center"/>
    </xf>
    <xf numFmtId="190" fontId="134" fillId="0" borderId="58" applyNumberFormat="0" applyFill="0" applyAlignment="0" applyProtection="0"/>
    <xf numFmtId="4" fontId="152" fillId="86" borderId="45" applyNumberFormat="0" applyProtection="0">
      <alignment horizontal="right" vertical="center"/>
    </xf>
    <xf numFmtId="4" fontId="151" fillId="87" borderId="53" applyNumberFormat="0" applyProtection="0">
      <alignment horizontal="left" vertical="center" indent="1"/>
    </xf>
    <xf numFmtId="4" fontId="144" fillId="76" borderId="45" applyNumberFormat="0" applyProtection="0">
      <alignment horizontal="left" vertical="center" indent="1"/>
    </xf>
    <xf numFmtId="190" fontId="101" fillId="44" borderId="52" applyNumberFormat="0" applyProtection="0">
      <alignment horizontal="left" vertical="top" indent="1"/>
    </xf>
    <xf numFmtId="190" fontId="150" fillId="71" borderId="52" applyNumberFormat="0" applyProtection="0">
      <alignment horizontal="left" vertical="top" indent="1"/>
    </xf>
    <xf numFmtId="190" fontId="149" fillId="44" borderId="55" applyBorder="0"/>
    <xf numFmtId="190" fontId="144" fillId="37" borderId="52" applyNumberFormat="0" applyProtection="0">
      <alignment horizontal="left" vertical="top" indent="1"/>
    </xf>
    <xf numFmtId="190" fontId="144" fillId="85" borderId="52" applyNumberFormat="0" applyProtection="0">
      <alignment horizontal="left" vertical="top" indent="1"/>
    </xf>
    <xf numFmtId="190" fontId="144" fillId="85" borderId="45" applyNumberFormat="0" applyProtection="0">
      <alignment horizontal="left" vertical="center"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5" fillId="67" borderId="51"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4" fontId="144" fillId="80" borderId="45" applyNumberFormat="0" applyProtection="0">
      <alignment horizontal="right" vertical="center"/>
    </xf>
    <xf numFmtId="4" fontId="144" fillId="38" borderId="53" applyNumberFormat="0" applyProtection="0">
      <alignment horizontal="left" vertical="center" indent="1"/>
    </xf>
    <xf numFmtId="4" fontId="144" fillId="37" borderId="53" applyNumberFormat="0" applyProtection="0">
      <alignment horizontal="left" vertical="center" indent="1"/>
    </xf>
    <xf numFmtId="4" fontId="101" fillId="44" borderId="53" applyNumberFormat="0" applyProtection="0">
      <alignment horizontal="left" vertical="center" indent="1"/>
    </xf>
    <xf numFmtId="4" fontId="144" fillId="83" borderId="53" applyNumberFormat="0" applyProtection="0">
      <alignment horizontal="left" vertical="center" indent="1"/>
    </xf>
    <xf numFmtId="4" fontId="144" fillId="39" borderId="45" applyNumberFormat="0" applyProtection="0">
      <alignment horizontal="right" vertical="center"/>
    </xf>
    <xf numFmtId="4" fontId="144" fillId="81" borderId="45" applyNumberFormat="0" applyProtection="0">
      <alignment horizontal="right" vertical="center"/>
    </xf>
    <xf numFmtId="4" fontId="144" fillId="79" borderId="53" applyNumberFormat="0" applyProtection="0">
      <alignment horizontal="right" vertical="center"/>
    </xf>
    <xf numFmtId="4" fontId="144" fillId="76" borderId="45" applyNumberFormat="0" applyProtection="0">
      <alignment horizontal="left" vertical="center" indent="1"/>
    </xf>
    <xf numFmtId="4" fontId="144" fillId="75" borderId="45" applyNumberFormat="0" applyProtection="0">
      <alignment horizontal="left" vertical="center" indent="1"/>
    </xf>
    <xf numFmtId="4" fontId="144" fillId="74" borderId="45" applyNumberFormat="0" applyProtection="0">
      <alignment vertical="center"/>
    </xf>
    <xf numFmtId="190" fontId="132" fillId="67" borderId="45" applyNumberFormat="0" applyAlignment="0" applyProtection="0"/>
    <xf numFmtId="190" fontId="132" fillId="67" borderId="45"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4" fillId="63" borderId="45" applyNumberFormat="0" applyFont="0" applyAlignment="0" applyProtection="0"/>
    <xf numFmtId="190" fontId="144" fillId="38" borderId="52" applyNumberFormat="0" applyProtection="0">
      <alignment horizontal="left" vertical="top" indent="1"/>
    </xf>
    <xf numFmtId="37" fontId="107" fillId="0" borderId="56" applyNumberFormat="0"/>
    <xf numFmtId="190" fontId="101" fillId="37" borderId="52" applyNumberFormat="0" applyProtection="0">
      <alignment horizontal="left" vertical="top" indent="1"/>
    </xf>
    <xf numFmtId="190" fontId="101" fillId="38" borderId="52" applyNumberFormat="0" applyProtection="0">
      <alignment horizontal="left" vertical="top" indent="1"/>
    </xf>
    <xf numFmtId="190" fontId="144" fillId="37" borderId="52" applyNumberFormat="0" applyProtection="0">
      <alignment horizontal="left" vertical="top" indent="1"/>
    </xf>
    <xf numFmtId="43" fontId="3" fillId="0" borderId="0" applyFont="0" applyFill="0" applyBorder="0" applyAlignment="0" applyProtection="0"/>
    <xf numFmtId="43" fontId="106" fillId="0" borderId="0" applyFont="0" applyFill="0" applyBorder="0" applyAlignment="0" applyProtection="0"/>
    <xf numFmtId="190" fontId="144" fillId="37" borderId="45" applyNumberFormat="0" applyProtection="0">
      <alignment horizontal="left" vertical="center" indent="1"/>
    </xf>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4" fillId="38" borderId="52" applyNumberFormat="0" applyProtection="0">
      <alignment horizontal="left" vertical="top" indent="1"/>
    </xf>
    <xf numFmtId="190" fontId="145" fillId="67" borderId="51" applyNumberFormat="0" applyAlignment="0" applyProtection="0"/>
    <xf numFmtId="190" fontId="145" fillId="67" borderId="51" applyNumberFormat="0" applyAlignment="0" applyProtection="0"/>
    <xf numFmtId="190" fontId="101" fillId="37" borderId="52" applyNumberFormat="0" applyProtection="0">
      <alignment horizontal="left" vertical="top" indent="1"/>
    </xf>
    <xf numFmtId="190" fontId="144" fillId="37" borderId="52" applyNumberFormat="0" applyProtection="0">
      <alignment horizontal="left" vertical="top" indent="1"/>
    </xf>
    <xf numFmtId="43" fontId="3" fillId="0" borderId="0" applyFont="0" applyFill="0" applyBorder="0" applyAlignment="0" applyProtection="0"/>
    <xf numFmtId="195" fontId="107" fillId="0" borderId="59" applyFill="0"/>
    <xf numFmtId="190" fontId="144" fillId="44" borderId="52" applyNumberFormat="0" applyProtection="0">
      <alignment horizontal="left" vertical="top" indent="1"/>
    </xf>
    <xf numFmtId="4" fontId="144" fillId="38" borderId="53" applyNumberFormat="0" applyProtection="0">
      <alignment horizontal="left" vertical="center" indent="1"/>
    </xf>
    <xf numFmtId="190" fontId="144" fillId="85" borderId="45" applyNumberFormat="0" applyProtection="0">
      <alignment horizontal="left" vertical="center" indent="1"/>
    </xf>
    <xf numFmtId="190" fontId="144" fillId="63" borderId="45" applyNumberFormat="0" applyFont="0" applyAlignment="0" applyProtection="0"/>
    <xf numFmtId="190" fontId="144" fillId="37" borderId="52" applyNumberFormat="0" applyProtection="0">
      <alignment horizontal="left" vertical="top" indent="1"/>
    </xf>
    <xf numFmtId="4" fontId="144" fillId="46" borderId="45" applyNumberFormat="0" applyProtection="0">
      <alignment horizontal="right" vertical="center"/>
    </xf>
    <xf numFmtId="190" fontId="144" fillId="38" borderId="52" applyNumberFormat="0" applyProtection="0">
      <alignment horizontal="left" vertical="top" indent="1"/>
    </xf>
    <xf numFmtId="190" fontId="140" fillId="64" borderId="45" applyNumberFormat="0" applyAlignment="0" applyProtection="0"/>
    <xf numFmtId="190" fontId="144" fillId="85" borderId="52" applyNumberFormat="0" applyProtection="0">
      <alignment horizontal="left" vertical="top"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4" fontId="101" fillId="44" borderId="53" applyNumberFormat="0" applyProtection="0">
      <alignment horizontal="left" vertical="center" indent="1"/>
    </xf>
    <xf numFmtId="4" fontId="144" fillId="83" borderId="53" applyNumberFormat="0" applyProtection="0">
      <alignment horizontal="left" vertical="center" indent="1"/>
    </xf>
    <xf numFmtId="4" fontId="144" fillId="39" borderId="45" applyNumberFormat="0" applyProtection="0">
      <alignment horizontal="right" vertical="center"/>
    </xf>
    <xf numFmtId="4" fontId="144" fillId="81" borderId="45" applyNumberFormat="0" applyProtection="0">
      <alignment horizontal="right" vertical="center"/>
    </xf>
    <xf numFmtId="4" fontId="144" fillId="46" borderId="45" applyNumberFormat="0" applyProtection="0">
      <alignment horizontal="right" vertical="center"/>
    </xf>
    <xf numFmtId="4" fontId="144" fillId="78" borderId="45" applyNumberFormat="0" applyProtection="0">
      <alignment horizontal="right" vertical="center"/>
    </xf>
    <xf numFmtId="4" fontId="144" fillId="76" borderId="45" applyNumberFormat="0" applyProtection="0">
      <alignment horizontal="left" vertical="center" indent="1"/>
    </xf>
    <xf numFmtId="4" fontId="147" fillId="75" borderId="45" applyNumberFormat="0" applyProtection="0">
      <alignment vertical="center"/>
    </xf>
    <xf numFmtId="190" fontId="134" fillId="0" borderId="58" applyNumberFormat="0" applyFill="0" applyAlignment="0" applyProtection="0"/>
    <xf numFmtId="190" fontId="132" fillId="67" borderId="45" applyNumberFormat="0" applyAlignment="0" applyProtection="0"/>
    <xf numFmtId="37" fontId="107" fillId="0" borderId="56" applyNumberFormat="0"/>
    <xf numFmtId="4" fontId="152" fillId="86" borderId="45" applyNumberFormat="0" applyProtection="0">
      <alignment horizontal="right" vertical="center"/>
    </xf>
    <xf numFmtId="4" fontId="151" fillId="87" borderId="53" applyNumberFormat="0" applyProtection="0">
      <alignment horizontal="left" vertical="center" indent="1"/>
    </xf>
    <xf numFmtId="4" fontId="144" fillId="76" borderId="45" applyNumberFormat="0" applyProtection="0">
      <alignment horizontal="left" vertical="center" indent="1"/>
    </xf>
    <xf numFmtId="4" fontId="144" fillId="0" borderId="45" applyNumberFormat="0" applyProtection="0">
      <alignment horizontal="right" vertical="center"/>
    </xf>
    <xf numFmtId="4" fontId="150" fillId="36" borderId="52" applyNumberFormat="0" applyProtection="0">
      <alignment horizontal="left" vertical="center" indent="1"/>
    </xf>
    <xf numFmtId="4" fontId="150" fillId="71" borderId="52" applyNumberFormat="0" applyProtection="0">
      <alignment vertical="center"/>
    </xf>
    <xf numFmtId="190" fontId="144" fillId="37" borderId="52" applyNumberFormat="0" applyProtection="0">
      <alignment horizontal="left" vertical="top" indent="1"/>
    </xf>
    <xf numFmtId="190" fontId="101" fillId="37" borderId="52" applyNumberFormat="0" applyProtection="0">
      <alignment horizontal="left" vertical="center"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01" fillId="85"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84" borderId="45" applyNumberFormat="0" applyProtection="0">
      <alignment horizontal="left" vertical="center"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4" fontId="144" fillId="82" borderId="45" applyNumberFormat="0" applyProtection="0">
      <alignment horizontal="right" vertical="center"/>
    </xf>
    <xf numFmtId="190" fontId="144" fillId="63" borderId="45" applyNumberFormat="0" applyFont="0" applyAlignment="0" applyProtection="0"/>
    <xf numFmtId="190" fontId="144" fillId="63" borderId="45" applyNumberFormat="0" applyFont="0" applyAlignment="0" applyProtection="0"/>
    <xf numFmtId="190" fontId="144" fillId="44" borderId="52" applyNumberFormat="0" applyProtection="0">
      <alignment horizontal="left" vertical="top" indent="1"/>
    </xf>
    <xf numFmtId="190" fontId="101" fillId="44" borderId="52" applyNumberFormat="0" applyProtection="0">
      <alignment horizontal="left" vertical="center" indent="1"/>
    </xf>
    <xf numFmtId="4" fontId="101" fillId="44" borderId="53" applyNumberFormat="0" applyProtection="0">
      <alignment horizontal="left" vertical="center" indent="1"/>
    </xf>
    <xf numFmtId="4" fontId="144" fillId="81" borderId="45" applyNumberFormat="0" applyProtection="0">
      <alignment horizontal="right" vertical="center"/>
    </xf>
    <xf numFmtId="4" fontId="144" fillId="78" borderId="45" applyNumberFormat="0" applyProtection="0">
      <alignment horizontal="right" vertical="center"/>
    </xf>
    <xf numFmtId="4" fontId="147" fillId="75" borderId="45" applyNumberFormat="0" applyProtection="0">
      <alignment vertical="center"/>
    </xf>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36" borderId="45" applyNumberFormat="0" applyProtection="0">
      <alignment horizontal="left" vertical="center" indent="1"/>
    </xf>
    <xf numFmtId="190" fontId="144" fillId="63" borderId="45" applyNumberFormat="0" applyFont="0" applyAlignment="0" applyProtection="0"/>
    <xf numFmtId="190" fontId="144" fillId="37" borderId="52" applyNumberFormat="0" applyProtection="0">
      <alignment horizontal="left" vertical="top" indent="1"/>
    </xf>
    <xf numFmtId="190" fontId="144" fillId="63" borderId="45" applyNumberFormat="0" applyFont="0" applyAlignment="0" applyProtection="0"/>
    <xf numFmtId="190" fontId="101" fillId="85" borderId="52" applyNumberFormat="0" applyProtection="0">
      <alignment horizontal="left" vertical="top" indent="1"/>
    </xf>
    <xf numFmtId="190" fontId="144" fillId="63" borderId="45" applyNumberFormat="0" applyFont="0" applyAlignment="0" applyProtection="0"/>
    <xf numFmtId="190" fontId="144" fillId="38" borderId="52" applyNumberFormat="0" applyProtection="0">
      <alignment horizontal="left" vertical="top" indent="1"/>
    </xf>
    <xf numFmtId="190" fontId="144" fillId="85"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5" fontId="107" fillId="0" borderId="59" applyFill="0"/>
    <xf numFmtId="190" fontId="144" fillId="38" borderId="52" applyNumberFormat="0" applyProtection="0">
      <alignment horizontal="left" vertical="top" indent="1"/>
    </xf>
    <xf numFmtId="190" fontId="140" fillId="64" borderId="45" applyNumberFormat="0" applyAlignment="0" applyProtection="0"/>
    <xf numFmtId="190" fontId="144" fillId="38" borderId="52" applyNumberFormat="0" applyProtection="0">
      <alignment horizontal="left" vertical="top" indent="1"/>
    </xf>
    <xf numFmtId="195" fontId="107" fillId="0" borderId="59" applyFill="0"/>
    <xf numFmtId="195" fontId="107" fillId="0" borderId="59" applyFill="0"/>
    <xf numFmtId="43" fontId="3" fillId="0" borderId="0" applyFont="0" applyFill="0" applyBorder="0" applyAlignment="0" applyProtection="0"/>
    <xf numFmtId="43" fontId="106" fillId="0" borderId="0" applyFont="0" applyFill="0" applyBorder="0" applyAlignment="0" applyProtection="0"/>
    <xf numFmtId="194" fontId="3" fillId="27" borderId="60">
      <alignment vertical="center"/>
    </xf>
    <xf numFmtId="190" fontId="132" fillId="67" borderId="45" applyNumberFormat="0" applyAlignment="0" applyProtection="0"/>
    <xf numFmtId="190" fontId="132" fillId="67" borderId="45"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45" applyNumberFormat="0" applyAlignment="0" applyProtection="0"/>
    <xf numFmtId="190" fontId="140" fillId="64" borderId="45" applyNumberFormat="0" applyAlignment="0" applyProtection="0"/>
    <xf numFmtId="190" fontId="1" fillId="0" borderId="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197" fontId="104" fillId="72" borderId="60">
      <alignment vertical="center"/>
    </xf>
    <xf numFmtId="185" fontId="104" fillId="72" borderId="60">
      <alignment vertical="center"/>
    </xf>
    <xf numFmtId="185" fontId="104" fillId="72" borderId="60">
      <alignment vertical="center"/>
    </xf>
    <xf numFmtId="190" fontId="104" fillId="72" borderId="60">
      <alignment vertical="center"/>
    </xf>
    <xf numFmtId="190" fontId="104" fillId="72" borderId="60">
      <alignment vertical="center"/>
    </xf>
    <xf numFmtId="190" fontId="104" fillId="72" borderId="60">
      <alignment vertical="center"/>
    </xf>
    <xf numFmtId="190" fontId="104" fillId="72" borderId="60">
      <alignment vertical="center"/>
    </xf>
    <xf numFmtId="194" fontId="104" fillId="72" borderId="60">
      <alignment vertical="center"/>
    </xf>
    <xf numFmtId="194" fontId="104" fillId="72" borderId="60">
      <alignment vertical="center"/>
    </xf>
    <xf numFmtId="197" fontId="104" fillId="72" borderId="60">
      <alignment vertical="center"/>
    </xf>
    <xf numFmtId="185" fontId="104" fillId="22" borderId="60">
      <alignment vertical="center"/>
      <protection locked="0"/>
    </xf>
    <xf numFmtId="186" fontId="104" fillId="22" borderId="60">
      <alignment vertical="center"/>
      <protection locked="0"/>
    </xf>
    <xf numFmtId="190" fontId="104" fillId="22" borderId="60">
      <alignment vertical="center"/>
      <protection locked="0"/>
    </xf>
    <xf numFmtId="190" fontId="104" fillId="22" borderId="60">
      <alignment vertical="center"/>
      <protection locked="0"/>
    </xf>
    <xf numFmtId="186" fontId="104" fillId="22" borderId="60">
      <alignment vertical="center"/>
      <protection locked="0"/>
    </xf>
    <xf numFmtId="186" fontId="104" fillId="22" borderId="60">
      <alignment vertical="center"/>
      <protection locked="0"/>
    </xf>
    <xf numFmtId="190" fontId="104" fillId="22" borderId="60">
      <alignment vertical="center"/>
      <protection locked="0"/>
    </xf>
    <xf numFmtId="190" fontId="104" fillId="22" borderId="60">
      <alignment vertical="center"/>
      <protection locked="0"/>
    </xf>
    <xf numFmtId="186" fontId="104" fillId="22" borderId="60">
      <alignment vertical="center"/>
      <protection locked="0"/>
    </xf>
    <xf numFmtId="185" fontId="104" fillId="22" borderId="60">
      <alignment vertical="center"/>
      <protection locked="0"/>
    </xf>
    <xf numFmtId="185" fontId="104" fillId="22" borderId="60">
      <alignment vertical="center"/>
      <protection locked="0"/>
    </xf>
    <xf numFmtId="167" fontId="104" fillId="22" borderId="60">
      <alignment vertical="center"/>
      <protection locked="0"/>
    </xf>
    <xf numFmtId="167" fontId="104" fillId="22" borderId="60">
      <alignment vertical="center"/>
      <protection locked="0"/>
    </xf>
    <xf numFmtId="167" fontId="104" fillId="22" borderId="60">
      <alignment vertical="center"/>
      <protection locked="0"/>
    </xf>
    <xf numFmtId="167" fontId="104" fillId="22" borderId="60">
      <alignment vertical="center"/>
      <protection locked="0"/>
    </xf>
    <xf numFmtId="185" fontId="104" fillId="22" borderId="60">
      <alignment vertical="center"/>
      <protection locked="0"/>
    </xf>
    <xf numFmtId="185" fontId="104" fillId="23" borderId="60">
      <alignment vertical="center"/>
    </xf>
    <xf numFmtId="185" fontId="104" fillId="23" borderId="60">
      <alignment vertical="center"/>
    </xf>
    <xf numFmtId="186" fontId="104" fillId="23" borderId="60">
      <alignment vertical="center"/>
    </xf>
    <xf numFmtId="186" fontId="104" fillId="23" borderId="60">
      <alignment vertical="center"/>
    </xf>
    <xf numFmtId="186" fontId="104" fillId="23" borderId="60">
      <alignment vertical="center"/>
    </xf>
    <xf numFmtId="186" fontId="104" fillId="23" borderId="60">
      <alignment vertical="center"/>
    </xf>
    <xf numFmtId="194" fontId="104" fillId="23" borderId="60">
      <alignment vertical="center"/>
    </xf>
    <xf numFmtId="197" fontId="104" fillId="23" borderId="60">
      <alignment vertical="center"/>
    </xf>
    <xf numFmtId="190" fontId="104" fillId="23" borderId="60">
      <alignment vertical="center"/>
    </xf>
    <xf numFmtId="190" fontId="104" fillId="23" borderId="60">
      <alignment vertical="center"/>
    </xf>
    <xf numFmtId="190" fontId="104" fillId="23" borderId="60">
      <alignment vertical="center"/>
    </xf>
    <xf numFmtId="190" fontId="104" fillId="23" borderId="60">
      <alignment vertical="center"/>
    </xf>
    <xf numFmtId="185" fontId="104" fillId="23" borderId="60">
      <alignment vertical="center"/>
    </xf>
    <xf numFmtId="185" fontId="104" fillId="23" borderId="60">
      <alignment vertical="center"/>
    </xf>
    <xf numFmtId="185" fontId="104" fillId="23" borderId="60">
      <alignment vertical="center"/>
    </xf>
    <xf numFmtId="185" fontId="104" fillId="23" borderId="60">
      <alignment vertical="center"/>
    </xf>
    <xf numFmtId="185" fontId="104" fillId="73" borderId="60">
      <alignment horizontal="right" vertical="center"/>
      <protection locked="0"/>
    </xf>
    <xf numFmtId="190" fontId="104" fillId="73" borderId="60">
      <alignment horizontal="right" vertical="center"/>
      <protection locked="0"/>
    </xf>
    <xf numFmtId="190" fontId="104" fillId="73" borderId="60">
      <alignment horizontal="right" vertical="center"/>
      <protection locked="0"/>
    </xf>
    <xf numFmtId="197" fontId="104" fillId="73" borderId="60">
      <alignment horizontal="right" vertical="center"/>
      <protection locked="0"/>
    </xf>
    <xf numFmtId="194" fontId="104" fillId="73" borderId="60">
      <alignment horizontal="right" vertical="center"/>
      <protection locked="0"/>
    </xf>
    <xf numFmtId="197" fontId="104" fillId="73" borderId="60">
      <alignment horizontal="right" vertical="center"/>
      <protection locked="0"/>
    </xf>
    <xf numFmtId="185" fontId="104" fillId="73" borderId="60">
      <alignment horizontal="right" vertical="center"/>
      <protection locked="0"/>
    </xf>
    <xf numFmtId="185" fontId="104" fillId="73" borderId="60">
      <alignment horizontal="right" vertical="center"/>
      <protection locked="0"/>
    </xf>
    <xf numFmtId="185" fontId="104" fillId="73" borderId="60">
      <alignment horizontal="right" vertical="center"/>
      <protection locked="0"/>
    </xf>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190" fontId="148" fillId="74" borderId="52" applyNumberFormat="0" applyProtection="0">
      <alignment horizontal="left" vertical="top"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84" borderId="45" applyNumberFormat="0" applyProtection="0">
      <alignment horizontal="left" vertical="center"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85" borderId="45" applyNumberFormat="0" applyProtection="0">
      <alignment horizontal="left" vertical="center"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01" fillId="37" borderId="52"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01" fillId="86" borderId="60" applyNumberFormat="0">
      <protection locked="0"/>
    </xf>
    <xf numFmtId="190" fontId="149" fillId="44" borderId="55" applyBorder="0"/>
    <xf numFmtId="4" fontId="150" fillId="71" borderId="52" applyNumberFormat="0" applyProtection="0">
      <alignment vertical="center"/>
    </xf>
    <xf numFmtId="4" fontId="147" fillId="22" borderId="60"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190" fontId="144" fillId="88" borderId="60"/>
    <xf numFmtId="4" fontId="152" fillId="86" borderId="45" applyNumberFormat="0" applyProtection="0">
      <alignment horizontal="right" vertical="center"/>
    </xf>
    <xf numFmtId="37" fontId="107" fillId="0" borderId="56" applyNumberFormat="0"/>
    <xf numFmtId="190" fontId="134" fillId="0" borderId="58" applyNumberFormat="0" applyFill="0" applyAlignment="0" applyProtection="0"/>
    <xf numFmtId="190" fontId="134" fillId="0" borderId="58" applyNumberFormat="0" applyFill="0" applyAlignment="0" applyProtection="0"/>
    <xf numFmtId="0" fontId="103" fillId="0" borderId="0"/>
    <xf numFmtId="200" fontId="103" fillId="0" borderId="0"/>
    <xf numFmtId="0" fontId="103" fillId="0" borderId="0"/>
    <xf numFmtId="0" fontId="103" fillId="0" borderId="0"/>
    <xf numFmtId="0" fontId="103" fillId="0" borderId="0"/>
    <xf numFmtId="0" fontId="101" fillId="0" borderId="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90" fontId="144" fillId="63" borderId="63" applyNumberFormat="0" applyFont="0" applyAlignment="0" applyProtection="0"/>
    <xf numFmtId="0" fontId="103" fillId="0" borderId="0" applyFont="0" applyFill="0" applyBorder="0" applyAlignment="0" applyProtection="0"/>
    <xf numFmtId="0" fontId="101" fillId="0" borderId="0"/>
    <xf numFmtId="0" fontId="101" fillId="0" borderId="0"/>
    <xf numFmtId="0" fontId="3" fillId="0" borderId="0"/>
    <xf numFmtId="0" fontId="3" fillId="0" borderId="0"/>
    <xf numFmtId="0" fontId="3" fillId="0" borderId="0"/>
    <xf numFmtId="0" fontId="103" fillId="0" borderId="0"/>
    <xf numFmtId="9" fontId="103" fillId="0" borderId="0" applyFont="0" applyFill="0" applyBorder="0" applyAlignment="0" applyProtection="0"/>
    <xf numFmtId="9" fontId="103" fillId="0" borderId="0" applyFont="0" applyFill="0" applyBorder="0" applyAlignment="0" applyProtection="0"/>
    <xf numFmtId="185" fontId="3" fillId="27" borderId="60">
      <alignment vertical="center"/>
    </xf>
    <xf numFmtId="194" fontId="3" fillId="27" borderId="60">
      <alignment vertical="center"/>
    </xf>
    <xf numFmtId="197" fontId="3" fillId="27" borderId="60">
      <alignment vertical="center"/>
    </xf>
    <xf numFmtId="185" fontId="3" fillId="20" borderId="60">
      <alignment vertical="center"/>
      <protection locked="0"/>
    </xf>
    <xf numFmtId="194" fontId="3" fillId="20" borderId="60">
      <alignment vertical="center"/>
      <protection locked="0"/>
    </xf>
    <xf numFmtId="201" fontId="3" fillId="33" borderId="60">
      <alignment vertical="center"/>
    </xf>
    <xf numFmtId="194" fontId="3" fillId="33" borderId="60">
      <alignment vertical="center"/>
    </xf>
    <xf numFmtId="197" fontId="3" fillId="33" borderId="60">
      <alignment vertical="center"/>
    </xf>
    <xf numFmtId="185" fontId="3" fillId="33" borderId="60">
      <alignment vertical="center"/>
    </xf>
    <xf numFmtId="194" fontId="3" fillId="90" borderId="60">
      <alignment horizontal="right" vertical="center"/>
      <protection locked="0"/>
    </xf>
    <xf numFmtId="197" fontId="3" fillId="90" borderId="60">
      <alignment horizontal="right" vertical="center"/>
      <protection locked="0"/>
    </xf>
    <xf numFmtId="185" fontId="3" fillId="90" borderId="60">
      <alignment horizontal="right" vertical="center"/>
      <protection locked="0"/>
    </xf>
    <xf numFmtId="43" fontId="3" fillId="0" borderId="0" applyFont="0" applyFill="0" applyBorder="0" applyAlignment="0" applyProtection="0"/>
    <xf numFmtId="43" fontId="106" fillId="0" borderId="0" applyFont="0" applyFill="0" applyBorder="0" applyAlignment="0" applyProtection="0"/>
    <xf numFmtId="194" fontId="3" fillId="27" borderId="60">
      <alignment vertical="center"/>
    </xf>
    <xf numFmtId="190" fontId="132" fillId="67" borderId="45" applyNumberFormat="0" applyAlignment="0" applyProtection="0"/>
    <xf numFmtId="190" fontId="132" fillId="67" borderId="45"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32" fillId="67" borderId="45" applyNumberFormat="0" applyAlignment="0" applyProtection="0"/>
    <xf numFmtId="190" fontId="132" fillId="67" borderId="45"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197" fontId="104" fillId="72" borderId="60">
      <alignment vertical="center"/>
    </xf>
    <xf numFmtId="185" fontId="104" fillId="72" borderId="60">
      <alignment vertical="center"/>
    </xf>
    <xf numFmtId="185" fontId="104" fillId="72" borderId="60">
      <alignment vertical="center"/>
    </xf>
    <xf numFmtId="190" fontId="104" fillId="72" borderId="60">
      <alignment vertical="center"/>
    </xf>
    <xf numFmtId="190" fontId="104" fillId="72" borderId="60">
      <alignment vertical="center"/>
    </xf>
    <xf numFmtId="190" fontId="104" fillId="72" borderId="60">
      <alignment vertical="center"/>
    </xf>
    <xf numFmtId="190" fontId="104" fillId="72" borderId="60">
      <alignment vertical="center"/>
    </xf>
    <xf numFmtId="194" fontId="104" fillId="72" borderId="60">
      <alignment vertical="center"/>
    </xf>
    <xf numFmtId="194" fontId="104" fillId="72" borderId="60">
      <alignment vertical="center"/>
    </xf>
    <xf numFmtId="197" fontId="104" fillId="72" borderId="60">
      <alignment vertical="center"/>
    </xf>
    <xf numFmtId="185" fontId="104" fillId="22" borderId="60">
      <alignment vertical="center"/>
      <protection locked="0"/>
    </xf>
    <xf numFmtId="186" fontId="104" fillId="22" borderId="60">
      <alignment vertical="center"/>
      <protection locked="0"/>
    </xf>
    <xf numFmtId="190" fontId="104" fillId="22" borderId="60">
      <alignment vertical="center"/>
      <protection locked="0"/>
    </xf>
    <xf numFmtId="190" fontId="104" fillId="22" borderId="60">
      <alignment vertical="center"/>
      <protection locked="0"/>
    </xf>
    <xf numFmtId="186" fontId="104" fillId="22" borderId="60">
      <alignment vertical="center"/>
      <protection locked="0"/>
    </xf>
    <xf numFmtId="186" fontId="104" fillId="22" borderId="60">
      <alignment vertical="center"/>
      <protection locked="0"/>
    </xf>
    <xf numFmtId="190" fontId="104" fillId="22" borderId="60">
      <alignment vertical="center"/>
      <protection locked="0"/>
    </xf>
    <xf numFmtId="190" fontId="104" fillId="22" borderId="60">
      <alignment vertical="center"/>
      <protection locked="0"/>
    </xf>
    <xf numFmtId="186" fontId="104" fillId="22" borderId="60">
      <alignment vertical="center"/>
      <protection locked="0"/>
    </xf>
    <xf numFmtId="185" fontId="104" fillId="22" borderId="60">
      <alignment vertical="center"/>
      <protection locked="0"/>
    </xf>
    <xf numFmtId="185" fontId="104" fillId="22" borderId="60">
      <alignment vertical="center"/>
      <protection locked="0"/>
    </xf>
    <xf numFmtId="167" fontId="104" fillId="22" borderId="60">
      <alignment vertical="center"/>
      <protection locked="0"/>
    </xf>
    <xf numFmtId="167" fontId="104" fillId="22" borderId="60">
      <alignment vertical="center"/>
      <protection locked="0"/>
    </xf>
    <xf numFmtId="167" fontId="104" fillId="22" borderId="60">
      <alignment vertical="center"/>
      <protection locked="0"/>
    </xf>
    <xf numFmtId="167" fontId="104" fillId="22" borderId="60">
      <alignment vertical="center"/>
      <protection locked="0"/>
    </xf>
    <xf numFmtId="185" fontId="104" fillId="22" borderId="60">
      <alignment vertical="center"/>
      <protection locked="0"/>
    </xf>
    <xf numFmtId="185" fontId="104" fillId="23" borderId="60">
      <alignment vertical="center"/>
    </xf>
    <xf numFmtId="185" fontId="104" fillId="23" borderId="60">
      <alignment vertical="center"/>
    </xf>
    <xf numFmtId="186" fontId="104" fillId="23" borderId="60">
      <alignment vertical="center"/>
    </xf>
    <xf numFmtId="186" fontId="104" fillId="23" borderId="60">
      <alignment vertical="center"/>
    </xf>
    <xf numFmtId="186" fontId="104" fillId="23" borderId="60">
      <alignment vertical="center"/>
    </xf>
    <xf numFmtId="186" fontId="104" fillId="23" borderId="60">
      <alignment vertical="center"/>
    </xf>
    <xf numFmtId="194" fontId="104" fillId="23" borderId="60">
      <alignment vertical="center"/>
    </xf>
    <xf numFmtId="197" fontId="104" fillId="23" borderId="60">
      <alignment vertical="center"/>
    </xf>
    <xf numFmtId="190" fontId="104" fillId="23" borderId="60">
      <alignment vertical="center"/>
    </xf>
    <xf numFmtId="190" fontId="104" fillId="23" borderId="60">
      <alignment vertical="center"/>
    </xf>
    <xf numFmtId="190" fontId="104" fillId="23" borderId="60">
      <alignment vertical="center"/>
    </xf>
    <xf numFmtId="190" fontId="104" fillId="23" borderId="60">
      <alignment vertical="center"/>
    </xf>
    <xf numFmtId="185" fontId="104" fillId="23" borderId="60">
      <alignment vertical="center"/>
    </xf>
    <xf numFmtId="185" fontId="104" fillId="23" borderId="60">
      <alignment vertical="center"/>
    </xf>
    <xf numFmtId="185" fontId="104" fillId="23" borderId="60">
      <alignment vertical="center"/>
    </xf>
    <xf numFmtId="185" fontId="104" fillId="23" borderId="60">
      <alignment vertical="center"/>
    </xf>
    <xf numFmtId="185" fontId="104" fillId="73" borderId="60">
      <alignment horizontal="right" vertical="center"/>
      <protection locked="0"/>
    </xf>
    <xf numFmtId="190" fontId="104" fillId="73" borderId="60">
      <alignment horizontal="right" vertical="center"/>
      <protection locked="0"/>
    </xf>
    <xf numFmtId="190" fontId="104" fillId="73" borderId="60">
      <alignment horizontal="right" vertical="center"/>
      <protection locked="0"/>
    </xf>
    <xf numFmtId="197" fontId="104" fillId="73" borderId="60">
      <alignment horizontal="right" vertical="center"/>
      <protection locked="0"/>
    </xf>
    <xf numFmtId="194" fontId="104" fillId="73" borderId="60">
      <alignment horizontal="right" vertical="center"/>
      <protection locked="0"/>
    </xf>
    <xf numFmtId="197" fontId="104" fillId="73" borderId="60">
      <alignment horizontal="right" vertical="center"/>
      <protection locked="0"/>
    </xf>
    <xf numFmtId="185" fontId="104" fillId="73" borderId="60">
      <alignment horizontal="right" vertical="center"/>
      <protection locked="0"/>
    </xf>
    <xf numFmtId="185" fontId="104" fillId="73" borderId="60">
      <alignment horizontal="right" vertical="center"/>
      <protection locked="0"/>
    </xf>
    <xf numFmtId="185" fontId="104" fillId="73" borderId="60">
      <alignment horizontal="right" vertical="center"/>
      <protection locked="0"/>
    </xf>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190" fontId="148" fillId="74" borderId="52" applyNumberFormat="0" applyProtection="0">
      <alignment horizontal="left" vertical="top"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84" borderId="45" applyNumberFormat="0" applyProtection="0">
      <alignment horizontal="left" vertical="center"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85" borderId="45" applyNumberFormat="0" applyProtection="0">
      <alignment horizontal="left" vertical="center"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01" fillId="37" borderId="52"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01" fillId="86" borderId="60" applyNumberFormat="0">
      <protection locked="0"/>
    </xf>
    <xf numFmtId="190" fontId="149" fillId="44" borderId="55" applyBorder="0"/>
    <xf numFmtId="4" fontId="150" fillId="71" borderId="52" applyNumberFormat="0" applyProtection="0">
      <alignment vertical="center"/>
    </xf>
    <xf numFmtId="4" fontId="147" fillId="22" borderId="60"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190" fontId="144" fillId="88" borderId="60"/>
    <xf numFmtId="4" fontId="152" fillId="86" borderId="45" applyNumberFormat="0" applyProtection="0">
      <alignment horizontal="right" vertical="center"/>
    </xf>
    <xf numFmtId="37" fontId="107" fillId="0" borderId="56" applyNumberFormat="0"/>
    <xf numFmtId="195" fontId="107" fillId="0" borderId="59" applyFill="0"/>
    <xf numFmtId="190" fontId="134" fillId="0" borderId="58" applyNumberFormat="0" applyFill="0" applyAlignment="0" applyProtection="0"/>
    <xf numFmtId="190" fontId="134" fillId="0" borderId="58" applyNumberFormat="0" applyFill="0" applyAlignment="0" applyProtection="0"/>
    <xf numFmtId="0" fontId="103" fillId="0" borderId="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85" fontId="3" fillId="27" borderId="60">
      <alignment vertical="center"/>
    </xf>
    <xf numFmtId="194" fontId="3" fillId="27" borderId="60">
      <alignment vertical="center"/>
    </xf>
    <xf numFmtId="197" fontId="3" fillId="27" borderId="60">
      <alignment vertical="center"/>
    </xf>
    <xf numFmtId="185" fontId="3" fillId="20" borderId="60">
      <alignment vertical="center"/>
      <protection locked="0"/>
    </xf>
    <xf numFmtId="194" fontId="3" fillId="20" borderId="60">
      <alignment vertical="center"/>
      <protection locked="0"/>
    </xf>
    <xf numFmtId="201" fontId="3" fillId="33" borderId="60">
      <alignment vertical="center"/>
    </xf>
    <xf numFmtId="194" fontId="3" fillId="33" borderId="60">
      <alignment vertical="center"/>
    </xf>
    <xf numFmtId="197" fontId="3" fillId="33" borderId="60">
      <alignment vertical="center"/>
    </xf>
    <xf numFmtId="185" fontId="3" fillId="33" borderId="60">
      <alignment vertical="center"/>
    </xf>
    <xf numFmtId="194" fontId="3" fillId="90" borderId="60">
      <alignment horizontal="right" vertical="center"/>
      <protection locked="0"/>
    </xf>
    <xf numFmtId="197" fontId="3" fillId="90" borderId="60">
      <alignment horizontal="right" vertical="center"/>
      <protection locked="0"/>
    </xf>
    <xf numFmtId="185" fontId="3" fillId="90" borderId="60">
      <alignment horizontal="right" vertical="center"/>
      <protection locked="0"/>
    </xf>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190" fontId="148" fillId="74" borderId="52" applyNumberFormat="0" applyProtection="0">
      <alignment horizontal="left" vertical="top"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84" borderId="45" applyNumberFormat="0" applyProtection="0">
      <alignment horizontal="left" vertical="center"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85" borderId="45" applyNumberFormat="0" applyProtection="0">
      <alignment horizontal="left" vertical="center"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01" fillId="37" borderId="52"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9" fillId="44" borderId="55" applyBorder="0"/>
    <xf numFmtId="4" fontId="150" fillId="71" borderId="52"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4" fontId="152" fillId="86" borderId="45" applyNumberFormat="0" applyProtection="0">
      <alignment horizontal="right" vertical="center"/>
    </xf>
    <xf numFmtId="37" fontId="107" fillId="0" borderId="56" applyNumberFormat="0"/>
    <xf numFmtId="195" fontId="107" fillId="0" borderId="59" applyFill="0"/>
    <xf numFmtId="190" fontId="134" fillId="0" borderId="58" applyNumberFormat="0" applyFill="0" applyAlignment="0" applyProtection="0"/>
    <xf numFmtId="190" fontId="134" fillId="0" borderId="58" applyNumberFormat="0" applyFill="0" applyAlignment="0" applyProtection="0"/>
    <xf numFmtId="43" fontId="103" fillId="0" borderId="0" applyFont="0" applyFill="0" applyBorder="0" applyAlignment="0" applyProtection="0"/>
    <xf numFmtId="190" fontId="144" fillId="44" borderId="52" applyNumberFormat="0" applyProtection="0">
      <alignment horizontal="left" vertical="top" indent="1"/>
    </xf>
    <xf numFmtId="43" fontId="3" fillId="0" borderId="0" applyFont="0" applyFill="0" applyBorder="0" applyAlignment="0" applyProtection="0"/>
    <xf numFmtId="190" fontId="101" fillId="85" borderId="52" applyNumberFormat="0" applyProtection="0">
      <alignment horizontal="left" vertical="top" indent="1"/>
    </xf>
    <xf numFmtId="43" fontId="106" fillId="0" borderId="0" applyFont="0" applyFill="0" applyBorder="0" applyAlignment="0" applyProtection="0"/>
    <xf numFmtId="190" fontId="101" fillId="37" borderId="52" applyNumberFormat="0" applyProtection="0">
      <alignment horizontal="left" vertical="center" indent="1"/>
    </xf>
    <xf numFmtId="0" fontId="11" fillId="0" borderId="0" applyNumberFormat="0" applyFill="0" applyBorder="0" applyAlignment="0" applyProtection="0">
      <alignment vertical="top"/>
      <protection locked="0"/>
    </xf>
    <xf numFmtId="190" fontId="132" fillId="67" borderId="45"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32" fillId="67" borderId="45" applyNumberFormat="0" applyAlignment="0" applyProtection="0"/>
    <xf numFmtId="190" fontId="132" fillId="67" borderId="45"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32" fillId="67" borderId="45" applyNumberFormat="0" applyAlignment="0" applyProtection="0"/>
    <xf numFmtId="190" fontId="145" fillId="67" borderId="51" applyNumberFormat="0" applyAlignment="0" applyProtection="0"/>
    <xf numFmtId="190" fontId="145" fillId="67" borderId="51" applyNumberFormat="0" applyAlignment="0" applyProtection="0"/>
    <xf numFmtId="190" fontId="148" fillId="74" borderId="52" applyNumberFormat="0" applyProtection="0">
      <alignment horizontal="left" vertical="top" indent="1"/>
    </xf>
    <xf numFmtId="4" fontId="144" fillId="79" borderId="53"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9" fillId="44" borderId="55" applyBorder="0"/>
    <xf numFmtId="4" fontId="150" fillId="71" borderId="52"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37" fontId="107" fillId="0" borderId="56" applyNumberFormat="0"/>
    <xf numFmtId="190" fontId="134" fillId="0" borderId="58" applyNumberFormat="0" applyFill="0" applyAlignment="0" applyProtection="0"/>
    <xf numFmtId="190" fontId="134" fillId="0" borderId="58" applyNumberFormat="0" applyFill="0" applyAlignment="0" applyProtection="0"/>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190" fontId="148" fillId="74" borderId="52" applyNumberFormat="0" applyProtection="0">
      <alignment horizontal="left" vertical="top"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84" borderId="45" applyNumberFormat="0" applyProtection="0">
      <alignment horizontal="left" vertical="center"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85" borderId="45" applyNumberFormat="0" applyProtection="0">
      <alignment horizontal="left" vertical="center"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01" fillId="37" borderId="52"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9" fillId="44" borderId="55" applyBorder="0"/>
    <xf numFmtId="4" fontId="150" fillId="71" borderId="52"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4" fontId="152" fillId="86" borderId="45" applyNumberFormat="0" applyProtection="0">
      <alignment horizontal="right" vertical="center"/>
    </xf>
    <xf numFmtId="190" fontId="101" fillId="44" borderId="52" applyNumberFormat="0" applyProtection="0">
      <alignment horizontal="left" vertical="top" indent="1"/>
    </xf>
    <xf numFmtId="37" fontId="107" fillId="0" borderId="56" applyNumberFormat="0"/>
    <xf numFmtId="190" fontId="144" fillId="44" borderId="52" applyNumberFormat="0" applyProtection="0">
      <alignment horizontal="left" vertical="top" indent="1"/>
    </xf>
    <xf numFmtId="190" fontId="134" fillId="0" borderId="58" applyNumberFormat="0" applyFill="0" applyAlignment="0" applyProtection="0"/>
    <xf numFmtId="190" fontId="134" fillId="0" borderId="58" applyNumberFormat="0" applyFill="0" applyAlignment="0" applyProtection="0"/>
    <xf numFmtId="190" fontId="144" fillId="38" borderId="52" applyNumberFormat="0" applyProtection="0">
      <alignment horizontal="left" vertical="top" indent="1"/>
    </xf>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190" fontId="148" fillId="74" borderId="52" applyNumberFormat="0" applyProtection="0">
      <alignment horizontal="left" vertical="top"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84" borderId="45" applyNumberFormat="0" applyProtection="0">
      <alignment horizontal="left" vertical="center"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85" borderId="45" applyNumberFormat="0" applyProtection="0">
      <alignment horizontal="left" vertical="center"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01" fillId="37" borderId="52"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9" fillId="44" borderId="55" applyBorder="0"/>
    <xf numFmtId="4" fontId="150" fillId="71" borderId="52"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4" fontId="152" fillId="86" borderId="45" applyNumberFormat="0" applyProtection="0">
      <alignment horizontal="right" vertical="center"/>
    </xf>
    <xf numFmtId="37" fontId="107" fillId="0" borderId="56" applyNumberFormat="0"/>
    <xf numFmtId="190" fontId="134" fillId="0" borderId="58" applyNumberFormat="0" applyFill="0" applyAlignment="0" applyProtection="0"/>
    <xf numFmtId="190" fontId="134" fillId="0" borderId="58" applyNumberFormat="0" applyFill="0" applyAlignment="0" applyProtection="0"/>
    <xf numFmtId="0" fontId="1" fillId="0" borderId="0"/>
    <xf numFmtId="0" fontId="101" fillId="0" borderId="0"/>
    <xf numFmtId="0" fontId="101" fillId="0" borderId="0"/>
    <xf numFmtId="9" fontId="1" fillId="0" borderId="0" applyFont="0" applyFill="0" applyBorder="0" applyAlignment="0" applyProtection="0"/>
    <xf numFmtId="0" fontId="101" fillId="0" borderId="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1" fillId="0" borderId="0"/>
    <xf numFmtId="0" fontId="101" fillId="0" borderId="0"/>
    <xf numFmtId="0" fontId="103" fillId="0" borderId="0"/>
    <xf numFmtId="0" fontId="103" fillId="0" borderId="0"/>
    <xf numFmtId="0" fontId="103" fillId="0" borderId="0"/>
    <xf numFmtId="0" fontId="103" fillId="0" borderId="0"/>
    <xf numFmtId="0" fontId="103" fillId="0" borderId="0"/>
    <xf numFmtId="0" fontId="103" fillId="0" borderId="0">
      <alignment vertical="justify"/>
    </xf>
    <xf numFmtId="0" fontId="118" fillId="91" borderId="0" applyNumberFormat="0" applyBorder="0" applyAlignment="0" applyProtection="0"/>
    <xf numFmtId="0" fontId="118" fillId="62" borderId="0" applyNumberFormat="0" applyBorder="0" applyAlignment="0" applyProtection="0"/>
    <xf numFmtId="0" fontId="130" fillId="92" borderId="0" applyNumberFormat="0" applyBorder="0" applyAlignment="0" applyProtection="0"/>
    <xf numFmtId="0" fontId="118" fillId="93" borderId="0" applyNumberFormat="0" applyBorder="0" applyAlignment="0" applyProtection="0"/>
    <xf numFmtId="0" fontId="118" fillId="53" borderId="0" applyNumberFormat="0" applyBorder="0" applyAlignment="0" applyProtection="0"/>
    <xf numFmtId="0" fontId="130" fillId="59" borderId="0" applyNumberFormat="0" applyBorder="0" applyAlignment="0" applyProtection="0"/>
    <xf numFmtId="0" fontId="118" fillId="61" borderId="0" applyNumberFormat="0" applyBorder="0" applyAlignment="0" applyProtection="0"/>
    <xf numFmtId="0" fontId="118" fillId="52" borderId="0" applyNumberFormat="0" applyBorder="0" applyAlignment="0" applyProtection="0"/>
    <xf numFmtId="0" fontId="130" fillId="48" borderId="0" applyNumberFormat="0" applyBorder="0" applyAlignment="0" applyProtection="0"/>
    <xf numFmtId="0" fontId="118" fillId="52" borderId="0" applyNumberFormat="0" applyBorder="0" applyAlignment="0" applyProtection="0"/>
    <xf numFmtId="0" fontId="118" fillId="48" borderId="0" applyNumberFormat="0" applyBorder="0" applyAlignment="0" applyProtection="0"/>
    <xf numFmtId="0" fontId="130" fillId="48" borderId="0" applyNumberFormat="0" applyBorder="0" applyAlignment="0" applyProtection="0"/>
    <xf numFmtId="0" fontId="118" fillId="91" borderId="0" applyNumberFormat="0" applyBorder="0" applyAlignment="0" applyProtection="0"/>
    <xf numFmtId="0" fontId="118" fillId="62" borderId="0" applyNumberFormat="0" applyBorder="0" applyAlignment="0" applyProtection="0"/>
    <xf numFmtId="0" fontId="130" fillId="62" borderId="0" applyNumberFormat="0" applyBorder="0" applyAlignment="0" applyProtection="0"/>
    <xf numFmtId="0" fontId="118" fillId="63" borderId="0" applyNumberFormat="0" applyBorder="0" applyAlignment="0" applyProtection="0"/>
    <xf numFmtId="0" fontId="118" fillId="53" borderId="0" applyNumberFormat="0" applyBorder="0" applyAlignment="0" applyProtection="0"/>
    <xf numFmtId="0" fontId="130" fillId="64" borderId="0" applyNumberFormat="0" applyBorder="0" applyAlignment="0" applyProtection="0"/>
    <xf numFmtId="43" fontId="104"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7" fontId="103" fillId="0" borderId="0" applyFont="0" applyFill="0" applyBorder="0" applyAlignment="0" applyProtection="0"/>
    <xf numFmtId="43" fontId="10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34" fillId="94" borderId="0" applyNumberFormat="0" applyBorder="0" applyAlignment="0" applyProtection="0"/>
    <xf numFmtId="0" fontId="134" fillId="95" borderId="0" applyNumberFormat="0" applyBorder="0" applyAlignment="0" applyProtection="0"/>
    <xf numFmtId="0" fontId="134" fillId="70" borderId="0" applyNumberFormat="0" applyBorder="0" applyAlignment="0" applyProtection="0"/>
    <xf numFmtId="193" fontId="135" fillId="0" borderId="0" applyFont="0" applyFill="0" applyBorder="0" applyAlignment="0" applyProtection="0"/>
    <xf numFmtId="0" fontId="141" fillId="22" borderId="0"/>
    <xf numFmtId="189" fontId="74" fillId="34" borderId="0">
      <alignment vertical="center"/>
    </xf>
    <xf numFmtId="0" fontId="3" fillId="0" borderId="0"/>
    <xf numFmtId="0" fontId="3" fillId="0" borderId="0"/>
    <xf numFmtId="0" fontId="104" fillId="0" borderId="0"/>
    <xf numFmtId="0" fontId="3" fillId="0" borderId="0"/>
    <xf numFmtId="0" fontId="3" fillId="0" borderId="0"/>
    <xf numFmtId="0" fontId="104" fillId="0" borderId="0"/>
    <xf numFmtId="0" fontId="3" fillId="0" borderId="0"/>
    <xf numFmtId="0" fontId="3" fillId="0" borderId="0"/>
    <xf numFmtId="0" fontId="103" fillId="0" borderId="0"/>
    <xf numFmtId="0" fontId="103" fillId="0" borderId="0" applyFont="0" applyFill="0" applyBorder="0" applyAlignment="0" applyProtection="0"/>
    <xf numFmtId="0" fontId="103" fillId="0" borderId="0"/>
    <xf numFmtId="0" fontId="103" fillId="0" borderId="0" applyFont="0" applyFill="0" applyBorder="0" applyAlignment="0" applyProtection="0"/>
    <xf numFmtId="0" fontId="3" fillId="0" borderId="0"/>
    <xf numFmtId="0" fontId="104" fillId="0" borderId="0"/>
    <xf numFmtId="0" fontId="103" fillId="0" borderId="0"/>
    <xf numFmtId="0" fontId="103" fillId="0" borderId="0">
      <alignment vertical="top"/>
    </xf>
    <xf numFmtId="0" fontId="103" fillId="0" borderId="0">
      <alignment vertical="top"/>
    </xf>
    <xf numFmtId="0" fontId="104" fillId="0" borderId="0"/>
    <xf numFmtId="0" fontId="3" fillId="0" borderId="0"/>
    <xf numFmtId="0" fontId="103" fillId="0" borderId="0">
      <alignment vertical="top"/>
    </xf>
    <xf numFmtId="0" fontId="50" fillId="0" borderId="0"/>
    <xf numFmtId="0" fontId="101" fillId="0" borderId="0">
      <alignment vertical="center"/>
    </xf>
    <xf numFmtId="0" fontId="106" fillId="0" borderId="0"/>
    <xf numFmtId="38" fontId="101" fillId="0" borderId="0" applyFont="0" applyFill="0" applyBorder="0" applyAlignment="0" applyProtection="0"/>
    <xf numFmtId="0" fontId="103" fillId="0" borderId="0">
      <alignment vertical="top"/>
    </xf>
    <xf numFmtId="0" fontId="103" fillId="0" borderId="0">
      <alignment vertical="top"/>
    </xf>
    <xf numFmtId="0" fontId="103" fillId="0" borderId="0">
      <alignment vertical="top"/>
    </xf>
    <xf numFmtId="9" fontId="104" fillId="0" borderId="0" applyFont="0" applyFill="0" applyBorder="0" applyAlignment="0" applyProtection="0"/>
    <xf numFmtId="9" fontId="12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3" fillId="27" borderId="60">
      <alignment vertical="center"/>
    </xf>
    <xf numFmtId="185" fontId="3" fillId="27" borderId="60">
      <alignment vertical="center"/>
    </xf>
    <xf numFmtId="185" fontId="3" fillId="27" borderId="60">
      <alignment vertical="center"/>
    </xf>
    <xf numFmtId="185" fontId="104" fillId="72" borderId="60">
      <alignment vertical="center"/>
    </xf>
    <xf numFmtId="0" fontId="3" fillId="27" borderId="60">
      <alignment vertical="center"/>
    </xf>
    <xf numFmtId="0" fontId="3" fillId="27" borderId="60">
      <alignment vertical="center"/>
    </xf>
    <xf numFmtId="0" fontId="104" fillId="72" borderId="60">
      <alignment vertical="center"/>
    </xf>
    <xf numFmtId="0" fontId="3" fillId="27" borderId="60">
      <alignment vertical="center"/>
    </xf>
    <xf numFmtId="0" fontId="3" fillId="27" borderId="60">
      <alignment vertical="center"/>
    </xf>
    <xf numFmtId="0" fontId="104" fillId="72" borderId="60">
      <alignment vertical="center"/>
    </xf>
    <xf numFmtId="185" fontId="3" fillId="27" borderId="60">
      <alignment vertical="center"/>
    </xf>
    <xf numFmtId="194" fontId="3" fillId="27" borderId="60">
      <alignment vertical="center"/>
    </xf>
    <xf numFmtId="185" fontId="3" fillId="27" borderId="60">
      <alignment vertical="center"/>
    </xf>
    <xf numFmtId="194" fontId="104" fillId="72" borderId="60">
      <alignment vertical="center"/>
    </xf>
    <xf numFmtId="185" fontId="104" fillId="72" borderId="60">
      <alignment vertical="center"/>
    </xf>
    <xf numFmtId="201" fontId="3" fillId="27" borderId="60">
      <alignment vertical="center"/>
    </xf>
    <xf numFmtId="194" fontId="3" fillId="27" borderId="60">
      <alignment vertical="center"/>
    </xf>
    <xf numFmtId="201" fontId="104" fillId="72" borderId="60">
      <alignment vertical="center"/>
    </xf>
    <xf numFmtId="194" fontId="3" fillId="27" borderId="60">
      <alignment vertical="center"/>
    </xf>
    <xf numFmtId="197" fontId="3" fillId="27" borderId="60">
      <alignment vertical="center"/>
    </xf>
    <xf numFmtId="194" fontId="104" fillId="72" borderId="60">
      <alignment vertical="center"/>
    </xf>
    <xf numFmtId="185" fontId="104" fillId="72" borderId="60">
      <alignment vertical="center"/>
    </xf>
    <xf numFmtId="0" fontId="146" fillId="0" borderId="0"/>
    <xf numFmtId="198" fontId="3" fillId="0" borderId="0">
      <protection locked="0"/>
    </xf>
    <xf numFmtId="198" fontId="3" fillId="0" borderId="0">
      <protection locked="0"/>
    </xf>
    <xf numFmtId="186" fontId="3" fillId="20" borderId="60">
      <alignment vertical="center"/>
      <protection locked="0"/>
    </xf>
    <xf numFmtId="186" fontId="3" fillId="20" borderId="60">
      <alignment vertical="center"/>
      <protection locked="0"/>
    </xf>
    <xf numFmtId="0" fontId="3" fillId="20" borderId="60">
      <alignment vertical="center"/>
      <protection locked="0"/>
    </xf>
    <xf numFmtId="0" fontId="3" fillId="20" borderId="60">
      <alignment vertical="center"/>
      <protection locked="0"/>
    </xf>
    <xf numFmtId="0" fontId="104" fillId="22" borderId="60">
      <alignment vertical="center"/>
      <protection locked="0"/>
    </xf>
    <xf numFmtId="186" fontId="3" fillId="20" borderId="60">
      <alignment vertical="center"/>
      <protection locked="0"/>
    </xf>
    <xf numFmtId="186" fontId="104" fillId="22" borderId="60">
      <alignment vertical="center"/>
      <protection locked="0"/>
    </xf>
    <xf numFmtId="186" fontId="3" fillId="20" borderId="60">
      <alignment vertical="center"/>
      <protection locked="0"/>
    </xf>
    <xf numFmtId="0" fontId="3" fillId="20" borderId="60">
      <alignment vertical="center"/>
      <protection locked="0"/>
    </xf>
    <xf numFmtId="0" fontId="3" fillId="20" borderId="60">
      <alignment vertical="center"/>
      <protection locked="0"/>
    </xf>
    <xf numFmtId="0" fontId="104" fillId="22" borderId="60">
      <alignment vertical="center"/>
      <protection locked="0"/>
    </xf>
    <xf numFmtId="186" fontId="3" fillId="20" borderId="60">
      <alignment vertical="center"/>
      <protection locked="0"/>
    </xf>
    <xf numFmtId="186" fontId="104" fillId="22" borderId="60">
      <alignment vertical="center"/>
      <protection locked="0"/>
    </xf>
    <xf numFmtId="186" fontId="3" fillId="20" borderId="60">
      <alignment vertical="center"/>
      <protection locked="0"/>
    </xf>
    <xf numFmtId="194" fontId="3" fillId="20" borderId="60">
      <alignment vertical="center"/>
      <protection locked="0"/>
    </xf>
    <xf numFmtId="185" fontId="3" fillId="20" borderId="60">
      <alignment vertical="center"/>
      <protection locked="0"/>
    </xf>
    <xf numFmtId="194" fontId="104" fillId="22" borderId="60">
      <alignment vertical="center"/>
      <protection locked="0"/>
    </xf>
    <xf numFmtId="186" fontId="104" fillId="22" borderId="60">
      <alignment vertical="center"/>
      <protection locked="0"/>
    </xf>
    <xf numFmtId="167" fontId="3" fillId="20" borderId="60">
      <alignment vertical="center"/>
      <protection locked="0"/>
    </xf>
    <xf numFmtId="167" fontId="3" fillId="20" borderId="60">
      <alignment vertical="center"/>
      <protection locked="0"/>
    </xf>
    <xf numFmtId="167" fontId="104" fillId="22" borderId="60">
      <alignment vertical="center"/>
      <protection locked="0"/>
    </xf>
    <xf numFmtId="167" fontId="3" fillId="20" borderId="60">
      <alignment vertical="center"/>
      <protection locked="0"/>
    </xf>
    <xf numFmtId="167" fontId="3" fillId="20" borderId="60">
      <alignment vertical="center"/>
      <protection locked="0"/>
    </xf>
    <xf numFmtId="167" fontId="104" fillId="22" borderId="60">
      <alignment vertical="center"/>
      <protection locked="0"/>
    </xf>
    <xf numFmtId="185" fontId="3" fillId="20" borderId="60">
      <alignment vertical="center"/>
      <protection locked="0"/>
    </xf>
    <xf numFmtId="185" fontId="3" fillId="20" borderId="60">
      <alignment vertical="center"/>
      <protection locked="0"/>
    </xf>
    <xf numFmtId="185" fontId="104" fillId="22" borderId="60">
      <alignment vertical="center"/>
      <protection locked="0"/>
    </xf>
    <xf numFmtId="194" fontId="3" fillId="20" borderId="60">
      <alignment vertical="center"/>
      <protection locked="0"/>
    </xf>
    <xf numFmtId="186" fontId="104" fillId="22" borderId="60">
      <alignment vertical="center"/>
      <protection locked="0"/>
    </xf>
    <xf numFmtId="185" fontId="3" fillId="33" borderId="60">
      <alignment vertical="center"/>
    </xf>
    <xf numFmtId="186" fontId="3" fillId="33" borderId="60">
      <alignment vertical="center"/>
    </xf>
    <xf numFmtId="186" fontId="3" fillId="33" borderId="60">
      <alignment vertical="center"/>
    </xf>
    <xf numFmtId="186" fontId="3" fillId="33" borderId="60">
      <alignment vertical="center"/>
    </xf>
    <xf numFmtId="186" fontId="104" fillId="23" borderId="60">
      <alignment vertical="center"/>
    </xf>
    <xf numFmtId="186" fontId="3" fillId="33" borderId="60">
      <alignment vertical="center"/>
    </xf>
    <xf numFmtId="186" fontId="3" fillId="33" borderId="60">
      <alignment vertical="center"/>
    </xf>
    <xf numFmtId="186" fontId="104" fillId="23" borderId="60">
      <alignment vertical="center"/>
    </xf>
    <xf numFmtId="186" fontId="3" fillId="33" borderId="60">
      <alignment vertical="center"/>
    </xf>
    <xf numFmtId="201" fontId="3" fillId="33" borderId="60">
      <alignment vertical="center"/>
    </xf>
    <xf numFmtId="194" fontId="3" fillId="33" borderId="60">
      <alignment vertical="center"/>
    </xf>
    <xf numFmtId="186" fontId="104" fillId="23" borderId="60">
      <alignment vertical="center"/>
    </xf>
    <xf numFmtId="194" fontId="3" fillId="33" borderId="60">
      <alignment vertical="center"/>
    </xf>
    <xf numFmtId="197" fontId="3" fillId="33" borderId="60">
      <alignment vertical="center"/>
    </xf>
    <xf numFmtId="194" fontId="104" fillId="23" borderId="60">
      <alignment vertical="center"/>
    </xf>
    <xf numFmtId="186" fontId="104" fillId="23" borderId="60">
      <alignment vertical="center"/>
    </xf>
    <xf numFmtId="0" fontId="3" fillId="33" borderId="60">
      <alignment vertical="center"/>
    </xf>
    <xf numFmtId="0" fontId="3" fillId="33" borderId="60">
      <alignment vertical="center"/>
    </xf>
    <xf numFmtId="0" fontId="104" fillId="23" borderId="60">
      <alignment vertical="center"/>
    </xf>
    <xf numFmtId="0" fontId="3" fillId="33" borderId="60">
      <alignment vertical="center"/>
    </xf>
    <xf numFmtId="0" fontId="3" fillId="33" borderId="60">
      <alignment vertical="center"/>
    </xf>
    <xf numFmtId="0" fontId="104" fillId="23" borderId="60">
      <alignment vertical="center"/>
    </xf>
    <xf numFmtId="185" fontId="3" fillId="33" borderId="60">
      <alignment vertical="center"/>
    </xf>
    <xf numFmtId="194" fontId="3" fillId="33" borderId="60">
      <alignment vertical="center"/>
    </xf>
    <xf numFmtId="185" fontId="3" fillId="33" borderId="60">
      <alignment vertical="center"/>
    </xf>
    <xf numFmtId="194" fontId="104" fillId="23" borderId="60">
      <alignment vertical="center"/>
    </xf>
    <xf numFmtId="185" fontId="104" fillId="23" borderId="60">
      <alignment vertical="center"/>
    </xf>
    <xf numFmtId="185" fontId="3" fillId="33" borderId="60">
      <alignment vertical="center"/>
    </xf>
    <xf numFmtId="185" fontId="104" fillId="23" borderId="60">
      <alignment vertical="center"/>
    </xf>
    <xf numFmtId="185" fontId="3" fillId="90" borderId="60">
      <alignment horizontal="right" vertical="center"/>
      <protection locked="0"/>
    </xf>
    <xf numFmtId="0" fontId="3" fillId="90" borderId="60">
      <alignment horizontal="right" vertical="center"/>
      <protection locked="0"/>
    </xf>
    <xf numFmtId="0" fontId="3" fillId="90" borderId="60">
      <alignment horizontal="right" vertical="center"/>
      <protection locked="0"/>
    </xf>
    <xf numFmtId="0" fontId="104" fillId="73" borderId="60">
      <alignment horizontal="right" vertical="center"/>
      <protection locked="0"/>
    </xf>
    <xf numFmtId="0" fontId="3" fillId="90" borderId="60">
      <alignment horizontal="right" vertical="center"/>
      <protection locked="0"/>
    </xf>
    <xf numFmtId="201" fontId="3" fillId="90" borderId="60">
      <alignment horizontal="right" vertical="center"/>
      <protection locked="0"/>
    </xf>
    <xf numFmtId="194" fontId="3" fillId="90" borderId="60">
      <alignment horizontal="right" vertical="center"/>
      <protection locked="0"/>
    </xf>
    <xf numFmtId="201" fontId="104" fillId="73" borderId="60">
      <alignment horizontal="right" vertical="center"/>
      <protection locked="0"/>
    </xf>
    <xf numFmtId="194" fontId="3" fillId="90" borderId="60">
      <alignment horizontal="right" vertical="center"/>
      <protection locked="0"/>
    </xf>
    <xf numFmtId="197" fontId="3" fillId="90" borderId="60">
      <alignment horizontal="right" vertical="center"/>
      <protection locked="0"/>
    </xf>
    <xf numFmtId="194" fontId="104" fillId="73" borderId="60">
      <alignment horizontal="right" vertical="center"/>
      <protection locked="0"/>
    </xf>
    <xf numFmtId="0" fontId="104" fillId="73" borderId="60">
      <alignment horizontal="right" vertical="center"/>
      <protection locked="0"/>
    </xf>
    <xf numFmtId="185" fontId="3" fillId="90" borderId="60">
      <alignment horizontal="right" vertical="center"/>
      <protection locked="0"/>
    </xf>
    <xf numFmtId="194" fontId="3" fillId="90" borderId="60">
      <alignment horizontal="right" vertical="center"/>
      <protection locked="0"/>
    </xf>
    <xf numFmtId="185" fontId="3" fillId="90" borderId="60">
      <alignment horizontal="right" vertical="center"/>
      <protection locked="0"/>
    </xf>
    <xf numFmtId="194" fontId="104" fillId="73" borderId="60">
      <alignment horizontal="right" vertical="center"/>
      <protection locked="0"/>
    </xf>
    <xf numFmtId="185" fontId="104" fillId="73" borderId="60">
      <alignment horizontal="right" vertical="center"/>
      <protection locked="0"/>
    </xf>
    <xf numFmtId="185" fontId="3" fillId="90" borderId="60">
      <alignment horizontal="right" vertical="center"/>
      <protection locked="0"/>
    </xf>
    <xf numFmtId="185" fontId="104" fillId="73" borderId="60">
      <alignment horizontal="right" vertical="center"/>
      <protection locked="0"/>
    </xf>
    <xf numFmtId="198" fontId="104" fillId="0" borderId="0">
      <protection locked="0"/>
    </xf>
    <xf numFmtId="4" fontId="157" fillId="75" borderId="52" applyNumberFormat="0" applyProtection="0">
      <alignment vertical="center"/>
    </xf>
    <xf numFmtId="4" fontId="158" fillId="75" borderId="52" applyNumberFormat="0" applyProtection="0">
      <alignment vertical="center"/>
    </xf>
    <xf numFmtId="4" fontId="109" fillId="75" borderId="52" applyNumberFormat="0" applyProtection="0">
      <alignment horizontal="left" vertical="center" indent="1"/>
    </xf>
    <xf numFmtId="0" fontId="108" fillId="74" borderId="52" applyNumberFormat="0" applyProtection="0">
      <alignment horizontal="left" vertical="top" indent="1"/>
    </xf>
    <xf numFmtId="4" fontId="109" fillId="96" borderId="0" applyNumberFormat="0" applyProtection="0">
      <alignment horizontal="left" vertical="center" indent="1"/>
    </xf>
    <xf numFmtId="4" fontId="109" fillId="97" borderId="52" applyNumberFormat="0" applyProtection="0">
      <alignment horizontal="right" vertical="center"/>
    </xf>
    <xf numFmtId="4" fontId="109" fillId="98" borderId="52" applyNumberFormat="0" applyProtection="0">
      <alignment horizontal="right" vertical="center"/>
    </xf>
    <xf numFmtId="4" fontId="109" fillId="99" borderId="52" applyNumberFormat="0" applyProtection="0">
      <alignment horizontal="right" vertical="center"/>
    </xf>
    <xf numFmtId="4" fontId="109" fillId="23" borderId="52" applyNumberFormat="0" applyProtection="0">
      <alignment horizontal="right" vertical="center"/>
    </xf>
    <xf numFmtId="4" fontId="109" fillId="72" borderId="52" applyNumberFormat="0" applyProtection="0">
      <alignment horizontal="right" vertical="center"/>
    </xf>
    <xf numFmtId="4" fontId="109" fillId="100" borderId="52" applyNumberFormat="0" applyProtection="0">
      <alignment horizontal="right" vertical="center"/>
    </xf>
    <xf numFmtId="4" fontId="109" fillId="101" borderId="52" applyNumberFormat="0" applyProtection="0">
      <alignment horizontal="right" vertical="center"/>
    </xf>
    <xf numFmtId="4" fontId="109" fillId="102" borderId="52" applyNumberFormat="0" applyProtection="0">
      <alignment horizontal="right" vertical="center"/>
    </xf>
    <xf numFmtId="4" fontId="109" fillId="103" borderId="52" applyNumberFormat="0" applyProtection="0">
      <alignment horizontal="right" vertical="center"/>
    </xf>
    <xf numFmtId="4" fontId="157" fillId="104" borderId="61" applyNumberFormat="0" applyProtection="0">
      <alignment horizontal="left" vertical="center" indent="1"/>
    </xf>
    <xf numFmtId="4" fontId="157" fillId="105" borderId="0" applyNumberFormat="0" applyProtection="0">
      <alignment horizontal="left" vertical="center" indent="1"/>
    </xf>
    <xf numFmtId="4" fontId="157" fillId="96" borderId="0" applyNumberFormat="0" applyProtection="0">
      <alignment horizontal="left" vertical="center" indent="1"/>
    </xf>
    <xf numFmtId="4" fontId="109" fillId="105" borderId="52" applyNumberFormat="0" applyProtection="0">
      <alignment horizontal="right" vertical="center"/>
    </xf>
    <xf numFmtId="4" fontId="128" fillId="105" borderId="0" applyNumberFormat="0" applyProtection="0">
      <alignment horizontal="left" vertical="center" indent="1"/>
    </xf>
    <xf numFmtId="4" fontId="128" fillId="96" borderId="0" applyNumberFormat="0" applyProtection="0">
      <alignment horizontal="left" vertical="center" indent="1"/>
    </xf>
    <xf numFmtId="0" fontId="101" fillId="44" borderId="52" applyNumberFormat="0" applyProtection="0">
      <alignment horizontal="left" vertical="center" indent="1"/>
    </xf>
    <xf numFmtId="0" fontId="101" fillId="44" borderId="52" applyNumberFormat="0" applyProtection="0">
      <alignment horizontal="left" vertical="top" indent="1"/>
    </xf>
    <xf numFmtId="0" fontId="101" fillId="38" borderId="52" applyNumberFormat="0" applyProtection="0">
      <alignment horizontal="left" vertical="center" indent="1"/>
    </xf>
    <xf numFmtId="0" fontId="101" fillId="38" borderId="52" applyNumberFormat="0" applyProtection="0">
      <alignment horizontal="left" vertical="top" indent="1"/>
    </xf>
    <xf numFmtId="0" fontId="101" fillId="85" borderId="52" applyNumberFormat="0" applyProtection="0">
      <alignment horizontal="left" vertical="center" indent="1"/>
    </xf>
    <xf numFmtId="0" fontId="101" fillId="85" borderId="52" applyNumberFormat="0" applyProtection="0">
      <alignment horizontal="left" vertical="top" indent="1"/>
    </xf>
    <xf numFmtId="0" fontId="101" fillId="37" borderId="52" applyNumberFormat="0" applyProtection="0">
      <alignment horizontal="left" vertical="center" indent="1"/>
    </xf>
    <xf numFmtId="0" fontId="101" fillId="37" borderId="52" applyNumberFormat="0" applyProtection="0">
      <alignment horizontal="left" vertical="top" indent="1"/>
    </xf>
    <xf numFmtId="0" fontId="101" fillId="86" borderId="60" applyNumberFormat="0">
      <protection locked="0"/>
    </xf>
    <xf numFmtId="4" fontId="109" fillId="106" borderId="52" applyNumberFormat="0" applyProtection="0">
      <alignment vertical="center"/>
    </xf>
    <xf numFmtId="4" fontId="159" fillId="106" borderId="52" applyNumberFormat="0" applyProtection="0">
      <alignment vertical="center"/>
    </xf>
    <xf numFmtId="4" fontId="157" fillId="105" borderId="62" applyNumberFormat="0" applyProtection="0">
      <alignment horizontal="left" vertical="center" indent="1"/>
    </xf>
    <xf numFmtId="0" fontId="128" fillId="71" borderId="52" applyNumberFormat="0" applyProtection="0">
      <alignment horizontal="left" vertical="top" indent="1"/>
    </xf>
    <xf numFmtId="4" fontId="109" fillId="106" borderId="52" applyNumberFormat="0" applyProtection="0">
      <alignment horizontal="right" vertical="center"/>
    </xf>
    <xf numFmtId="4" fontId="159" fillId="106" borderId="52" applyNumberFormat="0" applyProtection="0">
      <alignment horizontal="right" vertical="center"/>
    </xf>
    <xf numFmtId="4" fontId="157" fillId="105" borderId="52" applyNumberFormat="0" applyProtection="0">
      <alignment horizontal="left" vertical="center" indent="1"/>
    </xf>
    <xf numFmtId="0" fontId="128" fillId="38" borderId="52" applyNumberFormat="0" applyProtection="0">
      <alignment horizontal="left" vertical="top" indent="1"/>
    </xf>
    <xf numFmtId="4" fontId="160" fillId="107" borderId="62" applyNumberFormat="0" applyProtection="0">
      <alignment horizontal="left" vertical="center" indent="1"/>
    </xf>
    <xf numFmtId="4" fontId="161" fillId="106" borderId="52" applyNumberFormat="0" applyProtection="0">
      <alignment horizontal="right" vertical="center"/>
    </xf>
    <xf numFmtId="0" fontId="153" fillId="0" borderId="0" applyNumberFormat="0" applyFill="0" applyBorder="0" applyAlignment="0" applyProtection="0"/>
    <xf numFmtId="0" fontId="101" fillId="0" borderId="0" applyFont="0" applyFill="0" applyBorder="0" applyAlignment="0" applyProtection="0"/>
    <xf numFmtId="0" fontId="101" fillId="0" borderId="0" applyFont="0" applyFill="0" applyBorder="0" applyAlignment="0" applyProtection="0"/>
    <xf numFmtId="190" fontId="132" fillId="67" borderId="45" applyNumberFormat="0" applyAlignment="0" applyProtection="0"/>
    <xf numFmtId="190" fontId="132" fillId="67" borderId="45"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45" applyNumberFormat="0" applyAlignment="0" applyProtection="0"/>
    <xf numFmtId="190" fontId="140" fillId="64" borderId="45" applyNumberFormat="0" applyAlignment="0" applyProtection="0"/>
    <xf numFmtId="0" fontId="3" fillId="0" borderId="0"/>
    <xf numFmtId="0" fontId="3" fillId="0" borderId="0"/>
    <xf numFmtId="190" fontId="118" fillId="0" borderId="0" applyFill="0" applyBorder="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185" fontId="104" fillId="23" borderId="60">
      <alignment vertical="center"/>
    </xf>
    <xf numFmtId="190" fontId="101" fillId="44" borderId="52" applyNumberFormat="0" applyProtection="0">
      <alignment horizontal="left" vertical="center"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01" fillId="38" borderId="52" applyNumberFormat="0" applyProtection="0">
      <alignment horizontal="left" vertical="center"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01" fillId="85" borderId="52" applyNumberFormat="0" applyProtection="0">
      <alignment horizontal="left" vertical="center"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01" fillId="37" borderId="52" applyNumberFormat="0" applyProtection="0">
      <alignment horizontal="left" vertical="center"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01" fillId="86" borderId="60"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9" fillId="44" borderId="55" applyBorder="0"/>
    <xf numFmtId="190" fontId="144" fillId="88" borderId="60"/>
    <xf numFmtId="37" fontId="107" fillId="0" borderId="56" applyNumberFormat="0"/>
    <xf numFmtId="195" fontId="107" fillId="0" borderId="59" applyFill="0"/>
    <xf numFmtId="0" fontId="3" fillId="0" borderId="0"/>
    <xf numFmtId="0" fontId="1" fillId="0" borderId="0"/>
    <xf numFmtId="0" fontId="1" fillId="0" borderId="0"/>
    <xf numFmtId="43" fontId="3" fillId="0" borderId="0" applyFont="0" applyFill="0" applyBorder="0" applyAlignment="0" applyProtection="0"/>
    <xf numFmtId="0" fontId="3" fillId="0" borderId="0"/>
    <xf numFmtId="9" fontId="1" fillId="0" borderId="0" applyFont="0" applyFill="0" applyBorder="0" applyAlignment="0" applyProtection="0"/>
    <xf numFmtId="44" fontId="3" fillId="0" borderId="0" applyFont="0" applyFill="0" applyBorder="0" applyAlignment="0" applyProtection="0"/>
    <xf numFmtId="0" fontId="101" fillId="0" borderId="0"/>
    <xf numFmtId="9" fontId="3" fillId="0" borderId="0" applyFont="0" applyFill="0" applyBorder="0" applyAlignment="0" applyProtection="0"/>
    <xf numFmtId="43" fontId="1"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1"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 fillId="0" borderId="0" applyFont="0" applyFill="0" applyBorder="0" applyAlignment="0" applyProtection="0"/>
    <xf numFmtId="0" fontId="3" fillId="0" borderId="0"/>
    <xf numFmtId="0" fontId="1" fillId="0" borderId="0"/>
    <xf numFmtId="4" fontId="3" fillId="108" borderId="0"/>
    <xf numFmtId="199" fontId="3" fillId="0" borderId="0" applyFont="0" applyFill="0" applyBorder="0" applyProtection="0">
      <alignment vertical="top"/>
    </xf>
    <xf numFmtId="0" fontId="1" fillId="0" borderId="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3" fontId="1"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194" fontId="3" fillId="27" borderId="60">
      <alignment vertical="center"/>
    </xf>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 fillId="0" borderId="0"/>
    <xf numFmtId="197" fontId="104" fillId="72" borderId="60">
      <alignment vertical="center"/>
    </xf>
    <xf numFmtId="185" fontId="104" fillId="72" borderId="60">
      <alignment vertical="center"/>
    </xf>
    <xf numFmtId="185" fontId="104" fillId="72" borderId="60">
      <alignment vertical="center"/>
    </xf>
    <xf numFmtId="190" fontId="104" fillId="72" borderId="60">
      <alignment vertical="center"/>
    </xf>
    <xf numFmtId="190" fontId="104" fillId="72" borderId="60">
      <alignment vertical="center"/>
    </xf>
    <xf numFmtId="190" fontId="104" fillId="72" borderId="60">
      <alignment vertical="center"/>
    </xf>
    <xf numFmtId="190" fontId="104" fillId="72" borderId="60">
      <alignment vertical="center"/>
    </xf>
    <xf numFmtId="194" fontId="104" fillId="72" borderId="60">
      <alignment vertical="center"/>
    </xf>
    <xf numFmtId="194" fontId="104" fillId="72" borderId="60">
      <alignment vertical="center"/>
    </xf>
    <xf numFmtId="197" fontId="104" fillId="72" borderId="60">
      <alignment vertical="center"/>
    </xf>
    <xf numFmtId="185" fontId="104" fillId="22" borderId="60">
      <alignment vertical="center"/>
      <protection locked="0"/>
    </xf>
    <xf numFmtId="186" fontId="104" fillId="22" borderId="60">
      <alignment vertical="center"/>
      <protection locked="0"/>
    </xf>
    <xf numFmtId="190" fontId="104" fillId="22" borderId="60">
      <alignment vertical="center"/>
      <protection locked="0"/>
    </xf>
    <xf numFmtId="190" fontId="104" fillId="22" borderId="60">
      <alignment vertical="center"/>
      <protection locked="0"/>
    </xf>
    <xf numFmtId="186" fontId="104" fillId="22" borderId="60">
      <alignment vertical="center"/>
      <protection locked="0"/>
    </xf>
    <xf numFmtId="186" fontId="104" fillId="22" borderId="60">
      <alignment vertical="center"/>
      <protection locked="0"/>
    </xf>
    <xf numFmtId="190" fontId="104" fillId="22" borderId="60">
      <alignment vertical="center"/>
      <protection locked="0"/>
    </xf>
    <xf numFmtId="190" fontId="104" fillId="22" borderId="60">
      <alignment vertical="center"/>
      <protection locked="0"/>
    </xf>
    <xf numFmtId="186" fontId="104" fillId="22" borderId="60">
      <alignment vertical="center"/>
      <protection locked="0"/>
    </xf>
    <xf numFmtId="185" fontId="104" fillId="22" borderId="60">
      <alignment vertical="center"/>
      <protection locked="0"/>
    </xf>
    <xf numFmtId="185" fontId="104" fillId="22" borderId="60">
      <alignment vertical="center"/>
      <protection locked="0"/>
    </xf>
    <xf numFmtId="167" fontId="104" fillId="22" borderId="60">
      <alignment vertical="center"/>
      <protection locked="0"/>
    </xf>
    <xf numFmtId="167" fontId="104" fillId="22" borderId="60">
      <alignment vertical="center"/>
      <protection locked="0"/>
    </xf>
    <xf numFmtId="167" fontId="104" fillId="22" borderId="60">
      <alignment vertical="center"/>
      <protection locked="0"/>
    </xf>
    <xf numFmtId="167" fontId="104" fillId="22" borderId="60">
      <alignment vertical="center"/>
      <protection locked="0"/>
    </xf>
    <xf numFmtId="185" fontId="104" fillId="22" borderId="60">
      <alignment vertical="center"/>
      <protection locked="0"/>
    </xf>
    <xf numFmtId="185" fontId="104" fillId="23" borderId="60">
      <alignment vertical="center"/>
    </xf>
    <xf numFmtId="185" fontId="104" fillId="23" borderId="60">
      <alignment vertical="center"/>
    </xf>
    <xf numFmtId="186" fontId="104" fillId="23" borderId="60">
      <alignment vertical="center"/>
    </xf>
    <xf numFmtId="186" fontId="104" fillId="23" borderId="60">
      <alignment vertical="center"/>
    </xf>
    <xf numFmtId="186" fontId="104" fillId="23" borderId="60">
      <alignment vertical="center"/>
    </xf>
    <xf numFmtId="186" fontId="104" fillId="23" borderId="60">
      <alignment vertical="center"/>
    </xf>
    <xf numFmtId="194" fontId="104" fillId="23" borderId="60">
      <alignment vertical="center"/>
    </xf>
    <xf numFmtId="197" fontId="104" fillId="23" borderId="60">
      <alignment vertical="center"/>
    </xf>
    <xf numFmtId="190" fontId="104" fillId="23" borderId="60">
      <alignment vertical="center"/>
    </xf>
    <xf numFmtId="190" fontId="104" fillId="23" borderId="60">
      <alignment vertical="center"/>
    </xf>
    <xf numFmtId="190" fontId="104" fillId="23" borderId="60">
      <alignment vertical="center"/>
    </xf>
    <xf numFmtId="190" fontId="104" fillId="23" borderId="60">
      <alignment vertical="center"/>
    </xf>
    <xf numFmtId="185" fontId="104" fillId="23" borderId="60">
      <alignment vertical="center"/>
    </xf>
    <xf numFmtId="185" fontId="104" fillId="23" borderId="60">
      <alignment vertical="center"/>
    </xf>
    <xf numFmtId="185" fontId="104" fillId="23" borderId="60">
      <alignment vertical="center"/>
    </xf>
    <xf numFmtId="185" fontId="104" fillId="23" borderId="60">
      <alignment vertical="center"/>
    </xf>
    <xf numFmtId="185" fontId="104" fillId="73" borderId="60">
      <alignment horizontal="right" vertical="center"/>
      <protection locked="0"/>
    </xf>
    <xf numFmtId="190" fontId="104" fillId="73" borderId="60">
      <alignment horizontal="right" vertical="center"/>
      <protection locked="0"/>
    </xf>
    <xf numFmtId="190" fontId="104" fillId="73" borderId="60">
      <alignment horizontal="right" vertical="center"/>
      <protection locked="0"/>
    </xf>
    <xf numFmtId="197" fontId="104" fillId="73" borderId="60">
      <alignment horizontal="right" vertical="center"/>
      <protection locked="0"/>
    </xf>
    <xf numFmtId="194" fontId="104" fillId="73" borderId="60">
      <alignment horizontal="right" vertical="center"/>
      <protection locked="0"/>
    </xf>
    <xf numFmtId="197" fontId="104" fillId="73" borderId="60">
      <alignment horizontal="right" vertical="center"/>
      <protection locked="0"/>
    </xf>
    <xf numFmtId="185" fontId="104" fillId="73" borderId="60">
      <alignment horizontal="right" vertical="center"/>
      <protection locked="0"/>
    </xf>
    <xf numFmtId="185" fontId="104" fillId="73" borderId="60">
      <alignment horizontal="right" vertical="center"/>
      <protection locked="0"/>
    </xf>
    <xf numFmtId="185" fontId="104" fillId="73" borderId="60">
      <alignment horizontal="right" vertical="center"/>
      <protection locked="0"/>
    </xf>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190" fontId="148" fillId="74" borderId="52" applyNumberFormat="0" applyProtection="0">
      <alignment horizontal="left" vertical="top"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44" fillId="84" borderId="45" applyNumberFormat="0" applyProtection="0">
      <alignment horizontal="left" vertical="center" indent="1"/>
    </xf>
    <xf numFmtId="190" fontId="144" fillId="85" borderId="45" applyNumberFormat="0" applyProtection="0">
      <alignment horizontal="left" vertical="center" indent="1"/>
    </xf>
    <xf numFmtId="190" fontId="144" fillId="37" borderId="45" applyNumberFormat="0" applyProtection="0">
      <alignment horizontal="left" vertical="center" indent="1"/>
    </xf>
    <xf numFmtId="190" fontId="144" fillId="86" borderId="54" applyNumberFormat="0">
      <protection locked="0"/>
    </xf>
    <xf numFmtId="190" fontId="101" fillId="86" borderId="60"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4" fontId="150" fillId="71" borderId="52" applyNumberFormat="0" applyProtection="0">
      <alignment vertical="center"/>
    </xf>
    <xf numFmtId="4" fontId="147" fillId="22" borderId="60"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190" fontId="144" fillId="88" borderId="60"/>
    <xf numFmtId="4" fontId="152" fillId="86" borderId="45" applyNumberFormat="0" applyProtection="0">
      <alignment horizontal="right" vertical="center"/>
    </xf>
    <xf numFmtId="195" fontId="107" fillId="0" borderId="59" applyFill="0"/>
    <xf numFmtId="190" fontId="134" fillId="0" borderId="58" applyNumberFormat="0" applyFill="0" applyAlignment="0" applyProtection="0"/>
    <xf numFmtId="190" fontId="134" fillId="0" borderId="58" applyNumberFormat="0" applyFill="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85" fontId="3" fillId="27" borderId="60">
      <alignment vertical="center"/>
    </xf>
    <xf numFmtId="194" fontId="3" fillId="27" borderId="60">
      <alignment vertical="center"/>
    </xf>
    <xf numFmtId="197" fontId="3" fillId="27" borderId="60">
      <alignment vertical="center"/>
    </xf>
    <xf numFmtId="185" fontId="3" fillId="20" borderId="60">
      <alignment vertical="center"/>
      <protection locked="0"/>
    </xf>
    <xf numFmtId="194" fontId="3" fillId="20" borderId="60">
      <alignment vertical="center"/>
      <protection locked="0"/>
    </xf>
    <xf numFmtId="201" fontId="3" fillId="33" borderId="60">
      <alignment vertical="center"/>
    </xf>
    <xf numFmtId="194" fontId="3" fillId="33" borderId="60">
      <alignment vertical="center"/>
    </xf>
    <xf numFmtId="197" fontId="3" fillId="33" borderId="60">
      <alignment vertical="center"/>
    </xf>
    <xf numFmtId="185" fontId="3" fillId="33" borderId="60">
      <alignment vertical="center"/>
    </xf>
    <xf numFmtId="194" fontId="3" fillId="90" borderId="60">
      <alignment horizontal="right" vertical="center"/>
      <protection locked="0"/>
    </xf>
    <xf numFmtId="197" fontId="3" fillId="90" borderId="60">
      <alignment horizontal="right" vertical="center"/>
      <protection locked="0"/>
    </xf>
    <xf numFmtId="185" fontId="3" fillId="90" borderId="60">
      <alignment horizontal="right" vertical="center"/>
      <protection locked="0"/>
    </xf>
    <xf numFmtId="43" fontId="3" fillId="0" borderId="0" applyFont="0" applyFill="0" applyBorder="0" applyAlignment="0" applyProtection="0"/>
    <xf numFmtId="43" fontId="106" fillId="0" borderId="0" applyFont="0" applyFill="0" applyBorder="0" applyAlignment="0" applyProtection="0"/>
    <xf numFmtId="194" fontId="3" fillId="27" borderId="60">
      <alignment vertical="center"/>
    </xf>
    <xf numFmtId="190" fontId="132" fillId="67" borderId="45" applyNumberFormat="0" applyAlignment="0" applyProtection="0"/>
    <xf numFmtId="190" fontId="132" fillId="67" borderId="45"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32" fillId="67" borderId="45" applyNumberFormat="0" applyAlignment="0" applyProtection="0"/>
    <xf numFmtId="190" fontId="132" fillId="67" borderId="45"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197" fontId="104" fillId="72" borderId="60">
      <alignment vertical="center"/>
    </xf>
    <xf numFmtId="185" fontId="104" fillId="72" borderId="60">
      <alignment vertical="center"/>
    </xf>
    <xf numFmtId="185" fontId="104" fillId="72" borderId="60">
      <alignment vertical="center"/>
    </xf>
    <xf numFmtId="190" fontId="104" fillId="72" borderId="60">
      <alignment vertical="center"/>
    </xf>
    <xf numFmtId="190" fontId="104" fillId="72" borderId="60">
      <alignment vertical="center"/>
    </xf>
    <xf numFmtId="190" fontId="104" fillId="72" borderId="60">
      <alignment vertical="center"/>
    </xf>
    <xf numFmtId="190" fontId="104" fillId="72" borderId="60">
      <alignment vertical="center"/>
    </xf>
    <xf numFmtId="194" fontId="104" fillId="72" borderId="60">
      <alignment vertical="center"/>
    </xf>
    <xf numFmtId="194" fontId="104" fillId="72" borderId="60">
      <alignment vertical="center"/>
    </xf>
    <xf numFmtId="197" fontId="104" fillId="72" borderId="60">
      <alignment vertical="center"/>
    </xf>
    <xf numFmtId="185" fontId="104" fillId="22" borderId="60">
      <alignment vertical="center"/>
      <protection locked="0"/>
    </xf>
    <xf numFmtId="186" fontId="104" fillId="22" borderId="60">
      <alignment vertical="center"/>
      <protection locked="0"/>
    </xf>
    <xf numFmtId="190" fontId="104" fillId="22" borderId="60">
      <alignment vertical="center"/>
      <protection locked="0"/>
    </xf>
    <xf numFmtId="190" fontId="104" fillId="22" borderId="60">
      <alignment vertical="center"/>
      <protection locked="0"/>
    </xf>
    <xf numFmtId="186" fontId="104" fillId="22" borderId="60">
      <alignment vertical="center"/>
      <protection locked="0"/>
    </xf>
    <xf numFmtId="186" fontId="104" fillId="22" borderId="60">
      <alignment vertical="center"/>
      <protection locked="0"/>
    </xf>
    <xf numFmtId="190" fontId="104" fillId="22" borderId="60">
      <alignment vertical="center"/>
      <protection locked="0"/>
    </xf>
    <xf numFmtId="190" fontId="104" fillId="22" borderId="60">
      <alignment vertical="center"/>
      <protection locked="0"/>
    </xf>
    <xf numFmtId="186" fontId="104" fillId="22" borderId="60">
      <alignment vertical="center"/>
      <protection locked="0"/>
    </xf>
    <xf numFmtId="185" fontId="104" fillId="22" borderId="60">
      <alignment vertical="center"/>
      <protection locked="0"/>
    </xf>
    <xf numFmtId="185" fontId="104" fillId="22" borderId="60">
      <alignment vertical="center"/>
      <protection locked="0"/>
    </xf>
    <xf numFmtId="167" fontId="104" fillId="22" borderId="60">
      <alignment vertical="center"/>
      <protection locked="0"/>
    </xf>
    <xf numFmtId="167" fontId="104" fillId="22" borderId="60">
      <alignment vertical="center"/>
      <protection locked="0"/>
    </xf>
    <xf numFmtId="167" fontId="104" fillId="22" borderId="60">
      <alignment vertical="center"/>
      <protection locked="0"/>
    </xf>
    <xf numFmtId="167" fontId="104" fillId="22" borderId="60">
      <alignment vertical="center"/>
      <protection locked="0"/>
    </xf>
    <xf numFmtId="185" fontId="104" fillId="22" borderId="60">
      <alignment vertical="center"/>
      <protection locked="0"/>
    </xf>
    <xf numFmtId="185" fontId="104" fillId="23" borderId="60">
      <alignment vertical="center"/>
    </xf>
    <xf numFmtId="185" fontId="104" fillId="23" borderId="60">
      <alignment vertical="center"/>
    </xf>
    <xf numFmtId="186" fontId="104" fillId="23" borderId="60">
      <alignment vertical="center"/>
    </xf>
    <xf numFmtId="186" fontId="104" fillId="23" borderId="60">
      <alignment vertical="center"/>
    </xf>
    <xf numFmtId="186" fontId="104" fillId="23" borderId="60">
      <alignment vertical="center"/>
    </xf>
    <xf numFmtId="186" fontId="104" fillId="23" borderId="60">
      <alignment vertical="center"/>
    </xf>
    <xf numFmtId="194" fontId="104" fillId="23" borderId="60">
      <alignment vertical="center"/>
    </xf>
    <xf numFmtId="197" fontId="104" fillId="23" borderId="60">
      <alignment vertical="center"/>
    </xf>
    <xf numFmtId="190" fontId="104" fillId="23" borderId="60">
      <alignment vertical="center"/>
    </xf>
    <xf numFmtId="190" fontId="104" fillId="23" borderId="60">
      <alignment vertical="center"/>
    </xf>
    <xf numFmtId="190" fontId="104" fillId="23" borderId="60">
      <alignment vertical="center"/>
    </xf>
    <xf numFmtId="190" fontId="104" fillId="23" borderId="60">
      <alignment vertical="center"/>
    </xf>
    <xf numFmtId="185" fontId="104" fillId="23" borderId="60">
      <alignment vertical="center"/>
    </xf>
    <xf numFmtId="185" fontId="104" fillId="23" borderId="60">
      <alignment vertical="center"/>
    </xf>
    <xf numFmtId="185" fontId="104" fillId="23" borderId="60">
      <alignment vertical="center"/>
    </xf>
    <xf numFmtId="185" fontId="104" fillId="23" borderId="60">
      <alignment vertical="center"/>
    </xf>
    <xf numFmtId="185" fontId="104" fillId="73" borderId="60">
      <alignment horizontal="right" vertical="center"/>
      <protection locked="0"/>
    </xf>
    <xf numFmtId="190" fontId="104" fillId="73" borderId="60">
      <alignment horizontal="right" vertical="center"/>
      <protection locked="0"/>
    </xf>
    <xf numFmtId="190" fontId="104" fillId="73" borderId="60">
      <alignment horizontal="right" vertical="center"/>
      <protection locked="0"/>
    </xf>
    <xf numFmtId="197" fontId="104" fillId="73" borderId="60">
      <alignment horizontal="right" vertical="center"/>
      <protection locked="0"/>
    </xf>
    <xf numFmtId="194" fontId="104" fillId="73" borderId="60">
      <alignment horizontal="right" vertical="center"/>
      <protection locked="0"/>
    </xf>
    <xf numFmtId="197" fontId="104" fillId="73" borderId="60">
      <alignment horizontal="right" vertical="center"/>
      <protection locked="0"/>
    </xf>
    <xf numFmtId="185" fontId="104" fillId="73" borderId="60">
      <alignment horizontal="right" vertical="center"/>
      <protection locked="0"/>
    </xf>
    <xf numFmtId="185" fontId="104" fillId="73" borderId="60">
      <alignment horizontal="right" vertical="center"/>
      <protection locked="0"/>
    </xf>
    <xf numFmtId="185" fontId="104" fillId="73" borderId="60">
      <alignment horizontal="right" vertical="center"/>
      <protection locked="0"/>
    </xf>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190" fontId="148" fillId="74" borderId="52" applyNumberFormat="0" applyProtection="0">
      <alignment horizontal="left" vertical="top"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84" borderId="45" applyNumberFormat="0" applyProtection="0">
      <alignment horizontal="left" vertical="center"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85" borderId="45" applyNumberFormat="0" applyProtection="0">
      <alignment horizontal="left" vertical="center"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01" fillId="37" borderId="52"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01" fillId="86" borderId="60" applyNumberFormat="0">
      <protection locked="0"/>
    </xf>
    <xf numFmtId="190" fontId="149" fillId="44" borderId="55" applyBorder="0"/>
    <xf numFmtId="4" fontId="150" fillId="71" borderId="52" applyNumberFormat="0" applyProtection="0">
      <alignment vertical="center"/>
    </xf>
    <xf numFmtId="4" fontId="147" fillId="22" borderId="60"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190" fontId="144" fillId="88" borderId="60"/>
    <xf numFmtId="4" fontId="152" fillId="86" borderId="45" applyNumberFormat="0" applyProtection="0">
      <alignment horizontal="right" vertical="center"/>
    </xf>
    <xf numFmtId="37" fontId="107" fillId="0" borderId="56" applyNumberFormat="0"/>
    <xf numFmtId="195" fontId="107" fillId="0" borderId="59" applyFill="0"/>
    <xf numFmtId="190" fontId="134" fillId="0" borderId="58" applyNumberFormat="0" applyFill="0" applyAlignment="0" applyProtection="0"/>
    <xf numFmtId="190" fontId="134" fillId="0" borderId="58" applyNumberFormat="0" applyFill="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85" fontId="3" fillId="27" borderId="60">
      <alignment vertical="center"/>
    </xf>
    <xf numFmtId="194" fontId="3" fillId="27" borderId="60">
      <alignment vertical="center"/>
    </xf>
    <xf numFmtId="197" fontId="3" fillId="27" borderId="60">
      <alignment vertical="center"/>
    </xf>
    <xf numFmtId="185" fontId="3" fillId="20" borderId="60">
      <alignment vertical="center"/>
      <protection locked="0"/>
    </xf>
    <xf numFmtId="194" fontId="3" fillId="20" borderId="60">
      <alignment vertical="center"/>
      <protection locked="0"/>
    </xf>
    <xf numFmtId="201" fontId="3" fillId="33" borderId="60">
      <alignment vertical="center"/>
    </xf>
    <xf numFmtId="194" fontId="3" fillId="33" borderId="60">
      <alignment vertical="center"/>
    </xf>
    <xf numFmtId="197" fontId="3" fillId="33" borderId="60">
      <alignment vertical="center"/>
    </xf>
    <xf numFmtId="185" fontId="3" fillId="33" borderId="60">
      <alignment vertical="center"/>
    </xf>
    <xf numFmtId="194" fontId="3" fillId="90" borderId="60">
      <alignment horizontal="right" vertical="center"/>
      <protection locked="0"/>
    </xf>
    <xf numFmtId="197" fontId="3" fillId="90" borderId="60">
      <alignment horizontal="right" vertical="center"/>
      <protection locked="0"/>
    </xf>
    <xf numFmtId="185" fontId="3" fillId="90" borderId="60">
      <alignment horizontal="right" vertical="center"/>
      <protection locked="0"/>
    </xf>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190" fontId="148" fillId="74" borderId="52" applyNumberFormat="0" applyProtection="0">
      <alignment horizontal="left" vertical="top"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84" borderId="45" applyNumberFormat="0" applyProtection="0">
      <alignment horizontal="left" vertical="center"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85" borderId="45" applyNumberFormat="0" applyProtection="0">
      <alignment horizontal="left" vertical="center"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01" fillId="37" borderId="52"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9" fillId="44" borderId="55" applyBorder="0"/>
    <xf numFmtId="4" fontId="150" fillId="71" borderId="52"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4" fontId="152" fillId="86" borderId="45" applyNumberFormat="0" applyProtection="0">
      <alignment horizontal="right" vertical="center"/>
    </xf>
    <xf numFmtId="37" fontId="107" fillId="0" borderId="56" applyNumberFormat="0"/>
    <xf numFmtId="195" fontId="107" fillId="0" borderId="59" applyFill="0"/>
    <xf numFmtId="190" fontId="134" fillId="0" borderId="58" applyNumberFormat="0" applyFill="0" applyAlignment="0" applyProtection="0"/>
    <xf numFmtId="190" fontId="134" fillId="0" borderId="58" applyNumberFormat="0" applyFill="0" applyAlignment="0" applyProtection="0"/>
    <xf numFmtId="43" fontId="103" fillId="0" borderId="0" applyFont="0" applyFill="0" applyBorder="0" applyAlignment="0" applyProtection="0"/>
    <xf numFmtId="190" fontId="144" fillId="44" borderId="52" applyNumberFormat="0" applyProtection="0">
      <alignment horizontal="left" vertical="top" indent="1"/>
    </xf>
    <xf numFmtId="43" fontId="3" fillId="0" borderId="0" applyFont="0" applyFill="0" applyBorder="0" applyAlignment="0" applyProtection="0"/>
    <xf numFmtId="190" fontId="101" fillId="85" borderId="52" applyNumberFormat="0" applyProtection="0">
      <alignment horizontal="left" vertical="top" indent="1"/>
    </xf>
    <xf numFmtId="43" fontId="106" fillId="0" borderId="0" applyFont="0" applyFill="0" applyBorder="0" applyAlignment="0" applyProtection="0"/>
    <xf numFmtId="190" fontId="101" fillId="37" borderId="52" applyNumberFormat="0" applyProtection="0">
      <alignment horizontal="left" vertical="center" indent="1"/>
    </xf>
    <xf numFmtId="190" fontId="132" fillId="67" borderId="45"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32" fillId="67" borderId="45" applyNumberFormat="0" applyAlignment="0" applyProtection="0"/>
    <xf numFmtId="190" fontId="132" fillId="67" borderId="45"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32" fillId="67" borderId="45" applyNumberFormat="0" applyAlignment="0" applyProtection="0"/>
    <xf numFmtId="190" fontId="145" fillId="67" borderId="51" applyNumberFormat="0" applyAlignment="0" applyProtection="0"/>
    <xf numFmtId="190" fontId="145" fillId="67" borderId="51" applyNumberFormat="0" applyAlignment="0" applyProtection="0"/>
    <xf numFmtId="190" fontId="148" fillId="74" borderId="52" applyNumberFormat="0" applyProtection="0">
      <alignment horizontal="left" vertical="top" indent="1"/>
    </xf>
    <xf numFmtId="4" fontId="144" fillId="79" borderId="53"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9" fillId="44" borderId="55" applyBorder="0"/>
    <xf numFmtId="4" fontId="150" fillId="71" borderId="52"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37" fontId="107" fillId="0" borderId="56" applyNumberFormat="0"/>
    <xf numFmtId="190" fontId="134" fillId="0" borderId="58" applyNumberFormat="0" applyFill="0" applyAlignment="0" applyProtection="0"/>
    <xf numFmtId="190" fontId="134" fillId="0" borderId="58" applyNumberFormat="0" applyFill="0" applyAlignment="0" applyProtection="0"/>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190" fontId="148" fillId="74" borderId="52" applyNumberFormat="0" applyProtection="0">
      <alignment horizontal="left" vertical="top"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84" borderId="45" applyNumberFormat="0" applyProtection="0">
      <alignment horizontal="left" vertical="center"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85" borderId="45" applyNumberFormat="0" applyProtection="0">
      <alignment horizontal="left" vertical="center"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01" fillId="37" borderId="52"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9" fillId="44" borderId="55" applyBorder="0"/>
    <xf numFmtId="4" fontId="150" fillId="71" borderId="52"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4" fontId="152" fillId="86" borderId="45" applyNumberFormat="0" applyProtection="0">
      <alignment horizontal="right" vertical="center"/>
    </xf>
    <xf numFmtId="190" fontId="101" fillId="44" borderId="52" applyNumberFormat="0" applyProtection="0">
      <alignment horizontal="left" vertical="top" indent="1"/>
    </xf>
    <xf numFmtId="37" fontId="107" fillId="0" borderId="56" applyNumberFormat="0"/>
    <xf numFmtId="190" fontId="144" fillId="44" borderId="52" applyNumberFormat="0" applyProtection="0">
      <alignment horizontal="left" vertical="top" indent="1"/>
    </xf>
    <xf numFmtId="190" fontId="134" fillId="0" borderId="58" applyNumberFormat="0" applyFill="0" applyAlignment="0" applyProtection="0"/>
    <xf numFmtId="190" fontId="134" fillId="0" borderId="58" applyNumberFormat="0" applyFill="0" applyAlignment="0" applyProtection="0"/>
    <xf numFmtId="190" fontId="144" fillId="38" borderId="52" applyNumberFormat="0" applyProtection="0">
      <alignment horizontal="left" vertical="top" indent="1"/>
    </xf>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190" fontId="148" fillId="74" borderId="52" applyNumberFormat="0" applyProtection="0">
      <alignment horizontal="left" vertical="top"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84" borderId="45" applyNumberFormat="0" applyProtection="0">
      <alignment horizontal="left" vertical="center"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85" borderId="45" applyNumberFormat="0" applyProtection="0">
      <alignment horizontal="left" vertical="center"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01" fillId="37" borderId="52"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9" fillId="44" borderId="55" applyBorder="0"/>
    <xf numFmtId="4" fontId="150" fillId="71" borderId="52"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4" fontId="152" fillId="86" borderId="45" applyNumberFormat="0" applyProtection="0">
      <alignment horizontal="right" vertical="center"/>
    </xf>
    <xf numFmtId="37" fontId="107" fillId="0" borderId="56" applyNumberFormat="0"/>
    <xf numFmtId="190" fontId="134" fillId="0" borderId="58" applyNumberFormat="0" applyFill="0" applyAlignment="0" applyProtection="0"/>
    <xf numFmtId="190" fontId="134" fillId="0" borderId="58" applyNumberFormat="0" applyFill="0" applyAlignment="0" applyProtection="0"/>
    <xf numFmtId="0" fontId="1" fillId="0" borderId="0"/>
    <xf numFmtId="9" fontId="1" fillId="0" borderId="0" applyFont="0" applyFill="0" applyBorder="0" applyAlignment="0" applyProtection="0"/>
    <xf numFmtId="43" fontId="104"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85" fontId="3" fillId="27" borderId="60">
      <alignment vertical="center"/>
    </xf>
    <xf numFmtId="185" fontId="3" fillId="27" borderId="60">
      <alignment vertical="center"/>
    </xf>
    <xf numFmtId="185" fontId="3" fillId="27" borderId="60">
      <alignment vertical="center"/>
    </xf>
    <xf numFmtId="0" fontId="3" fillId="27" borderId="60">
      <alignment vertical="center"/>
    </xf>
    <xf numFmtId="0" fontId="3" fillId="27" borderId="60">
      <alignment vertical="center"/>
    </xf>
    <xf numFmtId="0" fontId="3" fillId="27" borderId="60">
      <alignment vertical="center"/>
    </xf>
    <xf numFmtId="0" fontId="3" fillId="27" borderId="60">
      <alignment vertical="center"/>
    </xf>
    <xf numFmtId="185" fontId="3" fillId="27" borderId="60">
      <alignment vertical="center"/>
    </xf>
    <xf numFmtId="194" fontId="3" fillId="27" borderId="60">
      <alignment vertical="center"/>
    </xf>
    <xf numFmtId="185" fontId="3" fillId="27" borderId="60">
      <alignment vertical="center"/>
    </xf>
    <xf numFmtId="201" fontId="3" fillId="27" borderId="60">
      <alignment vertical="center"/>
    </xf>
    <xf numFmtId="194" fontId="3" fillId="27" borderId="60">
      <alignment vertical="center"/>
    </xf>
    <xf numFmtId="194" fontId="3" fillId="27" borderId="60">
      <alignment vertical="center"/>
    </xf>
    <xf numFmtId="197" fontId="3" fillId="27" borderId="60">
      <alignment vertical="center"/>
    </xf>
    <xf numFmtId="186" fontId="3" fillId="20" borderId="60">
      <alignment vertical="center"/>
      <protection locked="0"/>
    </xf>
    <xf numFmtId="186" fontId="3" fillId="20" borderId="60">
      <alignment vertical="center"/>
      <protection locked="0"/>
    </xf>
    <xf numFmtId="0" fontId="3" fillId="20" borderId="60">
      <alignment vertical="center"/>
      <protection locked="0"/>
    </xf>
    <xf numFmtId="0" fontId="3" fillId="20" borderId="60">
      <alignment vertical="center"/>
      <protection locked="0"/>
    </xf>
    <xf numFmtId="186" fontId="3" fillId="20" borderId="60">
      <alignment vertical="center"/>
      <protection locked="0"/>
    </xf>
    <xf numFmtId="186" fontId="3" fillId="20" borderId="60">
      <alignment vertical="center"/>
      <protection locked="0"/>
    </xf>
    <xf numFmtId="0" fontId="3" fillId="20" borderId="60">
      <alignment vertical="center"/>
      <protection locked="0"/>
    </xf>
    <xf numFmtId="0" fontId="3" fillId="20" borderId="60">
      <alignment vertical="center"/>
      <protection locked="0"/>
    </xf>
    <xf numFmtId="186" fontId="3" fillId="20" borderId="60">
      <alignment vertical="center"/>
      <protection locked="0"/>
    </xf>
    <xf numFmtId="186" fontId="3" fillId="20" borderId="60">
      <alignment vertical="center"/>
      <protection locked="0"/>
    </xf>
    <xf numFmtId="194" fontId="3" fillId="20" borderId="60">
      <alignment vertical="center"/>
      <protection locked="0"/>
    </xf>
    <xf numFmtId="185" fontId="3" fillId="20" borderId="60">
      <alignment vertical="center"/>
      <protection locked="0"/>
    </xf>
    <xf numFmtId="167" fontId="3" fillId="20" borderId="60">
      <alignment vertical="center"/>
      <protection locked="0"/>
    </xf>
    <xf numFmtId="167" fontId="3" fillId="20" borderId="60">
      <alignment vertical="center"/>
      <protection locked="0"/>
    </xf>
    <xf numFmtId="167" fontId="3" fillId="20" borderId="60">
      <alignment vertical="center"/>
      <protection locked="0"/>
    </xf>
    <xf numFmtId="167" fontId="3" fillId="20" borderId="60">
      <alignment vertical="center"/>
      <protection locked="0"/>
    </xf>
    <xf numFmtId="185" fontId="3" fillId="20" borderId="60">
      <alignment vertical="center"/>
      <protection locked="0"/>
    </xf>
    <xf numFmtId="185" fontId="3" fillId="20" borderId="60">
      <alignment vertical="center"/>
      <protection locked="0"/>
    </xf>
    <xf numFmtId="194" fontId="3" fillId="20" borderId="60">
      <alignment vertical="center"/>
      <protection locked="0"/>
    </xf>
    <xf numFmtId="185" fontId="3" fillId="33" borderId="60">
      <alignment vertical="center"/>
    </xf>
    <xf numFmtId="186" fontId="3" fillId="33" borderId="60">
      <alignment vertical="center"/>
    </xf>
    <xf numFmtId="186" fontId="3" fillId="33" borderId="60">
      <alignment vertical="center"/>
    </xf>
    <xf numFmtId="186" fontId="3" fillId="33" borderId="60">
      <alignment vertical="center"/>
    </xf>
    <xf numFmtId="186" fontId="3" fillId="33" borderId="60">
      <alignment vertical="center"/>
    </xf>
    <xf numFmtId="186" fontId="3" fillId="33" borderId="60">
      <alignment vertical="center"/>
    </xf>
    <xf numFmtId="186" fontId="3" fillId="33" borderId="60">
      <alignment vertical="center"/>
    </xf>
    <xf numFmtId="201" fontId="3" fillId="33" borderId="60">
      <alignment vertical="center"/>
    </xf>
    <xf numFmtId="194" fontId="3" fillId="33" borderId="60">
      <alignment vertical="center"/>
    </xf>
    <xf numFmtId="194" fontId="3" fillId="33" borderId="60">
      <alignment vertical="center"/>
    </xf>
    <xf numFmtId="197" fontId="3" fillId="33" borderId="60">
      <alignment vertical="center"/>
    </xf>
    <xf numFmtId="0" fontId="3" fillId="33" borderId="60">
      <alignment vertical="center"/>
    </xf>
    <xf numFmtId="0" fontId="3" fillId="33" borderId="60">
      <alignment vertical="center"/>
    </xf>
    <xf numFmtId="0" fontId="3" fillId="33" borderId="60">
      <alignment vertical="center"/>
    </xf>
    <xf numFmtId="0" fontId="3" fillId="33" borderId="60">
      <alignment vertical="center"/>
    </xf>
    <xf numFmtId="185" fontId="3" fillId="33" borderId="60">
      <alignment vertical="center"/>
    </xf>
    <xf numFmtId="194" fontId="3" fillId="33" borderId="60">
      <alignment vertical="center"/>
    </xf>
    <xf numFmtId="185" fontId="3" fillId="33" borderId="60">
      <alignment vertical="center"/>
    </xf>
    <xf numFmtId="185" fontId="3" fillId="33" borderId="60">
      <alignment vertical="center"/>
    </xf>
    <xf numFmtId="185" fontId="3" fillId="90" borderId="60">
      <alignment horizontal="right" vertical="center"/>
      <protection locked="0"/>
    </xf>
    <xf numFmtId="0" fontId="3" fillId="90" borderId="60">
      <alignment horizontal="right" vertical="center"/>
      <protection locked="0"/>
    </xf>
    <xf numFmtId="0" fontId="3" fillId="90" borderId="60">
      <alignment horizontal="right" vertical="center"/>
      <protection locked="0"/>
    </xf>
    <xf numFmtId="0" fontId="3" fillId="90" borderId="60">
      <alignment horizontal="right" vertical="center"/>
      <protection locked="0"/>
    </xf>
    <xf numFmtId="201" fontId="3" fillId="90" borderId="60">
      <alignment horizontal="right" vertical="center"/>
      <protection locked="0"/>
    </xf>
    <xf numFmtId="194" fontId="3" fillId="90" borderId="60">
      <alignment horizontal="right" vertical="center"/>
      <protection locked="0"/>
    </xf>
    <xf numFmtId="194" fontId="3" fillId="90" borderId="60">
      <alignment horizontal="right" vertical="center"/>
      <protection locked="0"/>
    </xf>
    <xf numFmtId="197" fontId="3" fillId="90" borderId="60">
      <alignment horizontal="right" vertical="center"/>
      <protection locked="0"/>
    </xf>
    <xf numFmtId="185" fontId="3" fillId="90" borderId="60">
      <alignment horizontal="right" vertical="center"/>
      <protection locked="0"/>
    </xf>
    <xf numFmtId="194" fontId="3" fillId="90" borderId="60">
      <alignment horizontal="right" vertical="center"/>
      <protection locked="0"/>
    </xf>
    <xf numFmtId="185" fontId="3" fillId="90" borderId="60">
      <alignment horizontal="right" vertical="center"/>
      <protection locked="0"/>
    </xf>
    <xf numFmtId="185" fontId="3" fillId="90" borderId="60">
      <alignment horizontal="right" vertical="center"/>
      <protection locked="0"/>
    </xf>
    <xf numFmtId="4" fontId="157" fillId="104" borderId="61" applyNumberFormat="0" applyProtection="0">
      <alignment horizontal="left" vertical="center" indent="1"/>
    </xf>
    <xf numFmtId="0" fontId="101" fillId="86" borderId="60" applyNumberFormat="0">
      <protection locked="0"/>
    </xf>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85" fontId="104" fillId="23" borderId="60">
      <alignment vertical="center"/>
    </xf>
    <xf numFmtId="190" fontId="101" fillId="86" borderId="60"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8" borderId="60"/>
    <xf numFmtId="0" fontId="1" fillId="0" borderId="0"/>
    <xf numFmtId="0" fontId="1" fillId="0" borderId="0"/>
    <xf numFmtId="43" fontId="3" fillId="0" borderId="0" applyFont="0" applyFill="0" applyBorder="0" applyAlignment="0" applyProtection="0"/>
    <xf numFmtId="9" fontId="1"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86" fontId="104" fillId="22" borderId="60">
      <alignment vertical="center"/>
      <protection locked="0"/>
    </xf>
    <xf numFmtId="186" fontId="104" fillId="22" borderId="60">
      <alignment vertical="center"/>
      <protection locked="0"/>
    </xf>
    <xf numFmtId="185" fontId="104" fillId="23" borderId="60">
      <alignment vertical="center"/>
    </xf>
    <xf numFmtId="185" fontId="104" fillId="73" borderId="60">
      <alignment horizontal="right" vertical="center"/>
      <protection locked="0"/>
    </xf>
    <xf numFmtId="197" fontId="104" fillId="73" borderId="60">
      <alignment horizontal="right" vertical="center"/>
      <protection locked="0"/>
    </xf>
    <xf numFmtId="190" fontId="132" fillId="67" borderId="63" applyNumberFormat="0" applyAlignment="0" applyProtection="0"/>
    <xf numFmtId="190" fontId="132" fillId="67" borderId="63" applyNumberFormat="0" applyAlignment="0" applyProtection="0"/>
    <xf numFmtId="0" fontId="3" fillId="0" borderId="0"/>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4" fontId="144" fillId="76" borderId="63" applyNumberFormat="0" applyProtection="0">
      <alignment horizontal="left" vertical="center"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32" fillId="67" borderId="63" applyNumberFormat="0" applyAlignment="0" applyProtection="0"/>
    <xf numFmtId="190" fontId="144" fillId="37" borderId="65" applyNumberFormat="0" applyProtection="0">
      <alignment horizontal="left" vertical="top" indent="1"/>
    </xf>
    <xf numFmtId="190" fontId="132" fillId="67" borderId="63" applyNumberFormat="0" applyAlignment="0" applyProtection="0"/>
    <xf numFmtId="190" fontId="134" fillId="0" borderId="69" applyNumberFormat="0" applyFill="0" applyAlignment="0" applyProtection="0"/>
    <xf numFmtId="190" fontId="144" fillId="37" borderId="65" applyNumberFormat="0" applyProtection="0">
      <alignment horizontal="left" vertical="top" indent="1"/>
    </xf>
    <xf numFmtId="190" fontId="101" fillId="85" borderId="65" applyNumberFormat="0" applyProtection="0">
      <alignment horizontal="left" vertical="center" indent="1"/>
    </xf>
    <xf numFmtId="190" fontId="144" fillId="44" borderId="65" applyNumberFormat="0" applyProtection="0">
      <alignment horizontal="left" vertical="top" indent="1"/>
    </xf>
    <xf numFmtId="4" fontId="144" fillId="80" borderId="63" applyNumberFormat="0" applyProtection="0">
      <alignment horizontal="right" vertical="center"/>
    </xf>
    <xf numFmtId="190" fontId="144" fillId="63" borderId="63" applyNumberFormat="0" applyFont="0" applyAlignment="0" applyProtection="0"/>
    <xf numFmtId="190" fontId="144" fillId="37" borderId="65" applyNumberFormat="0" applyProtection="0">
      <alignment horizontal="left" vertical="top" indent="1"/>
    </xf>
    <xf numFmtId="190" fontId="144" fillId="38" borderId="65" applyNumberFormat="0" applyProtection="0">
      <alignment horizontal="left" vertical="top" indent="1"/>
    </xf>
    <xf numFmtId="4" fontId="144" fillId="37" borderId="66" applyNumberFormat="0" applyProtection="0">
      <alignment horizontal="left" vertical="center" indent="1"/>
    </xf>
    <xf numFmtId="4" fontId="144" fillId="77" borderId="63" applyNumberFormat="0" applyProtection="0">
      <alignment horizontal="right" vertical="center"/>
    </xf>
    <xf numFmtId="185" fontId="104" fillId="23" borderId="70">
      <alignment vertical="center"/>
    </xf>
    <xf numFmtId="185" fontId="104" fillId="22" borderId="70">
      <alignment vertical="center"/>
      <protection locked="0"/>
    </xf>
    <xf numFmtId="185" fontId="104" fillId="72" borderId="70">
      <alignment vertical="center"/>
    </xf>
    <xf numFmtId="190" fontId="140" fillId="64" borderId="63" applyNumberFormat="0" applyAlignment="0" applyProtection="0"/>
    <xf numFmtId="190" fontId="144" fillId="85" borderId="65" applyNumberFormat="0" applyProtection="0">
      <alignment horizontal="left" vertical="top" indent="1"/>
    </xf>
    <xf numFmtId="190" fontId="144" fillId="84" borderId="63" applyNumberFormat="0" applyProtection="0">
      <alignment horizontal="left" vertical="center" indent="1"/>
    </xf>
    <xf numFmtId="4" fontId="144" fillId="83" borderId="66" applyNumberFormat="0" applyProtection="0">
      <alignment horizontal="left" vertical="center" indent="1"/>
    </xf>
    <xf numFmtId="190" fontId="144" fillId="63" borderId="63" applyNumberFormat="0" applyFont="0" applyAlignment="0" applyProtection="0"/>
    <xf numFmtId="190" fontId="144" fillId="38" borderId="65" applyNumberFormat="0" applyProtection="0">
      <alignment horizontal="left" vertical="top" indent="1"/>
    </xf>
    <xf numFmtId="4" fontId="144" fillId="78" borderId="63" applyNumberFormat="0" applyProtection="0">
      <alignment horizontal="right" vertical="center"/>
    </xf>
    <xf numFmtId="4" fontId="152" fillId="86" borderId="63" applyNumberFormat="0" applyProtection="0">
      <alignment horizontal="right" vertical="center"/>
    </xf>
    <xf numFmtId="4" fontId="144" fillId="74" borderId="63" applyNumberFormat="0" applyProtection="0">
      <alignment vertical="center"/>
    </xf>
    <xf numFmtId="190" fontId="144" fillId="63" borderId="63" applyNumberFormat="0" applyFont="0" applyAlignment="0" applyProtection="0"/>
    <xf numFmtId="190" fontId="134" fillId="0" borderId="69" applyNumberFormat="0" applyFill="0" applyAlignment="0" applyProtection="0"/>
    <xf numFmtId="4" fontId="151" fillId="87" borderId="66" applyNumberFormat="0" applyProtection="0">
      <alignment horizontal="left" vertical="center" indent="1"/>
    </xf>
    <xf numFmtId="190" fontId="144" fillId="85" borderId="65" applyNumberFormat="0" applyProtection="0">
      <alignment horizontal="left" vertical="top" indent="1"/>
    </xf>
    <xf numFmtId="190" fontId="144" fillId="63" borderId="63" applyNumberFormat="0" applyFont="0" applyAlignment="0" applyProtection="0"/>
    <xf numFmtId="190" fontId="144" fillId="37" borderId="65" applyNumberFormat="0" applyProtection="0">
      <alignment horizontal="left" vertical="top" indent="1"/>
    </xf>
    <xf numFmtId="190" fontId="140" fillId="64" borderId="63" applyNumberFormat="0" applyAlignment="0" applyProtection="0"/>
    <xf numFmtId="190" fontId="144" fillId="36" borderId="63" applyNumberFormat="0" applyProtection="0">
      <alignment horizontal="left" vertical="center" indent="1"/>
    </xf>
    <xf numFmtId="190" fontId="101" fillId="85" borderId="65" applyNumberFormat="0" applyProtection="0">
      <alignment horizontal="left" vertical="top" indent="1"/>
    </xf>
    <xf numFmtId="4" fontId="144" fillId="0" borderId="63" applyNumberFormat="0" applyProtection="0">
      <alignment horizontal="righ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4" fontId="144" fillId="39" borderId="63" applyNumberFormat="0" applyProtection="0">
      <alignment horizontal="right" vertical="center"/>
    </xf>
    <xf numFmtId="186" fontId="3" fillId="20" borderId="70">
      <alignment vertical="center"/>
      <protection locked="0"/>
    </xf>
    <xf numFmtId="4" fontId="101" fillId="44" borderId="66" applyNumberFormat="0" applyProtection="0">
      <alignment horizontal="left" vertical="center" indent="1"/>
    </xf>
    <xf numFmtId="190" fontId="144" fillId="44" borderId="65" applyNumberFormat="0" applyProtection="0">
      <alignment horizontal="left" vertical="top" indent="1"/>
    </xf>
    <xf numFmtId="4" fontId="147" fillId="24" borderId="63" applyNumberFormat="0" applyProtection="0">
      <alignment horizontal="right" vertical="center"/>
    </xf>
    <xf numFmtId="190" fontId="144" fillId="37" borderId="65" applyNumberFormat="0" applyProtection="0">
      <alignment horizontal="left" vertical="top" indent="1"/>
    </xf>
    <xf numFmtId="4" fontId="144" fillId="82" borderId="63" applyNumberFormat="0" applyProtection="0">
      <alignment horizontal="right" vertical="center"/>
    </xf>
    <xf numFmtId="190" fontId="144" fillId="44" borderId="65" applyNumberFormat="0" applyProtection="0">
      <alignment horizontal="left" vertical="top" indent="1"/>
    </xf>
    <xf numFmtId="4" fontId="144" fillId="42" borderId="63" applyNumberFormat="0" applyProtection="0">
      <alignment horizontal="right" vertical="center"/>
    </xf>
    <xf numFmtId="4" fontId="150" fillId="36" borderId="65" applyNumberFormat="0" applyProtection="0">
      <alignment horizontal="left" vertical="center"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01" fillId="44" borderId="66" applyNumberFormat="0" applyProtection="0">
      <alignment horizontal="left" vertical="center" indent="1"/>
    </xf>
    <xf numFmtId="190" fontId="144" fillId="85" borderId="65" applyNumberFormat="0" applyProtection="0">
      <alignment horizontal="left" vertical="top" indent="1"/>
    </xf>
    <xf numFmtId="4" fontId="150" fillId="36" borderId="65" applyNumberFormat="0" applyProtection="0">
      <alignment horizontal="left" vertical="center" indent="1"/>
    </xf>
    <xf numFmtId="190" fontId="144" fillId="85" borderId="65" applyNumberFormat="0" applyProtection="0">
      <alignment horizontal="left" vertical="top" indent="1"/>
    </xf>
    <xf numFmtId="190" fontId="144" fillId="38" borderId="65" applyNumberFormat="0" applyProtection="0">
      <alignment horizontal="left" vertical="top" indent="1"/>
    </xf>
    <xf numFmtId="4" fontId="101" fillId="44" borderId="66" applyNumberFormat="0" applyProtection="0">
      <alignment horizontal="left" vertical="center" indent="1"/>
    </xf>
    <xf numFmtId="190" fontId="145" fillId="67" borderId="64" applyNumberFormat="0" applyAlignment="0" applyProtection="0"/>
    <xf numFmtId="185" fontId="3" fillId="20" borderId="70">
      <alignment vertical="center"/>
      <protection locked="0"/>
    </xf>
    <xf numFmtId="4" fontId="144" fillId="0" borderId="63" applyNumberFormat="0" applyProtection="0">
      <alignment horizontal="right" vertical="center"/>
    </xf>
    <xf numFmtId="190" fontId="144" fillId="37" borderId="63" applyNumberFormat="0" applyProtection="0">
      <alignment horizontal="left" vertical="center" indent="1"/>
    </xf>
    <xf numFmtId="190" fontId="144" fillId="44" borderId="65" applyNumberFormat="0" applyProtection="0">
      <alignment horizontal="left" vertical="top" indent="1"/>
    </xf>
    <xf numFmtId="197" fontId="104" fillId="73" borderId="70">
      <alignment horizontal="right" vertical="center"/>
      <protection locked="0"/>
    </xf>
    <xf numFmtId="185" fontId="104" fillId="23" borderId="70">
      <alignment vertical="center"/>
    </xf>
    <xf numFmtId="197" fontId="104" fillId="72" borderId="70">
      <alignment vertical="center"/>
    </xf>
    <xf numFmtId="190" fontId="144" fillId="63" borderId="63" applyNumberFormat="0" applyFont="0" applyAlignment="0" applyProtection="0"/>
    <xf numFmtId="4" fontId="144" fillId="76" borderId="63" applyNumberFormat="0" applyProtection="0">
      <alignment horizontal="left" vertical="center" indent="1"/>
    </xf>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01" fillId="44" borderId="65" applyNumberFormat="0" applyProtection="0">
      <alignment horizontal="left" vertical="center" indent="1"/>
    </xf>
    <xf numFmtId="190" fontId="148" fillId="74" borderId="65" applyNumberFormat="0" applyProtection="0">
      <alignment horizontal="left" vertical="top" indent="1"/>
    </xf>
    <xf numFmtId="190" fontId="132" fillId="67" borderId="63" applyNumberFormat="0" applyAlignment="0" applyProtection="0"/>
    <xf numFmtId="190" fontId="144" fillId="37" borderId="65" applyNumberFormat="0" applyProtection="0">
      <alignment horizontal="left" vertical="top" indent="1"/>
    </xf>
    <xf numFmtId="190" fontId="144" fillId="84" borderId="63" applyNumberFormat="0" applyProtection="0">
      <alignment horizontal="left" vertical="center" indent="1"/>
    </xf>
    <xf numFmtId="4" fontId="101" fillId="44" borderId="66" applyNumberFormat="0" applyProtection="0">
      <alignment horizontal="left" vertical="center" indent="1"/>
    </xf>
    <xf numFmtId="190" fontId="144" fillId="37" borderId="65" applyNumberFormat="0" applyProtection="0">
      <alignment horizontal="left" vertical="top" indent="1"/>
    </xf>
    <xf numFmtId="190" fontId="144" fillId="63" borderId="63" applyNumberFormat="0" applyFont="0" applyAlignment="0" applyProtection="0"/>
    <xf numFmtId="190" fontId="144" fillId="37" borderId="65" applyNumberFormat="0" applyProtection="0">
      <alignment horizontal="left" vertical="top" indent="1"/>
    </xf>
    <xf numFmtId="190" fontId="148" fillId="74" borderId="65" applyNumberFormat="0" applyProtection="0">
      <alignment horizontal="left" vertical="top"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8" fillId="74" borderId="65" applyNumberFormat="0" applyProtection="0">
      <alignment horizontal="left" vertical="top" indent="1"/>
    </xf>
    <xf numFmtId="190" fontId="144" fillId="38" borderId="65" applyNumberFormat="0" applyProtection="0">
      <alignment horizontal="left" vertical="top" indent="1"/>
    </xf>
    <xf numFmtId="190" fontId="145" fillId="67" borderId="64" applyNumberFormat="0" applyAlignment="0" applyProtection="0"/>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34" fillId="0" borderId="69" applyNumberFormat="0" applyFill="0" applyAlignment="0" applyProtection="0"/>
    <xf numFmtId="190" fontId="101" fillId="85" borderId="65" applyNumberFormat="0" applyProtection="0">
      <alignment horizontal="left" vertical="center" indent="1"/>
    </xf>
    <xf numFmtId="190" fontId="144" fillId="37" borderId="65" applyNumberFormat="0" applyProtection="0">
      <alignment horizontal="left" vertical="top" indent="1"/>
    </xf>
    <xf numFmtId="195" fontId="107" fillId="0" borderId="43" applyFill="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38" borderId="65" applyNumberFormat="0" applyProtection="0">
      <alignment horizontal="left" vertical="top" indent="1"/>
    </xf>
    <xf numFmtId="4" fontId="144" fillId="37" borderId="66" applyNumberFormat="0" applyProtection="0">
      <alignment horizontal="left" vertical="center" indent="1"/>
    </xf>
    <xf numFmtId="4" fontId="144" fillId="74" borderId="63" applyNumberFormat="0" applyProtection="0">
      <alignment vertical="center"/>
    </xf>
    <xf numFmtId="190" fontId="101"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40" fillId="64" borderId="63" applyNumberForma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4" fontId="152" fillId="86" borderId="63" applyNumberFormat="0" applyProtection="0">
      <alignment horizontal="right" vertical="center"/>
    </xf>
    <xf numFmtId="190" fontId="101" fillId="37" borderId="65" applyNumberFormat="0" applyProtection="0">
      <alignment horizontal="left" vertical="top" indent="1"/>
    </xf>
    <xf numFmtId="190" fontId="144" fillId="38" borderId="65" applyNumberFormat="0" applyProtection="0">
      <alignment horizontal="left" vertical="top" indent="1"/>
    </xf>
    <xf numFmtId="190" fontId="101" fillId="44" borderId="65" applyNumberFormat="0" applyProtection="0">
      <alignment horizontal="left" vertical="top" indent="1"/>
    </xf>
    <xf numFmtId="4" fontId="144" fillId="77" borderId="63" applyNumberFormat="0" applyProtection="0">
      <alignment horizontal="right" vertical="center"/>
    </xf>
    <xf numFmtId="197" fontId="3" fillId="90" borderId="70">
      <alignment horizontal="right" vertical="center"/>
      <protection locked="0"/>
    </xf>
    <xf numFmtId="37" fontId="107" fillId="0" borderId="68" applyNumberFormat="0"/>
    <xf numFmtId="190" fontId="144" fillId="37" borderId="65" applyNumberFormat="0" applyProtection="0">
      <alignment horizontal="left" vertical="top" indent="1"/>
    </xf>
    <xf numFmtId="190" fontId="144" fillId="38" borderId="65" applyNumberFormat="0" applyProtection="0">
      <alignment horizontal="left" vertical="top" indent="1"/>
    </xf>
    <xf numFmtId="4" fontId="144" fillId="83" borderId="66" applyNumberFormat="0" applyProtection="0">
      <alignment horizontal="left" vertical="center" indent="1"/>
    </xf>
    <xf numFmtId="4" fontId="147" fillId="75" borderId="63" applyNumberFormat="0" applyProtection="0">
      <alignment vertical="center"/>
    </xf>
    <xf numFmtId="190" fontId="104" fillId="23" borderId="70">
      <alignment vertical="center"/>
    </xf>
    <xf numFmtId="190" fontId="104" fillId="22" borderId="70">
      <alignment vertical="center"/>
      <protection locked="0"/>
    </xf>
    <xf numFmtId="190" fontId="145" fillId="67" borderId="64" applyNumberFormat="0" applyAlignment="0" applyProtection="0"/>
    <xf numFmtId="190" fontId="132" fillId="67" borderId="63" applyNumberFormat="0" applyAlignment="0" applyProtection="0"/>
    <xf numFmtId="190" fontId="134" fillId="0" borderId="69" applyNumberFormat="0" applyFill="0" applyAlignment="0" applyProtection="0"/>
    <xf numFmtId="4" fontId="150" fillId="71" borderId="65" applyNumberFormat="0" applyProtection="0">
      <alignment vertical="center"/>
    </xf>
    <xf numFmtId="190" fontId="144" fillId="44" borderId="65" applyNumberFormat="0" applyProtection="0">
      <alignment horizontal="left" vertical="top" indent="1"/>
    </xf>
    <xf numFmtId="4" fontId="144" fillId="81" borderId="63" applyNumberFormat="0" applyProtection="0">
      <alignment horizontal="right" vertical="center"/>
    </xf>
    <xf numFmtId="190" fontId="144" fillId="63" borderId="63" applyNumberFormat="0" applyFont="0" applyAlignment="0" applyProtection="0"/>
    <xf numFmtId="190" fontId="144" fillId="38" borderId="65" applyNumberFormat="0" applyProtection="0">
      <alignment horizontal="left" vertical="top" indent="1"/>
    </xf>
    <xf numFmtId="190" fontId="144" fillId="44" borderId="65" applyNumberFormat="0" applyProtection="0">
      <alignment horizontal="left" vertical="top" indent="1"/>
    </xf>
    <xf numFmtId="4" fontId="147" fillId="75" borderId="63" applyNumberFormat="0" applyProtection="0">
      <alignment vertical="center"/>
    </xf>
    <xf numFmtId="4" fontId="144" fillId="81" borderId="63" applyNumberFormat="0" applyProtection="0">
      <alignment horizontal="right" vertical="center"/>
    </xf>
    <xf numFmtId="190" fontId="145" fillId="67" borderId="64" applyNumberFormat="0" applyAlignment="0" applyProtection="0"/>
    <xf numFmtId="190" fontId="144" fillId="44" borderId="65" applyNumberFormat="0" applyProtection="0">
      <alignment horizontal="left" vertical="top" indent="1"/>
    </xf>
    <xf numFmtId="4" fontId="144" fillId="80" borderId="63" applyNumberFormat="0" applyProtection="0">
      <alignment horizontal="right" vertical="center"/>
    </xf>
    <xf numFmtId="190" fontId="150" fillId="71" borderId="65" applyNumberFormat="0" applyProtection="0">
      <alignment horizontal="left" vertical="top" indent="1"/>
    </xf>
    <xf numFmtId="190" fontId="144" fillId="85" borderId="65" applyNumberFormat="0" applyProtection="0">
      <alignment horizontal="left" vertical="top" indent="1"/>
    </xf>
    <xf numFmtId="190" fontId="144" fillId="63" borderId="63" applyNumberFormat="0" applyFon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4" fontId="144" fillId="78" borderId="63" applyNumberFormat="0" applyProtection="0">
      <alignment horizontal="right" vertical="center"/>
    </xf>
    <xf numFmtId="190" fontId="144" fillId="63" borderId="63" applyNumberFormat="0" applyFont="0" applyAlignment="0" applyProtection="0"/>
    <xf numFmtId="190" fontId="144" fillId="85" borderId="65" applyNumberFormat="0" applyProtection="0">
      <alignment horizontal="left" vertical="top" indent="1"/>
    </xf>
    <xf numFmtId="4" fontId="151" fillId="87" borderId="66" applyNumberFormat="0" applyProtection="0">
      <alignment horizontal="left" vertical="center"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4" fontId="144" fillId="75" borderId="63" applyNumberFormat="0" applyProtection="0">
      <alignment horizontal="left" vertical="center" indent="1"/>
    </xf>
    <xf numFmtId="4" fontId="144" fillId="37" borderId="66" applyNumberFormat="0" applyProtection="0">
      <alignment horizontal="left" vertical="center" indent="1"/>
    </xf>
    <xf numFmtId="4" fontId="151" fillId="87" borderId="66" applyNumberFormat="0" applyProtection="0">
      <alignment horizontal="left" vertical="center" indent="1"/>
    </xf>
    <xf numFmtId="190" fontId="144" fillId="37" borderId="65" applyNumberFormat="0" applyProtection="0">
      <alignment horizontal="left" vertical="top"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4" fontId="144" fillId="83" borderId="66" applyNumberFormat="0" applyProtection="0">
      <alignment horizontal="left" vertical="center" indent="1"/>
    </xf>
    <xf numFmtId="4" fontId="151" fillId="87" borderId="66" applyNumberFormat="0" applyProtection="0">
      <alignment horizontal="left" vertical="center"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center" indent="1"/>
    </xf>
    <xf numFmtId="190" fontId="144" fillId="37" borderId="65" applyNumberFormat="0" applyProtection="0">
      <alignment horizontal="left" vertical="top" indent="1"/>
    </xf>
    <xf numFmtId="190" fontId="144" fillId="63" borderId="63" applyNumberFormat="0" applyFont="0" applyAlignment="0" applyProtection="0"/>
    <xf numFmtId="4" fontId="147" fillId="24" borderId="63" applyNumberFormat="0" applyProtection="0">
      <alignment horizontal="right" vertical="center"/>
    </xf>
    <xf numFmtId="190" fontId="144" fillId="85" borderId="65" applyNumberFormat="0" applyProtection="0">
      <alignment horizontal="left" vertical="top" indent="1"/>
    </xf>
    <xf numFmtId="190" fontId="144" fillId="38" borderId="65" applyNumberFormat="0" applyProtection="0">
      <alignment horizontal="left" vertical="top" indent="1"/>
    </xf>
    <xf numFmtId="4" fontId="144" fillId="38" borderId="66" applyNumberFormat="0" applyProtection="0">
      <alignment horizontal="left" vertical="center" indent="1"/>
    </xf>
    <xf numFmtId="4" fontId="147" fillId="75" borderId="63" applyNumberFormat="0" applyProtection="0">
      <alignment vertical="center"/>
    </xf>
    <xf numFmtId="194" fontId="3" fillId="33" borderId="70">
      <alignment vertical="center"/>
    </xf>
    <xf numFmtId="190" fontId="150" fillId="38" borderId="65" applyNumberFormat="0" applyProtection="0">
      <alignment horizontal="left" vertical="top" indent="1"/>
    </xf>
    <xf numFmtId="190" fontId="101" fillId="37" borderId="65" applyNumberFormat="0" applyProtection="0">
      <alignment horizontal="left" vertical="top" indent="1"/>
    </xf>
    <xf numFmtId="4" fontId="144" fillId="81" borderId="63" applyNumberFormat="0" applyProtection="0">
      <alignment horizontal="right" vertical="center"/>
    </xf>
    <xf numFmtId="185" fontId="104" fillId="73" borderId="70">
      <alignment horizontal="right" vertical="center"/>
      <protection locked="0"/>
    </xf>
    <xf numFmtId="186" fontId="104" fillId="23" borderId="70">
      <alignment vertical="center"/>
    </xf>
    <xf numFmtId="190" fontId="104" fillId="22" borderId="70">
      <alignment vertical="center"/>
      <protection locked="0"/>
    </xf>
    <xf numFmtId="190" fontId="144" fillId="63" borderId="63" applyNumberFormat="0" applyFont="0" applyAlignment="0" applyProtection="0"/>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78" borderId="63" applyNumberFormat="0" applyProtection="0">
      <alignment horizontal="right" vertical="center"/>
    </xf>
    <xf numFmtId="190" fontId="144" fillId="63" borderId="63" applyNumberFormat="0" applyFont="0" applyAlignment="0" applyProtection="0"/>
    <xf numFmtId="190" fontId="144" fillId="44" borderId="65" applyNumberFormat="0" applyProtection="0">
      <alignment horizontal="left" vertical="top" indent="1"/>
    </xf>
    <xf numFmtId="4" fontId="144" fillId="81" borderId="63" applyNumberFormat="0" applyProtection="0">
      <alignment horizontal="right" vertical="center"/>
    </xf>
    <xf numFmtId="4" fontId="144" fillId="37" borderId="66" applyNumberFormat="0" applyProtection="0">
      <alignment horizontal="left" vertical="center" indent="1"/>
    </xf>
    <xf numFmtId="190" fontId="101" fillId="37" borderId="65" applyNumberFormat="0" applyProtection="0">
      <alignment horizontal="left" vertical="top" indent="1"/>
    </xf>
    <xf numFmtId="190" fontId="144" fillId="38" borderId="65" applyNumberFormat="0" applyProtection="0">
      <alignment horizontal="left" vertical="top" indent="1"/>
    </xf>
    <xf numFmtId="4" fontId="144" fillId="38" borderId="63" applyNumberFormat="0" applyProtection="0">
      <alignment horizontal="right" vertical="center"/>
    </xf>
    <xf numFmtId="190" fontId="144" fillId="37" borderId="65" applyNumberFormat="0" applyProtection="0">
      <alignment horizontal="left" vertical="top" indent="1"/>
    </xf>
    <xf numFmtId="190" fontId="101" fillId="85" borderId="65" applyNumberFormat="0" applyProtection="0">
      <alignment horizontal="left" vertical="center" indent="1"/>
    </xf>
    <xf numFmtId="4" fontId="144" fillId="38" borderId="66" applyNumberFormat="0" applyProtection="0">
      <alignment horizontal="left" vertical="center" indent="1"/>
    </xf>
    <xf numFmtId="190" fontId="101" fillId="85" borderId="65" applyNumberFormat="0" applyProtection="0">
      <alignment horizontal="left" vertical="top" indent="1"/>
    </xf>
    <xf numFmtId="190" fontId="144" fillId="63" borderId="63" applyNumberFormat="0" applyFont="0" applyAlignment="0" applyProtection="0"/>
    <xf numFmtId="4" fontId="101" fillId="44" borderId="66" applyNumberFormat="0" applyProtection="0">
      <alignment horizontal="left" vertical="center" indent="1"/>
    </xf>
    <xf numFmtId="190" fontId="145" fillId="67" borderId="64" applyNumberFormat="0" applyAlignment="0" applyProtection="0"/>
    <xf numFmtId="190" fontId="144" fillId="37" borderId="63" applyNumberFormat="0" applyProtection="0">
      <alignment horizontal="left" vertical="center" indent="1"/>
    </xf>
    <xf numFmtId="4" fontId="144" fillId="77" borderId="63" applyNumberFormat="0" applyProtection="0">
      <alignment horizontal="right" vertical="center"/>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01" fillId="44" borderId="65" applyNumberFormat="0" applyProtection="0">
      <alignment horizontal="left" vertical="center" indent="1"/>
    </xf>
    <xf numFmtId="190" fontId="148" fillId="74" borderId="65" applyNumberFormat="0" applyProtection="0">
      <alignment horizontal="left" vertical="top"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40" fillId="64" borderId="63" applyNumberFormat="0" applyAlignment="0" applyProtection="0"/>
    <xf numFmtId="190" fontId="144" fillId="37" borderId="65" applyNumberFormat="0" applyProtection="0">
      <alignment horizontal="left" vertical="top" indent="1"/>
    </xf>
    <xf numFmtId="190" fontId="132" fillId="67" borderId="63" applyNumberFormat="0" applyAlignment="0" applyProtection="0"/>
    <xf numFmtId="190" fontId="134" fillId="0" borderId="69" applyNumberFormat="0" applyFill="0" applyAlignment="0" applyProtection="0"/>
    <xf numFmtId="190" fontId="144" fillId="37" borderId="65" applyNumberFormat="0" applyProtection="0">
      <alignment horizontal="left" vertical="top" indent="1"/>
    </xf>
    <xf numFmtId="190" fontId="144" fillId="85" borderId="63" applyNumberFormat="0" applyProtection="0">
      <alignment horizontal="left" vertical="center" indent="1"/>
    </xf>
    <xf numFmtId="190" fontId="144" fillId="44" borderId="65" applyNumberFormat="0" applyProtection="0">
      <alignment horizontal="left" vertical="top" indent="1"/>
    </xf>
    <xf numFmtId="4" fontId="144" fillId="46" borderId="63" applyNumberFormat="0" applyProtection="0">
      <alignment horizontal="right" vertical="center"/>
    </xf>
    <xf numFmtId="190" fontId="144" fillId="63" borderId="63" applyNumberFormat="0" applyFont="0" applyAlignment="0" applyProtection="0"/>
    <xf numFmtId="190" fontId="134" fillId="0" borderId="69" applyNumberFormat="0" applyFill="0" applyAlignment="0" applyProtection="0"/>
    <xf numFmtId="190" fontId="144" fillId="37" borderId="65" applyNumberFormat="0" applyProtection="0">
      <alignment horizontal="left" vertical="top" indent="1"/>
    </xf>
    <xf numFmtId="190" fontId="144" fillId="38" borderId="65" applyNumberFormat="0" applyProtection="0">
      <alignment horizontal="left" vertical="top" indent="1"/>
    </xf>
    <xf numFmtId="4" fontId="144" fillId="38" borderId="63" applyNumberFormat="0" applyProtection="0">
      <alignment horizontal="right" vertical="center"/>
    </xf>
    <xf numFmtId="4" fontId="144" fillId="76" borderId="63" applyNumberFormat="0" applyProtection="0">
      <alignment horizontal="left" vertical="center" indent="1"/>
    </xf>
    <xf numFmtId="190" fontId="104" fillId="23" borderId="70">
      <alignment vertical="center"/>
    </xf>
    <xf numFmtId="185" fontId="104" fillId="22" borderId="70">
      <alignment vertical="center"/>
      <protection locked="0"/>
    </xf>
    <xf numFmtId="185" fontId="104" fillId="72" borderId="70">
      <alignment vertical="center"/>
    </xf>
    <xf numFmtId="190" fontId="140" fillId="64" borderId="63" applyNumberFormat="0" applyAlignment="0" applyProtection="0"/>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82" borderId="63" applyNumberFormat="0" applyProtection="0">
      <alignment horizontal="right" vertical="center"/>
    </xf>
    <xf numFmtId="190" fontId="144" fillId="63" borderId="63" applyNumberFormat="0" applyFont="0" applyAlignment="0" applyProtection="0"/>
    <xf numFmtId="190" fontId="140" fillId="64" borderId="63" applyNumberFormat="0" applyAlignment="0" applyProtection="0"/>
    <xf numFmtId="4" fontId="144" fillId="81" borderId="63" applyNumberFormat="0" applyProtection="0">
      <alignment horizontal="right" vertical="center"/>
    </xf>
    <xf numFmtId="37" fontId="107" fillId="0" borderId="68" applyNumberFormat="0"/>
    <xf numFmtId="4" fontId="144" fillId="75" borderId="63" applyNumberFormat="0" applyProtection="0">
      <alignment horizontal="left" vertical="center" indent="1"/>
    </xf>
    <xf numFmtId="190" fontId="144" fillId="37" borderId="65" applyNumberFormat="0" applyProtection="0">
      <alignment horizontal="left" vertical="top" indent="1"/>
    </xf>
    <xf numFmtId="190" fontId="144" fillId="63" borderId="63" applyNumberFormat="0" applyFont="0" applyAlignment="0" applyProtection="0"/>
    <xf numFmtId="4" fontId="144" fillId="74" borderId="63" applyNumberFormat="0" applyProtection="0">
      <alignment vertical="center"/>
    </xf>
    <xf numFmtId="190" fontId="150" fillId="38" borderId="65" applyNumberFormat="0" applyProtection="0">
      <alignment horizontal="left" vertical="top" indent="1"/>
    </xf>
    <xf numFmtId="190" fontId="144" fillId="85" borderId="65" applyNumberFormat="0" applyProtection="0">
      <alignment horizontal="left" vertical="top" indent="1"/>
    </xf>
    <xf numFmtId="190" fontId="132" fillId="67" borderId="63" applyNumberFormat="0" applyAlignment="0" applyProtection="0"/>
    <xf numFmtId="190" fontId="144" fillId="37" borderId="65" applyNumberFormat="0" applyProtection="0">
      <alignment horizontal="left" vertical="top" indent="1"/>
    </xf>
    <xf numFmtId="190" fontId="140" fillId="64" borderId="63" applyNumberFormat="0" applyAlignment="0" applyProtection="0"/>
    <xf numFmtId="190" fontId="101" fillId="44" borderId="65" applyNumberFormat="0" applyProtection="0">
      <alignment horizontal="left" vertical="center" indent="1"/>
    </xf>
    <xf numFmtId="190" fontId="144" fillId="85" borderId="65" applyNumberFormat="0" applyProtection="0">
      <alignment horizontal="left" vertical="top" indent="1"/>
    </xf>
    <xf numFmtId="4" fontId="147" fillId="24" borderId="63" applyNumberFormat="0" applyProtection="0">
      <alignment horizontal="right" vertical="center"/>
    </xf>
    <xf numFmtId="190" fontId="144" fillId="84" borderId="63" applyNumberFormat="0" applyProtection="0">
      <alignment horizontal="left" vertical="center" indent="1"/>
    </xf>
    <xf numFmtId="190" fontId="144" fillId="85" borderId="65" applyNumberFormat="0" applyProtection="0">
      <alignment horizontal="left" vertical="top" indent="1"/>
    </xf>
    <xf numFmtId="4" fontId="144" fillId="80" borderId="63" applyNumberFormat="0" applyProtection="0">
      <alignment horizontal="right" vertical="center"/>
    </xf>
    <xf numFmtId="4" fontId="101" fillId="44" borderId="66" applyNumberFormat="0" applyProtection="0">
      <alignment horizontal="left" vertical="center" indent="1"/>
    </xf>
    <xf numFmtId="190" fontId="144" fillId="44" borderId="65" applyNumberFormat="0" applyProtection="0">
      <alignment horizontal="left" vertical="top" indent="1"/>
    </xf>
    <xf numFmtId="190" fontId="144" fillId="63" borderId="45" applyNumberFormat="0" applyFont="0" applyAlignment="0" applyProtection="0"/>
    <xf numFmtId="190" fontId="140" fillId="64" borderId="45" applyNumberFormat="0" applyAlignment="0" applyProtection="0"/>
    <xf numFmtId="190" fontId="144" fillId="85" borderId="52" applyNumberFormat="0" applyProtection="0">
      <alignment horizontal="left" vertical="top" indent="1"/>
    </xf>
    <xf numFmtId="190" fontId="144" fillId="38" borderId="52" applyNumberFormat="0" applyProtection="0">
      <alignment horizontal="left" vertical="top" indent="1"/>
    </xf>
    <xf numFmtId="4" fontId="144" fillId="0" borderId="45" applyNumberFormat="0" applyProtection="0">
      <alignment horizontal="right" vertical="center"/>
    </xf>
    <xf numFmtId="190" fontId="144" fillId="63" borderId="45" applyNumberFormat="0" applyFont="0" applyAlignment="0" applyProtection="0"/>
    <xf numFmtId="190" fontId="132" fillId="67" borderId="45" applyNumberFormat="0" applyAlignment="0" applyProtection="0"/>
    <xf numFmtId="190" fontId="145" fillId="67" borderId="51" applyNumberFormat="0" applyAlignment="0" applyProtection="0"/>
    <xf numFmtId="190" fontId="144" fillId="63" borderId="45" applyNumberFormat="0" applyFont="0" applyAlignment="0" applyProtection="0"/>
    <xf numFmtId="4" fontId="144" fillId="74" borderId="45" applyNumberFormat="0" applyProtection="0">
      <alignment vertical="center"/>
    </xf>
    <xf numFmtId="4" fontId="144" fillId="75" borderId="45" applyNumberFormat="0" applyProtection="0">
      <alignment horizontal="left" vertical="center" indent="1"/>
    </xf>
    <xf numFmtId="4" fontId="144" fillId="76" borderId="45" applyNumberFormat="0" applyProtection="0">
      <alignment horizontal="left" vertical="center" indent="1"/>
    </xf>
    <xf numFmtId="4" fontId="144" fillId="79" borderId="53" applyNumberFormat="0" applyProtection="0">
      <alignment horizontal="right" vertical="center"/>
    </xf>
    <xf numFmtId="4" fontId="144" fillId="80" borderId="45" applyNumberFormat="0" applyProtection="0">
      <alignment horizontal="right" vertical="center"/>
    </xf>
    <xf numFmtId="4" fontId="144" fillId="39" borderId="45" applyNumberFormat="0" applyProtection="0">
      <alignment horizontal="right" vertical="center"/>
    </xf>
    <xf numFmtId="4" fontId="144" fillId="83" borderId="53" applyNumberFormat="0" applyProtection="0">
      <alignment horizontal="left" vertical="center" indent="1"/>
    </xf>
    <xf numFmtId="4" fontId="144" fillId="37" borderId="53" applyNumberFormat="0" applyProtection="0">
      <alignment horizontal="left" vertical="center" indent="1"/>
    </xf>
    <xf numFmtId="4" fontId="144" fillId="37" borderId="53" applyNumberFormat="0" applyProtection="0">
      <alignment horizontal="left" vertical="center" indent="1"/>
    </xf>
    <xf numFmtId="4" fontId="101" fillId="44" borderId="53" applyNumberFormat="0" applyProtection="0">
      <alignment horizontal="left" vertical="center" indent="1"/>
    </xf>
    <xf numFmtId="190" fontId="101" fillId="44" borderId="52" applyNumberFormat="0" applyProtection="0">
      <alignment horizontal="left" vertical="top" indent="1"/>
    </xf>
    <xf numFmtId="190" fontId="144" fillId="85" borderId="52" applyNumberFormat="0" applyProtection="0">
      <alignment horizontal="left" vertical="top" indent="1"/>
    </xf>
    <xf numFmtId="190" fontId="134" fillId="0" borderId="58" applyNumberFormat="0" applyFill="0" applyAlignment="0" applyProtection="0"/>
    <xf numFmtId="190" fontId="134" fillId="0" borderId="58" applyNumberFormat="0" applyFill="0" applyAlignment="0" applyProtection="0"/>
    <xf numFmtId="190" fontId="144" fillId="44" borderId="52" applyNumberFormat="0" applyProtection="0">
      <alignment horizontal="left" vertical="top" indent="1"/>
    </xf>
    <xf numFmtId="4" fontId="144" fillId="77" borderId="45" applyNumberFormat="0" applyProtection="0">
      <alignment horizontal="right" vertical="center"/>
    </xf>
    <xf numFmtId="37" fontId="107" fillId="0" borderId="56" applyNumberFormat="0"/>
    <xf numFmtId="190" fontId="144" fillId="38" borderId="52" applyNumberFormat="0" applyProtection="0">
      <alignment horizontal="left" vertical="top" indent="1"/>
    </xf>
    <xf numFmtId="4" fontId="152" fillId="86" borderId="45" applyNumberFormat="0" applyProtection="0">
      <alignment horizontal="right" vertical="center"/>
    </xf>
    <xf numFmtId="4" fontId="151" fillId="87" borderId="53" applyNumberFormat="0" applyProtection="0">
      <alignment horizontal="left" vertical="center" indent="1"/>
    </xf>
    <xf numFmtId="190" fontId="150" fillId="38" borderId="52" applyNumberFormat="0" applyProtection="0">
      <alignment horizontal="left" vertical="top" indent="1"/>
    </xf>
    <xf numFmtId="4" fontId="144" fillId="76" borderId="45" applyNumberFormat="0" applyProtection="0">
      <alignment horizontal="left" vertical="center" indent="1"/>
    </xf>
    <xf numFmtId="4" fontId="147" fillId="24" borderId="45" applyNumberFormat="0" applyProtection="0">
      <alignment horizontal="right" vertical="center"/>
    </xf>
    <xf numFmtId="4" fontId="144" fillId="0" borderId="45" applyNumberFormat="0" applyProtection="0">
      <alignment horizontal="right" vertical="center"/>
    </xf>
    <xf numFmtId="190" fontId="150" fillId="71" borderId="52" applyNumberFormat="0" applyProtection="0">
      <alignment horizontal="left" vertical="top" indent="1"/>
    </xf>
    <xf numFmtId="4" fontId="150" fillId="36" borderId="52" applyNumberFormat="0" applyProtection="0">
      <alignment horizontal="left" vertical="center" indent="1"/>
    </xf>
    <xf numFmtId="4" fontId="150" fillId="71" borderId="52" applyNumberFormat="0" applyProtection="0">
      <alignment vertical="center"/>
    </xf>
    <xf numFmtId="190" fontId="149" fillId="44" borderId="55" applyBorder="0"/>
    <xf numFmtId="190" fontId="144" fillId="44"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01" fillId="37" borderId="52" applyNumberFormat="0" applyProtection="0">
      <alignment horizontal="left" vertical="center"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01" fillId="85" borderId="52" applyNumberFormat="0" applyProtection="0">
      <alignment horizontal="left" vertical="center" indent="1"/>
    </xf>
    <xf numFmtId="190" fontId="144" fillId="85" borderId="45" applyNumberFormat="0" applyProtection="0">
      <alignment horizontal="left" vertical="center"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01" fillId="38" borderId="52" applyNumberFormat="0" applyProtection="0">
      <alignment horizontal="left" vertical="center" indent="1"/>
    </xf>
    <xf numFmtId="190" fontId="144" fillId="84" borderId="45" applyNumberFormat="0" applyProtection="0">
      <alignment horizontal="left" vertical="center"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01" fillId="44" borderId="52" applyNumberFormat="0" applyProtection="0">
      <alignment horizontal="left" vertical="center" indent="1"/>
    </xf>
    <xf numFmtId="4" fontId="144" fillId="38" borderId="53" applyNumberFormat="0" applyProtection="0">
      <alignment horizontal="left" vertical="center" indent="1"/>
    </xf>
    <xf numFmtId="4" fontId="144" fillId="37" borderId="53" applyNumberFormat="0" applyProtection="0">
      <alignment horizontal="left" vertical="center" indent="1"/>
    </xf>
    <xf numFmtId="4" fontId="144" fillId="38" borderId="45" applyNumberFormat="0" applyProtection="0">
      <alignment horizontal="right" vertical="center"/>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83" borderId="53" applyNumberFormat="0" applyProtection="0">
      <alignment horizontal="left" vertical="center" indent="1"/>
    </xf>
    <xf numFmtId="4" fontId="144" fillId="82" borderId="45" applyNumberFormat="0" applyProtection="0">
      <alignment horizontal="right" vertical="center"/>
    </xf>
    <xf numFmtId="4" fontId="144" fillId="39" borderId="45" applyNumberFormat="0" applyProtection="0">
      <alignment horizontal="right" vertical="center"/>
    </xf>
    <xf numFmtId="4" fontId="144" fillId="42" borderId="45" applyNumberFormat="0" applyProtection="0">
      <alignment horizontal="right" vertical="center"/>
    </xf>
    <xf numFmtId="4" fontId="144" fillId="81" borderId="45" applyNumberFormat="0" applyProtection="0">
      <alignment horizontal="right" vertical="center"/>
    </xf>
    <xf numFmtId="4" fontId="144" fillId="78" borderId="45" applyNumberFormat="0" applyProtection="0">
      <alignment horizontal="right" vertical="center"/>
    </xf>
    <xf numFmtId="4" fontId="144" fillId="76" borderId="45" applyNumberFormat="0" applyProtection="0">
      <alignment horizontal="left" vertical="center" indent="1"/>
    </xf>
    <xf numFmtId="4" fontId="144" fillId="75" borderId="45" applyNumberFormat="0" applyProtection="0">
      <alignment horizontal="left" vertical="center" indent="1"/>
    </xf>
    <xf numFmtId="4" fontId="147" fillId="75" borderId="45" applyNumberFormat="0" applyProtection="0">
      <alignment vertical="center"/>
    </xf>
    <xf numFmtId="190" fontId="134" fillId="0" borderId="58" applyNumberFormat="0" applyFill="0" applyAlignment="0" applyProtection="0"/>
    <xf numFmtId="190" fontId="150" fillId="38" borderId="52" applyNumberFormat="0" applyProtection="0">
      <alignment horizontal="left" vertical="top" indent="1"/>
    </xf>
    <xf numFmtId="4" fontId="147" fillId="24" borderId="45" applyNumberFormat="0" applyProtection="0">
      <alignment horizontal="right" vertical="center"/>
    </xf>
    <xf numFmtId="4" fontId="144" fillId="0" borderId="45" applyNumberFormat="0" applyProtection="0">
      <alignment horizontal="right" vertical="center"/>
    </xf>
    <xf numFmtId="4" fontId="150" fillId="36" borderId="52" applyNumberFormat="0" applyProtection="0">
      <alignment horizontal="left" vertical="center" indent="1"/>
    </xf>
    <xf numFmtId="4" fontId="150" fillId="71" borderId="52" applyNumberFormat="0" applyProtection="0">
      <alignment vertical="center"/>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01" fillId="37" borderId="52" applyNumberFormat="0" applyProtection="0">
      <alignment horizontal="left" vertical="center" indent="1"/>
    </xf>
    <xf numFmtId="190" fontId="144" fillId="37" borderId="45" applyNumberFormat="0" applyProtection="0">
      <alignment horizontal="left" vertical="center"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01" fillId="85" borderId="52" applyNumberFormat="0" applyProtection="0">
      <alignment horizontal="left" vertical="center"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01" fillId="38" borderId="52" applyNumberFormat="0" applyProtection="0">
      <alignment horizontal="left" vertical="center" indent="1"/>
    </xf>
    <xf numFmtId="190" fontId="144" fillId="84" borderId="45" applyNumberFormat="0" applyProtection="0">
      <alignment horizontal="left" vertical="center"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5" fillId="67" borderId="51"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01" fillId="44" borderId="52" applyNumberFormat="0" applyProtection="0">
      <alignment horizontal="left" vertical="center" indent="1"/>
    </xf>
    <xf numFmtId="190" fontId="144" fillId="36" borderId="45" applyNumberFormat="0" applyProtection="0">
      <alignment horizontal="left" vertical="center" indent="1"/>
    </xf>
    <xf numFmtId="4" fontId="150" fillId="36" borderId="65" applyNumberFormat="0" applyProtection="0">
      <alignment horizontal="left" vertical="center" indent="1"/>
    </xf>
    <xf numFmtId="190" fontId="144" fillId="37" borderId="65" applyNumberFormat="0" applyProtection="0">
      <alignment horizontal="left" vertical="top" indent="1"/>
    </xf>
    <xf numFmtId="4" fontId="144" fillId="79" borderId="66" applyNumberFormat="0" applyProtection="0">
      <alignment horizontal="right" vertical="center"/>
    </xf>
    <xf numFmtId="190" fontId="144" fillId="44" borderId="65" applyNumberFormat="0" applyProtection="0">
      <alignment horizontal="left" vertical="top" indent="1"/>
    </xf>
    <xf numFmtId="4" fontId="144" fillId="46" borderId="63" applyNumberFormat="0" applyProtection="0">
      <alignment horizontal="right" vertical="center"/>
    </xf>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5" fillId="67" borderId="64" applyNumberFormat="0" applyAlignment="0" applyProtection="0"/>
    <xf numFmtId="4" fontId="144" fillId="79" borderId="66" applyNumberFormat="0" applyProtection="0">
      <alignment horizontal="right" vertical="center"/>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82" borderId="63" applyNumberFormat="0" applyProtection="0">
      <alignment horizontal="right" vertical="center"/>
    </xf>
    <xf numFmtId="190" fontId="144" fillId="63" borderId="63" applyNumberFormat="0" applyFont="0" applyAlignment="0" applyProtection="0"/>
    <xf numFmtId="185" fontId="3" fillId="27" borderId="70">
      <alignment vertical="center"/>
    </xf>
    <xf numFmtId="4" fontId="147" fillId="22" borderId="70" applyNumberFormat="0" applyProtection="0">
      <alignment vertical="center"/>
    </xf>
    <xf numFmtId="190" fontId="144" fillId="85" borderId="65" applyNumberFormat="0" applyProtection="0">
      <alignment horizontal="left" vertical="top" indent="1"/>
    </xf>
    <xf numFmtId="4" fontId="144" fillId="38" borderId="45" applyNumberFormat="0" applyProtection="0">
      <alignment horizontal="right" vertical="center"/>
    </xf>
    <xf numFmtId="4" fontId="101" fillId="44" borderId="53" applyNumberFormat="0" applyProtection="0">
      <alignment horizontal="left" vertical="center" indent="1"/>
    </xf>
    <xf numFmtId="4" fontId="144" fillId="82" borderId="45" applyNumberFormat="0" applyProtection="0">
      <alignment horizontal="right" vertical="center"/>
    </xf>
    <xf numFmtId="4" fontId="144" fillId="42" borderId="45" applyNumberFormat="0" applyProtection="0">
      <alignment horizontal="right" vertical="center"/>
    </xf>
    <xf numFmtId="4" fontId="144" fillId="46" borderId="45" applyNumberFormat="0" applyProtection="0">
      <alignment horizontal="right" vertical="center"/>
    </xf>
    <xf numFmtId="4" fontId="144" fillId="78" borderId="45" applyNumberFormat="0" applyProtection="0">
      <alignment horizontal="right" vertical="center"/>
    </xf>
    <xf numFmtId="190" fontId="148" fillId="74" borderId="52" applyNumberFormat="0" applyProtection="0">
      <alignment horizontal="left" vertical="top" indent="1"/>
    </xf>
    <xf numFmtId="4" fontId="147" fillId="75" borderId="45" applyNumberFormat="0" applyProtection="0">
      <alignment vertical="center"/>
    </xf>
    <xf numFmtId="190" fontId="144" fillId="44" borderId="65" applyNumberFormat="0" applyProtection="0">
      <alignment horizontal="left" vertical="top" indent="1"/>
    </xf>
    <xf numFmtId="185" fontId="104" fillId="73" borderId="70">
      <alignment horizontal="right" vertical="center"/>
      <protection locked="0"/>
    </xf>
    <xf numFmtId="167" fontId="104" fillId="22" borderId="70">
      <alignment vertical="center"/>
      <protection locked="0"/>
    </xf>
    <xf numFmtId="190" fontId="104" fillId="72" borderId="70">
      <alignment vertical="center"/>
    </xf>
    <xf numFmtId="190" fontId="132" fillId="67" borderId="63" applyNumberFormat="0" applyAlignment="0" applyProtection="0"/>
    <xf numFmtId="190" fontId="150" fillId="71"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4" fontId="144" fillId="37" borderId="66" applyNumberFormat="0" applyProtection="0">
      <alignment horizontal="left" vertical="center" indent="1"/>
    </xf>
    <xf numFmtId="4" fontId="144" fillId="74" borderId="63" applyNumberFormat="0" applyProtection="0">
      <alignment vertical="center"/>
    </xf>
    <xf numFmtId="190" fontId="144" fillId="63" borderId="63" applyNumberFormat="0" applyFont="0" applyAlignment="0" applyProtection="0"/>
    <xf numFmtId="190" fontId="144" fillId="63" borderId="63" applyNumberFormat="0" applyFont="0" applyAlignment="0" applyProtection="0"/>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44" fillId="85" borderId="63" applyNumberFormat="0" applyProtection="0">
      <alignment horizontal="left" vertical="center" indent="1"/>
    </xf>
    <xf numFmtId="190" fontId="144" fillId="63" borderId="63" applyNumberFormat="0" applyFont="0" applyAlignment="0" applyProtection="0"/>
    <xf numFmtId="190" fontId="101" fillId="44" borderId="65" applyNumberFormat="0" applyProtection="0">
      <alignment horizontal="left" vertical="top" indent="1"/>
    </xf>
    <xf numFmtId="190" fontId="134" fillId="0" borderId="69" applyNumberFormat="0" applyFill="0" applyAlignment="0" applyProtection="0"/>
    <xf numFmtId="190" fontId="101"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4" fontId="101" fillId="44" borderId="66" applyNumberFormat="0" applyProtection="0">
      <alignment horizontal="left" vertical="center" indent="1"/>
    </xf>
    <xf numFmtId="190" fontId="144" fillId="85" borderId="65" applyNumberFormat="0" applyProtection="0">
      <alignment horizontal="left" vertical="top" indent="1"/>
    </xf>
    <xf numFmtId="4" fontId="150" fillId="71" borderId="65" applyNumberFormat="0" applyProtection="0">
      <alignment vertical="center"/>
    </xf>
    <xf numFmtId="190" fontId="144" fillId="63" borderId="63" applyNumberFormat="0" applyFont="0" applyAlignment="0" applyProtection="0"/>
    <xf numFmtId="190" fontId="145" fillId="67" borderId="51" applyNumberFormat="0" applyAlignment="0" applyProtection="0"/>
    <xf numFmtId="190" fontId="145" fillId="67" borderId="51"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32" fillId="67" borderId="45" applyNumberFormat="0" applyAlignment="0" applyProtection="0"/>
    <xf numFmtId="190" fontId="132" fillId="67"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32" fillId="67" borderId="45" applyNumberFormat="0" applyAlignment="0" applyProtection="0"/>
    <xf numFmtId="190" fontId="148" fillId="74" borderId="52" applyNumberFormat="0" applyProtection="0">
      <alignment horizontal="left" vertical="top" indent="1"/>
    </xf>
    <xf numFmtId="4" fontId="144" fillId="46" borderId="45" applyNumberFormat="0" applyProtection="0">
      <alignment horizontal="right" vertical="center"/>
    </xf>
    <xf numFmtId="4" fontId="144" fillId="42" borderId="45" applyNumberFormat="0" applyProtection="0">
      <alignment horizontal="right" vertical="center"/>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32" fillId="67" borderId="45" applyNumberFormat="0" applyAlignment="0" applyProtection="0"/>
    <xf numFmtId="190" fontId="144" fillId="63" borderId="45" applyNumberFormat="0" applyFont="0" applyAlignment="0" applyProtection="0"/>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9" fillId="44" borderId="55" applyBorder="0"/>
    <xf numFmtId="190" fontId="150" fillId="71" borderId="52" applyNumberFormat="0" applyProtection="0">
      <alignment horizontal="left" vertical="top" indent="1"/>
    </xf>
    <xf numFmtId="4" fontId="147" fillId="24" borderId="45" applyNumberFormat="0" applyProtection="0">
      <alignment horizontal="right" vertical="center"/>
    </xf>
    <xf numFmtId="190" fontId="150" fillId="38" borderId="52" applyNumberFormat="0" applyProtection="0">
      <alignment horizontal="left" vertical="top" indent="1"/>
    </xf>
    <xf numFmtId="190" fontId="134" fillId="0" borderId="58" applyNumberFormat="0" applyFill="0" applyAlignment="0" applyProtection="0"/>
    <xf numFmtId="4" fontId="144" fillId="74" borderId="45" applyNumberFormat="0" applyProtection="0">
      <alignment vertical="center"/>
    </xf>
    <xf numFmtId="4" fontId="144" fillId="75" borderId="45" applyNumberFormat="0" applyProtection="0">
      <alignment horizontal="left" vertical="center" indent="1"/>
    </xf>
    <xf numFmtId="4" fontId="144" fillId="77" borderId="45" applyNumberFormat="0" applyProtection="0">
      <alignment horizontal="right" vertical="center"/>
    </xf>
    <xf numFmtId="4" fontId="144" fillId="79" borderId="53" applyNumberFormat="0" applyProtection="0">
      <alignment horizontal="right" vertical="center"/>
    </xf>
    <xf numFmtId="4" fontId="144" fillId="80" borderId="45" applyNumberFormat="0" applyProtection="0">
      <alignment horizontal="right" vertical="center"/>
    </xf>
    <xf numFmtId="4" fontId="144" fillId="42" borderId="45" applyNumberFormat="0" applyProtection="0">
      <alignment horizontal="right" vertical="center"/>
    </xf>
    <xf numFmtId="4" fontId="144" fillId="82" borderId="45" applyNumberFormat="0" applyProtection="0">
      <alignment horizontal="right" vertical="center"/>
    </xf>
    <xf numFmtId="4" fontId="101" fillId="44" borderId="53" applyNumberFormat="0" applyProtection="0">
      <alignment horizontal="left" vertical="center" indent="1"/>
    </xf>
    <xf numFmtId="4" fontId="144" fillId="38" borderId="45" applyNumberFormat="0" applyProtection="0">
      <alignment horizontal="right" vertical="center"/>
    </xf>
    <xf numFmtId="190" fontId="144" fillId="36" borderId="45" applyNumberFormat="0" applyProtection="0">
      <alignment horizontal="left" vertical="center"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01" fillId="38" borderId="52" applyNumberFormat="0" applyProtection="0">
      <alignment horizontal="left" vertical="center"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85" borderId="45" applyNumberFormat="0" applyProtection="0">
      <alignment horizontal="left" vertical="center"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01" fillId="37" borderId="52"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9" fillId="44" borderId="55" applyBorder="0"/>
    <xf numFmtId="4" fontId="150" fillId="71" borderId="52"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4" fontId="147" fillId="24" borderId="45" applyNumberFormat="0" applyProtection="0">
      <alignment horizontal="right" vertical="center"/>
    </xf>
    <xf numFmtId="4" fontId="144" fillId="76" borderId="45" applyNumberFormat="0" applyProtection="0">
      <alignment horizontal="left" vertical="center"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4" fontId="152" fillId="86" borderId="45" applyNumberFormat="0" applyProtection="0">
      <alignment horizontal="right" vertical="center"/>
    </xf>
    <xf numFmtId="37" fontId="107" fillId="0" borderId="56" applyNumberFormat="0"/>
    <xf numFmtId="4" fontId="144" fillId="77" borderId="45" applyNumberFormat="0" applyProtection="0">
      <alignment horizontal="right" vertical="center"/>
    </xf>
    <xf numFmtId="190" fontId="134" fillId="0" borderId="58" applyNumberFormat="0" applyFill="0" applyAlignment="0" applyProtection="0"/>
    <xf numFmtId="190" fontId="134" fillId="0" borderId="58" applyNumberFormat="0" applyFill="0" applyAlignment="0" applyProtection="0"/>
    <xf numFmtId="190" fontId="144" fillId="84" borderId="45" applyNumberFormat="0" applyProtection="0">
      <alignment horizontal="left" vertical="center" indent="1"/>
    </xf>
    <xf numFmtId="190" fontId="148" fillId="74" borderId="52" applyNumberFormat="0" applyProtection="0">
      <alignment horizontal="left" vertical="top" indent="1"/>
    </xf>
    <xf numFmtId="190" fontId="144" fillId="85" borderId="52" applyNumberFormat="0" applyProtection="0">
      <alignment horizontal="left" vertical="top" indent="1"/>
    </xf>
    <xf numFmtId="4" fontId="144" fillId="38" borderId="45" applyNumberFormat="0" applyProtection="0">
      <alignment horizontal="right" vertical="center"/>
    </xf>
    <xf numFmtId="190" fontId="144" fillId="44" borderId="52" applyNumberFormat="0" applyProtection="0">
      <alignment horizontal="left" vertical="top" indent="1"/>
    </xf>
    <xf numFmtId="190" fontId="144" fillId="85" borderId="52" applyNumberFormat="0" applyProtection="0">
      <alignment horizontal="left" vertical="top" indent="1"/>
    </xf>
    <xf numFmtId="4" fontId="144" fillId="79" borderId="53" applyNumberFormat="0" applyProtection="0">
      <alignment horizontal="right" vertical="center"/>
    </xf>
    <xf numFmtId="4" fontId="144" fillId="80" borderId="45" applyNumberFormat="0" applyProtection="0">
      <alignment horizontal="right" vertical="center"/>
    </xf>
    <xf numFmtId="4" fontId="144" fillId="77" borderId="45" applyNumberFormat="0" applyProtection="0">
      <alignment horizontal="right" vertical="center"/>
    </xf>
    <xf numFmtId="190" fontId="148" fillId="74" borderId="52" applyNumberFormat="0" applyProtection="0">
      <alignment horizontal="left" vertical="top" indent="1"/>
    </xf>
    <xf numFmtId="4" fontId="144" fillId="74" borderId="45" applyNumberFormat="0" applyProtection="0">
      <alignment vertical="center"/>
    </xf>
    <xf numFmtId="190" fontId="134" fillId="0" borderId="58" applyNumberFormat="0" applyFill="0" applyAlignment="0" applyProtection="0"/>
    <xf numFmtId="4" fontId="152" fillId="86" borderId="45" applyNumberFormat="0" applyProtection="0">
      <alignment horizontal="right" vertical="center"/>
    </xf>
    <xf numFmtId="4" fontId="151" fillId="87" borderId="53" applyNumberFormat="0" applyProtection="0">
      <alignment horizontal="left" vertical="center" indent="1"/>
    </xf>
    <xf numFmtId="4" fontId="144" fillId="76" borderId="45" applyNumberFormat="0" applyProtection="0">
      <alignment horizontal="left" vertical="center" indent="1"/>
    </xf>
    <xf numFmtId="190" fontId="101" fillId="44" borderId="52" applyNumberFormat="0" applyProtection="0">
      <alignment horizontal="left" vertical="top" indent="1"/>
    </xf>
    <xf numFmtId="190" fontId="150" fillId="71" borderId="52" applyNumberFormat="0" applyProtection="0">
      <alignment horizontal="left" vertical="top" indent="1"/>
    </xf>
    <xf numFmtId="190" fontId="149" fillId="44" borderId="55" applyBorder="0"/>
    <xf numFmtId="190" fontId="144" fillId="37" borderId="52" applyNumberFormat="0" applyProtection="0">
      <alignment horizontal="left" vertical="top" indent="1"/>
    </xf>
    <xf numFmtId="190" fontId="144" fillId="85" borderId="52" applyNumberFormat="0" applyProtection="0">
      <alignment horizontal="left" vertical="top" indent="1"/>
    </xf>
    <xf numFmtId="190" fontId="144" fillId="85" borderId="45" applyNumberFormat="0" applyProtection="0">
      <alignment horizontal="left" vertical="center"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5" fillId="67" borderId="51"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4" fontId="144" fillId="80" borderId="45" applyNumberFormat="0" applyProtection="0">
      <alignment horizontal="right" vertical="center"/>
    </xf>
    <xf numFmtId="4" fontId="144" fillId="38" borderId="53" applyNumberFormat="0" applyProtection="0">
      <alignment horizontal="left" vertical="center" indent="1"/>
    </xf>
    <xf numFmtId="4" fontId="144" fillId="37" borderId="53" applyNumberFormat="0" applyProtection="0">
      <alignment horizontal="left" vertical="center" indent="1"/>
    </xf>
    <xf numFmtId="4" fontId="101" fillId="44" borderId="53" applyNumberFormat="0" applyProtection="0">
      <alignment horizontal="left" vertical="center" indent="1"/>
    </xf>
    <xf numFmtId="4" fontId="144" fillId="83" borderId="53" applyNumberFormat="0" applyProtection="0">
      <alignment horizontal="left" vertical="center" indent="1"/>
    </xf>
    <xf numFmtId="4" fontId="144" fillId="39" borderId="45" applyNumberFormat="0" applyProtection="0">
      <alignment horizontal="right" vertical="center"/>
    </xf>
    <xf numFmtId="4" fontId="144" fillId="81" borderId="45" applyNumberFormat="0" applyProtection="0">
      <alignment horizontal="right" vertical="center"/>
    </xf>
    <xf numFmtId="4" fontId="144" fillId="79" borderId="53" applyNumberFormat="0" applyProtection="0">
      <alignment horizontal="right" vertical="center"/>
    </xf>
    <xf numFmtId="4" fontId="144" fillId="76" borderId="45" applyNumberFormat="0" applyProtection="0">
      <alignment horizontal="left" vertical="center" indent="1"/>
    </xf>
    <xf numFmtId="4" fontId="144" fillId="75" borderId="45" applyNumberFormat="0" applyProtection="0">
      <alignment horizontal="left" vertical="center" indent="1"/>
    </xf>
    <xf numFmtId="4" fontId="144" fillId="74" borderId="45" applyNumberFormat="0" applyProtection="0">
      <alignment vertical="center"/>
    </xf>
    <xf numFmtId="190" fontId="132" fillId="67" borderId="45" applyNumberFormat="0" applyAlignment="0" applyProtection="0"/>
    <xf numFmtId="190" fontId="132" fillId="67" borderId="45"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4" fillId="63" borderId="45" applyNumberFormat="0" applyFont="0" applyAlignment="0" applyProtection="0"/>
    <xf numFmtId="190" fontId="144" fillId="38" borderId="52" applyNumberFormat="0" applyProtection="0">
      <alignment horizontal="left" vertical="top" indent="1"/>
    </xf>
    <xf numFmtId="37" fontId="107" fillId="0" borderId="56" applyNumberFormat="0"/>
    <xf numFmtId="190" fontId="101" fillId="37" borderId="52" applyNumberFormat="0" applyProtection="0">
      <alignment horizontal="left" vertical="top" indent="1"/>
    </xf>
    <xf numFmtId="190" fontId="101" fillId="38" borderId="52" applyNumberFormat="0" applyProtection="0">
      <alignment horizontal="left" vertical="top" indent="1"/>
    </xf>
    <xf numFmtId="190" fontId="144" fillId="37" borderId="52" applyNumberFormat="0" applyProtection="0">
      <alignment horizontal="left" vertical="top" indent="1"/>
    </xf>
    <xf numFmtId="190" fontId="144" fillId="37" borderId="45"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38" borderId="65" applyNumberFormat="0" applyProtection="0">
      <alignment horizontal="left" vertical="top" indent="1"/>
    </xf>
    <xf numFmtId="4" fontId="101" fillId="44" borderId="66" applyNumberFormat="0" applyProtection="0">
      <alignment horizontal="left" vertical="center" indent="1"/>
    </xf>
    <xf numFmtId="190" fontId="134" fillId="0" borderId="69" applyNumberFormat="0" applyFill="0" applyAlignment="0" applyProtection="0"/>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44" fillId="63" borderId="63" applyNumberFormat="0" applyFont="0" applyAlignment="0" applyProtection="0"/>
    <xf numFmtId="190" fontId="150" fillId="38" borderId="65" applyNumberFormat="0" applyProtection="0">
      <alignment horizontal="left" vertical="top" indent="1"/>
    </xf>
    <xf numFmtId="190" fontId="101" fillId="37" borderId="65" applyNumberFormat="0" applyProtection="0">
      <alignment horizontal="left" vertical="center" indent="1"/>
    </xf>
    <xf numFmtId="190" fontId="144" fillId="38" borderId="65" applyNumberFormat="0" applyProtection="0">
      <alignment horizontal="left" vertical="top" indent="1"/>
    </xf>
    <xf numFmtId="190" fontId="101" fillId="44" borderId="65" applyNumberFormat="0" applyProtection="0">
      <alignment horizontal="left" vertical="center" indent="1"/>
    </xf>
    <xf numFmtId="190" fontId="148" fillId="74" borderId="65" applyNumberFormat="0" applyProtection="0">
      <alignment horizontal="left" vertical="top" indent="1"/>
    </xf>
    <xf numFmtId="185" fontId="3" fillId="33" borderId="70">
      <alignment vertical="center"/>
    </xf>
    <xf numFmtId="190" fontId="144" fillId="88" borderId="70"/>
    <xf numFmtId="190" fontId="144" fillId="37" borderId="65" applyNumberFormat="0" applyProtection="0">
      <alignment horizontal="left" vertical="top" indent="1"/>
    </xf>
    <xf numFmtId="190" fontId="144" fillId="38" borderId="65" applyNumberFormat="0" applyProtection="0">
      <alignment horizontal="left" vertical="top" indent="1"/>
    </xf>
    <xf numFmtId="4" fontId="144" fillId="39" borderId="63" applyNumberFormat="0" applyProtection="0">
      <alignment horizontal="right" vertical="center"/>
    </xf>
    <xf numFmtId="185" fontId="104" fillId="73" borderId="70">
      <alignment horizontal="right" vertical="center"/>
      <protection locked="0"/>
    </xf>
    <xf numFmtId="194" fontId="104" fillId="23" borderId="70">
      <alignment vertical="center"/>
    </xf>
    <xf numFmtId="186" fontId="104" fillId="22" borderId="70">
      <alignment vertical="center"/>
      <protection locked="0"/>
    </xf>
    <xf numFmtId="190" fontId="144" fillId="63" borderId="63" applyNumberFormat="0" applyFont="0" applyAlignment="0" applyProtection="0"/>
    <xf numFmtId="194" fontId="3" fillId="27" borderId="70">
      <alignment vertical="center"/>
    </xf>
    <xf numFmtId="37" fontId="107" fillId="0" borderId="68" applyNumberFormat="0"/>
    <xf numFmtId="4" fontId="144" fillId="0" borderId="63" applyNumberFormat="0" applyProtection="0">
      <alignment horizontal="right" vertical="center"/>
    </xf>
    <xf numFmtId="190" fontId="144" fillId="44" borderId="65" applyNumberFormat="0" applyProtection="0">
      <alignment horizontal="left" vertical="top" indent="1"/>
    </xf>
    <xf numFmtId="4" fontId="144" fillId="46" borderId="63" applyNumberFormat="0" applyProtection="0">
      <alignment horizontal="right" vertical="center"/>
    </xf>
    <xf numFmtId="190" fontId="140" fillId="64" borderId="63" applyNumberFormat="0" applyAlignment="0" applyProtection="0"/>
    <xf numFmtId="190" fontId="144" fillId="85" borderId="65" applyNumberFormat="0" applyProtection="0">
      <alignment horizontal="left" vertical="top" indent="1"/>
    </xf>
    <xf numFmtId="190" fontId="144" fillId="63" borderId="63" applyNumberFormat="0" applyFont="0" applyAlignment="0" applyProtection="0"/>
    <xf numFmtId="4" fontId="144" fillId="78" borderId="63" applyNumberFormat="0" applyProtection="0">
      <alignment horizontal="right" vertical="center"/>
    </xf>
    <xf numFmtId="4" fontId="144" fillId="83" borderId="66" applyNumberFormat="0" applyProtection="0">
      <alignment horizontal="left" vertical="center"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85" borderId="65" applyNumberFormat="0" applyProtection="0">
      <alignment horizontal="left" vertical="top" indent="1"/>
    </xf>
    <xf numFmtId="4" fontId="150" fillId="71" borderId="65" applyNumberFormat="0" applyProtection="0">
      <alignment vertical="center"/>
    </xf>
    <xf numFmtId="190" fontId="101" fillId="85" borderId="65" applyNumberFormat="0" applyProtection="0">
      <alignment horizontal="left" vertical="top" indent="1"/>
    </xf>
    <xf numFmtId="190" fontId="144" fillId="63" borderId="63" applyNumberFormat="0" applyFont="0" applyAlignment="0" applyProtection="0"/>
    <xf numFmtId="190" fontId="144" fillId="85" borderId="65" applyNumberFormat="0" applyProtection="0">
      <alignment horizontal="left" vertical="top" indent="1"/>
    </xf>
    <xf numFmtId="190" fontId="144" fillId="63" borderId="63" applyNumberFormat="0" applyFont="0" applyAlignment="0" applyProtection="0"/>
    <xf numFmtId="4" fontId="144" fillId="42" borderId="63" applyNumberFormat="0" applyProtection="0">
      <alignment horizontal="right" vertical="center"/>
    </xf>
    <xf numFmtId="190" fontId="144" fillId="63" borderId="63" applyNumberFormat="0" applyFont="0" applyAlignment="0" applyProtection="0"/>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5" fillId="67" borderId="64" applyNumberFormat="0" applyAlignment="0" applyProtection="0"/>
    <xf numFmtId="190" fontId="144" fillId="38" borderId="52" applyNumberFormat="0" applyProtection="0">
      <alignment horizontal="left" vertical="top" indent="1"/>
    </xf>
    <xf numFmtId="190" fontId="145" fillId="67" borderId="51" applyNumberFormat="0" applyAlignment="0" applyProtection="0"/>
    <xf numFmtId="190" fontId="145" fillId="67" borderId="51" applyNumberFormat="0" applyAlignment="0" applyProtection="0"/>
    <xf numFmtId="190" fontId="101" fillId="37" borderId="52" applyNumberFormat="0" applyProtection="0">
      <alignment horizontal="left" vertical="top" indent="1"/>
    </xf>
    <xf numFmtId="190" fontId="144" fillId="37" borderId="52" applyNumberFormat="0" applyProtection="0">
      <alignment horizontal="left" vertical="top" indent="1"/>
    </xf>
    <xf numFmtId="4" fontId="144" fillId="38" borderId="66" applyNumberFormat="0" applyProtection="0">
      <alignment horizontal="left" vertical="center" indent="1"/>
    </xf>
    <xf numFmtId="195" fontId="107" fillId="0" borderId="59" applyFill="0"/>
    <xf numFmtId="190" fontId="144" fillId="44" borderId="52" applyNumberFormat="0" applyProtection="0">
      <alignment horizontal="left" vertical="top" indent="1"/>
    </xf>
    <xf numFmtId="4" fontId="144" fillId="38" borderId="53" applyNumberFormat="0" applyProtection="0">
      <alignment horizontal="left" vertical="center" indent="1"/>
    </xf>
    <xf numFmtId="190" fontId="144" fillId="85" borderId="45" applyNumberFormat="0" applyProtection="0">
      <alignment horizontal="left" vertical="center" indent="1"/>
    </xf>
    <xf numFmtId="190" fontId="134" fillId="0" borderId="69" applyNumberFormat="0" applyFill="0" applyAlignment="0" applyProtection="0"/>
    <xf numFmtId="190" fontId="144" fillId="63" borderId="45" applyNumberFormat="0" applyFont="0" applyAlignment="0" applyProtection="0"/>
    <xf numFmtId="190" fontId="144" fillId="37" borderId="52" applyNumberFormat="0" applyProtection="0">
      <alignment horizontal="left" vertical="top" indent="1"/>
    </xf>
    <xf numFmtId="4" fontId="144" fillId="46" borderId="45" applyNumberFormat="0" applyProtection="0">
      <alignment horizontal="right" vertical="center"/>
    </xf>
    <xf numFmtId="190" fontId="144" fillId="38" borderId="52" applyNumberFormat="0" applyProtection="0">
      <alignment horizontal="left" vertical="top" indent="1"/>
    </xf>
    <xf numFmtId="190" fontId="140" fillId="64" borderId="45" applyNumberFormat="0" applyAlignment="0" applyProtection="0"/>
    <xf numFmtId="190" fontId="144" fillId="85" borderId="52" applyNumberFormat="0" applyProtection="0">
      <alignment horizontal="left" vertical="top"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4" fontId="101" fillId="44" borderId="53" applyNumberFormat="0" applyProtection="0">
      <alignment horizontal="left" vertical="center" indent="1"/>
    </xf>
    <xf numFmtId="4" fontId="144" fillId="83" borderId="53" applyNumberFormat="0" applyProtection="0">
      <alignment horizontal="left" vertical="center" indent="1"/>
    </xf>
    <xf numFmtId="4" fontId="144" fillId="39" borderId="45" applyNumberFormat="0" applyProtection="0">
      <alignment horizontal="right" vertical="center"/>
    </xf>
    <xf numFmtId="4" fontId="144" fillId="81" borderId="45" applyNumberFormat="0" applyProtection="0">
      <alignment horizontal="right" vertical="center"/>
    </xf>
    <xf numFmtId="4" fontId="144" fillId="46" borderId="45" applyNumberFormat="0" applyProtection="0">
      <alignment horizontal="right" vertical="center"/>
    </xf>
    <xf numFmtId="4" fontId="144" fillId="78" borderId="45" applyNumberFormat="0" applyProtection="0">
      <alignment horizontal="right" vertical="center"/>
    </xf>
    <xf numFmtId="4" fontId="144" fillId="76" borderId="45" applyNumberFormat="0" applyProtection="0">
      <alignment horizontal="left" vertical="center" indent="1"/>
    </xf>
    <xf numFmtId="4" fontId="147" fillId="75" borderId="45" applyNumberFormat="0" applyProtection="0">
      <alignment vertical="center"/>
    </xf>
    <xf numFmtId="190" fontId="134" fillId="0" borderId="58" applyNumberFormat="0" applyFill="0" applyAlignment="0" applyProtection="0"/>
    <xf numFmtId="190" fontId="132" fillId="67" borderId="45" applyNumberFormat="0" applyAlignment="0" applyProtection="0"/>
    <xf numFmtId="37" fontId="107" fillId="0" borderId="56" applyNumberFormat="0"/>
    <xf numFmtId="4" fontId="152" fillId="86" borderId="45" applyNumberFormat="0" applyProtection="0">
      <alignment horizontal="right" vertical="center"/>
    </xf>
    <xf numFmtId="4" fontId="151" fillId="87" borderId="53" applyNumberFormat="0" applyProtection="0">
      <alignment horizontal="left" vertical="center" indent="1"/>
    </xf>
    <xf numFmtId="4" fontId="144" fillId="76" borderId="45" applyNumberFormat="0" applyProtection="0">
      <alignment horizontal="left" vertical="center" indent="1"/>
    </xf>
    <xf numFmtId="4" fontId="144" fillId="0" borderId="45" applyNumberFormat="0" applyProtection="0">
      <alignment horizontal="right" vertical="center"/>
    </xf>
    <xf numFmtId="4" fontId="150" fillId="36" borderId="52" applyNumberFormat="0" applyProtection="0">
      <alignment horizontal="left" vertical="center" indent="1"/>
    </xf>
    <xf numFmtId="4" fontId="150" fillId="71" borderId="52" applyNumberFormat="0" applyProtection="0">
      <alignment vertical="center"/>
    </xf>
    <xf numFmtId="190" fontId="144" fillId="37" borderId="52" applyNumberFormat="0" applyProtection="0">
      <alignment horizontal="left" vertical="top" indent="1"/>
    </xf>
    <xf numFmtId="190" fontId="101" fillId="37" borderId="52" applyNumberFormat="0" applyProtection="0">
      <alignment horizontal="left" vertical="center"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01" fillId="85"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84" borderId="45" applyNumberFormat="0" applyProtection="0">
      <alignment horizontal="left" vertical="center"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4" fontId="144" fillId="82" borderId="45" applyNumberFormat="0" applyProtection="0">
      <alignment horizontal="right" vertical="center"/>
    </xf>
    <xf numFmtId="190" fontId="144" fillId="63" borderId="45" applyNumberFormat="0" applyFont="0" applyAlignment="0" applyProtection="0"/>
    <xf numFmtId="190" fontId="144" fillId="63" borderId="45" applyNumberFormat="0" applyFont="0" applyAlignment="0" applyProtection="0"/>
    <xf numFmtId="190" fontId="144" fillId="44" borderId="52" applyNumberFormat="0" applyProtection="0">
      <alignment horizontal="left" vertical="top" indent="1"/>
    </xf>
    <xf numFmtId="190" fontId="101" fillId="44" borderId="52" applyNumberFormat="0" applyProtection="0">
      <alignment horizontal="left" vertical="center" indent="1"/>
    </xf>
    <xf numFmtId="4" fontId="101" fillId="44" borderId="53" applyNumberFormat="0" applyProtection="0">
      <alignment horizontal="left" vertical="center" indent="1"/>
    </xf>
    <xf numFmtId="4" fontId="144" fillId="81" borderId="45" applyNumberFormat="0" applyProtection="0">
      <alignment horizontal="right" vertical="center"/>
    </xf>
    <xf numFmtId="4" fontId="144" fillId="78" borderId="45" applyNumberFormat="0" applyProtection="0">
      <alignment horizontal="right" vertical="center"/>
    </xf>
    <xf numFmtId="4" fontId="147" fillId="75" borderId="45" applyNumberFormat="0" applyProtection="0">
      <alignment vertical="center"/>
    </xf>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36" borderId="45" applyNumberFormat="0" applyProtection="0">
      <alignment horizontal="left" vertical="center" indent="1"/>
    </xf>
    <xf numFmtId="190" fontId="144" fillId="63" borderId="45" applyNumberFormat="0" applyFont="0" applyAlignment="0" applyProtection="0"/>
    <xf numFmtId="190" fontId="144" fillId="37" borderId="52" applyNumberFormat="0" applyProtection="0">
      <alignment horizontal="left" vertical="top" indent="1"/>
    </xf>
    <xf numFmtId="190" fontId="144" fillId="63" borderId="45" applyNumberFormat="0" applyFont="0" applyAlignment="0" applyProtection="0"/>
    <xf numFmtId="190" fontId="101" fillId="85" borderId="52" applyNumberFormat="0" applyProtection="0">
      <alignment horizontal="left" vertical="top" indent="1"/>
    </xf>
    <xf numFmtId="190" fontId="144" fillId="63" borderId="45" applyNumberFormat="0" applyFont="0" applyAlignment="0" applyProtection="0"/>
    <xf numFmtId="190" fontId="144" fillId="38" borderId="52" applyNumberFormat="0" applyProtection="0">
      <alignment horizontal="left" vertical="top" indent="1"/>
    </xf>
    <xf numFmtId="190" fontId="144" fillId="85"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5" fontId="107" fillId="0" borderId="59" applyFill="0"/>
    <xf numFmtId="190" fontId="144" fillId="38" borderId="52" applyNumberFormat="0" applyProtection="0">
      <alignment horizontal="left" vertical="top" indent="1"/>
    </xf>
    <xf numFmtId="190" fontId="140" fillId="64" borderId="45" applyNumberFormat="0" applyAlignment="0" applyProtection="0"/>
    <xf numFmtId="190" fontId="144" fillId="38" borderId="52" applyNumberFormat="0" applyProtection="0">
      <alignment horizontal="left" vertical="top" indent="1"/>
    </xf>
    <xf numFmtId="195" fontId="107" fillId="0" borderId="59" applyFill="0"/>
    <xf numFmtId="195" fontId="107" fillId="0" borderId="59" applyFill="0"/>
    <xf numFmtId="190" fontId="132" fillId="67" borderId="45" applyNumberFormat="0" applyAlignment="0" applyProtection="0"/>
    <xf numFmtId="190" fontId="132" fillId="67" borderId="45" applyNumberFormat="0" applyAlignment="0" applyProtection="0"/>
    <xf numFmtId="190" fontId="149" fillId="44" borderId="67" applyBorder="0"/>
    <xf numFmtId="190" fontId="101" fillId="37" borderId="65" applyNumberFormat="0" applyProtection="0">
      <alignment horizontal="left" vertical="top" indent="1"/>
    </xf>
    <xf numFmtId="190" fontId="149" fillId="44" borderId="67" applyBorder="0"/>
    <xf numFmtId="190" fontId="144" fillId="44" borderId="65" applyNumberFormat="0" applyProtection="0">
      <alignment horizontal="left" vertical="top" indent="1"/>
    </xf>
    <xf numFmtId="4" fontId="144" fillId="78" borderId="63" applyNumberFormat="0" applyProtection="0">
      <alignment horizontal="right" vertical="center"/>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45" fillId="67" borderId="64" applyNumberFormat="0" applyAlignment="0" applyProtection="0"/>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01" fillId="85" borderId="65" applyNumberFormat="0" applyProtection="0">
      <alignment horizontal="left" vertical="top" indent="1"/>
    </xf>
    <xf numFmtId="190" fontId="144" fillId="44" borderId="65" applyNumberFormat="0" applyProtection="0">
      <alignment horizontal="left" vertical="top" indent="1"/>
    </xf>
    <xf numFmtId="4" fontId="144" fillId="42" borderId="63" applyNumberFormat="0" applyProtection="0">
      <alignment horizontal="right" vertical="center"/>
    </xf>
    <xf numFmtId="190" fontId="144" fillId="63" borderId="63" applyNumberFormat="0" applyFont="0" applyAlignment="0" applyProtection="0"/>
    <xf numFmtId="190" fontId="149" fillId="44" borderId="67" applyBorder="0"/>
    <xf numFmtId="190" fontId="144" fillId="85" borderId="65" applyNumberFormat="0" applyProtection="0">
      <alignment horizontal="left" vertical="top" indent="1"/>
    </xf>
    <xf numFmtId="190" fontId="144" fillId="44" borderId="65" applyNumberFormat="0" applyProtection="0">
      <alignment horizontal="left" vertical="top" indent="1"/>
    </xf>
    <xf numFmtId="185" fontId="104" fillId="23" borderId="70">
      <alignment vertical="center"/>
    </xf>
    <xf numFmtId="167" fontId="104" fillId="22" borderId="70">
      <alignment vertical="center"/>
      <protection locked="0"/>
    </xf>
    <xf numFmtId="190" fontId="104" fillId="72" borderId="70">
      <alignment vertical="center"/>
    </xf>
    <xf numFmtId="190" fontId="140" fillId="64" borderId="63" applyNumberFormat="0" applyAlignment="0" applyProtection="0"/>
    <xf numFmtId="190" fontId="144" fillId="38" borderId="65" applyNumberFormat="0" applyProtection="0">
      <alignment horizontal="left" vertical="top" indent="1"/>
    </xf>
    <xf numFmtId="190" fontId="144" fillId="38" borderId="65" applyNumberFormat="0" applyProtection="0">
      <alignment horizontal="left" vertical="top" indent="1"/>
    </xf>
    <xf numFmtId="4" fontId="101" fillId="44" borderId="66" applyNumberFormat="0" applyProtection="0">
      <alignment horizontal="left" vertical="center" indent="1"/>
    </xf>
    <xf numFmtId="190" fontId="144" fillId="63" borderId="63" applyNumberFormat="0" applyFont="0" applyAlignment="0" applyProtection="0"/>
    <xf numFmtId="195" fontId="107" fillId="0" borderId="43" applyFill="0"/>
    <xf numFmtId="190" fontId="144" fillId="63" borderId="63" applyNumberFormat="0" applyFont="0" applyAlignment="0" applyProtection="0"/>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190" fontId="132" fillId="67" borderId="63" applyNumberFormat="0" applyAlignment="0" applyProtection="0"/>
    <xf numFmtId="4" fontId="151" fillId="87" borderId="66" applyNumberFormat="0" applyProtection="0">
      <alignment horizontal="left" vertical="center" indent="1"/>
    </xf>
    <xf numFmtId="37" fontId="107" fillId="0" borderId="68" applyNumberFormat="0"/>
    <xf numFmtId="190" fontId="101" fillId="37" borderId="65" applyNumberFormat="0" applyProtection="0">
      <alignment horizontal="left" vertical="center" indent="1"/>
    </xf>
    <xf numFmtId="190" fontId="144" fillId="38" borderId="65" applyNumberFormat="0" applyProtection="0">
      <alignment horizontal="left" vertical="top" indent="1"/>
    </xf>
    <xf numFmtId="190" fontId="140" fillId="64" borderId="63" applyNumberFormat="0" applyAlignment="0" applyProtection="0"/>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4" fontId="144" fillId="37" borderId="66" applyNumberFormat="0" applyProtection="0">
      <alignment horizontal="left" vertical="center" indent="1"/>
    </xf>
    <xf numFmtId="190" fontId="144" fillId="85" borderId="65" applyNumberFormat="0" applyProtection="0">
      <alignment horizontal="left" vertical="top" indent="1"/>
    </xf>
    <xf numFmtId="190" fontId="150" fillId="71" borderId="65" applyNumberFormat="0" applyProtection="0">
      <alignment horizontal="left" vertical="top" indent="1"/>
    </xf>
    <xf numFmtId="190" fontId="140" fillId="64" borderId="45" applyNumberFormat="0" applyAlignment="0" applyProtection="0"/>
    <xf numFmtId="190" fontId="140" fillId="64" borderId="45"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190" fontId="148" fillId="74" borderId="52" applyNumberFormat="0" applyProtection="0">
      <alignment horizontal="left" vertical="top"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84" borderId="45" applyNumberFormat="0" applyProtection="0">
      <alignment horizontal="left" vertical="center"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85" borderId="45" applyNumberFormat="0" applyProtection="0">
      <alignment horizontal="left" vertical="center"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01" fillId="37" borderId="52"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9" fillId="44" borderId="55" applyBorder="0"/>
    <xf numFmtId="4" fontId="150" fillId="71" borderId="52"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4" fontId="152" fillId="86" borderId="45" applyNumberFormat="0" applyProtection="0">
      <alignment horizontal="right" vertical="center"/>
    </xf>
    <xf numFmtId="37" fontId="107" fillId="0" borderId="56" applyNumberFormat="0"/>
    <xf numFmtId="190" fontId="134" fillId="0" borderId="58" applyNumberFormat="0" applyFill="0" applyAlignment="0" applyProtection="0"/>
    <xf numFmtId="190" fontId="134" fillId="0" borderId="58" applyNumberFormat="0" applyFill="0" applyAlignment="0" applyProtection="0"/>
    <xf numFmtId="186" fontId="3" fillId="20" borderId="70">
      <alignment vertical="center"/>
      <protection locked="0"/>
    </xf>
    <xf numFmtId="0" fontId="3" fillId="27" borderId="70">
      <alignment vertical="center"/>
    </xf>
    <xf numFmtId="185" fontId="3" fillId="27" borderId="70">
      <alignment vertical="center"/>
    </xf>
    <xf numFmtId="4" fontId="150" fillId="71" borderId="65" applyNumberFormat="0" applyProtection="0">
      <alignment vertical="center"/>
    </xf>
    <xf numFmtId="190" fontId="144" fillId="44" borderId="65" applyNumberFormat="0" applyProtection="0">
      <alignment horizontal="left" vertical="top" indent="1"/>
    </xf>
    <xf numFmtId="4" fontId="144" fillId="0" borderId="63" applyNumberFormat="0" applyProtection="0">
      <alignment horizontal="right" vertical="center"/>
    </xf>
    <xf numFmtId="194" fontId="3" fillId="27" borderId="60">
      <alignment vertical="center"/>
    </xf>
    <xf numFmtId="190" fontId="132" fillId="67" borderId="45" applyNumberFormat="0" applyAlignment="0" applyProtection="0"/>
    <xf numFmtId="190" fontId="132" fillId="67" borderId="45" applyNumberFormat="0" applyAlignment="0" applyProtection="0"/>
    <xf numFmtId="4" fontId="152" fillId="86" borderId="63" applyNumberFormat="0" applyProtection="0">
      <alignment horizontal="right" vertical="center"/>
    </xf>
    <xf numFmtId="190" fontId="144" fillId="44" borderId="65" applyNumberFormat="0" applyProtection="0">
      <alignment horizontal="left" vertical="top" indent="1"/>
    </xf>
    <xf numFmtId="190" fontId="101" fillId="38" borderId="65" applyNumberFormat="0" applyProtection="0">
      <alignment horizontal="left" vertical="center" indent="1"/>
    </xf>
    <xf numFmtId="4" fontId="101" fillId="44" borderId="66" applyNumberFormat="0" applyProtection="0">
      <alignment horizontal="left" vertical="center" indent="1"/>
    </xf>
    <xf numFmtId="37" fontId="107" fillId="0" borderId="68" applyNumberFormat="0"/>
    <xf numFmtId="190" fontId="144" fillId="85" borderId="65" applyNumberFormat="0" applyProtection="0">
      <alignment horizontal="left" vertical="top" indent="1"/>
    </xf>
    <xf numFmtId="190" fontId="101" fillId="38" borderId="65" applyNumberFormat="0" applyProtection="0">
      <alignment horizontal="left" vertical="center" indent="1"/>
    </xf>
    <xf numFmtId="190" fontId="144" fillId="44" borderId="65" applyNumberFormat="0" applyProtection="0">
      <alignment horizontal="left" vertical="top" indent="1"/>
    </xf>
    <xf numFmtId="190" fontId="101" fillId="37" borderId="65" applyNumberFormat="0" applyProtection="0">
      <alignment horizontal="left" vertical="top" indent="1"/>
    </xf>
    <xf numFmtId="190" fontId="144" fillId="63" borderId="63" applyNumberFormat="0" applyFont="0" applyAlignment="0" applyProtection="0"/>
    <xf numFmtId="4" fontId="144" fillId="76" borderId="63" applyNumberFormat="0" applyProtection="0">
      <alignment horizontal="left" vertical="center" indent="1"/>
    </xf>
    <xf numFmtId="190" fontId="144" fillId="37" borderId="63" applyNumberFormat="0" applyProtection="0">
      <alignment horizontal="left" vertical="center" indent="1"/>
    </xf>
    <xf numFmtId="190" fontId="144" fillId="38" borderId="65" applyNumberFormat="0" applyProtection="0">
      <alignment horizontal="left" vertical="top" indent="1"/>
    </xf>
    <xf numFmtId="190" fontId="144" fillId="36" borderId="63" applyNumberFormat="0" applyProtection="0">
      <alignment horizontal="left" vertical="center" indent="1"/>
    </xf>
    <xf numFmtId="4" fontId="144" fillId="75" borderId="63" applyNumberFormat="0" applyProtection="0">
      <alignment horizontal="left" vertical="center" indent="1"/>
    </xf>
    <xf numFmtId="197" fontId="3" fillId="33" borderId="70">
      <alignment vertical="center"/>
    </xf>
    <xf numFmtId="4" fontId="151" fillId="87" borderId="66" applyNumberFormat="0" applyProtection="0">
      <alignment horizontal="left" vertical="center" indent="1"/>
    </xf>
    <xf numFmtId="190" fontId="144" fillId="37" borderId="65" applyNumberFormat="0" applyProtection="0">
      <alignment horizontal="left" vertical="top" indent="1"/>
    </xf>
    <xf numFmtId="190" fontId="101" fillId="38" borderId="65" applyNumberFormat="0" applyProtection="0">
      <alignment horizontal="left" vertical="center" indent="1"/>
    </xf>
    <xf numFmtId="4" fontId="144" fillId="42" borderId="63" applyNumberFormat="0" applyProtection="0">
      <alignment horizontal="right" vertical="center"/>
    </xf>
    <xf numFmtId="185" fontId="104" fillId="73" borderId="70">
      <alignment horizontal="right" vertical="center"/>
      <protection locked="0"/>
    </xf>
    <xf numFmtId="186" fontId="104" fillId="23" borderId="70">
      <alignment vertical="center"/>
    </xf>
    <xf numFmtId="190" fontId="104" fillId="22" borderId="70">
      <alignment vertical="center"/>
      <protection locked="0"/>
    </xf>
    <xf numFmtId="190" fontId="144" fillId="63" borderId="63" applyNumberFormat="0" applyFont="0" applyAlignment="0" applyProtection="0"/>
    <xf numFmtId="4" fontId="152" fillId="86" borderId="63" applyNumberFormat="0" applyProtection="0">
      <alignment horizontal="right" vertical="center"/>
    </xf>
    <xf numFmtId="4" fontId="144" fillId="76" borderId="63" applyNumberFormat="0" applyProtection="0">
      <alignment horizontal="left" vertical="center" indent="1"/>
    </xf>
    <xf numFmtId="190" fontId="144" fillId="44" borderId="65" applyNumberFormat="0" applyProtection="0">
      <alignment horizontal="left" vertical="top" indent="1"/>
    </xf>
    <xf numFmtId="4" fontId="144" fillId="79" borderId="66" applyNumberFormat="0" applyProtection="0">
      <alignment horizontal="right" vertical="center"/>
    </xf>
    <xf numFmtId="190" fontId="140" fillId="64" borderId="63" applyNumberFormat="0" applyAlignment="0" applyProtection="0"/>
    <xf numFmtId="190" fontId="144" fillId="38" borderId="65" applyNumberFormat="0" applyProtection="0">
      <alignment horizontal="left" vertical="top" indent="1"/>
    </xf>
    <xf numFmtId="4" fontId="144" fillId="82" borderId="63" applyNumberFormat="0" applyProtection="0">
      <alignment horizontal="right" vertical="center"/>
    </xf>
    <xf numFmtId="4" fontId="144" fillId="46" borderId="63" applyNumberFormat="0" applyProtection="0">
      <alignment horizontal="right" vertical="center"/>
    </xf>
    <xf numFmtId="4" fontId="101" fillId="44" borderId="66"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190" fontId="149" fillId="44" borderId="67" applyBorder="0"/>
    <xf numFmtId="190" fontId="144" fillId="85" borderId="65" applyNumberFormat="0" applyProtection="0">
      <alignment horizontal="left" vertical="top" indent="1"/>
    </xf>
    <xf numFmtId="190" fontId="144" fillId="36" borderId="63" applyNumberFormat="0" applyProtection="0">
      <alignment horizontal="left" vertical="center" indent="1"/>
    </xf>
    <xf numFmtId="190" fontId="144" fillId="85" borderId="65" applyNumberFormat="0" applyProtection="0">
      <alignment horizontal="left" vertical="top" indent="1"/>
    </xf>
    <xf numFmtId="190" fontId="144" fillId="63" borderId="63" applyNumberFormat="0" applyFont="0" applyAlignment="0" applyProtection="0"/>
    <xf numFmtId="4" fontId="144" fillId="82" borderId="63" applyNumberFormat="0" applyProtection="0">
      <alignment horizontal="right" vertical="center"/>
    </xf>
    <xf numFmtId="190" fontId="144" fillId="63" borderId="63" applyNumberFormat="0" applyFont="0" applyAlignment="0" applyProtection="0"/>
    <xf numFmtId="190" fontId="144" fillId="85" borderId="65" applyNumberFormat="0" applyProtection="0">
      <alignment horizontal="left" vertical="top" indent="1"/>
    </xf>
    <xf numFmtId="37" fontId="107" fillId="0" borderId="68" applyNumberFormat="0"/>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32" fillId="67" borderId="45" applyNumberFormat="0" applyAlignment="0" applyProtection="0"/>
    <xf numFmtId="190" fontId="132" fillId="67" borderId="45"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197" fontId="104" fillId="72" borderId="60">
      <alignment vertical="center"/>
    </xf>
    <xf numFmtId="185" fontId="104" fillId="72" borderId="60">
      <alignment vertical="center"/>
    </xf>
    <xf numFmtId="185" fontId="104" fillId="72" borderId="60">
      <alignment vertical="center"/>
    </xf>
    <xf numFmtId="190" fontId="104" fillId="72" borderId="60">
      <alignment vertical="center"/>
    </xf>
    <xf numFmtId="190" fontId="104" fillId="72" borderId="60">
      <alignment vertical="center"/>
    </xf>
    <xf numFmtId="190" fontId="104" fillId="72" borderId="60">
      <alignment vertical="center"/>
    </xf>
    <xf numFmtId="190" fontId="104" fillId="72" borderId="60">
      <alignment vertical="center"/>
    </xf>
    <xf numFmtId="194" fontId="104" fillId="72" borderId="60">
      <alignment vertical="center"/>
    </xf>
    <xf numFmtId="194" fontId="104" fillId="72" borderId="60">
      <alignment vertical="center"/>
    </xf>
    <xf numFmtId="197" fontId="104" fillId="72" borderId="60">
      <alignment vertical="center"/>
    </xf>
    <xf numFmtId="185" fontId="104" fillId="22" borderId="60">
      <alignment vertical="center"/>
      <protection locked="0"/>
    </xf>
    <xf numFmtId="186" fontId="104" fillId="22" borderId="60">
      <alignment vertical="center"/>
      <protection locked="0"/>
    </xf>
    <xf numFmtId="190" fontId="104" fillId="22" borderId="60">
      <alignment vertical="center"/>
      <protection locked="0"/>
    </xf>
    <xf numFmtId="190" fontId="104" fillId="22" borderId="60">
      <alignment vertical="center"/>
      <protection locked="0"/>
    </xf>
    <xf numFmtId="186" fontId="104" fillId="22" borderId="60">
      <alignment vertical="center"/>
      <protection locked="0"/>
    </xf>
    <xf numFmtId="186" fontId="104" fillId="22" borderId="60">
      <alignment vertical="center"/>
      <protection locked="0"/>
    </xf>
    <xf numFmtId="190" fontId="104" fillId="22" borderId="60">
      <alignment vertical="center"/>
      <protection locked="0"/>
    </xf>
    <xf numFmtId="190" fontId="104" fillId="22" borderId="60">
      <alignment vertical="center"/>
      <protection locked="0"/>
    </xf>
    <xf numFmtId="186" fontId="104" fillId="22" borderId="60">
      <alignment vertical="center"/>
      <protection locked="0"/>
    </xf>
    <xf numFmtId="185" fontId="104" fillId="22" borderId="60">
      <alignment vertical="center"/>
      <protection locked="0"/>
    </xf>
    <xf numFmtId="185" fontId="104" fillId="22" borderId="60">
      <alignment vertical="center"/>
      <protection locked="0"/>
    </xf>
    <xf numFmtId="167" fontId="104" fillId="22" borderId="60">
      <alignment vertical="center"/>
      <protection locked="0"/>
    </xf>
    <xf numFmtId="167" fontId="104" fillId="22" borderId="60">
      <alignment vertical="center"/>
      <protection locked="0"/>
    </xf>
    <xf numFmtId="167" fontId="104" fillId="22" borderId="60">
      <alignment vertical="center"/>
      <protection locked="0"/>
    </xf>
    <xf numFmtId="167" fontId="104" fillId="22" borderId="60">
      <alignment vertical="center"/>
      <protection locked="0"/>
    </xf>
    <xf numFmtId="185" fontId="104" fillId="22" borderId="60">
      <alignment vertical="center"/>
      <protection locked="0"/>
    </xf>
    <xf numFmtId="185" fontId="104" fillId="23" borderId="60">
      <alignment vertical="center"/>
    </xf>
    <xf numFmtId="185" fontId="104" fillId="23" borderId="60">
      <alignment vertical="center"/>
    </xf>
    <xf numFmtId="186" fontId="104" fillId="23" borderId="60">
      <alignment vertical="center"/>
    </xf>
    <xf numFmtId="186" fontId="104" fillId="23" borderId="60">
      <alignment vertical="center"/>
    </xf>
    <xf numFmtId="186" fontId="104" fillId="23" borderId="60">
      <alignment vertical="center"/>
    </xf>
    <xf numFmtId="186" fontId="104" fillId="23" borderId="60">
      <alignment vertical="center"/>
    </xf>
    <xf numFmtId="194" fontId="104" fillId="23" borderId="60">
      <alignment vertical="center"/>
    </xf>
    <xf numFmtId="197" fontId="104" fillId="23" borderId="60">
      <alignment vertical="center"/>
    </xf>
    <xf numFmtId="190" fontId="104" fillId="23" borderId="60">
      <alignment vertical="center"/>
    </xf>
    <xf numFmtId="190" fontId="104" fillId="23" borderId="60">
      <alignment vertical="center"/>
    </xf>
    <xf numFmtId="190" fontId="104" fillId="23" borderId="60">
      <alignment vertical="center"/>
    </xf>
    <xf numFmtId="190" fontId="104" fillId="23" borderId="60">
      <alignment vertical="center"/>
    </xf>
    <xf numFmtId="185" fontId="104" fillId="23" borderId="60">
      <alignment vertical="center"/>
    </xf>
    <xf numFmtId="185" fontId="104" fillId="23" borderId="60">
      <alignment vertical="center"/>
    </xf>
    <xf numFmtId="185" fontId="104" fillId="23" borderId="60">
      <alignment vertical="center"/>
    </xf>
    <xf numFmtId="185" fontId="104" fillId="23" borderId="60">
      <alignment vertical="center"/>
    </xf>
    <xf numFmtId="185" fontId="104" fillId="73" borderId="60">
      <alignment horizontal="right" vertical="center"/>
      <protection locked="0"/>
    </xf>
    <xf numFmtId="190" fontId="104" fillId="73" borderId="60">
      <alignment horizontal="right" vertical="center"/>
      <protection locked="0"/>
    </xf>
    <xf numFmtId="190" fontId="104" fillId="73" borderId="60">
      <alignment horizontal="right" vertical="center"/>
      <protection locked="0"/>
    </xf>
    <xf numFmtId="197" fontId="104" fillId="73" borderId="60">
      <alignment horizontal="right" vertical="center"/>
      <protection locked="0"/>
    </xf>
    <xf numFmtId="194" fontId="104" fillId="73" borderId="60">
      <alignment horizontal="right" vertical="center"/>
      <protection locked="0"/>
    </xf>
    <xf numFmtId="197" fontId="104" fillId="73" borderId="60">
      <alignment horizontal="right" vertical="center"/>
      <protection locked="0"/>
    </xf>
    <xf numFmtId="185" fontId="104" fillId="73" borderId="60">
      <alignment horizontal="right" vertical="center"/>
      <protection locked="0"/>
    </xf>
    <xf numFmtId="185" fontId="104" fillId="73" borderId="60">
      <alignment horizontal="right" vertical="center"/>
      <protection locked="0"/>
    </xf>
    <xf numFmtId="185" fontId="104" fillId="73" borderId="60">
      <alignment horizontal="right" vertical="center"/>
      <protection locked="0"/>
    </xf>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190" fontId="148" fillId="74" borderId="52" applyNumberFormat="0" applyProtection="0">
      <alignment horizontal="left" vertical="top"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84" borderId="45" applyNumberFormat="0" applyProtection="0">
      <alignment horizontal="left" vertical="center"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85" borderId="45" applyNumberFormat="0" applyProtection="0">
      <alignment horizontal="left" vertical="center"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01" fillId="37" borderId="52"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01" fillId="86" borderId="60" applyNumberFormat="0">
      <protection locked="0"/>
    </xf>
    <xf numFmtId="190" fontId="149" fillId="44" borderId="55" applyBorder="0"/>
    <xf numFmtId="4" fontId="150" fillId="71" borderId="52" applyNumberFormat="0" applyProtection="0">
      <alignment vertical="center"/>
    </xf>
    <xf numFmtId="4" fontId="147" fillId="22" borderId="60"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190" fontId="144" fillId="88" borderId="60"/>
    <xf numFmtId="4" fontId="152" fillId="86" borderId="45" applyNumberFormat="0" applyProtection="0">
      <alignment horizontal="right" vertical="center"/>
    </xf>
    <xf numFmtId="37" fontId="107" fillId="0" borderId="56" applyNumberFormat="0"/>
    <xf numFmtId="190" fontId="134" fillId="0" borderId="58" applyNumberFormat="0" applyFill="0" applyAlignment="0" applyProtection="0"/>
    <xf numFmtId="190" fontId="134" fillId="0" borderId="58" applyNumberFormat="0" applyFill="0" applyAlignment="0" applyProtection="0"/>
    <xf numFmtId="190" fontId="144" fillId="37" borderId="65" applyNumberFormat="0" applyProtection="0">
      <alignment horizontal="left" vertical="top" indent="1"/>
    </xf>
    <xf numFmtId="190" fontId="144" fillId="44" borderId="65" applyNumberFormat="0" applyProtection="0">
      <alignment horizontal="left" vertical="top" indent="1"/>
    </xf>
    <xf numFmtId="4" fontId="144" fillId="76" borderId="63" applyNumberFormat="0" applyProtection="0">
      <alignment horizontal="left" vertical="center" indent="1"/>
    </xf>
    <xf numFmtId="185" fontId="3" fillId="27" borderId="60">
      <alignment vertical="center"/>
    </xf>
    <xf numFmtId="194" fontId="3" fillId="27" borderId="60">
      <alignment vertical="center"/>
    </xf>
    <xf numFmtId="197" fontId="3" fillId="27" borderId="60">
      <alignment vertical="center"/>
    </xf>
    <xf numFmtId="185" fontId="3" fillId="20" borderId="60">
      <alignment vertical="center"/>
      <protection locked="0"/>
    </xf>
    <xf numFmtId="194" fontId="3" fillId="20" borderId="60">
      <alignment vertical="center"/>
      <protection locked="0"/>
    </xf>
    <xf numFmtId="201" fontId="3" fillId="33" borderId="60">
      <alignment vertical="center"/>
    </xf>
    <xf numFmtId="194" fontId="3" fillId="33" borderId="60">
      <alignment vertical="center"/>
    </xf>
    <xf numFmtId="197" fontId="3" fillId="33" borderId="60">
      <alignment vertical="center"/>
    </xf>
    <xf numFmtId="185" fontId="3" fillId="33" borderId="60">
      <alignment vertical="center"/>
    </xf>
    <xf numFmtId="194" fontId="3" fillId="90" borderId="60">
      <alignment horizontal="right" vertical="center"/>
      <protection locked="0"/>
    </xf>
    <xf numFmtId="197" fontId="3" fillId="90" borderId="60">
      <alignment horizontal="right" vertical="center"/>
      <protection locked="0"/>
    </xf>
    <xf numFmtId="185" fontId="3" fillId="90" borderId="60">
      <alignment horizontal="right" vertical="center"/>
      <protection locked="0"/>
    </xf>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190" fontId="148" fillId="74" borderId="52" applyNumberFormat="0" applyProtection="0">
      <alignment horizontal="left" vertical="top"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84" borderId="45" applyNumberFormat="0" applyProtection="0">
      <alignment horizontal="left" vertical="center"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85" borderId="45" applyNumberFormat="0" applyProtection="0">
      <alignment horizontal="left" vertical="center"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01" fillId="37" borderId="52"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9" fillId="44" borderId="55" applyBorder="0"/>
    <xf numFmtId="4" fontId="150" fillId="71" borderId="52"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4" fontId="152" fillId="86" borderId="45" applyNumberFormat="0" applyProtection="0">
      <alignment horizontal="right" vertical="center"/>
    </xf>
    <xf numFmtId="37" fontId="107" fillId="0" borderId="56" applyNumberFormat="0"/>
    <xf numFmtId="195" fontId="107" fillId="0" borderId="59" applyFill="0"/>
    <xf numFmtId="190" fontId="134" fillId="0" borderId="58" applyNumberFormat="0" applyFill="0" applyAlignment="0" applyProtection="0"/>
    <xf numFmtId="190" fontId="134" fillId="0" borderId="58" applyNumberFormat="0" applyFill="0" applyAlignment="0" applyProtection="0"/>
    <xf numFmtId="190" fontId="144" fillId="85" borderId="65" applyNumberFormat="0" applyProtection="0">
      <alignment horizontal="left" vertical="top" indent="1"/>
    </xf>
    <xf numFmtId="190" fontId="144" fillId="44" borderId="52" applyNumberFormat="0" applyProtection="0">
      <alignment horizontal="left" vertical="top" indent="1"/>
    </xf>
    <xf numFmtId="190" fontId="101" fillId="85" borderId="52" applyNumberFormat="0" applyProtection="0">
      <alignment horizontal="left" vertical="top" indent="1"/>
    </xf>
    <xf numFmtId="190" fontId="101" fillId="37" borderId="52" applyNumberFormat="0" applyProtection="0">
      <alignment horizontal="left" vertical="center" indent="1"/>
    </xf>
    <xf numFmtId="190" fontId="132" fillId="67" borderId="45"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32" fillId="67" borderId="45" applyNumberFormat="0" applyAlignment="0" applyProtection="0"/>
    <xf numFmtId="190" fontId="132" fillId="67" borderId="45" applyNumberFormat="0" applyAlignment="0" applyProtection="0"/>
    <xf numFmtId="4" fontId="144" fillId="76" borderId="63" applyNumberFormat="0" applyProtection="0">
      <alignment horizontal="left" vertical="center" indent="1"/>
    </xf>
    <xf numFmtId="190" fontId="144" fillId="37"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4" fontId="144" fillId="39" borderId="63" applyNumberFormat="0" applyProtection="0">
      <alignment horizontal="right" vertical="center"/>
    </xf>
    <xf numFmtId="190" fontId="150" fillId="71"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37" borderId="66" applyNumberFormat="0" applyProtection="0">
      <alignment horizontal="left" vertical="center" indent="1"/>
    </xf>
    <xf numFmtId="190" fontId="144" fillId="37" borderId="63" applyNumberFormat="0" applyProtection="0">
      <alignment horizontal="left" vertical="center" indent="1"/>
    </xf>
    <xf numFmtId="190" fontId="132" fillId="67" borderId="63" applyNumberFormat="0" applyAlignment="0" applyProtection="0"/>
    <xf numFmtId="190" fontId="150" fillId="71" borderId="65" applyNumberFormat="0" applyProtection="0">
      <alignment horizontal="left" vertical="top" indent="1"/>
    </xf>
    <xf numFmtId="190" fontId="144" fillId="85" borderId="65" applyNumberFormat="0" applyProtection="0">
      <alignment horizontal="left" vertical="top" indent="1"/>
    </xf>
    <xf numFmtId="190" fontId="101" fillId="38" borderId="65" applyNumberFormat="0" applyProtection="0">
      <alignment horizontal="left" vertical="top" indent="1"/>
    </xf>
    <xf numFmtId="4" fontId="144" fillId="38" borderId="63" applyNumberFormat="0" applyProtection="0">
      <alignment horizontal="right" vertical="center"/>
    </xf>
    <xf numFmtId="190" fontId="145" fillId="67" borderId="64" applyNumberFormat="0" applyAlignment="0" applyProtection="0"/>
    <xf numFmtId="194" fontId="3" fillId="20" borderId="70">
      <alignment vertical="center"/>
      <protection locked="0"/>
    </xf>
    <xf numFmtId="4" fontId="147" fillId="24" borderId="63" applyNumberFormat="0" applyProtection="0">
      <alignment horizontal="right" vertical="center"/>
    </xf>
    <xf numFmtId="190" fontId="101" fillId="37" borderId="65" applyNumberFormat="0" applyProtection="0">
      <alignment horizontal="left" vertical="center" indent="1"/>
    </xf>
    <xf numFmtId="4" fontId="144" fillId="46" borderId="63" applyNumberFormat="0" applyProtection="0">
      <alignment horizontal="right" vertical="center"/>
    </xf>
    <xf numFmtId="194" fontId="104" fillId="73" borderId="70">
      <alignment horizontal="right" vertical="center"/>
      <protection locked="0"/>
    </xf>
    <xf numFmtId="186" fontId="104" fillId="23" borderId="70">
      <alignment vertical="center"/>
    </xf>
    <xf numFmtId="185" fontId="104" fillId="22" borderId="70">
      <alignment vertical="center"/>
      <protection locked="0"/>
    </xf>
    <xf numFmtId="190" fontId="144" fillId="63" borderId="63" applyNumberFormat="0" applyFont="0" applyAlignment="0" applyProtection="0"/>
    <xf numFmtId="190" fontId="150" fillId="38" borderId="65" applyNumberFormat="0" applyProtection="0">
      <alignment horizontal="left" vertical="top" indent="1"/>
    </xf>
    <xf numFmtId="190" fontId="101" fillId="85" borderId="65" applyNumberFormat="0" applyProtection="0">
      <alignment horizontal="left" vertical="top" indent="1"/>
    </xf>
    <xf numFmtId="190" fontId="144" fillId="44" borderId="65" applyNumberFormat="0" applyProtection="0">
      <alignment horizontal="left" vertical="top" indent="1"/>
    </xf>
    <xf numFmtId="4" fontId="144" fillId="76" borderId="63" applyNumberFormat="0" applyProtection="0">
      <alignment horizontal="left" vertical="center" indent="1"/>
    </xf>
    <xf numFmtId="190" fontId="144" fillId="63" borderId="63" applyNumberFormat="0" applyFont="0" applyAlignment="0" applyProtection="0"/>
    <xf numFmtId="190" fontId="144" fillId="44" borderId="65" applyNumberFormat="0" applyProtection="0">
      <alignment horizontal="left" vertical="top" indent="1"/>
    </xf>
    <xf numFmtId="4" fontId="144" fillId="83" borderId="66" applyNumberFormat="0" applyProtection="0">
      <alignment horizontal="left" vertical="center" indent="1"/>
    </xf>
    <xf numFmtId="4" fontId="144" fillId="80" borderId="63" applyNumberFormat="0" applyProtection="0">
      <alignment horizontal="right" vertical="center"/>
    </xf>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4" fontId="144" fillId="46" borderId="63" applyNumberFormat="0" applyProtection="0">
      <alignment horizontal="right" vertical="center"/>
    </xf>
    <xf numFmtId="190" fontId="144" fillId="38" borderId="65" applyNumberFormat="0" applyProtection="0">
      <alignment horizontal="left" vertical="top" indent="1"/>
    </xf>
    <xf numFmtId="190" fontId="145" fillId="67" borderId="64" applyNumberFormat="0" applyAlignment="0" applyProtection="0"/>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34" fillId="0" borderId="69" applyNumberFormat="0" applyFill="0" applyAlignment="0" applyProtection="0"/>
    <xf numFmtId="190" fontId="144" fillId="85" borderId="63" applyNumberFormat="0" applyProtection="0">
      <alignment horizontal="left" vertical="center" indent="1"/>
    </xf>
    <xf numFmtId="190" fontId="144" fillId="37" borderId="65" applyNumberFormat="0" applyProtection="0">
      <alignment horizontal="left" vertical="top" indent="1"/>
    </xf>
    <xf numFmtId="190" fontId="140" fillId="64" borderId="63" applyNumberFormat="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32" fillId="67" borderId="45" applyNumberFormat="0" applyAlignment="0" applyProtection="0"/>
    <xf numFmtId="190" fontId="145" fillId="67" borderId="51" applyNumberFormat="0" applyAlignment="0" applyProtection="0"/>
    <xf numFmtId="190" fontId="145" fillId="67" borderId="51" applyNumberFormat="0" applyAlignment="0" applyProtection="0"/>
    <xf numFmtId="190" fontId="148" fillId="74" borderId="52" applyNumberFormat="0" applyProtection="0">
      <alignment horizontal="left" vertical="top" indent="1"/>
    </xf>
    <xf numFmtId="4" fontId="144" fillId="79" borderId="53"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9" fillId="44" borderId="55" applyBorder="0"/>
    <xf numFmtId="4" fontId="150" fillId="71" borderId="52"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37" fontId="107" fillId="0" borderId="56" applyNumberFormat="0"/>
    <xf numFmtId="190" fontId="134" fillId="0" borderId="58" applyNumberFormat="0" applyFill="0" applyAlignment="0" applyProtection="0"/>
    <xf numFmtId="190" fontId="134" fillId="0" borderId="58" applyNumberFormat="0" applyFill="0" applyAlignment="0" applyProtection="0"/>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190" fontId="148" fillId="74" borderId="52" applyNumberFormat="0" applyProtection="0">
      <alignment horizontal="left" vertical="top"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84" borderId="45" applyNumberFormat="0" applyProtection="0">
      <alignment horizontal="left" vertical="center"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85" borderId="45" applyNumberFormat="0" applyProtection="0">
      <alignment horizontal="left" vertical="center"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01" fillId="37" borderId="52"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9" fillId="44" borderId="55" applyBorder="0"/>
    <xf numFmtId="4" fontId="150" fillId="71" borderId="52"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4" fontId="152" fillId="86" borderId="45" applyNumberFormat="0" applyProtection="0">
      <alignment horizontal="right" vertical="center"/>
    </xf>
    <xf numFmtId="190" fontId="101" fillId="44" borderId="52" applyNumberFormat="0" applyProtection="0">
      <alignment horizontal="left" vertical="top" indent="1"/>
    </xf>
    <xf numFmtId="37" fontId="107" fillId="0" borderId="56" applyNumberFormat="0"/>
    <xf numFmtId="190" fontId="144" fillId="44" borderId="52" applyNumberFormat="0" applyProtection="0">
      <alignment horizontal="left" vertical="top" indent="1"/>
    </xf>
    <xf numFmtId="190" fontId="134" fillId="0" borderId="58" applyNumberFormat="0" applyFill="0" applyAlignment="0" applyProtection="0"/>
    <xf numFmtId="190" fontId="134" fillId="0" borderId="58" applyNumberFormat="0" applyFill="0" applyAlignment="0" applyProtection="0"/>
    <xf numFmtId="190" fontId="144" fillId="38" borderId="52" applyNumberFormat="0" applyProtection="0">
      <alignment horizontal="left" vertical="top" indent="1"/>
    </xf>
    <xf numFmtId="190" fontId="134" fillId="0" borderId="69" applyNumberFormat="0" applyFill="0" applyAlignment="0" applyProtection="0"/>
    <xf numFmtId="190" fontId="144" fillId="44" borderId="65" applyNumberFormat="0" applyProtection="0">
      <alignment horizontal="left" vertical="top" indent="1"/>
    </xf>
    <xf numFmtId="190" fontId="144" fillId="38" borderId="65" applyNumberFormat="0" applyProtection="0">
      <alignment horizontal="left" vertical="top" indent="1"/>
    </xf>
    <xf numFmtId="4" fontId="144" fillId="38" borderId="66" applyNumberFormat="0" applyProtection="0">
      <alignment horizontal="left" vertical="center" indent="1"/>
    </xf>
    <xf numFmtId="4" fontId="147" fillId="75" borderId="63" applyNumberFormat="0" applyProtection="0">
      <alignment vertical="center"/>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40" fillId="64" borderId="63" applyNumberForma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37" fontId="107" fillId="0" borderId="68" applyNumberFormat="0"/>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4" fontId="144" fillId="78" borderId="63" applyNumberFormat="0" applyProtection="0">
      <alignment horizontal="right" vertical="center"/>
    </xf>
    <xf numFmtId="185" fontId="3" fillId="90" borderId="70">
      <alignment horizontal="right" vertical="center"/>
      <protection locked="0"/>
    </xf>
    <xf numFmtId="195" fontId="107" fillId="0" borderId="43" applyFill="0"/>
    <xf numFmtId="190" fontId="144" fillId="37" borderId="65" applyNumberFormat="0" applyProtection="0">
      <alignment horizontal="left" vertical="top" indent="1"/>
    </xf>
    <xf numFmtId="190" fontId="144" fillId="38" borderId="65" applyNumberFormat="0" applyProtection="0">
      <alignment horizontal="left" vertical="top" indent="1"/>
    </xf>
    <xf numFmtId="4" fontId="101" fillId="44" borderId="66" applyNumberFormat="0" applyProtection="0">
      <alignment horizontal="left" vertical="center" indent="1"/>
    </xf>
    <xf numFmtId="4" fontId="144" fillId="75" borderId="63" applyNumberFormat="0" applyProtection="0">
      <alignment horizontal="left" vertical="center" indent="1"/>
    </xf>
    <xf numFmtId="190" fontId="104" fillId="23" borderId="70">
      <alignment vertical="center"/>
    </xf>
    <xf numFmtId="190" fontId="104" fillId="22" borderId="70">
      <alignment vertical="center"/>
      <protection locked="0"/>
    </xf>
    <xf numFmtId="190" fontId="145" fillId="67" borderId="64" applyNumberFormat="0" applyAlignment="0" applyProtection="0"/>
    <xf numFmtId="190" fontId="144" fillId="37" borderId="65" applyNumberFormat="0" applyProtection="0">
      <alignment horizontal="left" vertical="top" indent="1"/>
    </xf>
    <xf numFmtId="190" fontId="144" fillId="44" borderId="65" applyNumberFormat="0" applyProtection="0">
      <alignment horizontal="left" vertical="top" indent="1"/>
    </xf>
    <xf numFmtId="4" fontId="144" fillId="42" borderId="63" applyNumberFormat="0" applyProtection="0">
      <alignment horizontal="right" vertical="center"/>
    </xf>
    <xf numFmtId="190" fontId="144" fillId="63" borderId="63" applyNumberFormat="0" applyFont="0" applyAlignment="0" applyProtection="0"/>
    <xf numFmtId="195" fontId="107" fillId="0" borderId="43" applyFill="0"/>
    <xf numFmtId="190" fontId="101" fillId="44" borderId="65" applyNumberFormat="0" applyProtection="0">
      <alignment horizontal="left" vertical="center" indent="1"/>
    </xf>
    <xf numFmtId="190" fontId="134" fillId="0" borderId="69" applyNumberFormat="0" applyFill="0" applyAlignment="0" applyProtection="0"/>
    <xf numFmtId="4" fontId="144" fillId="79" borderId="66" applyNumberFormat="0" applyProtection="0">
      <alignment horizontal="right" vertical="center"/>
    </xf>
    <xf numFmtId="190" fontId="145" fillId="67" borderId="64" applyNumberFormat="0" applyAlignment="0" applyProtection="0"/>
    <xf numFmtId="190" fontId="144" fillId="37" borderId="63" applyNumberFormat="0" applyProtection="0">
      <alignment horizontal="left" vertical="center" indent="1"/>
    </xf>
    <xf numFmtId="190" fontId="144" fillId="44" borderId="65" applyNumberFormat="0" applyProtection="0">
      <alignment horizontal="left" vertical="top" indent="1"/>
    </xf>
    <xf numFmtId="4" fontId="144" fillId="77" borderId="63" applyNumberFormat="0" applyProtection="0">
      <alignment horizontal="right" vertical="center"/>
    </xf>
    <xf numFmtId="4" fontId="147" fillId="24" borderId="63" applyNumberFormat="0" applyProtection="0">
      <alignment horizontal="right" vertical="center"/>
    </xf>
    <xf numFmtId="190" fontId="144" fillId="85" borderId="65" applyNumberFormat="0" applyProtection="0">
      <alignment horizontal="left" vertical="top" indent="1"/>
    </xf>
    <xf numFmtId="190" fontId="144" fillId="63" borderId="63" applyNumberFormat="0" applyFont="0" applyAlignment="0" applyProtection="0"/>
    <xf numFmtId="190" fontId="101" fillId="37" borderId="65" applyNumberFormat="0" applyProtection="0">
      <alignment horizontal="left" vertical="top" indent="1"/>
    </xf>
    <xf numFmtId="190" fontId="132" fillId="67" borderId="63" applyNumberFormat="0" applyAlignment="0" applyProtection="0"/>
    <xf numFmtId="190" fontId="148" fillId="74" borderId="65" applyNumberFormat="0" applyProtection="0">
      <alignment horizontal="left" vertical="top" indent="1"/>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50" fillId="38"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4" fillId="63" borderId="63"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190" fontId="148" fillId="74" borderId="52" applyNumberFormat="0" applyProtection="0">
      <alignment horizontal="left" vertical="top"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01" fillId="44" borderId="52" applyNumberFormat="0" applyProtection="0">
      <alignment horizontal="left" vertical="center" indent="1"/>
    </xf>
    <xf numFmtId="190" fontId="144" fillId="44" borderId="52" applyNumberFormat="0" applyProtection="0">
      <alignment horizontal="left" vertical="top" indent="1"/>
    </xf>
    <xf numFmtId="190" fontId="101"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44" borderId="52" applyNumberFormat="0" applyProtection="0">
      <alignment horizontal="left" vertical="top" indent="1"/>
    </xf>
    <xf numFmtId="190" fontId="144" fillId="84" borderId="45" applyNumberFormat="0" applyProtection="0">
      <alignment horizontal="left" vertical="center" indent="1"/>
    </xf>
    <xf numFmtId="190" fontId="101" fillId="38" borderId="52" applyNumberFormat="0" applyProtection="0">
      <alignment horizontal="left" vertical="center" indent="1"/>
    </xf>
    <xf numFmtId="190" fontId="144" fillId="38" borderId="52" applyNumberFormat="0" applyProtection="0">
      <alignment horizontal="left" vertical="top" indent="1"/>
    </xf>
    <xf numFmtId="190" fontId="101"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38" borderId="52" applyNumberFormat="0" applyProtection="0">
      <alignment horizontal="left" vertical="top" indent="1"/>
    </xf>
    <xf numFmtId="190" fontId="144" fillId="85" borderId="45" applyNumberFormat="0" applyProtection="0">
      <alignment horizontal="left" vertical="center" indent="1"/>
    </xf>
    <xf numFmtId="190" fontId="101" fillId="85" borderId="52" applyNumberFormat="0" applyProtection="0">
      <alignment horizontal="left" vertical="center" indent="1"/>
    </xf>
    <xf numFmtId="190" fontId="144" fillId="85" borderId="52" applyNumberFormat="0" applyProtection="0">
      <alignment horizontal="left" vertical="top" indent="1"/>
    </xf>
    <xf numFmtId="190" fontId="101"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85" borderId="52" applyNumberFormat="0" applyProtection="0">
      <alignment horizontal="left" vertical="top" indent="1"/>
    </xf>
    <xf numFmtId="190" fontId="144" fillId="37" borderId="45" applyNumberFormat="0" applyProtection="0">
      <alignment horizontal="left" vertical="center" indent="1"/>
    </xf>
    <xf numFmtId="190" fontId="101" fillId="37" borderId="52" applyNumberFormat="0" applyProtection="0">
      <alignment horizontal="left" vertical="center" indent="1"/>
    </xf>
    <xf numFmtId="190" fontId="144" fillId="37" borderId="52" applyNumberFormat="0" applyProtection="0">
      <alignment horizontal="left" vertical="top" indent="1"/>
    </xf>
    <xf numFmtId="190" fontId="101"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4" fillId="37" borderId="52" applyNumberFormat="0" applyProtection="0">
      <alignment horizontal="left" vertical="top" indent="1"/>
    </xf>
    <xf numFmtId="190" fontId="149" fillId="44" borderId="55" applyBorder="0"/>
    <xf numFmtId="4" fontId="150" fillId="71" borderId="52" applyNumberFormat="0" applyProtection="0">
      <alignment vertical="center"/>
    </xf>
    <xf numFmtId="4" fontId="150" fillId="36" borderId="52" applyNumberFormat="0" applyProtection="0">
      <alignment horizontal="left" vertical="center" indent="1"/>
    </xf>
    <xf numFmtId="190" fontId="150" fillId="71" borderId="52" applyNumberFormat="0" applyProtection="0">
      <alignment horizontal="left" vertical="top" indent="1"/>
    </xf>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190" fontId="150" fillId="38" borderId="52" applyNumberFormat="0" applyProtection="0">
      <alignment horizontal="left" vertical="top" indent="1"/>
    </xf>
    <xf numFmtId="4" fontId="151" fillId="87" borderId="53" applyNumberFormat="0" applyProtection="0">
      <alignment horizontal="left" vertical="center" indent="1"/>
    </xf>
    <xf numFmtId="4" fontId="152" fillId="86" borderId="45" applyNumberFormat="0" applyProtection="0">
      <alignment horizontal="right" vertical="center"/>
    </xf>
    <xf numFmtId="37" fontId="107" fillId="0" borderId="56" applyNumberFormat="0"/>
    <xf numFmtId="190" fontId="134" fillId="0" borderId="58" applyNumberFormat="0" applyFill="0" applyAlignment="0" applyProtection="0"/>
    <xf numFmtId="190" fontId="134" fillId="0" borderId="58" applyNumberFormat="0" applyFill="0" applyAlignment="0" applyProtection="0"/>
    <xf numFmtId="197" fontId="3" fillId="27" borderId="70">
      <alignment vertical="center"/>
    </xf>
    <xf numFmtId="0" fontId="3" fillId="27" borderId="70">
      <alignment vertical="center"/>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4" fontId="144" fillId="81" borderId="63" applyNumberFormat="0" applyProtection="0">
      <alignment horizontal="right" vertical="center"/>
    </xf>
    <xf numFmtId="4" fontId="144" fillId="46" borderId="63" applyNumberFormat="0" applyProtection="0">
      <alignment horizontal="right" vertical="center"/>
    </xf>
    <xf numFmtId="4" fontId="144" fillId="78" borderId="63" applyNumberFormat="0" applyProtection="0">
      <alignment horizontal="right" vertical="center"/>
    </xf>
    <xf numFmtId="4" fontId="144" fillId="75" borderId="63" applyNumberFormat="0" applyProtection="0">
      <alignment horizontal="left" vertical="center" indent="1"/>
    </xf>
    <xf numFmtId="4" fontId="144" fillId="74" borderId="63" applyNumberFormat="0" applyProtection="0">
      <alignment vertical="center"/>
    </xf>
    <xf numFmtId="190" fontId="145" fillId="67" borderId="64" applyNumberFormat="0" applyAlignment="0" applyProtection="0"/>
    <xf numFmtId="190" fontId="150" fillId="71"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4" fontId="101" fillId="44" borderId="66" applyNumberFormat="0" applyProtection="0">
      <alignment horizontal="left" vertical="center" indent="1"/>
    </xf>
    <xf numFmtId="190" fontId="144" fillId="63" borderId="63" applyNumberFormat="0" applyFont="0" applyAlignment="0" applyProtection="0"/>
    <xf numFmtId="190" fontId="101" fillId="38" borderId="65" applyNumberFormat="0" applyProtection="0">
      <alignment horizontal="left" vertical="center" indent="1"/>
    </xf>
    <xf numFmtId="4" fontId="150" fillId="36" borderId="65" applyNumberFormat="0" applyProtection="0">
      <alignment horizontal="left" vertical="center" indent="1"/>
    </xf>
    <xf numFmtId="4" fontId="147" fillId="24" borderId="63" applyNumberFormat="0" applyProtection="0">
      <alignment horizontal="right" vertical="center"/>
    </xf>
    <xf numFmtId="4" fontId="144" fillId="42" borderId="63" applyNumberFormat="0" applyProtection="0">
      <alignment horizontal="right" vertical="center"/>
    </xf>
    <xf numFmtId="4" fontId="144" fillId="82" borderId="63" applyNumberFormat="0" applyProtection="0">
      <alignment horizontal="right" vertical="center"/>
    </xf>
    <xf numFmtId="190" fontId="101" fillId="44" borderId="65" applyNumberFormat="0" applyProtection="0">
      <alignment horizontal="left" vertical="top" indent="1"/>
    </xf>
    <xf numFmtId="190" fontId="144" fillId="85" borderId="65" applyNumberFormat="0" applyProtection="0">
      <alignment horizontal="left" vertical="top" indent="1"/>
    </xf>
    <xf numFmtId="190" fontId="144" fillId="63" borderId="63" applyNumberFormat="0" applyFont="0" applyAlignment="0" applyProtection="0"/>
    <xf numFmtId="185" fontId="3" fillId="27" borderId="60">
      <alignment vertical="center"/>
    </xf>
    <xf numFmtId="185" fontId="3" fillId="27" borderId="60">
      <alignment vertical="center"/>
    </xf>
    <xf numFmtId="185" fontId="3" fillId="27" borderId="60">
      <alignment vertical="center"/>
    </xf>
    <xf numFmtId="0" fontId="3" fillId="27" borderId="60">
      <alignment vertical="center"/>
    </xf>
    <xf numFmtId="0" fontId="3" fillId="27" borderId="60">
      <alignment vertical="center"/>
    </xf>
    <xf numFmtId="0" fontId="3" fillId="27" borderId="60">
      <alignment vertical="center"/>
    </xf>
    <xf numFmtId="0" fontId="3" fillId="27" borderId="60">
      <alignment vertical="center"/>
    </xf>
    <xf numFmtId="185" fontId="3" fillId="27" borderId="60">
      <alignment vertical="center"/>
    </xf>
    <xf numFmtId="194" fontId="3" fillId="27" borderId="60">
      <alignment vertical="center"/>
    </xf>
    <xf numFmtId="185" fontId="3" fillId="27" borderId="60">
      <alignment vertical="center"/>
    </xf>
    <xf numFmtId="201" fontId="3" fillId="27" borderId="60">
      <alignment vertical="center"/>
    </xf>
    <xf numFmtId="194" fontId="3" fillId="27" borderId="60">
      <alignment vertical="center"/>
    </xf>
    <xf numFmtId="194" fontId="3" fillId="27" borderId="60">
      <alignment vertical="center"/>
    </xf>
    <xf numFmtId="197" fontId="3" fillId="27" borderId="60">
      <alignment vertical="center"/>
    </xf>
    <xf numFmtId="186" fontId="3" fillId="20" borderId="60">
      <alignment vertical="center"/>
      <protection locked="0"/>
    </xf>
    <xf numFmtId="186" fontId="3" fillId="20" borderId="60">
      <alignment vertical="center"/>
      <protection locked="0"/>
    </xf>
    <xf numFmtId="0" fontId="3" fillId="20" borderId="60">
      <alignment vertical="center"/>
      <protection locked="0"/>
    </xf>
    <xf numFmtId="0" fontId="3" fillId="20" borderId="60">
      <alignment vertical="center"/>
      <protection locked="0"/>
    </xf>
    <xf numFmtId="186" fontId="3" fillId="20" borderId="60">
      <alignment vertical="center"/>
      <protection locked="0"/>
    </xf>
    <xf numFmtId="186" fontId="3" fillId="20" borderId="60">
      <alignment vertical="center"/>
      <protection locked="0"/>
    </xf>
    <xf numFmtId="0" fontId="3" fillId="20" borderId="60">
      <alignment vertical="center"/>
      <protection locked="0"/>
    </xf>
    <xf numFmtId="0" fontId="3" fillId="20" borderId="60">
      <alignment vertical="center"/>
      <protection locked="0"/>
    </xf>
    <xf numFmtId="186" fontId="3" fillId="20" borderId="60">
      <alignment vertical="center"/>
      <protection locked="0"/>
    </xf>
    <xf numFmtId="186" fontId="3" fillId="20" borderId="60">
      <alignment vertical="center"/>
      <protection locked="0"/>
    </xf>
    <xf numFmtId="194" fontId="3" fillId="20" borderId="60">
      <alignment vertical="center"/>
      <protection locked="0"/>
    </xf>
    <xf numFmtId="185" fontId="3" fillId="20" borderId="60">
      <alignment vertical="center"/>
      <protection locked="0"/>
    </xf>
    <xf numFmtId="167" fontId="3" fillId="20" borderId="60">
      <alignment vertical="center"/>
      <protection locked="0"/>
    </xf>
    <xf numFmtId="167" fontId="3" fillId="20" borderId="60">
      <alignment vertical="center"/>
      <protection locked="0"/>
    </xf>
    <xf numFmtId="167" fontId="3" fillId="20" borderId="60">
      <alignment vertical="center"/>
      <protection locked="0"/>
    </xf>
    <xf numFmtId="167" fontId="3" fillId="20" borderId="60">
      <alignment vertical="center"/>
      <protection locked="0"/>
    </xf>
    <xf numFmtId="185" fontId="3" fillId="20" borderId="60">
      <alignment vertical="center"/>
      <protection locked="0"/>
    </xf>
    <xf numFmtId="185" fontId="3" fillId="20" borderId="60">
      <alignment vertical="center"/>
      <protection locked="0"/>
    </xf>
    <xf numFmtId="194" fontId="3" fillId="20" borderId="60">
      <alignment vertical="center"/>
      <protection locked="0"/>
    </xf>
    <xf numFmtId="185" fontId="3" fillId="33" borderId="60">
      <alignment vertical="center"/>
    </xf>
    <xf numFmtId="186" fontId="3" fillId="33" borderId="60">
      <alignment vertical="center"/>
    </xf>
    <xf numFmtId="186" fontId="3" fillId="33" borderId="60">
      <alignment vertical="center"/>
    </xf>
    <xf numFmtId="186" fontId="3" fillId="33" borderId="60">
      <alignment vertical="center"/>
    </xf>
    <xf numFmtId="186" fontId="3" fillId="33" borderId="60">
      <alignment vertical="center"/>
    </xf>
    <xf numFmtId="186" fontId="3" fillId="33" borderId="60">
      <alignment vertical="center"/>
    </xf>
    <xf numFmtId="186" fontId="3" fillId="33" borderId="60">
      <alignment vertical="center"/>
    </xf>
    <xf numFmtId="201" fontId="3" fillId="33" borderId="60">
      <alignment vertical="center"/>
    </xf>
    <xf numFmtId="194" fontId="3" fillId="33" borderId="60">
      <alignment vertical="center"/>
    </xf>
    <xf numFmtId="194" fontId="3" fillId="33" borderId="60">
      <alignment vertical="center"/>
    </xf>
    <xf numFmtId="197" fontId="3" fillId="33" borderId="60">
      <alignment vertical="center"/>
    </xf>
    <xf numFmtId="0" fontId="3" fillId="33" borderId="60">
      <alignment vertical="center"/>
    </xf>
    <xf numFmtId="0" fontId="3" fillId="33" borderId="60">
      <alignment vertical="center"/>
    </xf>
    <xf numFmtId="0" fontId="3" fillId="33" borderId="60">
      <alignment vertical="center"/>
    </xf>
    <xf numFmtId="0" fontId="3" fillId="33" borderId="60">
      <alignment vertical="center"/>
    </xf>
    <xf numFmtId="185" fontId="3" fillId="33" borderId="60">
      <alignment vertical="center"/>
    </xf>
    <xf numFmtId="194" fontId="3" fillId="33" borderId="60">
      <alignment vertical="center"/>
    </xf>
    <xf numFmtId="185" fontId="3" fillId="33" borderId="60">
      <alignment vertical="center"/>
    </xf>
    <xf numFmtId="185" fontId="3" fillId="33" borderId="60">
      <alignment vertical="center"/>
    </xf>
    <xf numFmtId="185" fontId="3" fillId="90" borderId="60">
      <alignment horizontal="right" vertical="center"/>
      <protection locked="0"/>
    </xf>
    <xf numFmtId="0" fontId="3" fillId="90" borderId="60">
      <alignment horizontal="right" vertical="center"/>
      <protection locked="0"/>
    </xf>
    <xf numFmtId="0" fontId="3" fillId="90" borderId="60">
      <alignment horizontal="right" vertical="center"/>
      <protection locked="0"/>
    </xf>
    <xf numFmtId="0" fontId="3" fillId="90" borderId="60">
      <alignment horizontal="right" vertical="center"/>
      <protection locked="0"/>
    </xf>
    <xf numFmtId="201" fontId="3" fillId="90" borderId="60">
      <alignment horizontal="right" vertical="center"/>
      <protection locked="0"/>
    </xf>
    <xf numFmtId="194" fontId="3" fillId="90" borderId="60">
      <alignment horizontal="right" vertical="center"/>
      <protection locked="0"/>
    </xf>
    <xf numFmtId="194" fontId="3" fillId="90" borderId="60">
      <alignment horizontal="right" vertical="center"/>
      <protection locked="0"/>
    </xf>
    <xf numFmtId="197" fontId="3" fillId="90" borderId="60">
      <alignment horizontal="right" vertical="center"/>
      <protection locked="0"/>
    </xf>
    <xf numFmtId="185" fontId="3" fillId="90" borderId="60">
      <alignment horizontal="right" vertical="center"/>
      <protection locked="0"/>
    </xf>
    <xf numFmtId="194" fontId="3" fillId="90" borderId="60">
      <alignment horizontal="right" vertical="center"/>
      <protection locked="0"/>
    </xf>
    <xf numFmtId="185" fontId="3" fillId="90" borderId="60">
      <alignment horizontal="right" vertical="center"/>
      <protection locked="0"/>
    </xf>
    <xf numFmtId="185" fontId="3" fillId="90" borderId="60">
      <alignment horizontal="right" vertical="center"/>
      <protection locked="0"/>
    </xf>
    <xf numFmtId="0" fontId="101" fillId="86" borderId="60" applyNumberFormat="0">
      <protection locked="0"/>
    </xf>
    <xf numFmtId="4" fontId="157" fillId="105" borderId="62" applyNumberFormat="0" applyProtection="0">
      <alignment horizontal="left" vertical="center" indent="1"/>
    </xf>
    <xf numFmtId="4" fontId="160" fillId="107" borderId="62" applyNumberFormat="0" applyProtection="0">
      <alignment horizontal="left" vertical="center" indent="1"/>
    </xf>
    <xf numFmtId="190" fontId="132" fillId="67" borderId="45" applyNumberFormat="0" applyAlignment="0" applyProtection="0"/>
    <xf numFmtId="190" fontId="132" fillId="67" borderId="45" applyNumberFormat="0" applyAlignment="0" applyProtection="0"/>
    <xf numFmtId="190" fontId="144" fillId="44" borderId="65" applyNumberFormat="0" applyProtection="0">
      <alignment horizontal="left" vertical="top" indent="1"/>
    </xf>
    <xf numFmtId="4" fontId="144" fillId="80" borderId="63" applyNumberFormat="0" applyProtection="0">
      <alignment horizontal="right" vertical="center"/>
    </xf>
    <xf numFmtId="190" fontId="149" fillId="44" borderId="67" applyBorder="0"/>
    <xf numFmtId="190" fontId="144" fillId="85" borderId="65" applyNumberFormat="0" applyProtection="0">
      <alignment horizontal="left" vertical="top" indent="1"/>
    </xf>
    <xf numFmtId="190" fontId="145" fillId="67" borderId="64" applyNumberFormat="0" applyAlignment="0" applyProtection="0"/>
    <xf numFmtId="4" fontId="144" fillId="83" borderId="66" applyNumberFormat="0" applyProtection="0">
      <alignment horizontal="left" vertical="center" indent="1"/>
    </xf>
    <xf numFmtId="190" fontId="149" fillId="44" borderId="67" applyBorder="0"/>
    <xf numFmtId="190" fontId="144" fillId="85" borderId="65" applyNumberFormat="0" applyProtection="0">
      <alignment horizontal="left" vertical="top" indent="1"/>
    </xf>
    <xf numFmtId="190" fontId="144" fillId="84" borderId="63" applyNumberFormat="0" applyProtection="0">
      <alignment horizontal="left" vertical="center" indent="1"/>
    </xf>
    <xf numFmtId="4" fontId="144" fillId="83" borderId="66" applyNumberFormat="0" applyProtection="0">
      <alignment horizontal="left" vertical="center" indent="1"/>
    </xf>
    <xf numFmtId="190" fontId="144" fillId="63" borderId="63" applyNumberFormat="0" applyFont="0" applyAlignment="0" applyProtection="0"/>
    <xf numFmtId="194" fontId="3" fillId="27" borderId="70">
      <alignment vertical="center"/>
    </xf>
    <xf numFmtId="4" fontId="150" fillId="36" borderId="65" applyNumberFormat="0" applyProtection="0">
      <alignment horizontal="left" vertical="center"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04" fillId="73" borderId="70">
      <alignment horizontal="right" vertical="center"/>
      <protection locked="0"/>
    </xf>
    <xf numFmtId="185" fontId="104" fillId="22" borderId="70">
      <alignment vertical="center"/>
      <protection locked="0"/>
    </xf>
    <xf numFmtId="194" fontId="104" fillId="72" borderId="70">
      <alignment vertical="center"/>
    </xf>
    <xf numFmtId="190" fontId="144" fillId="63" borderId="63" applyNumberFormat="0" applyFont="0" applyAlignment="0" applyProtection="0"/>
    <xf numFmtId="4" fontId="144" fillId="0" borderId="63" applyNumberFormat="0" applyProtection="0">
      <alignment horizontal="right" vertical="center"/>
    </xf>
    <xf numFmtId="190" fontId="144" fillId="85" borderId="63" applyNumberFormat="0" applyProtection="0">
      <alignment horizontal="left" vertical="center" indent="1"/>
    </xf>
    <xf numFmtId="190" fontId="144" fillId="38" borderId="65" applyNumberFormat="0" applyProtection="0">
      <alignment horizontal="left" vertical="top" indent="1"/>
    </xf>
    <xf numFmtId="4" fontId="144" fillId="38" borderId="66" applyNumberFormat="0" applyProtection="0">
      <alignment horizontal="left" vertical="center" indent="1"/>
    </xf>
    <xf numFmtId="4" fontId="147" fillId="75" borderId="63" applyNumberFormat="0" applyProtection="0">
      <alignment vertical="center"/>
    </xf>
    <xf numFmtId="190" fontId="145" fillId="67" borderId="64" applyNumberFormat="0" applyAlignment="0" applyProtection="0"/>
    <xf numFmtId="190" fontId="144" fillId="36" borderId="63" applyNumberFormat="0" applyProtection="0">
      <alignment horizontal="left" vertical="center" indent="1"/>
    </xf>
    <xf numFmtId="190" fontId="144" fillId="38" borderId="65" applyNumberFormat="0" applyProtection="0">
      <alignment horizontal="left" vertical="top" indent="1"/>
    </xf>
    <xf numFmtId="190" fontId="101" fillId="44" borderId="65" applyNumberFormat="0" applyProtection="0">
      <alignment horizontal="left" vertical="center" indent="1"/>
    </xf>
    <xf numFmtId="190" fontId="144" fillId="63" borderId="63" applyNumberFormat="0" applyFont="0" applyAlignment="0" applyProtection="0"/>
    <xf numFmtId="190" fontId="150" fillId="71" borderId="65" applyNumberFormat="0" applyProtection="0">
      <alignment horizontal="left" vertical="top" indent="1"/>
    </xf>
    <xf numFmtId="190" fontId="134" fillId="0" borderId="69" applyNumberFormat="0" applyFill="0" applyAlignment="0" applyProtection="0"/>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37" borderId="65" applyNumberFormat="0" applyProtection="0">
      <alignment horizontal="left" vertical="top" indent="1"/>
    </xf>
    <xf numFmtId="190" fontId="149" fillId="44" borderId="67" applyBorder="0"/>
    <xf numFmtId="190" fontId="140" fillId="64" borderId="45" applyNumberFormat="0" applyAlignment="0" applyProtection="0"/>
    <xf numFmtId="190" fontId="140" fillId="64" borderId="45"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185" fontId="104" fillId="23" borderId="60">
      <alignment vertical="center"/>
    </xf>
    <xf numFmtId="190" fontId="101" fillId="86" borderId="60" applyNumberFormat="0">
      <protection locked="0"/>
    </xf>
    <xf numFmtId="190" fontId="149" fillId="44" borderId="55" applyBorder="0"/>
    <xf numFmtId="190" fontId="144" fillId="88" borderId="60"/>
    <xf numFmtId="37" fontId="107" fillId="0" borderId="56" applyNumberFormat="0"/>
    <xf numFmtId="4" fontId="144" fillId="80" borderId="63" applyNumberFormat="0" applyProtection="0">
      <alignment horizontal="right" vertical="center"/>
    </xf>
    <xf numFmtId="190" fontId="144" fillId="85" borderId="65" applyNumberFormat="0" applyProtection="0">
      <alignment horizontal="left" vertical="top" indent="1"/>
    </xf>
    <xf numFmtId="190" fontId="144" fillId="85" borderId="65" applyNumberFormat="0" applyProtection="0">
      <alignment horizontal="left" vertical="top" indent="1"/>
    </xf>
    <xf numFmtId="4" fontId="144" fillId="75" borderId="63" applyNumberFormat="0" applyProtection="0">
      <alignment horizontal="left" vertical="center" indent="1"/>
    </xf>
    <xf numFmtId="4" fontId="144" fillId="75" borderId="63" applyNumberFormat="0" applyProtection="0">
      <alignment horizontal="left" vertical="center" indent="1"/>
    </xf>
    <xf numFmtId="4" fontId="144" fillId="74" borderId="63" applyNumberFormat="0" applyProtection="0">
      <alignment vertical="center"/>
    </xf>
    <xf numFmtId="190" fontId="134" fillId="0" borderId="69" applyNumberFormat="0" applyFill="0" applyAlignment="0" applyProtection="0"/>
    <xf numFmtId="190" fontId="150" fillId="38" borderId="65" applyNumberFormat="0" applyProtection="0">
      <alignment horizontal="left" vertical="top" indent="1"/>
    </xf>
    <xf numFmtId="190" fontId="101" fillId="85" borderId="65" applyNumberFormat="0" applyProtection="0">
      <alignment horizontal="left" vertical="center" indent="1"/>
    </xf>
    <xf numFmtId="4" fontId="144" fillId="78" borderId="63" applyNumberFormat="0" applyProtection="0">
      <alignment horizontal="right" vertical="center"/>
    </xf>
    <xf numFmtId="190" fontId="101" fillId="44" borderId="65" applyNumberFormat="0" applyProtection="0">
      <alignment horizontal="left" vertical="center" indent="1"/>
    </xf>
    <xf numFmtId="4" fontId="150" fillId="71" borderId="65" applyNumberFormat="0" applyProtection="0">
      <alignment vertical="center"/>
    </xf>
    <xf numFmtId="190" fontId="144" fillId="37" borderId="65" applyNumberFormat="0" applyProtection="0">
      <alignment horizontal="left" vertical="top" indent="1"/>
    </xf>
    <xf numFmtId="190" fontId="150" fillId="71" borderId="65" applyNumberFormat="0" applyProtection="0">
      <alignment horizontal="left" vertical="top" indent="1"/>
    </xf>
    <xf numFmtId="190" fontId="144" fillId="44" borderId="65" applyNumberFormat="0" applyProtection="0">
      <alignment horizontal="left" vertical="top" indent="1"/>
    </xf>
    <xf numFmtId="4" fontId="144" fillId="79" borderId="66" applyNumberFormat="0" applyProtection="0">
      <alignment horizontal="right" vertical="center"/>
    </xf>
    <xf numFmtId="190" fontId="144" fillId="37" borderId="65" applyNumberFormat="0" applyProtection="0">
      <alignment horizontal="left" vertical="top" indent="1"/>
    </xf>
    <xf numFmtId="190" fontId="101" fillId="85" borderId="65" applyNumberFormat="0" applyProtection="0">
      <alignment horizontal="left" vertical="center" indent="1"/>
    </xf>
    <xf numFmtId="190" fontId="144" fillId="63" borderId="63" applyNumberFormat="0" applyFont="0" applyAlignment="0" applyProtection="0"/>
    <xf numFmtId="190" fontId="148" fillId="74"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39" borderId="63" applyNumberFormat="0" applyProtection="0">
      <alignment horizontal="right" vertical="center"/>
    </xf>
    <xf numFmtId="190" fontId="144" fillId="63" borderId="63" applyNumberFormat="0" applyFont="0" applyAlignment="0" applyProtection="0"/>
    <xf numFmtId="4" fontId="150" fillId="71" borderId="65" applyNumberFormat="0" applyProtection="0">
      <alignment vertical="center"/>
    </xf>
    <xf numFmtId="190" fontId="144" fillId="85" borderId="65" applyNumberFormat="0" applyProtection="0">
      <alignment horizontal="left" vertical="top" indent="1"/>
    </xf>
    <xf numFmtId="190" fontId="144" fillId="44" borderId="65" applyNumberFormat="0" applyProtection="0">
      <alignment horizontal="left" vertical="top" indent="1"/>
    </xf>
    <xf numFmtId="185" fontId="104" fillId="23" borderId="70">
      <alignment vertical="center"/>
    </xf>
    <xf numFmtId="167" fontId="104" fillId="22" borderId="70">
      <alignment vertical="center"/>
      <protection locked="0"/>
    </xf>
    <xf numFmtId="190" fontId="104" fillId="72" borderId="70">
      <alignment vertical="center"/>
    </xf>
    <xf numFmtId="190" fontId="132" fillId="67" borderId="63" applyNumberFormat="0" applyAlignment="0" applyProtection="0"/>
    <xf numFmtId="4" fontId="150" fillId="36"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4" fontId="144" fillId="38" borderId="63" applyNumberFormat="0" applyProtection="0">
      <alignment horizontal="right" vertical="center"/>
    </xf>
    <xf numFmtId="190" fontId="144" fillId="63" borderId="63" applyNumberFormat="0" applyFont="0" applyAlignment="0" applyProtection="0"/>
    <xf numFmtId="190" fontId="144" fillId="63" borderId="63" applyNumberFormat="0" applyFont="0" applyAlignment="0" applyProtection="0"/>
    <xf numFmtId="190" fontId="144" fillId="85" borderId="65" applyNumberFormat="0" applyProtection="0">
      <alignment horizontal="left" vertical="top" indent="1"/>
    </xf>
    <xf numFmtId="190" fontId="140" fillId="64" borderId="63" applyNumberFormat="0" applyAlignment="0" applyProtection="0"/>
    <xf numFmtId="4" fontId="144" fillId="38" borderId="66" applyNumberFormat="0" applyProtection="0">
      <alignment horizontal="left" vertical="center" indent="1"/>
    </xf>
    <xf numFmtId="190" fontId="132" fillId="67" borderId="63" applyNumberFormat="0" applyAlignment="0" applyProtection="0"/>
    <xf numFmtId="4" fontId="144" fillId="76" borderId="63" applyNumberFormat="0" applyProtection="0">
      <alignment horizontal="left" vertical="center" indent="1"/>
    </xf>
    <xf numFmtId="4" fontId="144" fillId="77" borderId="63" applyNumberFormat="0" applyProtection="0">
      <alignment horizontal="right" vertical="center"/>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0" fillId="64" borderId="63" applyNumberFormat="0" applyAlignment="0" applyProtection="0"/>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4" fontId="144" fillId="37" borderId="66" applyNumberFormat="0" applyProtection="0">
      <alignment horizontal="left" vertical="center" indent="1"/>
    </xf>
    <xf numFmtId="190" fontId="144" fillId="85" borderId="65" applyNumberFormat="0" applyProtection="0">
      <alignment horizontal="left" vertical="top" indent="1"/>
    </xf>
    <xf numFmtId="4" fontId="150" fillId="36" borderId="65" applyNumberFormat="0" applyProtection="0">
      <alignment horizontal="left" vertical="center" indent="1"/>
    </xf>
    <xf numFmtId="195" fontId="107" fillId="0" borderId="43" applyFill="0"/>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44" fillId="84" borderId="45" applyNumberFormat="0" applyProtection="0">
      <alignment horizontal="left" vertical="center" indent="1"/>
    </xf>
    <xf numFmtId="190" fontId="144" fillId="85" borderId="45" applyNumberFormat="0" applyProtection="0">
      <alignment horizontal="left" vertical="center" indent="1"/>
    </xf>
    <xf numFmtId="190" fontId="144" fillId="37" borderId="45" applyNumberFormat="0" applyProtection="0">
      <alignment horizontal="left" vertical="center" indent="1"/>
    </xf>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4" fontId="151" fillId="87" borderId="53" applyNumberFormat="0" applyProtection="0">
      <alignment horizontal="left" vertical="center" indent="1"/>
    </xf>
    <xf numFmtId="4" fontId="152" fillId="86" borderId="45" applyNumberFormat="0" applyProtection="0">
      <alignment horizontal="right" vertical="center"/>
    </xf>
    <xf numFmtId="190" fontId="134" fillId="0" borderId="58" applyNumberFormat="0" applyFill="0" applyAlignment="0" applyProtection="0"/>
    <xf numFmtId="190" fontId="134" fillId="0" borderId="58" applyNumberFormat="0" applyFill="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4" fontId="3" fillId="27" borderId="29">
      <alignment vertical="center"/>
    </xf>
    <xf numFmtId="190" fontId="132" fillId="67" borderId="45" applyNumberFormat="0" applyAlignment="0" applyProtection="0"/>
    <xf numFmtId="190" fontId="132" fillId="67" borderId="45" applyNumberFormat="0" applyAlignment="0" applyProtection="0"/>
    <xf numFmtId="37" fontId="107" fillId="0" borderId="68" applyNumberFormat="0"/>
    <xf numFmtId="190" fontId="144" fillId="44" borderId="65" applyNumberFormat="0" applyProtection="0">
      <alignment horizontal="left" vertical="top" indent="1"/>
    </xf>
    <xf numFmtId="190" fontId="101" fillId="38" borderId="65" applyNumberFormat="0" applyProtection="0">
      <alignment horizontal="left" vertical="top" indent="1"/>
    </xf>
    <xf numFmtId="4" fontId="144" fillId="38" borderId="63" applyNumberFormat="0" applyProtection="0">
      <alignment horizontal="right" vertical="center"/>
    </xf>
    <xf numFmtId="190" fontId="134" fillId="0" borderId="69" applyNumberFormat="0" applyFill="0" applyAlignment="0" applyProtection="0"/>
    <xf numFmtId="190" fontId="144" fillId="37" borderId="65" applyNumberFormat="0" applyProtection="0">
      <alignment horizontal="left" vertical="top" indent="1"/>
    </xf>
    <xf numFmtId="190" fontId="101" fillId="38" borderId="65" applyNumberFormat="0" applyProtection="0">
      <alignment horizontal="left" vertical="top" indent="1"/>
    </xf>
    <xf numFmtId="190" fontId="144" fillId="63" borderId="63" applyNumberFormat="0" applyFon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4" fontId="151" fillId="87" borderId="66" applyNumberFormat="0" applyProtection="0">
      <alignment horizontal="left" vertical="center"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4" fontId="144" fillId="76" borderId="63" applyNumberFormat="0" applyProtection="0">
      <alignment horizontal="left" vertical="center" indent="1"/>
    </xf>
    <xf numFmtId="194" fontId="3" fillId="90" borderId="70">
      <alignment horizontal="right" vertical="center"/>
      <protection locked="0"/>
    </xf>
    <xf numFmtId="4" fontId="152" fillId="86" borderId="63" applyNumberFormat="0" applyProtection="0">
      <alignment horizontal="right" vertical="center"/>
    </xf>
    <xf numFmtId="190" fontId="144" fillId="37" borderId="65" applyNumberFormat="0" applyProtection="0">
      <alignment horizontal="left" vertical="top" indent="1"/>
    </xf>
    <xf numFmtId="190" fontId="101" fillId="38" borderId="65" applyNumberFormat="0" applyProtection="0">
      <alignment horizontal="left" vertical="top" indent="1"/>
    </xf>
    <xf numFmtId="4" fontId="144" fillId="82" borderId="63" applyNumberFormat="0" applyProtection="0">
      <alignment horizontal="right" vertical="center"/>
    </xf>
    <xf numFmtId="4" fontId="144" fillId="74" borderId="63" applyNumberFormat="0" applyProtection="0">
      <alignment vertical="center"/>
    </xf>
    <xf numFmtId="197" fontId="104" fillId="23" borderId="70">
      <alignment vertical="center"/>
    </xf>
    <xf numFmtId="186" fontId="104" fillId="22" borderId="70">
      <alignment vertical="center"/>
      <protection locked="0"/>
    </xf>
    <xf numFmtId="190" fontId="144" fillId="63" borderId="63" applyNumberFormat="0" applyFont="0" applyAlignment="0" applyProtection="0"/>
    <xf numFmtId="190" fontId="132" fillId="67" borderId="63" applyNumberFormat="0" applyAlignment="0" applyProtection="0"/>
    <xf numFmtId="190" fontId="134" fillId="0" borderId="69" applyNumberFormat="0" applyFill="0" applyAlignment="0" applyProtection="0"/>
    <xf numFmtId="4" fontId="150" fillId="36" borderId="65" applyNumberFormat="0" applyProtection="0">
      <alignment horizontal="left" vertical="center" indent="1"/>
    </xf>
    <xf numFmtId="190" fontId="144" fillId="44" borderId="65" applyNumberFormat="0" applyProtection="0">
      <alignment horizontal="left" vertical="top" indent="1"/>
    </xf>
    <xf numFmtId="4" fontId="144" fillId="80" borderId="63" applyNumberFormat="0" applyProtection="0">
      <alignment horizontal="right" vertical="center"/>
    </xf>
    <xf numFmtId="190" fontId="144" fillId="38" borderId="65" applyNumberFormat="0" applyProtection="0">
      <alignment horizontal="left" vertical="top" indent="1"/>
    </xf>
    <xf numFmtId="190" fontId="144" fillId="63" borderId="63" applyNumberFormat="0" applyFont="0" applyAlignment="0" applyProtection="0"/>
    <xf numFmtId="4" fontId="144" fillId="76" borderId="63" applyNumberFormat="0" applyProtection="0">
      <alignment horizontal="left" vertical="center" indent="1"/>
    </xf>
    <xf numFmtId="4" fontId="144" fillId="39" borderId="63" applyNumberFormat="0" applyProtection="0">
      <alignment horizontal="right" vertical="center"/>
    </xf>
    <xf numFmtId="190" fontId="144" fillId="38" borderId="65" applyNumberFormat="0" applyProtection="0">
      <alignment horizontal="left" vertical="top" indent="1"/>
    </xf>
    <xf numFmtId="190" fontId="101" fillId="38" borderId="65" applyNumberFormat="0" applyProtection="0">
      <alignment horizontal="left" vertical="top" indent="1"/>
    </xf>
    <xf numFmtId="4" fontId="144" fillId="79" borderId="66" applyNumberFormat="0" applyProtection="0">
      <alignment horizontal="right" vertical="center"/>
    </xf>
    <xf numFmtId="4" fontId="150" fillId="36" borderId="65" applyNumberFormat="0" applyProtection="0">
      <alignment horizontal="left" vertical="center" indent="1"/>
    </xf>
    <xf numFmtId="190" fontId="144" fillId="85" borderId="65" applyNumberFormat="0" applyProtection="0">
      <alignment horizontal="left" vertical="top" indent="1"/>
    </xf>
    <xf numFmtId="190" fontId="144" fillId="63" borderId="63" applyNumberFormat="0" applyFont="0" applyAlignment="0" applyProtection="0"/>
    <xf numFmtId="190" fontId="144" fillId="37" borderId="63" applyNumberFormat="0" applyProtection="0">
      <alignment horizontal="left" vertical="center" indent="1"/>
    </xf>
    <xf numFmtId="190" fontId="144" fillId="63" borderId="63" applyNumberFormat="0" applyFont="0" applyAlignment="0" applyProtection="0"/>
    <xf numFmtId="4" fontId="144" fillId="46" borderId="63" applyNumberFormat="0" applyProtection="0">
      <alignment horizontal="right" vertical="center"/>
    </xf>
    <xf numFmtId="190" fontId="144" fillId="63" borderId="63" applyNumberFormat="0" applyFont="0" applyAlignment="0" applyProtection="0"/>
    <xf numFmtId="190" fontId="144" fillId="85" borderId="65" applyNumberFormat="0" applyProtection="0">
      <alignment horizontal="left" vertical="top" indent="1"/>
    </xf>
    <xf numFmtId="4" fontId="152" fillId="86" borderId="63" applyNumberFormat="0" applyProtection="0">
      <alignment horizontal="right" vertical="center"/>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32" fillId="67" borderId="45" applyNumberFormat="0" applyAlignment="0" applyProtection="0"/>
    <xf numFmtId="190" fontId="132" fillId="67" borderId="45"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197" fontId="104" fillId="72" borderId="29">
      <alignment vertical="center"/>
    </xf>
    <xf numFmtId="185" fontId="104" fillId="72" borderId="29">
      <alignment vertical="center"/>
    </xf>
    <xf numFmtId="185"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4" fontId="104" fillId="72" borderId="29">
      <alignment vertical="center"/>
    </xf>
    <xf numFmtId="194" fontId="104" fillId="72" borderId="29">
      <alignment vertical="center"/>
    </xf>
    <xf numFmtId="197" fontId="104" fillId="72" borderId="29">
      <alignment vertical="center"/>
    </xf>
    <xf numFmtId="185"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5" fontId="104" fillId="22" borderId="29">
      <alignment vertical="center"/>
      <protection locked="0"/>
    </xf>
    <xf numFmtId="185"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85" fontId="104" fillId="22" borderId="29">
      <alignment vertical="center"/>
      <protection locked="0"/>
    </xf>
    <xf numFmtId="185" fontId="104" fillId="23" borderId="29">
      <alignment vertical="center"/>
    </xf>
    <xf numFmtId="185"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94" fontId="104" fillId="23" borderId="29">
      <alignment vertical="center"/>
    </xf>
    <xf numFmtId="197"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73" borderId="29">
      <alignment horizontal="right" vertical="center"/>
      <protection locked="0"/>
    </xf>
    <xf numFmtId="190" fontId="104" fillId="73" borderId="29">
      <alignment horizontal="right" vertical="center"/>
      <protection locked="0"/>
    </xf>
    <xf numFmtId="190" fontId="104" fillId="73" borderId="29">
      <alignment horizontal="right" vertical="center"/>
      <protection locked="0"/>
    </xf>
    <xf numFmtId="197" fontId="104" fillId="73" borderId="29">
      <alignment horizontal="right" vertical="center"/>
      <protection locked="0"/>
    </xf>
    <xf numFmtId="194" fontId="104" fillId="73" borderId="29">
      <alignment horizontal="right" vertical="center"/>
      <protection locked="0"/>
    </xf>
    <xf numFmtId="197"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44" fillId="84" borderId="45" applyNumberFormat="0" applyProtection="0">
      <alignment horizontal="left" vertical="center" indent="1"/>
    </xf>
    <xf numFmtId="190" fontId="144" fillId="85" borderId="45" applyNumberFormat="0" applyProtection="0">
      <alignment horizontal="left" vertical="center" indent="1"/>
    </xf>
    <xf numFmtId="190" fontId="144" fillId="37" borderId="45" applyNumberFormat="0" applyProtection="0">
      <alignment horizontal="left" vertical="center" indent="1"/>
    </xf>
    <xf numFmtId="190" fontId="101" fillId="86" borderId="29" applyNumberFormat="0">
      <protection locked="0"/>
    </xf>
    <xf numFmtId="190" fontId="149" fillId="44" borderId="55" applyBorder="0"/>
    <xf numFmtId="4" fontId="147" fillId="22" borderId="29" applyNumberFormat="0" applyProtection="0">
      <alignment vertical="center"/>
    </xf>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4" fontId="151" fillId="87" borderId="53" applyNumberFormat="0" applyProtection="0">
      <alignment horizontal="left" vertical="center" indent="1"/>
    </xf>
    <xf numFmtId="190" fontId="144" fillId="88" borderId="29"/>
    <xf numFmtId="4" fontId="152" fillId="86" borderId="45" applyNumberFormat="0" applyProtection="0">
      <alignment horizontal="right" vertical="center"/>
    </xf>
    <xf numFmtId="37" fontId="107" fillId="0" borderId="56" applyNumberFormat="0"/>
    <xf numFmtId="190" fontId="134" fillId="0" borderId="58" applyNumberFormat="0" applyFill="0" applyAlignment="0" applyProtection="0"/>
    <xf numFmtId="190" fontId="134" fillId="0" borderId="58" applyNumberFormat="0" applyFill="0" applyAlignment="0" applyProtection="0"/>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79" borderId="66" applyNumberFormat="0" applyProtection="0">
      <alignment horizontal="right" vertical="center"/>
    </xf>
    <xf numFmtId="185" fontId="3" fillId="27" borderId="29">
      <alignment vertical="center"/>
    </xf>
    <xf numFmtId="194" fontId="3" fillId="27" borderId="29">
      <alignment vertical="center"/>
    </xf>
    <xf numFmtId="197" fontId="3" fillId="27" borderId="29">
      <alignment vertical="center"/>
    </xf>
    <xf numFmtId="185" fontId="3" fillId="20" borderId="29">
      <alignment vertical="center"/>
      <protection locked="0"/>
    </xf>
    <xf numFmtId="194" fontId="3" fillId="20" borderId="29">
      <alignment vertical="center"/>
      <protection locked="0"/>
    </xf>
    <xf numFmtId="201" fontId="3" fillId="33" borderId="29">
      <alignment vertical="center"/>
    </xf>
    <xf numFmtId="194" fontId="3" fillId="33" borderId="29">
      <alignment vertical="center"/>
    </xf>
    <xf numFmtId="197" fontId="3" fillId="33" borderId="29">
      <alignment vertical="center"/>
    </xf>
    <xf numFmtId="185" fontId="3" fillId="33" borderId="29">
      <alignment vertical="center"/>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0" fontId="3" fillId="0" borderId="0"/>
    <xf numFmtId="190" fontId="144" fillId="84" borderId="45" applyNumberFormat="0" applyProtection="0">
      <alignment horizontal="left" vertical="center" indent="1"/>
    </xf>
    <xf numFmtId="190" fontId="144" fillId="85" borderId="45" applyNumberFormat="0" applyProtection="0">
      <alignment horizontal="left" vertical="center" indent="1"/>
    </xf>
    <xf numFmtId="190" fontId="144" fillId="37" borderId="45" applyNumberFormat="0" applyProtection="0">
      <alignment horizontal="left" vertical="center" indent="1"/>
    </xf>
    <xf numFmtId="190" fontId="149" fillId="44" borderId="55" applyBorder="0"/>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4" fontId="151" fillId="87" borderId="53" applyNumberFormat="0" applyProtection="0">
      <alignment horizontal="left" vertical="center" indent="1"/>
    </xf>
    <xf numFmtId="4" fontId="152" fillId="86" borderId="45" applyNumberFormat="0" applyProtection="0">
      <alignment horizontal="right" vertical="center"/>
    </xf>
    <xf numFmtId="37" fontId="107" fillId="0" borderId="56" applyNumberFormat="0"/>
    <xf numFmtId="190" fontId="134" fillId="0" borderId="58" applyNumberFormat="0" applyFill="0" applyAlignment="0" applyProtection="0"/>
    <xf numFmtId="190" fontId="134" fillId="0" borderId="58" applyNumberFormat="0" applyFill="0" applyAlignment="0" applyProtection="0"/>
    <xf numFmtId="190" fontId="144" fillId="85" borderId="65" applyNumberFormat="0" applyProtection="0">
      <alignment horizontal="left" vertical="top" indent="1"/>
    </xf>
    <xf numFmtId="190" fontId="132" fillId="67" borderId="45" applyNumberForma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32" fillId="67" borderId="45" applyNumberFormat="0" applyAlignment="0" applyProtection="0"/>
    <xf numFmtId="190" fontId="132" fillId="67" borderId="45" applyNumberFormat="0" applyAlignment="0" applyProtection="0"/>
    <xf numFmtId="190" fontId="150" fillId="38" borderId="65" applyNumberFormat="0" applyProtection="0">
      <alignment horizontal="left" vertical="top"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4" fontId="144" fillId="82" borderId="63" applyNumberFormat="0" applyProtection="0">
      <alignment horizontal="right" vertical="center"/>
    </xf>
    <xf numFmtId="190" fontId="150" fillId="38"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38" borderId="66" applyNumberFormat="0" applyProtection="0">
      <alignment horizontal="left" vertical="center" indent="1"/>
    </xf>
    <xf numFmtId="190" fontId="101" fillId="37" borderId="65" applyNumberFormat="0" applyProtection="0">
      <alignment horizontal="left" vertical="center" indent="1"/>
    </xf>
    <xf numFmtId="190" fontId="144" fillId="63" borderId="63" applyNumberFormat="0" applyFont="0" applyAlignment="0" applyProtection="0"/>
    <xf numFmtId="4" fontId="144" fillId="0" borderId="63" applyNumberFormat="0" applyProtection="0">
      <alignment horizontal="right" vertical="center"/>
    </xf>
    <xf numFmtId="190" fontId="144" fillId="85" borderId="65" applyNumberFormat="0" applyProtection="0">
      <alignment horizontal="left" vertical="top" indent="1"/>
    </xf>
    <xf numFmtId="190" fontId="144" fillId="38" borderId="65" applyNumberFormat="0" applyProtection="0">
      <alignment horizontal="left" vertical="top" indent="1"/>
    </xf>
    <xf numFmtId="4" fontId="144" fillId="37" borderId="66" applyNumberFormat="0" applyProtection="0">
      <alignment horizontal="left" vertical="center" indent="1"/>
    </xf>
    <xf numFmtId="4" fontId="144" fillId="74" borderId="63" applyNumberFormat="0" applyProtection="0">
      <alignment vertical="center"/>
    </xf>
    <xf numFmtId="201" fontId="3" fillId="33" borderId="70">
      <alignment vertical="center"/>
    </xf>
    <xf numFmtId="4" fontId="144" fillId="76" borderId="63" applyNumberFormat="0" applyProtection="0">
      <alignment horizontal="left" vertical="center" indent="1"/>
    </xf>
    <xf numFmtId="190" fontId="144" fillId="37" borderId="65" applyNumberFormat="0" applyProtection="0">
      <alignment horizontal="left" vertical="top" indent="1"/>
    </xf>
    <xf numFmtId="4" fontId="144" fillId="80" borderId="63" applyNumberFormat="0" applyProtection="0">
      <alignment horizontal="right" vertical="center"/>
    </xf>
    <xf numFmtId="197" fontId="104" fillId="73" borderId="70">
      <alignment horizontal="right" vertical="center"/>
      <protection locked="0"/>
    </xf>
    <xf numFmtId="186" fontId="104" fillId="23" borderId="70">
      <alignment vertical="center"/>
    </xf>
    <xf numFmtId="186" fontId="104" fillId="22" borderId="70">
      <alignment vertical="center"/>
      <protection locked="0"/>
    </xf>
    <xf numFmtId="190" fontId="144" fillId="63" borderId="63" applyNumberFormat="0" applyFont="0" applyAlignment="0" applyProtection="0"/>
    <xf numFmtId="4" fontId="151" fillId="87" borderId="66" applyNumberFormat="0" applyProtection="0">
      <alignment horizontal="left" vertical="center" indent="1"/>
    </xf>
    <xf numFmtId="190" fontId="144" fillId="85" borderId="65" applyNumberFormat="0" applyProtection="0">
      <alignment horizontal="left" vertical="top" indent="1"/>
    </xf>
    <xf numFmtId="190" fontId="101" fillId="44" borderId="65" applyNumberFormat="0" applyProtection="0">
      <alignment horizontal="left" vertical="top" indent="1"/>
    </xf>
    <xf numFmtId="4" fontId="144" fillId="77" borderId="63" applyNumberFormat="0" applyProtection="0">
      <alignment horizontal="right" vertical="center"/>
    </xf>
    <xf numFmtId="190" fontId="101" fillId="85" borderId="65" applyNumberFormat="0" applyProtection="0">
      <alignment horizontal="left" vertical="top" indent="1"/>
    </xf>
    <xf numFmtId="190" fontId="144" fillId="44" borderId="65" applyNumberFormat="0" applyProtection="0">
      <alignment horizontal="left" vertical="top" indent="1"/>
    </xf>
    <xf numFmtId="4" fontId="144" fillId="39" borderId="63" applyNumberFormat="0" applyProtection="0">
      <alignment horizontal="right" vertical="center"/>
    </xf>
    <xf numFmtId="4" fontId="144" fillId="38" borderId="66" applyNumberFormat="0" applyProtection="0">
      <alignment horizontal="left" vertical="center" indent="1"/>
    </xf>
    <xf numFmtId="37" fontId="107" fillId="0" borderId="68" applyNumberFormat="0"/>
    <xf numFmtId="190" fontId="144" fillId="85" borderId="63" applyNumberFormat="0" applyProtection="0">
      <alignment horizontal="left" vertical="center"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4" fillId="85" borderId="63" applyNumberFormat="0" applyProtection="0">
      <alignment horizontal="left" vertical="center" indent="1"/>
    </xf>
    <xf numFmtId="4" fontId="144" fillId="42" borderId="63" applyNumberFormat="0" applyProtection="0">
      <alignment horizontal="right" vertical="center"/>
    </xf>
    <xf numFmtId="190" fontId="144" fillId="38" borderId="65" applyNumberFormat="0" applyProtection="0">
      <alignment horizontal="left" vertical="top" indent="1"/>
    </xf>
    <xf numFmtId="190" fontId="144" fillId="63" borderId="63" applyNumberFormat="0" applyFont="0" applyAlignment="0" applyProtection="0"/>
    <xf numFmtId="4" fontId="144" fillId="38" borderId="63" applyNumberFormat="0" applyProtection="0">
      <alignment horizontal="right" vertical="center"/>
    </xf>
    <xf numFmtId="190" fontId="144" fillId="44" borderId="65" applyNumberFormat="0" applyProtection="0">
      <alignment horizontal="left" vertical="top" indent="1"/>
    </xf>
    <xf numFmtId="190" fontId="101" fillId="37" borderId="65" applyNumberFormat="0" applyProtection="0">
      <alignment horizontal="left" vertical="center" indent="1"/>
    </xf>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40" fillId="64" borderId="45" applyNumberFormat="0" applyAlignment="0" applyProtection="0"/>
    <xf numFmtId="190" fontId="132" fillId="67" borderId="45" applyNumberFormat="0" applyAlignment="0" applyProtection="0"/>
    <xf numFmtId="190" fontId="145" fillId="67" borderId="51" applyNumberFormat="0" applyAlignment="0" applyProtection="0"/>
    <xf numFmtId="190" fontId="145" fillId="67" borderId="51" applyNumberFormat="0" applyAlignment="0" applyProtection="0"/>
    <xf numFmtId="4" fontId="144" fillId="79" borderId="53"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190" fontId="149" fillId="44" borderId="55" applyBorder="0"/>
    <xf numFmtId="4" fontId="151" fillId="87" borderId="53" applyNumberFormat="0" applyProtection="0">
      <alignment horizontal="left" vertical="center" indent="1"/>
    </xf>
    <xf numFmtId="37" fontId="107" fillId="0" borderId="56" applyNumberFormat="0"/>
    <xf numFmtId="190" fontId="134" fillId="0" borderId="58" applyNumberFormat="0" applyFill="0" applyAlignment="0" applyProtection="0"/>
    <xf numFmtId="190" fontId="134" fillId="0" borderId="58" applyNumberFormat="0" applyFill="0" applyAlignment="0" applyProtection="0"/>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44" fillId="84" borderId="45" applyNumberFormat="0" applyProtection="0">
      <alignment horizontal="left" vertical="center" indent="1"/>
    </xf>
    <xf numFmtId="190" fontId="140" fillId="64" borderId="63" applyNumberFormat="0" applyAlignment="0" applyProtection="0"/>
    <xf numFmtId="190" fontId="144" fillId="85" borderId="45" applyNumberFormat="0" applyProtection="0">
      <alignment horizontal="left" vertical="center" indent="1"/>
    </xf>
    <xf numFmtId="190" fontId="144" fillId="37" borderId="45" applyNumberFormat="0" applyProtection="0">
      <alignment horizontal="left" vertical="center" indent="1"/>
    </xf>
    <xf numFmtId="190" fontId="149" fillId="44" borderId="55" applyBorder="0"/>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4" fontId="151" fillId="87" borderId="53" applyNumberFormat="0" applyProtection="0">
      <alignment horizontal="left" vertical="center" indent="1"/>
    </xf>
    <xf numFmtId="4" fontId="152" fillId="86" borderId="45" applyNumberFormat="0" applyProtection="0">
      <alignment horizontal="right" vertical="center"/>
    </xf>
    <xf numFmtId="37" fontId="107" fillId="0" borderId="56" applyNumberFormat="0"/>
    <xf numFmtId="190" fontId="134" fillId="0" borderId="58" applyNumberFormat="0" applyFill="0" applyAlignment="0" applyProtection="0"/>
    <xf numFmtId="190" fontId="134" fillId="0" borderId="58" applyNumberFormat="0" applyFill="0" applyAlignment="0" applyProtection="0"/>
    <xf numFmtId="190" fontId="134" fillId="0" borderId="69" applyNumberFormat="0" applyFill="0" applyAlignment="0" applyProtection="0"/>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44" fillId="36" borderId="63" applyNumberFormat="0" applyProtection="0">
      <alignment horizontal="left" vertical="center" indent="1"/>
    </xf>
    <xf numFmtId="4" fontId="144" fillId="75" borderId="63" applyNumberFormat="0" applyProtection="0">
      <alignment horizontal="left" vertical="center"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40" fillId="64" borderId="63" applyNumberForma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195" fontId="107" fillId="0" borderId="43" applyFill="0"/>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4" fontId="144" fillId="79" borderId="66" applyNumberFormat="0" applyProtection="0">
      <alignment horizontal="right" vertical="center"/>
    </xf>
    <xf numFmtId="190" fontId="144" fillId="63" borderId="63" applyNumberFormat="0" applyFont="0" applyAlignment="0" applyProtection="0"/>
    <xf numFmtId="190" fontId="134" fillId="0" borderId="69" applyNumberFormat="0" applyFill="0" applyAlignment="0" applyProtection="0"/>
    <xf numFmtId="190" fontId="144" fillId="37" borderId="65" applyNumberFormat="0" applyProtection="0">
      <alignment horizontal="left" vertical="top" indent="1"/>
    </xf>
    <xf numFmtId="190" fontId="144" fillId="38" borderId="65" applyNumberFormat="0" applyProtection="0">
      <alignment horizontal="left" vertical="top" indent="1"/>
    </xf>
    <xf numFmtId="4" fontId="101" fillId="44" borderId="66" applyNumberFormat="0" applyProtection="0">
      <alignment horizontal="left" vertical="center" indent="1"/>
    </xf>
    <xf numFmtId="190" fontId="148" fillId="74" borderId="65" applyNumberFormat="0" applyProtection="0">
      <alignment horizontal="left" vertical="top" indent="1"/>
    </xf>
    <xf numFmtId="190" fontId="104" fillId="23" borderId="70">
      <alignment vertical="center"/>
    </xf>
    <xf numFmtId="186" fontId="104" fillId="22" borderId="70">
      <alignment vertical="center"/>
      <protection locked="0"/>
    </xf>
    <xf numFmtId="197" fontId="104" fillId="72" borderId="70">
      <alignment vertical="center"/>
    </xf>
    <xf numFmtId="190" fontId="101" fillId="37" borderId="65" applyNumberFormat="0" applyProtection="0">
      <alignment horizontal="left" vertical="center" indent="1"/>
    </xf>
    <xf numFmtId="190" fontId="144" fillId="44" borderId="65" applyNumberFormat="0" applyProtection="0">
      <alignment horizontal="left" vertical="top" indent="1"/>
    </xf>
    <xf numFmtId="4" fontId="144" fillId="39" borderId="63" applyNumberFormat="0" applyProtection="0">
      <alignment horizontal="right" vertical="center"/>
    </xf>
    <xf numFmtId="190" fontId="144" fillId="63" borderId="63" applyNumberFormat="0" applyFont="0" applyAlignment="0" applyProtection="0"/>
    <xf numFmtId="190" fontId="144" fillId="38" borderId="65" applyNumberFormat="0" applyProtection="0">
      <alignment horizontal="left" vertical="top" indent="1"/>
    </xf>
    <xf numFmtId="4" fontId="101" fillId="44" borderId="66" applyNumberFormat="0" applyProtection="0">
      <alignment horizontal="left" vertical="center" indent="1"/>
    </xf>
    <xf numFmtId="190" fontId="132" fillId="67" borderId="63" applyNumberFormat="0" applyAlignment="0" applyProtection="0"/>
    <xf numFmtId="4" fontId="144" fillId="76" borderId="63" applyNumberFormat="0" applyProtection="0">
      <alignment horizontal="left" vertical="center" indent="1"/>
    </xf>
    <xf numFmtId="190" fontId="101" fillId="37" borderId="65" applyNumberFormat="0" applyProtection="0">
      <alignment horizontal="left" vertical="top" indent="1"/>
    </xf>
    <xf numFmtId="190" fontId="145" fillId="67" borderId="64" applyNumberFormat="0" applyAlignment="0" applyProtection="0"/>
    <xf numFmtId="190" fontId="148" fillId="74" borderId="65" applyNumberFormat="0" applyProtection="0">
      <alignment horizontal="left" vertical="top" indent="1"/>
    </xf>
    <xf numFmtId="4" fontId="144" fillId="76" borderId="63" applyNumberFormat="0" applyProtection="0">
      <alignment horizontal="left" vertical="center" indent="1"/>
    </xf>
    <xf numFmtId="190" fontId="144" fillId="85" borderId="65" applyNumberFormat="0" applyProtection="0">
      <alignment horizontal="left" vertical="top" indent="1"/>
    </xf>
    <xf numFmtId="190" fontId="144" fillId="63" borderId="63" applyNumberFormat="0" applyFont="0" applyAlignment="0" applyProtection="0"/>
    <xf numFmtId="190" fontId="144" fillId="37" borderId="65" applyNumberFormat="0" applyProtection="0">
      <alignment horizontal="left" vertical="top" indent="1"/>
    </xf>
    <xf numFmtId="190" fontId="132" fillId="67" borderId="63" applyNumberFormat="0" applyAlignment="0" applyProtection="0"/>
    <xf numFmtId="4" fontId="147" fillId="75" borderId="63" applyNumberFormat="0" applyProtection="0">
      <alignmen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4" fontId="144" fillId="76" borderId="63" applyNumberFormat="0" applyProtection="0">
      <alignment horizontal="left" vertical="center" indent="1"/>
    </xf>
    <xf numFmtId="190" fontId="101" fillId="38" borderId="65" applyNumberFormat="0" applyProtection="0">
      <alignment horizontal="left" vertical="center" indent="1"/>
    </xf>
    <xf numFmtId="190" fontId="101" fillId="37" borderId="65" applyNumberFormat="0" applyProtection="0">
      <alignment horizontal="left" vertical="center" indent="1"/>
    </xf>
    <xf numFmtId="4" fontId="144" fillId="74" borderId="63" applyNumberFormat="0" applyProtection="0">
      <alignment vertical="center"/>
    </xf>
    <xf numFmtId="190" fontId="144" fillId="63" borderId="45" applyNumberFormat="0" applyFont="0" applyAlignment="0" applyProtection="0"/>
    <xf numFmtId="190" fontId="145" fillId="67" borderId="51" applyNumberFormat="0" applyAlignment="0" applyProtection="0"/>
    <xf numFmtId="190" fontId="145" fillId="67" borderId="51" applyNumberFormat="0" applyAlignment="0" applyProtection="0"/>
    <xf numFmtId="4" fontId="144" fillId="74" borderId="45" applyNumberFormat="0" applyProtection="0">
      <alignment vertical="center"/>
    </xf>
    <xf numFmtId="4" fontId="147" fillId="75" borderId="45" applyNumberFormat="0" applyProtection="0">
      <alignment vertical="center"/>
    </xf>
    <xf numFmtId="4" fontId="144" fillId="75" borderId="45" applyNumberFormat="0" applyProtection="0">
      <alignment horizontal="left" vertical="center" indent="1"/>
    </xf>
    <xf numFmtId="4" fontId="144" fillId="76" borderId="45" applyNumberFormat="0" applyProtection="0">
      <alignment horizontal="left" vertical="center" indent="1"/>
    </xf>
    <xf numFmtId="4" fontId="144" fillId="77" borderId="45" applyNumberFormat="0" applyProtection="0">
      <alignment horizontal="right" vertical="center"/>
    </xf>
    <xf numFmtId="4" fontId="144" fillId="78" borderId="45" applyNumberFormat="0" applyProtection="0">
      <alignment horizontal="right" vertical="center"/>
    </xf>
    <xf numFmtId="4" fontId="144" fillId="79" borderId="53" applyNumberFormat="0" applyProtection="0">
      <alignment horizontal="right" vertical="center"/>
    </xf>
    <xf numFmtId="4" fontId="144" fillId="46" borderId="45" applyNumberFormat="0" applyProtection="0">
      <alignment horizontal="right" vertical="center"/>
    </xf>
    <xf numFmtId="4" fontId="144" fillId="80" borderId="45" applyNumberFormat="0" applyProtection="0">
      <alignment horizontal="right" vertical="center"/>
    </xf>
    <xf numFmtId="4" fontId="144" fillId="81" borderId="45" applyNumberFormat="0" applyProtection="0">
      <alignment horizontal="right" vertical="center"/>
    </xf>
    <xf numFmtId="4" fontId="144" fillId="42" borderId="45" applyNumberFormat="0" applyProtection="0">
      <alignment horizontal="right" vertical="center"/>
    </xf>
    <xf numFmtId="4" fontId="144" fillId="39" borderId="45" applyNumberFormat="0" applyProtection="0">
      <alignment horizontal="right" vertical="center"/>
    </xf>
    <xf numFmtId="4" fontId="144" fillId="82" borderId="45" applyNumberFormat="0" applyProtection="0">
      <alignment horizontal="right" vertical="center"/>
    </xf>
    <xf numFmtId="4" fontId="144" fillId="83" borderId="53" applyNumberFormat="0" applyProtection="0">
      <alignment horizontal="left" vertical="center" indent="1"/>
    </xf>
    <xf numFmtId="4" fontId="101" fillId="44" borderId="53" applyNumberFormat="0" applyProtection="0">
      <alignment horizontal="left" vertical="center" indent="1"/>
    </xf>
    <xf numFmtId="4" fontId="101" fillId="44" borderId="53" applyNumberFormat="0" applyProtection="0">
      <alignment horizontal="left" vertical="center" indent="1"/>
    </xf>
    <xf numFmtId="4" fontId="144" fillId="38" borderId="45" applyNumberFormat="0" applyProtection="0">
      <alignment horizontal="right" vertical="center"/>
    </xf>
    <xf numFmtId="4" fontId="144" fillId="37" borderId="53" applyNumberFormat="0" applyProtection="0">
      <alignment horizontal="left" vertical="center" indent="1"/>
    </xf>
    <xf numFmtId="4" fontId="144" fillId="38" borderId="53" applyNumberFormat="0" applyProtection="0">
      <alignment horizontal="left" vertical="center" indent="1"/>
    </xf>
    <xf numFmtId="190" fontId="144" fillId="36" borderId="45" applyNumberFormat="0" applyProtection="0">
      <alignment horizontal="left" vertical="center" indent="1"/>
    </xf>
    <xf numFmtId="190" fontId="144" fillId="84" borderId="45" applyNumberFormat="0" applyProtection="0">
      <alignment horizontal="left" vertical="center" indent="1"/>
    </xf>
    <xf numFmtId="190" fontId="140" fillId="64" borderId="63" applyNumberFormat="0" applyAlignment="0" applyProtection="0"/>
    <xf numFmtId="190" fontId="144" fillId="85" borderId="45" applyNumberFormat="0" applyProtection="0">
      <alignment horizontal="left" vertical="center" indent="1"/>
    </xf>
    <xf numFmtId="190" fontId="144" fillId="37" borderId="45" applyNumberFormat="0" applyProtection="0">
      <alignment horizontal="left" vertical="center" indent="1"/>
    </xf>
    <xf numFmtId="190" fontId="149" fillId="44" borderId="55" applyBorder="0"/>
    <xf numFmtId="4" fontId="144" fillId="0" borderId="45" applyNumberFormat="0" applyProtection="0">
      <alignment horizontal="right" vertical="center"/>
    </xf>
    <xf numFmtId="4" fontId="147" fillId="24" borderId="45" applyNumberFormat="0" applyProtection="0">
      <alignment horizontal="right" vertical="center"/>
    </xf>
    <xf numFmtId="4" fontId="144" fillId="76" borderId="45" applyNumberFormat="0" applyProtection="0">
      <alignment horizontal="left" vertical="center" indent="1"/>
    </xf>
    <xf numFmtId="4" fontId="151" fillId="87" borderId="53" applyNumberFormat="0" applyProtection="0">
      <alignment horizontal="left" vertical="center" indent="1"/>
    </xf>
    <xf numFmtId="4" fontId="152" fillId="86" borderId="45" applyNumberFormat="0" applyProtection="0">
      <alignment horizontal="right" vertical="center"/>
    </xf>
    <xf numFmtId="37" fontId="107" fillId="0" borderId="56" applyNumberFormat="0"/>
    <xf numFmtId="190" fontId="134" fillId="0" borderId="58" applyNumberFormat="0" applyFill="0" applyAlignment="0" applyProtection="0"/>
    <xf numFmtId="190" fontId="134" fillId="0" borderId="58" applyNumberFormat="0" applyFill="0" applyAlignment="0" applyProtection="0"/>
    <xf numFmtId="4" fontId="144" fillId="0" borderId="63" applyNumberFormat="0" applyProtection="0">
      <alignment horizontal="right" vertical="center"/>
    </xf>
    <xf numFmtId="190" fontId="144" fillId="37" borderId="65" applyNumberFormat="0" applyProtection="0">
      <alignment horizontal="left" vertical="top" indent="1"/>
    </xf>
    <xf numFmtId="190" fontId="144" fillId="37" borderId="63"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4" fontId="144" fillId="38" borderId="63" applyNumberFormat="0" applyProtection="0">
      <alignment horizontal="right" vertical="center"/>
    </xf>
    <xf numFmtId="190" fontId="132" fillId="67" borderId="63" applyNumberFormat="0" applyAlignment="0" applyProtection="0"/>
    <xf numFmtId="190" fontId="144" fillId="38" borderId="65" applyNumberFormat="0" applyProtection="0">
      <alignment horizontal="left" vertical="top" indent="1"/>
    </xf>
    <xf numFmtId="4" fontId="144" fillId="0" borderId="63" applyNumberFormat="0" applyProtection="0">
      <alignment horizontal="right" vertical="center"/>
    </xf>
    <xf numFmtId="190" fontId="150" fillId="38" borderId="65" applyNumberFormat="0" applyProtection="0">
      <alignment horizontal="left" vertical="top" indent="1"/>
    </xf>
    <xf numFmtId="4" fontId="144" fillId="39" borderId="63" applyNumberFormat="0" applyProtection="0">
      <alignment horizontal="right" vertical="center"/>
    </xf>
    <xf numFmtId="4" fontId="144" fillId="83" borderId="66"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32" fillId="67" borderId="63" applyNumberFormat="0" applyAlignment="0" applyProtection="0"/>
    <xf numFmtId="185" fontId="3" fillId="27" borderId="29">
      <alignment vertical="center"/>
    </xf>
    <xf numFmtId="185" fontId="3" fillId="27" borderId="29">
      <alignment vertical="center"/>
    </xf>
    <xf numFmtId="185" fontId="3" fillId="27" borderId="29">
      <alignment vertical="center"/>
    </xf>
    <xf numFmtId="0" fontId="3" fillId="27" borderId="29">
      <alignment vertical="center"/>
    </xf>
    <xf numFmtId="0" fontId="3" fillId="27" borderId="29">
      <alignment vertical="center"/>
    </xf>
    <xf numFmtId="0" fontId="3" fillId="27" borderId="29">
      <alignment vertical="center"/>
    </xf>
    <xf numFmtId="0" fontId="3" fillId="27" borderId="29">
      <alignment vertical="center"/>
    </xf>
    <xf numFmtId="185" fontId="3" fillId="27" borderId="29">
      <alignment vertical="center"/>
    </xf>
    <xf numFmtId="194" fontId="3" fillId="27" borderId="29">
      <alignment vertical="center"/>
    </xf>
    <xf numFmtId="185" fontId="3" fillId="27" borderId="29">
      <alignment vertical="center"/>
    </xf>
    <xf numFmtId="201" fontId="3" fillId="27" borderId="29">
      <alignment vertical="center"/>
    </xf>
    <xf numFmtId="194" fontId="3" fillId="27" borderId="29">
      <alignment vertical="center"/>
    </xf>
    <xf numFmtId="194" fontId="3" fillId="27" borderId="29">
      <alignment vertical="center"/>
    </xf>
    <xf numFmtId="197" fontId="3" fillId="27" borderId="29">
      <alignment vertical="center"/>
    </xf>
    <xf numFmtId="186" fontId="3" fillId="20" borderId="29">
      <alignment vertical="center"/>
      <protection locked="0"/>
    </xf>
    <xf numFmtId="186" fontId="3" fillId="20" borderId="29">
      <alignment vertical="center"/>
      <protection locked="0"/>
    </xf>
    <xf numFmtId="0" fontId="3" fillId="20" borderId="29">
      <alignment vertical="center"/>
      <protection locked="0"/>
    </xf>
    <xf numFmtId="0" fontId="3" fillId="20" borderId="29">
      <alignment vertical="center"/>
      <protection locked="0"/>
    </xf>
    <xf numFmtId="186" fontId="3" fillId="20" borderId="29">
      <alignment vertical="center"/>
      <protection locked="0"/>
    </xf>
    <xf numFmtId="186" fontId="3" fillId="20" borderId="29">
      <alignment vertical="center"/>
      <protection locked="0"/>
    </xf>
    <xf numFmtId="0" fontId="3" fillId="20" borderId="29">
      <alignment vertical="center"/>
      <protection locked="0"/>
    </xf>
    <xf numFmtId="0" fontId="3" fillId="20" borderId="29">
      <alignment vertical="center"/>
      <protection locked="0"/>
    </xf>
    <xf numFmtId="186" fontId="3" fillId="20" borderId="29">
      <alignment vertical="center"/>
      <protection locked="0"/>
    </xf>
    <xf numFmtId="186" fontId="3" fillId="20" borderId="29">
      <alignment vertical="center"/>
      <protection locked="0"/>
    </xf>
    <xf numFmtId="194" fontId="3" fillId="20" borderId="29">
      <alignment vertical="center"/>
      <protection locked="0"/>
    </xf>
    <xf numFmtId="185" fontId="3" fillId="20" borderId="29">
      <alignment vertical="center"/>
      <protection locked="0"/>
    </xf>
    <xf numFmtId="167" fontId="3" fillId="20" borderId="29">
      <alignment vertical="center"/>
      <protection locked="0"/>
    </xf>
    <xf numFmtId="167" fontId="3" fillId="20" borderId="29">
      <alignment vertical="center"/>
      <protection locked="0"/>
    </xf>
    <xf numFmtId="167" fontId="3" fillId="20" borderId="29">
      <alignment vertical="center"/>
      <protection locked="0"/>
    </xf>
    <xf numFmtId="167" fontId="3" fillId="20" borderId="29">
      <alignment vertical="center"/>
      <protection locked="0"/>
    </xf>
    <xf numFmtId="185" fontId="3" fillId="20" borderId="29">
      <alignment vertical="center"/>
      <protection locked="0"/>
    </xf>
    <xf numFmtId="185" fontId="3" fillId="20" borderId="29">
      <alignment vertical="center"/>
      <protection locked="0"/>
    </xf>
    <xf numFmtId="194" fontId="3" fillId="20" borderId="29">
      <alignment vertical="center"/>
      <protection locked="0"/>
    </xf>
    <xf numFmtId="185"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201" fontId="3" fillId="33" borderId="29">
      <alignment vertical="center"/>
    </xf>
    <xf numFmtId="194" fontId="3" fillId="33" borderId="29">
      <alignment vertical="center"/>
    </xf>
    <xf numFmtId="194" fontId="3" fillId="33" borderId="29">
      <alignment vertical="center"/>
    </xf>
    <xf numFmtId="197" fontId="3" fillId="33" borderId="29">
      <alignment vertical="center"/>
    </xf>
    <xf numFmtId="0" fontId="3" fillId="33" borderId="29">
      <alignment vertical="center"/>
    </xf>
    <xf numFmtId="0" fontId="3" fillId="33" borderId="29">
      <alignment vertical="center"/>
    </xf>
    <xf numFmtId="0" fontId="3" fillId="33" borderId="29">
      <alignment vertical="center"/>
    </xf>
    <xf numFmtId="0" fontId="3" fillId="33" borderId="29">
      <alignment vertical="center"/>
    </xf>
    <xf numFmtId="185" fontId="3" fillId="33" borderId="29">
      <alignment vertical="center"/>
    </xf>
    <xf numFmtId="194" fontId="3" fillId="33" borderId="29">
      <alignment vertical="center"/>
    </xf>
    <xf numFmtId="185" fontId="3" fillId="33" borderId="29">
      <alignment vertical="center"/>
    </xf>
    <xf numFmtId="185" fontId="3" fillId="33" borderId="29">
      <alignment vertical="center"/>
    </xf>
    <xf numFmtId="185" fontId="3" fillId="90" borderId="29">
      <alignment horizontal="right" vertical="center"/>
      <protection locked="0"/>
    </xf>
    <xf numFmtId="0" fontId="3" fillId="90" borderId="29">
      <alignment horizontal="right" vertical="center"/>
      <protection locked="0"/>
    </xf>
    <xf numFmtId="0" fontId="3" fillId="90" borderId="29">
      <alignment horizontal="right" vertical="center"/>
      <protection locked="0"/>
    </xf>
    <xf numFmtId="0" fontId="3" fillId="90" borderId="29">
      <alignment horizontal="right" vertical="center"/>
      <protection locked="0"/>
    </xf>
    <xf numFmtId="201" fontId="3" fillId="90" borderId="29">
      <alignment horizontal="right" vertical="center"/>
      <protection locked="0"/>
    </xf>
    <xf numFmtId="194" fontId="3" fillId="90" borderId="29">
      <alignment horizontal="right" vertical="center"/>
      <protection locked="0"/>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194" fontId="3" fillId="90" borderId="29">
      <alignment horizontal="right" vertical="center"/>
      <protection locked="0"/>
    </xf>
    <xf numFmtId="185" fontId="3" fillId="90" borderId="29">
      <alignment horizontal="right" vertical="center"/>
      <protection locked="0"/>
    </xf>
    <xf numFmtId="185" fontId="3" fillId="90" borderId="29">
      <alignment horizontal="right" vertical="center"/>
      <protection locked="0"/>
    </xf>
    <xf numFmtId="0" fontId="101" fillId="86" borderId="29" applyNumberFormat="0">
      <protection locked="0"/>
    </xf>
    <xf numFmtId="190" fontId="144" fillId="44" borderId="65" applyNumberFormat="0" applyProtection="0">
      <alignment horizontal="left" vertical="top" indent="1"/>
    </xf>
    <xf numFmtId="4" fontId="144" fillId="81" borderId="63" applyNumberFormat="0" applyProtection="0">
      <alignment horizontal="right" vertical="center"/>
    </xf>
    <xf numFmtId="4" fontId="150" fillId="71" borderId="65" applyNumberFormat="0" applyProtection="0">
      <alignment vertical="center"/>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01" fillId="44" borderId="66" applyNumberFormat="0" applyProtection="0">
      <alignment horizontal="left" vertical="center" indent="1"/>
    </xf>
    <xf numFmtId="190" fontId="101" fillId="37" borderId="65" applyNumberFormat="0" applyProtection="0">
      <alignment horizontal="left" vertical="center" indent="1"/>
    </xf>
    <xf numFmtId="4" fontId="150" fillId="71" borderId="65" applyNumberFormat="0" applyProtection="0">
      <alignment vertical="center"/>
    </xf>
    <xf numFmtId="190" fontId="144" fillId="85" borderId="65" applyNumberFormat="0" applyProtection="0">
      <alignment horizontal="left" vertical="top" indent="1"/>
    </xf>
    <xf numFmtId="190" fontId="101" fillId="38" borderId="65" applyNumberFormat="0" applyProtection="0">
      <alignment horizontal="left" vertical="center" indent="1"/>
    </xf>
    <xf numFmtId="4" fontId="101" fillId="44" borderId="66" applyNumberFormat="0" applyProtection="0">
      <alignment horizontal="left" vertical="center" indent="1"/>
    </xf>
    <xf numFmtId="190" fontId="144" fillId="63" borderId="63" applyNumberFormat="0" applyFont="0" applyAlignment="0" applyProtection="0"/>
    <xf numFmtId="197" fontId="3" fillId="27" borderId="70">
      <alignment vertical="center"/>
    </xf>
    <xf numFmtId="190" fontId="150" fillId="71"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04" fillId="73" borderId="70">
      <alignment horizontal="right" vertical="center"/>
      <protection locked="0"/>
    </xf>
    <xf numFmtId="185" fontId="104" fillId="23" borderId="70">
      <alignment vertical="center"/>
    </xf>
    <xf numFmtId="194" fontId="104" fillId="72" borderId="70">
      <alignment vertical="center"/>
    </xf>
    <xf numFmtId="190" fontId="144" fillId="63" borderId="63" applyNumberFormat="0" applyFont="0" applyAlignment="0" applyProtection="0"/>
    <xf numFmtId="4" fontId="147" fillId="24" borderId="63" applyNumberFormat="0" applyProtection="0">
      <alignment horizontal="right" vertical="center"/>
    </xf>
    <xf numFmtId="190" fontId="101" fillId="85" borderId="65" applyNumberFormat="0" applyProtection="0">
      <alignment horizontal="left" vertical="center" indent="1"/>
    </xf>
    <xf numFmtId="190" fontId="144" fillId="38" borderId="65" applyNumberFormat="0" applyProtection="0">
      <alignment horizontal="left" vertical="top" indent="1"/>
    </xf>
    <xf numFmtId="190" fontId="144" fillId="36" borderId="63" applyNumberFormat="0" applyProtection="0">
      <alignment horizontal="left" vertical="center" indent="1"/>
    </xf>
    <xf numFmtId="4" fontId="144" fillId="75" borderId="63" applyNumberFormat="0" applyProtection="0">
      <alignment horizontal="left" vertical="center" indent="1"/>
    </xf>
    <xf numFmtId="190" fontId="145" fillId="67" borderId="64"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01" fillId="38"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5" fillId="67" borderId="64" applyNumberFormat="0" applyAlignment="0" applyProtection="0"/>
    <xf numFmtId="190" fontId="149" fillId="44" borderId="67" applyBorder="0"/>
    <xf numFmtId="190" fontId="144" fillId="84" borderId="63" applyNumberFormat="0" applyProtection="0">
      <alignment horizontal="left" vertical="center"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84" borderId="63" applyNumberFormat="0" applyProtection="0">
      <alignment horizontal="left" vertical="center"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185" fontId="104" fillId="23" borderId="29">
      <alignment vertical="center"/>
    </xf>
    <xf numFmtId="190" fontId="101" fillId="86" borderId="29" applyNumberFormat="0">
      <protection locked="0"/>
    </xf>
    <xf numFmtId="190" fontId="144" fillId="88" borderId="29"/>
    <xf numFmtId="4" fontId="144" fillId="42" borderId="63" applyNumberFormat="0" applyProtection="0">
      <alignment horizontal="right" vertical="center"/>
    </xf>
    <xf numFmtId="190" fontId="144" fillId="38" borderId="65" applyNumberFormat="0" applyProtection="0">
      <alignment horizontal="left" vertical="top" indent="1"/>
    </xf>
    <xf numFmtId="190" fontId="144" fillId="85" borderId="65" applyNumberFormat="0" applyProtection="0">
      <alignment horizontal="left" vertical="top" indent="1"/>
    </xf>
    <xf numFmtId="4" fontId="144" fillId="77" borderId="63" applyNumberFormat="0" applyProtection="0">
      <alignment horizontal="right" vertical="center"/>
    </xf>
    <xf numFmtId="4" fontId="144" fillId="76" borderId="63" applyNumberFormat="0" applyProtection="0">
      <alignment horizontal="left" vertical="center" indent="1"/>
    </xf>
    <xf numFmtId="190" fontId="134" fillId="0" borderId="69" applyNumberFormat="0" applyFill="0" applyAlignment="0" applyProtection="0"/>
    <xf numFmtId="4" fontId="147" fillId="75" borderId="63" applyNumberFormat="0" applyProtection="0">
      <alignment vertical="center"/>
    </xf>
    <xf numFmtId="4" fontId="147" fillId="24" borderId="63" applyNumberFormat="0" applyProtection="0">
      <alignment horizontal="right" vertical="center"/>
    </xf>
    <xf numFmtId="190" fontId="144" fillId="85" borderId="63" applyNumberFormat="0" applyProtection="0">
      <alignment horizontal="left" vertical="center" indent="1"/>
    </xf>
    <xf numFmtId="4" fontId="144" fillId="81" borderId="63" applyNumberFormat="0" applyProtection="0">
      <alignment horizontal="right" vertical="center"/>
    </xf>
    <xf numFmtId="4" fontId="144" fillId="38" borderId="63" applyNumberFormat="0" applyProtection="0">
      <alignment horizontal="right" vertical="center"/>
    </xf>
    <xf numFmtId="186" fontId="3" fillId="20" borderId="70">
      <alignment vertical="center"/>
      <protection locked="0"/>
    </xf>
    <xf numFmtId="186" fontId="3" fillId="20" borderId="70">
      <alignment vertical="center"/>
      <protection locked="0"/>
    </xf>
    <xf numFmtId="0" fontId="3" fillId="20" borderId="70">
      <alignment vertical="center"/>
      <protection locked="0"/>
    </xf>
    <xf numFmtId="0" fontId="3" fillId="20" borderId="70">
      <alignment vertical="center"/>
      <protection locked="0"/>
    </xf>
    <xf numFmtId="186" fontId="3" fillId="20" borderId="70">
      <alignment vertical="center"/>
      <protection locked="0"/>
    </xf>
    <xf numFmtId="186" fontId="3" fillId="20" borderId="70">
      <alignment vertical="center"/>
      <protection locked="0"/>
    </xf>
    <xf numFmtId="194" fontId="3" fillId="20" borderId="70">
      <alignment vertical="center"/>
      <protection locked="0"/>
    </xf>
    <xf numFmtId="185" fontId="3" fillId="20" borderId="70">
      <alignment vertical="center"/>
      <protection locked="0"/>
    </xf>
    <xf numFmtId="167" fontId="3" fillId="20" borderId="70">
      <alignment vertical="center"/>
      <protection locked="0"/>
    </xf>
    <xf numFmtId="167" fontId="3" fillId="20" borderId="70">
      <alignment vertical="center"/>
      <protection locked="0"/>
    </xf>
    <xf numFmtId="167" fontId="3" fillId="20" borderId="70">
      <alignment vertical="center"/>
      <protection locked="0"/>
    </xf>
    <xf numFmtId="167" fontId="3" fillId="20" borderId="70">
      <alignment vertical="center"/>
      <protection locked="0"/>
    </xf>
    <xf numFmtId="185" fontId="3" fillId="20" borderId="70">
      <alignment vertical="center"/>
      <protection locked="0"/>
    </xf>
    <xf numFmtId="185" fontId="3" fillId="20" borderId="70">
      <alignment vertical="center"/>
      <protection locked="0"/>
    </xf>
    <xf numFmtId="194" fontId="3" fillId="20" borderId="70">
      <alignment vertical="center"/>
      <protection locked="0"/>
    </xf>
    <xf numFmtId="185"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201" fontId="3" fillId="33" borderId="70">
      <alignment vertical="center"/>
    </xf>
    <xf numFmtId="194" fontId="3" fillId="33" borderId="70">
      <alignment vertical="center"/>
    </xf>
    <xf numFmtId="194" fontId="3" fillId="33" borderId="70">
      <alignment vertical="center"/>
    </xf>
    <xf numFmtId="197" fontId="3" fillId="33" borderId="70">
      <alignment vertical="center"/>
    </xf>
    <xf numFmtId="0" fontId="3" fillId="33" borderId="70">
      <alignment vertical="center"/>
    </xf>
    <xf numFmtId="0" fontId="3" fillId="33" borderId="70">
      <alignment vertical="center"/>
    </xf>
    <xf numFmtId="0" fontId="3" fillId="33" borderId="70">
      <alignment vertical="center"/>
    </xf>
    <xf numFmtId="0" fontId="3" fillId="33" borderId="70">
      <alignment vertical="center"/>
    </xf>
    <xf numFmtId="185" fontId="3" fillId="33" borderId="70">
      <alignment vertical="center"/>
    </xf>
    <xf numFmtId="194" fontId="3" fillId="33" borderId="70">
      <alignment vertical="center"/>
    </xf>
    <xf numFmtId="185" fontId="3" fillId="33" borderId="70">
      <alignment vertical="center"/>
    </xf>
    <xf numFmtId="185" fontId="3" fillId="33" borderId="70">
      <alignment vertical="center"/>
    </xf>
    <xf numFmtId="185" fontId="3" fillId="90" borderId="70">
      <alignment horizontal="right" vertical="center"/>
      <protection locked="0"/>
    </xf>
    <xf numFmtId="0" fontId="3" fillId="90" borderId="70">
      <alignment horizontal="right" vertical="center"/>
      <protection locked="0"/>
    </xf>
    <xf numFmtId="0" fontId="3" fillId="90" borderId="70">
      <alignment horizontal="right" vertical="center"/>
      <protection locked="0"/>
    </xf>
    <xf numFmtId="0" fontId="3" fillId="90" borderId="70">
      <alignment horizontal="right" vertical="center"/>
      <protection locked="0"/>
    </xf>
    <xf numFmtId="201" fontId="3" fillId="90" borderId="70">
      <alignment horizontal="right" vertical="center"/>
      <protection locked="0"/>
    </xf>
    <xf numFmtId="194" fontId="3" fillId="90" borderId="70">
      <alignment horizontal="right" vertical="center"/>
      <protection locked="0"/>
    </xf>
    <xf numFmtId="194" fontId="3" fillId="90" borderId="70">
      <alignment horizontal="right" vertical="center"/>
      <protection locked="0"/>
    </xf>
    <xf numFmtId="197" fontId="3" fillId="90" borderId="70">
      <alignment horizontal="right" vertical="center"/>
      <protection locked="0"/>
    </xf>
    <xf numFmtId="185" fontId="3" fillId="90" borderId="70">
      <alignment horizontal="right" vertical="center"/>
      <protection locked="0"/>
    </xf>
    <xf numFmtId="194" fontId="3" fillId="90" borderId="70">
      <alignment horizontal="right" vertical="center"/>
      <protection locked="0"/>
    </xf>
    <xf numFmtId="185" fontId="3" fillId="90" borderId="70">
      <alignment horizontal="right" vertical="center"/>
      <protection locked="0"/>
    </xf>
    <xf numFmtId="185" fontId="3" fillId="90" borderId="70">
      <alignment horizontal="right" vertical="center"/>
      <protection locked="0"/>
    </xf>
    <xf numFmtId="4" fontId="157" fillId="75" borderId="65" applyNumberFormat="0" applyProtection="0">
      <alignment vertical="center"/>
    </xf>
    <xf numFmtId="4" fontId="158" fillId="75" borderId="65" applyNumberFormat="0" applyProtection="0">
      <alignment vertical="center"/>
    </xf>
    <xf numFmtId="4" fontId="109" fillId="75" borderId="65" applyNumberFormat="0" applyProtection="0">
      <alignment horizontal="left" vertical="center" indent="1"/>
    </xf>
    <xf numFmtId="0" fontId="108" fillId="74" borderId="65" applyNumberFormat="0" applyProtection="0">
      <alignment horizontal="left" vertical="top" indent="1"/>
    </xf>
    <xf numFmtId="4" fontId="109" fillId="97" borderId="65" applyNumberFormat="0" applyProtection="0">
      <alignment horizontal="right" vertical="center"/>
    </xf>
    <xf numFmtId="4" fontId="109" fillId="98" borderId="65" applyNumberFormat="0" applyProtection="0">
      <alignment horizontal="right" vertical="center"/>
    </xf>
    <xf numFmtId="4" fontId="109" fillId="99" borderId="65" applyNumberFormat="0" applyProtection="0">
      <alignment horizontal="right" vertical="center"/>
    </xf>
    <xf numFmtId="4" fontId="109" fillId="23" borderId="65" applyNumberFormat="0" applyProtection="0">
      <alignment horizontal="right" vertical="center"/>
    </xf>
    <xf numFmtId="4" fontId="109" fillId="72" borderId="65" applyNumberFormat="0" applyProtection="0">
      <alignment horizontal="right" vertical="center"/>
    </xf>
    <xf numFmtId="4" fontId="109" fillId="100" borderId="65" applyNumberFormat="0" applyProtection="0">
      <alignment horizontal="right" vertical="center"/>
    </xf>
    <xf numFmtId="4" fontId="109" fillId="101" borderId="65" applyNumberFormat="0" applyProtection="0">
      <alignment horizontal="right" vertical="center"/>
    </xf>
    <xf numFmtId="4" fontId="109" fillId="102" borderId="65" applyNumberFormat="0" applyProtection="0">
      <alignment horizontal="right" vertical="center"/>
    </xf>
    <xf numFmtId="4" fontId="109" fillId="103" borderId="65" applyNumberFormat="0" applyProtection="0">
      <alignment horizontal="right" vertical="center"/>
    </xf>
    <xf numFmtId="4" fontId="109" fillId="105" borderId="65" applyNumberFormat="0" applyProtection="0">
      <alignment horizontal="right" vertical="center"/>
    </xf>
    <xf numFmtId="0" fontId="101" fillId="44" borderId="65" applyNumberFormat="0" applyProtection="0">
      <alignment horizontal="left" vertical="center" indent="1"/>
    </xf>
    <xf numFmtId="0" fontId="101" fillId="44" borderId="65" applyNumberFormat="0" applyProtection="0">
      <alignment horizontal="left" vertical="top" indent="1"/>
    </xf>
    <xf numFmtId="0" fontId="101" fillId="38" borderId="65" applyNumberFormat="0" applyProtection="0">
      <alignment horizontal="left" vertical="center" indent="1"/>
    </xf>
    <xf numFmtId="0" fontId="101" fillId="38" borderId="65" applyNumberFormat="0" applyProtection="0">
      <alignment horizontal="left" vertical="top" indent="1"/>
    </xf>
    <xf numFmtId="0" fontId="101" fillId="85" borderId="65" applyNumberFormat="0" applyProtection="0">
      <alignment horizontal="left" vertical="center" indent="1"/>
    </xf>
    <xf numFmtId="0" fontId="101" fillId="85" borderId="65" applyNumberFormat="0" applyProtection="0">
      <alignment horizontal="left" vertical="top" indent="1"/>
    </xf>
    <xf numFmtId="0" fontId="101" fillId="37" borderId="65" applyNumberFormat="0" applyProtection="0">
      <alignment horizontal="left" vertical="center" indent="1"/>
    </xf>
    <xf numFmtId="0" fontId="101" fillId="37" borderId="65" applyNumberFormat="0" applyProtection="0">
      <alignment horizontal="left" vertical="top" indent="1"/>
    </xf>
    <xf numFmtId="0" fontId="101" fillId="86" borderId="70" applyNumberFormat="0">
      <protection locked="0"/>
    </xf>
    <xf numFmtId="4" fontId="109" fillId="106" borderId="65" applyNumberFormat="0" applyProtection="0">
      <alignment vertical="center"/>
    </xf>
    <xf numFmtId="4" fontId="159" fillId="106" borderId="65" applyNumberFormat="0" applyProtection="0">
      <alignment vertical="center"/>
    </xf>
    <xf numFmtId="4" fontId="157" fillId="105" borderId="71" applyNumberFormat="0" applyProtection="0">
      <alignment horizontal="left" vertical="center" indent="1"/>
    </xf>
    <xf numFmtId="0" fontId="128" fillId="71" borderId="65" applyNumberFormat="0" applyProtection="0">
      <alignment horizontal="left" vertical="top" indent="1"/>
    </xf>
    <xf numFmtId="4" fontId="109" fillId="106" borderId="65" applyNumberFormat="0" applyProtection="0">
      <alignment horizontal="right" vertical="center"/>
    </xf>
    <xf numFmtId="4" fontId="159" fillId="106" borderId="65" applyNumberFormat="0" applyProtection="0">
      <alignment horizontal="right" vertical="center"/>
    </xf>
    <xf numFmtId="4" fontId="157" fillId="105" borderId="65" applyNumberFormat="0" applyProtection="0">
      <alignment horizontal="left" vertical="center" indent="1"/>
    </xf>
    <xf numFmtId="0" fontId="128" fillId="38" borderId="65" applyNumberFormat="0" applyProtection="0">
      <alignment horizontal="left" vertical="top" indent="1"/>
    </xf>
    <xf numFmtId="4" fontId="160" fillId="107" borderId="71" applyNumberFormat="0" applyProtection="0">
      <alignment horizontal="left" vertical="center" indent="1"/>
    </xf>
    <xf numFmtId="4" fontId="161" fillId="106" borderId="65" applyNumberFormat="0" applyProtection="0">
      <alignment horizontal="right" vertical="center"/>
    </xf>
    <xf numFmtId="190" fontId="132" fillId="67" borderId="63" applyNumberFormat="0" applyAlignment="0" applyProtection="0"/>
    <xf numFmtId="190" fontId="132" fillId="67"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85" fontId="104" fillId="23" borderId="70">
      <alignment vertical="center"/>
    </xf>
    <xf numFmtId="190" fontId="101" fillId="44" borderId="65"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37" borderId="65" applyNumberFormat="0" applyProtection="0">
      <alignment horizontal="left" vertical="center"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86" borderId="70" applyNumberFormat="0">
      <protection locked="0"/>
    </xf>
    <xf numFmtId="190" fontId="149" fillId="44" borderId="67" applyBorder="0"/>
    <xf numFmtId="190" fontId="144" fillId="88" borderId="70"/>
    <xf numFmtId="37" fontId="107" fillId="0" borderId="68" applyNumberFormat="0"/>
    <xf numFmtId="195" fontId="107" fillId="0" borderId="43" applyFill="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190" fontId="144" fillId="85" borderId="63" applyNumberFormat="0" applyProtection="0">
      <alignment horizontal="left" vertical="center" indent="1"/>
    </xf>
    <xf numFmtId="190" fontId="144" fillId="37" borderId="63" applyNumberFormat="0" applyProtection="0">
      <alignment horizontal="left" vertical="center" indent="1"/>
    </xf>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194" fontId="3" fillId="27" borderId="70">
      <alignment vertical="center"/>
    </xf>
    <xf numFmtId="190" fontId="132" fillId="67" borderId="63" applyNumberFormat="0" applyAlignment="0" applyProtection="0"/>
    <xf numFmtId="190" fontId="132" fillId="67"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7" fontId="104" fillId="72" borderId="70">
      <alignment vertical="center"/>
    </xf>
    <xf numFmtId="185" fontId="104" fillId="72" borderId="70">
      <alignment vertical="center"/>
    </xf>
    <xf numFmtId="185" fontId="104" fillId="72" borderId="70">
      <alignment vertical="center"/>
    </xf>
    <xf numFmtId="190" fontId="104" fillId="72" borderId="70">
      <alignment vertical="center"/>
    </xf>
    <xf numFmtId="190" fontId="104" fillId="72" borderId="70">
      <alignment vertical="center"/>
    </xf>
    <xf numFmtId="190" fontId="104" fillId="72" borderId="70">
      <alignment vertical="center"/>
    </xf>
    <xf numFmtId="190" fontId="104" fillId="72" borderId="70">
      <alignment vertical="center"/>
    </xf>
    <xf numFmtId="194" fontId="104" fillId="72" borderId="70">
      <alignment vertical="center"/>
    </xf>
    <xf numFmtId="194" fontId="104" fillId="72" borderId="70">
      <alignment vertical="center"/>
    </xf>
    <xf numFmtId="197" fontId="104" fillId="72" borderId="70">
      <alignment vertical="center"/>
    </xf>
    <xf numFmtId="185" fontId="104" fillId="22" borderId="70">
      <alignment vertical="center"/>
      <protection locked="0"/>
    </xf>
    <xf numFmtId="186" fontId="104" fillId="22" borderId="70">
      <alignment vertical="center"/>
      <protection locked="0"/>
    </xf>
    <xf numFmtId="190" fontId="104" fillId="22" borderId="70">
      <alignment vertical="center"/>
      <protection locked="0"/>
    </xf>
    <xf numFmtId="190" fontId="104" fillId="22" borderId="70">
      <alignment vertical="center"/>
      <protection locked="0"/>
    </xf>
    <xf numFmtId="186" fontId="104" fillId="22" borderId="70">
      <alignment vertical="center"/>
      <protection locked="0"/>
    </xf>
    <xf numFmtId="186" fontId="104" fillId="22" borderId="70">
      <alignment vertical="center"/>
      <protection locked="0"/>
    </xf>
    <xf numFmtId="190" fontId="104" fillId="22" borderId="70">
      <alignment vertical="center"/>
      <protection locked="0"/>
    </xf>
    <xf numFmtId="190" fontId="104" fillId="22" borderId="70">
      <alignment vertical="center"/>
      <protection locked="0"/>
    </xf>
    <xf numFmtId="186" fontId="104" fillId="22" borderId="70">
      <alignment vertical="center"/>
      <protection locked="0"/>
    </xf>
    <xf numFmtId="185" fontId="104" fillId="22" borderId="70">
      <alignment vertical="center"/>
      <protection locked="0"/>
    </xf>
    <xf numFmtId="185" fontId="104" fillId="22" borderId="70">
      <alignment vertical="center"/>
      <protection locked="0"/>
    </xf>
    <xf numFmtId="167" fontId="104" fillId="22" borderId="70">
      <alignment vertical="center"/>
      <protection locked="0"/>
    </xf>
    <xf numFmtId="167" fontId="104" fillId="22" borderId="70">
      <alignment vertical="center"/>
      <protection locked="0"/>
    </xf>
    <xf numFmtId="167" fontId="104" fillId="22" borderId="70">
      <alignment vertical="center"/>
      <protection locked="0"/>
    </xf>
    <xf numFmtId="167" fontId="104" fillId="22" borderId="70">
      <alignment vertical="center"/>
      <protection locked="0"/>
    </xf>
    <xf numFmtId="185" fontId="104" fillId="22" borderId="70">
      <alignment vertical="center"/>
      <protection locked="0"/>
    </xf>
    <xf numFmtId="185" fontId="104" fillId="23" borderId="70">
      <alignment vertical="center"/>
    </xf>
    <xf numFmtId="185" fontId="104" fillId="23" borderId="70">
      <alignment vertical="center"/>
    </xf>
    <xf numFmtId="186" fontId="104" fillId="23" borderId="70">
      <alignment vertical="center"/>
    </xf>
    <xf numFmtId="186" fontId="104" fillId="23" borderId="70">
      <alignment vertical="center"/>
    </xf>
    <xf numFmtId="186" fontId="104" fillId="23" borderId="70">
      <alignment vertical="center"/>
    </xf>
    <xf numFmtId="186" fontId="104" fillId="23" borderId="70">
      <alignment vertical="center"/>
    </xf>
    <xf numFmtId="194" fontId="104" fillId="23" borderId="70">
      <alignment vertical="center"/>
    </xf>
    <xf numFmtId="197" fontId="104" fillId="23" borderId="70">
      <alignment vertical="center"/>
    </xf>
    <xf numFmtId="190" fontId="104" fillId="23" borderId="70">
      <alignment vertical="center"/>
    </xf>
    <xf numFmtId="190" fontId="104" fillId="23" borderId="70">
      <alignment vertical="center"/>
    </xf>
    <xf numFmtId="190" fontId="104" fillId="23" borderId="70">
      <alignment vertical="center"/>
    </xf>
    <xf numFmtId="190" fontId="104" fillId="23" borderId="70">
      <alignment vertical="center"/>
    </xf>
    <xf numFmtId="185" fontId="104" fillId="23" borderId="70">
      <alignment vertical="center"/>
    </xf>
    <xf numFmtId="185" fontId="104" fillId="23" borderId="70">
      <alignment vertical="center"/>
    </xf>
    <xf numFmtId="185" fontId="104" fillId="23" borderId="70">
      <alignment vertical="center"/>
    </xf>
    <xf numFmtId="185" fontId="104" fillId="23" borderId="70">
      <alignment vertical="center"/>
    </xf>
    <xf numFmtId="185" fontId="104" fillId="73" borderId="70">
      <alignment horizontal="right" vertical="center"/>
      <protection locked="0"/>
    </xf>
    <xf numFmtId="190" fontId="104" fillId="73" borderId="70">
      <alignment horizontal="right" vertical="center"/>
      <protection locked="0"/>
    </xf>
    <xf numFmtId="190" fontId="104" fillId="73" borderId="70">
      <alignment horizontal="right" vertical="center"/>
      <protection locked="0"/>
    </xf>
    <xf numFmtId="197" fontId="104" fillId="73" borderId="70">
      <alignment horizontal="right" vertical="center"/>
      <protection locked="0"/>
    </xf>
    <xf numFmtId="194" fontId="104" fillId="73" borderId="70">
      <alignment horizontal="right" vertical="center"/>
      <protection locked="0"/>
    </xf>
    <xf numFmtId="197" fontId="104" fillId="73" borderId="70">
      <alignment horizontal="right" vertical="center"/>
      <protection locked="0"/>
    </xf>
    <xf numFmtId="185" fontId="104" fillId="73" borderId="70">
      <alignment horizontal="right" vertical="center"/>
      <protection locked="0"/>
    </xf>
    <xf numFmtId="185" fontId="104" fillId="73" borderId="70">
      <alignment horizontal="right" vertical="center"/>
      <protection locked="0"/>
    </xf>
    <xf numFmtId="185" fontId="104" fillId="73" borderId="70">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86" borderId="70" applyNumberFormat="0">
      <protection locked="0"/>
    </xf>
    <xf numFmtId="190" fontId="149" fillId="44" borderId="67" applyBorder="0"/>
    <xf numFmtId="4" fontId="150" fillId="71" borderId="65" applyNumberFormat="0" applyProtection="0">
      <alignment vertical="center"/>
    </xf>
    <xf numFmtId="4" fontId="147" fillId="22" borderId="70"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70"/>
    <xf numFmtId="4" fontId="152" fillId="86" borderId="63" applyNumberFormat="0" applyProtection="0">
      <alignment horizontal="right" vertical="center"/>
    </xf>
    <xf numFmtId="37" fontId="107" fillId="0" borderId="68" applyNumberFormat="0"/>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185" fontId="3" fillId="27" borderId="70">
      <alignment vertical="center"/>
    </xf>
    <xf numFmtId="194" fontId="3" fillId="27" borderId="70">
      <alignment vertical="center"/>
    </xf>
    <xf numFmtId="197" fontId="3" fillId="27" borderId="70">
      <alignment vertical="center"/>
    </xf>
    <xf numFmtId="185" fontId="3" fillId="20" borderId="70">
      <alignment vertical="center"/>
      <protection locked="0"/>
    </xf>
    <xf numFmtId="194" fontId="3" fillId="20" borderId="70">
      <alignment vertical="center"/>
      <protection locked="0"/>
    </xf>
    <xf numFmtId="201" fontId="3" fillId="33" borderId="70">
      <alignment vertical="center"/>
    </xf>
    <xf numFmtId="194" fontId="3" fillId="33" borderId="70">
      <alignment vertical="center"/>
    </xf>
    <xf numFmtId="197" fontId="3" fillId="33" borderId="70">
      <alignment vertical="center"/>
    </xf>
    <xf numFmtId="185" fontId="3" fillId="33" borderId="70">
      <alignment vertical="center"/>
    </xf>
    <xf numFmtId="194" fontId="3" fillId="90" borderId="70">
      <alignment horizontal="right" vertical="center"/>
      <protection locked="0"/>
    </xf>
    <xf numFmtId="197" fontId="3" fillId="90" borderId="70">
      <alignment horizontal="right" vertical="center"/>
      <protection locked="0"/>
    </xf>
    <xf numFmtId="185" fontId="3" fillId="90" borderId="70">
      <alignment horizontal="right" vertical="center"/>
      <protection locked="0"/>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190" fontId="101" fillId="85" borderId="65" applyNumberFormat="0" applyProtection="0">
      <alignment horizontal="left" vertical="top" indent="1"/>
    </xf>
    <xf numFmtId="190" fontId="101" fillId="37" borderId="65" applyNumberFormat="0" applyProtection="0">
      <alignment horizontal="left" vertical="center" indent="1"/>
    </xf>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45" fillId="67" borderId="64" applyNumberFormat="0" applyAlignment="0" applyProtection="0"/>
    <xf numFmtId="190" fontId="145" fillId="67" borderId="64" applyNumberFormat="0" applyAlignment="0" applyProtection="0"/>
    <xf numFmtId="190" fontId="148" fillId="74" borderId="65" applyNumberFormat="0" applyProtection="0">
      <alignment horizontal="left" vertical="top" indent="1"/>
    </xf>
    <xf numFmtId="4" fontId="144" fillId="79" borderId="66"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190" fontId="101" fillId="44" borderId="65" applyNumberFormat="0" applyProtection="0">
      <alignment horizontal="left" vertical="top" indent="1"/>
    </xf>
    <xf numFmtId="37" fontId="107" fillId="0" borderId="68" applyNumberFormat="0"/>
    <xf numFmtId="190" fontId="144" fillId="44"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38" borderId="65" applyNumberFormat="0" applyProtection="0">
      <alignment horizontal="left" vertical="top" indent="1"/>
    </xf>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85" fontId="3" fillId="27" borderId="70">
      <alignment vertical="center"/>
    </xf>
    <xf numFmtId="185" fontId="3" fillId="27" borderId="70">
      <alignment vertical="center"/>
    </xf>
    <xf numFmtId="185" fontId="3" fillId="27" borderId="70">
      <alignment vertical="center"/>
    </xf>
    <xf numFmtId="0" fontId="3" fillId="27" borderId="70">
      <alignment vertical="center"/>
    </xf>
    <xf numFmtId="0" fontId="3" fillId="27" borderId="70">
      <alignment vertical="center"/>
    </xf>
    <xf numFmtId="0" fontId="3" fillId="27" borderId="70">
      <alignment vertical="center"/>
    </xf>
    <xf numFmtId="0" fontId="3" fillId="27" borderId="70">
      <alignment vertical="center"/>
    </xf>
    <xf numFmtId="185" fontId="3" fillId="27" borderId="70">
      <alignment vertical="center"/>
    </xf>
    <xf numFmtId="194" fontId="3" fillId="27" borderId="70">
      <alignment vertical="center"/>
    </xf>
    <xf numFmtId="185" fontId="3" fillId="27" borderId="70">
      <alignment vertical="center"/>
    </xf>
    <xf numFmtId="201" fontId="3" fillId="27" borderId="70">
      <alignment vertical="center"/>
    </xf>
    <xf numFmtId="194" fontId="3" fillId="27" borderId="70">
      <alignment vertical="center"/>
    </xf>
    <xf numFmtId="194" fontId="3" fillId="27" borderId="70">
      <alignment vertical="center"/>
    </xf>
    <xf numFmtId="197" fontId="3" fillId="27" borderId="70">
      <alignment vertical="center"/>
    </xf>
    <xf numFmtId="186" fontId="3" fillId="20" borderId="70">
      <alignment vertical="center"/>
      <protection locked="0"/>
    </xf>
    <xf numFmtId="186" fontId="3" fillId="20" borderId="70">
      <alignment vertical="center"/>
      <protection locked="0"/>
    </xf>
    <xf numFmtId="0" fontId="3" fillId="20" borderId="70">
      <alignment vertical="center"/>
      <protection locked="0"/>
    </xf>
    <xf numFmtId="0" fontId="3" fillId="20" borderId="70">
      <alignment vertical="center"/>
      <protection locked="0"/>
    </xf>
    <xf numFmtId="186" fontId="3" fillId="20" borderId="70">
      <alignment vertical="center"/>
      <protection locked="0"/>
    </xf>
    <xf numFmtId="186" fontId="3" fillId="20" borderId="70">
      <alignment vertical="center"/>
      <protection locked="0"/>
    </xf>
    <xf numFmtId="0" fontId="3" fillId="20" borderId="70">
      <alignment vertical="center"/>
      <protection locked="0"/>
    </xf>
    <xf numFmtId="0" fontId="3" fillId="20" borderId="70">
      <alignment vertical="center"/>
      <protection locked="0"/>
    </xf>
    <xf numFmtId="186" fontId="3" fillId="20" borderId="70">
      <alignment vertical="center"/>
      <protection locked="0"/>
    </xf>
    <xf numFmtId="186" fontId="3" fillId="20" borderId="70">
      <alignment vertical="center"/>
      <protection locked="0"/>
    </xf>
    <xf numFmtId="194" fontId="3" fillId="20" borderId="70">
      <alignment vertical="center"/>
      <protection locked="0"/>
    </xf>
    <xf numFmtId="185" fontId="3" fillId="20" borderId="70">
      <alignment vertical="center"/>
      <protection locked="0"/>
    </xf>
    <xf numFmtId="167" fontId="3" fillId="20" borderId="70">
      <alignment vertical="center"/>
      <protection locked="0"/>
    </xf>
    <xf numFmtId="167" fontId="3" fillId="20" borderId="70">
      <alignment vertical="center"/>
      <protection locked="0"/>
    </xf>
    <xf numFmtId="167" fontId="3" fillId="20" borderId="70">
      <alignment vertical="center"/>
      <protection locked="0"/>
    </xf>
    <xf numFmtId="167" fontId="3" fillId="20" borderId="70">
      <alignment vertical="center"/>
      <protection locked="0"/>
    </xf>
    <xf numFmtId="185" fontId="3" fillId="20" borderId="70">
      <alignment vertical="center"/>
      <protection locked="0"/>
    </xf>
    <xf numFmtId="185" fontId="3" fillId="20" borderId="70">
      <alignment vertical="center"/>
      <protection locked="0"/>
    </xf>
    <xf numFmtId="194" fontId="3" fillId="20" borderId="70">
      <alignment vertical="center"/>
      <protection locked="0"/>
    </xf>
    <xf numFmtId="185"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201" fontId="3" fillId="33" borderId="70">
      <alignment vertical="center"/>
    </xf>
    <xf numFmtId="194" fontId="3" fillId="33" borderId="70">
      <alignment vertical="center"/>
    </xf>
    <xf numFmtId="194" fontId="3" fillId="33" borderId="70">
      <alignment vertical="center"/>
    </xf>
    <xf numFmtId="197" fontId="3" fillId="33" borderId="70">
      <alignment vertical="center"/>
    </xf>
    <xf numFmtId="0" fontId="3" fillId="33" borderId="70">
      <alignment vertical="center"/>
    </xf>
    <xf numFmtId="0" fontId="3" fillId="33" borderId="70">
      <alignment vertical="center"/>
    </xf>
    <xf numFmtId="0" fontId="3" fillId="33" borderId="70">
      <alignment vertical="center"/>
    </xf>
    <xf numFmtId="0" fontId="3" fillId="33" borderId="70">
      <alignment vertical="center"/>
    </xf>
    <xf numFmtId="185" fontId="3" fillId="33" borderId="70">
      <alignment vertical="center"/>
    </xf>
    <xf numFmtId="194" fontId="3" fillId="33" borderId="70">
      <alignment vertical="center"/>
    </xf>
    <xf numFmtId="185" fontId="3" fillId="33" borderId="70">
      <alignment vertical="center"/>
    </xf>
    <xf numFmtId="185" fontId="3" fillId="33" borderId="70">
      <alignment vertical="center"/>
    </xf>
    <xf numFmtId="185" fontId="3" fillId="90" borderId="70">
      <alignment horizontal="right" vertical="center"/>
      <protection locked="0"/>
    </xf>
    <xf numFmtId="0" fontId="3" fillId="90" borderId="70">
      <alignment horizontal="right" vertical="center"/>
      <protection locked="0"/>
    </xf>
    <xf numFmtId="0" fontId="3" fillId="90" borderId="70">
      <alignment horizontal="right" vertical="center"/>
      <protection locked="0"/>
    </xf>
    <xf numFmtId="0" fontId="3" fillId="90" borderId="70">
      <alignment horizontal="right" vertical="center"/>
      <protection locked="0"/>
    </xf>
    <xf numFmtId="201" fontId="3" fillId="90" borderId="70">
      <alignment horizontal="right" vertical="center"/>
      <protection locked="0"/>
    </xf>
    <xf numFmtId="194" fontId="3" fillId="90" borderId="70">
      <alignment horizontal="right" vertical="center"/>
      <protection locked="0"/>
    </xf>
    <xf numFmtId="194" fontId="3" fillId="90" borderId="70">
      <alignment horizontal="right" vertical="center"/>
      <protection locked="0"/>
    </xf>
    <xf numFmtId="197" fontId="3" fillId="90" borderId="70">
      <alignment horizontal="right" vertical="center"/>
      <protection locked="0"/>
    </xf>
    <xf numFmtId="185" fontId="3" fillId="90" borderId="70">
      <alignment horizontal="right" vertical="center"/>
      <protection locked="0"/>
    </xf>
    <xf numFmtId="194" fontId="3" fillId="90" borderId="70">
      <alignment horizontal="right" vertical="center"/>
      <protection locked="0"/>
    </xf>
    <xf numFmtId="185" fontId="3" fillId="90" borderId="70">
      <alignment horizontal="right" vertical="center"/>
      <protection locked="0"/>
    </xf>
    <xf numFmtId="185" fontId="3" fillId="90" borderId="70">
      <alignment horizontal="right" vertical="center"/>
      <protection locked="0"/>
    </xf>
    <xf numFmtId="0" fontId="101" fillId="86" borderId="70" applyNumberFormat="0">
      <protection locked="0"/>
    </xf>
    <xf numFmtId="185" fontId="104" fillId="23" borderId="70">
      <alignment vertical="center"/>
    </xf>
    <xf numFmtId="190" fontId="101" fillId="86" borderId="70" applyNumberFormat="0">
      <protection locked="0"/>
    </xf>
    <xf numFmtId="190" fontId="144" fillId="88" borderId="7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3" fillId="0" borderId="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3" fillId="0" borderId="0"/>
    <xf numFmtId="190" fontId="1" fillId="0" borderId="0"/>
    <xf numFmtId="197" fontId="104" fillId="72" borderId="70">
      <alignment vertical="center"/>
    </xf>
    <xf numFmtId="185" fontId="104" fillId="22" borderId="70">
      <alignment vertical="center"/>
      <protection locked="0"/>
    </xf>
    <xf numFmtId="186" fontId="104" fillId="22" borderId="70">
      <alignment vertical="center"/>
      <protection locked="0"/>
    </xf>
    <xf numFmtId="186" fontId="104" fillId="22" borderId="70">
      <alignment vertical="center"/>
      <protection locked="0"/>
    </xf>
    <xf numFmtId="185" fontId="104" fillId="23" borderId="70">
      <alignment vertical="center"/>
    </xf>
    <xf numFmtId="185" fontId="104" fillId="23" borderId="70">
      <alignment vertical="center"/>
    </xf>
    <xf numFmtId="185" fontId="104" fillId="73" borderId="70">
      <alignment horizontal="right" vertical="center"/>
      <protection locked="0"/>
    </xf>
    <xf numFmtId="197" fontId="104" fillId="73" borderId="70">
      <alignment horizontal="right" vertical="center"/>
      <protection locked="0"/>
    </xf>
    <xf numFmtId="195" fontId="107" fillId="0" borderId="43" applyFill="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5" fontId="107" fillId="0" borderId="43" applyFill="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 fillId="0" borderId="0"/>
    <xf numFmtId="9" fontId="1" fillId="0" borderId="0" applyFont="0" applyFill="0" applyBorder="0" applyAlignment="0" applyProtection="0"/>
    <xf numFmtId="43" fontId="104"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 fontId="157" fillId="75" borderId="65" applyNumberFormat="0" applyProtection="0">
      <alignment vertical="center"/>
    </xf>
    <xf numFmtId="4" fontId="158" fillId="75" borderId="65" applyNumberFormat="0" applyProtection="0">
      <alignment vertical="center"/>
    </xf>
    <xf numFmtId="4" fontId="109" fillId="75" borderId="65" applyNumberFormat="0" applyProtection="0">
      <alignment horizontal="left" vertical="center" indent="1"/>
    </xf>
    <xf numFmtId="0" fontId="108" fillId="74" borderId="65" applyNumberFormat="0" applyProtection="0">
      <alignment horizontal="left" vertical="top" indent="1"/>
    </xf>
    <xf numFmtId="4" fontId="109" fillId="97" borderId="65" applyNumberFormat="0" applyProtection="0">
      <alignment horizontal="right" vertical="center"/>
    </xf>
    <xf numFmtId="4" fontId="109" fillId="98" borderId="65" applyNumberFormat="0" applyProtection="0">
      <alignment horizontal="right" vertical="center"/>
    </xf>
    <xf numFmtId="4" fontId="109" fillId="99" borderId="65" applyNumberFormat="0" applyProtection="0">
      <alignment horizontal="right" vertical="center"/>
    </xf>
    <xf numFmtId="4" fontId="109" fillId="23" borderId="65" applyNumberFormat="0" applyProtection="0">
      <alignment horizontal="right" vertical="center"/>
    </xf>
    <xf numFmtId="4" fontId="109" fillId="72" borderId="65" applyNumberFormat="0" applyProtection="0">
      <alignment horizontal="right" vertical="center"/>
    </xf>
    <xf numFmtId="4" fontId="109" fillId="100" borderId="65" applyNumberFormat="0" applyProtection="0">
      <alignment horizontal="right" vertical="center"/>
    </xf>
    <xf numFmtId="4" fontId="109" fillId="101" borderId="65" applyNumberFormat="0" applyProtection="0">
      <alignment horizontal="right" vertical="center"/>
    </xf>
    <xf numFmtId="4" fontId="109" fillId="102" borderId="65" applyNumberFormat="0" applyProtection="0">
      <alignment horizontal="right" vertical="center"/>
    </xf>
    <xf numFmtId="4" fontId="109" fillId="103" borderId="65" applyNumberFormat="0" applyProtection="0">
      <alignment horizontal="right" vertical="center"/>
    </xf>
    <xf numFmtId="4" fontId="109" fillId="105" borderId="65" applyNumberFormat="0" applyProtection="0">
      <alignment horizontal="right" vertical="center"/>
    </xf>
    <xf numFmtId="0" fontId="101" fillId="44" borderId="65" applyNumberFormat="0" applyProtection="0">
      <alignment horizontal="left" vertical="center" indent="1"/>
    </xf>
    <xf numFmtId="0" fontId="101" fillId="44" borderId="65" applyNumberFormat="0" applyProtection="0">
      <alignment horizontal="left" vertical="top" indent="1"/>
    </xf>
    <xf numFmtId="0" fontId="101" fillId="38" borderId="65" applyNumberFormat="0" applyProtection="0">
      <alignment horizontal="left" vertical="center" indent="1"/>
    </xf>
    <xf numFmtId="0" fontId="101" fillId="38" borderId="65" applyNumberFormat="0" applyProtection="0">
      <alignment horizontal="left" vertical="top" indent="1"/>
    </xf>
    <xf numFmtId="0" fontId="101" fillId="85" borderId="65" applyNumberFormat="0" applyProtection="0">
      <alignment horizontal="left" vertical="center" indent="1"/>
    </xf>
    <xf numFmtId="0" fontId="101" fillId="85" borderId="65" applyNumberFormat="0" applyProtection="0">
      <alignment horizontal="left" vertical="top" indent="1"/>
    </xf>
    <xf numFmtId="0" fontId="101" fillId="37" borderId="65" applyNumberFormat="0" applyProtection="0">
      <alignment horizontal="left" vertical="center" indent="1"/>
    </xf>
    <xf numFmtId="0" fontId="101" fillId="37" borderId="65" applyNumberFormat="0" applyProtection="0">
      <alignment horizontal="left" vertical="top" indent="1"/>
    </xf>
    <xf numFmtId="4" fontId="109" fillId="106" borderId="65" applyNumberFormat="0" applyProtection="0">
      <alignment vertical="center"/>
    </xf>
    <xf numFmtId="4" fontId="159" fillId="106" borderId="65" applyNumberFormat="0" applyProtection="0">
      <alignment vertical="center"/>
    </xf>
    <xf numFmtId="0" fontId="128" fillId="71" borderId="65" applyNumberFormat="0" applyProtection="0">
      <alignment horizontal="left" vertical="top" indent="1"/>
    </xf>
    <xf numFmtId="4" fontId="109" fillId="106" borderId="65" applyNumberFormat="0" applyProtection="0">
      <alignment horizontal="right" vertical="center"/>
    </xf>
    <xf numFmtId="4" fontId="159" fillId="106" borderId="65" applyNumberFormat="0" applyProtection="0">
      <alignment horizontal="right" vertical="center"/>
    </xf>
    <xf numFmtId="4" fontId="157" fillId="105" borderId="65" applyNumberFormat="0" applyProtection="0">
      <alignment horizontal="left" vertical="center" indent="1"/>
    </xf>
    <xf numFmtId="0" fontId="128" fillId="38" borderId="65" applyNumberFormat="0" applyProtection="0">
      <alignment horizontal="left" vertical="top" indent="1"/>
    </xf>
    <xf numFmtId="4" fontId="161" fillId="106" borderId="65" applyNumberFormat="0" applyProtection="0">
      <alignment horizontal="right" vertical="center"/>
    </xf>
    <xf numFmtId="190" fontId="132" fillId="67" borderId="63" applyNumberFormat="0" applyAlignment="0" applyProtection="0"/>
    <xf numFmtId="190" fontId="132" fillId="67" borderId="63"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01" fillId="44" borderId="65"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37" borderId="65" applyNumberFormat="0" applyProtection="0">
      <alignment horizontal="left" vertical="center"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37" fontId="107" fillId="0" borderId="68" applyNumberFormat="0"/>
    <xf numFmtId="195" fontId="107" fillId="0" borderId="43" applyFill="0"/>
    <xf numFmtId="0" fontId="1" fillId="0" borderId="0"/>
    <xf numFmtId="0" fontId="1" fillId="0" borderId="0"/>
    <xf numFmtId="43" fontId="3" fillId="0" borderId="0" applyFont="0" applyFill="0" applyBorder="0" applyAlignment="0" applyProtection="0"/>
    <xf numFmtId="9" fontId="1"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194" fontId="3" fillId="27" borderId="29">
      <alignment vertical="center"/>
    </xf>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 fillId="0" borderId="0"/>
    <xf numFmtId="197" fontId="104" fillId="72" borderId="29">
      <alignment vertical="center"/>
    </xf>
    <xf numFmtId="185" fontId="104" fillId="72" borderId="29">
      <alignment vertical="center"/>
    </xf>
    <xf numFmtId="185"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4" fontId="104" fillId="72" borderId="29">
      <alignment vertical="center"/>
    </xf>
    <xf numFmtId="194" fontId="104" fillId="72" borderId="29">
      <alignment vertical="center"/>
    </xf>
    <xf numFmtId="197" fontId="104" fillId="72" borderId="29">
      <alignment vertical="center"/>
    </xf>
    <xf numFmtId="185"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5" fontId="104" fillId="22" borderId="29">
      <alignment vertical="center"/>
      <protection locked="0"/>
    </xf>
    <xf numFmtId="185"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85" fontId="104" fillId="22" borderId="29">
      <alignment vertical="center"/>
      <protection locked="0"/>
    </xf>
    <xf numFmtId="185" fontId="104" fillId="23" borderId="29">
      <alignment vertical="center"/>
    </xf>
    <xf numFmtId="185"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94" fontId="104" fillId="23" borderId="29">
      <alignment vertical="center"/>
    </xf>
    <xf numFmtId="197"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73" borderId="29">
      <alignment horizontal="right" vertical="center"/>
      <protection locked="0"/>
    </xf>
    <xf numFmtId="190" fontId="104" fillId="73" borderId="29">
      <alignment horizontal="right" vertical="center"/>
      <protection locked="0"/>
    </xf>
    <xf numFmtId="190" fontId="104" fillId="73" borderId="29">
      <alignment horizontal="right" vertical="center"/>
      <protection locked="0"/>
    </xf>
    <xf numFmtId="197" fontId="104" fillId="73" borderId="29">
      <alignment horizontal="right" vertical="center"/>
      <protection locked="0"/>
    </xf>
    <xf numFmtId="194" fontId="104" fillId="73" borderId="29">
      <alignment horizontal="right" vertical="center"/>
      <protection locked="0"/>
    </xf>
    <xf numFmtId="197"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190" fontId="144" fillId="85" borderId="63" applyNumberFormat="0" applyProtection="0">
      <alignment horizontal="left" vertical="center" indent="1"/>
    </xf>
    <xf numFmtId="190" fontId="144" fillId="37" borderId="63" applyNumberFormat="0" applyProtection="0">
      <alignment horizontal="left" vertical="center" indent="1"/>
    </xf>
    <xf numFmtId="190" fontId="101" fillId="86" borderId="29" applyNumberFormat="0">
      <protection locked="0"/>
    </xf>
    <xf numFmtId="4" fontId="150" fillId="71" borderId="65" applyNumberFormat="0" applyProtection="0">
      <alignment vertical="center"/>
    </xf>
    <xf numFmtId="4" fontId="147" fillId="22" borderId="29"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29"/>
    <xf numFmtId="4" fontId="152" fillId="86" borderId="63" applyNumberFormat="0" applyProtection="0">
      <alignment horizontal="right" vertical="center"/>
    </xf>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85" fontId="3" fillId="27" borderId="29">
      <alignment vertical="center"/>
    </xf>
    <xf numFmtId="194" fontId="3" fillId="27" borderId="29">
      <alignment vertical="center"/>
    </xf>
    <xf numFmtId="197" fontId="3" fillId="27" borderId="29">
      <alignment vertical="center"/>
    </xf>
    <xf numFmtId="185" fontId="3" fillId="20" borderId="29">
      <alignment vertical="center"/>
      <protection locked="0"/>
    </xf>
    <xf numFmtId="194" fontId="3" fillId="20" borderId="29">
      <alignment vertical="center"/>
      <protection locked="0"/>
    </xf>
    <xf numFmtId="201" fontId="3" fillId="33" borderId="29">
      <alignment vertical="center"/>
    </xf>
    <xf numFmtId="194" fontId="3" fillId="33" borderId="29">
      <alignment vertical="center"/>
    </xf>
    <xf numFmtId="197" fontId="3" fillId="33" borderId="29">
      <alignment vertical="center"/>
    </xf>
    <xf numFmtId="185" fontId="3" fillId="33" borderId="29">
      <alignment vertical="center"/>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43" fontId="3" fillId="0" borderId="0" applyFont="0" applyFill="0" applyBorder="0" applyAlignment="0" applyProtection="0"/>
    <xf numFmtId="43" fontId="106" fillId="0" borderId="0" applyFont="0" applyFill="0" applyBorder="0" applyAlignment="0" applyProtection="0"/>
    <xf numFmtId="190" fontId="132" fillId="67" borderId="63" applyNumberFormat="0" applyAlignment="0" applyProtection="0"/>
    <xf numFmtId="190" fontId="132" fillId="67" borderId="63"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43" fontId="103" fillId="0" borderId="0" applyFont="0" applyFill="0" applyBorder="0" applyAlignment="0" applyProtection="0"/>
    <xf numFmtId="190" fontId="144" fillId="44" borderId="65" applyNumberFormat="0" applyProtection="0">
      <alignment horizontal="left" vertical="top" indent="1"/>
    </xf>
    <xf numFmtId="43" fontId="3" fillId="0" borderId="0" applyFont="0" applyFill="0" applyBorder="0" applyAlignment="0" applyProtection="0"/>
    <xf numFmtId="190" fontId="101" fillId="85" borderId="65" applyNumberFormat="0" applyProtection="0">
      <alignment horizontal="left" vertical="top" indent="1"/>
    </xf>
    <xf numFmtId="43" fontId="106" fillId="0" borderId="0" applyFont="0" applyFill="0" applyBorder="0" applyAlignment="0" applyProtection="0"/>
    <xf numFmtId="190" fontId="101" fillId="37" borderId="65" applyNumberFormat="0" applyProtection="0">
      <alignment horizontal="left" vertical="center" indent="1"/>
    </xf>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45" fillId="67" borderId="64" applyNumberFormat="0" applyAlignment="0" applyProtection="0"/>
    <xf numFmtId="190" fontId="145" fillId="67" borderId="64" applyNumberFormat="0" applyAlignment="0" applyProtection="0"/>
    <xf numFmtId="190" fontId="148" fillId="74" borderId="65" applyNumberFormat="0" applyProtection="0">
      <alignment horizontal="left" vertical="top" indent="1"/>
    </xf>
    <xf numFmtId="4" fontId="144" fillId="79" borderId="66"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190" fontId="101" fillId="44" borderId="65" applyNumberFormat="0" applyProtection="0">
      <alignment horizontal="left" vertical="top" indent="1"/>
    </xf>
    <xf numFmtId="37" fontId="107" fillId="0" borderId="68" applyNumberFormat="0"/>
    <xf numFmtId="190" fontId="144" fillId="44"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38" borderId="65" applyNumberFormat="0" applyProtection="0">
      <alignment horizontal="left" vertical="top" indent="1"/>
    </xf>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0" fontId="1" fillId="0" borderId="0"/>
    <xf numFmtId="9" fontId="1" fillId="0" borderId="0" applyFont="0" applyFill="0" applyBorder="0" applyAlignment="0" applyProtection="0"/>
    <xf numFmtId="43" fontId="104"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9" fontId="1"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90" fontId="144" fillId="85" borderId="65" applyNumberFormat="0" applyProtection="0">
      <alignment horizontal="left" vertical="top" indent="1"/>
    </xf>
    <xf numFmtId="190" fontId="101" fillId="85" borderId="65" applyNumberFormat="0" applyProtection="0">
      <alignment horizontal="left" vertical="top" indent="1"/>
    </xf>
    <xf numFmtId="0" fontId="1" fillId="0" borderId="0"/>
    <xf numFmtId="190" fontId="104" fillId="22" borderId="29">
      <alignment vertical="center"/>
      <protection locked="0"/>
    </xf>
    <xf numFmtId="4" fontId="150" fillId="71" borderId="65" applyNumberFormat="0" applyProtection="0">
      <alignment vertical="center"/>
    </xf>
    <xf numFmtId="0" fontId="1" fillId="0" borderId="0"/>
    <xf numFmtId="4" fontId="144" fillId="76" borderId="63" applyNumberFormat="0" applyProtection="0">
      <alignment horizontal="left" vertical="center" indent="1"/>
    </xf>
    <xf numFmtId="0" fontId="1" fillId="0" borderId="0"/>
    <xf numFmtId="190" fontId="134" fillId="0" borderId="69" applyNumberFormat="0" applyFill="0" applyAlignment="0" applyProtection="0"/>
    <xf numFmtId="190" fontId="144" fillId="63" borderId="63" applyNumberFormat="0" applyFont="0" applyAlignment="0" applyProtection="0"/>
    <xf numFmtId="0" fontId="1" fillId="0" borderId="0"/>
    <xf numFmtId="0" fontId="1" fillId="0" borderId="0"/>
    <xf numFmtId="0" fontId="1" fillId="0" borderId="0"/>
    <xf numFmtId="0" fontId="1" fillId="0" borderId="0"/>
    <xf numFmtId="0" fontId="1" fillId="0" borderId="0"/>
    <xf numFmtId="190" fontId="150" fillId="71" borderId="65" applyNumberFormat="0" applyProtection="0">
      <alignment horizontal="left" vertical="top" indent="1"/>
    </xf>
    <xf numFmtId="4" fontId="101" fillId="44" borderId="66" applyNumberFormat="0" applyProtection="0">
      <alignment horizontal="left" vertical="center" indent="1"/>
    </xf>
    <xf numFmtId="0" fontId="1" fillId="0" borderId="0"/>
    <xf numFmtId="190" fontId="101" fillId="38" borderId="65" applyNumberFormat="0" applyProtection="0">
      <alignment horizontal="left" vertical="top" indent="1"/>
    </xf>
    <xf numFmtId="0" fontId="1" fillId="0" borderId="0" applyFont="0" applyFill="0" applyBorder="0" applyProtection="0">
      <alignment vertical="top"/>
    </xf>
    <xf numFmtId="190" fontId="144" fillId="44" borderId="65" applyNumberFormat="0" applyProtection="0">
      <alignment horizontal="left" vertical="top" indent="1"/>
    </xf>
    <xf numFmtId="0" fontId="1" fillId="0" borderId="0"/>
    <xf numFmtId="186" fontId="3" fillId="33" borderId="29">
      <alignment vertical="center"/>
    </xf>
    <xf numFmtId="4" fontId="151" fillId="87" borderId="66" applyNumberFormat="0" applyProtection="0">
      <alignment horizontal="left" vertical="center" indent="1"/>
    </xf>
    <xf numFmtId="4" fontId="151" fillId="87" borderId="66" applyNumberFormat="0" applyProtection="0">
      <alignment horizontal="left" vertical="center" indent="1"/>
    </xf>
    <xf numFmtId="0" fontId="1" fillId="0" borderId="0"/>
    <xf numFmtId="190" fontId="101" fillId="37" borderId="65" applyNumberFormat="0" applyProtection="0">
      <alignment horizontal="left" vertical="top" indent="1"/>
    </xf>
    <xf numFmtId="190" fontId="101" fillId="37" borderId="65"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190" fontId="144" fillId="63" borderId="63" applyNumberFormat="0" applyFont="0" applyAlignment="0" applyProtection="0"/>
    <xf numFmtId="190" fontId="132" fillId="67" borderId="63" applyNumberFormat="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90" fontId="101" fillId="37" borderId="6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37" fontId="107" fillId="0" borderId="68" applyNumberFormat="0"/>
    <xf numFmtId="0" fontId="1" fillId="0" borderId="0"/>
    <xf numFmtId="0" fontId="1" fillId="0" borderId="0"/>
    <xf numFmtId="44" fontId="3" fillId="0" borderId="0" applyFont="0" applyFill="0" applyBorder="0" applyAlignment="0" applyProtection="0"/>
    <xf numFmtId="190" fontId="140" fillId="64" borderId="63" applyNumberFormat="0" applyAlignment="0" applyProtection="0"/>
    <xf numFmtId="0" fontId="1" fillId="0" borderId="0"/>
    <xf numFmtId="0" fontId="1" fillId="0" borderId="0"/>
    <xf numFmtId="4" fontId="144" fillId="39" borderId="63"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190" fontId="132" fillId="67" borderId="63" applyNumberFormat="0" applyAlignment="0" applyProtection="0"/>
    <xf numFmtId="190" fontId="144" fillId="63" borderId="6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9" fontId="1" fillId="0" borderId="0" applyFont="0" applyFill="0" applyBorder="0" applyAlignment="0" applyProtection="0"/>
    <xf numFmtId="4" fontId="147" fillId="75" borderId="63" applyNumberFormat="0" applyProtection="0">
      <alignment vertical="center"/>
    </xf>
    <xf numFmtId="0" fontId="1" fillId="0" borderId="0"/>
    <xf numFmtId="190" fontId="104" fillId="23" borderId="7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 fontId="144" fillId="38" borderId="63" applyNumberFormat="0" applyProtection="0">
      <alignment horizontal="right" vertical="center"/>
    </xf>
    <xf numFmtId="190" fontId="144" fillId="44" borderId="65" applyNumberFormat="0" applyProtection="0">
      <alignment horizontal="left" vertical="top" indent="1"/>
    </xf>
    <xf numFmtId="4" fontId="144" fillId="37" borderId="66" applyNumberFormat="0" applyProtection="0">
      <alignment horizontal="left" vertical="center" indent="1"/>
    </xf>
    <xf numFmtId="9" fontId="1" fillId="0" borderId="0" applyFont="0" applyFill="0" applyBorder="0" applyAlignment="0" applyProtection="0"/>
    <xf numFmtId="0" fontId="1" fillId="0" borderId="0"/>
    <xf numFmtId="185" fontId="3" fillId="20" borderId="29">
      <alignment vertical="center"/>
      <protection locked="0"/>
    </xf>
    <xf numFmtId="190" fontId="132" fillId="67" borderId="63" applyNumberFormat="0" applyAlignment="0" applyProtection="0"/>
    <xf numFmtId="43" fontId="114" fillId="0" borderId="0" applyFont="0" applyFill="0" applyBorder="0" applyAlignment="0" applyProtection="0"/>
    <xf numFmtId="44" fontId="114" fillId="0" borderId="0" applyFont="0" applyFill="0" applyBorder="0" applyAlignment="0" applyProtection="0"/>
    <xf numFmtId="44" fontId="1" fillId="0" borderId="0" applyFont="0" applyFill="0" applyBorder="0" applyAlignment="0" applyProtection="0"/>
    <xf numFmtId="44"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 fontId="147" fillId="75" borderId="63" applyNumberFormat="0" applyProtection="0">
      <alignment vertical="center"/>
    </xf>
    <xf numFmtId="43" fontId="114" fillId="0" borderId="0" applyFont="0" applyFill="0" applyBorder="0" applyAlignment="0" applyProtection="0"/>
    <xf numFmtId="190" fontId="144" fillId="37" borderId="65" applyNumberFormat="0" applyProtection="0">
      <alignment horizontal="left" vertical="top" indent="1"/>
    </xf>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 fillId="0" borderId="0" applyFont="0" applyFill="0" applyBorder="0" applyAlignment="0" applyProtection="0"/>
    <xf numFmtId="185" fontId="3" fillId="20" borderId="29">
      <alignment vertical="center"/>
      <protection locked="0"/>
    </xf>
    <xf numFmtId="43" fontId="114" fillId="0" borderId="0" applyFont="0" applyFill="0" applyBorder="0" applyAlignment="0" applyProtection="0"/>
    <xf numFmtId="44" fontId="114" fillId="0" borderId="0" applyFont="0" applyFill="0" applyBorder="0" applyAlignment="0" applyProtection="0"/>
    <xf numFmtId="44" fontId="1" fillId="0" borderId="0" applyFont="0" applyFill="0" applyBorder="0" applyAlignment="0" applyProtection="0"/>
    <xf numFmtId="44" fontId="114" fillId="0" borderId="0" applyFont="0" applyFill="0" applyBorder="0" applyAlignment="0" applyProtection="0"/>
    <xf numFmtId="43" fontId="114" fillId="0" borderId="0" applyFont="0" applyFill="0" applyBorder="0" applyAlignment="0" applyProtection="0"/>
    <xf numFmtId="190" fontId="144" fillId="44" borderId="65" applyNumberFormat="0" applyProtection="0">
      <alignment horizontal="left" vertical="top" indent="1"/>
    </xf>
    <xf numFmtId="43" fontId="114" fillId="0" borderId="0" applyFont="0" applyFill="0" applyBorder="0" applyAlignment="0" applyProtection="0"/>
    <xf numFmtId="43" fontId="114" fillId="0" borderId="0" applyFont="0" applyFill="0" applyBorder="0" applyAlignment="0" applyProtection="0"/>
    <xf numFmtId="4" fontId="144" fillId="39" borderId="63" applyNumberFormat="0" applyProtection="0">
      <alignment horizontal="right" vertical="center"/>
    </xf>
    <xf numFmtId="43" fontId="114" fillId="0" borderId="0" applyFont="0" applyFill="0" applyBorder="0" applyAlignment="0" applyProtection="0"/>
    <xf numFmtId="43" fontId="114" fillId="0" borderId="0" applyFont="0" applyFill="0" applyBorder="0" applyAlignment="0" applyProtection="0"/>
    <xf numFmtId="190" fontId="144" fillId="85" borderId="65" applyNumberFormat="0" applyProtection="0">
      <alignment horizontal="left" vertical="top" indent="1"/>
    </xf>
    <xf numFmtId="43" fontId="114" fillId="0" borderId="0" applyFont="0" applyFill="0" applyBorder="0" applyAlignment="0" applyProtection="0"/>
    <xf numFmtId="4" fontId="144" fillId="82" borderId="63" applyNumberFormat="0" applyProtection="0">
      <alignment horizontal="right" vertical="center"/>
    </xf>
    <xf numFmtId="43" fontId="114" fillId="0" borderId="0" applyFont="0" applyFill="0" applyBorder="0" applyAlignment="0" applyProtection="0"/>
    <xf numFmtId="190" fontId="144" fillId="37" borderId="65" applyNumberFormat="0" applyProtection="0">
      <alignment horizontal="left" vertical="top" indent="1"/>
    </xf>
    <xf numFmtId="43" fontId="114" fillId="0" borderId="0" applyFont="0" applyFill="0" applyBorder="0" applyAlignment="0" applyProtection="0"/>
    <xf numFmtId="43" fontId="114" fillId="0" borderId="0" applyFont="0" applyFill="0" applyBorder="0" applyAlignment="0" applyProtection="0"/>
    <xf numFmtId="190" fontId="144" fillId="63" borderId="63" applyNumberFormat="0" applyFont="0" applyAlignment="0" applyProtection="0"/>
    <xf numFmtId="4" fontId="147" fillId="24" borderId="63" applyNumberFormat="0" applyProtection="0">
      <alignment horizontal="right" vertical="center"/>
    </xf>
    <xf numFmtId="43" fontId="114" fillId="0" borderId="0" applyFont="0" applyFill="0" applyBorder="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14" fillId="0" borderId="0" applyFont="0" applyFill="0" applyBorder="0" applyAlignment="0" applyProtection="0"/>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50" fillId="38" borderId="65" applyNumberFormat="0" applyProtection="0">
      <alignment horizontal="left" vertical="top" indent="1"/>
    </xf>
    <xf numFmtId="190" fontId="144" fillId="85" borderId="65" applyNumberFormat="0" applyProtection="0">
      <alignment horizontal="left" vertical="top" indent="1"/>
    </xf>
    <xf numFmtId="0" fontId="50" fillId="0" borderId="29" applyFill="0"/>
    <xf numFmtId="190" fontId="132" fillId="67" borderId="63" applyNumberFormat="0" applyAlignment="0" applyProtection="0"/>
    <xf numFmtId="43" fontId="3" fillId="0" borderId="0" applyFont="0" applyFill="0" applyBorder="0" applyAlignment="0" applyProtection="0"/>
    <xf numFmtId="185" fontId="3" fillId="33" borderId="29">
      <alignment vertical="center"/>
    </xf>
    <xf numFmtId="185" fontId="3" fillId="20" borderId="29">
      <alignment vertical="center"/>
      <protection locked="0"/>
    </xf>
    <xf numFmtId="190" fontId="144" fillId="37" borderId="65" applyNumberFormat="0" applyProtection="0">
      <alignment horizontal="left" vertical="top" indent="1"/>
    </xf>
    <xf numFmtId="43" fontId="1" fillId="0" borderId="0" applyFont="0" applyFill="0" applyBorder="0" applyAlignment="0" applyProtection="0"/>
    <xf numFmtId="190" fontId="144" fillId="37" borderId="65" applyNumberFormat="0" applyProtection="0">
      <alignment horizontal="left" vertical="top" indent="1"/>
    </xf>
    <xf numFmtId="190" fontId="140" fillId="64" borderId="63" applyNumberFormat="0" applyAlignment="0" applyProtection="0"/>
    <xf numFmtId="190" fontId="144" fillId="38" borderId="65" applyNumberFormat="0" applyProtection="0">
      <alignment horizontal="left" vertical="top" indent="1"/>
    </xf>
    <xf numFmtId="190" fontId="144" fillId="63" borderId="63" applyNumberFormat="0" applyFont="0" applyAlignment="0" applyProtection="0"/>
    <xf numFmtId="4" fontId="144" fillId="46" borderId="63" applyNumberFormat="0" applyProtection="0">
      <alignment horizontal="right" vertical="center"/>
    </xf>
    <xf numFmtId="190" fontId="144" fillId="44" borderId="65" applyNumberFormat="0" applyProtection="0">
      <alignment horizontal="left" vertical="top" indent="1"/>
    </xf>
    <xf numFmtId="0" fontId="1" fillId="0" borderId="0"/>
    <xf numFmtId="190" fontId="144" fillId="37" borderId="65" applyNumberFormat="0" applyProtection="0">
      <alignment horizontal="left" vertical="top" indent="1"/>
    </xf>
    <xf numFmtId="197" fontId="104" fillId="23" borderId="29">
      <alignment vertical="center"/>
    </xf>
    <xf numFmtId="0" fontId="1" fillId="0" borderId="0"/>
    <xf numFmtId="0" fontId="1" fillId="0" borderId="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06"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0" fontId="1" fillId="0" borderId="0"/>
    <xf numFmtId="43" fontId="3" fillId="0" borderId="0" applyFont="0" applyFill="0" applyBorder="0" applyAlignment="0" applyProtection="0"/>
    <xf numFmtId="190" fontId="149" fillId="44" borderId="67" applyBorder="0"/>
    <xf numFmtId="190" fontId="144" fillId="63" borderId="63" applyNumberFormat="0" applyFont="0" applyAlignment="0" applyProtection="0"/>
    <xf numFmtId="43" fontId="106" fillId="0" borderId="0" applyFont="0" applyFill="0" applyBorder="0" applyAlignment="0" applyProtection="0"/>
    <xf numFmtId="4" fontId="101" fillId="44" borderId="66" applyNumberFormat="0" applyProtection="0">
      <alignment horizontal="left" vertical="center" indent="1"/>
    </xf>
    <xf numFmtId="190" fontId="144" fillId="63" borderId="63" applyNumberFormat="0" applyFont="0" applyAlignment="0" applyProtection="0"/>
    <xf numFmtId="190" fontId="144" fillId="38" borderId="65" applyNumberFormat="0" applyProtection="0">
      <alignment horizontal="left" vertical="top" indent="1"/>
    </xf>
    <xf numFmtId="190" fontId="134" fillId="0" borderId="69" applyNumberFormat="0" applyFill="0" applyAlignment="0" applyProtection="0"/>
    <xf numFmtId="190" fontId="1" fillId="0" borderId="0"/>
    <xf numFmtId="4" fontId="144" fillId="38" borderId="66" applyNumberFormat="0" applyProtection="0">
      <alignment horizontal="left" vertical="center" indent="1"/>
    </xf>
    <xf numFmtId="4" fontId="144" fillId="74" borderId="63" applyNumberFormat="0" applyProtection="0">
      <alignment vertical="center"/>
    </xf>
    <xf numFmtId="190" fontId="145" fillId="67" borderId="64" applyNumberFormat="0" applyAlignment="0" applyProtection="0"/>
    <xf numFmtId="190" fontId="144" fillId="85" borderId="65" applyNumberFormat="0" applyProtection="0">
      <alignment horizontal="left" vertical="top" indent="1"/>
    </xf>
    <xf numFmtId="4" fontId="152" fillId="86" borderId="63" applyNumberFormat="0" applyProtection="0">
      <alignment horizontal="right" vertical="center"/>
    </xf>
    <xf numFmtId="4" fontId="144" fillId="46" borderId="63" applyNumberFormat="0" applyProtection="0">
      <alignment horizontal="right" vertical="center"/>
    </xf>
    <xf numFmtId="37" fontId="107" fillId="0" borderId="68" applyNumberFormat="0"/>
    <xf numFmtId="190" fontId="144" fillId="37" borderId="65" applyNumberFormat="0" applyProtection="0">
      <alignment horizontal="left" vertical="top" indent="1"/>
    </xf>
    <xf numFmtId="194" fontId="3" fillId="33" borderId="29">
      <alignment vertical="center"/>
    </xf>
    <xf numFmtId="186" fontId="3" fillId="20" borderId="29">
      <alignment vertical="center"/>
      <protection locked="0"/>
    </xf>
    <xf numFmtId="190" fontId="101" fillId="38" borderId="65" applyNumberFormat="0" applyProtection="0">
      <alignment horizontal="left" vertical="center" indent="1"/>
    </xf>
    <xf numFmtId="190" fontId="149" fillId="44" borderId="67" applyBorder="0"/>
    <xf numFmtId="190" fontId="144" fillId="85" borderId="65" applyNumberFormat="0" applyProtection="0">
      <alignment horizontal="left" vertical="top" indent="1"/>
    </xf>
    <xf numFmtId="190" fontId="101" fillId="44" borderId="65" applyNumberFormat="0" applyProtection="0">
      <alignment horizontal="left" vertical="center" indent="1"/>
    </xf>
    <xf numFmtId="190" fontId="148" fillId="7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81" borderId="63" applyNumberFormat="0" applyProtection="0">
      <alignment horizontal="right" vertical="center"/>
    </xf>
    <xf numFmtId="4" fontId="150" fillId="71" borderId="65" applyNumberFormat="0" applyProtection="0">
      <alignment vertical="center"/>
    </xf>
    <xf numFmtId="190" fontId="144" fillId="85" borderId="65" applyNumberFormat="0" applyProtection="0">
      <alignment horizontal="left" vertical="top" indent="1"/>
    </xf>
    <xf numFmtId="190" fontId="144" fillId="63" borderId="63" applyNumberFormat="0" applyFont="0" applyAlignment="0" applyProtection="0"/>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4" fillId="84" borderId="63" applyNumberFormat="0" applyProtection="0">
      <alignment horizontal="left" vertical="center" indent="1"/>
    </xf>
    <xf numFmtId="4" fontId="144" fillId="83" borderId="66" applyNumberFormat="0" applyProtection="0">
      <alignment horizontal="left" vertical="center" indent="1"/>
    </xf>
    <xf numFmtId="190" fontId="144" fillId="63" borderId="63" applyNumberFormat="0" applyFont="0" applyAlignment="0" applyProtection="0"/>
    <xf numFmtId="194" fontId="3" fillId="27" borderId="29">
      <alignment vertical="center"/>
    </xf>
    <xf numFmtId="4" fontId="150" fillId="36" borderId="65" applyNumberFormat="0" applyProtection="0">
      <alignment horizontal="left" vertical="center" indent="1"/>
    </xf>
    <xf numFmtId="190" fontId="144" fillId="85" borderId="65" applyNumberFormat="0" applyProtection="0">
      <alignment horizontal="left" vertical="top" indent="1"/>
    </xf>
    <xf numFmtId="167" fontId="104" fillId="22" borderId="29">
      <alignment vertical="center"/>
      <protection locked="0"/>
    </xf>
    <xf numFmtId="4" fontId="144" fillId="79" borderId="66" applyNumberFormat="0" applyProtection="0">
      <alignment horizontal="right" vertical="center"/>
    </xf>
    <xf numFmtId="185" fontId="104" fillId="23" borderId="29">
      <alignment vertical="center"/>
    </xf>
    <xf numFmtId="190" fontId="104" fillId="72" borderId="29">
      <alignment vertical="center"/>
    </xf>
    <xf numFmtId="4" fontId="147" fillId="24" borderId="63" applyNumberFormat="0" applyProtection="0">
      <alignment horizontal="right" vertical="center"/>
    </xf>
    <xf numFmtId="190" fontId="101" fillId="37" borderId="65" applyNumberFormat="0" applyProtection="0">
      <alignment horizontal="left" vertical="center" indent="1"/>
    </xf>
    <xf numFmtId="195" fontId="107" fillId="0" borderId="43" applyFill="0"/>
    <xf numFmtId="190" fontId="101" fillId="44" borderId="65" applyNumberFormat="0" applyProtection="0">
      <alignment horizontal="left" vertical="top" indent="1"/>
    </xf>
    <xf numFmtId="186" fontId="104" fillId="23" borderId="70">
      <alignment vertical="center"/>
    </xf>
    <xf numFmtId="190" fontId="144" fillId="85" borderId="65" applyNumberFormat="0" applyProtection="0">
      <alignment horizontal="left" vertical="top" indent="1"/>
    </xf>
    <xf numFmtId="190" fontId="144" fillId="38" borderId="65" applyNumberFormat="0" applyProtection="0">
      <alignment horizontal="left" vertical="top" indent="1"/>
    </xf>
    <xf numFmtId="185" fontId="104" fillId="73" borderId="70">
      <alignment horizontal="right" vertical="center"/>
      <protection locked="0"/>
    </xf>
    <xf numFmtId="190" fontId="104" fillId="22" borderId="70">
      <alignment vertical="center"/>
      <protection locked="0"/>
    </xf>
    <xf numFmtId="190" fontId="144" fillId="63" borderId="63" applyNumberFormat="0" applyFont="0" applyAlignment="0" applyProtection="0"/>
    <xf numFmtId="4" fontId="144" fillId="76" borderId="63" applyNumberFormat="0" applyProtection="0">
      <alignment horizontal="left" vertical="center" indent="1"/>
    </xf>
    <xf numFmtId="190" fontId="144" fillId="85" borderId="63" applyNumberFormat="0" applyProtection="0">
      <alignment horizontal="left" vertical="center" indent="1"/>
    </xf>
    <xf numFmtId="4" fontId="144" fillId="76" borderId="63" applyNumberFormat="0" applyProtection="0">
      <alignment horizontal="left" vertical="center" indent="1"/>
    </xf>
    <xf numFmtId="190" fontId="144" fillId="85" borderId="65" applyNumberFormat="0" applyProtection="0">
      <alignment horizontal="left" vertical="top" indent="1"/>
    </xf>
    <xf numFmtId="0" fontId="101" fillId="85" borderId="65" applyNumberFormat="0" applyProtection="0">
      <alignment horizontal="left" vertical="top" indent="1"/>
    </xf>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44" fillId="85" borderId="65" applyNumberFormat="0" applyProtection="0">
      <alignment horizontal="left" vertical="top" indent="1"/>
    </xf>
    <xf numFmtId="4" fontId="144" fillId="38" borderId="63" applyNumberFormat="0" applyProtection="0">
      <alignment horizontal="right" vertical="center"/>
    </xf>
    <xf numFmtId="190" fontId="145" fillId="67" borderId="64" applyNumberFormat="0" applyAlignment="0" applyProtection="0"/>
    <xf numFmtId="4" fontId="151" fillId="87" borderId="66" applyNumberFormat="0" applyProtection="0">
      <alignment horizontal="left" vertical="center"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4" fontId="144" fillId="78" borderId="63" applyNumberFormat="0" applyProtection="0">
      <alignment horizontal="right" vertical="center"/>
    </xf>
    <xf numFmtId="190" fontId="144" fillId="37" borderId="65" applyNumberFormat="0" applyProtection="0">
      <alignment horizontal="left" vertical="top" indent="1"/>
    </xf>
    <xf numFmtId="4" fontId="144" fillId="38" borderId="66" applyNumberFormat="0" applyProtection="0">
      <alignment horizontal="left" vertical="center" indent="1"/>
    </xf>
    <xf numFmtId="190" fontId="101" fillId="85" borderId="65" applyNumberFormat="0" applyProtection="0">
      <alignment horizontal="left" vertical="center" indent="1"/>
    </xf>
    <xf numFmtId="190" fontId="134" fillId="0" borderId="69" applyNumberFormat="0" applyFill="0" applyAlignment="0" applyProtection="0"/>
    <xf numFmtId="190" fontId="144" fillId="63" borderId="63" applyNumberFormat="0" applyFont="0" applyAlignment="0" applyProtection="0"/>
    <xf numFmtId="190" fontId="144" fillId="37" borderId="65" applyNumberFormat="0" applyProtection="0">
      <alignment horizontal="left" vertical="top" indent="1"/>
    </xf>
    <xf numFmtId="190" fontId="144" fillId="44" borderId="65" applyNumberFormat="0" applyProtection="0">
      <alignment horizontal="left" vertical="top" indent="1"/>
    </xf>
    <xf numFmtId="4" fontId="144" fillId="81" borderId="63" applyNumberFormat="0" applyProtection="0">
      <alignment horizontal="right" vertical="center"/>
    </xf>
    <xf numFmtId="190" fontId="144" fillId="85" borderId="65" applyNumberFormat="0" applyProtection="0">
      <alignment horizontal="left" vertical="top" indent="1"/>
    </xf>
    <xf numFmtId="185" fontId="104" fillId="22" borderId="29">
      <alignment vertical="center"/>
      <protection locked="0"/>
    </xf>
    <xf numFmtId="190" fontId="148" fillId="74" borderId="65" applyNumberFormat="0" applyProtection="0">
      <alignment horizontal="left" vertical="top" indent="1"/>
    </xf>
    <xf numFmtId="190" fontId="104" fillId="23" borderId="29">
      <alignment vertical="center"/>
    </xf>
    <xf numFmtId="190" fontId="144" fillId="63" borderId="63" applyNumberFormat="0" applyFont="0" applyAlignment="0" applyProtection="0"/>
    <xf numFmtId="190" fontId="144" fillId="85" borderId="65" applyNumberFormat="0" applyProtection="0">
      <alignment horizontal="left" vertical="top" indent="1"/>
    </xf>
    <xf numFmtId="195" fontId="107" fillId="0" borderId="43" applyFill="0"/>
    <xf numFmtId="190" fontId="104" fillId="23" borderId="70">
      <alignment vertical="center"/>
    </xf>
    <xf numFmtId="4" fontId="144" fillId="76" borderId="63" applyNumberFormat="0" applyProtection="0">
      <alignment horizontal="left" vertical="center" indent="1"/>
    </xf>
    <xf numFmtId="185" fontId="104" fillId="22" borderId="70">
      <alignment vertical="center"/>
      <protection locked="0"/>
    </xf>
    <xf numFmtId="185" fontId="104" fillId="72" borderId="70">
      <alignment vertical="center"/>
    </xf>
    <xf numFmtId="194" fontId="3" fillId="27" borderId="70">
      <alignment vertical="center"/>
    </xf>
    <xf numFmtId="190" fontId="134" fillId="0" borderId="69" applyNumberFormat="0" applyFill="0" applyAlignment="0" applyProtection="0"/>
    <xf numFmtId="4" fontId="144" fillId="42" borderId="63" applyNumberFormat="0" applyProtection="0">
      <alignment horizontal="right" vertical="center"/>
    </xf>
    <xf numFmtId="190" fontId="144" fillId="37" borderId="65" applyNumberFormat="0" applyProtection="0">
      <alignment horizontal="left" vertical="top" indent="1"/>
    </xf>
    <xf numFmtId="4" fontId="109" fillId="75" borderId="65" applyNumberFormat="0" applyProtection="0">
      <alignment horizontal="left" vertical="center" indent="1"/>
    </xf>
    <xf numFmtId="0" fontId="3" fillId="20" borderId="29">
      <alignment vertical="center"/>
      <protection locked="0"/>
    </xf>
    <xf numFmtId="190" fontId="150" fillId="71" borderId="65" applyNumberFormat="0" applyProtection="0">
      <alignment horizontal="left" vertical="top" indent="1"/>
    </xf>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190" fontId="150" fillId="38" borderId="65" applyNumberFormat="0" applyProtection="0">
      <alignment horizontal="left" vertical="top" indent="1"/>
    </xf>
    <xf numFmtId="190" fontId="144" fillId="85" borderId="65" applyNumberFormat="0" applyProtection="0">
      <alignment horizontal="left" vertical="top" indent="1"/>
    </xf>
    <xf numFmtId="190" fontId="144" fillId="63" borderId="63" applyNumberFormat="0" applyFont="0" applyAlignment="0" applyProtection="0"/>
    <xf numFmtId="190" fontId="144" fillId="85" borderId="65" applyNumberFormat="0" applyProtection="0">
      <alignment horizontal="left" vertical="top" indent="1"/>
    </xf>
    <xf numFmtId="4" fontId="150" fillId="71" borderId="65" applyNumberFormat="0" applyProtection="0">
      <alignment vertical="center"/>
    </xf>
    <xf numFmtId="190" fontId="145" fillId="67" borderId="64" applyNumberFormat="0" applyAlignment="0" applyProtection="0"/>
    <xf numFmtId="194" fontId="3" fillId="20" borderId="29">
      <alignment vertical="center"/>
      <protection locked="0"/>
    </xf>
    <xf numFmtId="190" fontId="132" fillId="67" borderId="63" applyNumberFormat="0" applyAlignment="0" applyProtection="0"/>
    <xf numFmtId="190" fontId="132" fillId="67" borderId="63" applyNumberFormat="0" applyAlignment="0" applyProtection="0"/>
    <xf numFmtId="185" fontId="104" fillId="23" borderId="29">
      <alignment vertical="center"/>
    </xf>
    <xf numFmtId="4" fontId="144" fillId="81" borderId="63" applyNumberFormat="0" applyProtection="0">
      <alignment horizontal="right" vertical="center"/>
    </xf>
    <xf numFmtId="190" fontId="104" fillId="73" borderId="29">
      <alignment horizontal="right" vertical="center"/>
      <protection locked="0"/>
    </xf>
    <xf numFmtId="194" fontId="104" fillId="72" borderId="29">
      <alignment vertical="center"/>
    </xf>
    <xf numFmtId="4" fontId="151" fillId="87" borderId="66" applyNumberFormat="0" applyProtection="0">
      <alignment horizontal="left" vertical="center"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67" fontId="104" fillId="22" borderId="70">
      <alignment vertical="center"/>
      <protection locked="0"/>
    </xf>
    <xf numFmtId="185" fontId="104" fillId="23" borderId="29">
      <alignment vertical="center"/>
    </xf>
    <xf numFmtId="190" fontId="144" fillId="85" borderId="65" applyNumberFormat="0" applyProtection="0">
      <alignment horizontal="left" vertical="top" indent="1"/>
    </xf>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90" fontId="144" fillId="37" borderId="65" applyNumberFormat="0" applyProtection="0">
      <alignment horizontal="left" vertical="top" indent="1"/>
    </xf>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90" fontId="149" fillId="44" borderId="67" applyBorder="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3" fillId="20" borderId="29">
      <alignment vertical="center"/>
      <protection locked="0"/>
    </xf>
    <xf numFmtId="190" fontId="140" fillId="64" borderId="63" applyNumberFormat="0" applyAlignment="0" applyProtection="0"/>
    <xf numFmtId="190" fontId="140" fillId="64" borderId="63" applyNumberFormat="0" applyAlignment="0" applyProtection="0"/>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4" fontId="144" fillId="39" borderId="63" applyNumberFormat="0" applyProtection="0">
      <alignment horizontal="right" vertical="center"/>
    </xf>
    <xf numFmtId="190" fontId="144" fillId="63" borderId="63" applyNumberFormat="0" applyFont="0" applyAlignment="0" applyProtection="0"/>
    <xf numFmtId="167" fontId="104" fillId="22" borderId="29">
      <alignment vertical="center"/>
      <protection locked="0"/>
    </xf>
    <xf numFmtId="185" fontId="104" fillId="23" borderId="29">
      <alignment vertical="center"/>
    </xf>
    <xf numFmtId="190" fontId="101" fillId="85" borderId="65" applyNumberFormat="0" applyProtection="0">
      <alignment horizontal="left" vertical="top" indent="1"/>
    </xf>
    <xf numFmtId="190" fontId="144" fillId="63" borderId="63" applyNumberFormat="0" applyFont="0" applyAlignment="0" applyProtection="0"/>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32" fillId="67" borderId="63" applyNumberFormat="0" applyAlignment="0" applyProtection="0"/>
    <xf numFmtId="190" fontId="132" fillId="67" borderId="63" applyNumberFormat="0" applyAlignment="0" applyProtection="0"/>
    <xf numFmtId="190" fontId="144" fillId="44" borderId="65" applyNumberFormat="0" applyProtection="0">
      <alignment horizontal="left" vertical="top" indent="1"/>
    </xf>
    <xf numFmtId="4" fontId="144" fillId="81" borderId="63" applyNumberFormat="0" applyProtection="0">
      <alignment horizontal="right" vertical="center"/>
    </xf>
    <xf numFmtId="4" fontId="144" fillId="80" borderId="63" applyNumberFormat="0" applyProtection="0">
      <alignment horizontal="right" vertical="center"/>
    </xf>
    <xf numFmtId="194" fontId="3" fillId="27" borderId="29">
      <alignment vertical="center"/>
    </xf>
    <xf numFmtId="0" fontId="101" fillId="37" borderId="65" applyNumberFormat="0" applyProtection="0">
      <alignment horizontal="left" vertical="top" indent="1"/>
    </xf>
    <xf numFmtId="190" fontId="144" fillId="37" borderId="65" applyNumberFormat="0" applyProtection="0">
      <alignment horizontal="left" vertical="top" indent="1"/>
    </xf>
    <xf numFmtId="190" fontId="101" fillId="44" borderId="65" applyNumberFormat="0" applyProtection="0">
      <alignment horizontal="left" vertical="top" indent="1"/>
    </xf>
    <xf numFmtId="190" fontId="144" fillId="37" borderId="65" applyNumberFormat="0" applyProtection="0">
      <alignment horizontal="left" vertical="top" indent="1"/>
    </xf>
    <xf numFmtId="4" fontId="152" fillId="86" borderId="63" applyNumberFormat="0" applyProtection="0">
      <alignment horizontal="right" vertical="center"/>
    </xf>
    <xf numFmtId="4" fontId="147" fillId="22" borderId="70" applyNumberFormat="0" applyProtection="0">
      <alignment vertical="center"/>
    </xf>
    <xf numFmtId="4" fontId="144" fillId="39" borderId="63" applyNumberFormat="0" applyProtection="0">
      <alignment horizontal="right" vertical="center"/>
    </xf>
    <xf numFmtId="190" fontId="140" fillId="64" borderId="63" applyNumberFormat="0" applyAlignment="0" applyProtection="0"/>
    <xf numFmtId="190" fontId="144" fillId="38"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85"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190" fontId="144" fillId="44" borderId="65" applyNumberFormat="0" applyProtection="0">
      <alignment horizontal="left" vertical="top" indent="1"/>
    </xf>
    <xf numFmtId="190" fontId="150" fillId="71" borderId="65" applyNumberFormat="0" applyProtection="0">
      <alignment horizontal="left" vertical="top" indent="1"/>
    </xf>
    <xf numFmtId="4" fontId="144" fillId="77" borderId="63" applyNumberFormat="0" applyProtection="0">
      <alignment horizontal="right" vertical="center"/>
    </xf>
    <xf numFmtId="4" fontId="147" fillId="24" borderId="63" applyNumberFormat="0" applyProtection="0">
      <alignment horizontal="right" vertical="center"/>
    </xf>
    <xf numFmtId="185" fontId="3" fillId="20" borderId="29">
      <alignment vertical="center"/>
      <protection locked="0"/>
    </xf>
    <xf numFmtId="185" fontId="3" fillId="33" borderId="29">
      <alignment vertical="center"/>
    </xf>
    <xf numFmtId="190" fontId="144" fillId="84" borderId="63" applyNumberFormat="0" applyProtection="0">
      <alignment horizontal="left" vertical="center" indent="1"/>
    </xf>
    <xf numFmtId="4" fontId="150" fillId="36" borderId="65" applyNumberFormat="0" applyProtection="0">
      <alignment horizontal="left" vertical="center" indent="1"/>
    </xf>
    <xf numFmtId="190" fontId="144" fillId="63" borderId="63" applyNumberFormat="0" applyFont="0" applyAlignment="0" applyProtection="0"/>
    <xf numFmtId="4" fontId="144" fillId="38" borderId="66" applyNumberFormat="0" applyProtection="0">
      <alignment horizontal="left" vertical="center" indent="1"/>
    </xf>
    <xf numFmtId="190" fontId="144" fillId="85" borderId="63" applyNumberFormat="0" applyProtection="0">
      <alignment horizontal="left" vertical="center" indent="1"/>
    </xf>
    <xf numFmtId="0" fontId="50" fillId="0" borderId="29" applyFill="0"/>
    <xf numFmtId="190" fontId="144" fillId="85" borderId="65" applyNumberFormat="0" applyProtection="0">
      <alignment horizontal="left" vertical="top" indent="1"/>
    </xf>
    <xf numFmtId="185" fontId="3" fillId="27" borderId="29">
      <alignment vertical="center"/>
    </xf>
    <xf numFmtId="190" fontId="145" fillId="67" borderId="64" applyNumberFormat="0" applyAlignment="0" applyProtection="0"/>
    <xf numFmtId="4" fontId="144" fillId="46" borderId="63" applyNumberFormat="0" applyProtection="0">
      <alignment horizontal="right" vertical="center"/>
    </xf>
    <xf numFmtId="4" fontId="150" fillId="36" borderId="65" applyNumberFormat="0" applyProtection="0">
      <alignment horizontal="left" vertical="center" indent="1"/>
    </xf>
    <xf numFmtId="190" fontId="150" fillId="38" borderId="65" applyNumberFormat="0" applyProtection="0">
      <alignment horizontal="left" vertical="top" indent="1"/>
    </xf>
    <xf numFmtId="190" fontId="144" fillId="44" borderId="65" applyNumberFormat="0" applyProtection="0">
      <alignment horizontal="left" vertical="top" indent="1"/>
    </xf>
    <xf numFmtId="190" fontId="132" fillId="67" borderId="63" applyNumberFormat="0" applyAlignment="0" applyProtection="0"/>
    <xf numFmtId="190" fontId="144" fillId="38" borderId="65" applyNumberFormat="0" applyProtection="0">
      <alignment horizontal="left" vertical="top"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4" fontId="101" fillId="44" borderId="66" applyNumberFormat="0" applyProtection="0">
      <alignment horizontal="left" vertical="center" indent="1"/>
    </xf>
    <xf numFmtId="4" fontId="147" fillId="75" borderId="63" applyNumberFormat="0" applyProtection="0">
      <alignment vertical="center"/>
    </xf>
    <xf numFmtId="4" fontId="144" fillId="80" borderId="63" applyNumberFormat="0" applyProtection="0">
      <alignment horizontal="right" vertical="center"/>
    </xf>
    <xf numFmtId="201" fontId="3" fillId="33" borderId="29">
      <alignment vertical="center"/>
    </xf>
    <xf numFmtId="4" fontId="144" fillId="37" borderId="66" applyNumberFormat="0" applyProtection="0">
      <alignment horizontal="left" vertical="center" indent="1"/>
    </xf>
    <xf numFmtId="190" fontId="132" fillId="67" borderId="63" applyNumberFormat="0" applyAlignment="0" applyProtection="0"/>
    <xf numFmtId="190" fontId="144" fillId="63" borderId="63" applyNumberFormat="0" applyFont="0" applyAlignment="0" applyProtection="0"/>
    <xf numFmtId="190" fontId="132" fillId="67" borderId="63" applyNumberFormat="0" applyAlignment="0" applyProtection="0"/>
    <xf numFmtId="190" fontId="149" fillId="44" borderId="67" applyBorder="0"/>
    <xf numFmtId="185" fontId="3" fillId="20" borderId="29">
      <alignment vertical="center"/>
      <protection locked="0"/>
    </xf>
    <xf numFmtId="190" fontId="144" fillId="38" borderId="65" applyNumberFormat="0" applyProtection="0">
      <alignment horizontal="left" vertical="top" indent="1"/>
    </xf>
    <xf numFmtId="190" fontId="144" fillId="63" borderId="63" applyNumberFormat="0" applyFont="0" applyAlignment="0" applyProtection="0"/>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38" borderId="65" applyNumberFormat="0" applyProtection="0">
      <alignment horizontal="left" vertical="top" indent="1"/>
    </xf>
    <xf numFmtId="190" fontId="144" fillId="44" borderId="65" applyNumberFormat="0" applyProtection="0">
      <alignment horizontal="left" vertical="top" indent="1"/>
    </xf>
    <xf numFmtId="190" fontId="144" fillId="38" borderId="65" applyNumberFormat="0" applyProtection="0">
      <alignment horizontal="left" vertical="top" indent="1"/>
    </xf>
    <xf numFmtId="185" fontId="3" fillId="20" borderId="29">
      <alignment vertical="center"/>
      <protection locked="0"/>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50" fillId="71" borderId="65" applyNumberFormat="0" applyProtection="0">
      <alignment vertical="center"/>
    </xf>
    <xf numFmtId="190" fontId="144" fillId="63" borderId="63" applyNumberFormat="0" applyFont="0" applyAlignment="0" applyProtection="0"/>
    <xf numFmtId="4" fontId="150" fillId="36" borderId="65" applyNumberFormat="0" applyProtection="0">
      <alignment horizontal="left" vertical="center" indent="1"/>
    </xf>
    <xf numFmtId="190" fontId="144" fillId="63" borderId="63" applyNumberFormat="0" applyFont="0" applyAlignment="0" applyProtection="0"/>
    <xf numFmtId="190" fontId="134" fillId="0" borderId="69" applyNumberFormat="0" applyFill="0" applyAlignment="0" applyProtection="0"/>
    <xf numFmtId="4" fontId="144" fillId="81" borderId="63" applyNumberFormat="0" applyProtection="0">
      <alignment horizontal="right" vertical="center"/>
    </xf>
    <xf numFmtId="4" fontId="144" fillId="38" borderId="66" applyNumberFormat="0" applyProtection="0">
      <alignment horizontal="left" vertical="center" indent="1"/>
    </xf>
    <xf numFmtId="4" fontId="144" fillId="46" borderId="63" applyNumberFormat="0" applyProtection="0">
      <alignment horizontal="right" vertical="center"/>
    </xf>
    <xf numFmtId="190" fontId="144" fillId="44" borderId="65" applyNumberFormat="0" applyProtection="0">
      <alignment horizontal="left" vertical="top" indent="1"/>
    </xf>
    <xf numFmtId="4" fontId="152" fillId="86" borderId="63" applyNumberFormat="0" applyProtection="0">
      <alignment horizontal="right" vertical="center"/>
    </xf>
    <xf numFmtId="190" fontId="144" fillId="63" borderId="63" applyNumberFormat="0" applyFont="0" applyAlignment="0" applyProtection="0"/>
    <xf numFmtId="190" fontId="101" fillId="44" borderId="65" applyNumberFormat="0" applyProtection="0">
      <alignment horizontal="left" vertical="top" indent="1"/>
    </xf>
    <xf numFmtId="190" fontId="144" fillId="85" borderId="65" applyNumberFormat="0" applyProtection="0">
      <alignment horizontal="left" vertical="top" indent="1"/>
    </xf>
    <xf numFmtId="190" fontId="101" fillId="44" borderId="65" applyNumberFormat="0" applyProtection="0">
      <alignment horizontal="left" vertical="top" indent="1"/>
    </xf>
    <xf numFmtId="190" fontId="144" fillId="38" borderId="65" applyNumberFormat="0" applyProtection="0">
      <alignment horizontal="left" vertical="top" indent="1"/>
    </xf>
    <xf numFmtId="190" fontId="149" fillId="44" borderId="67" applyBorder="0"/>
    <xf numFmtId="190" fontId="144" fillId="63" borderId="63" applyNumberFormat="0" applyFont="0" applyAlignment="0" applyProtection="0"/>
    <xf numFmtId="4" fontId="144" fillId="78" borderId="63" applyNumberFormat="0" applyProtection="0">
      <alignment horizontal="right" vertical="center"/>
    </xf>
    <xf numFmtId="190" fontId="144" fillId="44" borderId="65" applyNumberFormat="0" applyProtection="0">
      <alignment horizontal="left" vertical="top" indent="1"/>
    </xf>
    <xf numFmtId="4" fontId="159" fillId="106" borderId="65" applyNumberFormat="0" applyProtection="0">
      <alignment horizontal="right" vertical="center"/>
    </xf>
    <xf numFmtId="190" fontId="144" fillId="63" borderId="63" applyNumberFormat="0" applyFont="0" applyAlignment="0" applyProtection="0"/>
    <xf numFmtId="190" fontId="101" fillId="44" borderId="65" applyNumberFormat="0" applyProtection="0">
      <alignment horizontal="left" vertical="top" indent="1"/>
    </xf>
    <xf numFmtId="4" fontId="144" fillId="75" borderId="63" applyNumberFormat="0" applyProtection="0">
      <alignment horizontal="left" vertical="center" indent="1"/>
    </xf>
    <xf numFmtId="190" fontId="150" fillId="38" borderId="65" applyNumberFormat="0" applyProtection="0">
      <alignment horizontal="left" vertical="top" indent="1"/>
    </xf>
    <xf numFmtId="190" fontId="144" fillId="63" borderId="63" applyNumberFormat="0" applyFont="0" applyAlignment="0" applyProtection="0"/>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48" fillId="74" borderId="65" applyNumberFormat="0" applyProtection="0">
      <alignment horizontal="left" vertical="top" indent="1"/>
    </xf>
    <xf numFmtId="4" fontId="144" fillId="78" borderId="63" applyNumberFormat="0" applyProtection="0">
      <alignment horizontal="right" vertical="center"/>
    </xf>
    <xf numFmtId="190" fontId="150" fillId="71" borderId="65" applyNumberFormat="0" applyProtection="0">
      <alignment horizontal="left" vertical="top" indent="1"/>
    </xf>
    <xf numFmtId="4" fontId="144" fillId="81" borderId="63" applyNumberFormat="0" applyProtection="0">
      <alignment horizontal="right" vertical="center"/>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4" fontId="144" fillId="39" borderId="63" applyNumberFormat="0" applyProtection="0">
      <alignment horizontal="right" vertical="center"/>
    </xf>
    <xf numFmtId="190" fontId="101" fillId="85" borderId="65" applyNumberFormat="0" applyProtection="0">
      <alignment horizontal="left" vertical="top" indent="1"/>
    </xf>
    <xf numFmtId="0" fontId="3" fillId="33" borderId="29">
      <alignment vertical="center"/>
    </xf>
    <xf numFmtId="4" fontId="101" fillId="44" borderId="66" applyNumberFormat="0" applyProtection="0">
      <alignment horizontal="left" vertical="center" indent="1"/>
    </xf>
    <xf numFmtId="4" fontId="144" fillId="82" borderId="63" applyNumberFormat="0" applyProtection="0">
      <alignment horizontal="right" vertical="center"/>
    </xf>
    <xf numFmtId="194" fontId="3" fillId="33" borderId="70">
      <alignment vertical="center"/>
    </xf>
    <xf numFmtId="190" fontId="144" fillId="63" borderId="63" applyNumberFormat="0" applyFont="0" applyAlignment="0" applyProtection="0"/>
    <xf numFmtId="190" fontId="144" fillId="38" borderId="65" applyNumberFormat="0" applyProtection="0">
      <alignment horizontal="left" vertical="top" indent="1"/>
    </xf>
    <xf numFmtId="190" fontId="144" fillId="63" borderId="63" applyNumberFormat="0" applyFont="0" applyAlignment="0" applyProtection="0"/>
    <xf numFmtId="37" fontId="107" fillId="0" borderId="68" applyNumberFormat="0"/>
    <xf numFmtId="190" fontId="144" fillId="38" borderId="65" applyNumberFormat="0" applyProtection="0">
      <alignment horizontal="left" vertical="top" indent="1"/>
    </xf>
    <xf numFmtId="4" fontId="144" fillId="76" borderId="63" applyNumberFormat="0" applyProtection="0">
      <alignment horizontal="left" vertical="center" indent="1"/>
    </xf>
    <xf numFmtId="190" fontId="144" fillId="38" borderId="65" applyNumberFormat="0" applyProtection="0">
      <alignment horizontal="left" vertical="top" indent="1"/>
    </xf>
    <xf numFmtId="4" fontId="147" fillId="75" borderId="63" applyNumberFormat="0" applyProtection="0">
      <alignment vertical="center"/>
    </xf>
    <xf numFmtId="190" fontId="144" fillId="38" borderId="65" applyNumberFormat="0" applyProtection="0">
      <alignment horizontal="left" vertical="top" indent="1"/>
    </xf>
    <xf numFmtId="190" fontId="145" fillId="67" borderId="64" applyNumberFormat="0" applyAlignment="0" applyProtection="0"/>
    <xf numFmtId="4" fontId="144" fillId="74" borderId="63" applyNumberFormat="0" applyProtection="0">
      <alignment vertical="center"/>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4" fontId="101" fillId="44" borderId="66" applyNumberFormat="0" applyProtection="0">
      <alignment horizontal="left" vertical="center" indent="1"/>
    </xf>
    <xf numFmtId="190" fontId="149" fillId="44" borderId="67" applyBorder="0"/>
    <xf numFmtId="190" fontId="145" fillId="67" borderId="64" applyNumberFormat="0" applyAlignment="0" applyProtection="0"/>
    <xf numFmtId="190" fontId="144" fillId="37" borderId="63" applyNumberFormat="0" applyProtection="0">
      <alignment horizontal="left" vertical="center" indent="1"/>
    </xf>
    <xf numFmtId="4" fontId="144" fillId="79" borderId="66" applyNumberFormat="0" applyProtection="0">
      <alignment horizontal="right" vertical="center"/>
    </xf>
    <xf numFmtId="190" fontId="101" fillId="44" borderId="65" applyNumberFormat="0" applyProtection="0">
      <alignment horizontal="left" vertical="top" indent="1"/>
    </xf>
    <xf numFmtId="190" fontId="144" fillId="38" borderId="65" applyNumberFormat="0" applyProtection="0">
      <alignment horizontal="left" vertical="top" indent="1"/>
    </xf>
    <xf numFmtId="37" fontId="107" fillId="0" borderId="68" applyNumberFormat="0"/>
    <xf numFmtId="190" fontId="144" fillId="63" borderId="63" applyNumberFormat="0" applyFont="0" applyAlignment="0" applyProtection="0"/>
    <xf numFmtId="190" fontId="144" fillId="63" borderId="63" applyNumberFormat="0" applyFont="0" applyAlignment="0" applyProtection="0"/>
    <xf numFmtId="4" fontId="144" fillId="38" borderId="63" applyNumberFormat="0" applyProtection="0">
      <alignment horizontal="right" vertical="center"/>
    </xf>
    <xf numFmtId="190" fontId="101" fillId="44" borderId="65" applyNumberFormat="0" applyProtection="0">
      <alignment horizontal="left" vertical="center" indent="1"/>
    </xf>
    <xf numFmtId="4" fontId="144" fillId="38" borderId="66" applyNumberFormat="0" applyProtection="0">
      <alignment horizontal="left" vertical="center" indent="1"/>
    </xf>
    <xf numFmtId="190" fontId="101" fillId="38" borderId="65" applyNumberFormat="0" applyProtection="0">
      <alignment horizontal="left" vertical="top" indent="1"/>
    </xf>
    <xf numFmtId="190" fontId="144" fillId="44" borderId="65" applyNumberFormat="0" applyProtection="0">
      <alignment horizontal="left" vertical="top" indent="1"/>
    </xf>
    <xf numFmtId="190" fontId="144" fillId="36" borderId="63" applyNumberFormat="0" applyProtection="0">
      <alignment horizontal="left" vertical="center" indent="1"/>
    </xf>
    <xf numFmtId="4" fontId="144" fillId="81" borderId="63" applyNumberFormat="0" applyProtection="0">
      <alignment horizontal="right" vertical="center"/>
    </xf>
    <xf numFmtId="190" fontId="144" fillId="63" borderId="63" applyNumberFormat="0" applyFont="0" applyAlignment="0" applyProtection="0"/>
    <xf numFmtId="190" fontId="144" fillId="38" borderId="65" applyNumberFormat="0" applyProtection="0">
      <alignment horizontal="left" vertical="top" indent="1"/>
    </xf>
    <xf numFmtId="185" fontId="104" fillId="73" borderId="70">
      <alignment horizontal="right" vertical="center"/>
      <protection locked="0"/>
    </xf>
    <xf numFmtId="4" fontId="144" fillId="79" borderId="66" applyNumberFormat="0" applyProtection="0">
      <alignment horizontal="right" vertical="center"/>
    </xf>
    <xf numFmtId="197" fontId="104" fillId="73" borderId="29">
      <alignment horizontal="right" vertical="center"/>
      <protection locked="0"/>
    </xf>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44" fillId="38" borderId="65" applyNumberFormat="0" applyProtection="0">
      <alignment horizontal="left" vertical="top" indent="1"/>
    </xf>
    <xf numFmtId="4" fontId="144" fillId="39" borderId="63" applyNumberFormat="0" applyProtection="0">
      <alignment horizontal="right" vertical="center"/>
    </xf>
    <xf numFmtId="4" fontId="144" fillId="38" borderId="63" applyNumberFormat="0" applyProtection="0">
      <alignment horizontal="right" vertical="center"/>
    </xf>
    <xf numFmtId="197" fontId="3" fillId="27" borderId="70">
      <alignment vertical="center"/>
    </xf>
    <xf numFmtId="4" fontId="144" fillId="38" borderId="66" applyNumberFormat="0" applyProtection="0">
      <alignment horizontal="left" vertical="center" indent="1"/>
    </xf>
    <xf numFmtId="190" fontId="144" fillId="38" borderId="65" applyNumberFormat="0" applyProtection="0">
      <alignment horizontal="left" vertical="top" indent="1"/>
    </xf>
    <xf numFmtId="4" fontId="101" fillId="44" borderId="66" applyNumberFormat="0" applyProtection="0">
      <alignment horizontal="left" vertical="center" indent="1"/>
    </xf>
    <xf numFmtId="190" fontId="144" fillId="38" borderId="65" applyNumberFormat="0" applyProtection="0">
      <alignment horizontal="left" vertical="top" indent="1"/>
    </xf>
    <xf numFmtId="4" fontId="144" fillId="74" borderId="63" applyNumberFormat="0" applyProtection="0">
      <alignment vertical="center"/>
    </xf>
    <xf numFmtId="186" fontId="104" fillId="22" borderId="70">
      <alignment vertical="center"/>
      <protection locked="0"/>
    </xf>
    <xf numFmtId="190" fontId="144" fillId="37" borderId="65" applyNumberFormat="0" applyProtection="0">
      <alignment horizontal="left" vertical="top" indent="1"/>
    </xf>
    <xf numFmtId="190" fontId="144" fillId="63" borderId="63" applyNumberFormat="0" applyFon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44" borderId="65" applyNumberFormat="0" applyProtection="0">
      <alignment horizontal="left" vertical="top" indent="1"/>
    </xf>
    <xf numFmtId="4" fontId="144" fillId="80" borderId="63" applyNumberFormat="0" applyProtection="0">
      <alignment horizontal="right" vertical="center"/>
    </xf>
    <xf numFmtId="190" fontId="134" fillId="0" borderId="69" applyNumberFormat="0" applyFill="0" applyAlignment="0" applyProtection="0"/>
    <xf numFmtId="4" fontId="101" fillId="44" borderId="66" applyNumberFormat="0" applyProtection="0">
      <alignment horizontal="left" vertical="center" indent="1"/>
    </xf>
    <xf numFmtId="4" fontId="150" fillId="71" borderId="65" applyNumberFormat="0" applyProtection="0">
      <alignment vertical="center"/>
    </xf>
    <xf numFmtId="197" fontId="104" fillId="72" borderId="29">
      <alignment vertical="center"/>
    </xf>
    <xf numFmtId="190" fontId="134" fillId="0" borderId="69" applyNumberFormat="0" applyFill="0" applyAlignment="0" applyProtection="0"/>
    <xf numFmtId="190" fontId="144" fillId="44" borderId="65" applyNumberFormat="0" applyProtection="0">
      <alignment horizontal="left" vertical="top" indent="1"/>
    </xf>
    <xf numFmtId="190" fontId="144" fillId="63" borderId="63" applyNumberFormat="0" applyFont="0" applyAlignment="0" applyProtection="0"/>
    <xf numFmtId="190" fontId="144" fillId="44" borderId="65" applyNumberFormat="0" applyProtection="0">
      <alignment horizontal="left" vertical="top" indent="1"/>
    </xf>
    <xf numFmtId="190" fontId="144" fillId="63" borderId="63" applyNumberFormat="0" applyFont="0" applyAlignment="0" applyProtection="0"/>
    <xf numFmtId="185" fontId="104" fillId="22" borderId="29">
      <alignment vertical="center"/>
      <protection locked="0"/>
    </xf>
    <xf numFmtId="186" fontId="104" fillId="22" borderId="29">
      <alignment vertical="center"/>
      <protection locked="0"/>
    </xf>
    <xf numFmtId="190" fontId="144" fillId="85" borderId="65" applyNumberFormat="0" applyProtection="0">
      <alignment horizontal="left" vertical="top" indent="1"/>
    </xf>
    <xf numFmtId="4" fontId="144" fillId="77" borderId="63" applyNumberFormat="0" applyProtection="0">
      <alignment horizontal="right" vertical="center"/>
    </xf>
    <xf numFmtId="0" fontId="1" fillId="0" borderId="0"/>
    <xf numFmtId="186" fontId="104" fillId="22" borderId="29">
      <alignment vertical="center"/>
      <protection locked="0"/>
    </xf>
    <xf numFmtId="190" fontId="144" fillId="38" borderId="65" applyNumberFormat="0" applyProtection="0">
      <alignment horizontal="left" vertical="top" indent="1"/>
    </xf>
    <xf numFmtId="190" fontId="144" fillId="63" borderId="63" applyNumberFormat="0" applyFont="0" applyAlignment="0" applyProtection="0"/>
    <xf numFmtId="190" fontId="144" fillId="38" borderId="65" applyNumberFormat="0" applyProtection="0">
      <alignment horizontal="left" vertical="top" indent="1"/>
    </xf>
    <xf numFmtId="185" fontId="104" fillId="23" borderId="29">
      <alignment vertical="center"/>
    </xf>
    <xf numFmtId="185" fontId="104" fillId="23" borderId="29">
      <alignment vertical="center"/>
    </xf>
    <xf numFmtId="190" fontId="101" fillId="37" borderId="65" applyNumberFormat="0" applyProtection="0">
      <alignment horizontal="left" vertical="center" indent="1"/>
    </xf>
    <xf numFmtId="190" fontId="144" fillId="38" borderId="65" applyNumberFormat="0" applyProtection="0">
      <alignment horizontal="left" vertical="top" indent="1"/>
    </xf>
    <xf numFmtId="0" fontId="3" fillId="0" borderId="0"/>
    <xf numFmtId="4" fontId="144" fillId="78" borderId="63" applyNumberFormat="0" applyProtection="0">
      <alignment horizontal="right" vertical="center"/>
    </xf>
    <xf numFmtId="185" fontId="104" fillId="73" borderId="29">
      <alignment horizontal="right" vertical="center"/>
      <protection locked="0"/>
    </xf>
    <xf numFmtId="197" fontId="104" fillId="73" borderId="29">
      <alignment horizontal="right" vertical="center"/>
      <protection locked="0"/>
    </xf>
    <xf numFmtId="190" fontId="144" fillId="37" borderId="65" applyNumberFormat="0" applyProtection="0">
      <alignment horizontal="left" vertical="top" indent="1"/>
    </xf>
    <xf numFmtId="190" fontId="150" fillId="38" borderId="65" applyNumberFormat="0" applyProtection="0">
      <alignment horizontal="left" vertical="top" indent="1"/>
    </xf>
    <xf numFmtId="190" fontId="144" fillId="63" borderId="63" applyNumberFormat="0" applyFon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85" borderId="65" applyNumberFormat="0" applyProtection="0">
      <alignment horizontal="left" vertical="top" indent="1"/>
    </xf>
    <xf numFmtId="4" fontId="150" fillId="71" borderId="65" applyNumberFormat="0" applyProtection="0">
      <alignment vertical="center"/>
    </xf>
    <xf numFmtId="190" fontId="101" fillId="44" borderId="65" applyNumberFormat="0" applyProtection="0">
      <alignment horizontal="left" vertical="center"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4" fontId="144" fillId="75" borderId="63" applyNumberFormat="0" applyProtection="0">
      <alignment horizontal="left" vertical="center" indent="1"/>
    </xf>
    <xf numFmtId="37" fontId="107" fillId="0" borderId="68" applyNumberFormat="0"/>
    <xf numFmtId="190" fontId="101" fillId="38" borderId="65" applyNumberFormat="0" applyProtection="0">
      <alignment horizontal="left" vertical="center" indent="1"/>
    </xf>
    <xf numFmtId="190" fontId="134" fillId="0" borderId="69" applyNumberFormat="0" applyFill="0" applyAlignment="0" applyProtection="0"/>
    <xf numFmtId="190" fontId="134" fillId="0" borderId="69" applyNumberFormat="0" applyFill="0" applyAlignment="0" applyProtection="0"/>
    <xf numFmtId="4" fontId="151" fillId="87" borderId="66"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34" fillId="0" borderId="69" applyNumberFormat="0" applyFill="0" applyAlignment="0" applyProtection="0"/>
    <xf numFmtId="190" fontId="149" fillId="44" borderId="67" applyBorder="0"/>
    <xf numFmtId="4" fontId="144" fillId="83" borderId="66" applyNumberFormat="0" applyProtection="0">
      <alignment horizontal="left" vertical="center" indent="1"/>
    </xf>
    <xf numFmtId="190" fontId="144" fillId="37" borderId="65" applyNumberFormat="0" applyProtection="0">
      <alignment horizontal="left" vertical="top" indent="1"/>
    </xf>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8" fillId="74" borderId="65" applyNumberFormat="0" applyProtection="0">
      <alignment horizontal="left" vertical="top" indent="1"/>
    </xf>
    <xf numFmtId="4" fontId="144" fillId="0" borderId="63" applyNumberFormat="0" applyProtection="0">
      <alignment horizontal="right" vertical="center"/>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8" fillId="74" borderId="65" applyNumberFormat="0" applyProtection="0">
      <alignment horizontal="left" vertical="top" indent="1"/>
    </xf>
    <xf numFmtId="43" fontId="3" fillId="0" borderId="0" applyFont="0" applyFill="0" applyBorder="0" applyAlignment="0" applyProtection="0"/>
    <xf numFmtId="199" fontId="1" fillId="0" borderId="0" applyFont="0" applyFill="0" applyBorder="0" applyProtection="0">
      <alignment vertical="top"/>
    </xf>
    <xf numFmtId="0" fontId="1" fillId="0" borderId="0"/>
    <xf numFmtId="190" fontId="145" fillId="67" borderId="64" applyNumberFormat="0" applyAlignment="0" applyProtection="0"/>
    <xf numFmtId="0" fontId="1" fillId="0" borderId="0"/>
    <xf numFmtId="9" fontId="1" fillId="0" borderId="0" applyFont="0" applyFill="0" applyBorder="0" applyAlignment="0" applyProtection="0"/>
    <xf numFmtId="4" fontId="144" fillId="37" borderId="66" applyNumberFormat="0" applyProtection="0">
      <alignment horizontal="left" vertical="center" indent="1"/>
    </xf>
    <xf numFmtId="43" fontId="106" fillId="0" borderId="0" applyFont="0" applyFill="0" applyBorder="0" applyAlignment="0" applyProtection="0"/>
    <xf numFmtId="190" fontId="144" fillId="37" borderId="65" applyNumberFormat="0" applyProtection="0">
      <alignment horizontal="left" vertical="top" indent="1"/>
    </xf>
    <xf numFmtId="0" fontId="1" fillId="0" borderId="0"/>
    <xf numFmtId="0" fontId="1" fillId="0" borderId="0"/>
    <xf numFmtId="43" fontId="3" fillId="0" borderId="0" applyFont="0" applyFill="0" applyBorder="0" applyAlignment="0" applyProtection="0"/>
    <xf numFmtId="43" fontId="106" fillId="0" borderId="0" applyFont="0" applyFill="0" applyBorder="0" applyAlignment="0" applyProtection="0"/>
    <xf numFmtId="167" fontId="3" fillId="20" borderId="29">
      <alignment vertical="center"/>
      <protection locked="0"/>
    </xf>
    <xf numFmtId="190" fontId="1"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4" fillId="44" borderId="65" applyNumberFormat="0" applyProtection="0">
      <alignment horizontal="left" vertical="top" indent="1"/>
    </xf>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186" fontId="3" fillId="33" borderId="29">
      <alignment vertical="center"/>
    </xf>
    <xf numFmtId="190" fontId="1"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 fontId="147" fillId="24" borderId="63" applyNumberFormat="0" applyProtection="0">
      <alignment horizontal="right" vertical="center"/>
    </xf>
    <xf numFmtId="43" fontId="3" fillId="0" borderId="0" applyFont="0" applyFill="0" applyBorder="0" applyAlignment="0" applyProtection="0"/>
    <xf numFmtId="43" fontId="106" fillId="0" borderId="0" applyFont="0" applyFill="0" applyBorder="0" applyAlignment="0" applyProtection="0"/>
    <xf numFmtId="190" fontId="144" fillId="63" borderId="63" applyNumberFormat="0" applyFont="0" applyAlignment="0" applyProtection="0"/>
    <xf numFmtId="190" fontId="140" fillId="64" borderId="63" applyNumberFormat="0" applyAlignment="0" applyProtection="0"/>
    <xf numFmtId="190" fontId="144" fillId="85" borderId="65" applyNumberFormat="0" applyProtection="0">
      <alignment horizontal="left" vertical="top" indent="1"/>
    </xf>
    <xf numFmtId="43" fontId="3" fillId="0" borderId="0" applyFont="0" applyFill="0" applyBorder="0" applyAlignment="0" applyProtection="0"/>
    <xf numFmtId="43" fontId="106" fillId="0" borderId="0" applyFont="0" applyFill="0" applyBorder="0" applyAlignment="0" applyProtection="0"/>
    <xf numFmtId="186" fontId="3" fillId="20" borderId="29">
      <alignment vertical="center"/>
      <protection locked="0"/>
    </xf>
    <xf numFmtId="190" fontId="144" fillId="38" borderId="65" applyNumberFormat="0" applyProtection="0">
      <alignment horizontal="left" vertical="top" indent="1"/>
    </xf>
    <xf numFmtId="4" fontId="144" fillId="0" borderId="63" applyNumberFormat="0" applyProtection="0">
      <alignment horizontal="right" vertical="center"/>
    </xf>
    <xf numFmtId="190" fontId="1" fillId="0" borderId="0"/>
    <xf numFmtId="190" fontId="144" fillId="63" borderId="63" applyNumberFormat="0" applyFont="0" applyAlignment="0" applyProtection="0"/>
    <xf numFmtId="190" fontId="132" fillId="67" borderId="63" applyNumberFormat="0" applyAlignment="0" applyProtection="0"/>
    <xf numFmtId="190" fontId="145" fillId="67" borderId="64" applyNumberFormat="0" applyAlignment="0" applyProtection="0"/>
    <xf numFmtId="190" fontId="144" fillId="63" borderId="63" applyNumberFormat="0" applyFont="0" applyAlignment="0" applyProtection="0"/>
    <xf numFmtId="4" fontId="144" fillId="74" borderId="63" applyNumberFormat="0" applyProtection="0">
      <alignment vertical="center"/>
    </xf>
    <xf numFmtId="4" fontId="144" fillId="75" borderId="63" applyNumberFormat="0" applyProtection="0">
      <alignment horizontal="left" vertical="center" indent="1"/>
    </xf>
    <xf numFmtId="4" fontId="144" fillId="76" borderId="63" applyNumberFormat="0" applyProtection="0">
      <alignment horizontal="left" vertical="center" indent="1"/>
    </xf>
    <xf numFmtId="4" fontId="144" fillId="79" borderId="66" applyNumberFormat="0" applyProtection="0">
      <alignment horizontal="right" vertical="center"/>
    </xf>
    <xf numFmtId="4" fontId="144" fillId="80" borderId="63" applyNumberFormat="0" applyProtection="0">
      <alignment horizontal="right" vertical="center"/>
    </xf>
    <xf numFmtId="4" fontId="144" fillId="39" borderId="63" applyNumberFormat="0" applyProtection="0">
      <alignment horizontal="right" vertical="center"/>
    </xf>
    <xf numFmtId="4" fontId="144" fillId="83" borderId="66" applyNumberFormat="0" applyProtection="0">
      <alignment horizontal="left" vertical="center" indent="1"/>
    </xf>
    <xf numFmtId="4" fontId="144" fillId="37" borderId="66" applyNumberFormat="0" applyProtection="0">
      <alignment horizontal="left" vertical="center" indent="1"/>
    </xf>
    <xf numFmtId="4" fontId="144" fillId="37" borderId="66" applyNumberFormat="0" applyProtection="0">
      <alignment horizontal="left" vertical="center" indent="1"/>
    </xf>
    <xf numFmtId="4" fontId="101" fillId="44" borderId="66" applyNumberFormat="0" applyProtection="0">
      <alignment horizontal="left" vertical="center" indent="1"/>
    </xf>
    <xf numFmtId="190" fontId="101" fillId="44" borderId="65" applyNumberFormat="0" applyProtection="0">
      <alignment horizontal="left" vertical="top" indent="1"/>
    </xf>
    <xf numFmtId="190" fontId="144" fillId="85"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4" fontId="144" fillId="77" borderId="63" applyNumberFormat="0" applyProtection="0">
      <alignment horizontal="right" vertical="center"/>
    </xf>
    <xf numFmtId="37" fontId="107" fillId="0" borderId="68" applyNumberFormat="0"/>
    <xf numFmtId="190" fontId="144" fillId="38" borderId="65" applyNumberFormat="0" applyProtection="0">
      <alignment horizontal="left" vertical="top" indent="1"/>
    </xf>
    <xf numFmtId="4" fontId="152" fillId="86" borderId="63" applyNumberFormat="0" applyProtection="0">
      <alignment horizontal="right" vertical="center"/>
    </xf>
    <xf numFmtId="4" fontId="151" fillId="87" borderId="66" applyNumberFormat="0" applyProtection="0">
      <alignment horizontal="left" vertical="center" indent="1"/>
    </xf>
    <xf numFmtId="190" fontId="150" fillId="38" borderId="65" applyNumberFormat="0" applyProtection="0">
      <alignment horizontal="left" vertical="top" indent="1"/>
    </xf>
    <xf numFmtId="4" fontId="144" fillId="76" borderId="63" applyNumberFormat="0" applyProtection="0">
      <alignment horizontal="left" vertical="center" indent="1"/>
    </xf>
    <xf numFmtId="4" fontId="147" fillId="24" borderId="63" applyNumberFormat="0" applyProtection="0">
      <alignment horizontal="right" vertical="center"/>
    </xf>
    <xf numFmtId="4" fontId="144" fillId="0" borderId="63" applyNumberFormat="0" applyProtection="0">
      <alignment horizontal="right" vertical="center"/>
    </xf>
    <xf numFmtId="190" fontId="150" fillId="71" borderId="65" applyNumberFormat="0" applyProtection="0">
      <alignment horizontal="left" vertical="top" indent="1"/>
    </xf>
    <xf numFmtId="4" fontId="150" fillId="36" borderId="65" applyNumberFormat="0" applyProtection="0">
      <alignment horizontal="left" vertical="center" indent="1"/>
    </xf>
    <xf numFmtId="4" fontId="150" fillId="71" borderId="65" applyNumberFormat="0" applyProtection="0">
      <alignment vertical="center"/>
    </xf>
    <xf numFmtId="190" fontId="149" fillId="44" borderId="67" applyBorder="0"/>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center" indent="1"/>
    </xf>
    <xf numFmtId="190" fontId="144" fillId="85"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center" indent="1"/>
    </xf>
    <xf numFmtId="4" fontId="144" fillId="38" borderId="66" applyNumberFormat="0" applyProtection="0">
      <alignment horizontal="left" vertical="center" indent="1"/>
    </xf>
    <xf numFmtId="4" fontId="144" fillId="37" borderId="66" applyNumberFormat="0" applyProtection="0">
      <alignment horizontal="left" vertical="center" indent="1"/>
    </xf>
    <xf numFmtId="4" fontId="144" fillId="38" borderId="63" applyNumberFormat="0" applyProtection="0">
      <alignment horizontal="right" vertical="center"/>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82" borderId="63" applyNumberFormat="0" applyProtection="0">
      <alignment horizontal="right" vertical="center"/>
    </xf>
    <xf numFmtId="4" fontId="144" fillId="39" borderId="63" applyNumberFormat="0" applyProtection="0">
      <alignment horizontal="right" vertical="center"/>
    </xf>
    <xf numFmtId="4" fontId="144" fillId="42" borderId="63" applyNumberFormat="0" applyProtection="0">
      <alignment horizontal="right" vertical="center"/>
    </xf>
    <xf numFmtId="4" fontId="144" fillId="81" borderId="63" applyNumberFormat="0" applyProtection="0">
      <alignment horizontal="right" vertical="center"/>
    </xf>
    <xf numFmtId="4" fontId="144" fillId="78" borderId="63" applyNumberFormat="0" applyProtection="0">
      <alignment horizontal="right" vertical="center"/>
    </xf>
    <xf numFmtId="4" fontId="144" fillId="76" borderId="63" applyNumberFormat="0" applyProtection="0">
      <alignment horizontal="left" vertical="center" indent="1"/>
    </xf>
    <xf numFmtId="4" fontId="144" fillId="75" borderId="63" applyNumberFormat="0" applyProtection="0">
      <alignment horizontal="left" vertical="center" indent="1"/>
    </xf>
    <xf numFmtId="4" fontId="147" fillId="75" borderId="63" applyNumberFormat="0" applyProtection="0">
      <alignment vertical="center"/>
    </xf>
    <xf numFmtId="190" fontId="134" fillId="0" borderId="69" applyNumberFormat="0" applyFill="0" applyAlignment="0" applyProtection="0"/>
    <xf numFmtId="190" fontId="150" fillId="38" borderId="65" applyNumberFormat="0" applyProtection="0">
      <alignment horizontal="left" vertical="top" indent="1"/>
    </xf>
    <xf numFmtId="4" fontId="147" fillId="24" borderId="63" applyNumberFormat="0" applyProtection="0">
      <alignment horizontal="right" vertical="center"/>
    </xf>
    <xf numFmtId="4" fontId="144" fillId="0" borderId="63" applyNumberFormat="0" applyProtection="0">
      <alignment horizontal="right" vertical="center"/>
    </xf>
    <xf numFmtId="4" fontId="150" fillId="36" borderId="65" applyNumberFormat="0" applyProtection="0">
      <alignment horizontal="left" vertical="center" indent="1"/>
    </xf>
    <xf numFmtId="4" fontId="150" fillId="71" borderId="65" applyNumberFormat="0" applyProtection="0">
      <alignment vertical="center"/>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37" borderId="63"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01" fillId="85" borderId="65"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center" indent="1"/>
    </xf>
    <xf numFmtId="190" fontId="144" fillId="36" borderId="63" applyNumberFormat="0" applyProtection="0">
      <alignment horizontal="left" vertical="center" indent="1"/>
    </xf>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 fontId="144" fillId="38" borderId="63" applyNumberFormat="0" applyProtection="0">
      <alignment horizontal="right" vertical="center"/>
    </xf>
    <xf numFmtId="4" fontId="101" fillId="44" borderId="66" applyNumberFormat="0" applyProtection="0">
      <alignment horizontal="left" vertical="center" indent="1"/>
    </xf>
    <xf numFmtId="4" fontId="144" fillId="82" borderId="63" applyNumberFormat="0" applyProtection="0">
      <alignment horizontal="right" vertical="center"/>
    </xf>
    <xf numFmtId="4" fontId="144" fillId="42" borderId="63" applyNumberFormat="0" applyProtection="0">
      <alignment horizontal="right" vertical="center"/>
    </xf>
    <xf numFmtId="4" fontId="144" fillId="46" borderId="63" applyNumberFormat="0" applyProtection="0">
      <alignment horizontal="right" vertical="center"/>
    </xf>
    <xf numFmtId="4" fontId="144" fillId="78" borderId="63" applyNumberFormat="0" applyProtection="0">
      <alignment horizontal="right" vertical="center"/>
    </xf>
    <xf numFmtId="190" fontId="148" fillId="74" borderId="65" applyNumberFormat="0" applyProtection="0">
      <alignment horizontal="left" vertical="top" indent="1"/>
    </xf>
    <xf numFmtId="4" fontId="147" fillId="75" borderId="63" applyNumberFormat="0" applyProtection="0">
      <alignment vertical="center"/>
    </xf>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5" fillId="67" borderId="64" applyNumberFormat="0" applyAlignment="0" applyProtection="0"/>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48" fillId="74" borderId="65" applyNumberFormat="0" applyProtection="0">
      <alignment horizontal="left" vertical="top" indent="1"/>
    </xf>
    <xf numFmtId="4" fontId="144" fillId="46" borderId="63" applyNumberFormat="0" applyProtection="0">
      <alignment horizontal="right" vertical="center"/>
    </xf>
    <xf numFmtId="4" fontId="144" fillId="42" borderId="63" applyNumberFormat="0" applyProtection="0">
      <alignment horizontal="right" vertical="center"/>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190" fontId="150" fillId="71" borderId="65" applyNumberFormat="0" applyProtection="0">
      <alignment horizontal="left" vertical="top" indent="1"/>
    </xf>
    <xf numFmtId="4" fontId="147" fillId="24" borderId="63" applyNumberFormat="0" applyProtection="0">
      <alignment horizontal="right" vertical="center"/>
    </xf>
    <xf numFmtId="190" fontId="150" fillId="38" borderId="65" applyNumberFormat="0" applyProtection="0">
      <alignment horizontal="left" vertical="top" indent="1"/>
    </xf>
    <xf numFmtId="190" fontId="134" fillId="0" borderId="69" applyNumberFormat="0" applyFill="0" applyAlignment="0" applyProtection="0"/>
    <xf numFmtId="4" fontId="144" fillId="74" borderId="63" applyNumberFormat="0" applyProtection="0">
      <alignment vertical="center"/>
    </xf>
    <xf numFmtId="4" fontId="144" fillId="75" borderId="63" applyNumberFormat="0" applyProtection="0">
      <alignment horizontal="left" vertical="center" indent="1"/>
    </xf>
    <xf numFmtId="4" fontId="144" fillId="77" borderId="63" applyNumberFormat="0" applyProtection="0">
      <alignment horizontal="right" vertical="center"/>
    </xf>
    <xf numFmtId="4" fontId="144" fillId="79" borderId="66" applyNumberFormat="0" applyProtection="0">
      <alignment horizontal="right" vertical="center"/>
    </xf>
    <xf numFmtId="4" fontId="144" fillId="80" borderId="63" applyNumberFormat="0" applyProtection="0">
      <alignment horizontal="right" vertical="center"/>
    </xf>
    <xf numFmtId="4" fontId="144" fillId="42" borderId="63" applyNumberFormat="0" applyProtection="0">
      <alignment horizontal="right" vertical="center"/>
    </xf>
    <xf numFmtId="4" fontId="144" fillId="82" borderId="63" applyNumberFormat="0" applyProtection="0">
      <alignment horizontal="right" vertical="center"/>
    </xf>
    <xf numFmtId="4" fontId="101" fillId="44" borderId="66" applyNumberFormat="0" applyProtection="0">
      <alignment horizontal="left" vertical="center" indent="1"/>
    </xf>
    <xf numFmtId="4" fontId="144" fillId="38" borderId="63" applyNumberFormat="0" applyProtection="0">
      <alignment horizontal="right" vertical="center"/>
    </xf>
    <xf numFmtId="190" fontId="144" fillId="36" borderId="63"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4" fontId="144" fillId="77" borderId="63" applyNumberFormat="0" applyProtection="0">
      <alignment horizontal="right" vertical="center"/>
    </xf>
    <xf numFmtId="190" fontId="134" fillId="0" borderId="69" applyNumberFormat="0" applyFill="0" applyAlignment="0" applyProtection="0"/>
    <xf numFmtId="190" fontId="134" fillId="0" borderId="69" applyNumberFormat="0" applyFill="0" applyAlignment="0" applyProtection="0"/>
    <xf numFmtId="190" fontId="144" fillId="84" borderId="63" applyNumberFormat="0" applyProtection="0">
      <alignment horizontal="left" vertical="center" indent="1"/>
    </xf>
    <xf numFmtId="190" fontId="148" fillId="74" borderId="65" applyNumberFormat="0" applyProtection="0">
      <alignment horizontal="left" vertical="top" indent="1"/>
    </xf>
    <xf numFmtId="190" fontId="144" fillId="85" borderId="65" applyNumberFormat="0" applyProtection="0">
      <alignment horizontal="left" vertical="top" indent="1"/>
    </xf>
    <xf numFmtId="4" fontId="144" fillId="38" borderId="63" applyNumberFormat="0" applyProtection="0">
      <alignment horizontal="righ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4" fontId="144" fillId="79" borderId="66" applyNumberFormat="0" applyProtection="0">
      <alignment horizontal="right" vertical="center"/>
    </xf>
    <xf numFmtId="4" fontId="144" fillId="80" borderId="63" applyNumberFormat="0" applyProtection="0">
      <alignment horizontal="right" vertical="center"/>
    </xf>
    <xf numFmtId="4" fontId="144" fillId="77" borderId="63" applyNumberFormat="0" applyProtection="0">
      <alignment horizontal="right" vertical="center"/>
    </xf>
    <xf numFmtId="190" fontId="148" fillId="74" borderId="65" applyNumberFormat="0" applyProtection="0">
      <alignment horizontal="left" vertical="top" indent="1"/>
    </xf>
    <xf numFmtId="4" fontId="144" fillId="74" borderId="63" applyNumberFormat="0" applyProtection="0">
      <alignment vertical="center"/>
    </xf>
    <xf numFmtId="190" fontId="134" fillId="0" borderId="69" applyNumberFormat="0" applyFill="0" applyAlignment="0" applyProtection="0"/>
    <xf numFmtId="4" fontId="152" fillId="86" borderId="63" applyNumberFormat="0" applyProtection="0">
      <alignment horizontal="right" vertical="center"/>
    </xf>
    <xf numFmtId="4" fontId="151" fillId="87" borderId="66" applyNumberFormat="0" applyProtection="0">
      <alignment horizontal="left" vertical="center" indent="1"/>
    </xf>
    <xf numFmtId="4" fontId="144" fillId="76" borderId="63" applyNumberFormat="0" applyProtection="0">
      <alignment horizontal="left" vertical="center" indent="1"/>
    </xf>
    <xf numFmtId="190" fontId="101" fillId="44" borderId="65" applyNumberFormat="0" applyProtection="0">
      <alignment horizontal="left" vertical="top" indent="1"/>
    </xf>
    <xf numFmtId="190" fontId="150" fillId="71" borderId="65" applyNumberFormat="0" applyProtection="0">
      <alignment horizontal="left" vertical="top" indent="1"/>
    </xf>
    <xf numFmtId="190" fontId="149" fillId="44" borderId="67" applyBorder="0"/>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85"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4" fontId="144" fillId="80" borderId="63" applyNumberFormat="0" applyProtection="0">
      <alignment horizontal="right" vertical="center"/>
    </xf>
    <xf numFmtId="4" fontId="144" fillId="38" borderId="66" applyNumberFormat="0" applyProtection="0">
      <alignment horizontal="left" vertical="center" indent="1"/>
    </xf>
    <xf numFmtId="4" fontId="144" fillId="37" borderId="66" applyNumberFormat="0" applyProtection="0">
      <alignment horizontal="left" vertical="center"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39" borderId="63" applyNumberFormat="0" applyProtection="0">
      <alignment horizontal="right" vertical="center"/>
    </xf>
    <xf numFmtId="4" fontId="144" fillId="81" borderId="63" applyNumberFormat="0" applyProtection="0">
      <alignment horizontal="right" vertical="center"/>
    </xf>
    <xf numFmtId="4" fontId="144" fillId="79" borderId="66" applyNumberFormat="0" applyProtection="0">
      <alignment horizontal="right" vertical="center"/>
    </xf>
    <xf numFmtId="4" fontId="144" fillId="76" borderId="63" applyNumberFormat="0" applyProtection="0">
      <alignment horizontal="left" vertical="center" indent="1"/>
    </xf>
    <xf numFmtId="4" fontId="144" fillId="75" borderId="63" applyNumberFormat="0" applyProtection="0">
      <alignment horizontal="left" vertical="center" indent="1"/>
    </xf>
    <xf numFmtId="4" fontId="144" fillId="74" borderId="63" applyNumberFormat="0" applyProtection="0">
      <alignment vertical="center"/>
    </xf>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4" fillId="63" borderId="63" applyNumberFormat="0" applyFont="0" applyAlignment="0" applyProtection="0"/>
    <xf numFmtId="190" fontId="144" fillId="38" borderId="65" applyNumberFormat="0" applyProtection="0">
      <alignment horizontal="left" vertical="top" indent="1"/>
    </xf>
    <xf numFmtId="37" fontId="107" fillId="0" borderId="68" applyNumberFormat="0"/>
    <xf numFmtId="190" fontId="101" fillId="37" borderId="65" applyNumberFormat="0" applyProtection="0">
      <alignment horizontal="left" vertical="top" indent="1"/>
    </xf>
    <xf numFmtId="190" fontId="101" fillId="38" borderId="65" applyNumberFormat="0" applyProtection="0">
      <alignment horizontal="left" vertical="top" indent="1"/>
    </xf>
    <xf numFmtId="190" fontId="144" fillId="37" borderId="65" applyNumberFormat="0" applyProtection="0">
      <alignment horizontal="left" vertical="top" indent="1"/>
    </xf>
    <xf numFmtId="43" fontId="3" fillId="0" borderId="0" applyFont="0" applyFill="0" applyBorder="0" applyAlignment="0" applyProtection="0"/>
    <xf numFmtId="43" fontId="106" fillId="0" borderId="0" applyFont="0" applyFill="0" applyBorder="0" applyAlignment="0" applyProtection="0"/>
    <xf numFmtId="190" fontId="144" fillId="37" borderId="63" applyNumberFormat="0" applyProtection="0">
      <alignment horizontal="left" vertical="center" indent="1"/>
    </xf>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3" fillId="27" borderId="29">
      <alignment vertical="center"/>
    </xf>
    <xf numFmtId="190" fontId="144" fillId="38" borderId="65" applyNumberFormat="0" applyProtection="0">
      <alignment horizontal="left" vertical="top" indent="1"/>
    </xf>
    <xf numFmtId="190" fontId="145" fillId="67" borderId="64" applyNumberFormat="0" applyAlignment="0" applyProtection="0"/>
    <xf numFmtId="190" fontId="145" fillId="67" borderId="64" applyNumberFormat="0" applyAlignment="0" applyProtection="0"/>
    <xf numFmtId="190" fontId="101" fillId="37" borderId="65" applyNumberFormat="0" applyProtection="0">
      <alignment horizontal="left" vertical="top" indent="1"/>
    </xf>
    <xf numFmtId="190" fontId="144" fillId="37" borderId="65" applyNumberFormat="0" applyProtection="0">
      <alignment horizontal="left" vertical="top" indent="1"/>
    </xf>
    <xf numFmtId="43" fontId="3" fillId="0" borderId="0" applyFont="0" applyFill="0" applyBorder="0" applyAlignment="0" applyProtection="0"/>
    <xf numFmtId="4" fontId="144" fillId="78" borderId="63" applyNumberFormat="0" applyProtection="0">
      <alignment horizontal="right" vertical="center"/>
    </xf>
    <xf numFmtId="190" fontId="144" fillId="44" borderId="65" applyNumberFormat="0" applyProtection="0">
      <alignment horizontal="left" vertical="top" indent="1"/>
    </xf>
    <xf numFmtId="4" fontId="144" fillId="38" borderId="66" applyNumberFormat="0" applyProtection="0">
      <alignment horizontal="left" vertical="center" indent="1"/>
    </xf>
    <xf numFmtId="190" fontId="144" fillId="85" borderId="63" applyNumberFormat="0" applyProtection="0">
      <alignment horizontal="left" vertical="center" indent="1"/>
    </xf>
    <xf numFmtId="190" fontId="144" fillId="63" borderId="63" applyNumberFormat="0" applyFont="0" applyAlignment="0" applyProtection="0"/>
    <xf numFmtId="190" fontId="144" fillId="37" borderId="65" applyNumberFormat="0" applyProtection="0">
      <alignment horizontal="left" vertical="top" indent="1"/>
    </xf>
    <xf numFmtId="4" fontId="144" fillId="46" borderId="63" applyNumberFormat="0" applyProtection="0">
      <alignment horizontal="right" vertical="center"/>
    </xf>
    <xf numFmtId="190" fontId="144" fillId="38" borderId="65" applyNumberFormat="0" applyProtection="0">
      <alignment horizontal="left" vertical="top" indent="1"/>
    </xf>
    <xf numFmtId="190" fontId="140" fillId="64" borderId="63" applyNumberFormat="0" applyAlignment="0" applyProtection="0"/>
    <xf numFmtId="190" fontId="144" fillId="85" borderId="65" applyNumberFormat="0" applyProtection="0">
      <alignment horizontal="left" vertical="top"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39" borderId="63" applyNumberFormat="0" applyProtection="0">
      <alignment horizontal="right" vertical="center"/>
    </xf>
    <xf numFmtId="4" fontId="144" fillId="81" borderId="63" applyNumberFormat="0" applyProtection="0">
      <alignment horizontal="right" vertical="center"/>
    </xf>
    <xf numFmtId="4" fontId="144" fillId="46" borderId="63" applyNumberFormat="0" applyProtection="0">
      <alignment horizontal="right" vertical="center"/>
    </xf>
    <xf numFmtId="4" fontId="144" fillId="78" borderId="63" applyNumberFormat="0" applyProtection="0">
      <alignment horizontal="right" vertical="center"/>
    </xf>
    <xf numFmtId="4" fontId="144" fillId="76" borderId="63" applyNumberFormat="0" applyProtection="0">
      <alignment horizontal="left" vertical="center" indent="1"/>
    </xf>
    <xf numFmtId="4" fontId="147" fillId="75" borderId="63" applyNumberFormat="0" applyProtection="0">
      <alignment vertical="center"/>
    </xf>
    <xf numFmtId="190" fontId="134" fillId="0" borderId="69" applyNumberFormat="0" applyFill="0" applyAlignment="0" applyProtection="0"/>
    <xf numFmtId="190" fontId="132" fillId="67" borderId="63" applyNumberFormat="0" applyAlignment="0" applyProtection="0"/>
    <xf numFmtId="37" fontId="107" fillId="0" borderId="68" applyNumberFormat="0"/>
    <xf numFmtId="4" fontId="152" fillId="86" borderId="63" applyNumberFormat="0" applyProtection="0">
      <alignment horizontal="right" vertical="center"/>
    </xf>
    <xf numFmtId="4" fontId="151" fillId="87" borderId="66" applyNumberFormat="0" applyProtection="0">
      <alignment horizontal="left" vertical="center" indent="1"/>
    </xf>
    <xf numFmtId="4" fontId="144" fillId="76" borderId="63" applyNumberFormat="0" applyProtection="0">
      <alignment horizontal="left" vertical="center" indent="1"/>
    </xf>
    <xf numFmtId="4" fontId="144" fillId="0" borderId="63" applyNumberFormat="0" applyProtection="0">
      <alignment horizontal="right" vertical="center"/>
    </xf>
    <xf numFmtId="4" fontId="150" fillId="36" borderId="65" applyNumberFormat="0" applyProtection="0">
      <alignment horizontal="left" vertical="center" indent="1"/>
    </xf>
    <xf numFmtId="4" fontId="150" fillId="71" borderId="65" applyNumberFormat="0" applyProtection="0">
      <alignment vertical="center"/>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4" fontId="144" fillId="82" borderId="63" applyNumberFormat="0" applyProtection="0">
      <alignment horizontal="right" vertical="center"/>
    </xf>
    <xf numFmtId="190" fontId="144" fillId="63" borderId="63" applyNumberFormat="0" applyFon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01" fillId="44" borderId="65" applyNumberFormat="0" applyProtection="0">
      <alignment horizontal="left" vertical="center" indent="1"/>
    </xf>
    <xf numFmtId="4" fontId="101" fillId="44" borderId="66" applyNumberFormat="0" applyProtection="0">
      <alignment horizontal="left" vertical="center" indent="1"/>
    </xf>
    <xf numFmtId="4" fontId="144" fillId="81" borderId="63" applyNumberFormat="0" applyProtection="0">
      <alignment horizontal="right" vertical="center"/>
    </xf>
    <xf numFmtId="4" fontId="144" fillId="78" borderId="63" applyNumberFormat="0" applyProtection="0">
      <alignment horizontal="right" vertical="center"/>
    </xf>
    <xf numFmtId="4" fontId="147" fillId="75" borderId="63" applyNumberFormat="0" applyProtection="0">
      <alignment vertical="center"/>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36" borderId="63" applyNumberFormat="0" applyProtection="0">
      <alignment horizontal="left" vertical="center" indent="1"/>
    </xf>
    <xf numFmtId="190" fontId="144" fillId="63" borderId="63" applyNumberFormat="0" applyFon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190" fontId="101" fillId="85" borderId="65" applyNumberFormat="0" applyProtection="0">
      <alignment horizontal="left" vertical="top" indent="1"/>
    </xf>
    <xf numFmtId="190" fontId="144" fillId="63" borderId="63" applyNumberFormat="0" applyFont="0" applyAlignment="0" applyProtection="0"/>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0" fillId="64" borderId="63" applyNumberFormat="0" applyAlignment="0" applyProtection="0"/>
    <xf numFmtId="190" fontId="144" fillId="38" borderId="65"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90" fontId="148" fillId="74" borderId="65" applyNumberFormat="0" applyProtection="0">
      <alignment horizontal="left" vertical="top" indent="1"/>
    </xf>
    <xf numFmtId="190" fontId="144" fillId="85" borderId="65" applyNumberFormat="0" applyProtection="0">
      <alignment horizontal="left" vertical="top" indent="1"/>
    </xf>
    <xf numFmtId="43" fontId="3" fillId="0" borderId="0" applyFont="0" applyFill="0" applyBorder="0" applyAlignment="0" applyProtection="0"/>
    <xf numFmtId="4" fontId="150" fillId="71" borderId="65" applyNumberFormat="0" applyProtection="0">
      <alignment vertical="center"/>
    </xf>
    <xf numFmtId="43" fontId="106" fillId="0" borderId="0" applyFont="0" applyFill="0" applyBorder="0" applyAlignment="0" applyProtection="0"/>
    <xf numFmtId="190" fontId="144" fillId="63" borderId="63" applyNumberFormat="0" applyFont="0" applyAlignment="0" applyProtection="0"/>
    <xf numFmtId="190" fontId="1" fillId="0" borderId="0"/>
    <xf numFmtId="190" fontId="144" fillId="38" borderId="65" applyNumberFormat="0" applyProtection="0">
      <alignment horizontal="left" vertical="top" indent="1"/>
    </xf>
    <xf numFmtId="190" fontId="132" fillId="67" borderId="63" applyNumberFormat="0" applyAlignment="0" applyProtection="0"/>
    <xf numFmtId="190" fontId="132" fillId="67" borderId="63"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90" fontId="144" fillId="38" borderId="65" applyNumberFormat="0" applyProtection="0">
      <alignment horizontal="left" vertical="top" indent="1"/>
    </xf>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86" fontId="104" fillId="22" borderId="29">
      <alignment vertical="center"/>
      <protection locked="0"/>
    </xf>
    <xf numFmtId="186" fontId="104" fillId="22" borderId="29">
      <alignment vertical="center"/>
      <protection locked="0"/>
    </xf>
    <xf numFmtId="197"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195" fontId="107" fillId="0" borderId="72" applyFill="0"/>
    <xf numFmtId="195" fontId="107" fillId="0" borderId="72" applyFill="0"/>
    <xf numFmtId="195" fontId="107" fillId="0" borderId="72" applyFill="0"/>
    <xf numFmtId="4" fontId="144" fillId="83" borderId="66" applyNumberFormat="0" applyProtection="0">
      <alignment horizontal="left" vertical="center"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01" fillId="85" borderId="65" applyNumberFormat="0" applyProtection="0">
      <alignment horizontal="left" vertical="center" indent="1"/>
    </xf>
    <xf numFmtId="190" fontId="140" fillId="64" borderId="63" applyNumberFormat="0" applyAlignment="0" applyProtection="0"/>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4" fontId="152" fillId="86" borderId="63" applyNumberFormat="0" applyProtection="0">
      <alignment horizontal="right" vertical="center"/>
    </xf>
    <xf numFmtId="4" fontId="152" fillId="86" borderId="63" applyNumberFormat="0" applyProtection="0">
      <alignment horizontal="right" vertical="center"/>
    </xf>
    <xf numFmtId="190" fontId="144" fillId="63" borderId="63" applyNumberFormat="0" applyFont="0" applyAlignment="0" applyProtection="0"/>
    <xf numFmtId="195" fontId="107" fillId="0" borderId="72" applyFill="0"/>
    <xf numFmtId="4" fontId="144" fillId="46" borderId="63" applyNumberFormat="0" applyProtection="0">
      <alignment horizontal="right" vertical="center"/>
    </xf>
    <xf numFmtId="4" fontId="151" fillId="87" borderId="66" applyNumberFormat="0" applyProtection="0">
      <alignment horizontal="left" vertical="center" indent="1"/>
    </xf>
    <xf numFmtId="4" fontId="147" fillId="75" borderId="63" applyNumberFormat="0" applyProtection="0">
      <alignment vertical="center"/>
    </xf>
    <xf numFmtId="195" fontId="107" fillId="0" borderId="72" applyFill="0"/>
    <xf numFmtId="190" fontId="144" fillId="63" borderId="63" applyNumberFormat="0" applyFont="0" applyAlignment="0" applyProtection="0"/>
    <xf numFmtId="4" fontId="101" fillId="44" borderId="66"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190" fontId="140" fillId="64" borderId="63" applyNumberFormat="0" applyAlignment="0" applyProtection="0"/>
    <xf numFmtId="190" fontId="104" fillId="72" borderId="29">
      <alignment vertical="center"/>
    </xf>
    <xf numFmtId="167" fontId="104" fillId="22" borderId="29">
      <alignment vertical="center"/>
      <protection locked="0"/>
    </xf>
    <xf numFmtId="185" fontId="104" fillId="23" borderId="29">
      <alignmen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6" borderId="29" applyNumberFormat="0">
      <protection locked="0"/>
    </xf>
    <xf numFmtId="190" fontId="144" fillId="63" borderId="63" applyNumberFormat="0" applyFont="0" applyAlignment="0" applyProtection="0"/>
    <xf numFmtId="4" fontId="144" fillId="81" borderId="63" applyNumberFormat="0" applyProtection="0">
      <alignment horizontal="righ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4" fillId="38" borderId="65" applyNumberFormat="0" applyProtection="0">
      <alignment horizontal="left" vertical="top" indent="1"/>
    </xf>
    <xf numFmtId="190" fontId="144" fillId="37" borderId="65" applyNumberFormat="0" applyProtection="0">
      <alignment horizontal="left" vertical="top" indent="1"/>
    </xf>
    <xf numFmtId="4" fontId="144" fillId="77" borderId="63" applyNumberFormat="0" applyProtection="0">
      <alignment horizontal="right" vertical="center"/>
    </xf>
    <xf numFmtId="190" fontId="144" fillId="38" borderId="65" applyNumberFormat="0" applyProtection="0">
      <alignment horizontal="left" vertical="top" indent="1"/>
    </xf>
    <xf numFmtId="190" fontId="144" fillId="63" borderId="63" applyNumberFormat="0" applyFont="0" applyAlignment="0" applyProtection="0"/>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9" borderId="66" applyNumberFormat="0" applyProtection="0">
      <alignment horizontal="right" vertical="center"/>
    </xf>
    <xf numFmtId="4" fontId="144" fillId="80"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85" fontId="3" fillId="27" borderId="29">
      <alignment vertical="center"/>
    </xf>
    <xf numFmtId="185" fontId="3" fillId="27" borderId="29">
      <alignment vertical="center"/>
    </xf>
    <xf numFmtId="0" fontId="3" fillId="27" borderId="29">
      <alignment vertical="center"/>
    </xf>
    <xf numFmtId="0" fontId="3" fillId="27" borderId="29">
      <alignment vertical="center"/>
    </xf>
    <xf numFmtId="185" fontId="3" fillId="27" borderId="29">
      <alignment vertical="center"/>
    </xf>
    <xf numFmtId="194" fontId="3" fillId="27" borderId="29">
      <alignment vertical="center"/>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185" fontId="3" fillId="27" borderId="29">
      <alignment vertical="center"/>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201" fontId="3" fillId="27" borderId="29">
      <alignment vertical="center"/>
    </xf>
    <xf numFmtId="194" fontId="3" fillId="27" borderId="29">
      <alignment vertical="center"/>
    </xf>
    <xf numFmtId="194" fontId="3" fillId="27" borderId="29">
      <alignment vertical="center"/>
    </xf>
    <xf numFmtId="0" fontId="3" fillId="20" borderId="29">
      <alignment vertical="center"/>
      <protection locked="0"/>
    </xf>
    <xf numFmtId="0" fontId="3" fillId="20" borderId="29">
      <alignment vertical="center"/>
      <protection locked="0"/>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44" fillId="37"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4" fontId="150" fillId="36" borderId="65" applyNumberFormat="0" applyProtection="0">
      <alignment horizontal="left" vertical="center" indent="1"/>
    </xf>
    <xf numFmtId="190" fontId="144" fillId="63" borderId="63" applyNumberFormat="0" applyFont="0" applyAlignment="0" applyProtection="0"/>
    <xf numFmtId="190" fontId="145" fillId="67" borderId="64" applyNumberFormat="0" applyAlignment="0" applyProtection="0"/>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5" fontId="107" fillId="0" borderId="43" applyFill="0"/>
    <xf numFmtId="190" fontId="134" fillId="0" borderId="69" applyNumberFormat="0" applyFill="0" applyAlignment="0" applyProtection="0"/>
    <xf numFmtId="4" fontId="147" fillId="75" borderId="63" applyNumberFormat="0" applyProtection="0">
      <alignment vertical="center"/>
    </xf>
    <xf numFmtId="190" fontId="144" fillId="38" borderId="65" applyNumberFormat="0" applyProtection="0">
      <alignment horizontal="left" vertical="top" indent="1"/>
    </xf>
    <xf numFmtId="190" fontId="145" fillId="67" borderId="64" applyNumberFormat="0" applyAlignment="0" applyProtection="0"/>
    <xf numFmtId="190" fontId="145" fillId="67" borderId="64" applyNumberFormat="0" applyAlignment="0" applyProtection="0"/>
    <xf numFmtId="190" fontId="144" fillId="63" borderId="63" applyNumberFormat="0" applyFont="0" applyAlignment="0" applyProtection="0"/>
    <xf numFmtId="190" fontId="101" fillId="44" borderId="65" applyNumberFormat="0" applyProtection="0">
      <alignment horizontal="left" vertical="top" indent="1"/>
    </xf>
    <xf numFmtId="43" fontId="3" fillId="0" borderId="0" applyFont="0" applyFill="0" applyBorder="0" applyAlignment="0" applyProtection="0"/>
    <xf numFmtId="199" fontId="1" fillId="0" borderId="0" applyFont="0" applyFill="0" applyBorder="0" applyProtection="0">
      <alignment vertical="top"/>
    </xf>
    <xf numFmtId="0" fontId="1" fillId="0" borderId="0"/>
    <xf numFmtId="0" fontId="1" fillId="0" borderId="0"/>
    <xf numFmtId="9" fontId="1" fillId="0" borderId="0" applyFont="0" applyFill="0" applyBorder="0" applyAlignment="0" applyProtection="0"/>
    <xf numFmtId="190" fontId="144" fillId="63" borderId="63" applyNumberFormat="0" applyFont="0" applyAlignment="0" applyProtection="0"/>
    <xf numFmtId="43" fontId="106" fillId="0" borderId="0" applyFont="0" applyFill="0" applyBorder="0" applyAlignment="0" applyProtection="0"/>
    <xf numFmtId="190" fontId="144" fillId="37" borderId="65" applyNumberFormat="0" applyProtection="0">
      <alignment horizontal="left" vertical="top" indent="1"/>
    </xf>
    <xf numFmtId="0" fontId="1" fillId="0" borderId="0"/>
    <xf numFmtId="0" fontId="1" fillId="0" borderId="0"/>
    <xf numFmtId="43" fontId="3" fillId="0" borderId="0" applyFont="0" applyFill="0" applyBorder="0" applyAlignment="0" applyProtection="0"/>
    <xf numFmtId="43" fontId="106" fillId="0" borderId="0" applyFont="0" applyFill="0" applyBorder="0" applyAlignment="0" applyProtection="0"/>
    <xf numFmtId="190" fontId="1"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5" fontId="107" fillId="0" borderId="43" applyFill="0"/>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5" fontId="107" fillId="0" borderId="43" applyFill="0"/>
    <xf numFmtId="43" fontId="3"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190" fontId="1"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5" fontId="107" fillId="0" borderId="43" applyFill="0"/>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5" fontId="107" fillId="0" borderId="43" applyFill="0"/>
    <xf numFmtId="43" fontId="3" fillId="0" borderId="0" applyFont="0" applyFill="0" applyBorder="0" applyAlignment="0" applyProtection="0"/>
    <xf numFmtId="43" fontId="106" fillId="0" borderId="0" applyFont="0" applyFill="0" applyBorder="0" applyAlignment="0" applyProtection="0"/>
    <xf numFmtId="190" fontId="144" fillId="63" borderId="63" applyNumberFormat="0" applyFont="0" applyAlignment="0" applyProtection="0"/>
    <xf numFmtId="190" fontId="140" fillId="64" borderId="63" applyNumberFormat="0" applyAlignment="0" applyProtection="0"/>
    <xf numFmtId="190" fontId="144" fillId="85" borderId="65" applyNumberFormat="0" applyProtection="0">
      <alignment horizontal="left" vertical="top" indent="1"/>
    </xf>
    <xf numFmtId="43" fontId="3" fillId="0" borderId="0" applyFont="0" applyFill="0" applyBorder="0" applyAlignment="0" applyProtection="0"/>
    <xf numFmtId="43" fontId="106" fillId="0" borderId="0" applyFont="0" applyFill="0" applyBorder="0" applyAlignment="0" applyProtection="0"/>
    <xf numFmtId="190" fontId="144" fillId="38" borderId="65" applyNumberFormat="0" applyProtection="0">
      <alignment horizontal="left" vertical="top" indent="1"/>
    </xf>
    <xf numFmtId="4" fontId="144" fillId="0" borderId="63" applyNumberFormat="0" applyProtection="0">
      <alignment horizontal="right" vertical="center"/>
    </xf>
    <xf numFmtId="190" fontId="1" fillId="0" borderId="0"/>
    <xf numFmtId="190" fontId="144" fillId="63" borderId="63" applyNumberFormat="0" applyFont="0" applyAlignment="0" applyProtection="0"/>
    <xf numFmtId="190" fontId="132" fillId="67" borderId="63" applyNumberFormat="0" applyAlignment="0" applyProtection="0"/>
    <xf numFmtId="190" fontId="145" fillId="67" borderId="64" applyNumberFormat="0" applyAlignment="0" applyProtection="0"/>
    <xf numFmtId="190" fontId="144" fillId="63" borderId="63" applyNumberFormat="0" applyFont="0" applyAlignment="0" applyProtection="0"/>
    <xf numFmtId="4" fontId="144" fillId="74" borderId="63" applyNumberFormat="0" applyProtection="0">
      <alignment vertical="center"/>
    </xf>
    <xf numFmtId="4" fontId="144" fillId="75" borderId="63" applyNumberFormat="0" applyProtection="0">
      <alignment horizontal="left" vertical="center" indent="1"/>
    </xf>
    <xf numFmtId="4" fontId="144" fillId="76" borderId="63" applyNumberFormat="0" applyProtection="0">
      <alignment horizontal="left" vertical="center" indent="1"/>
    </xf>
    <xf numFmtId="4" fontId="144" fillId="79" borderId="66" applyNumberFormat="0" applyProtection="0">
      <alignment horizontal="right" vertical="center"/>
    </xf>
    <xf numFmtId="4" fontId="144" fillId="80" borderId="63" applyNumberFormat="0" applyProtection="0">
      <alignment horizontal="right" vertical="center"/>
    </xf>
    <xf numFmtId="4" fontId="144" fillId="39" borderId="63" applyNumberFormat="0" applyProtection="0">
      <alignment horizontal="right" vertical="center"/>
    </xf>
    <xf numFmtId="4" fontId="144" fillId="83" borderId="66" applyNumberFormat="0" applyProtection="0">
      <alignment horizontal="left" vertical="center" indent="1"/>
    </xf>
    <xf numFmtId="4" fontId="144" fillId="37" borderId="66" applyNumberFormat="0" applyProtection="0">
      <alignment horizontal="left" vertical="center" indent="1"/>
    </xf>
    <xf numFmtId="4" fontId="144" fillId="37" borderId="66" applyNumberFormat="0" applyProtection="0">
      <alignment horizontal="left" vertical="center" indent="1"/>
    </xf>
    <xf numFmtId="4" fontId="101" fillId="44" borderId="66" applyNumberFormat="0" applyProtection="0">
      <alignment horizontal="left" vertical="center" indent="1"/>
    </xf>
    <xf numFmtId="190" fontId="101" fillId="44" borderId="65" applyNumberFormat="0" applyProtection="0">
      <alignment horizontal="left" vertical="top" indent="1"/>
    </xf>
    <xf numFmtId="190" fontId="144" fillId="85"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4" fontId="144" fillId="77" borderId="63" applyNumberFormat="0" applyProtection="0">
      <alignment horizontal="right" vertical="center"/>
    </xf>
    <xf numFmtId="37" fontId="107" fillId="0" borderId="68" applyNumberFormat="0"/>
    <xf numFmtId="190" fontId="144" fillId="38" borderId="65" applyNumberFormat="0" applyProtection="0">
      <alignment horizontal="left" vertical="top" indent="1"/>
    </xf>
    <xf numFmtId="4" fontId="152" fillId="86" borderId="63" applyNumberFormat="0" applyProtection="0">
      <alignment horizontal="right" vertical="center"/>
    </xf>
    <xf numFmtId="4" fontId="151" fillId="87" borderId="66" applyNumberFormat="0" applyProtection="0">
      <alignment horizontal="left" vertical="center" indent="1"/>
    </xf>
    <xf numFmtId="190" fontId="150" fillId="38" borderId="65" applyNumberFormat="0" applyProtection="0">
      <alignment horizontal="left" vertical="top" indent="1"/>
    </xf>
    <xf numFmtId="4" fontId="144" fillId="76" borderId="63" applyNumberFormat="0" applyProtection="0">
      <alignment horizontal="left" vertical="center" indent="1"/>
    </xf>
    <xf numFmtId="4" fontId="147" fillId="24" borderId="63" applyNumberFormat="0" applyProtection="0">
      <alignment horizontal="right" vertical="center"/>
    </xf>
    <xf numFmtId="4" fontId="144" fillId="0" borderId="63" applyNumberFormat="0" applyProtection="0">
      <alignment horizontal="right" vertical="center"/>
    </xf>
    <xf numFmtId="190" fontId="150" fillId="71" borderId="65" applyNumberFormat="0" applyProtection="0">
      <alignment horizontal="left" vertical="top" indent="1"/>
    </xf>
    <xf numFmtId="4" fontId="150" fillId="36" borderId="65" applyNumberFormat="0" applyProtection="0">
      <alignment horizontal="left" vertical="center" indent="1"/>
    </xf>
    <xf numFmtId="4" fontId="150" fillId="71" borderId="65" applyNumberFormat="0" applyProtection="0">
      <alignment vertical="center"/>
    </xf>
    <xf numFmtId="190" fontId="149" fillId="44" borderId="67" applyBorder="0"/>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center" indent="1"/>
    </xf>
    <xf numFmtId="190" fontId="144" fillId="85"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center" indent="1"/>
    </xf>
    <xf numFmtId="4" fontId="144" fillId="38" borderId="66" applyNumberFormat="0" applyProtection="0">
      <alignment horizontal="left" vertical="center" indent="1"/>
    </xf>
    <xf numFmtId="4" fontId="144" fillId="37" borderId="66" applyNumberFormat="0" applyProtection="0">
      <alignment horizontal="left" vertical="center" indent="1"/>
    </xf>
    <xf numFmtId="4" fontId="144" fillId="38" borderId="63" applyNumberFormat="0" applyProtection="0">
      <alignment horizontal="right" vertical="center"/>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82" borderId="63" applyNumberFormat="0" applyProtection="0">
      <alignment horizontal="right" vertical="center"/>
    </xf>
    <xf numFmtId="4" fontId="144" fillId="39" borderId="63" applyNumberFormat="0" applyProtection="0">
      <alignment horizontal="right" vertical="center"/>
    </xf>
    <xf numFmtId="4" fontId="144" fillId="42" borderId="63" applyNumberFormat="0" applyProtection="0">
      <alignment horizontal="right" vertical="center"/>
    </xf>
    <xf numFmtId="4" fontId="144" fillId="81" borderId="63" applyNumberFormat="0" applyProtection="0">
      <alignment horizontal="right" vertical="center"/>
    </xf>
    <xf numFmtId="4" fontId="144" fillId="78" borderId="63" applyNumberFormat="0" applyProtection="0">
      <alignment horizontal="right" vertical="center"/>
    </xf>
    <xf numFmtId="4" fontId="144" fillId="76" borderId="63" applyNumberFormat="0" applyProtection="0">
      <alignment horizontal="left" vertical="center" indent="1"/>
    </xf>
    <xf numFmtId="4" fontId="144" fillId="75" borderId="63" applyNumberFormat="0" applyProtection="0">
      <alignment horizontal="left" vertical="center" indent="1"/>
    </xf>
    <xf numFmtId="4" fontId="147" fillId="75" borderId="63" applyNumberFormat="0" applyProtection="0">
      <alignment vertical="center"/>
    </xf>
    <xf numFmtId="190" fontId="134" fillId="0" borderId="69" applyNumberFormat="0" applyFill="0" applyAlignment="0" applyProtection="0"/>
    <xf numFmtId="190" fontId="150" fillId="38" borderId="65" applyNumberFormat="0" applyProtection="0">
      <alignment horizontal="left" vertical="top" indent="1"/>
    </xf>
    <xf numFmtId="4" fontId="147" fillId="24" borderId="63" applyNumberFormat="0" applyProtection="0">
      <alignment horizontal="right" vertical="center"/>
    </xf>
    <xf numFmtId="4" fontId="144" fillId="0" borderId="63" applyNumberFormat="0" applyProtection="0">
      <alignment horizontal="right" vertical="center"/>
    </xf>
    <xf numFmtId="4" fontId="150" fillId="36" borderId="65" applyNumberFormat="0" applyProtection="0">
      <alignment horizontal="left" vertical="center" indent="1"/>
    </xf>
    <xf numFmtId="4" fontId="150" fillId="71" borderId="65" applyNumberFormat="0" applyProtection="0">
      <alignment vertical="center"/>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37" borderId="63"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01" fillId="85" borderId="65"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center" indent="1"/>
    </xf>
    <xf numFmtId="190" fontId="144" fillId="36" borderId="63" applyNumberFormat="0" applyProtection="0">
      <alignment horizontal="left" vertical="center" indent="1"/>
    </xf>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 fontId="144" fillId="38" borderId="63" applyNumberFormat="0" applyProtection="0">
      <alignment horizontal="right" vertical="center"/>
    </xf>
    <xf numFmtId="4" fontId="101" fillId="44" borderId="66" applyNumberFormat="0" applyProtection="0">
      <alignment horizontal="left" vertical="center" indent="1"/>
    </xf>
    <xf numFmtId="4" fontId="144" fillId="82" borderId="63" applyNumberFormat="0" applyProtection="0">
      <alignment horizontal="right" vertical="center"/>
    </xf>
    <xf numFmtId="4" fontId="144" fillId="42" borderId="63" applyNumberFormat="0" applyProtection="0">
      <alignment horizontal="right" vertical="center"/>
    </xf>
    <xf numFmtId="4" fontId="144" fillId="46" borderId="63" applyNumberFormat="0" applyProtection="0">
      <alignment horizontal="right" vertical="center"/>
    </xf>
    <xf numFmtId="4" fontId="144" fillId="78" borderId="63" applyNumberFormat="0" applyProtection="0">
      <alignment horizontal="right" vertical="center"/>
    </xf>
    <xf numFmtId="190" fontId="148" fillId="74" borderId="65" applyNumberFormat="0" applyProtection="0">
      <alignment horizontal="left" vertical="top" indent="1"/>
    </xf>
    <xf numFmtId="4" fontId="147" fillId="75" borderId="63" applyNumberFormat="0" applyProtection="0">
      <alignment vertical="center"/>
    </xf>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5" fillId="67" borderId="64" applyNumberFormat="0" applyAlignment="0" applyProtection="0"/>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48" fillId="74" borderId="65" applyNumberFormat="0" applyProtection="0">
      <alignment horizontal="left" vertical="top" indent="1"/>
    </xf>
    <xf numFmtId="4" fontId="144" fillId="46" borderId="63" applyNumberFormat="0" applyProtection="0">
      <alignment horizontal="right" vertical="center"/>
    </xf>
    <xf numFmtId="4" fontId="144" fillId="42" borderId="63" applyNumberFormat="0" applyProtection="0">
      <alignment horizontal="right" vertical="center"/>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190" fontId="150" fillId="71" borderId="65" applyNumberFormat="0" applyProtection="0">
      <alignment horizontal="left" vertical="top" indent="1"/>
    </xf>
    <xf numFmtId="4" fontId="147" fillId="24" borderId="63" applyNumberFormat="0" applyProtection="0">
      <alignment horizontal="right" vertical="center"/>
    </xf>
    <xf numFmtId="190" fontId="150" fillId="38" borderId="65" applyNumberFormat="0" applyProtection="0">
      <alignment horizontal="left" vertical="top" indent="1"/>
    </xf>
    <xf numFmtId="190" fontId="134" fillId="0" borderId="69" applyNumberFormat="0" applyFill="0" applyAlignment="0" applyProtection="0"/>
    <xf numFmtId="4" fontId="144" fillId="74" borderId="63" applyNumberFormat="0" applyProtection="0">
      <alignment vertical="center"/>
    </xf>
    <xf numFmtId="4" fontId="144" fillId="75" borderId="63" applyNumberFormat="0" applyProtection="0">
      <alignment horizontal="left" vertical="center" indent="1"/>
    </xf>
    <xf numFmtId="4" fontId="144" fillId="77" borderId="63" applyNumberFormat="0" applyProtection="0">
      <alignment horizontal="right" vertical="center"/>
    </xf>
    <xf numFmtId="4" fontId="144" fillId="79" borderId="66" applyNumberFormat="0" applyProtection="0">
      <alignment horizontal="right" vertical="center"/>
    </xf>
    <xf numFmtId="4" fontId="144" fillId="80" borderId="63" applyNumberFormat="0" applyProtection="0">
      <alignment horizontal="right" vertical="center"/>
    </xf>
    <xf numFmtId="4" fontId="144" fillId="42" borderId="63" applyNumberFormat="0" applyProtection="0">
      <alignment horizontal="right" vertical="center"/>
    </xf>
    <xf numFmtId="4" fontId="144" fillId="82" borderId="63" applyNumberFormat="0" applyProtection="0">
      <alignment horizontal="right" vertical="center"/>
    </xf>
    <xf numFmtId="4" fontId="101" fillId="44" borderId="66" applyNumberFormat="0" applyProtection="0">
      <alignment horizontal="left" vertical="center" indent="1"/>
    </xf>
    <xf numFmtId="4" fontId="144" fillId="38" borderId="63" applyNumberFormat="0" applyProtection="0">
      <alignment horizontal="right" vertical="center"/>
    </xf>
    <xf numFmtId="190" fontId="144" fillId="36" borderId="63"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4" fontId="144" fillId="77" borderId="63" applyNumberFormat="0" applyProtection="0">
      <alignment horizontal="right" vertical="center"/>
    </xf>
    <xf numFmtId="190" fontId="134" fillId="0" borderId="69" applyNumberFormat="0" applyFill="0" applyAlignment="0" applyProtection="0"/>
    <xf numFmtId="190" fontId="134" fillId="0" borderId="69" applyNumberFormat="0" applyFill="0" applyAlignment="0" applyProtection="0"/>
    <xf numFmtId="190" fontId="144" fillId="84" borderId="63" applyNumberFormat="0" applyProtection="0">
      <alignment horizontal="left" vertical="center" indent="1"/>
    </xf>
    <xf numFmtId="190" fontId="148" fillId="74" borderId="65" applyNumberFormat="0" applyProtection="0">
      <alignment horizontal="left" vertical="top" indent="1"/>
    </xf>
    <xf numFmtId="190" fontId="144" fillId="85" borderId="65" applyNumberFormat="0" applyProtection="0">
      <alignment horizontal="left" vertical="top" indent="1"/>
    </xf>
    <xf numFmtId="4" fontId="144" fillId="38" borderId="63" applyNumberFormat="0" applyProtection="0">
      <alignment horizontal="righ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4" fontId="144" fillId="79" borderId="66" applyNumberFormat="0" applyProtection="0">
      <alignment horizontal="right" vertical="center"/>
    </xf>
    <xf numFmtId="4" fontId="144" fillId="80" borderId="63" applyNumberFormat="0" applyProtection="0">
      <alignment horizontal="right" vertical="center"/>
    </xf>
    <xf numFmtId="4" fontId="144" fillId="77" borderId="63" applyNumberFormat="0" applyProtection="0">
      <alignment horizontal="right" vertical="center"/>
    </xf>
    <xf numFmtId="190" fontId="148" fillId="74" borderId="65" applyNumberFormat="0" applyProtection="0">
      <alignment horizontal="left" vertical="top" indent="1"/>
    </xf>
    <xf numFmtId="4" fontId="144" fillId="74" borderId="63" applyNumberFormat="0" applyProtection="0">
      <alignment vertical="center"/>
    </xf>
    <xf numFmtId="190" fontId="134" fillId="0" borderId="69" applyNumberFormat="0" applyFill="0" applyAlignment="0" applyProtection="0"/>
    <xf numFmtId="4" fontId="152" fillId="86" borderId="63" applyNumberFormat="0" applyProtection="0">
      <alignment horizontal="right" vertical="center"/>
    </xf>
    <xf numFmtId="4" fontId="151" fillId="87" borderId="66" applyNumberFormat="0" applyProtection="0">
      <alignment horizontal="left" vertical="center" indent="1"/>
    </xf>
    <xf numFmtId="4" fontId="144" fillId="76" borderId="63" applyNumberFormat="0" applyProtection="0">
      <alignment horizontal="left" vertical="center" indent="1"/>
    </xf>
    <xf numFmtId="190" fontId="101" fillId="44" borderId="65" applyNumberFormat="0" applyProtection="0">
      <alignment horizontal="left" vertical="top" indent="1"/>
    </xf>
    <xf numFmtId="190" fontId="150" fillId="71" borderId="65" applyNumberFormat="0" applyProtection="0">
      <alignment horizontal="left" vertical="top" indent="1"/>
    </xf>
    <xf numFmtId="190" fontId="149" fillId="44" borderId="67" applyBorder="0"/>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85"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4" fontId="144" fillId="80" borderId="63" applyNumberFormat="0" applyProtection="0">
      <alignment horizontal="right" vertical="center"/>
    </xf>
    <xf numFmtId="4" fontId="144" fillId="38" borderId="66" applyNumberFormat="0" applyProtection="0">
      <alignment horizontal="left" vertical="center" indent="1"/>
    </xf>
    <xf numFmtId="4" fontId="144" fillId="37" borderId="66" applyNumberFormat="0" applyProtection="0">
      <alignment horizontal="left" vertical="center"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39" borderId="63" applyNumberFormat="0" applyProtection="0">
      <alignment horizontal="right" vertical="center"/>
    </xf>
    <xf numFmtId="4" fontId="144" fillId="81" borderId="63" applyNumberFormat="0" applyProtection="0">
      <alignment horizontal="right" vertical="center"/>
    </xf>
    <xf numFmtId="4" fontId="144" fillId="79" borderId="66" applyNumberFormat="0" applyProtection="0">
      <alignment horizontal="right" vertical="center"/>
    </xf>
    <xf numFmtId="4" fontId="144" fillId="76" borderId="63" applyNumberFormat="0" applyProtection="0">
      <alignment horizontal="left" vertical="center" indent="1"/>
    </xf>
    <xf numFmtId="4" fontId="144" fillId="75" borderId="63" applyNumberFormat="0" applyProtection="0">
      <alignment horizontal="left" vertical="center" indent="1"/>
    </xf>
    <xf numFmtId="4" fontId="144" fillId="74" borderId="63" applyNumberFormat="0" applyProtection="0">
      <alignment vertical="center"/>
    </xf>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4" fillId="63" borderId="63" applyNumberFormat="0" applyFont="0" applyAlignment="0" applyProtection="0"/>
    <xf numFmtId="190" fontId="144" fillId="38" borderId="65" applyNumberFormat="0" applyProtection="0">
      <alignment horizontal="left" vertical="top" indent="1"/>
    </xf>
    <xf numFmtId="37" fontId="107" fillId="0" borderId="68" applyNumberFormat="0"/>
    <xf numFmtId="190" fontId="101" fillId="37" borderId="65" applyNumberFormat="0" applyProtection="0">
      <alignment horizontal="left" vertical="top" indent="1"/>
    </xf>
    <xf numFmtId="190" fontId="101" fillId="38" borderId="65" applyNumberFormat="0" applyProtection="0">
      <alignment horizontal="left" vertical="top" indent="1"/>
    </xf>
    <xf numFmtId="190" fontId="144" fillId="37" borderId="65" applyNumberFormat="0" applyProtection="0">
      <alignment horizontal="left" vertical="top" indent="1"/>
    </xf>
    <xf numFmtId="43" fontId="3" fillId="0" borderId="0" applyFont="0" applyFill="0" applyBorder="0" applyAlignment="0" applyProtection="0"/>
    <xf numFmtId="43" fontId="106" fillId="0" borderId="0" applyFont="0" applyFill="0" applyBorder="0" applyAlignment="0" applyProtection="0"/>
    <xf numFmtId="190" fontId="144" fillId="37" borderId="63" applyNumberFormat="0" applyProtection="0">
      <alignment horizontal="left" vertical="center" indent="1"/>
    </xf>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4" fillId="38" borderId="65" applyNumberFormat="0" applyProtection="0">
      <alignment horizontal="left" vertical="top" indent="1"/>
    </xf>
    <xf numFmtId="190" fontId="145" fillId="67" borderId="64" applyNumberFormat="0" applyAlignment="0" applyProtection="0"/>
    <xf numFmtId="190" fontId="145" fillId="67" borderId="64" applyNumberFormat="0" applyAlignment="0" applyProtection="0"/>
    <xf numFmtId="190" fontId="101" fillId="37" borderId="65" applyNumberFormat="0" applyProtection="0">
      <alignment horizontal="left" vertical="top" indent="1"/>
    </xf>
    <xf numFmtId="190" fontId="144" fillId="37" borderId="65" applyNumberFormat="0" applyProtection="0">
      <alignment horizontal="left" vertical="top" indent="1"/>
    </xf>
    <xf numFmtId="43" fontId="3" fillId="0" borderId="0" applyFont="0" applyFill="0" applyBorder="0" applyAlignment="0" applyProtection="0"/>
    <xf numFmtId="195" fontId="107" fillId="0" borderId="43" applyFill="0"/>
    <xf numFmtId="190" fontId="144" fillId="44" borderId="65" applyNumberFormat="0" applyProtection="0">
      <alignment horizontal="left" vertical="top" indent="1"/>
    </xf>
    <xf numFmtId="4" fontId="144" fillId="38" borderId="66" applyNumberFormat="0" applyProtection="0">
      <alignment horizontal="left" vertical="center" indent="1"/>
    </xf>
    <xf numFmtId="190" fontId="144" fillId="85" borderId="63" applyNumberFormat="0" applyProtection="0">
      <alignment horizontal="left" vertical="center" indent="1"/>
    </xf>
    <xf numFmtId="190" fontId="144" fillId="63" borderId="63" applyNumberFormat="0" applyFont="0" applyAlignment="0" applyProtection="0"/>
    <xf numFmtId="190" fontId="144" fillId="37" borderId="65" applyNumberFormat="0" applyProtection="0">
      <alignment horizontal="left" vertical="top" indent="1"/>
    </xf>
    <xf numFmtId="4" fontId="144" fillId="46" borderId="63" applyNumberFormat="0" applyProtection="0">
      <alignment horizontal="right" vertical="center"/>
    </xf>
    <xf numFmtId="190" fontId="144" fillId="38" borderId="65" applyNumberFormat="0" applyProtection="0">
      <alignment horizontal="left" vertical="top" indent="1"/>
    </xf>
    <xf numFmtId="190" fontId="140" fillId="64" borderId="63" applyNumberFormat="0" applyAlignment="0" applyProtection="0"/>
    <xf numFmtId="190" fontId="144" fillId="85" borderId="65" applyNumberFormat="0" applyProtection="0">
      <alignment horizontal="left" vertical="top"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39" borderId="63" applyNumberFormat="0" applyProtection="0">
      <alignment horizontal="right" vertical="center"/>
    </xf>
    <xf numFmtId="4" fontId="144" fillId="81" borderId="63" applyNumberFormat="0" applyProtection="0">
      <alignment horizontal="right" vertical="center"/>
    </xf>
    <xf numFmtId="4" fontId="144" fillId="46" borderId="63" applyNumberFormat="0" applyProtection="0">
      <alignment horizontal="right" vertical="center"/>
    </xf>
    <xf numFmtId="4" fontId="144" fillId="78" borderId="63" applyNumberFormat="0" applyProtection="0">
      <alignment horizontal="right" vertical="center"/>
    </xf>
    <xf numFmtId="4" fontId="144" fillId="76" borderId="63" applyNumberFormat="0" applyProtection="0">
      <alignment horizontal="left" vertical="center" indent="1"/>
    </xf>
    <xf numFmtId="4" fontId="147" fillId="75" borderId="63" applyNumberFormat="0" applyProtection="0">
      <alignment vertical="center"/>
    </xf>
    <xf numFmtId="190" fontId="134" fillId="0" borderId="69" applyNumberFormat="0" applyFill="0" applyAlignment="0" applyProtection="0"/>
    <xf numFmtId="190" fontId="132" fillId="67" borderId="63" applyNumberFormat="0" applyAlignment="0" applyProtection="0"/>
    <xf numFmtId="37" fontId="107" fillId="0" borderId="68" applyNumberFormat="0"/>
    <xf numFmtId="4" fontId="152" fillId="86" borderId="63" applyNumberFormat="0" applyProtection="0">
      <alignment horizontal="right" vertical="center"/>
    </xf>
    <xf numFmtId="4" fontId="151" fillId="87" borderId="66" applyNumberFormat="0" applyProtection="0">
      <alignment horizontal="left" vertical="center" indent="1"/>
    </xf>
    <xf numFmtId="4" fontId="144" fillId="76" borderId="63" applyNumberFormat="0" applyProtection="0">
      <alignment horizontal="left" vertical="center" indent="1"/>
    </xf>
    <xf numFmtId="4" fontId="144" fillId="0" borderId="63" applyNumberFormat="0" applyProtection="0">
      <alignment horizontal="right" vertical="center"/>
    </xf>
    <xf numFmtId="4" fontId="150" fillId="36" borderId="65" applyNumberFormat="0" applyProtection="0">
      <alignment horizontal="left" vertical="center" indent="1"/>
    </xf>
    <xf numFmtId="4" fontId="150" fillId="71" borderId="65" applyNumberFormat="0" applyProtection="0">
      <alignment vertical="center"/>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4" fontId="144" fillId="82" borderId="63" applyNumberFormat="0" applyProtection="0">
      <alignment horizontal="right" vertical="center"/>
    </xf>
    <xf numFmtId="190" fontId="144" fillId="63" borderId="63" applyNumberFormat="0" applyFon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01" fillId="44" borderId="65" applyNumberFormat="0" applyProtection="0">
      <alignment horizontal="left" vertical="center" indent="1"/>
    </xf>
    <xf numFmtId="4" fontId="101" fillId="44" borderId="66" applyNumberFormat="0" applyProtection="0">
      <alignment horizontal="left" vertical="center" indent="1"/>
    </xf>
    <xf numFmtId="4" fontId="144" fillId="81" borderId="63" applyNumberFormat="0" applyProtection="0">
      <alignment horizontal="right" vertical="center"/>
    </xf>
    <xf numFmtId="4" fontId="144" fillId="78" borderId="63" applyNumberFormat="0" applyProtection="0">
      <alignment horizontal="right" vertical="center"/>
    </xf>
    <xf numFmtId="4" fontId="147" fillId="75" borderId="63" applyNumberFormat="0" applyProtection="0">
      <alignment vertical="center"/>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36" borderId="63" applyNumberFormat="0" applyProtection="0">
      <alignment horizontal="left" vertical="center" indent="1"/>
    </xf>
    <xf numFmtId="190" fontId="144" fillId="63" borderId="63" applyNumberFormat="0" applyFon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190" fontId="101" fillId="85" borderId="65" applyNumberFormat="0" applyProtection="0">
      <alignment horizontal="left" vertical="top" indent="1"/>
    </xf>
    <xf numFmtId="190" fontId="144" fillId="63" borderId="63" applyNumberFormat="0" applyFont="0" applyAlignment="0" applyProtection="0"/>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5" fontId="107" fillId="0" borderId="43" applyFill="0"/>
    <xf numFmtId="190" fontId="144" fillId="38" borderId="65" applyNumberFormat="0" applyProtection="0">
      <alignment horizontal="left" vertical="top" indent="1"/>
    </xf>
    <xf numFmtId="190" fontId="140" fillId="64" borderId="63" applyNumberFormat="0" applyAlignment="0" applyProtection="0"/>
    <xf numFmtId="190" fontId="144" fillId="38" borderId="65" applyNumberFormat="0" applyProtection="0">
      <alignment horizontal="left" vertical="top" indent="1"/>
    </xf>
    <xf numFmtId="195" fontId="107" fillId="0" borderId="43" applyFill="0"/>
    <xf numFmtId="195" fontId="107" fillId="0" borderId="43" applyFill="0"/>
    <xf numFmtId="43" fontId="3" fillId="0" borderId="0" applyFont="0" applyFill="0" applyBorder="0" applyAlignment="0" applyProtection="0"/>
    <xf numFmtId="43" fontId="106" fillId="0" borderId="0" applyFont="0" applyFill="0" applyBorder="0" applyAlignment="0" applyProtection="0"/>
    <xf numFmtId="194" fontId="3" fillId="27" borderId="29">
      <alignment vertical="center"/>
    </xf>
    <xf numFmtId="190" fontId="132" fillId="67" borderId="63" applyNumberFormat="0" applyAlignment="0" applyProtection="0"/>
    <xf numFmtId="190" fontId="132" fillId="67" borderId="63"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63" applyNumberFormat="0" applyAlignment="0" applyProtection="0"/>
    <xf numFmtId="190" fontId="140" fillId="64" borderId="63" applyNumberFormat="0" applyAlignment="0" applyProtection="0"/>
    <xf numFmtId="190" fontId="1" fillId="0" borderId="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7" fontId="104" fillId="72" borderId="29">
      <alignment vertical="center"/>
    </xf>
    <xf numFmtId="185" fontId="104" fillId="72" borderId="29">
      <alignment vertical="center"/>
    </xf>
    <xf numFmtId="185"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4" fontId="104" fillId="72" borderId="29">
      <alignment vertical="center"/>
    </xf>
    <xf numFmtId="194" fontId="104" fillId="72" borderId="29">
      <alignment vertical="center"/>
    </xf>
    <xf numFmtId="197" fontId="104" fillId="72" borderId="29">
      <alignment vertical="center"/>
    </xf>
    <xf numFmtId="185"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5" fontId="104" fillId="22" borderId="29">
      <alignment vertical="center"/>
      <protection locked="0"/>
    </xf>
    <xf numFmtId="185"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85" fontId="104" fillId="22" borderId="29">
      <alignment vertical="center"/>
      <protection locked="0"/>
    </xf>
    <xf numFmtId="185" fontId="104" fillId="23" borderId="29">
      <alignment vertical="center"/>
    </xf>
    <xf numFmtId="185"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94" fontId="104" fillId="23" borderId="29">
      <alignment vertical="center"/>
    </xf>
    <xf numFmtId="197"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73" borderId="29">
      <alignment horizontal="right" vertical="center"/>
      <protection locked="0"/>
    </xf>
    <xf numFmtId="190" fontId="104" fillId="73" borderId="29">
      <alignment horizontal="right" vertical="center"/>
      <protection locked="0"/>
    </xf>
    <xf numFmtId="190" fontId="104" fillId="73" borderId="29">
      <alignment horizontal="right" vertical="center"/>
      <protection locked="0"/>
    </xf>
    <xf numFmtId="197" fontId="104" fillId="73" borderId="29">
      <alignment horizontal="right" vertical="center"/>
      <protection locked="0"/>
    </xf>
    <xf numFmtId="194" fontId="104" fillId="73" borderId="29">
      <alignment horizontal="right" vertical="center"/>
      <protection locked="0"/>
    </xf>
    <xf numFmtId="197"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86" borderId="29" applyNumberFormat="0">
      <protection locked="0"/>
    </xf>
    <xf numFmtId="190" fontId="149" fillId="44" borderId="67" applyBorder="0"/>
    <xf numFmtId="4" fontId="150" fillId="71" borderId="65" applyNumberFormat="0" applyProtection="0">
      <alignment vertical="center"/>
    </xf>
    <xf numFmtId="4" fontId="147" fillId="22" borderId="29"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29"/>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90" fontId="144" fillId="63" borderId="63" applyNumberFormat="0" applyFont="0" applyAlignment="0" applyProtection="0"/>
    <xf numFmtId="190" fontId="104" fillId="22" borderId="70">
      <alignment vertical="center"/>
      <protection locked="0"/>
    </xf>
    <xf numFmtId="190" fontId="144" fillId="44" borderId="65" applyNumberFormat="0" applyProtection="0">
      <alignment horizontal="left" vertical="top" indent="1"/>
    </xf>
    <xf numFmtId="43" fontId="103" fillId="0" borderId="0" applyFont="0" applyFill="0" applyBorder="0" applyAlignment="0" applyProtection="0"/>
    <xf numFmtId="43" fontId="103" fillId="0" borderId="0" applyFont="0" applyFill="0" applyBorder="0" applyAlignment="0" applyProtection="0"/>
    <xf numFmtId="190" fontId="144" fillId="63" borderId="63" applyNumberFormat="0" applyFont="0" applyAlignment="0" applyProtection="0"/>
    <xf numFmtId="190" fontId="144" fillId="63" borderId="63" applyNumberFormat="0" applyFont="0" applyAlignment="0" applyProtection="0"/>
    <xf numFmtId="4" fontId="109" fillId="97" borderId="65" applyNumberFormat="0" applyProtection="0">
      <alignment horizontal="right" vertical="center"/>
    </xf>
    <xf numFmtId="190" fontId="144" fillId="63" borderId="63" applyNumberFormat="0" applyFont="0" applyAlignment="0" applyProtection="0"/>
    <xf numFmtId="190" fontId="101" fillId="44" borderId="65" applyNumberFormat="0" applyProtection="0">
      <alignment horizontal="left" vertical="center" indent="1"/>
    </xf>
    <xf numFmtId="186" fontId="104" fillId="22" borderId="29">
      <alignment vertical="center"/>
      <protection locked="0"/>
    </xf>
    <xf numFmtId="4" fontId="144" fillId="80" borderId="63" applyNumberFormat="0" applyProtection="0">
      <alignment horizontal="right" vertical="center"/>
    </xf>
    <xf numFmtId="197" fontId="104" fillId="73" borderId="29">
      <alignment horizontal="right" vertical="center"/>
      <protection locked="0"/>
    </xf>
    <xf numFmtId="190" fontId="144" fillId="63" borderId="63" applyNumberFormat="0" applyFont="0" applyAlignment="0" applyProtection="0"/>
    <xf numFmtId="186" fontId="104" fillId="22" borderId="29">
      <alignment vertical="center"/>
      <protection locked="0"/>
    </xf>
    <xf numFmtId="43" fontId="3" fillId="0" borderId="0" applyFont="0" applyFill="0" applyBorder="0" applyAlignment="0" applyProtection="0"/>
    <xf numFmtId="43" fontId="106" fillId="0" borderId="0" applyFont="0" applyFill="0" applyBorder="0" applyAlignment="0" applyProtection="0"/>
    <xf numFmtId="190" fontId="144" fillId="85" borderId="65" applyNumberFormat="0" applyProtection="0">
      <alignment horizontal="left" vertical="top" indent="1"/>
    </xf>
    <xf numFmtId="190" fontId="132" fillId="67" borderId="63" applyNumberFormat="0" applyAlignment="0" applyProtection="0"/>
    <xf numFmtId="190" fontId="132" fillId="67" borderId="63"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85" fontId="3" fillId="27" borderId="29">
      <alignment vertical="center"/>
    </xf>
    <xf numFmtId="4" fontId="144" fillId="76" borderId="63" applyNumberFormat="0" applyProtection="0">
      <alignment horizontal="left" vertical="center" indent="1"/>
    </xf>
    <xf numFmtId="4" fontId="144" fillId="46" borderId="63" applyNumberFormat="0" applyProtection="0">
      <alignment horizontal="right" vertical="center"/>
    </xf>
    <xf numFmtId="190" fontId="144" fillId="85" borderId="65" applyNumberFormat="0" applyProtection="0">
      <alignment horizontal="left" vertical="top" indent="1"/>
    </xf>
    <xf numFmtId="190" fontId="148" fillId="74"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52" fillId="86" borderId="63" applyNumberFormat="0" applyProtection="0">
      <alignment horizontal="right" vertical="center"/>
    </xf>
    <xf numFmtId="190" fontId="144" fillId="37" borderId="65" applyNumberFormat="0" applyProtection="0">
      <alignment horizontal="left" vertical="top" indent="1"/>
    </xf>
    <xf numFmtId="4" fontId="144" fillId="83" borderId="66" applyNumberFormat="0" applyProtection="0">
      <alignment horizontal="left" vertical="center" indent="1"/>
    </xf>
    <xf numFmtId="4" fontId="144" fillId="74" borderId="63" applyNumberFormat="0" applyProtection="0">
      <alignment vertical="center"/>
    </xf>
    <xf numFmtId="190" fontId="144" fillId="63" borderId="63" applyNumberFormat="0" applyFont="0" applyAlignment="0" applyProtection="0"/>
    <xf numFmtId="4" fontId="144" fillId="78" borderId="63" applyNumberFormat="0" applyProtection="0">
      <alignment horizontal="righ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4" fontId="144" fillId="77" borderId="63" applyNumberFormat="0" applyProtection="0">
      <alignment horizontal="right" vertical="center"/>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4" fontId="144" fillId="82" borderId="63" applyNumberFormat="0" applyProtection="0">
      <alignment horizontal="right" vertical="center"/>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90" fontId="144" fillId="44" borderId="65" applyNumberFormat="0" applyProtection="0">
      <alignment horizontal="left" vertical="top" indent="1"/>
    </xf>
    <xf numFmtId="190" fontId="144" fillId="63" borderId="63" applyNumberFormat="0" applyFont="0" applyAlignment="0" applyProtection="0"/>
    <xf numFmtId="4" fontId="150" fillId="36" borderId="65" applyNumberFormat="0" applyProtection="0">
      <alignment horizontal="left" vertical="center"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3" fontId="103" fillId="0" borderId="0" applyFont="0" applyFill="0" applyBorder="0" applyAlignment="0" applyProtection="0"/>
    <xf numFmtId="190" fontId="144" fillId="44" borderId="65" applyNumberFormat="0" applyProtection="0">
      <alignment horizontal="left" vertical="top" indent="1"/>
    </xf>
    <xf numFmtId="43" fontId="3" fillId="0" borderId="0" applyFont="0" applyFill="0" applyBorder="0" applyAlignment="0" applyProtection="0"/>
    <xf numFmtId="190" fontId="101" fillId="85" borderId="65" applyNumberFormat="0" applyProtection="0">
      <alignment horizontal="left" vertical="top" indent="1"/>
    </xf>
    <xf numFmtId="43" fontId="106" fillId="0" borderId="0" applyFont="0" applyFill="0" applyBorder="0" applyAlignment="0" applyProtection="0"/>
    <xf numFmtId="190" fontId="101" fillId="37" borderId="65" applyNumberFormat="0" applyProtection="0">
      <alignment horizontal="left" vertical="center" indent="1"/>
    </xf>
    <xf numFmtId="4" fontId="144" fillId="46" borderId="63" applyNumberFormat="0" applyProtection="0">
      <alignment horizontal="right" vertical="center"/>
    </xf>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45" fillId="67" borderId="64" applyNumberFormat="0" applyAlignment="0" applyProtection="0"/>
    <xf numFmtId="190" fontId="145" fillId="67" borderId="64" applyNumberFormat="0" applyAlignment="0" applyProtection="0"/>
    <xf numFmtId="190" fontId="148" fillId="74" borderId="65" applyNumberFormat="0" applyProtection="0">
      <alignment horizontal="left" vertical="top" indent="1"/>
    </xf>
    <xf numFmtId="4" fontId="144" fillId="79" borderId="66"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50" fillId="71" borderId="65" applyNumberFormat="0" applyProtection="0">
      <alignment horizontal="left" vertical="top" indent="1"/>
    </xf>
    <xf numFmtId="194" fontId="3" fillId="33" borderId="29">
      <alignment vertical="center"/>
    </xf>
    <xf numFmtId="4" fontId="101" fillId="44" borderId="66" applyNumberFormat="0" applyProtection="0">
      <alignment horizontal="left" vertical="center" indent="1"/>
    </xf>
    <xf numFmtId="37" fontId="107" fillId="0" borderId="68" applyNumberFormat="0"/>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190" fontId="101" fillId="44" borderId="65" applyNumberFormat="0" applyProtection="0">
      <alignment horizontal="left" vertical="top" indent="1"/>
    </xf>
    <xf numFmtId="37" fontId="107" fillId="0" borderId="68" applyNumberFormat="0"/>
    <xf numFmtId="190" fontId="144" fillId="44"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38" borderId="65" applyNumberFormat="0" applyProtection="0">
      <alignment horizontal="left" vertical="top" indent="1"/>
    </xf>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0" fontId="1" fillId="0" borderId="0"/>
    <xf numFmtId="190" fontId="101" fillId="44" borderId="65" applyNumberFormat="0" applyProtection="0">
      <alignment horizontal="left" vertical="center" indent="1"/>
    </xf>
    <xf numFmtId="9" fontId="1" fillId="0" borderId="0" applyFont="0" applyFill="0" applyBorder="0" applyAlignment="0" applyProtection="0"/>
    <xf numFmtId="190" fontId="101" fillId="85" borderId="65" applyNumberFormat="0" applyProtection="0">
      <alignment horizontal="left" vertical="top" indent="1"/>
    </xf>
    <xf numFmtId="4" fontId="147" fillId="75" borderId="63" applyNumberFormat="0" applyProtection="0">
      <alignment vertical="center"/>
    </xf>
    <xf numFmtId="4" fontId="109" fillId="106" borderId="65" applyNumberFormat="0" applyProtection="0">
      <alignment vertical="center"/>
    </xf>
    <xf numFmtId="0" fontId="3" fillId="90" borderId="29">
      <alignment horizontal="right" vertical="center"/>
      <protection locked="0"/>
    </xf>
    <xf numFmtId="185" fontId="3" fillId="27" borderId="29">
      <alignment vertical="center"/>
    </xf>
    <xf numFmtId="190" fontId="132" fillId="67" borderId="63" applyNumberFormat="0" applyAlignment="0" applyProtection="0"/>
    <xf numFmtId="190" fontId="144" fillId="63" borderId="63" applyNumberFormat="0" applyFont="0" applyAlignment="0" applyProtection="0"/>
    <xf numFmtId="190" fontId="101" fillId="86" borderId="29" applyNumberFormat="0">
      <protection locked="0"/>
    </xf>
    <xf numFmtId="190" fontId="144" fillId="44" borderId="65" applyNumberFormat="0" applyProtection="0">
      <alignment horizontal="left" vertical="top" indent="1"/>
    </xf>
    <xf numFmtId="0" fontId="128" fillId="71" borderId="65" applyNumberFormat="0" applyProtection="0">
      <alignment horizontal="left" vertical="top" indent="1"/>
    </xf>
    <xf numFmtId="0" fontId="3" fillId="90" borderId="29">
      <alignment horizontal="right" vertical="center"/>
      <protection locked="0"/>
    </xf>
    <xf numFmtId="201" fontId="3" fillId="27" borderId="29">
      <alignment vertical="center"/>
    </xf>
    <xf numFmtId="190" fontId="144" fillId="38" borderId="65" applyNumberFormat="0" applyProtection="0">
      <alignment horizontal="left" vertical="top" indent="1"/>
    </xf>
    <xf numFmtId="190" fontId="144" fillId="85" borderId="65" applyNumberFormat="0" applyProtection="0">
      <alignment horizontal="left" vertical="top" indent="1"/>
    </xf>
    <xf numFmtId="4" fontId="144" fillId="78" borderId="63" applyNumberFormat="0" applyProtection="0">
      <alignment horizontal="righ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4" fontId="144" fillId="82" borderId="63" applyNumberFormat="0" applyProtection="0">
      <alignment horizontal="right" vertical="center"/>
    </xf>
    <xf numFmtId="190" fontId="140" fillId="64" borderId="63" applyNumberFormat="0" applyAlignment="0" applyProtection="0"/>
    <xf numFmtId="190" fontId="144" fillId="37" borderId="65" applyNumberFormat="0" applyProtection="0">
      <alignment horizontal="left" vertical="top" indent="1"/>
    </xf>
    <xf numFmtId="190" fontId="101" fillId="37" borderId="65" applyNumberFormat="0" applyProtection="0">
      <alignment horizontal="left" vertical="center" indent="1"/>
    </xf>
    <xf numFmtId="43" fontId="104"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90" fontId="144" fillId="44" borderId="65" applyNumberFormat="0" applyProtection="0">
      <alignment horizontal="left" vertical="top" indent="1"/>
    </xf>
    <xf numFmtId="43" fontId="10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32" fillId="67" borderId="63" applyNumberFormat="0" applyAlignment="0" applyProtection="0"/>
    <xf numFmtId="190" fontId="144" fillId="44" borderId="65" applyNumberFormat="0" applyProtection="0">
      <alignment horizontal="left" vertical="top" indent="1"/>
    </xf>
    <xf numFmtId="4" fontId="144" fillId="81" borderId="63" applyNumberFormat="0" applyProtection="0">
      <alignment horizontal="right" vertical="center"/>
    </xf>
    <xf numFmtId="4" fontId="144" fillId="42" borderId="63" applyNumberFormat="0" applyProtection="0">
      <alignment horizontal="right" vertical="center"/>
    </xf>
    <xf numFmtId="186" fontId="3" fillId="20" borderId="70">
      <alignment vertical="center"/>
      <protection locked="0"/>
    </xf>
    <xf numFmtId="4" fontId="144" fillId="82" borderId="63" applyNumberFormat="0" applyProtection="0">
      <alignment horizontal="right" vertical="center"/>
    </xf>
    <xf numFmtId="194" fontId="3" fillId="90" borderId="70">
      <alignment horizontal="right" vertical="center"/>
      <protection locked="0"/>
    </xf>
    <xf numFmtId="4" fontId="144" fillId="76" borderId="63" applyNumberFormat="0" applyProtection="0">
      <alignment horizontal="left" vertical="center" indent="1"/>
    </xf>
    <xf numFmtId="167" fontId="104" fillId="22" borderId="70">
      <alignment vertical="center"/>
      <protection locked="0"/>
    </xf>
    <xf numFmtId="190" fontId="144" fillId="84" borderId="63" applyNumberFormat="0" applyProtection="0">
      <alignment horizontal="left" vertical="center" indent="1"/>
    </xf>
    <xf numFmtId="190" fontId="144" fillId="63" borderId="63" applyNumberFormat="0" applyFont="0" applyAlignment="0" applyProtection="0"/>
    <xf numFmtId="194" fontId="3" fillId="33" borderId="29">
      <alignment vertical="center"/>
    </xf>
    <xf numFmtId="190" fontId="144" fillId="38" borderId="65" applyNumberFormat="0" applyProtection="0">
      <alignment horizontal="left" vertical="top" indent="1"/>
    </xf>
    <xf numFmtId="190" fontId="144" fillId="37" borderId="63" applyNumberFormat="0" applyProtection="0">
      <alignment horizontal="left" vertical="center" indent="1"/>
    </xf>
    <xf numFmtId="190" fontId="144" fillId="38" borderId="65" applyNumberFormat="0" applyProtection="0">
      <alignment horizontal="left" vertical="top" indent="1"/>
    </xf>
    <xf numFmtId="197" fontId="3" fillId="90" borderId="29">
      <alignment horizontal="right" vertical="center"/>
      <protection locked="0"/>
    </xf>
    <xf numFmtId="190" fontId="145" fillId="67" borderId="64" applyNumberFormat="0" applyAlignment="0" applyProtection="0"/>
    <xf numFmtId="190" fontId="144" fillId="38" borderId="65" applyNumberFormat="0" applyProtection="0">
      <alignment horizontal="left" vertical="top" indent="1"/>
    </xf>
    <xf numFmtId="4" fontId="147" fillId="24" borderId="63" applyNumberFormat="0" applyProtection="0">
      <alignment horizontal="right" vertical="center"/>
    </xf>
    <xf numFmtId="4" fontId="144" fillId="37" borderId="66" applyNumberFormat="0" applyProtection="0">
      <alignment horizontal="left" vertical="center"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85" fontId="3" fillId="33" borderId="70">
      <alignment vertical="center"/>
    </xf>
    <xf numFmtId="190" fontId="104" fillId="72" borderId="70">
      <alignment vertical="center"/>
    </xf>
    <xf numFmtId="4" fontId="101" fillId="44" borderId="66" applyNumberFormat="0" applyProtection="0">
      <alignment horizontal="left" vertical="center" indent="1"/>
    </xf>
    <xf numFmtId="190" fontId="101" fillId="85" borderId="65" applyNumberFormat="0" applyProtection="0">
      <alignment horizontal="left" vertical="top" indent="1"/>
    </xf>
    <xf numFmtId="4" fontId="144" fillId="39" borderId="63" applyNumberFormat="0" applyProtection="0">
      <alignment horizontal="right" vertical="center"/>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4" fontId="157" fillId="75" borderId="65" applyNumberFormat="0" applyProtection="0">
      <alignment vertical="center"/>
    </xf>
    <xf numFmtId="4" fontId="158" fillId="75" borderId="65" applyNumberFormat="0" applyProtection="0">
      <alignment vertical="center"/>
    </xf>
    <xf numFmtId="4" fontId="109" fillId="75" borderId="65" applyNumberFormat="0" applyProtection="0">
      <alignment horizontal="left" vertical="center" indent="1"/>
    </xf>
    <xf numFmtId="0" fontId="108" fillId="74" borderId="65" applyNumberFormat="0" applyProtection="0">
      <alignment horizontal="left" vertical="top" indent="1"/>
    </xf>
    <xf numFmtId="4" fontId="144" fillId="79" borderId="66" applyNumberFormat="0" applyProtection="0">
      <alignment horizontal="right" vertical="center"/>
    </xf>
    <xf numFmtId="4" fontId="109" fillId="97" borderId="65" applyNumberFormat="0" applyProtection="0">
      <alignment horizontal="right" vertical="center"/>
    </xf>
    <xf numFmtId="4" fontId="109" fillId="98" borderId="65" applyNumberFormat="0" applyProtection="0">
      <alignment horizontal="right" vertical="center"/>
    </xf>
    <xf numFmtId="4" fontId="109" fillId="99" borderId="65" applyNumberFormat="0" applyProtection="0">
      <alignment horizontal="right" vertical="center"/>
    </xf>
    <xf numFmtId="4" fontId="109" fillId="23" borderId="65" applyNumberFormat="0" applyProtection="0">
      <alignment horizontal="right" vertical="center"/>
    </xf>
    <xf numFmtId="4" fontId="109" fillId="72" borderId="65" applyNumberFormat="0" applyProtection="0">
      <alignment horizontal="right" vertical="center"/>
    </xf>
    <xf numFmtId="4" fontId="109" fillId="100" borderId="65" applyNumberFormat="0" applyProtection="0">
      <alignment horizontal="right" vertical="center"/>
    </xf>
    <xf numFmtId="4" fontId="109" fillId="101" borderId="65" applyNumberFormat="0" applyProtection="0">
      <alignment horizontal="right" vertical="center"/>
    </xf>
    <xf numFmtId="4" fontId="109" fillId="102" borderId="65" applyNumberFormat="0" applyProtection="0">
      <alignment horizontal="right" vertical="center"/>
    </xf>
    <xf numFmtId="4" fontId="109" fillId="103" borderId="65" applyNumberFormat="0" applyProtection="0">
      <alignment horizontal="right" vertical="center"/>
    </xf>
    <xf numFmtId="4" fontId="109" fillId="105" borderId="65" applyNumberFormat="0" applyProtection="0">
      <alignment horizontal="right" vertical="center"/>
    </xf>
    <xf numFmtId="0" fontId="101" fillId="44" borderId="65" applyNumberFormat="0" applyProtection="0">
      <alignment horizontal="left" vertical="center" indent="1"/>
    </xf>
    <xf numFmtId="0" fontId="101" fillId="44" borderId="65" applyNumberFormat="0" applyProtection="0">
      <alignment horizontal="left" vertical="top" indent="1"/>
    </xf>
    <xf numFmtId="0" fontId="101" fillId="38" borderId="65" applyNumberFormat="0" applyProtection="0">
      <alignment horizontal="left" vertical="center" indent="1"/>
    </xf>
    <xf numFmtId="0" fontId="101" fillId="38" borderId="65" applyNumberFormat="0" applyProtection="0">
      <alignment horizontal="left" vertical="top" indent="1"/>
    </xf>
    <xf numFmtId="0" fontId="101" fillId="85" borderId="65" applyNumberFormat="0" applyProtection="0">
      <alignment horizontal="left" vertical="center" indent="1"/>
    </xf>
    <xf numFmtId="0" fontId="101" fillId="85" borderId="65" applyNumberFormat="0" applyProtection="0">
      <alignment horizontal="left" vertical="top" indent="1"/>
    </xf>
    <xf numFmtId="0" fontId="101" fillId="37" borderId="65" applyNumberFormat="0" applyProtection="0">
      <alignment horizontal="left" vertical="center" indent="1"/>
    </xf>
    <xf numFmtId="0" fontId="101" fillId="37" borderId="65" applyNumberFormat="0" applyProtection="0">
      <alignment horizontal="left" vertical="top" indent="1"/>
    </xf>
    <xf numFmtId="190" fontId="144" fillId="38" borderId="65" applyNumberFormat="0" applyProtection="0">
      <alignment horizontal="left" vertical="top" indent="1"/>
    </xf>
    <xf numFmtId="4" fontId="109" fillId="106" borderId="65" applyNumberFormat="0" applyProtection="0">
      <alignment vertical="center"/>
    </xf>
    <xf numFmtId="4" fontId="159" fillId="106" borderId="65" applyNumberFormat="0" applyProtection="0">
      <alignment vertical="center"/>
    </xf>
    <xf numFmtId="0" fontId="128" fillId="71" borderId="65" applyNumberFormat="0" applyProtection="0">
      <alignment horizontal="left" vertical="top" indent="1"/>
    </xf>
    <xf numFmtId="4" fontId="109" fillId="106" borderId="65" applyNumberFormat="0" applyProtection="0">
      <alignment horizontal="right" vertical="center"/>
    </xf>
    <xf numFmtId="4" fontId="159" fillId="106" borderId="65" applyNumberFormat="0" applyProtection="0">
      <alignment horizontal="right" vertical="center"/>
    </xf>
    <xf numFmtId="4" fontId="157" fillId="105" borderId="65" applyNumberFormat="0" applyProtection="0">
      <alignment horizontal="left" vertical="center" indent="1"/>
    </xf>
    <xf numFmtId="0" fontId="128" fillId="38" borderId="65" applyNumberFormat="0" applyProtection="0">
      <alignment horizontal="left" vertical="top" indent="1"/>
    </xf>
    <xf numFmtId="4" fontId="144" fillId="79" borderId="66" applyNumberFormat="0" applyProtection="0">
      <alignment horizontal="right" vertical="center"/>
    </xf>
    <xf numFmtId="4" fontId="161" fillId="106" borderId="65" applyNumberFormat="0" applyProtection="0">
      <alignment horizontal="right" vertical="center"/>
    </xf>
    <xf numFmtId="4" fontId="144" fillId="0" borderId="63" applyNumberFormat="0" applyProtection="0">
      <alignment horizontal="right" vertical="center"/>
    </xf>
    <xf numFmtId="190" fontId="132" fillId="67" borderId="63" applyNumberFormat="0" applyAlignment="0" applyProtection="0"/>
    <xf numFmtId="190" fontId="132" fillId="67" borderId="63"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63" applyNumberFormat="0" applyAlignment="0" applyProtection="0"/>
    <xf numFmtId="190" fontId="140" fillId="64" borderId="63" applyNumberFormat="0" applyAlignment="0" applyProtection="0"/>
    <xf numFmtId="190" fontId="101" fillId="37" borderId="65" applyNumberFormat="0" applyProtection="0">
      <alignment horizontal="left" vertical="top" indent="1"/>
    </xf>
    <xf numFmtId="190" fontId="101" fillId="37" borderId="65" applyNumberFormat="0" applyProtection="0">
      <alignment horizontal="left" vertical="center"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5" borderId="63" applyNumberFormat="0" applyProtection="0">
      <alignment horizontal="left" vertical="center" indent="1"/>
    </xf>
    <xf numFmtId="190" fontId="101" fillId="44" borderId="65"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37" borderId="65" applyNumberFormat="0" applyProtection="0">
      <alignment horizontal="left" vertical="center"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44" fillId="84" borderId="63" applyNumberFormat="0" applyProtection="0">
      <alignment horizontal="left" vertical="center" indent="1"/>
    </xf>
    <xf numFmtId="4" fontId="144" fillId="38" borderId="63" applyNumberFormat="0" applyProtection="0">
      <alignment horizontal="right" vertical="center"/>
    </xf>
    <xf numFmtId="190" fontId="149" fillId="44" borderId="67" applyBorder="0"/>
    <xf numFmtId="37" fontId="107" fillId="0" borderId="68" applyNumberFormat="0"/>
    <xf numFmtId="195" fontId="107" fillId="0" borderId="43" applyFill="0"/>
    <xf numFmtId="0" fontId="1" fillId="0" borderId="0"/>
    <xf numFmtId="0" fontId="1" fillId="0" borderId="0"/>
    <xf numFmtId="43" fontId="3" fillId="0" borderId="0" applyFont="0" applyFill="0" applyBorder="0" applyAlignment="0" applyProtection="0"/>
    <xf numFmtId="4" fontId="144" fillId="39" borderId="63" applyNumberFormat="0" applyProtection="0">
      <alignment horizontal="right" vertical="center"/>
    </xf>
    <xf numFmtId="9" fontId="1" fillId="0" borderId="0" applyFont="0" applyFill="0" applyBorder="0" applyAlignment="0" applyProtection="0"/>
    <xf numFmtId="44" fontId="3" fillId="0" borderId="0" applyFont="0" applyFill="0" applyBorder="0" applyAlignment="0" applyProtection="0"/>
    <xf numFmtId="190" fontId="101" fillId="85" borderId="65" applyNumberFormat="0" applyProtection="0">
      <alignment horizontal="left" vertical="center" indent="1"/>
    </xf>
    <xf numFmtId="43" fontId="1" fillId="0" borderId="0" applyFont="0" applyFill="0" applyBorder="0" applyAlignment="0" applyProtection="0"/>
    <xf numFmtId="4" fontId="144" fillId="46" borderId="63" applyNumberFormat="0" applyProtection="0">
      <alignment horizontal="right" vertical="center"/>
    </xf>
    <xf numFmtId="43" fontId="3" fillId="0" borderId="0" applyFont="0" applyFill="0" applyBorder="0" applyAlignment="0" applyProtection="0"/>
    <xf numFmtId="190" fontId="144" fillId="38" borderId="65" applyNumberFormat="0" applyProtection="0">
      <alignment horizontal="left" vertical="top" indent="1"/>
    </xf>
    <xf numFmtId="44" fontId="3" fillId="0" borderId="0" applyFont="0" applyFill="0" applyBorder="0" applyAlignment="0" applyProtection="0"/>
    <xf numFmtId="190" fontId="144" fillId="84" borderId="63" applyNumberFormat="0" applyProtection="0">
      <alignment horizontal="left" vertical="center" indent="1"/>
    </xf>
    <xf numFmtId="43" fontId="1" fillId="0" borderId="0" applyFont="0" applyFill="0" applyBorder="0" applyAlignment="0" applyProtection="0"/>
    <xf numFmtId="190" fontId="150" fillId="38" borderId="65" applyNumberFormat="0" applyProtection="0">
      <alignment horizontal="left" vertical="top" indent="1"/>
    </xf>
    <xf numFmtId="4" fontId="144" fillId="83" borderId="66" applyNumberFormat="0" applyProtection="0">
      <alignment horizontal="left" vertical="center" indent="1"/>
    </xf>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90" fontId="134" fillId="0" borderId="69" applyNumberFormat="0" applyFill="0" applyAlignment="0" applyProtection="0"/>
    <xf numFmtId="43" fontId="1"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 fontId="144" fillId="0" borderId="63" applyNumberFormat="0" applyProtection="0">
      <alignment horizontal="right" vertical="center"/>
    </xf>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194" fontId="3" fillId="27" borderId="29">
      <alignment vertical="center"/>
    </xf>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 fillId="0" borderId="0"/>
    <xf numFmtId="197" fontId="104" fillId="72" borderId="29">
      <alignment vertical="center"/>
    </xf>
    <xf numFmtId="185" fontId="104" fillId="72" borderId="29">
      <alignment vertical="center"/>
    </xf>
    <xf numFmtId="185"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4" fontId="104" fillId="72" borderId="29">
      <alignment vertical="center"/>
    </xf>
    <xf numFmtId="194" fontId="104" fillId="72" borderId="29">
      <alignment vertical="center"/>
    </xf>
    <xf numFmtId="197" fontId="104" fillId="72" borderId="29">
      <alignment vertical="center"/>
    </xf>
    <xf numFmtId="185"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5" fontId="104" fillId="22" borderId="29">
      <alignment vertical="center"/>
      <protection locked="0"/>
    </xf>
    <xf numFmtId="185"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85" fontId="104" fillId="22" borderId="29">
      <alignment vertical="center"/>
      <protection locked="0"/>
    </xf>
    <xf numFmtId="185" fontId="104" fillId="23" borderId="29">
      <alignment vertical="center"/>
    </xf>
    <xf numFmtId="185"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94" fontId="104" fillId="23" borderId="29">
      <alignment vertical="center"/>
    </xf>
    <xf numFmtId="197"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73" borderId="29">
      <alignment horizontal="right" vertical="center"/>
      <protection locked="0"/>
    </xf>
    <xf numFmtId="190" fontId="104" fillId="73" borderId="29">
      <alignment horizontal="right" vertical="center"/>
      <protection locked="0"/>
    </xf>
    <xf numFmtId="190" fontId="104" fillId="73" borderId="29">
      <alignment horizontal="right" vertical="center"/>
      <protection locked="0"/>
    </xf>
    <xf numFmtId="197" fontId="104" fillId="73" borderId="29">
      <alignment horizontal="right" vertical="center"/>
      <protection locked="0"/>
    </xf>
    <xf numFmtId="194" fontId="104" fillId="73" borderId="29">
      <alignment horizontal="right" vertical="center"/>
      <protection locked="0"/>
    </xf>
    <xf numFmtId="197"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190" fontId="144" fillId="85" borderId="63" applyNumberFormat="0" applyProtection="0">
      <alignment horizontal="left" vertical="center" indent="1"/>
    </xf>
    <xf numFmtId="190" fontId="144" fillId="37" borderId="63" applyNumberFormat="0" applyProtection="0">
      <alignment horizontal="left" vertical="center" indent="1"/>
    </xf>
    <xf numFmtId="4" fontId="144" fillId="76" borderId="63" applyNumberFormat="0" applyProtection="0">
      <alignment horizontal="left" vertical="center" indent="1"/>
    </xf>
    <xf numFmtId="190" fontId="101" fillId="86" borderId="29" applyNumberFormat="0">
      <protection locked="0"/>
    </xf>
    <xf numFmtId="190" fontId="101" fillId="38" borderId="65" applyNumberFormat="0" applyProtection="0">
      <alignment horizontal="left" vertical="top" indent="1"/>
    </xf>
    <xf numFmtId="4" fontId="144" fillId="76" borderId="63" applyNumberFormat="0" applyProtection="0">
      <alignment horizontal="left" vertical="center" indent="1"/>
    </xf>
    <xf numFmtId="185" fontId="3" fillId="90" borderId="29">
      <alignment horizontal="right" vertical="center"/>
      <protection locked="0"/>
    </xf>
    <xf numFmtId="4" fontId="147" fillId="75" borderId="63" applyNumberFormat="0" applyProtection="0">
      <alignment vertical="center"/>
    </xf>
    <xf numFmtId="4" fontId="150" fillId="71" borderId="65" applyNumberFormat="0" applyProtection="0">
      <alignment vertical="center"/>
    </xf>
    <xf numFmtId="4" fontId="147" fillId="22" borderId="29"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29"/>
    <xf numFmtId="4" fontId="152" fillId="86" borderId="63" applyNumberFormat="0" applyProtection="0">
      <alignment horizontal="right" vertical="center"/>
    </xf>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85" fontId="3" fillId="27" borderId="29">
      <alignment vertical="center"/>
    </xf>
    <xf numFmtId="194" fontId="3" fillId="27" borderId="29">
      <alignment vertical="center"/>
    </xf>
    <xf numFmtId="197" fontId="3" fillId="27" borderId="29">
      <alignment vertical="center"/>
    </xf>
    <xf numFmtId="185" fontId="3" fillId="20" borderId="29">
      <alignment vertical="center"/>
      <protection locked="0"/>
    </xf>
    <xf numFmtId="194" fontId="3" fillId="20" borderId="29">
      <alignment vertical="center"/>
      <protection locked="0"/>
    </xf>
    <xf numFmtId="201" fontId="3" fillId="33" borderId="29">
      <alignment vertical="center"/>
    </xf>
    <xf numFmtId="194" fontId="3" fillId="33" borderId="29">
      <alignment vertical="center"/>
    </xf>
    <xf numFmtId="197" fontId="3" fillId="33" borderId="29">
      <alignment vertical="center"/>
    </xf>
    <xf numFmtId="185" fontId="3" fillId="33" borderId="29">
      <alignment vertical="center"/>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43" fontId="3" fillId="0" borderId="0" applyFont="0" applyFill="0" applyBorder="0" applyAlignment="0" applyProtection="0"/>
    <xf numFmtId="43" fontId="106" fillId="0" borderId="0" applyFont="0" applyFill="0" applyBorder="0" applyAlignment="0" applyProtection="0"/>
    <xf numFmtId="190" fontId="132" fillId="67" borderId="63" applyNumberFormat="0" applyAlignment="0" applyProtection="0"/>
    <xf numFmtId="190" fontId="132" fillId="67" borderId="63"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201" fontId="3" fillId="33" borderId="70">
      <alignment vertical="center"/>
    </xf>
    <xf numFmtId="190" fontId="144" fillId="38" borderId="65" applyNumberFormat="0" applyProtection="0">
      <alignment horizontal="left" vertical="top" indent="1"/>
    </xf>
    <xf numFmtId="4" fontId="144" fillId="0" borderId="63" applyNumberFormat="0" applyProtection="0">
      <alignment horizontal="right" vertical="center"/>
    </xf>
    <xf numFmtId="4" fontId="144" fillId="83" borderId="66" applyNumberFormat="0" applyProtection="0">
      <alignment horizontal="left" vertical="center" indent="1"/>
    </xf>
    <xf numFmtId="4" fontId="144" fillId="78" borderId="63" applyNumberFormat="0" applyProtection="0">
      <alignment horizontal="right" vertical="center"/>
    </xf>
    <xf numFmtId="190" fontId="144" fillId="38" borderId="65" applyNumberFormat="0" applyProtection="0">
      <alignment horizontal="left" vertical="top" indent="1"/>
    </xf>
    <xf numFmtId="190" fontId="144" fillId="63" borderId="63" applyNumberFormat="0" applyFont="0" applyAlignment="0" applyProtection="0"/>
    <xf numFmtId="190" fontId="144" fillId="44" borderId="65" applyNumberFormat="0" applyProtection="0">
      <alignment horizontal="left" vertical="top" indent="1"/>
    </xf>
    <xf numFmtId="190" fontId="149" fillId="44" borderId="67" applyBorder="0"/>
    <xf numFmtId="190" fontId="144" fillId="37" borderId="65" applyNumberFormat="0" applyProtection="0">
      <alignment horizontal="left" vertical="top" indent="1"/>
    </xf>
    <xf numFmtId="190" fontId="144" fillId="88" borderId="70"/>
    <xf numFmtId="4" fontId="144" fillId="38" borderId="66" applyNumberFormat="0" applyProtection="0">
      <alignment horizontal="left" vertical="center" indent="1"/>
    </xf>
    <xf numFmtId="4" fontId="144" fillId="38" borderId="66" applyNumberFormat="0" applyProtection="0">
      <alignment horizontal="left" vertical="center"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4" fontId="144" fillId="46" borderId="63" applyNumberFormat="0" applyProtection="0">
      <alignment horizontal="right" vertical="center"/>
    </xf>
    <xf numFmtId="195" fontId="107" fillId="0" borderId="72" applyFill="0"/>
    <xf numFmtId="4" fontId="101" fillId="44" borderId="66" applyNumberFormat="0" applyProtection="0">
      <alignment horizontal="left" vertical="center" indent="1"/>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37" borderId="65" applyNumberFormat="0" applyProtection="0">
      <alignment horizontal="left" vertical="top" indent="1"/>
    </xf>
    <xf numFmtId="4" fontId="152" fillId="86" borderId="63" applyNumberFormat="0" applyProtection="0">
      <alignment horizontal="right" vertical="center"/>
    </xf>
    <xf numFmtId="37" fontId="107" fillId="0" borderId="68" applyNumberFormat="0"/>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90" fontId="144" fillId="85" borderId="65" applyNumberFormat="0" applyProtection="0">
      <alignment horizontal="left" vertical="top" indent="1"/>
    </xf>
    <xf numFmtId="4" fontId="151" fillId="87" borderId="66" applyNumberFormat="0" applyProtection="0">
      <alignment horizontal="left" vertical="center"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43" fontId="103" fillId="0" borderId="0" applyFont="0" applyFill="0" applyBorder="0" applyAlignment="0" applyProtection="0"/>
    <xf numFmtId="190" fontId="144" fillId="44" borderId="65" applyNumberFormat="0" applyProtection="0">
      <alignment horizontal="left" vertical="top" indent="1"/>
    </xf>
    <xf numFmtId="43" fontId="3" fillId="0" borderId="0" applyFont="0" applyFill="0" applyBorder="0" applyAlignment="0" applyProtection="0"/>
    <xf numFmtId="190" fontId="101" fillId="85" borderId="65" applyNumberFormat="0" applyProtection="0">
      <alignment horizontal="left" vertical="top" indent="1"/>
    </xf>
    <xf numFmtId="43" fontId="106" fillId="0" borderId="0" applyFont="0" applyFill="0" applyBorder="0" applyAlignment="0" applyProtection="0"/>
    <xf numFmtId="190" fontId="101" fillId="37" borderId="65" applyNumberFormat="0" applyProtection="0">
      <alignment horizontal="left" vertical="center" indent="1"/>
    </xf>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45" fillId="67" borderId="64" applyNumberFormat="0" applyAlignment="0" applyProtection="0"/>
    <xf numFmtId="190" fontId="145" fillId="67" borderId="64" applyNumberFormat="0" applyAlignment="0" applyProtection="0"/>
    <xf numFmtId="190" fontId="148" fillId="74" borderId="65" applyNumberFormat="0" applyProtection="0">
      <alignment horizontal="left" vertical="top" indent="1"/>
    </xf>
    <xf numFmtId="4" fontId="144" fillId="79" borderId="66"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4" fontId="147" fillId="75" borderId="63" applyNumberFormat="0" applyProtection="0">
      <alignment vertical="center"/>
    </xf>
    <xf numFmtId="190" fontId="144" fillId="85"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190" fontId="101" fillId="44" borderId="65" applyNumberFormat="0" applyProtection="0">
      <alignment horizontal="left" vertical="top" indent="1"/>
    </xf>
    <xf numFmtId="37" fontId="107" fillId="0" borderId="68" applyNumberFormat="0"/>
    <xf numFmtId="190" fontId="144" fillId="44"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38" borderId="65" applyNumberFormat="0" applyProtection="0">
      <alignment horizontal="left" vertical="top" indent="1"/>
    </xf>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0" fontId="1" fillId="0" borderId="0"/>
    <xf numFmtId="9" fontId="1" fillId="0" borderId="0" applyFont="0" applyFill="0" applyBorder="0" applyAlignment="0" applyProtection="0"/>
    <xf numFmtId="43" fontId="104"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 fontId="109" fillId="99" borderId="65" applyNumberFormat="0" applyProtection="0">
      <alignment horizontal="right" vertical="center"/>
    </xf>
    <xf numFmtId="185" fontId="3" fillId="90" borderId="70">
      <alignment horizontal="right" vertical="center"/>
      <protection locked="0"/>
    </xf>
    <xf numFmtId="190" fontId="144" fillId="38" borderId="65" applyNumberFormat="0" applyProtection="0">
      <alignment horizontal="left" vertical="top" indent="1"/>
    </xf>
    <xf numFmtId="190" fontId="101" fillId="38" borderId="65" applyNumberFormat="0" applyProtection="0">
      <alignment horizontal="left" vertical="top" indent="1"/>
    </xf>
    <xf numFmtId="4" fontId="144" fillId="83" borderId="66" applyNumberFormat="0" applyProtection="0">
      <alignment horizontal="left" vertical="center" indent="1"/>
    </xf>
    <xf numFmtId="4" fontId="144" fillId="42" borderId="63" applyNumberFormat="0" applyProtection="0">
      <alignment horizontal="right" vertical="center"/>
    </xf>
    <xf numFmtId="190" fontId="144" fillId="63" borderId="63" applyNumberFormat="0" applyFont="0" applyAlignment="0" applyProtection="0"/>
    <xf numFmtId="190" fontId="144" fillId="63" borderId="63" applyNumberFormat="0" applyFont="0" applyAlignment="0" applyProtection="0"/>
    <xf numFmtId="190" fontId="144" fillId="37" borderId="65" applyNumberFormat="0" applyProtection="0">
      <alignment horizontal="left" vertical="top" indent="1"/>
    </xf>
    <xf numFmtId="190" fontId="101" fillId="85" borderId="65" applyNumberFormat="0" applyProtection="0">
      <alignment horizontal="left" vertical="center" indent="1"/>
    </xf>
    <xf numFmtId="4" fontId="147" fillId="24" borderId="63" applyNumberFormat="0" applyProtection="0">
      <alignment horizontal="right" vertical="center"/>
    </xf>
    <xf numFmtId="190" fontId="104" fillId="22" borderId="29">
      <alignment vertical="center"/>
      <protection locked="0"/>
    </xf>
    <xf numFmtId="190" fontId="144" fillId="63" borderId="63" applyNumberFormat="0" applyFont="0" applyAlignment="0" applyProtection="0"/>
    <xf numFmtId="190" fontId="144" fillId="85" borderId="65" applyNumberFormat="0" applyProtection="0">
      <alignment horizontal="left" vertical="top" indent="1"/>
    </xf>
    <xf numFmtId="4" fontId="144" fillId="42" borderId="63" applyNumberFormat="0" applyProtection="0">
      <alignment horizontal="right" vertical="center"/>
    </xf>
    <xf numFmtId="4" fontId="152" fillId="86" borderId="63" applyNumberFormat="0" applyProtection="0">
      <alignment horizontal="right" vertical="center"/>
    </xf>
    <xf numFmtId="190" fontId="144" fillId="37" borderId="65" applyNumberFormat="0" applyProtection="0">
      <alignment horizontal="left" vertical="top" indent="1"/>
    </xf>
    <xf numFmtId="185" fontId="104" fillId="73" borderId="29">
      <alignment horizontal="right" vertical="center"/>
      <protection locked="0"/>
    </xf>
    <xf numFmtId="190" fontId="140" fillId="64" borderId="63" applyNumberFormat="0" applyAlignment="0" applyProtection="0"/>
    <xf numFmtId="4" fontId="144" fillId="76" borderId="63" applyNumberFormat="0" applyProtection="0">
      <alignment horizontal="left" vertical="center" indent="1"/>
    </xf>
    <xf numFmtId="190" fontId="144" fillId="37" borderId="65" applyNumberFormat="0" applyProtection="0">
      <alignment horizontal="left" vertical="top" indent="1"/>
    </xf>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9" fontId="1"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86" fontId="104" fillId="22" borderId="29">
      <alignment vertical="center"/>
      <protection locked="0"/>
    </xf>
    <xf numFmtId="186" fontId="104" fillId="22" borderId="29">
      <alignment vertical="center"/>
      <protection locked="0"/>
    </xf>
    <xf numFmtId="185" fontId="104" fillId="23" borderId="29">
      <alignment vertical="center"/>
    </xf>
    <xf numFmtId="185" fontId="104" fillId="73" borderId="29">
      <alignment horizontal="right" vertical="center"/>
      <protection locked="0"/>
    </xf>
    <xf numFmtId="197" fontId="104" fillId="73" borderId="29">
      <alignment horizontal="right" vertical="center"/>
      <protection locked="0"/>
    </xf>
    <xf numFmtId="190" fontId="132" fillId="67" borderId="63" applyNumberFormat="0" applyAlignment="0" applyProtection="0"/>
    <xf numFmtId="190" fontId="132" fillId="67" borderId="63" applyNumberFormat="0" applyAlignment="0" applyProtection="0"/>
    <xf numFmtId="190" fontId="150" fillId="71"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4" fontId="144" fillId="76" borderId="63" applyNumberFormat="0" applyProtection="0">
      <alignment horizontal="left" vertical="center"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32" fillId="67" borderId="63" applyNumberFormat="0" applyAlignment="0" applyProtection="0"/>
    <xf numFmtId="190" fontId="144" fillId="37" borderId="65" applyNumberFormat="0" applyProtection="0">
      <alignment horizontal="left" vertical="top" indent="1"/>
    </xf>
    <xf numFmtId="190" fontId="132" fillId="67" borderId="63" applyNumberFormat="0" applyAlignment="0" applyProtection="0"/>
    <xf numFmtId="190" fontId="134" fillId="0" borderId="69" applyNumberFormat="0" applyFill="0" applyAlignment="0" applyProtection="0"/>
    <xf numFmtId="190" fontId="144" fillId="37" borderId="65" applyNumberFormat="0" applyProtection="0">
      <alignment horizontal="left" vertical="top" indent="1"/>
    </xf>
    <xf numFmtId="190" fontId="101" fillId="85" borderId="65" applyNumberFormat="0" applyProtection="0">
      <alignment horizontal="left" vertical="center" indent="1"/>
    </xf>
    <xf numFmtId="190" fontId="144" fillId="44" borderId="65" applyNumberFormat="0" applyProtection="0">
      <alignment horizontal="left" vertical="top" indent="1"/>
    </xf>
    <xf numFmtId="4" fontId="144" fillId="80" borderId="63" applyNumberFormat="0" applyProtection="0">
      <alignment horizontal="right" vertical="center"/>
    </xf>
    <xf numFmtId="190" fontId="144" fillId="63" borderId="63" applyNumberFormat="0" applyFont="0" applyAlignment="0" applyProtection="0"/>
    <xf numFmtId="190" fontId="144" fillId="37" borderId="65" applyNumberFormat="0" applyProtection="0">
      <alignment horizontal="left" vertical="top" indent="1"/>
    </xf>
    <xf numFmtId="190" fontId="144" fillId="38" borderId="65" applyNumberFormat="0" applyProtection="0">
      <alignment horizontal="left" vertical="top" indent="1"/>
    </xf>
    <xf numFmtId="4" fontId="144" fillId="37" borderId="66" applyNumberFormat="0" applyProtection="0">
      <alignment horizontal="left" vertical="center" indent="1"/>
    </xf>
    <xf numFmtId="4" fontId="144" fillId="77" borderId="63" applyNumberFormat="0" applyProtection="0">
      <alignment horizontal="right" vertical="center"/>
    </xf>
    <xf numFmtId="185" fontId="104" fillId="23" borderId="29">
      <alignment vertical="center"/>
    </xf>
    <xf numFmtId="185" fontId="104" fillId="22" borderId="29">
      <alignment vertical="center"/>
      <protection locked="0"/>
    </xf>
    <xf numFmtId="185" fontId="104" fillId="72" borderId="29">
      <alignment vertical="center"/>
    </xf>
    <xf numFmtId="190" fontId="140" fillId="64" borderId="63" applyNumberFormat="0" applyAlignment="0" applyProtection="0"/>
    <xf numFmtId="190" fontId="144" fillId="85" borderId="65" applyNumberFormat="0" applyProtection="0">
      <alignment horizontal="left" vertical="top" indent="1"/>
    </xf>
    <xf numFmtId="190" fontId="144" fillId="84" borderId="63" applyNumberFormat="0" applyProtection="0">
      <alignment horizontal="left" vertical="center" indent="1"/>
    </xf>
    <xf numFmtId="4" fontId="144" fillId="83" borderId="66" applyNumberFormat="0" applyProtection="0">
      <alignment horizontal="left" vertical="center" indent="1"/>
    </xf>
    <xf numFmtId="190" fontId="144" fillId="63" borderId="63" applyNumberFormat="0" applyFont="0" applyAlignment="0" applyProtection="0"/>
    <xf numFmtId="190" fontId="144" fillId="38" borderId="65" applyNumberFormat="0" applyProtection="0">
      <alignment horizontal="left" vertical="top" indent="1"/>
    </xf>
    <xf numFmtId="4" fontId="144" fillId="78" borderId="63" applyNumberFormat="0" applyProtection="0">
      <alignment horizontal="right" vertical="center"/>
    </xf>
    <xf numFmtId="4" fontId="152" fillId="86" borderId="63" applyNumberFormat="0" applyProtection="0">
      <alignment horizontal="right" vertical="center"/>
    </xf>
    <xf numFmtId="4" fontId="144" fillId="74" borderId="63" applyNumberFormat="0" applyProtection="0">
      <alignment vertical="center"/>
    </xf>
    <xf numFmtId="190" fontId="144" fillId="63" borderId="63" applyNumberFormat="0" applyFont="0" applyAlignment="0" applyProtection="0"/>
    <xf numFmtId="190" fontId="134" fillId="0" borderId="69" applyNumberFormat="0" applyFill="0" applyAlignment="0" applyProtection="0"/>
    <xf numFmtId="4" fontId="151" fillId="87" borderId="66" applyNumberFormat="0" applyProtection="0">
      <alignment horizontal="left" vertical="center" indent="1"/>
    </xf>
    <xf numFmtId="190" fontId="144" fillId="85" borderId="65" applyNumberFormat="0" applyProtection="0">
      <alignment horizontal="left" vertical="top" indent="1"/>
    </xf>
    <xf numFmtId="190" fontId="144" fillId="63" borderId="63" applyNumberFormat="0" applyFont="0" applyAlignment="0" applyProtection="0"/>
    <xf numFmtId="190" fontId="144" fillId="37" borderId="65" applyNumberFormat="0" applyProtection="0">
      <alignment horizontal="left" vertical="top" indent="1"/>
    </xf>
    <xf numFmtId="190" fontId="140" fillId="64" borderId="63" applyNumberFormat="0" applyAlignment="0" applyProtection="0"/>
    <xf numFmtId="190" fontId="144" fillId="36" borderId="63" applyNumberFormat="0" applyProtection="0">
      <alignment horizontal="left" vertical="center" indent="1"/>
    </xf>
    <xf numFmtId="190" fontId="101" fillId="85" borderId="65" applyNumberFormat="0" applyProtection="0">
      <alignment horizontal="left" vertical="top" indent="1"/>
    </xf>
    <xf numFmtId="4" fontId="144" fillId="0" borderId="63" applyNumberFormat="0" applyProtection="0">
      <alignment horizontal="righ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4" fontId="144" fillId="39" borderId="63" applyNumberFormat="0" applyProtection="0">
      <alignment horizontal="right" vertical="center"/>
    </xf>
    <xf numFmtId="186" fontId="3" fillId="20" borderId="29">
      <alignment vertical="center"/>
      <protection locked="0"/>
    </xf>
    <xf numFmtId="4" fontId="101" fillId="44" borderId="66" applyNumberFormat="0" applyProtection="0">
      <alignment horizontal="left" vertical="center" indent="1"/>
    </xf>
    <xf numFmtId="190" fontId="144" fillId="44" borderId="65" applyNumberFormat="0" applyProtection="0">
      <alignment horizontal="left" vertical="top" indent="1"/>
    </xf>
    <xf numFmtId="4" fontId="147" fillId="24" borderId="63" applyNumberFormat="0" applyProtection="0">
      <alignment horizontal="right" vertical="center"/>
    </xf>
    <xf numFmtId="190" fontId="144" fillId="37" borderId="65" applyNumberFormat="0" applyProtection="0">
      <alignment horizontal="left" vertical="top" indent="1"/>
    </xf>
    <xf numFmtId="4" fontId="144" fillId="82" borderId="63" applyNumberFormat="0" applyProtection="0">
      <alignment horizontal="right" vertical="center"/>
    </xf>
    <xf numFmtId="190" fontId="144" fillId="44" borderId="65" applyNumberFormat="0" applyProtection="0">
      <alignment horizontal="left" vertical="top" indent="1"/>
    </xf>
    <xf numFmtId="4" fontId="144" fillId="42" borderId="63" applyNumberFormat="0" applyProtection="0">
      <alignment horizontal="right" vertical="center"/>
    </xf>
    <xf numFmtId="4" fontId="150" fillId="36" borderId="65" applyNumberFormat="0" applyProtection="0">
      <alignment horizontal="left" vertical="center"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01" fillId="44" borderId="66" applyNumberFormat="0" applyProtection="0">
      <alignment horizontal="left" vertical="center" indent="1"/>
    </xf>
    <xf numFmtId="190" fontId="144" fillId="85" borderId="65" applyNumberFormat="0" applyProtection="0">
      <alignment horizontal="left" vertical="top" indent="1"/>
    </xf>
    <xf numFmtId="4" fontId="150" fillId="36" borderId="65" applyNumberFormat="0" applyProtection="0">
      <alignment horizontal="left" vertical="center" indent="1"/>
    </xf>
    <xf numFmtId="190" fontId="144" fillId="85" borderId="65" applyNumberFormat="0" applyProtection="0">
      <alignment horizontal="left" vertical="top" indent="1"/>
    </xf>
    <xf numFmtId="190" fontId="144" fillId="38" borderId="65" applyNumberFormat="0" applyProtection="0">
      <alignment horizontal="left" vertical="top" indent="1"/>
    </xf>
    <xf numFmtId="4" fontId="101" fillId="44" borderId="66" applyNumberFormat="0" applyProtection="0">
      <alignment horizontal="left" vertical="center" indent="1"/>
    </xf>
    <xf numFmtId="190" fontId="145" fillId="67" borderId="64" applyNumberFormat="0" applyAlignment="0" applyProtection="0"/>
    <xf numFmtId="185" fontId="3" fillId="20" borderId="29">
      <alignment vertical="center"/>
      <protection locked="0"/>
    </xf>
    <xf numFmtId="4" fontId="144" fillId="0" borderId="63" applyNumberFormat="0" applyProtection="0">
      <alignment horizontal="right" vertical="center"/>
    </xf>
    <xf numFmtId="190" fontId="144" fillId="37" borderId="63" applyNumberFormat="0" applyProtection="0">
      <alignment horizontal="left" vertical="center" indent="1"/>
    </xf>
    <xf numFmtId="190" fontId="144" fillId="44" borderId="65" applyNumberFormat="0" applyProtection="0">
      <alignment horizontal="left" vertical="top" indent="1"/>
    </xf>
    <xf numFmtId="197" fontId="104" fillId="73" borderId="29">
      <alignment horizontal="right" vertical="center"/>
      <protection locked="0"/>
    </xf>
    <xf numFmtId="185" fontId="104" fillId="23" borderId="29">
      <alignment vertical="center"/>
    </xf>
    <xf numFmtId="197" fontId="104" fillId="72" borderId="29">
      <alignment vertical="center"/>
    </xf>
    <xf numFmtId="190" fontId="144" fillId="63" borderId="63" applyNumberFormat="0" applyFont="0" applyAlignment="0" applyProtection="0"/>
    <xf numFmtId="4" fontId="144" fillId="76" borderId="63" applyNumberFormat="0" applyProtection="0">
      <alignment horizontal="left" vertical="center" indent="1"/>
    </xf>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01" fillId="44" borderId="65" applyNumberFormat="0" applyProtection="0">
      <alignment horizontal="left" vertical="center" indent="1"/>
    </xf>
    <xf numFmtId="190" fontId="148" fillId="74" borderId="65" applyNumberFormat="0" applyProtection="0">
      <alignment horizontal="left" vertical="top" indent="1"/>
    </xf>
    <xf numFmtId="190" fontId="132" fillId="67" borderId="63" applyNumberFormat="0" applyAlignment="0" applyProtection="0"/>
    <xf numFmtId="190" fontId="144" fillId="37" borderId="65" applyNumberFormat="0" applyProtection="0">
      <alignment horizontal="left" vertical="top" indent="1"/>
    </xf>
    <xf numFmtId="190" fontId="144" fillId="84" borderId="63" applyNumberFormat="0" applyProtection="0">
      <alignment horizontal="left" vertical="center" indent="1"/>
    </xf>
    <xf numFmtId="4" fontId="101" fillId="44" borderId="66" applyNumberFormat="0" applyProtection="0">
      <alignment horizontal="left" vertical="center" indent="1"/>
    </xf>
    <xf numFmtId="190" fontId="144" fillId="37" borderId="65" applyNumberFormat="0" applyProtection="0">
      <alignment horizontal="left" vertical="top" indent="1"/>
    </xf>
    <xf numFmtId="190" fontId="144" fillId="63" borderId="63" applyNumberFormat="0" applyFont="0" applyAlignment="0" applyProtection="0"/>
    <xf numFmtId="190" fontId="144" fillId="37" borderId="65" applyNumberFormat="0" applyProtection="0">
      <alignment horizontal="left" vertical="top" indent="1"/>
    </xf>
    <xf numFmtId="190" fontId="148" fillId="74" borderId="65" applyNumberFormat="0" applyProtection="0">
      <alignment horizontal="left" vertical="top"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8" fillId="74" borderId="65" applyNumberFormat="0" applyProtection="0">
      <alignment horizontal="left" vertical="top" indent="1"/>
    </xf>
    <xf numFmtId="190" fontId="144" fillId="38" borderId="65" applyNumberFormat="0" applyProtection="0">
      <alignment horizontal="left" vertical="top" indent="1"/>
    </xf>
    <xf numFmtId="190" fontId="145" fillId="67" borderId="64" applyNumberFormat="0" applyAlignment="0" applyProtection="0"/>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34" fillId="0" borderId="69" applyNumberFormat="0" applyFill="0" applyAlignment="0" applyProtection="0"/>
    <xf numFmtId="190" fontId="101" fillId="85" borderId="65" applyNumberFormat="0" applyProtection="0">
      <alignment horizontal="left" vertical="center" indent="1"/>
    </xf>
    <xf numFmtId="190" fontId="144" fillId="37" borderId="65" applyNumberFormat="0" applyProtection="0">
      <alignment horizontal="left" vertical="top" indent="1"/>
    </xf>
    <xf numFmtId="195" fontId="107" fillId="0" borderId="72" applyFill="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38" borderId="65" applyNumberFormat="0" applyProtection="0">
      <alignment horizontal="left" vertical="top" indent="1"/>
    </xf>
    <xf numFmtId="4" fontId="144" fillId="37" borderId="66" applyNumberFormat="0" applyProtection="0">
      <alignment horizontal="left" vertical="center" indent="1"/>
    </xf>
    <xf numFmtId="4" fontId="144" fillId="74" borderId="63" applyNumberFormat="0" applyProtection="0">
      <alignment vertical="center"/>
    </xf>
    <xf numFmtId="190" fontId="101"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40" fillId="64" borderId="63" applyNumberForma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4" fontId="152" fillId="86" borderId="63" applyNumberFormat="0" applyProtection="0">
      <alignment horizontal="right" vertical="center"/>
    </xf>
    <xf numFmtId="190" fontId="101" fillId="37" borderId="65" applyNumberFormat="0" applyProtection="0">
      <alignment horizontal="left" vertical="top" indent="1"/>
    </xf>
    <xf numFmtId="190" fontId="144" fillId="38" borderId="65" applyNumberFormat="0" applyProtection="0">
      <alignment horizontal="left" vertical="top" indent="1"/>
    </xf>
    <xf numFmtId="190" fontId="101" fillId="44" borderId="65" applyNumberFormat="0" applyProtection="0">
      <alignment horizontal="left" vertical="top" indent="1"/>
    </xf>
    <xf numFmtId="4" fontId="144" fillId="77" borderId="63" applyNumberFormat="0" applyProtection="0">
      <alignment horizontal="right" vertical="center"/>
    </xf>
    <xf numFmtId="197" fontId="3" fillId="90" borderId="29">
      <alignment horizontal="right" vertical="center"/>
      <protection locked="0"/>
    </xf>
    <xf numFmtId="37" fontId="107" fillId="0" borderId="68" applyNumberFormat="0"/>
    <xf numFmtId="190" fontId="144" fillId="37" borderId="65" applyNumberFormat="0" applyProtection="0">
      <alignment horizontal="left" vertical="top" indent="1"/>
    </xf>
    <xf numFmtId="190" fontId="144" fillId="38" borderId="65" applyNumberFormat="0" applyProtection="0">
      <alignment horizontal="left" vertical="top" indent="1"/>
    </xf>
    <xf numFmtId="4" fontId="144" fillId="83" borderId="66" applyNumberFormat="0" applyProtection="0">
      <alignment horizontal="left" vertical="center" indent="1"/>
    </xf>
    <xf numFmtId="4" fontId="147" fillId="75" borderId="63" applyNumberFormat="0" applyProtection="0">
      <alignment vertical="center"/>
    </xf>
    <xf numFmtId="190" fontId="104" fillId="23" borderId="29">
      <alignment vertical="center"/>
    </xf>
    <xf numFmtId="190" fontId="104" fillId="22" borderId="29">
      <alignment vertical="center"/>
      <protection locked="0"/>
    </xf>
    <xf numFmtId="190" fontId="145" fillId="67" borderId="64" applyNumberFormat="0" applyAlignment="0" applyProtection="0"/>
    <xf numFmtId="190" fontId="132" fillId="67" borderId="63" applyNumberFormat="0" applyAlignment="0" applyProtection="0"/>
    <xf numFmtId="190" fontId="134" fillId="0" borderId="69" applyNumberFormat="0" applyFill="0" applyAlignment="0" applyProtection="0"/>
    <xf numFmtId="4" fontId="150" fillId="71" borderId="65" applyNumberFormat="0" applyProtection="0">
      <alignment vertical="center"/>
    </xf>
    <xf numFmtId="190" fontId="144" fillId="44" borderId="65" applyNumberFormat="0" applyProtection="0">
      <alignment horizontal="left" vertical="top" indent="1"/>
    </xf>
    <xf numFmtId="4" fontId="144" fillId="81" borderId="63" applyNumberFormat="0" applyProtection="0">
      <alignment horizontal="right" vertical="center"/>
    </xf>
    <xf numFmtId="190" fontId="144" fillId="63" borderId="63" applyNumberFormat="0" applyFont="0" applyAlignment="0" applyProtection="0"/>
    <xf numFmtId="190" fontId="144" fillId="38" borderId="65" applyNumberFormat="0" applyProtection="0">
      <alignment horizontal="left" vertical="top" indent="1"/>
    </xf>
    <xf numFmtId="190" fontId="144" fillId="44" borderId="65" applyNumberFormat="0" applyProtection="0">
      <alignment horizontal="left" vertical="top" indent="1"/>
    </xf>
    <xf numFmtId="4" fontId="147" fillId="75" borderId="63" applyNumberFormat="0" applyProtection="0">
      <alignment vertical="center"/>
    </xf>
    <xf numFmtId="4" fontId="144" fillId="81" borderId="63" applyNumberFormat="0" applyProtection="0">
      <alignment horizontal="right" vertical="center"/>
    </xf>
    <xf numFmtId="190" fontId="145" fillId="67" borderId="64" applyNumberFormat="0" applyAlignment="0" applyProtection="0"/>
    <xf numFmtId="190" fontId="144" fillId="44" borderId="65" applyNumberFormat="0" applyProtection="0">
      <alignment horizontal="left" vertical="top" indent="1"/>
    </xf>
    <xf numFmtId="4" fontId="144" fillId="80" borderId="63" applyNumberFormat="0" applyProtection="0">
      <alignment horizontal="right" vertical="center"/>
    </xf>
    <xf numFmtId="190" fontId="150" fillId="71" borderId="65" applyNumberFormat="0" applyProtection="0">
      <alignment horizontal="left" vertical="top" indent="1"/>
    </xf>
    <xf numFmtId="190" fontId="144" fillId="85" borderId="65" applyNumberFormat="0" applyProtection="0">
      <alignment horizontal="left" vertical="top" indent="1"/>
    </xf>
    <xf numFmtId="190" fontId="144" fillId="63" borderId="63" applyNumberFormat="0" applyFon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4" fontId="144" fillId="78" borderId="63" applyNumberFormat="0" applyProtection="0">
      <alignment horizontal="right" vertical="center"/>
    </xf>
    <xf numFmtId="190" fontId="144" fillId="63" borderId="63" applyNumberFormat="0" applyFont="0" applyAlignment="0" applyProtection="0"/>
    <xf numFmtId="190" fontId="144" fillId="85" borderId="65" applyNumberFormat="0" applyProtection="0">
      <alignment horizontal="left" vertical="top" indent="1"/>
    </xf>
    <xf numFmtId="4" fontId="151" fillId="87" borderId="66" applyNumberFormat="0" applyProtection="0">
      <alignment horizontal="left" vertical="center"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4" fontId="144" fillId="75" borderId="63" applyNumberFormat="0" applyProtection="0">
      <alignment horizontal="left" vertical="center" indent="1"/>
    </xf>
    <xf numFmtId="4" fontId="144" fillId="37" borderId="66" applyNumberFormat="0" applyProtection="0">
      <alignment horizontal="left" vertical="center" indent="1"/>
    </xf>
    <xf numFmtId="4" fontId="151" fillId="87" borderId="66" applyNumberFormat="0" applyProtection="0">
      <alignment horizontal="left" vertical="center" indent="1"/>
    </xf>
    <xf numFmtId="190" fontId="144" fillId="37" borderId="65" applyNumberFormat="0" applyProtection="0">
      <alignment horizontal="left" vertical="top"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4" fontId="144" fillId="83" borderId="66" applyNumberFormat="0" applyProtection="0">
      <alignment horizontal="left" vertical="center" indent="1"/>
    </xf>
    <xf numFmtId="4" fontId="151" fillId="87" borderId="66" applyNumberFormat="0" applyProtection="0">
      <alignment horizontal="left" vertical="center"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center" indent="1"/>
    </xf>
    <xf numFmtId="190" fontId="144" fillId="37" borderId="65" applyNumberFormat="0" applyProtection="0">
      <alignment horizontal="left" vertical="top" indent="1"/>
    </xf>
    <xf numFmtId="190" fontId="144" fillId="63" borderId="63" applyNumberFormat="0" applyFont="0" applyAlignment="0" applyProtection="0"/>
    <xf numFmtId="4" fontId="147" fillId="24" borderId="63" applyNumberFormat="0" applyProtection="0">
      <alignment horizontal="right" vertical="center"/>
    </xf>
    <xf numFmtId="190" fontId="144" fillId="85" borderId="65" applyNumberFormat="0" applyProtection="0">
      <alignment horizontal="left" vertical="top" indent="1"/>
    </xf>
    <xf numFmtId="190" fontId="144" fillId="38" borderId="65" applyNumberFormat="0" applyProtection="0">
      <alignment horizontal="left" vertical="top" indent="1"/>
    </xf>
    <xf numFmtId="4" fontId="144" fillId="38" borderId="66" applyNumberFormat="0" applyProtection="0">
      <alignment horizontal="left" vertical="center" indent="1"/>
    </xf>
    <xf numFmtId="4" fontId="147" fillId="75" borderId="63" applyNumberFormat="0" applyProtection="0">
      <alignment vertical="center"/>
    </xf>
    <xf numFmtId="194" fontId="3" fillId="33" borderId="29">
      <alignment vertical="center"/>
    </xf>
    <xf numFmtId="190" fontId="150" fillId="38" borderId="65" applyNumberFormat="0" applyProtection="0">
      <alignment horizontal="left" vertical="top" indent="1"/>
    </xf>
    <xf numFmtId="190" fontId="101" fillId="37" borderId="65" applyNumberFormat="0" applyProtection="0">
      <alignment horizontal="left" vertical="top" indent="1"/>
    </xf>
    <xf numFmtId="4" fontId="144" fillId="81" borderId="63" applyNumberFormat="0" applyProtection="0">
      <alignment horizontal="right" vertical="center"/>
    </xf>
    <xf numFmtId="185" fontId="104" fillId="73" borderId="29">
      <alignment horizontal="right" vertical="center"/>
      <protection locked="0"/>
    </xf>
    <xf numFmtId="186" fontId="104" fillId="23" borderId="29">
      <alignment vertical="center"/>
    </xf>
    <xf numFmtId="190" fontId="104" fillId="22" borderId="29">
      <alignment vertical="center"/>
      <protection locked="0"/>
    </xf>
    <xf numFmtId="190" fontId="144" fillId="63" borderId="63" applyNumberFormat="0" applyFont="0" applyAlignment="0" applyProtection="0"/>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78" borderId="63" applyNumberFormat="0" applyProtection="0">
      <alignment horizontal="right" vertical="center"/>
    </xf>
    <xf numFmtId="190" fontId="144" fillId="63" borderId="63" applyNumberFormat="0" applyFont="0" applyAlignment="0" applyProtection="0"/>
    <xf numFmtId="190" fontId="144" fillId="44" borderId="65" applyNumberFormat="0" applyProtection="0">
      <alignment horizontal="left" vertical="top" indent="1"/>
    </xf>
    <xf numFmtId="4" fontId="144" fillId="81" borderId="63" applyNumberFormat="0" applyProtection="0">
      <alignment horizontal="right" vertical="center"/>
    </xf>
    <xf numFmtId="4" fontId="144" fillId="37" borderId="66" applyNumberFormat="0" applyProtection="0">
      <alignment horizontal="left" vertical="center" indent="1"/>
    </xf>
    <xf numFmtId="190" fontId="101" fillId="37" borderId="65" applyNumberFormat="0" applyProtection="0">
      <alignment horizontal="left" vertical="top" indent="1"/>
    </xf>
    <xf numFmtId="190" fontId="144" fillId="38" borderId="65" applyNumberFormat="0" applyProtection="0">
      <alignment horizontal="left" vertical="top" indent="1"/>
    </xf>
    <xf numFmtId="4" fontId="144" fillId="38" borderId="63" applyNumberFormat="0" applyProtection="0">
      <alignment horizontal="right" vertical="center"/>
    </xf>
    <xf numFmtId="190" fontId="144" fillId="37" borderId="65" applyNumberFormat="0" applyProtection="0">
      <alignment horizontal="left" vertical="top" indent="1"/>
    </xf>
    <xf numFmtId="190" fontId="101" fillId="85" borderId="65" applyNumberFormat="0" applyProtection="0">
      <alignment horizontal="left" vertical="center" indent="1"/>
    </xf>
    <xf numFmtId="4" fontId="144" fillId="38" borderId="66" applyNumberFormat="0" applyProtection="0">
      <alignment horizontal="left" vertical="center" indent="1"/>
    </xf>
    <xf numFmtId="190" fontId="101" fillId="85" borderId="65" applyNumberFormat="0" applyProtection="0">
      <alignment horizontal="left" vertical="top" indent="1"/>
    </xf>
    <xf numFmtId="190" fontId="144" fillId="63" borderId="63" applyNumberFormat="0" applyFont="0" applyAlignment="0" applyProtection="0"/>
    <xf numFmtId="4" fontId="101" fillId="44" borderId="66" applyNumberFormat="0" applyProtection="0">
      <alignment horizontal="left" vertical="center" indent="1"/>
    </xf>
    <xf numFmtId="190" fontId="145" fillId="67" borderId="64" applyNumberFormat="0" applyAlignment="0" applyProtection="0"/>
    <xf numFmtId="190" fontId="144" fillId="37" borderId="63" applyNumberFormat="0" applyProtection="0">
      <alignment horizontal="left" vertical="center" indent="1"/>
    </xf>
    <xf numFmtId="4" fontId="144" fillId="77" borderId="63" applyNumberFormat="0" applyProtection="0">
      <alignment horizontal="right" vertical="center"/>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01" fillId="44" borderId="65" applyNumberFormat="0" applyProtection="0">
      <alignment horizontal="left" vertical="center" indent="1"/>
    </xf>
    <xf numFmtId="190" fontId="148" fillId="74" borderId="65" applyNumberFormat="0" applyProtection="0">
      <alignment horizontal="left" vertical="top"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40" fillId="64" borderId="63" applyNumberFormat="0" applyAlignment="0" applyProtection="0"/>
    <xf numFmtId="190" fontId="144" fillId="37" borderId="65" applyNumberFormat="0" applyProtection="0">
      <alignment horizontal="left" vertical="top" indent="1"/>
    </xf>
    <xf numFmtId="190" fontId="132" fillId="67" borderId="63" applyNumberFormat="0" applyAlignment="0" applyProtection="0"/>
    <xf numFmtId="190" fontId="134" fillId="0" borderId="69" applyNumberFormat="0" applyFill="0" applyAlignment="0" applyProtection="0"/>
    <xf numFmtId="190" fontId="144" fillId="37" borderId="65" applyNumberFormat="0" applyProtection="0">
      <alignment horizontal="left" vertical="top" indent="1"/>
    </xf>
    <xf numFmtId="190" fontId="144" fillId="85" borderId="63" applyNumberFormat="0" applyProtection="0">
      <alignment horizontal="left" vertical="center" indent="1"/>
    </xf>
    <xf numFmtId="190" fontId="144" fillId="44" borderId="65" applyNumberFormat="0" applyProtection="0">
      <alignment horizontal="left" vertical="top" indent="1"/>
    </xf>
    <xf numFmtId="4" fontId="144" fillId="46" borderId="63" applyNumberFormat="0" applyProtection="0">
      <alignment horizontal="right" vertical="center"/>
    </xf>
    <xf numFmtId="190" fontId="144" fillId="63" borderId="63" applyNumberFormat="0" applyFont="0" applyAlignment="0" applyProtection="0"/>
    <xf numFmtId="190" fontId="134" fillId="0" borderId="69" applyNumberFormat="0" applyFill="0" applyAlignment="0" applyProtection="0"/>
    <xf numFmtId="190" fontId="144" fillId="37" borderId="65" applyNumberFormat="0" applyProtection="0">
      <alignment horizontal="left" vertical="top" indent="1"/>
    </xf>
    <xf numFmtId="190" fontId="144" fillId="38" borderId="65" applyNumberFormat="0" applyProtection="0">
      <alignment horizontal="left" vertical="top" indent="1"/>
    </xf>
    <xf numFmtId="4" fontId="144" fillId="38" borderId="63" applyNumberFormat="0" applyProtection="0">
      <alignment horizontal="right" vertical="center"/>
    </xf>
    <xf numFmtId="4" fontId="144" fillId="76" borderId="63" applyNumberFormat="0" applyProtection="0">
      <alignment horizontal="left" vertical="center" indent="1"/>
    </xf>
    <xf numFmtId="190" fontId="104" fillId="23" borderId="29">
      <alignment vertical="center"/>
    </xf>
    <xf numFmtId="185" fontId="104" fillId="22" borderId="29">
      <alignment vertical="center"/>
      <protection locked="0"/>
    </xf>
    <xf numFmtId="185" fontId="104" fillId="72" borderId="29">
      <alignment vertical="center"/>
    </xf>
    <xf numFmtId="190" fontId="140" fillId="64" borderId="63" applyNumberFormat="0" applyAlignment="0" applyProtection="0"/>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82" borderId="63" applyNumberFormat="0" applyProtection="0">
      <alignment horizontal="right" vertical="center"/>
    </xf>
    <xf numFmtId="190" fontId="144" fillId="63" borderId="63" applyNumberFormat="0" applyFont="0" applyAlignment="0" applyProtection="0"/>
    <xf numFmtId="190" fontId="140" fillId="64" borderId="63" applyNumberFormat="0" applyAlignment="0" applyProtection="0"/>
    <xf numFmtId="4" fontId="144" fillId="81" borderId="63" applyNumberFormat="0" applyProtection="0">
      <alignment horizontal="right" vertical="center"/>
    </xf>
    <xf numFmtId="37" fontId="107" fillId="0" borderId="68" applyNumberFormat="0"/>
    <xf numFmtId="4" fontId="144" fillId="75" borderId="63" applyNumberFormat="0" applyProtection="0">
      <alignment horizontal="left" vertical="center" indent="1"/>
    </xf>
    <xf numFmtId="190" fontId="144" fillId="37" borderId="65" applyNumberFormat="0" applyProtection="0">
      <alignment horizontal="left" vertical="top" indent="1"/>
    </xf>
    <xf numFmtId="190" fontId="144" fillId="63" borderId="63" applyNumberFormat="0" applyFont="0" applyAlignment="0" applyProtection="0"/>
    <xf numFmtId="4" fontId="144" fillId="74" borderId="63" applyNumberFormat="0" applyProtection="0">
      <alignment vertical="center"/>
    </xf>
    <xf numFmtId="190" fontId="150" fillId="38" borderId="65" applyNumberFormat="0" applyProtection="0">
      <alignment horizontal="left" vertical="top" indent="1"/>
    </xf>
    <xf numFmtId="190" fontId="144" fillId="85" borderId="65" applyNumberFormat="0" applyProtection="0">
      <alignment horizontal="left" vertical="top" indent="1"/>
    </xf>
    <xf numFmtId="190" fontId="132" fillId="67" borderId="63" applyNumberFormat="0" applyAlignment="0" applyProtection="0"/>
    <xf numFmtId="190" fontId="144" fillId="37" borderId="65" applyNumberFormat="0" applyProtection="0">
      <alignment horizontal="left" vertical="top" indent="1"/>
    </xf>
    <xf numFmtId="190" fontId="140" fillId="64" borderId="63" applyNumberFormat="0" applyAlignment="0" applyProtection="0"/>
    <xf numFmtId="190" fontId="101" fillId="44" borderId="65" applyNumberFormat="0" applyProtection="0">
      <alignment horizontal="left" vertical="center" indent="1"/>
    </xf>
    <xf numFmtId="190" fontId="144" fillId="85" borderId="65" applyNumberFormat="0" applyProtection="0">
      <alignment horizontal="left" vertical="top" indent="1"/>
    </xf>
    <xf numFmtId="4" fontId="147" fillId="24" borderId="63" applyNumberFormat="0" applyProtection="0">
      <alignment horizontal="right" vertical="center"/>
    </xf>
    <xf numFmtId="190" fontId="144" fillId="84" borderId="63" applyNumberFormat="0" applyProtection="0">
      <alignment horizontal="left" vertical="center" indent="1"/>
    </xf>
    <xf numFmtId="190" fontId="144" fillId="85" borderId="65" applyNumberFormat="0" applyProtection="0">
      <alignment horizontal="left" vertical="top" indent="1"/>
    </xf>
    <xf numFmtId="4" fontId="144" fillId="80" borderId="63" applyNumberFormat="0" applyProtection="0">
      <alignment horizontal="right" vertical="center"/>
    </xf>
    <xf numFmtId="4" fontId="101" fillId="44" borderId="66" applyNumberFormat="0" applyProtection="0">
      <alignment horizontal="left" vertical="center" indent="1"/>
    </xf>
    <xf numFmtId="190" fontId="144" fillId="44" borderId="65" applyNumberFormat="0" applyProtection="0">
      <alignment horizontal="left" vertical="top" indent="1"/>
    </xf>
    <xf numFmtId="190" fontId="144" fillId="63" borderId="63" applyNumberFormat="0" applyFont="0" applyAlignment="0" applyProtection="0"/>
    <xf numFmtId="190" fontId="140" fillId="64" borderId="63" applyNumberFormat="0" applyAlignment="0" applyProtection="0"/>
    <xf numFmtId="190" fontId="144" fillId="85" borderId="65" applyNumberFormat="0" applyProtection="0">
      <alignment horizontal="left" vertical="top" indent="1"/>
    </xf>
    <xf numFmtId="190" fontId="144" fillId="38" borderId="65" applyNumberFormat="0" applyProtection="0">
      <alignment horizontal="left" vertical="top" indent="1"/>
    </xf>
    <xf numFmtId="4" fontId="144" fillId="0" borderId="63" applyNumberFormat="0" applyProtection="0">
      <alignment horizontal="right" vertical="center"/>
    </xf>
    <xf numFmtId="190" fontId="144" fillId="63" borderId="63" applyNumberFormat="0" applyFont="0" applyAlignment="0" applyProtection="0"/>
    <xf numFmtId="190" fontId="132" fillId="67" borderId="63" applyNumberFormat="0" applyAlignment="0" applyProtection="0"/>
    <xf numFmtId="190" fontId="145" fillId="67" borderId="64" applyNumberFormat="0" applyAlignment="0" applyProtection="0"/>
    <xf numFmtId="190" fontId="144" fillId="63" borderId="63" applyNumberFormat="0" applyFont="0" applyAlignment="0" applyProtection="0"/>
    <xf numFmtId="4" fontId="144" fillId="74" borderId="63" applyNumberFormat="0" applyProtection="0">
      <alignment vertical="center"/>
    </xf>
    <xf numFmtId="4" fontId="144" fillId="75" borderId="63" applyNumberFormat="0" applyProtection="0">
      <alignment horizontal="left" vertical="center" indent="1"/>
    </xf>
    <xf numFmtId="4" fontId="144" fillId="76" borderId="63" applyNumberFormat="0" applyProtection="0">
      <alignment horizontal="left" vertical="center" indent="1"/>
    </xf>
    <xf numFmtId="4" fontId="144" fillId="79" borderId="66" applyNumberFormat="0" applyProtection="0">
      <alignment horizontal="right" vertical="center"/>
    </xf>
    <xf numFmtId="4" fontId="144" fillId="80" borderId="63" applyNumberFormat="0" applyProtection="0">
      <alignment horizontal="right" vertical="center"/>
    </xf>
    <xf numFmtId="4" fontId="144" fillId="39" borderId="63" applyNumberFormat="0" applyProtection="0">
      <alignment horizontal="right" vertical="center"/>
    </xf>
    <xf numFmtId="4" fontId="144" fillId="83" borderId="66" applyNumberFormat="0" applyProtection="0">
      <alignment horizontal="left" vertical="center" indent="1"/>
    </xf>
    <xf numFmtId="4" fontId="144" fillId="37" borderId="66" applyNumberFormat="0" applyProtection="0">
      <alignment horizontal="left" vertical="center" indent="1"/>
    </xf>
    <xf numFmtId="4" fontId="144" fillId="37" borderId="66" applyNumberFormat="0" applyProtection="0">
      <alignment horizontal="left" vertical="center" indent="1"/>
    </xf>
    <xf numFmtId="4" fontId="101" fillId="44" borderId="66" applyNumberFormat="0" applyProtection="0">
      <alignment horizontal="left" vertical="center" indent="1"/>
    </xf>
    <xf numFmtId="190" fontId="101" fillId="44" borderId="65" applyNumberFormat="0" applyProtection="0">
      <alignment horizontal="left" vertical="top" indent="1"/>
    </xf>
    <xf numFmtId="190" fontId="144" fillId="85"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4" fontId="144" fillId="77" borderId="63" applyNumberFormat="0" applyProtection="0">
      <alignment horizontal="right" vertical="center"/>
    </xf>
    <xf numFmtId="37" fontId="107" fillId="0" borderId="68" applyNumberFormat="0"/>
    <xf numFmtId="190" fontId="144" fillId="38" borderId="65" applyNumberFormat="0" applyProtection="0">
      <alignment horizontal="left" vertical="top" indent="1"/>
    </xf>
    <xf numFmtId="4" fontId="152" fillId="86" borderId="63" applyNumberFormat="0" applyProtection="0">
      <alignment horizontal="right" vertical="center"/>
    </xf>
    <xf numFmtId="4" fontId="151" fillId="87" borderId="66" applyNumberFormat="0" applyProtection="0">
      <alignment horizontal="left" vertical="center" indent="1"/>
    </xf>
    <xf numFmtId="190" fontId="150" fillId="38" borderId="65" applyNumberFormat="0" applyProtection="0">
      <alignment horizontal="left" vertical="top" indent="1"/>
    </xf>
    <xf numFmtId="4" fontId="144" fillId="76" borderId="63" applyNumberFormat="0" applyProtection="0">
      <alignment horizontal="left" vertical="center" indent="1"/>
    </xf>
    <xf numFmtId="4" fontId="147" fillId="24" borderId="63" applyNumberFormat="0" applyProtection="0">
      <alignment horizontal="right" vertical="center"/>
    </xf>
    <xf numFmtId="4" fontId="144" fillId="0" borderId="63" applyNumberFormat="0" applyProtection="0">
      <alignment horizontal="right" vertical="center"/>
    </xf>
    <xf numFmtId="190" fontId="150" fillId="71" borderId="65" applyNumberFormat="0" applyProtection="0">
      <alignment horizontal="left" vertical="top" indent="1"/>
    </xf>
    <xf numFmtId="4" fontId="150" fillId="36" borderId="65" applyNumberFormat="0" applyProtection="0">
      <alignment horizontal="left" vertical="center" indent="1"/>
    </xf>
    <xf numFmtId="4" fontId="150" fillId="71" borderId="65" applyNumberFormat="0" applyProtection="0">
      <alignment vertical="center"/>
    </xf>
    <xf numFmtId="190" fontId="149" fillId="44" borderId="67" applyBorder="0"/>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center" indent="1"/>
    </xf>
    <xf numFmtId="190" fontId="144" fillId="85"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center" indent="1"/>
    </xf>
    <xf numFmtId="4" fontId="144" fillId="38" borderId="66" applyNumberFormat="0" applyProtection="0">
      <alignment horizontal="left" vertical="center" indent="1"/>
    </xf>
    <xf numFmtId="4" fontId="144" fillId="37" borderId="66" applyNumberFormat="0" applyProtection="0">
      <alignment horizontal="left" vertical="center" indent="1"/>
    </xf>
    <xf numFmtId="4" fontId="144" fillId="38" borderId="63" applyNumberFormat="0" applyProtection="0">
      <alignment horizontal="right" vertical="center"/>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82" borderId="63" applyNumberFormat="0" applyProtection="0">
      <alignment horizontal="right" vertical="center"/>
    </xf>
    <xf numFmtId="4" fontId="144" fillId="39" borderId="63" applyNumberFormat="0" applyProtection="0">
      <alignment horizontal="right" vertical="center"/>
    </xf>
    <xf numFmtId="4" fontId="144" fillId="42" borderId="63" applyNumberFormat="0" applyProtection="0">
      <alignment horizontal="right" vertical="center"/>
    </xf>
    <xf numFmtId="4" fontId="144" fillId="81" borderId="63" applyNumberFormat="0" applyProtection="0">
      <alignment horizontal="right" vertical="center"/>
    </xf>
    <xf numFmtId="4" fontId="144" fillId="78" borderId="63" applyNumberFormat="0" applyProtection="0">
      <alignment horizontal="right" vertical="center"/>
    </xf>
    <xf numFmtId="4" fontId="144" fillId="76" borderId="63" applyNumberFormat="0" applyProtection="0">
      <alignment horizontal="left" vertical="center" indent="1"/>
    </xf>
    <xf numFmtId="4" fontId="144" fillId="75" borderId="63" applyNumberFormat="0" applyProtection="0">
      <alignment horizontal="left" vertical="center" indent="1"/>
    </xf>
    <xf numFmtId="4" fontId="147" fillId="75" borderId="63" applyNumberFormat="0" applyProtection="0">
      <alignment vertical="center"/>
    </xf>
    <xf numFmtId="190" fontId="134" fillId="0" borderId="69" applyNumberFormat="0" applyFill="0" applyAlignment="0" applyProtection="0"/>
    <xf numFmtId="190" fontId="150" fillId="38" borderId="65" applyNumberFormat="0" applyProtection="0">
      <alignment horizontal="left" vertical="top" indent="1"/>
    </xf>
    <xf numFmtId="4" fontId="147" fillId="24" borderId="63" applyNumberFormat="0" applyProtection="0">
      <alignment horizontal="right" vertical="center"/>
    </xf>
    <xf numFmtId="4" fontId="144" fillId="0" borderId="63" applyNumberFormat="0" applyProtection="0">
      <alignment horizontal="right" vertical="center"/>
    </xf>
    <xf numFmtId="4" fontId="150" fillId="36" borderId="65" applyNumberFormat="0" applyProtection="0">
      <alignment horizontal="left" vertical="center" indent="1"/>
    </xf>
    <xf numFmtId="4" fontId="150" fillId="71" borderId="65" applyNumberFormat="0" applyProtection="0">
      <alignment vertical="center"/>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37" borderId="63"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01" fillId="85" borderId="65"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center" indent="1"/>
    </xf>
    <xf numFmtId="190" fontId="144" fillId="36" borderId="63" applyNumberFormat="0" applyProtection="0">
      <alignment horizontal="left" vertical="center" indent="1"/>
    </xf>
    <xf numFmtId="4" fontId="150" fillId="36" borderId="65" applyNumberFormat="0" applyProtection="0">
      <alignment horizontal="left" vertical="center" indent="1"/>
    </xf>
    <xf numFmtId="190" fontId="144" fillId="37" borderId="65" applyNumberFormat="0" applyProtection="0">
      <alignment horizontal="left" vertical="top" indent="1"/>
    </xf>
    <xf numFmtId="4" fontId="144" fillId="79" borderId="66" applyNumberFormat="0" applyProtection="0">
      <alignment horizontal="right" vertical="center"/>
    </xf>
    <xf numFmtId="190" fontId="144" fillId="44" borderId="65" applyNumberFormat="0" applyProtection="0">
      <alignment horizontal="left" vertical="top" indent="1"/>
    </xf>
    <xf numFmtId="4" fontId="144" fillId="46" borderId="63" applyNumberFormat="0" applyProtection="0">
      <alignment horizontal="right" vertical="center"/>
    </xf>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5" fillId="67" borderId="64" applyNumberFormat="0" applyAlignment="0" applyProtection="0"/>
    <xf numFmtId="4" fontId="144" fillId="79" borderId="66" applyNumberFormat="0" applyProtection="0">
      <alignment horizontal="right" vertical="center"/>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82" borderId="63" applyNumberFormat="0" applyProtection="0">
      <alignment horizontal="right" vertical="center"/>
    </xf>
    <xf numFmtId="190" fontId="144" fillId="63" borderId="63" applyNumberFormat="0" applyFont="0" applyAlignment="0" applyProtection="0"/>
    <xf numFmtId="185" fontId="3" fillId="27" borderId="29">
      <alignment vertical="center"/>
    </xf>
    <xf numFmtId="4" fontId="147" fillId="22" borderId="29" applyNumberFormat="0" applyProtection="0">
      <alignment vertical="center"/>
    </xf>
    <xf numFmtId="190" fontId="144" fillId="85" borderId="65" applyNumberFormat="0" applyProtection="0">
      <alignment horizontal="left" vertical="top" indent="1"/>
    </xf>
    <xf numFmtId="4" fontId="144" fillId="38" borderId="63" applyNumberFormat="0" applyProtection="0">
      <alignment horizontal="right" vertical="center"/>
    </xf>
    <xf numFmtId="4" fontId="101" fillId="44" borderId="66" applyNumberFormat="0" applyProtection="0">
      <alignment horizontal="left" vertical="center" indent="1"/>
    </xf>
    <xf numFmtId="4" fontId="144" fillId="82" borderId="63" applyNumberFormat="0" applyProtection="0">
      <alignment horizontal="right" vertical="center"/>
    </xf>
    <xf numFmtId="4" fontId="144" fillId="42" borderId="63" applyNumberFormat="0" applyProtection="0">
      <alignment horizontal="right" vertical="center"/>
    </xf>
    <xf numFmtId="4" fontId="144" fillId="46" borderId="63" applyNumberFormat="0" applyProtection="0">
      <alignment horizontal="right" vertical="center"/>
    </xf>
    <xf numFmtId="4" fontId="144" fillId="78" borderId="63" applyNumberFormat="0" applyProtection="0">
      <alignment horizontal="right" vertical="center"/>
    </xf>
    <xf numFmtId="190" fontId="148" fillId="74" borderId="65" applyNumberFormat="0" applyProtection="0">
      <alignment horizontal="left" vertical="top" indent="1"/>
    </xf>
    <xf numFmtId="4" fontId="147" fillId="75" borderId="63" applyNumberFormat="0" applyProtection="0">
      <alignment vertical="center"/>
    </xf>
    <xf numFmtId="190" fontId="144" fillId="44" borderId="65" applyNumberFormat="0" applyProtection="0">
      <alignment horizontal="left" vertical="top" indent="1"/>
    </xf>
    <xf numFmtId="185" fontId="104" fillId="73" borderId="29">
      <alignment horizontal="right" vertical="center"/>
      <protection locked="0"/>
    </xf>
    <xf numFmtId="167" fontId="104" fillId="22" borderId="29">
      <alignment vertical="center"/>
      <protection locked="0"/>
    </xf>
    <xf numFmtId="190" fontId="104" fillId="72" borderId="29">
      <alignment vertical="center"/>
    </xf>
    <xf numFmtId="190" fontId="132" fillId="67" borderId="63" applyNumberFormat="0" applyAlignment="0" applyProtection="0"/>
    <xf numFmtId="190" fontId="150" fillId="71"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4" fontId="144" fillId="37" borderId="66" applyNumberFormat="0" applyProtection="0">
      <alignment horizontal="left" vertical="center" indent="1"/>
    </xf>
    <xf numFmtId="4" fontId="144" fillId="74" borderId="63" applyNumberFormat="0" applyProtection="0">
      <alignment vertical="center"/>
    </xf>
    <xf numFmtId="190" fontId="144" fillId="63" borderId="63" applyNumberFormat="0" applyFont="0" applyAlignment="0" applyProtection="0"/>
    <xf numFmtId="190" fontId="144" fillId="63" borderId="63" applyNumberFormat="0" applyFont="0" applyAlignment="0" applyProtection="0"/>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44" fillId="85" borderId="63" applyNumberFormat="0" applyProtection="0">
      <alignment horizontal="left" vertical="center" indent="1"/>
    </xf>
    <xf numFmtId="190" fontId="144" fillId="63" borderId="63" applyNumberFormat="0" applyFont="0" applyAlignment="0" applyProtection="0"/>
    <xf numFmtId="190" fontId="101" fillId="44" borderId="65" applyNumberFormat="0" applyProtection="0">
      <alignment horizontal="left" vertical="top" indent="1"/>
    </xf>
    <xf numFmtId="190" fontId="134" fillId="0" borderId="69" applyNumberFormat="0" applyFill="0" applyAlignment="0" applyProtection="0"/>
    <xf numFmtId="190" fontId="101"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4" fontId="101" fillId="44" borderId="66" applyNumberFormat="0" applyProtection="0">
      <alignment horizontal="left" vertical="center" indent="1"/>
    </xf>
    <xf numFmtId="190" fontId="144" fillId="85" borderId="65" applyNumberFormat="0" applyProtection="0">
      <alignment horizontal="left" vertical="top" indent="1"/>
    </xf>
    <xf numFmtId="4" fontId="150" fillId="71" borderId="65" applyNumberFormat="0" applyProtection="0">
      <alignment vertical="center"/>
    </xf>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48" fillId="74" borderId="65" applyNumberFormat="0" applyProtection="0">
      <alignment horizontal="left" vertical="top" indent="1"/>
    </xf>
    <xf numFmtId="4" fontId="144" fillId="46" borderId="63" applyNumberFormat="0" applyProtection="0">
      <alignment horizontal="right" vertical="center"/>
    </xf>
    <xf numFmtId="4" fontId="144" fillId="42" borderId="63" applyNumberFormat="0" applyProtection="0">
      <alignment horizontal="right" vertical="center"/>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190" fontId="150" fillId="71" borderId="65" applyNumberFormat="0" applyProtection="0">
      <alignment horizontal="left" vertical="top" indent="1"/>
    </xf>
    <xf numFmtId="4" fontId="147" fillId="24" borderId="63" applyNumberFormat="0" applyProtection="0">
      <alignment horizontal="right" vertical="center"/>
    </xf>
    <xf numFmtId="190" fontId="150" fillId="38" borderId="65" applyNumberFormat="0" applyProtection="0">
      <alignment horizontal="left" vertical="top" indent="1"/>
    </xf>
    <xf numFmtId="190" fontId="134" fillId="0" borderId="69" applyNumberFormat="0" applyFill="0" applyAlignment="0" applyProtection="0"/>
    <xf numFmtId="4" fontId="144" fillId="74" borderId="63" applyNumberFormat="0" applyProtection="0">
      <alignment vertical="center"/>
    </xf>
    <xf numFmtId="4" fontId="144" fillId="75" borderId="63" applyNumberFormat="0" applyProtection="0">
      <alignment horizontal="left" vertical="center" indent="1"/>
    </xf>
    <xf numFmtId="4" fontId="144" fillId="77" borderId="63" applyNumberFormat="0" applyProtection="0">
      <alignment horizontal="right" vertical="center"/>
    </xf>
    <xf numFmtId="4" fontId="144" fillId="79" borderId="66" applyNumberFormat="0" applyProtection="0">
      <alignment horizontal="right" vertical="center"/>
    </xf>
    <xf numFmtId="4" fontId="144" fillId="80" borderId="63" applyNumberFormat="0" applyProtection="0">
      <alignment horizontal="right" vertical="center"/>
    </xf>
    <xf numFmtId="4" fontId="144" fillId="42" borderId="63" applyNumberFormat="0" applyProtection="0">
      <alignment horizontal="right" vertical="center"/>
    </xf>
    <xf numFmtId="4" fontId="144" fillId="82" borderId="63" applyNumberFormat="0" applyProtection="0">
      <alignment horizontal="right" vertical="center"/>
    </xf>
    <xf numFmtId="4" fontId="101" fillId="44" borderId="66" applyNumberFormat="0" applyProtection="0">
      <alignment horizontal="left" vertical="center" indent="1"/>
    </xf>
    <xf numFmtId="4" fontId="144" fillId="38" borderId="63" applyNumberFormat="0" applyProtection="0">
      <alignment horizontal="right" vertical="center"/>
    </xf>
    <xf numFmtId="190" fontId="144" fillId="36" borderId="63"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4" fontId="144" fillId="77" borderId="63" applyNumberFormat="0" applyProtection="0">
      <alignment horizontal="right" vertical="center"/>
    </xf>
    <xf numFmtId="190" fontId="134" fillId="0" borderId="69" applyNumberFormat="0" applyFill="0" applyAlignment="0" applyProtection="0"/>
    <xf numFmtId="190" fontId="134" fillId="0" borderId="69" applyNumberFormat="0" applyFill="0" applyAlignment="0" applyProtection="0"/>
    <xf numFmtId="190" fontId="144" fillId="84" borderId="63" applyNumberFormat="0" applyProtection="0">
      <alignment horizontal="left" vertical="center" indent="1"/>
    </xf>
    <xf numFmtId="190" fontId="148" fillId="74" borderId="65" applyNumberFormat="0" applyProtection="0">
      <alignment horizontal="left" vertical="top" indent="1"/>
    </xf>
    <xf numFmtId="190" fontId="144" fillId="85" borderId="65" applyNumberFormat="0" applyProtection="0">
      <alignment horizontal="left" vertical="top" indent="1"/>
    </xf>
    <xf numFmtId="4" fontId="144" fillId="38" borderId="63" applyNumberFormat="0" applyProtection="0">
      <alignment horizontal="righ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4" fontId="144" fillId="79" borderId="66" applyNumberFormat="0" applyProtection="0">
      <alignment horizontal="right" vertical="center"/>
    </xf>
    <xf numFmtId="4" fontId="144" fillId="80" borderId="63" applyNumberFormat="0" applyProtection="0">
      <alignment horizontal="right" vertical="center"/>
    </xf>
    <xf numFmtId="4" fontId="144" fillId="77" borderId="63" applyNumberFormat="0" applyProtection="0">
      <alignment horizontal="right" vertical="center"/>
    </xf>
    <xf numFmtId="190" fontId="148" fillId="74" borderId="65" applyNumberFormat="0" applyProtection="0">
      <alignment horizontal="left" vertical="top" indent="1"/>
    </xf>
    <xf numFmtId="4" fontId="144" fillId="74" borderId="63" applyNumberFormat="0" applyProtection="0">
      <alignment vertical="center"/>
    </xf>
    <xf numFmtId="190" fontId="134" fillId="0" borderId="69" applyNumberFormat="0" applyFill="0" applyAlignment="0" applyProtection="0"/>
    <xf numFmtId="4" fontId="152" fillId="86" borderId="63" applyNumberFormat="0" applyProtection="0">
      <alignment horizontal="right" vertical="center"/>
    </xf>
    <xf numFmtId="4" fontId="151" fillId="87" borderId="66" applyNumberFormat="0" applyProtection="0">
      <alignment horizontal="left" vertical="center" indent="1"/>
    </xf>
    <xf numFmtId="4" fontId="144" fillId="76" borderId="63" applyNumberFormat="0" applyProtection="0">
      <alignment horizontal="left" vertical="center" indent="1"/>
    </xf>
    <xf numFmtId="190" fontId="101" fillId="44" borderId="65" applyNumberFormat="0" applyProtection="0">
      <alignment horizontal="left" vertical="top" indent="1"/>
    </xf>
    <xf numFmtId="190" fontId="150" fillId="71" borderId="65" applyNumberFormat="0" applyProtection="0">
      <alignment horizontal="left" vertical="top" indent="1"/>
    </xf>
    <xf numFmtId="190" fontId="149" fillId="44" borderId="67" applyBorder="0"/>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85"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4" fontId="144" fillId="80" borderId="63" applyNumberFormat="0" applyProtection="0">
      <alignment horizontal="right" vertical="center"/>
    </xf>
    <xf numFmtId="4" fontId="144" fillId="38" borderId="66" applyNumberFormat="0" applyProtection="0">
      <alignment horizontal="left" vertical="center" indent="1"/>
    </xf>
    <xf numFmtId="4" fontId="144" fillId="37" borderId="66" applyNumberFormat="0" applyProtection="0">
      <alignment horizontal="left" vertical="center"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39" borderId="63" applyNumberFormat="0" applyProtection="0">
      <alignment horizontal="right" vertical="center"/>
    </xf>
    <xf numFmtId="4" fontId="144" fillId="81" borderId="63" applyNumberFormat="0" applyProtection="0">
      <alignment horizontal="right" vertical="center"/>
    </xf>
    <xf numFmtId="4" fontId="144" fillId="79" borderId="66" applyNumberFormat="0" applyProtection="0">
      <alignment horizontal="right" vertical="center"/>
    </xf>
    <xf numFmtId="4" fontId="144" fillId="76" borderId="63" applyNumberFormat="0" applyProtection="0">
      <alignment horizontal="left" vertical="center" indent="1"/>
    </xf>
    <xf numFmtId="4" fontId="144" fillId="75" borderId="63" applyNumberFormat="0" applyProtection="0">
      <alignment horizontal="left" vertical="center" indent="1"/>
    </xf>
    <xf numFmtId="4" fontId="144" fillId="74" borderId="63" applyNumberFormat="0" applyProtection="0">
      <alignment vertical="center"/>
    </xf>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4" fillId="63" borderId="63" applyNumberFormat="0" applyFont="0" applyAlignment="0" applyProtection="0"/>
    <xf numFmtId="190" fontId="144" fillId="38" borderId="65" applyNumberFormat="0" applyProtection="0">
      <alignment horizontal="left" vertical="top" indent="1"/>
    </xf>
    <xf numFmtId="37" fontId="107" fillId="0" borderId="68" applyNumberFormat="0"/>
    <xf numFmtId="190" fontId="101" fillId="37" borderId="65" applyNumberFormat="0" applyProtection="0">
      <alignment horizontal="left" vertical="top" indent="1"/>
    </xf>
    <xf numFmtId="190" fontId="101" fillId="38" borderId="65" applyNumberFormat="0" applyProtection="0">
      <alignment horizontal="left" vertical="top" indent="1"/>
    </xf>
    <xf numFmtId="190" fontId="144" fillId="37" borderId="65" applyNumberFormat="0" applyProtection="0">
      <alignment horizontal="left" vertical="top" indent="1"/>
    </xf>
    <xf numFmtId="190" fontId="144" fillId="37" borderId="63"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38" borderId="65" applyNumberFormat="0" applyProtection="0">
      <alignment horizontal="left" vertical="top" indent="1"/>
    </xf>
    <xf numFmtId="4" fontId="101" fillId="44" borderId="66" applyNumberFormat="0" applyProtection="0">
      <alignment horizontal="left" vertical="center" indent="1"/>
    </xf>
    <xf numFmtId="190" fontId="134" fillId="0" borderId="69" applyNumberFormat="0" applyFill="0" applyAlignment="0" applyProtection="0"/>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44" fillId="63" borderId="63" applyNumberFormat="0" applyFont="0" applyAlignment="0" applyProtection="0"/>
    <xf numFmtId="190" fontId="150" fillId="38" borderId="65" applyNumberFormat="0" applyProtection="0">
      <alignment horizontal="left" vertical="top" indent="1"/>
    </xf>
    <xf numFmtId="190" fontId="101" fillId="37" borderId="65" applyNumberFormat="0" applyProtection="0">
      <alignment horizontal="left" vertical="center" indent="1"/>
    </xf>
    <xf numFmtId="190" fontId="144" fillId="38" borderId="65" applyNumberFormat="0" applyProtection="0">
      <alignment horizontal="left" vertical="top" indent="1"/>
    </xf>
    <xf numFmtId="190" fontId="101" fillId="44" borderId="65" applyNumberFormat="0" applyProtection="0">
      <alignment horizontal="left" vertical="center" indent="1"/>
    </xf>
    <xf numFmtId="190" fontId="148" fillId="74" borderId="65" applyNumberFormat="0" applyProtection="0">
      <alignment horizontal="left" vertical="top" indent="1"/>
    </xf>
    <xf numFmtId="185" fontId="3" fillId="33" borderId="29">
      <alignment vertical="center"/>
    </xf>
    <xf numFmtId="190" fontId="144" fillId="88" borderId="29"/>
    <xf numFmtId="190" fontId="144" fillId="37" borderId="65" applyNumberFormat="0" applyProtection="0">
      <alignment horizontal="left" vertical="top" indent="1"/>
    </xf>
    <xf numFmtId="190" fontId="144" fillId="38" borderId="65" applyNumberFormat="0" applyProtection="0">
      <alignment horizontal="left" vertical="top" indent="1"/>
    </xf>
    <xf numFmtId="4" fontId="144" fillId="39" borderId="63" applyNumberFormat="0" applyProtection="0">
      <alignment horizontal="right" vertical="center"/>
    </xf>
    <xf numFmtId="185" fontId="104" fillId="73" borderId="29">
      <alignment horizontal="right" vertical="center"/>
      <protection locked="0"/>
    </xf>
    <xf numFmtId="194" fontId="104" fillId="23" borderId="29">
      <alignment vertical="center"/>
    </xf>
    <xf numFmtId="186" fontId="104" fillId="22" borderId="29">
      <alignment vertical="center"/>
      <protection locked="0"/>
    </xf>
    <xf numFmtId="190" fontId="144" fillId="63" borderId="63" applyNumberFormat="0" applyFont="0" applyAlignment="0" applyProtection="0"/>
    <xf numFmtId="194" fontId="3" fillId="27" borderId="29">
      <alignment vertical="center"/>
    </xf>
    <xf numFmtId="37" fontId="107" fillId="0" borderId="68" applyNumberFormat="0"/>
    <xf numFmtId="4" fontId="144" fillId="0" borderId="63" applyNumberFormat="0" applyProtection="0">
      <alignment horizontal="right" vertical="center"/>
    </xf>
    <xf numFmtId="190" fontId="144" fillId="44" borderId="65" applyNumberFormat="0" applyProtection="0">
      <alignment horizontal="left" vertical="top" indent="1"/>
    </xf>
    <xf numFmtId="4" fontId="144" fillId="46" borderId="63" applyNumberFormat="0" applyProtection="0">
      <alignment horizontal="right" vertical="center"/>
    </xf>
    <xf numFmtId="190" fontId="140" fillId="64" borderId="63" applyNumberFormat="0" applyAlignment="0" applyProtection="0"/>
    <xf numFmtId="190" fontId="144" fillId="85" borderId="65" applyNumberFormat="0" applyProtection="0">
      <alignment horizontal="left" vertical="top" indent="1"/>
    </xf>
    <xf numFmtId="190" fontId="144" fillId="63" borderId="63" applyNumberFormat="0" applyFont="0" applyAlignment="0" applyProtection="0"/>
    <xf numFmtId="4" fontId="144" fillId="78" borderId="63" applyNumberFormat="0" applyProtection="0">
      <alignment horizontal="right" vertical="center"/>
    </xf>
    <xf numFmtId="4" fontId="144" fillId="83" borderId="66" applyNumberFormat="0" applyProtection="0">
      <alignment horizontal="left" vertical="center"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85" borderId="65" applyNumberFormat="0" applyProtection="0">
      <alignment horizontal="left" vertical="top" indent="1"/>
    </xf>
    <xf numFmtId="4" fontId="150" fillId="71" borderId="65" applyNumberFormat="0" applyProtection="0">
      <alignment vertical="center"/>
    </xf>
    <xf numFmtId="190" fontId="101" fillId="85" borderId="65" applyNumberFormat="0" applyProtection="0">
      <alignment horizontal="left" vertical="top" indent="1"/>
    </xf>
    <xf numFmtId="190" fontId="144" fillId="63" borderId="63" applyNumberFormat="0" applyFont="0" applyAlignment="0" applyProtection="0"/>
    <xf numFmtId="190" fontId="144" fillId="85" borderId="65" applyNumberFormat="0" applyProtection="0">
      <alignment horizontal="left" vertical="top" indent="1"/>
    </xf>
    <xf numFmtId="190" fontId="144" fillId="63" borderId="63" applyNumberFormat="0" applyFont="0" applyAlignment="0" applyProtection="0"/>
    <xf numFmtId="4" fontId="144" fillId="42" borderId="63" applyNumberFormat="0" applyProtection="0">
      <alignment horizontal="right" vertical="center"/>
    </xf>
    <xf numFmtId="190" fontId="144" fillId="63" borderId="63" applyNumberFormat="0" applyFont="0" applyAlignment="0" applyProtection="0"/>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5" fillId="67" borderId="64" applyNumberFormat="0" applyAlignment="0" applyProtection="0"/>
    <xf numFmtId="190" fontId="144" fillId="38" borderId="65" applyNumberFormat="0" applyProtection="0">
      <alignment horizontal="left" vertical="top" indent="1"/>
    </xf>
    <xf numFmtId="190" fontId="145" fillId="67" borderId="64" applyNumberFormat="0" applyAlignment="0" applyProtection="0"/>
    <xf numFmtId="190" fontId="145" fillId="67" borderId="64" applyNumberFormat="0" applyAlignment="0" applyProtection="0"/>
    <xf numFmtId="190" fontId="101" fillId="37" borderId="65" applyNumberFormat="0" applyProtection="0">
      <alignment horizontal="left" vertical="top" indent="1"/>
    </xf>
    <xf numFmtId="190" fontId="144" fillId="37" borderId="65" applyNumberFormat="0" applyProtection="0">
      <alignment horizontal="left" vertical="top" indent="1"/>
    </xf>
    <xf numFmtId="4" fontId="144" fillId="38" borderId="66" applyNumberFormat="0" applyProtection="0">
      <alignment horizontal="left" vertical="center" indent="1"/>
    </xf>
    <xf numFmtId="195" fontId="107" fillId="0" borderId="72" applyFill="0"/>
    <xf numFmtId="190" fontId="144" fillId="44" borderId="65" applyNumberFormat="0" applyProtection="0">
      <alignment horizontal="left" vertical="top" indent="1"/>
    </xf>
    <xf numFmtId="4" fontId="144" fillId="38" borderId="66" applyNumberFormat="0" applyProtection="0">
      <alignment horizontal="left" vertical="center" indent="1"/>
    </xf>
    <xf numFmtId="190" fontId="144" fillId="85" borderId="63" applyNumberFormat="0" applyProtection="0">
      <alignment horizontal="left" vertical="center" indent="1"/>
    </xf>
    <xf numFmtId="190" fontId="134" fillId="0" borderId="69" applyNumberFormat="0" applyFill="0" applyAlignment="0" applyProtection="0"/>
    <xf numFmtId="190" fontId="144" fillId="63" borderId="63" applyNumberFormat="0" applyFont="0" applyAlignment="0" applyProtection="0"/>
    <xf numFmtId="190" fontId="144" fillId="37" borderId="65" applyNumberFormat="0" applyProtection="0">
      <alignment horizontal="left" vertical="top" indent="1"/>
    </xf>
    <xf numFmtId="4" fontId="144" fillId="46" borderId="63" applyNumberFormat="0" applyProtection="0">
      <alignment horizontal="right" vertical="center"/>
    </xf>
    <xf numFmtId="190" fontId="144" fillId="38" borderId="65" applyNumberFormat="0" applyProtection="0">
      <alignment horizontal="left" vertical="top" indent="1"/>
    </xf>
    <xf numFmtId="190" fontId="140" fillId="64" borderId="63" applyNumberFormat="0" applyAlignment="0" applyProtection="0"/>
    <xf numFmtId="190" fontId="144" fillId="85" borderId="65" applyNumberFormat="0" applyProtection="0">
      <alignment horizontal="left" vertical="top"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39" borderId="63" applyNumberFormat="0" applyProtection="0">
      <alignment horizontal="right" vertical="center"/>
    </xf>
    <xf numFmtId="4" fontId="144" fillId="81" borderId="63" applyNumberFormat="0" applyProtection="0">
      <alignment horizontal="right" vertical="center"/>
    </xf>
    <xf numFmtId="4" fontId="144" fillId="46" borderId="63" applyNumberFormat="0" applyProtection="0">
      <alignment horizontal="right" vertical="center"/>
    </xf>
    <xf numFmtId="4" fontId="144" fillId="78" borderId="63" applyNumberFormat="0" applyProtection="0">
      <alignment horizontal="right" vertical="center"/>
    </xf>
    <xf numFmtId="4" fontId="144" fillId="76" borderId="63" applyNumberFormat="0" applyProtection="0">
      <alignment horizontal="left" vertical="center" indent="1"/>
    </xf>
    <xf numFmtId="4" fontId="147" fillId="75" borderId="63" applyNumberFormat="0" applyProtection="0">
      <alignment vertical="center"/>
    </xf>
    <xf numFmtId="190" fontId="134" fillId="0" borderId="69" applyNumberFormat="0" applyFill="0" applyAlignment="0" applyProtection="0"/>
    <xf numFmtId="190" fontId="132" fillId="67" borderId="63" applyNumberFormat="0" applyAlignment="0" applyProtection="0"/>
    <xf numFmtId="37" fontId="107" fillId="0" borderId="68" applyNumberFormat="0"/>
    <xf numFmtId="4" fontId="152" fillId="86" borderId="63" applyNumberFormat="0" applyProtection="0">
      <alignment horizontal="right" vertical="center"/>
    </xf>
    <xf numFmtId="4" fontId="151" fillId="87" borderId="66" applyNumberFormat="0" applyProtection="0">
      <alignment horizontal="left" vertical="center" indent="1"/>
    </xf>
    <xf numFmtId="4" fontId="144" fillId="76" borderId="63" applyNumberFormat="0" applyProtection="0">
      <alignment horizontal="left" vertical="center" indent="1"/>
    </xf>
    <xf numFmtId="4" fontId="144" fillId="0" borderId="63" applyNumberFormat="0" applyProtection="0">
      <alignment horizontal="right" vertical="center"/>
    </xf>
    <xf numFmtId="4" fontId="150" fillId="36" borderId="65" applyNumberFormat="0" applyProtection="0">
      <alignment horizontal="left" vertical="center" indent="1"/>
    </xf>
    <xf numFmtId="4" fontId="150" fillId="71" borderId="65" applyNumberFormat="0" applyProtection="0">
      <alignment vertical="center"/>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4" fontId="144" fillId="82" borderId="63" applyNumberFormat="0" applyProtection="0">
      <alignment horizontal="right" vertical="center"/>
    </xf>
    <xf numFmtId="190" fontId="144" fillId="63" borderId="63" applyNumberFormat="0" applyFon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01" fillId="44" borderId="65" applyNumberFormat="0" applyProtection="0">
      <alignment horizontal="left" vertical="center" indent="1"/>
    </xf>
    <xf numFmtId="4" fontId="101" fillId="44" borderId="66" applyNumberFormat="0" applyProtection="0">
      <alignment horizontal="left" vertical="center" indent="1"/>
    </xf>
    <xf numFmtId="4" fontId="144" fillId="81" borderId="63" applyNumberFormat="0" applyProtection="0">
      <alignment horizontal="right" vertical="center"/>
    </xf>
    <xf numFmtId="4" fontId="144" fillId="78" borderId="63" applyNumberFormat="0" applyProtection="0">
      <alignment horizontal="right" vertical="center"/>
    </xf>
    <xf numFmtId="4" fontId="147" fillId="75" borderId="63" applyNumberFormat="0" applyProtection="0">
      <alignment vertical="center"/>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36" borderId="63" applyNumberFormat="0" applyProtection="0">
      <alignment horizontal="left" vertical="center" indent="1"/>
    </xf>
    <xf numFmtId="190" fontId="144" fillId="63" borderId="63" applyNumberFormat="0" applyFon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190" fontId="101" fillId="85" borderId="65" applyNumberFormat="0" applyProtection="0">
      <alignment horizontal="left" vertical="top" indent="1"/>
    </xf>
    <xf numFmtId="190" fontId="144" fillId="63" borderId="63" applyNumberFormat="0" applyFont="0" applyAlignment="0" applyProtection="0"/>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5" fontId="107" fillId="0" borderId="72" applyFill="0"/>
    <xf numFmtId="190" fontId="144" fillId="38" borderId="65" applyNumberFormat="0" applyProtection="0">
      <alignment horizontal="left" vertical="top" indent="1"/>
    </xf>
    <xf numFmtId="190" fontId="140" fillId="64" borderId="63" applyNumberFormat="0" applyAlignment="0" applyProtection="0"/>
    <xf numFmtId="190" fontId="144" fillId="38" borderId="65" applyNumberFormat="0" applyProtection="0">
      <alignment horizontal="left" vertical="top" indent="1"/>
    </xf>
    <xf numFmtId="195" fontId="107" fillId="0" borderId="72" applyFill="0"/>
    <xf numFmtId="195" fontId="107" fillId="0" borderId="72" applyFill="0"/>
    <xf numFmtId="190" fontId="132" fillId="67" borderId="63" applyNumberFormat="0" applyAlignment="0" applyProtection="0"/>
    <xf numFmtId="190" fontId="132" fillId="67" borderId="63" applyNumberFormat="0" applyAlignment="0" applyProtection="0"/>
    <xf numFmtId="190" fontId="149" fillId="44" borderId="67" applyBorder="0"/>
    <xf numFmtId="190" fontId="101" fillId="37" borderId="65" applyNumberFormat="0" applyProtection="0">
      <alignment horizontal="left" vertical="top" indent="1"/>
    </xf>
    <xf numFmtId="190" fontId="149" fillId="44" borderId="67" applyBorder="0"/>
    <xf numFmtId="190" fontId="144" fillId="44" borderId="65" applyNumberFormat="0" applyProtection="0">
      <alignment horizontal="left" vertical="top" indent="1"/>
    </xf>
    <xf numFmtId="4" fontId="144" fillId="78" borderId="63" applyNumberFormat="0" applyProtection="0">
      <alignment horizontal="right" vertical="center"/>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45" fillId="67" borderId="64" applyNumberFormat="0" applyAlignment="0" applyProtection="0"/>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01" fillId="85" borderId="65" applyNumberFormat="0" applyProtection="0">
      <alignment horizontal="left" vertical="top" indent="1"/>
    </xf>
    <xf numFmtId="190" fontId="144" fillId="44" borderId="65" applyNumberFormat="0" applyProtection="0">
      <alignment horizontal="left" vertical="top" indent="1"/>
    </xf>
    <xf numFmtId="4" fontId="144" fillId="42" borderId="63" applyNumberFormat="0" applyProtection="0">
      <alignment horizontal="right" vertical="center"/>
    </xf>
    <xf numFmtId="190" fontId="144" fillId="63" borderId="63" applyNumberFormat="0" applyFont="0" applyAlignment="0" applyProtection="0"/>
    <xf numFmtId="190" fontId="149" fillId="44" borderId="67" applyBorder="0"/>
    <xf numFmtId="190" fontId="144" fillId="85" borderId="65" applyNumberFormat="0" applyProtection="0">
      <alignment horizontal="left" vertical="top" indent="1"/>
    </xf>
    <xf numFmtId="190" fontId="144" fillId="44" borderId="65" applyNumberFormat="0" applyProtection="0">
      <alignment horizontal="left" vertical="top" indent="1"/>
    </xf>
    <xf numFmtId="185" fontId="104" fillId="23" borderId="29">
      <alignment vertical="center"/>
    </xf>
    <xf numFmtId="167" fontId="104" fillId="22" borderId="29">
      <alignment vertical="center"/>
      <protection locked="0"/>
    </xf>
    <xf numFmtId="190" fontId="104" fillId="72" borderId="29">
      <alignment vertical="center"/>
    </xf>
    <xf numFmtId="190" fontId="140" fillId="64" borderId="63" applyNumberFormat="0" applyAlignment="0" applyProtection="0"/>
    <xf numFmtId="190" fontId="144" fillId="38" borderId="65" applyNumberFormat="0" applyProtection="0">
      <alignment horizontal="left" vertical="top" indent="1"/>
    </xf>
    <xf numFmtId="190" fontId="144" fillId="38" borderId="65" applyNumberFormat="0" applyProtection="0">
      <alignment horizontal="left" vertical="top" indent="1"/>
    </xf>
    <xf numFmtId="4" fontId="101" fillId="44" borderId="66" applyNumberFormat="0" applyProtection="0">
      <alignment horizontal="left" vertical="center" indent="1"/>
    </xf>
    <xf numFmtId="190" fontId="144" fillId="63" borderId="63" applyNumberFormat="0" applyFont="0" applyAlignment="0" applyProtection="0"/>
    <xf numFmtId="195" fontId="107" fillId="0" borderId="72" applyFill="0"/>
    <xf numFmtId="190" fontId="144" fillId="63" borderId="63" applyNumberFormat="0" applyFont="0" applyAlignment="0" applyProtection="0"/>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190" fontId="132" fillId="67" borderId="63" applyNumberFormat="0" applyAlignment="0" applyProtection="0"/>
    <xf numFmtId="4" fontId="151" fillId="87" borderId="66" applyNumberFormat="0" applyProtection="0">
      <alignment horizontal="left" vertical="center" indent="1"/>
    </xf>
    <xf numFmtId="37" fontId="107" fillId="0" borderId="68" applyNumberFormat="0"/>
    <xf numFmtId="190" fontId="101" fillId="37" borderId="65" applyNumberFormat="0" applyProtection="0">
      <alignment horizontal="left" vertical="center" indent="1"/>
    </xf>
    <xf numFmtId="190" fontId="144" fillId="38" borderId="65" applyNumberFormat="0" applyProtection="0">
      <alignment horizontal="left" vertical="top" indent="1"/>
    </xf>
    <xf numFmtId="190" fontId="140" fillId="64" borderId="63" applyNumberFormat="0" applyAlignment="0" applyProtection="0"/>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4" fontId="144" fillId="37" borderId="66" applyNumberFormat="0" applyProtection="0">
      <alignment horizontal="left" vertical="center" indent="1"/>
    </xf>
    <xf numFmtId="190" fontId="144" fillId="85" borderId="65" applyNumberFormat="0" applyProtection="0">
      <alignment horizontal="left" vertical="top" indent="1"/>
    </xf>
    <xf numFmtId="190" fontId="150" fillId="71" borderId="65" applyNumberFormat="0" applyProtection="0">
      <alignment horizontal="left" vertical="top" indent="1"/>
    </xf>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86" fontId="3" fillId="20" borderId="29">
      <alignment vertical="center"/>
      <protection locked="0"/>
    </xf>
    <xf numFmtId="0" fontId="3" fillId="27" borderId="29">
      <alignment vertical="center"/>
    </xf>
    <xf numFmtId="185" fontId="3" fillId="27" borderId="29">
      <alignment vertical="center"/>
    </xf>
    <xf numFmtId="4" fontId="150" fillId="71" borderId="65" applyNumberFormat="0" applyProtection="0">
      <alignment vertical="center"/>
    </xf>
    <xf numFmtId="190" fontId="144" fillId="44" borderId="65" applyNumberFormat="0" applyProtection="0">
      <alignment horizontal="left" vertical="top" indent="1"/>
    </xf>
    <xf numFmtId="4" fontId="144" fillId="0" borderId="63" applyNumberFormat="0" applyProtection="0">
      <alignment horizontal="right" vertical="center"/>
    </xf>
    <xf numFmtId="194" fontId="3" fillId="27" borderId="29">
      <alignment vertical="center"/>
    </xf>
    <xf numFmtId="190" fontId="132" fillId="67" borderId="63" applyNumberFormat="0" applyAlignment="0" applyProtection="0"/>
    <xf numFmtId="190" fontId="132" fillId="67" borderId="63" applyNumberFormat="0" applyAlignment="0" applyProtection="0"/>
    <xf numFmtId="4" fontId="152" fillId="86" borderId="63" applyNumberFormat="0" applyProtection="0">
      <alignment horizontal="right" vertical="center"/>
    </xf>
    <xf numFmtId="190" fontId="144" fillId="44" borderId="65" applyNumberFormat="0" applyProtection="0">
      <alignment horizontal="left" vertical="top" indent="1"/>
    </xf>
    <xf numFmtId="190" fontId="101" fillId="38" borderId="65" applyNumberFormat="0" applyProtection="0">
      <alignment horizontal="left" vertical="center" indent="1"/>
    </xf>
    <xf numFmtId="4" fontId="101" fillId="44" borderId="66" applyNumberFormat="0" applyProtection="0">
      <alignment horizontal="left" vertical="center" indent="1"/>
    </xf>
    <xf numFmtId="37" fontId="107" fillId="0" borderId="68" applyNumberFormat="0"/>
    <xf numFmtId="190" fontId="144" fillId="85" borderId="65" applyNumberFormat="0" applyProtection="0">
      <alignment horizontal="left" vertical="top" indent="1"/>
    </xf>
    <xf numFmtId="190" fontId="101" fillId="38" borderId="65" applyNumberFormat="0" applyProtection="0">
      <alignment horizontal="left" vertical="center" indent="1"/>
    </xf>
    <xf numFmtId="190" fontId="144" fillId="44" borderId="65" applyNumberFormat="0" applyProtection="0">
      <alignment horizontal="left" vertical="top" indent="1"/>
    </xf>
    <xf numFmtId="190" fontId="101" fillId="37" borderId="65" applyNumberFormat="0" applyProtection="0">
      <alignment horizontal="left" vertical="top" indent="1"/>
    </xf>
    <xf numFmtId="190" fontId="144" fillId="63" borderId="63" applyNumberFormat="0" applyFont="0" applyAlignment="0" applyProtection="0"/>
    <xf numFmtId="4" fontId="144" fillId="76" borderId="63" applyNumberFormat="0" applyProtection="0">
      <alignment horizontal="left" vertical="center" indent="1"/>
    </xf>
    <xf numFmtId="190" fontId="144" fillId="37" borderId="63" applyNumberFormat="0" applyProtection="0">
      <alignment horizontal="left" vertical="center" indent="1"/>
    </xf>
    <xf numFmtId="190" fontId="144" fillId="38" borderId="65" applyNumberFormat="0" applyProtection="0">
      <alignment horizontal="left" vertical="top" indent="1"/>
    </xf>
    <xf numFmtId="190" fontId="144" fillId="36" borderId="63" applyNumberFormat="0" applyProtection="0">
      <alignment horizontal="left" vertical="center" indent="1"/>
    </xf>
    <xf numFmtId="4" fontId="144" fillId="75" borderId="63" applyNumberFormat="0" applyProtection="0">
      <alignment horizontal="left" vertical="center" indent="1"/>
    </xf>
    <xf numFmtId="197" fontId="3" fillId="33" borderId="29">
      <alignment vertical="center"/>
    </xf>
    <xf numFmtId="4" fontId="151" fillId="87" borderId="66" applyNumberFormat="0" applyProtection="0">
      <alignment horizontal="left" vertical="center" indent="1"/>
    </xf>
    <xf numFmtId="190" fontId="144" fillId="37" borderId="65" applyNumberFormat="0" applyProtection="0">
      <alignment horizontal="left" vertical="top" indent="1"/>
    </xf>
    <xf numFmtId="190" fontId="101" fillId="38" borderId="65" applyNumberFormat="0" applyProtection="0">
      <alignment horizontal="left" vertical="center" indent="1"/>
    </xf>
    <xf numFmtId="4" fontId="144" fillId="42" borderId="63" applyNumberFormat="0" applyProtection="0">
      <alignment horizontal="right" vertical="center"/>
    </xf>
    <xf numFmtId="185" fontId="104" fillId="73" borderId="29">
      <alignment horizontal="right" vertical="center"/>
      <protection locked="0"/>
    </xf>
    <xf numFmtId="186" fontId="104" fillId="23" borderId="29">
      <alignment vertical="center"/>
    </xf>
    <xf numFmtId="190" fontId="104" fillId="22" borderId="29">
      <alignment vertical="center"/>
      <protection locked="0"/>
    </xf>
    <xf numFmtId="190" fontId="144" fillId="63" borderId="63" applyNumberFormat="0" applyFont="0" applyAlignment="0" applyProtection="0"/>
    <xf numFmtId="4" fontId="152" fillId="86" borderId="63" applyNumberFormat="0" applyProtection="0">
      <alignment horizontal="right" vertical="center"/>
    </xf>
    <xf numFmtId="4" fontId="144" fillId="76" borderId="63" applyNumberFormat="0" applyProtection="0">
      <alignment horizontal="left" vertical="center" indent="1"/>
    </xf>
    <xf numFmtId="190" fontId="144" fillId="44" borderId="65" applyNumberFormat="0" applyProtection="0">
      <alignment horizontal="left" vertical="top" indent="1"/>
    </xf>
    <xf numFmtId="4" fontId="144" fillId="79" borderId="66" applyNumberFormat="0" applyProtection="0">
      <alignment horizontal="right" vertical="center"/>
    </xf>
    <xf numFmtId="190" fontId="140" fillId="64" borderId="63" applyNumberFormat="0" applyAlignment="0" applyProtection="0"/>
    <xf numFmtId="190" fontId="144" fillId="38" borderId="65" applyNumberFormat="0" applyProtection="0">
      <alignment horizontal="left" vertical="top" indent="1"/>
    </xf>
    <xf numFmtId="4" fontId="144" fillId="82" borderId="63" applyNumberFormat="0" applyProtection="0">
      <alignment horizontal="right" vertical="center"/>
    </xf>
    <xf numFmtId="4" fontId="144" fillId="46" borderId="63" applyNumberFormat="0" applyProtection="0">
      <alignment horizontal="right" vertical="center"/>
    </xf>
    <xf numFmtId="4" fontId="101" fillId="44" borderId="66"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190" fontId="149" fillId="44" borderId="67" applyBorder="0"/>
    <xf numFmtId="190" fontId="144" fillId="85" borderId="65" applyNumberFormat="0" applyProtection="0">
      <alignment horizontal="left" vertical="top" indent="1"/>
    </xf>
    <xf numFmtId="190" fontId="144" fillId="36" borderId="63" applyNumberFormat="0" applyProtection="0">
      <alignment horizontal="left" vertical="center" indent="1"/>
    </xf>
    <xf numFmtId="190" fontId="144" fillId="85" borderId="65" applyNumberFormat="0" applyProtection="0">
      <alignment horizontal="left" vertical="top" indent="1"/>
    </xf>
    <xf numFmtId="190" fontId="144" fillId="63" borderId="63" applyNumberFormat="0" applyFont="0" applyAlignment="0" applyProtection="0"/>
    <xf numFmtId="4" fontId="144" fillId="82" borderId="63" applyNumberFormat="0" applyProtection="0">
      <alignment horizontal="right" vertical="center"/>
    </xf>
    <xf numFmtId="190" fontId="144" fillId="63" borderId="63" applyNumberFormat="0" applyFont="0" applyAlignment="0" applyProtection="0"/>
    <xf numFmtId="190" fontId="144" fillId="85" borderId="65" applyNumberFormat="0" applyProtection="0">
      <alignment horizontal="left" vertical="top" indent="1"/>
    </xf>
    <xf numFmtId="37" fontId="107" fillId="0" borderId="68" applyNumberFormat="0"/>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7" fontId="104" fillId="72" borderId="29">
      <alignment vertical="center"/>
    </xf>
    <xf numFmtId="185" fontId="104" fillId="72" borderId="29">
      <alignment vertical="center"/>
    </xf>
    <xf numFmtId="185"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4" fontId="104" fillId="72" borderId="29">
      <alignment vertical="center"/>
    </xf>
    <xf numFmtId="194" fontId="104" fillId="72" borderId="29">
      <alignment vertical="center"/>
    </xf>
    <xf numFmtId="197" fontId="104" fillId="72" borderId="29">
      <alignment vertical="center"/>
    </xf>
    <xf numFmtId="185"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5" fontId="104" fillId="22" borderId="29">
      <alignment vertical="center"/>
      <protection locked="0"/>
    </xf>
    <xf numFmtId="185"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85" fontId="104" fillId="22" borderId="29">
      <alignment vertical="center"/>
      <protection locked="0"/>
    </xf>
    <xf numFmtId="185" fontId="104" fillId="23" borderId="29">
      <alignment vertical="center"/>
    </xf>
    <xf numFmtId="185"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94" fontId="104" fillId="23" borderId="29">
      <alignment vertical="center"/>
    </xf>
    <xf numFmtId="197"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73" borderId="29">
      <alignment horizontal="right" vertical="center"/>
      <protection locked="0"/>
    </xf>
    <xf numFmtId="190" fontId="104" fillId="73" borderId="29">
      <alignment horizontal="right" vertical="center"/>
      <protection locked="0"/>
    </xf>
    <xf numFmtId="190" fontId="104" fillId="73" borderId="29">
      <alignment horizontal="right" vertical="center"/>
      <protection locked="0"/>
    </xf>
    <xf numFmtId="197" fontId="104" fillId="73" borderId="29">
      <alignment horizontal="right" vertical="center"/>
      <protection locked="0"/>
    </xf>
    <xf numFmtId="194" fontId="104" fillId="73" borderId="29">
      <alignment horizontal="right" vertical="center"/>
      <protection locked="0"/>
    </xf>
    <xf numFmtId="197"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86" borderId="29" applyNumberFormat="0">
      <protection locked="0"/>
    </xf>
    <xf numFmtId="190" fontId="149" fillId="44" borderId="67" applyBorder="0"/>
    <xf numFmtId="4" fontId="150" fillId="71" borderId="65" applyNumberFormat="0" applyProtection="0">
      <alignment vertical="center"/>
    </xf>
    <xf numFmtId="4" fontId="147" fillId="22" borderId="29"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29"/>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90" fontId="144" fillId="37" borderId="65" applyNumberFormat="0" applyProtection="0">
      <alignment horizontal="left" vertical="top" indent="1"/>
    </xf>
    <xf numFmtId="190" fontId="144" fillId="44" borderId="65" applyNumberFormat="0" applyProtection="0">
      <alignment horizontal="left" vertical="top" indent="1"/>
    </xf>
    <xf numFmtId="4" fontId="144" fillId="76" borderId="63" applyNumberFormat="0" applyProtection="0">
      <alignment horizontal="left" vertical="center" indent="1"/>
    </xf>
    <xf numFmtId="185" fontId="3" fillId="27" borderId="29">
      <alignment vertical="center"/>
    </xf>
    <xf numFmtId="194" fontId="3" fillId="27" borderId="29">
      <alignment vertical="center"/>
    </xf>
    <xf numFmtId="197" fontId="3" fillId="27" borderId="29">
      <alignment vertical="center"/>
    </xf>
    <xf numFmtId="185" fontId="3" fillId="20" borderId="29">
      <alignment vertical="center"/>
      <protection locked="0"/>
    </xf>
    <xf numFmtId="194" fontId="3" fillId="20" borderId="29">
      <alignment vertical="center"/>
      <protection locked="0"/>
    </xf>
    <xf numFmtId="201" fontId="3" fillId="33" borderId="29">
      <alignment vertical="center"/>
    </xf>
    <xf numFmtId="194" fontId="3" fillId="33" borderId="29">
      <alignment vertical="center"/>
    </xf>
    <xf numFmtId="197" fontId="3" fillId="33" borderId="29">
      <alignment vertical="center"/>
    </xf>
    <xf numFmtId="185" fontId="3" fillId="33" borderId="29">
      <alignment vertical="center"/>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01" fillId="85" borderId="65" applyNumberFormat="0" applyProtection="0">
      <alignment horizontal="left" vertical="top" indent="1"/>
    </xf>
    <xf numFmtId="190" fontId="101" fillId="37" borderId="65" applyNumberFormat="0" applyProtection="0">
      <alignment horizontal="left" vertical="center" indent="1"/>
    </xf>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4" fontId="144" fillId="76" borderId="63" applyNumberFormat="0" applyProtection="0">
      <alignment horizontal="left" vertical="center" indent="1"/>
    </xf>
    <xf numFmtId="190" fontId="144" fillId="37"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4" fontId="144" fillId="39" borderId="63" applyNumberFormat="0" applyProtection="0">
      <alignment horizontal="right" vertical="center"/>
    </xf>
    <xf numFmtId="190" fontId="150" fillId="71"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37" borderId="66" applyNumberFormat="0" applyProtection="0">
      <alignment horizontal="left" vertical="center" indent="1"/>
    </xf>
    <xf numFmtId="190" fontId="144" fillId="37" borderId="63" applyNumberFormat="0" applyProtection="0">
      <alignment horizontal="left" vertical="center" indent="1"/>
    </xf>
    <xf numFmtId="190" fontId="132" fillId="67" borderId="63" applyNumberFormat="0" applyAlignment="0" applyProtection="0"/>
    <xf numFmtId="190" fontId="150" fillId="71" borderId="65" applyNumberFormat="0" applyProtection="0">
      <alignment horizontal="left" vertical="top" indent="1"/>
    </xf>
    <xf numFmtId="190" fontId="144" fillId="85" borderId="65" applyNumberFormat="0" applyProtection="0">
      <alignment horizontal="left" vertical="top" indent="1"/>
    </xf>
    <xf numFmtId="190" fontId="101" fillId="38" borderId="65" applyNumberFormat="0" applyProtection="0">
      <alignment horizontal="left" vertical="top" indent="1"/>
    </xf>
    <xf numFmtId="4" fontId="144" fillId="38" borderId="63" applyNumberFormat="0" applyProtection="0">
      <alignment horizontal="right" vertical="center"/>
    </xf>
    <xf numFmtId="190" fontId="145" fillId="67" borderId="64" applyNumberFormat="0" applyAlignment="0" applyProtection="0"/>
    <xf numFmtId="194" fontId="3" fillId="20" borderId="29">
      <alignment vertical="center"/>
      <protection locked="0"/>
    </xf>
    <xf numFmtId="4" fontId="147" fillId="24" borderId="63" applyNumberFormat="0" applyProtection="0">
      <alignment horizontal="right" vertical="center"/>
    </xf>
    <xf numFmtId="190" fontId="101" fillId="37" borderId="65" applyNumberFormat="0" applyProtection="0">
      <alignment horizontal="left" vertical="center" indent="1"/>
    </xf>
    <xf numFmtId="4" fontId="144" fillId="46" borderId="63" applyNumberFormat="0" applyProtection="0">
      <alignment horizontal="right" vertical="center"/>
    </xf>
    <xf numFmtId="194" fontId="104" fillId="73" borderId="29">
      <alignment horizontal="right" vertical="center"/>
      <protection locked="0"/>
    </xf>
    <xf numFmtId="186" fontId="104" fillId="23" borderId="29">
      <alignment vertical="center"/>
    </xf>
    <xf numFmtId="185" fontId="104" fillId="22" borderId="29">
      <alignment vertical="center"/>
      <protection locked="0"/>
    </xf>
    <xf numFmtId="190" fontId="144" fillId="63" borderId="63" applyNumberFormat="0" applyFont="0" applyAlignment="0" applyProtection="0"/>
    <xf numFmtId="190" fontId="150" fillId="38" borderId="65" applyNumberFormat="0" applyProtection="0">
      <alignment horizontal="left" vertical="top" indent="1"/>
    </xf>
    <xf numFmtId="190" fontId="101" fillId="85" borderId="65" applyNumberFormat="0" applyProtection="0">
      <alignment horizontal="left" vertical="top" indent="1"/>
    </xf>
    <xf numFmtId="190" fontId="144" fillId="44" borderId="65" applyNumberFormat="0" applyProtection="0">
      <alignment horizontal="left" vertical="top" indent="1"/>
    </xf>
    <xf numFmtId="4" fontId="144" fillId="76" borderId="63" applyNumberFormat="0" applyProtection="0">
      <alignment horizontal="left" vertical="center" indent="1"/>
    </xf>
    <xf numFmtId="190" fontId="144" fillId="63" borderId="63" applyNumberFormat="0" applyFont="0" applyAlignment="0" applyProtection="0"/>
    <xf numFmtId="190" fontId="144" fillId="44" borderId="65" applyNumberFormat="0" applyProtection="0">
      <alignment horizontal="left" vertical="top" indent="1"/>
    </xf>
    <xf numFmtId="4" fontId="144" fillId="83" borderId="66" applyNumberFormat="0" applyProtection="0">
      <alignment horizontal="left" vertical="center" indent="1"/>
    </xf>
    <xf numFmtId="4" fontId="144" fillId="80" borderId="63" applyNumberFormat="0" applyProtection="0">
      <alignment horizontal="right" vertical="center"/>
    </xf>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4" fontId="144" fillId="46" borderId="63" applyNumberFormat="0" applyProtection="0">
      <alignment horizontal="right" vertical="center"/>
    </xf>
    <xf numFmtId="190" fontId="144" fillId="38" borderId="65" applyNumberFormat="0" applyProtection="0">
      <alignment horizontal="left" vertical="top" indent="1"/>
    </xf>
    <xf numFmtId="190" fontId="145" fillId="67" borderId="64" applyNumberFormat="0" applyAlignment="0" applyProtection="0"/>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34" fillId="0" borderId="69" applyNumberFormat="0" applyFill="0" applyAlignment="0" applyProtection="0"/>
    <xf numFmtId="190" fontId="144" fillId="85" borderId="63" applyNumberFormat="0" applyProtection="0">
      <alignment horizontal="left" vertical="center" indent="1"/>
    </xf>
    <xf numFmtId="190" fontId="144" fillId="37" borderId="65" applyNumberFormat="0" applyProtection="0">
      <alignment horizontal="left" vertical="top" indent="1"/>
    </xf>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45" fillId="67" borderId="64" applyNumberFormat="0" applyAlignment="0" applyProtection="0"/>
    <xf numFmtId="190" fontId="145" fillId="67" borderId="64" applyNumberFormat="0" applyAlignment="0" applyProtection="0"/>
    <xf numFmtId="190" fontId="148" fillId="74" borderId="65" applyNumberFormat="0" applyProtection="0">
      <alignment horizontal="left" vertical="top" indent="1"/>
    </xf>
    <xf numFmtId="4" fontId="144" fillId="79" borderId="66"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190" fontId="101" fillId="44" borderId="65" applyNumberFormat="0" applyProtection="0">
      <alignment horizontal="left" vertical="top" indent="1"/>
    </xf>
    <xf numFmtId="37" fontId="107" fillId="0" borderId="68" applyNumberFormat="0"/>
    <xf numFmtId="190" fontId="144" fillId="44"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38" borderId="65" applyNumberFormat="0" applyProtection="0">
      <alignment horizontal="left" vertical="top" indent="1"/>
    </xf>
    <xf numFmtId="190" fontId="134" fillId="0" borderId="69" applyNumberFormat="0" applyFill="0" applyAlignment="0" applyProtection="0"/>
    <xf numFmtId="190" fontId="144" fillId="44" borderId="65" applyNumberFormat="0" applyProtection="0">
      <alignment horizontal="left" vertical="top" indent="1"/>
    </xf>
    <xf numFmtId="190" fontId="144" fillId="38" borderId="65" applyNumberFormat="0" applyProtection="0">
      <alignment horizontal="left" vertical="top" indent="1"/>
    </xf>
    <xf numFmtId="4" fontId="144" fillId="38" borderId="66" applyNumberFormat="0" applyProtection="0">
      <alignment horizontal="left" vertical="center" indent="1"/>
    </xf>
    <xf numFmtId="4" fontId="147" fillId="75" borderId="63" applyNumberFormat="0" applyProtection="0">
      <alignment vertical="center"/>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40" fillId="64" borderId="63" applyNumberForma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37" fontId="107" fillId="0" borderId="68" applyNumberFormat="0"/>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4" fontId="144" fillId="78" borderId="63" applyNumberFormat="0" applyProtection="0">
      <alignment horizontal="right" vertical="center"/>
    </xf>
    <xf numFmtId="185" fontId="3" fillId="90" borderId="29">
      <alignment horizontal="right" vertical="center"/>
      <protection locked="0"/>
    </xf>
    <xf numFmtId="195" fontId="107" fillId="0" borderId="43" applyFill="0"/>
    <xf numFmtId="190" fontId="144" fillId="37" borderId="65" applyNumberFormat="0" applyProtection="0">
      <alignment horizontal="left" vertical="top" indent="1"/>
    </xf>
    <xf numFmtId="190" fontId="144" fillId="38" borderId="65" applyNumberFormat="0" applyProtection="0">
      <alignment horizontal="left" vertical="top" indent="1"/>
    </xf>
    <xf numFmtId="4" fontId="101" fillId="44" borderId="66" applyNumberFormat="0" applyProtection="0">
      <alignment horizontal="left" vertical="center" indent="1"/>
    </xf>
    <xf numFmtId="4" fontId="144" fillId="75" borderId="63" applyNumberFormat="0" applyProtection="0">
      <alignment horizontal="left" vertical="center" indent="1"/>
    </xf>
    <xf numFmtId="190" fontId="104" fillId="23" borderId="29">
      <alignment vertical="center"/>
    </xf>
    <xf numFmtId="190" fontId="104" fillId="22" borderId="29">
      <alignment vertical="center"/>
      <protection locked="0"/>
    </xf>
    <xf numFmtId="190" fontId="145" fillId="67" borderId="64" applyNumberFormat="0" applyAlignment="0" applyProtection="0"/>
    <xf numFmtId="190" fontId="144" fillId="37" borderId="65" applyNumberFormat="0" applyProtection="0">
      <alignment horizontal="left" vertical="top" indent="1"/>
    </xf>
    <xf numFmtId="190" fontId="144" fillId="44" borderId="65" applyNumberFormat="0" applyProtection="0">
      <alignment horizontal="left" vertical="top" indent="1"/>
    </xf>
    <xf numFmtId="4" fontId="144" fillId="42" borderId="63" applyNumberFormat="0" applyProtection="0">
      <alignment horizontal="right" vertical="center"/>
    </xf>
    <xf numFmtId="190" fontId="144" fillId="63" borderId="63" applyNumberFormat="0" applyFont="0" applyAlignment="0" applyProtection="0"/>
    <xf numFmtId="195" fontId="107" fillId="0" borderId="72" applyFill="0"/>
    <xf numFmtId="190" fontId="101" fillId="44" borderId="65" applyNumberFormat="0" applyProtection="0">
      <alignment horizontal="left" vertical="center" indent="1"/>
    </xf>
    <xf numFmtId="190" fontId="134" fillId="0" borderId="69" applyNumberFormat="0" applyFill="0" applyAlignment="0" applyProtection="0"/>
    <xf numFmtId="4" fontId="144" fillId="79" borderId="66" applyNumberFormat="0" applyProtection="0">
      <alignment horizontal="right" vertical="center"/>
    </xf>
    <xf numFmtId="190" fontId="145" fillId="67" borderId="64" applyNumberFormat="0" applyAlignment="0" applyProtection="0"/>
    <xf numFmtId="190" fontId="144" fillId="37" borderId="63" applyNumberFormat="0" applyProtection="0">
      <alignment horizontal="left" vertical="center" indent="1"/>
    </xf>
    <xf numFmtId="190" fontId="144" fillId="44" borderId="65" applyNumberFormat="0" applyProtection="0">
      <alignment horizontal="left" vertical="top" indent="1"/>
    </xf>
    <xf numFmtId="4" fontId="144" fillId="77" borderId="63" applyNumberFormat="0" applyProtection="0">
      <alignment horizontal="right" vertical="center"/>
    </xf>
    <xf numFmtId="4" fontId="147" fillId="24" borderId="63" applyNumberFormat="0" applyProtection="0">
      <alignment horizontal="right" vertical="center"/>
    </xf>
    <xf numFmtId="190" fontId="144" fillId="85" borderId="65" applyNumberFormat="0" applyProtection="0">
      <alignment horizontal="left" vertical="top" indent="1"/>
    </xf>
    <xf numFmtId="190" fontId="144" fillId="63" borderId="63" applyNumberFormat="0" applyFont="0" applyAlignment="0" applyProtection="0"/>
    <xf numFmtId="190" fontId="101" fillId="37" borderId="65" applyNumberFormat="0" applyProtection="0">
      <alignment horizontal="left" vertical="top" indent="1"/>
    </xf>
    <xf numFmtId="190" fontId="132" fillId="67" borderId="63" applyNumberFormat="0" applyAlignment="0" applyProtection="0"/>
    <xf numFmtId="190" fontId="148" fillId="74" borderId="65" applyNumberFormat="0" applyProtection="0">
      <alignment horizontal="left" vertical="top" indent="1"/>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50" fillId="38"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97" fontId="3" fillId="27" borderId="29">
      <alignment vertical="center"/>
    </xf>
    <xf numFmtId="0" fontId="3" fillId="27" borderId="29">
      <alignment vertical="center"/>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4" fontId="144" fillId="81" borderId="63" applyNumberFormat="0" applyProtection="0">
      <alignment horizontal="right" vertical="center"/>
    </xf>
    <xf numFmtId="4" fontId="144" fillId="46" borderId="63" applyNumberFormat="0" applyProtection="0">
      <alignment horizontal="right" vertical="center"/>
    </xf>
    <xf numFmtId="4" fontId="144" fillId="78" borderId="63" applyNumberFormat="0" applyProtection="0">
      <alignment horizontal="right" vertical="center"/>
    </xf>
    <xf numFmtId="4" fontId="144" fillId="75" borderId="63" applyNumberFormat="0" applyProtection="0">
      <alignment horizontal="left" vertical="center" indent="1"/>
    </xf>
    <xf numFmtId="4" fontId="144" fillId="74" borderId="63" applyNumberFormat="0" applyProtection="0">
      <alignment vertical="center"/>
    </xf>
    <xf numFmtId="190" fontId="145" fillId="67" borderId="64" applyNumberFormat="0" applyAlignment="0" applyProtection="0"/>
    <xf numFmtId="190" fontId="150" fillId="71"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4" fontId="101" fillId="44" borderId="66" applyNumberFormat="0" applyProtection="0">
      <alignment horizontal="left" vertical="center" indent="1"/>
    </xf>
    <xf numFmtId="190" fontId="144" fillId="63" borderId="63" applyNumberFormat="0" applyFont="0" applyAlignment="0" applyProtection="0"/>
    <xf numFmtId="190" fontId="101" fillId="38" borderId="65" applyNumberFormat="0" applyProtection="0">
      <alignment horizontal="left" vertical="center" indent="1"/>
    </xf>
    <xf numFmtId="4" fontId="150" fillId="36" borderId="65" applyNumberFormat="0" applyProtection="0">
      <alignment horizontal="left" vertical="center" indent="1"/>
    </xf>
    <xf numFmtId="4" fontId="147" fillId="24" borderId="63" applyNumberFormat="0" applyProtection="0">
      <alignment horizontal="right" vertical="center"/>
    </xf>
    <xf numFmtId="4" fontId="144" fillId="42" borderId="63" applyNumberFormat="0" applyProtection="0">
      <alignment horizontal="right" vertical="center"/>
    </xf>
    <xf numFmtId="4" fontId="144" fillId="82" borderId="63" applyNumberFormat="0" applyProtection="0">
      <alignment horizontal="right" vertical="center"/>
    </xf>
    <xf numFmtId="190" fontId="101" fillId="44" borderId="65" applyNumberFormat="0" applyProtection="0">
      <alignment horizontal="left" vertical="top" indent="1"/>
    </xf>
    <xf numFmtId="190" fontId="144" fillId="85" borderId="65" applyNumberFormat="0" applyProtection="0">
      <alignment horizontal="left" vertical="top" indent="1"/>
    </xf>
    <xf numFmtId="190" fontId="144" fillId="63" borderId="63" applyNumberFormat="0" applyFont="0" applyAlignment="0" applyProtection="0"/>
    <xf numFmtId="185" fontId="3" fillId="27" borderId="29">
      <alignment vertical="center"/>
    </xf>
    <xf numFmtId="185" fontId="3" fillId="27" borderId="29">
      <alignment vertical="center"/>
    </xf>
    <xf numFmtId="185" fontId="3" fillId="27" borderId="29">
      <alignment vertical="center"/>
    </xf>
    <xf numFmtId="0" fontId="3" fillId="27" borderId="29">
      <alignment vertical="center"/>
    </xf>
    <xf numFmtId="0" fontId="3" fillId="27" borderId="29">
      <alignment vertical="center"/>
    </xf>
    <xf numFmtId="0" fontId="3" fillId="27" borderId="29">
      <alignment vertical="center"/>
    </xf>
    <xf numFmtId="0" fontId="3" fillId="27" borderId="29">
      <alignment vertical="center"/>
    </xf>
    <xf numFmtId="185" fontId="3" fillId="27" borderId="29">
      <alignment vertical="center"/>
    </xf>
    <xf numFmtId="194" fontId="3" fillId="27" borderId="29">
      <alignment vertical="center"/>
    </xf>
    <xf numFmtId="185" fontId="3" fillId="27" borderId="29">
      <alignment vertical="center"/>
    </xf>
    <xf numFmtId="201" fontId="3" fillId="27" borderId="29">
      <alignment vertical="center"/>
    </xf>
    <xf numFmtId="194" fontId="3" fillId="27" borderId="29">
      <alignment vertical="center"/>
    </xf>
    <xf numFmtId="194" fontId="3" fillId="27" borderId="29">
      <alignment vertical="center"/>
    </xf>
    <xf numFmtId="197" fontId="3" fillId="27" borderId="29">
      <alignment vertical="center"/>
    </xf>
    <xf numFmtId="186" fontId="3" fillId="20" borderId="29">
      <alignment vertical="center"/>
      <protection locked="0"/>
    </xf>
    <xf numFmtId="186" fontId="3" fillId="20" borderId="29">
      <alignment vertical="center"/>
      <protection locked="0"/>
    </xf>
    <xf numFmtId="0" fontId="3" fillId="20" borderId="29">
      <alignment vertical="center"/>
      <protection locked="0"/>
    </xf>
    <xf numFmtId="0" fontId="3" fillId="20" borderId="29">
      <alignment vertical="center"/>
      <protection locked="0"/>
    </xf>
    <xf numFmtId="186" fontId="3" fillId="20" borderId="29">
      <alignment vertical="center"/>
      <protection locked="0"/>
    </xf>
    <xf numFmtId="186" fontId="3" fillId="20" borderId="29">
      <alignment vertical="center"/>
      <protection locked="0"/>
    </xf>
    <xf numFmtId="0" fontId="3" fillId="20" borderId="29">
      <alignment vertical="center"/>
      <protection locked="0"/>
    </xf>
    <xf numFmtId="0" fontId="3" fillId="20" borderId="29">
      <alignment vertical="center"/>
      <protection locked="0"/>
    </xf>
    <xf numFmtId="186" fontId="3" fillId="20" borderId="29">
      <alignment vertical="center"/>
      <protection locked="0"/>
    </xf>
    <xf numFmtId="186" fontId="3" fillId="20" borderId="29">
      <alignment vertical="center"/>
      <protection locked="0"/>
    </xf>
    <xf numFmtId="194" fontId="3" fillId="20" borderId="29">
      <alignment vertical="center"/>
      <protection locked="0"/>
    </xf>
    <xf numFmtId="185" fontId="3" fillId="20" borderId="29">
      <alignment vertical="center"/>
      <protection locked="0"/>
    </xf>
    <xf numFmtId="167" fontId="3" fillId="20" borderId="29">
      <alignment vertical="center"/>
      <protection locked="0"/>
    </xf>
    <xf numFmtId="167" fontId="3" fillId="20" borderId="29">
      <alignment vertical="center"/>
      <protection locked="0"/>
    </xf>
    <xf numFmtId="167" fontId="3" fillId="20" borderId="29">
      <alignment vertical="center"/>
      <protection locked="0"/>
    </xf>
    <xf numFmtId="167" fontId="3" fillId="20" borderId="29">
      <alignment vertical="center"/>
      <protection locked="0"/>
    </xf>
    <xf numFmtId="185" fontId="3" fillId="20" borderId="29">
      <alignment vertical="center"/>
      <protection locked="0"/>
    </xf>
    <xf numFmtId="185" fontId="3" fillId="20" borderId="29">
      <alignment vertical="center"/>
      <protection locked="0"/>
    </xf>
    <xf numFmtId="194" fontId="3" fillId="20" borderId="29">
      <alignment vertical="center"/>
      <protection locked="0"/>
    </xf>
    <xf numFmtId="185"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201" fontId="3" fillId="33" borderId="29">
      <alignment vertical="center"/>
    </xf>
    <xf numFmtId="194" fontId="3" fillId="33" borderId="29">
      <alignment vertical="center"/>
    </xf>
    <xf numFmtId="194" fontId="3" fillId="33" borderId="29">
      <alignment vertical="center"/>
    </xf>
    <xf numFmtId="197" fontId="3" fillId="33" borderId="29">
      <alignment vertical="center"/>
    </xf>
    <xf numFmtId="0" fontId="3" fillId="33" borderId="29">
      <alignment vertical="center"/>
    </xf>
    <xf numFmtId="0" fontId="3" fillId="33" borderId="29">
      <alignment vertical="center"/>
    </xf>
    <xf numFmtId="0" fontId="3" fillId="33" borderId="29">
      <alignment vertical="center"/>
    </xf>
    <xf numFmtId="0" fontId="3" fillId="33" borderId="29">
      <alignment vertical="center"/>
    </xf>
    <xf numFmtId="185" fontId="3" fillId="33" borderId="29">
      <alignment vertical="center"/>
    </xf>
    <xf numFmtId="194" fontId="3" fillId="33" borderId="29">
      <alignment vertical="center"/>
    </xf>
    <xf numFmtId="185" fontId="3" fillId="33" borderId="29">
      <alignment vertical="center"/>
    </xf>
    <xf numFmtId="185" fontId="3" fillId="33" borderId="29">
      <alignment vertical="center"/>
    </xf>
    <xf numFmtId="185" fontId="3" fillId="90" borderId="29">
      <alignment horizontal="right" vertical="center"/>
      <protection locked="0"/>
    </xf>
    <xf numFmtId="0" fontId="3" fillId="90" borderId="29">
      <alignment horizontal="right" vertical="center"/>
      <protection locked="0"/>
    </xf>
    <xf numFmtId="0" fontId="3" fillId="90" borderId="29">
      <alignment horizontal="right" vertical="center"/>
      <protection locked="0"/>
    </xf>
    <xf numFmtId="0" fontId="3" fillId="90" borderId="29">
      <alignment horizontal="right" vertical="center"/>
      <protection locked="0"/>
    </xf>
    <xf numFmtId="201" fontId="3" fillId="90" borderId="29">
      <alignment horizontal="right" vertical="center"/>
      <protection locked="0"/>
    </xf>
    <xf numFmtId="194" fontId="3" fillId="90" borderId="29">
      <alignment horizontal="right" vertical="center"/>
      <protection locked="0"/>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194" fontId="3" fillId="90" borderId="29">
      <alignment horizontal="right" vertical="center"/>
      <protection locked="0"/>
    </xf>
    <xf numFmtId="185" fontId="3" fillId="90" borderId="29">
      <alignment horizontal="right" vertical="center"/>
      <protection locked="0"/>
    </xf>
    <xf numFmtId="185" fontId="3" fillId="90" borderId="29">
      <alignment horizontal="right" vertical="center"/>
      <protection locked="0"/>
    </xf>
    <xf numFmtId="0" fontId="101" fillId="86" borderId="29" applyNumberFormat="0">
      <protection locked="0"/>
    </xf>
    <xf numFmtId="4" fontId="157" fillId="105" borderId="71" applyNumberFormat="0" applyProtection="0">
      <alignment horizontal="left" vertical="center" indent="1"/>
    </xf>
    <xf numFmtId="4" fontId="160" fillId="107" borderId="71" applyNumberFormat="0" applyProtection="0">
      <alignment horizontal="left" vertical="center" indent="1"/>
    </xf>
    <xf numFmtId="190" fontId="132" fillId="67" borderId="63" applyNumberFormat="0" applyAlignment="0" applyProtection="0"/>
    <xf numFmtId="190" fontId="132" fillId="67" borderId="63" applyNumberFormat="0" applyAlignment="0" applyProtection="0"/>
    <xf numFmtId="190" fontId="144" fillId="44" borderId="65" applyNumberFormat="0" applyProtection="0">
      <alignment horizontal="left" vertical="top" indent="1"/>
    </xf>
    <xf numFmtId="4" fontId="144" fillId="80" borderId="63" applyNumberFormat="0" applyProtection="0">
      <alignment horizontal="right" vertical="center"/>
    </xf>
    <xf numFmtId="190" fontId="149" fillId="44" borderId="67" applyBorder="0"/>
    <xf numFmtId="190" fontId="144" fillId="85" borderId="65" applyNumberFormat="0" applyProtection="0">
      <alignment horizontal="left" vertical="top" indent="1"/>
    </xf>
    <xf numFmtId="190" fontId="145" fillId="67" borderId="64" applyNumberFormat="0" applyAlignment="0" applyProtection="0"/>
    <xf numFmtId="4" fontId="144" fillId="83" borderId="66" applyNumberFormat="0" applyProtection="0">
      <alignment horizontal="left" vertical="center" indent="1"/>
    </xf>
    <xf numFmtId="190" fontId="149" fillId="44" borderId="67" applyBorder="0"/>
    <xf numFmtId="190" fontId="144" fillId="85" borderId="65" applyNumberFormat="0" applyProtection="0">
      <alignment horizontal="left" vertical="top" indent="1"/>
    </xf>
    <xf numFmtId="190" fontId="144" fillId="84" borderId="63" applyNumberFormat="0" applyProtection="0">
      <alignment horizontal="left" vertical="center" indent="1"/>
    </xf>
    <xf numFmtId="4" fontId="144" fillId="83" borderId="66" applyNumberFormat="0" applyProtection="0">
      <alignment horizontal="left" vertical="center" indent="1"/>
    </xf>
    <xf numFmtId="190" fontId="144" fillId="63" borderId="63" applyNumberFormat="0" applyFont="0" applyAlignment="0" applyProtection="0"/>
    <xf numFmtId="194" fontId="3" fillId="27" borderId="29">
      <alignment vertical="center"/>
    </xf>
    <xf numFmtId="4" fontId="150" fillId="36" borderId="65" applyNumberFormat="0" applyProtection="0">
      <alignment horizontal="left" vertical="center"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04" fillId="73" borderId="29">
      <alignment horizontal="right" vertical="center"/>
      <protection locked="0"/>
    </xf>
    <xf numFmtId="185" fontId="104" fillId="22" borderId="29">
      <alignment vertical="center"/>
      <protection locked="0"/>
    </xf>
    <xf numFmtId="194" fontId="104" fillId="72" borderId="29">
      <alignment vertical="center"/>
    </xf>
    <xf numFmtId="190" fontId="144" fillId="63" borderId="63" applyNumberFormat="0" applyFont="0" applyAlignment="0" applyProtection="0"/>
    <xf numFmtId="4" fontId="144" fillId="0" borderId="63" applyNumberFormat="0" applyProtection="0">
      <alignment horizontal="right" vertical="center"/>
    </xf>
    <xf numFmtId="190" fontId="144" fillId="85" borderId="63" applyNumberFormat="0" applyProtection="0">
      <alignment horizontal="left" vertical="center" indent="1"/>
    </xf>
    <xf numFmtId="190" fontId="144" fillId="38" borderId="65" applyNumberFormat="0" applyProtection="0">
      <alignment horizontal="left" vertical="top" indent="1"/>
    </xf>
    <xf numFmtId="4" fontId="144" fillId="38" borderId="66" applyNumberFormat="0" applyProtection="0">
      <alignment horizontal="left" vertical="center" indent="1"/>
    </xf>
    <xf numFmtId="4" fontId="147" fillId="75" borderId="63" applyNumberFormat="0" applyProtection="0">
      <alignment vertical="center"/>
    </xf>
    <xf numFmtId="190" fontId="145" fillId="67" borderId="64" applyNumberFormat="0" applyAlignment="0" applyProtection="0"/>
    <xf numFmtId="190" fontId="144" fillId="36" borderId="63" applyNumberFormat="0" applyProtection="0">
      <alignment horizontal="left" vertical="center" indent="1"/>
    </xf>
    <xf numFmtId="190" fontId="144" fillId="38" borderId="65" applyNumberFormat="0" applyProtection="0">
      <alignment horizontal="left" vertical="top" indent="1"/>
    </xf>
    <xf numFmtId="190" fontId="101" fillId="44" borderId="65" applyNumberFormat="0" applyProtection="0">
      <alignment horizontal="left" vertical="center" indent="1"/>
    </xf>
    <xf numFmtId="190" fontId="144" fillId="63" borderId="63" applyNumberFormat="0" applyFont="0" applyAlignment="0" applyProtection="0"/>
    <xf numFmtId="190" fontId="150" fillId="71" borderId="65" applyNumberFormat="0" applyProtection="0">
      <alignment horizontal="left" vertical="top" indent="1"/>
    </xf>
    <xf numFmtId="190" fontId="134" fillId="0" borderId="69" applyNumberFormat="0" applyFill="0" applyAlignment="0" applyProtection="0"/>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37" borderId="65" applyNumberFormat="0" applyProtection="0">
      <alignment horizontal="left" vertical="top" indent="1"/>
    </xf>
    <xf numFmtId="190" fontId="149" fillId="44" borderId="67" applyBorder="0"/>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85" fontId="104" fillId="23" borderId="29">
      <alignment vertical="center"/>
    </xf>
    <xf numFmtId="190" fontId="101" fillId="86" borderId="29" applyNumberFormat="0">
      <protection locked="0"/>
    </xf>
    <xf numFmtId="190" fontId="149" fillId="44" borderId="67" applyBorder="0"/>
    <xf numFmtId="190" fontId="144" fillId="88" borderId="29"/>
    <xf numFmtId="37" fontId="107" fillId="0" borderId="68" applyNumberFormat="0"/>
    <xf numFmtId="4" fontId="144" fillId="80" borderId="63" applyNumberFormat="0" applyProtection="0">
      <alignment horizontal="right" vertical="center"/>
    </xf>
    <xf numFmtId="190" fontId="144" fillId="85" borderId="65" applyNumberFormat="0" applyProtection="0">
      <alignment horizontal="left" vertical="top" indent="1"/>
    </xf>
    <xf numFmtId="190" fontId="144" fillId="85" borderId="65" applyNumberFormat="0" applyProtection="0">
      <alignment horizontal="left" vertical="top" indent="1"/>
    </xf>
    <xf numFmtId="4" fontId="144" fillId="75" borderId="63" applyNumberFormat="0" applyProtection="0">
      <alignment horizontal="left" vertical="center" indent="1"/>
    </xf>
    <xf numFmtId="4" fontId="144" fillId="75" borderId="63" applyNumberFormat="0" applyProtection="0">
      <alignment horizontal="left" vertical="center" indent="1"/>
    </xf>
    <xf numFmtId="4" fontId="144" fillId="74" borderId="63" applyNumberFormat="0" applyProtection="0">
      <alignment vertical="center"/>
    </xf>
    <xf numFmtId="190" fontId="134" fillId="0" borderId="69" applyNumberFormat="0" applyFill="0" applyAlignment="0" applyProtection="0"/>
    <xf numFmtId="190" fontId="150" fillId="38" borderId="65" applyNumberFormat="0" applyProtection="0">
      <alignment horizontal="left" vertical="top" indent="1"/>
    </xf>
    <xf numFmtId="190" fontId="101" fillId="85" borderId="65" applyNumberFormat="0" applyProtection="0">
      <alignment horizontal="left" vertical="center" indent="1"/>
    </xf>
    <xf numFmtId="4" fontId="144" fillId="78" borderId="63" applyNumberFormat="0" applyProtection="0">
      <alignment horizontal="right" vertical="center"/>
    </xf>
    <xf numFmtId="190" fontId="101" fillId="44" borderId="65" applyNumberFormat="0" applyProtection="0">
      <alignment horizontal="left" vertical="center" indent="1"/>
    </xf>
    <xf numFmtId="4" fontId="150" fillId="71" borderId="65" applyNumberFormat="0" applyProtection="0">
      <alignment vertical="center"/>
    </xf>
    <xf numFmtId="190" fontId="144" fillId="37" borderId="65" applyNumberFormat="0" applyProtection="0">
      <alignment horizontal="left" vertical="top" indent="1"/>
    </xf>
    <xf numFmtId="190" fontId="150" fillId="71" borderId="65" applyNumberFormat="0" applyProtection="0">
      <alignment horizontal="left" vertical="top" indent="1"/>
    </xf>
    <xf numFmtId="190" fontId="144" fillId="44" borderId="65" applyNumberFormat="0" applyProtection="0">
      <alignment horizontal="left" vertical="top" indent="1"/>
    </xf>
    <xf numFmtId="4" fontId="144" fillId="79" borderId="66" applyNumberFormat="0" applyProtection="0">
      <alignment horizontal="right" vertical="center"/>
    </xf>
    <xf numFmtId="190" fontId="144" fillId="37" borderId="65" applyNumberFormat="0" applyProtection="0">
      <alignment horizontal="left" vertical="top" indent="1"/>
    </xf>
    <xf numFmtId="190" fontId="101" fillId="85" borderId="65" applyNumberFormat="0" applyProtection="0">
      <alignment horizontal="left" vertical="center" indent="1"/>
    </xf>
    <xf numFmtId="190" fontId="144" fillId="63" borderId="63" applyNumberFormat="0" applyFont="0" applyAlignment="0" applyProtection="0"/>
    <xf numFmtId="190" fontId="148" fillId="74"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39" borderId="63" applyNumberFormat="0" applyProtection="0">
      <alignment horizontal="right" vertical="center"/>
    </xf>
    <xf numFmtId="190" fontId="144" fillId="63" borderId="63" applyNumberFormat="0" applyFont="0" applyAlignment="0" applyProtection="0"/>
    <xf numFmtId="4" fontId="150" fillId="71" borderId="65" applyNumberFormat="0" applyProtection="0">
      <alignment vertical="center"/>
    </xf>
    <xf numFmtId="190" fontId="144" fillId="85" borderId="65" applyNumberFormat="0" applyProtection="0">
      <alignment horizontal="left" vertical="top" indent="1"/>
    </xf>
    <xf numFmtId="190" fontId="144" fillId="44" borderId="65" applyNumberFormat="0" applyProtection="0">
      <alignment horizontal="left" vertical="top" indent="1"/>
    </xf>
    <xf numFmtId="185" fontId="104" fillId="23" borderId="29">
      <alignment vertical="center"/>
    </xf>
    <xf numFmtId="167" fontId="104" fillId="22" borderId="29">
      <alignment vertical="center"/>
      <protection locked="0"/>
    </xf>
    <xf numFmtId="190" fontId="104" fillId="72" borderId="29">
      <alignment vertical="center"/>
    </xf>
    <xf numFmtId="190" fontId="132" fillId="67" borderId="63" applyNumberFormat="0" applyAlignment="0" applyProtection="0"/>
    <xf numFmtId="4" fontId="150" fillId="36"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4" fontId="144" fillId="38" borderId="63" applyNumberFormat="0" applyProtection="0">
      <alignment horizontal="right" vertical="center"/>
    </xf>
    <xf numFmtId="190" fontId="144" fillId="63" borderId="63" applyNumberFormat="0" applyFont="0" applyAlignment="0" applyProtection="0"/>
    <xf numFmtId="190" fontId="144" fillId="63" borderId="63" applyNumberFormat="0" applyFont="0" applyAlignment="0" applyProtection="0"/>
    <xf numFmtId="190" fontId="144" fillId="85" borderId="65" applyNumberFormat="0" applyProtection="0">
      <alignment horizontal="left" vertical="top" indent="1"/>
    </xf>
    <xf numFmtId="190" fontId="140" fillId="64" borderId="63" applyNumberFormat="0" applyAlignment="0" applyProtection="0"/>
    <xf numFmtId="4" fontId="144" fillId="38" borderId="66" applyNumberFormat="0" applyProtection="0">
      <alignment horizontal="left" vertical="center" indent="1"/>
    </xf>
    <xf numFmtId="190" fontId="132" fillId="67" borderId="63" applyNumberFormat="0" applyAlignment="0" applyProtection="0"/>
    <xf numFmtId="4" fontId="144" fillId="76" borderId="63" applyNumberFormat="0" applyProtection="0">
      <alignment horizontal="left" vertical="center" indent="1"/>
    </xf>
    <xf numFmtId="4" fontId="144" fillId="77" borderId="63" applyNumberFormat="0" applyProtection="0">
      <alignment horizontal="right" vertical="center"/>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0" fillId="64" borderId="63" applyNumberFormat="0" applyAlignment="0" applyProtection="0"/>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4" fontId="144" fillId="37" borderId="66" applyNumberFormat="0" applyProtection="0">
      <alignment horizontal="left" vertical="center" indent="1"/>
    </xf>
    <xf numFmtId="190" fontId="144" fillId="85" borderId="65" applyNumberFormat="0" applyProtection="0">
      <alignment horizontal="left" vertical="top" indent="1"/>
    </xf>
    <xf numFmtId="4" fontId="150" fillId="36" borderId="65" applyNumberFormat="0" applyProtection="0">
      <alignment horizontal="left" vertical="center" indent="1"/>
    </xf>
    <xf numFmtId="195" fontId="107" fillId="0" borderId="72" applyFill="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190" fontId="144" fillId="85" borderId="63" applyNumberFormat="0" applyProtection="0">
      <alignment horizontal="left" vertical="center" indent="1"/>
    </xf>
    <xf numFmtId="190" fontId="144" fillId="37" borderId="63" applyNumberFormat="0" applyProtection="0">
      <alignment horizontal="left" vertical="center"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4" fontId="151" fillId="87" borderId="66" applyNumberFormat="0" applyProtection="0">
      <alignment horizontal="left" vertical="center" indent="1"/>
    </xf>
    <xf numFmtId="4" fontId="152" fillId="86" borderId="63" applyNumberFormat="0" applyProtection="0">
      <alignment horizontal="right" vertical="center"/>
    </xf>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4" fontId="3" fillId="27" borderId="29">
      <alignment vertical="center"/>
    </xf>
    <xf numFmtId="190" fontId="132" fillId="67" borderId="63" applyNumberFormat="0" applyAlignment="0" applyProtection="0"/>
    <xf numFmtId="190" fontId="132" fillId="67" borderId="63" applyNumberFormat="0" applyAlignment="0" applyProtection="0"/>
    <xf numFmtId="37" fontId="107" fillId="0" borderId="68" applyNumberFormat="0"/>
    <xf numFmtId="190" fontId="144" fillId="44" borderId="65" applyNumberFormat="0" applyProtection="0">
      <alignment horizontal="left" vertical="top" indent="1"/>
    </xf>
    <xf numFmtId="190" fontId="101" fillId="38" borderId="65" applyNumberFormat="0" applyProtection="0">
      <alignment horizontal="left" vertical="top" indent="1"/>
    </xf>
    <xf numFmtId="4" fontId="144" fillId="38" borderId="63" applyNumberFormat="0" applyProtection="0">
      <alignment horizontal="right" vertical="center"/>
    </xf>
    <xf numFmtId="190" fontId="134" fillId="0" borderId="69" applyNumberFormat="0" applyFill="0" applyAlignment="0" applyProtection="0"/>
    <xf numFmtId="190" fontId="144" fillId="37" borderId="65" applyNumberFormat="0" applyProtection="0">
      <alignment horizontal="left" vertical="top" indent="1"/>
    </xf>
    <xf numFmtId="190" fontId="101" fillId="38" borderId="65" applyNumberFormat="0" applyProtection="0">
      <alignment horizontal="left" vertical="top" indent="1"/>
    </xf>
    <xf numFmtId="190" fontId="144" fillId="63" borderId="63" applyNumberFormat="0" applyFon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4" fontId="151" fillId="87" borderId="66" applyNumberFormat="0" applyProtection="0">
      <alignment horizontal="left" vertical="center"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4" fontId="144" fillId="76" borderId="63" applyNumberFormat="0" applyProtection="0">
      <alignment horizontal="left" vertical="center" indent="1"/>
    </xf>
    <xf numFmtId="194" fontId="3" fillId="90" borderId="29">
      <alignment horizontal="right" vertical="center"/>
      <protection locked="0"/>
    </xf>
    <xf numFmtId="4" fontId="152" fillId="86" borderId="63" applyNumberFormat="0" applyProtection="0">
      <alignment horizontal="right" vertical="center"/>
    </xf>
    <xf numFmtId="190" fontId="144" fillId="37" borderId="65" applyNumberFormat="0" applyProtection="0">
      <alignment horizontal="left" vertical="top" indent="1"/>
    </xf>
    <xf numFmtId="190" fontId="101" fillId="38" borderId="65" applyNumberFormat="0" applyProtection="0">
      <alignment horizontal="left" vertical="top" indent="1"/>
    </xf>
    <xf numFmtId="4" fontId="144" fillId="82" borderId="63" applyNumberFormat="0" applyProtection="0">
      <alignment horizontal="right" vertical="center"/>
    </xf>
    <xf numFmtId="4" fontId="144" fillId="74" borderId="63" applyNumberFormat="0" applyProtection="0">
      <alignment vertical="center"/>
    </xf>
    <xf numFmtId="197" fontId="104" fillId="23" borderId="29">
      <alignment vertical="center"/>
    </xf>
    <xf numFmtId="186" fontId="104" fillId="22" borderId="29">
      <alignment vertical="center"/>
      <protection locked="0"/>
    </xf>
    <xf numFmtId="190" fontId="144" fillId="63" borderId="63" applyNumberFormat="0" applyFont="0" applyAlignment="0" applyProtection="0"/>
    <xf numFmtId="190" fontId="132" fillId="67" borderId="63" applyNumberFormat="0" applyAlignment="0" applyProtection="0"/>
    <xf numFmtId="190" fontId="134" fillId="0" borderId="69" applyNumberFormat="0" applyFill="0" applyAlignment="0" applyProtection="0"/>
    <xf numFmtId="4" fontId="150" fillId="36" borderId="65" applyNumberFormat="0" applyProtection="0">
      <alignment horizontal="left" vertical="center" indent="1"/>
    </xf>
    <xf numFmtId="190" fontId="144" fillId="44" borderId="65" applyNumberFormat="0" applyProtection="0">
      <alignment horizontal="left" vertical="top" indent="1"/>
    </xf>
    <xf numFmtId="4" fontId="144" fillId="80" borderId="63" applyNumberFormat="0" applyProtection="0">
      <alignment horizontal="right" vertical="center"/>
    </xf>
    <xf numFmtId="190" fontId="144" fillId="38" borderId="65" applyNumberFormat="0" applyProtection="0">
      <alignment horizontal="left" vertical="top" indent="1"/>
    </xf>
    <xf numFmtId="190" fontId="144" fillId="63" borderId="63" applyNumberFormat="0" applyFont="0" applyAlignment="0" applyProtection="0"/>
    <xf numFmtId="4" fontId="144" fillId="76" borderId="63" applyNumberFormat="0" applyProtection="0">
      <alignment horizontal="left" vertical="center" indent="1"/>
    </xf>
    <xf numFmtId="4" fontId="144" fillId="39" borderId="63" applyNumberFormat="0" applyProtection="0">
      <alignment horizontal="right" vertical="center"/>
    </xf>
    <xf numFmtId="190" fontId="144" fillId="38" borderId="65" applyNumberFormat="0" applyProtection="0">
      <alignment horizontal="left" vertical="top" indent="1"/>
    </xf>
    <xf numFmtId="190" fontId="101" fillId="38" borderId="65" applyNumberFormat="0" applyProtection="0">
      <alignment horizontal="left" vertical="top" indent="1"/>
    </xf>
    <xf numFmtId="4" fontId="144" fillId="79" borderId="66" applyNumberFormat="0" applyProtection="0">
      <alignment horizontal="right" vertical="center"/>
    </xf>
    <xf numFmtId="4" fontId="150" fillId="36" borderId="65" applyNumberFormat="0" applyProtection="0">
      <alignment horizontal="left" vertical="center" indent="1"/>
    </xf>
    <xf numFmtId="190" fontId="144" fillId="85" borderId="65" applyNumberFormat="0" applyProtection="0">
      <alignment horizontal="left" vertical="top" indent="1"/>
    </xf>
    <xf numFmtId="190" fontId="144" fillId="63" borderId="63" applyNumberFormat="0" applyFont="0" applyAlignment="0" applyProtection="0"/>
    <xf numFmtId="190" fontId="144" fillId="37" borderId="63" applyNumberFormat="0" applyProtection="0">
      <alignment horizontal="left" vertical="center" indent="1"/>
    </xf>
    <xf numFmtId="190" fontId="144" fillId="63" borderId="63" applyNumberFormat="0" applyFont="0" applyAlignment="0" applyProtection="0"/>
    <xf numFmtId="4" fontId="144" fillId="46" borderId="63" applyNumberFormat="0" applyProtection="0">
      <alignment horizontal="right" vertical="center"/>
    </xf>
    <xf numFmtId="190" fontId="144" fillId="63" borderId="63" applyNumberFormat="0" applyFont="0" applyAlignment="0" applyProtection="0"/>
    <xf numFmtId="190" fontId="144" fillId="85" borderId="65" applyNumberFormat="0" applyProtection="0">
      <alignment horizontal="left" vertical="top" indent="1"/>
    </xf>
    <xf numFmtId="4" fontId="152" fillId="86" borderId="63" applyNumberFormat="0" applyProtection="0">
      <alignment horizontal="right" vertical="center"/>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7" fontId="104" fillId="72" borderId="29">
      <alignment vertical="center"/>
    </xf>
    <xf numFmtId="185" fontId="104" fillId="72" borderId="29">
      <alignment vertical="center"/>
    </xf>
    <xf numFmtId="185"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4" fontId="104" fillId="72" borderId="29">
      <alignment vertical="center"/>
    </xf>
    <xf numFmtId="194" fontId="104" fillId="72" borderId="29">
      <alignment vertical="center"/>
    </xf>
    <xf numFmtId="197" fontId="104" fillId="72" borderId="29">
      <alignment vertical="center"/>
    </xf>
    <xf numFmtId="185"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5" fontId="104" fillId="22" borderId="29">
      <alignment vertical="center"/>
      <protection locked="0"/>
    </xf>
    <xf numFmtId="185"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85" fontId="104" fillId="22" borderId="29">
      <alignment vertical="center"/>
      <protection locked="0"/>
    </xf>
    <xf numFmtId="185" fontId="104" fillId="23" borderId="29">
      <alignment vertical="center"/>
    </xf>
    <xf numFmtId="185"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94" fontId="104" fillId="23" borderId="29">
      <alignment vertical="center"/>
    </xf>
    <xf numFmtId="197"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73" borderId="29">
      <alignment horizontal="right" vertical="center"/>
      <protection locked="0"/>
    </xf>
    <xf numFmtId="190" fontId="104" fillId="73" borderId="29">
      <alignment horizontal="right" vertical="center"/>
      <protection locked="0"/>
    </xf>
    <xf numFmtId="190" fontId="104" fillId="73" borderId="29">
      <alignment horizontal="right" vertical="center"/>
      <protection locked="0"/>
    </xf>
    <xf numFmtId="197" fontId="104" fillId="73" borderId="29">
      <alignment horizontal="right" vertical="center"/>
      <protection locked="0"/>
    </xf>
    <xf numFmtId="194" fontId="104" fillId="73" borderId="29">
      <alignment horizontal="right" vertical="center"/>
      <protection locked="0"/>
    </xf>
    <xf numFmtId="197"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190" fontId="144" fillId="85" borderId="63" applyNumberFormat="0" applyProtection="0">
      <alignment horizontal="left" vertical="center" indent="1"/>
    </xf>
    <xf numFmtId="190" fontId="144" fillId="37" borderId="63" applyNumberFormat="0" applyProtection="0">
      <alignment horizontal="left" vertical="center" indent="1"/>
    </xf>
    <xf numFmtId="190" fontId="101" fillId="86" borderId="29" applyNumberFormat="0">
      <protection locked="0"/>
    </xf>
    <xf numFmtId="190" fontId="149" fillId="44" borderId="67" applyBorder="0"/>
    <xf numFmtId="4" fontId="147" fillId="22" borderId="29" applyNumberFormat="0" applyProtection="0">
      <alignment vertical="center"/>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4" fontId="151" fillId="87" borderId="66" applyNumberFormat="0" applyProtection="0">
      <alignment horizontal="left" vertical="center" indent="1"/>
    </xf>
    <xf numFmtId="190" fontId="144" fillId="88" borderId="29"/>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79" borderId="66" applyNumberFormat="0" applyProtection="0">
      <alignment horizontal="right" vertical="center"/>
    </xf>
    <xf numFmtId="185" fontId="3" fillId="27" borderId="29">
      <alignment vertical="center"/>
    </xf>
    <xf numFmtId="194" fontId="3" fillId="27" borderId="29">
      <alignment vertical="center"/>
    </xf>
    <xf numFmtId="197" fontId="3" fillId="27" borderId="29">
      <alignment vertical="center"/>
    </xf>
    <xf numFmtId="185" fontId="3" fillId="20" borderId="29">
      <alignment vertical="center"/>
      <protection locked="0"/>
    </xf>
    <xf numFmtId="194" fontId="3" fillId="20" borderId="29">
      <alignment vertical="center"/>
      <protection locked="0"/>
    </xf>
    <xf numFmtId="201" fontId="3" fillId="33" borderId="29">
      <alignment vertical="center"/>
    </xf>
    <xf numFmtId="194" fontId="3" fillId="33" borderId="29">
      <alignment vertical="center"/>
    </xf>
    <xf numFmtId="197" fontId="3" fillId="33" borderId="29">
      <alignment vertical="center"/>
    </xf>
    <xf numFmtId="185" fontId="3" fillId="33" borderId="29">
      <alignment vertical="center"/>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32" fillId="67" borderId="63" applyNumberFormat="0" applyAlignment="0" applyProtection="0"/>
    <xf numFmtId="190" fontId="144" fillId="84" borderId="63" applyNumberFormat="0" applyProtection="0">
      <alignment horizontal="left" vertical="center" indent="1"/>
    </xf>
    <xf numFmtId="190" fontId="144" fillId="85" borderId="63" applyNumberFormat="0" applyProtection="0">
      <alignment horizontal="left" vertical="center" indent="1"/>
    </xf>
    <xf numFmtId="190" fontId="144" fillId="37" borderId="63" applyNumberFormat="0" applyProtection="0">
      <alignment horizontal="left" vertical="center" indent="1"/>
    </xf>
    <xf numFmtId="190" fontId="149" fillId="44" borderId="67" applyBorder="0"/>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90" fontId="144" fillId="85" borderId="65" applyNumberFormat="0" applyProtection="0">
      <alignment horizontal="left" vertical="top" indent="1"/>
    </xf>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190" fontId="150" fillId="38" borderId="65" applyNumberFormat="0" applyProtection="0">
      <alignment horizontal="left" vertical="top"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4" fontId="144" fillId="82" borderId="63" applyNumberFormat="0" applyProtection="0">
      <alignment horizontal="right" vertical="center"/>
    </xf>
    <xf numFmtId="190" fontId="150" fillId="38"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38" borderId="66" applyNumberFormat="0" applyProtection="0">
      <alignment horizontal="left" vertical="center" indent="1"/>
    </xf>
    <xf numFmtId="190" fontId="101" fillId="37" borderId="65" applyNumberFormat="0" applyProtection="0">
      <alignment horizontal="left" vertical="center" indent="1"/>
    </xf>
    <xf numFmtId="190" fontId="144" fillId="63" borderId="63" applyNumberFormat="0" applyFont="0" applyAlignment="0" applyProtection="0"/>
    <xf numFmtId="4" fontId="144" fillId="0" borderId="63" applyNumberFormat="0" applyProtection="0">
      <alignment horizontal="right" vertical="center"/>
    </xf>
    <xf numFmtId="190" fontId="144" fillId="85" borderId="65" applyNumberFormat="0" applyProtection="0">
      <alignment horizontal="left" vertical="top" indent="1"/>
    </xf>
    <xf numFmtId="190" fontId="144" fillId="38" borderId="65" applyNumberFormat="0" applyProtection="0">
      <alignment horizontal="left" vertical="top" indent="1"/>
    </xf>
    <xf numFmtId="4" fontId="144" fillId="37" borderId="66" applyNumberFormat="0" applyProtection="0">
      <alignment horizontal="left" vertical="center" indent="1"/>
    </xf>
    <xf numFmtId="4" fontId="144" fillId="74" borderId="63" applyNumberFormat="0" applyProtection="0">
      <alignment vertical="center"/>
    </xf>
    <xf numFmtId="201" fontId="3" fillId="33" borderId="29">
      <alignment vertical="center"/>
    </xf>
    <xf numFmtId="4" fontId="144" fillId="76" borderId="63" applyNumberFormat="0" applyProtection="0">
      <alignment horizontal="left" vertical="center" indent="1"/>
    </xf>
    <xf numFmtId="190" fontId="144" fillId="37" borderId="65" applyNumberFormat="0" applyProtection="0">
      <alignment horizontal="left" vertical="top" indent="1"/>
    </xf>
    <xf numFmtId="4" fontId="144" fillId="80" borderId="63" applyNumberFormat="0" applyProtection="0">
      <alignment horizontal="right" vertical="center"/>
    </xf>
    <xf numFmtId="197" fontId="104" fillId="73" borderId="29">
      <alignment horizontal="right" vertical="center"/>
      <protection locked="0"/>
    </xf>
    <xf numFmtId="186" fontId="104" fillId="23" borderId="29">
      <alignment vertical="center"/>
    </xf>
    <xf numFmtId="186" fontId="104" fillId="22" borderId="29">
      <alignment vertical="center"/>
      <protection locked="0"/>
    </xf>
    <xf numFmtId="190" fontId="144" fillId="63" borderId="63" applyNumberFormat="0" applyFont="0" applyAlignment="0" applyProtection="0"/>
    <xf numFmtId="4" fontId="151" fillId="87" borderId="66" applyNumberFormat="0" applyProtection="0">
      <alignment horizontal="left" vertical="center" indent="1"/>
    </xf>
    <xf numFmtId="190" fontId="144" fillId="85" borderId="65" applyNumberFormat="0" applyProtection="0">
      <alignment horizontal="left" vertical="top" indent="1"/>
    </xf>
    <xf numFmtId="190" fontId="101" fillId="44" borderId="65" applyNumberFormat="0" applyProtection="0">
      <alignment horizontal="left" vertical="top" indent="1"/>
    </xf>
    <xf numFmtId="4" fontId="144" fillId="77" borderId="63" applyNumberFormat="0" applyProtection="0">
      <alignment horizontal="right" vertical="center"/>
    </xf>
    <xf numFmtId="190" fontId="101" fillId="85" borderId="65" applyNumberFormat="0" applyProtection="0">
      <alignment horizontal="left" vertical="top" indent="1"/>
    </xf>
    <xf numFmtId="190" fontId="144" fillId="44" borderId="65" applyNumberFormat="0" applyProtection="0">
      <alignment horizontal="left" vertical="top" indent="1"/>
    </xf>
    <xf numFmtId="4" fontId="144" fillId="39" borderId="63" applyNumberFormat="0" applyProtection="0">
      <alignment horizontal="right" vertical="center"/>
    </xf>
    <xf numFmtId="4" fontId="144" fillId="38" borderId="66" applyNumberFormat="0" applyProtection="0">
      <alignment horizontal="left" vertical="center" indent="1"/>
    </xf>
    <xf numFmtId="37" fontId="107" fillId="0" borderId="68" applyNumberFormat="0"/>
    <xf numFmtId="190" fontId="144" fillId="85" borderId="63" applyNumberFormat="0" applyProtection="0">
      <alignment horizontal="left" vertical="center"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4" fillId="85" borderId="63" applyNumberFormat="0" applyProtection="0">
      <alignment horizontal="left" vertical="center" indent="1"/>
    </xf>
    <xf numFmtId="4" fontId="144" fillId="42" borderId="63" applyNumberFormat="0" applyProtection="0">
      <alignment horizontal="right" vertical="center"/>
    </xf>
    <xf numFmtId="190" fontId="144" fillId="38" borderId="65" applyNumberFormat="0" applyProtection="0">
      <alignment horizontal="left" vertical="top" indent="1"/>
    </xf>
    <xf numFmtId="190" fontId="144" fillId="63" borderId="63" applyNumberFormat="0" applyFont="0" applyAlignment="0" applyProtection="0"/>
    <xf numFmtId="4" fontId="144" fillId="38" borderId="63" applyNumberFormat="0" applyProtection="0">
      <alignment horizontal="right" vertical="center"/>
    </xf>
    <xf numFmtId="190" fontId="144" fillId="44" borderId="65" applyNumberFormat="0" applyProtection="0">
      <alignment horizontal="left" vertical="top" indent="1"/>
    </xf>
    <xf numFmtId="190" fontId="101" fillId="37" borderId="65" applyNumberFormat="0" applyProtection="0">
      <alignment horizontal="left" vertical="center" indent="1"/>
    </xf>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45" fillId="67" borderId="64" applyNumberFormat="0" applyAlignment="0" applyProtection="0"/>
    <xf numFmtId="190" fontId="145" fillId="67" borderId="64" applyNumberFormat="0" applyAlignment="0" applyProtection="0"/>
    <xf numFmtId="4" fontId="144" fillId="79" borderId="66"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9" fillId="44" borderId="67" applyBorder="0"/>
    <xf numFmtId="4" fontId="151" fillId="87" borderId="66" applyNumberFormat="0" applyProtection="0">
      <alignment horizontal="left" vertical="center" indent="1"/>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190" fontId="140" fillId="64" borderId="63" applyNumberFormat="0" applyAlignment="0" applyProtection="0"/>
    <xf numFmtId="190" fontId="144" fillId="85" borderId="63" applyNumberFormat="0" applyProtection="0">
      <alignment horizontal="left" vertical="center" indent="1"/>
    </xf>
    <xf numFmtId="190" fontId="144" fillId="37" borderId="63" applyNumberFormat="0" applyProtection="0">
      <alignment horizontal="left" vertical="center" indent="1"/>
    </xf>
    <xf numFmtId="190" fontId="149" fillId="44" borderId="67" applyBorder="0"/>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90" fontId="134" fillId="0" borderId="69" applyNumberFormat="0" applyFill="0" applyAlignment="0" applyProtection="0"/>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44" fillId="36" borderId="63" applyNumberFormat="0" applyProtection="0">
      <alignment horizontal="left" vertical="center" indent="1"/>
    </xf>
    <xf numFmtId="4" fontId="144" fillId="75" borderId="63" applyNumberFormat="0" applyProtection="0">
      <alignment horizontal="left" vertical="center"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40" fillId="64" borderId="63" applyNumberForma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195" fontId="107" fillId="0" borderId="72" applyFill="0"/>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4" fontId="144" fillId="79" borderId="66" applyNumberFormat="0" applyProtection="0">
      <alignment horizontal="right" vertical="center"/>
    </xf>
    <xf numFmtId="190" fontId="144" fillId="63" borderId="63" applyNumberFormat="0" applyFont="0" applyAlignment="0" applyProtection="0"/>
    <xf numFmtId="190" fontId="134" fillId="0" borderId="69" applyNumberFormat="0" applyFill="0" applyAlignment="0" applyProtection="0"/>
    <xf numFmtId="190" fontId="144" fillId="37" borderId="65" applyNumberFormat="0" applyProtection="0">
      <alignment horizontal="left" vertical="top" indent="1"/>
    </xf>
    <xf numFmtId="190" fontId="144" fillId="38" borderId="65" applyNumberFormat="0" applyProtection="0">
      <alignment horizontal="left" vertical="top" indent="1"/>
    </xf>
    <xf numFmtId="4" fontId="101" fillId="44" borderId="66" applyNumberFormat="0" applyProtection="0">
      <alignment horizontal="left" vertical="center" indent="1"/>
    </xf>
    <xf numFmtId="190" fontId="148" fillId="74" borderId="65" applyNumberFormat="0" applyProtection="0">
      <alignment horizontal="left" vertical="top" indent="1"/>
    </xf>
    <xf numFmtId="190" fontId="104" fillId="23" borderId="29">
      <alignment vertical="center"/>
    </xf>
    <xf numFmtId="186" fontId="104" fillId="22" borderId="29">
      <alignment vertical="center"/>
      <protection locked="0"/>
    </xf>
    <xf numFmtId="197" fontId="104" fillId="72" borderId="29">
      <alignment vertical="center"/>
    </xf>
    <xf numFmtId="190" fontId="101" fillId="37" borderId="65" applyNumberFormat="0" applyProtection="0">
      <alignment horizontal="left" vertical="center" indent="1"/>
    </xf>
    <xf numFmtId="190" fontId="144" fillId="44" borderId="65" applyNumberFormat="0" applyProtection="0">
      <alignment horizontal="left" vertical="top" indent="1"/>
    </xf>
    <xf numFmtId="4" fontId="144" fillId="39" borderId="63" applyNumberFormat="0" applyProtection="0">
      <alignment horizontal="right" vertical="center"/>
    </xf>
    <xf numFmtId="190" fontId="144" fillId="63" borderId="63" applyNumberFormat="0" applyFont="0" applyAlignment="0" applyProtection="0"/>
    <xf numFmtId="190" fontId="144" fillId="38" borderId="65" applyNumberFormat="0" applyProtection="0">
      <alignment horizontal="left" vertical="top" indent="1"/>
    </xf>
    <xf numFmtId="4" fontId="101" fillId="44" borderId="66" applyNumberFormat="0" applyProtection="0">
      <alignment horizontal="left" vertical="center" indent="1"/>
    </xf>
    <xf numFmtId="190" fontId="132" fillId="67" borderId="63" applyNumberFormat="0" applyAlignment="0" applyProtection="0"/>
    <xf numFmtId="4" fontId="144" fillId="76" borderId="63" applyNumberFormat="0" applyProtection="0">
      <alignment horizontal="left" vertical="center" indent="1"/>
    </xf>
    <xf numFmtId="190" fontId="101" fillId="37" borderId="65" applyNumberFormat="0" applyProtection="0">
      <alignment horizontal="left" vertical="top" indent="1"/>
    </xf>
    <xf numFmtId="190" fontId="145" fillId="67" borderId="64" applyNumberFormat="0" applyAlignment="0" applyProtection="0"/>
    <xf numFmtId="190" fontId="148" fillId="74" borderId="65" applyNumberFormat="0" applyProtection="0">
      <alignment horizontal="left" vertical="top" indent="1"/>
    </xf>
    <xf numFmtId="4" fontId="144" fillId="76" borderId="63" applyNumberFormat="0" applyProtection="0">
      <alignment horizontal="left" vertical="center" indent="1"/>
    </xf>
    <xf numFmtId="190" fontId="144" fillId="85" borderId="65" applyNumberFormat="0" applyProtection="0">
      <alignment horizontal="left" vertical="top" indent="1"/>
    </xf>
    <xf numFmtId="190" fontId="144" fillId="63" borderId="63" applyNumberFormat="0" applyFont="0" applyAlignment="0" applyProtection="0"/>
    <xf numFmtId="190" fontId="144" fillId="37" borderId="65" applyNumberFormat="0" applyProtection="0">
      <alignment horizontal="left" vertical="top" indent="1"/>
    </xf>
    <xf numFmtId="190" fontId="132" fillId="67" borderId="63" applyNumberFormat="0" applyAlignment="0" applyProtection="0"/>
    <xf numFmtId="4" fontId="147" fillId="75" borderId="63" applyNumberFormat="0" applyProtection="0">
      <alignmen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4" fontId="144" fillId="76" borderId="63" applyNumberFormat="0" applyProtection="0">
      <alignment horizontal="left" vertical="center" indent="1"/>
    </xf>
    <xf numFmtId="190" fontId="101" fillId="38" borderId="65" applyNumberFormat="0" applyProtection="0">
      <alignment horizontal="left" vertical="center" indent="1"/>
    </xf>
    <xf numFmtId="190" fontId="101" fillId="37" borderId="65" applyNumberFormat="0" applyProtection="0">
      <alignment horizontal="left" vertical="center" indent="1"/>
    </xf>
    <xf numFmtId="4" fontId="144" fillId="74" borderId="63" applyNumberFormat="0" applyProtection="0">
      <alignment vertical="center"/>
    </xf>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190" fontId="140" fillId="64" borderId="63" applyNumberFormat="0" applyAlignment="0" applyProtection="0"/>
    <xf numFmtId="190" fontId="144" fillId="85" borderId="63" applyNumberFormat="0" applyProtection="0">
      <alignment horizontal="left" vertical="center" indent="1"/>
    </xf>
    <xf numFmtId="190" fontId="144" fillId="37" borderId="63" applyNumberFormat="0" applyProtection="0">
      <alignment horizontal="left" vertical="center" indent="1"/>
    </xf>
    <xf numFmtId="190" fontId="149" fillId="44" borderId="67" applyBorder="0"/>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 fontId="144" fillId="0" borderId="63" applyNumberFormat="0" applyProtection="0">
      <alignment horizontal="right" vertical="center"/>
    </xf>
    <xf numFmtId="190" fontId="144" fillId="37" borderId="65" applyNumberFormat="0" applyProtection="0">
      <alignment horizontal="left" vertical="top" indent="1"/>
    </xf>
    <xf numFmtId="190" fontId="144" fillId="37" borderId="63"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4" fontId="144" fillId="38" borderId="63" applyNumberFormat="0" applyProtection="0">
      <alignment horizontal="right" vertical="center"/>
    </xf>
    <xf numFmtId="190" fontId="132" fillId="67" borderId="63" applyNumberFormat="0" applyAlignment="0" applyProtection="0"/>
    <xf numFmtId="190" fontId="144" fillId="38" borderId="65" applyNumberFormat="0" applyProtection="0">
      <alignment horizontal="left" vertical="top" indent="1"/>
    </xf>
    <xf numFmtId="4" fontId="144" fillId="0" borderId="63" applyNumberFormat="0" applyProtection="0">
      <alignment horizontal="right" vertical="center"/>
    </xf>
    <xf numFmtId="190" fontId="150" fillId="38" borderId="65" applyNumberFormat="0" applyProtection="0">
      <alignment horizontal="left" vertical="top" indent="1"/>
    </xf>
    <xf numFmtId="4" fontId="144" fillId="39" borderId="63" applyNumberFormat="0" applyProtection="0">
      <alignment horizontal="right" vertical="center"/>
    </xf>
    <xf numFmtId="4" fontId="144" fillId="83" borderId="66"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32" fillId="67" borderId="63" applyNumberFormat="0" applyAlignment="0" applyProtection="0"/>
    <xf numFmtId="185" fontId="3" fillId="27" borderId="29">
      <alignment vertical="center"/>
    </xf>
    <xf numFmtId="185" fontId="3" fillId="27" borderId="29">
      <alignment vertical="center"/>
    </xf>
    <xf numFmtId="185" fontId="3" fillId="27" borderId="29">
      <alignment vertical="center"/>
    </xf>
    <xf numFmtId="0" fontId="3" fillId="27" borderId="29">
      <alignment vertical="center"/>
    </xf>
    <xf numFmtId="0" fontId="3" fillId="27" borderId="29">
      <alignment vertical="center"/>
    </xf>
    <xf numFmtId="0" fontId="3" fillId="27" borderId="29">
      <alignment vertical="center"/>
    </xf>
    <xf numFmtId="0" fontId="3" fillId="27" borderId="29">
      <alignment vertical="center"/>
    </xf>
    <xf numFmtId="185" fontId="3" fillId="27" borderId="29">
      <alignment vertical="center"/>
    </xf>
    <xf numFmtId="194" fontId="3" fillId="27" borderId="29">
      <alignment vertical="center"/>
    </xf>
    <xf numFmtId="185" fontId="3" fillId="27" borderId="29">
      <alignment vertical="center"/>
    </xf>
    <xf numFmtId="201" fontId="3" fillId="27" borderId="29">
      <alignment vertical="center"/>
    </xf>
    <xf numFmtId="194" fontId="3" fillId="27" borderId="29">
      <alignment vertical="center"/>
    </xf>
    <xf numFmtId="194" fontId="3" fillId="27" borderId="29">
      <alignment vertical="center"/>
    </xf>
    <xf numFmtId="197" fontId="3" fillId="27" borderId="29">
      <alignment vertical="center"/>
    </xf>
    <xf numFmtId="186" fontId="3" fillId="20" borderId="29">
      <alignment vertical="center"/>
      <protection locked="0"/>
    </xf>
    <xf numFmtId="186" fontId="3" fillId="20" borderId="29">
      <alignment vertical="center"/>
      <protection locked="0"/>
    </xf>
    <xf numFmtId="0" fontId="3" fillId="20" borderId="29">
      <alignment vertical="center"/>
      <protection locked="0"/>
    </xf>
    <xf numFmtId="0" fontId="3" fillId="20" borderId="29">
      <alignment vertical="center"/>
      <protection locked="0"/>
    </xf>
    <xf numFmtId="186" fontId="3" fillId="20" borderId="29">
      <alignment vertical="center"/>
      <protection locked="0"/>
    </xf>
    <xf numFmtId="186" fontId="3" fillId="20" borderId="29">
      <alignment vertical="center"/>
      <protection locked="0"/>
    </xf>
    <xf numFmtId="0" fontId="3" fillId="20" borderId="29">
      <alignment vertical="center"/>
      <protection locked="0"/>
    </xf>
    <xf numFmtId="0" fontId="3" fillId="20" borderId="29">
      <alignment vertical="center"/>
      <protection locked="0"/>
    </xf>
    <xf numFmtId="186" fontId="3" fillId="20" borderId="29">
      <alignment vertical="center"/>
      <protection locked="0"/>
    </xf>
    <xf numFmtId="186" fontId="3" fillId="20" borderId="29">
      <alignment vertical="center"/>
      <protection locked="0"/>
    </xf>
    <xf numFmtId="194" fontId="3" fillId="20" borderId="29">
      <alignment vertical="center"/>
      <protection locked="0"/>
    </xf>
    <xf numFmtId="185" fontId="3" fillId="20" borderId="29">
      <alignment vertical="center"/>
      <protection locked="0"/>
    </xf>
    <xf numFmtId="167" fontId="3" fillId="20" borderId="29">
      <alignment vertical="center"/>
      <protection locked="0"/>
    </xf>
    <xf numFmtId="167" fontId="3" fillId="20" borderId="29">
      <alignment vertical="center"/>
      <protection locked="0"/>
    </xf>
    <xf numFmtId="167" fontId="3" fillId="20" borderId="29">
      <alignment vertical="center"/>
      <protection locked="0"/>
    </xf>
    <xf numFmtId="167" fontId="3" fillId="20" borderId="29">
      <alignment vertical="center"/>
      <protection locked="0"/>
    </xf>
    <xf numFmtId="185" fontId="3" fillId="20" borderId="29">
      <alignment vertical="center"/>
      <protection locked="0"/>
    </xf>
    <xf numFmtId="185" fontId="3" fillId="20" borderId="29">
      <alignment vertical="center"/>
      <protection locked="0"/>
    </xf>
    <xf numFmtId="194" fontId="3" fillId="20" borderId="29">
      <alignment vertical="center"/>
      <protection locked="0"/>
    </xf>
    <xf numFmtId="185"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201" fontId="3" fillId="33" borderId="29">
      <alignment vertical="center"/>
    </xf>
    <xf numFmtId="194" fontId="3" fillId="33" borderId="29">
      <alignment vertical="center"/>
    </xf>
    <xf numFmtId="194" fontId="3" fillId="33" borderId="29">
      <alignment vertical="center"/>
    </xf>
    <xf numFmtId="197" fontId="3" fillId="33" borderId="29">
      <alignment vertical="center"/>
    </xf>
    <xf numFmtId="0" fontId="3" fillId="33" borderId="29">
      <alignment vertical="center"/>
    </xf>
    <xf numFmtId="0" fontId="3" fillId="33" borderId="29">
      <alignment vertical="center"/>
    </xf>
    <xf numFmtId="0" fontId="3" fillId="33" borderId="29">
      <alignment vertical="center"/>
    </xf>
    <xf numFmtId="0" fontId="3" fillId="33" borderId="29">
      <alignment vertical="center"/>
    </xf>
    <xf numFmtId="185" fontId="3" fillId="33" borderId="29">
      <alignment vertical="center"/>
    </xf>
    <xf numFmtId="194" fontId="3" fillId="33" borderId="29">
      <alignment vertical="center"/>
    </xf>
    <xf numFmtId="185" fontId="3" fillId="33" borderId="29">
      <alignment vertical="center"/>
    </xf>
    <xf numFmtId="185" fontId="3" fillId="33" borderId="29">
      <alignment vertical="center"/>
    </xf>
    <xf numFmtId="185" fontId="3" fillId="90" borderId="29">
      <alignment horizontal="right" vertical="center"/>
      <protection locked="0"/>
    </xf>
    <xf numFmtId="0" fontId="3" fillId="90" borderId="29">
      <alignment horizontal="right" vertical="center"/>
      <protection locked="0"/>
    </xf>
    <xf numFmtId="0" fontId="3" fillId="90" borderId="29">
      <alignment horizontal="right" vertical="center"/>
      <protection locked="0"/>
    </xf>
    <xf numFmtId="0" fontId="3" fillId="90" borderId="29">
      <alignment horizontal="right" vertical="center"/>
      <protection locked="0"/>
    </xf>
    <xf numFmtId="201" fontId="3" fillId="90" borderId="29">
      <alignment horizontal="right" vertical="center"/>
      <protection locked="0"/>
    </xf>
    <xf numFmtId="194" fontId="3" fillId="90" borderId="29">
      <alignment horizontal="right" vertical="center"/>
      <protection locked="0"/>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194" fontId="3" fillId="90" borderId="29">
      <alignment horizontal="right" vertical="center"/>
      <protection locked="0"/>
    </xf>
    <xf numFmtId="185" fontId="3" fillId="90" borderId="29">
      <alignment horizontal="right" vertical="center"/>
      <protection locked="0"/>
    </xf>
    <xf numFmtId="185" fontId="3" fillId="90" borderId="29">
      <alignment horizontal="right" vertical="center"/>
      <protection locked="0"/>
    </xf>
    <xf numFmtId="0" fontId="101" fillId="86" borderId="29" applyNumberFormat="0">
      <protection locked="0"/>
    </xf>
    <xf numFmtId="190" fontId="144" fillId="44" borderId="65" applyNumberFormat="0" applyProtection="0">
      <alignment horizontal="left" vertical="top" indent="1"/>
    </xf>
    <xf numFmtId="4" fontId="144" fillId="81" borderId="63" applyNumberFormat="0" applyProtection="0">
      <alignment horizontal="right" vertical="center"/>
    </xf>
    <xf numFmtId="4" fontId="150" fillId="71" borderId="65" applyNumberFormat="0" applyProtection="0">
      <alignment vertical="center"/>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01" fillId="44" borderId="66" applyNumberFormat="0" applyProtection="0">
      <alignment horizontal="left" vertical="center" indent="1"/>
    </xf>
    <xf numFmtId="190" fontId="101" fillId="37" borderId="65" applyNumberFormat="0" applyProtection="0">
      <alignment horizontal="left" vertical="center" indent="1"/>
    </xf>
    <xf numFmtId="4" fontId="150" fillId="71" borderId="65" applyNumberFormat="0" applyProtection="0">
      <alignment vertical="center"/>
    </xf>
    <xf numFmtId="190" fontId="144" fillId="85" borderId="65" applyNumberFormat="0" applyProtection="0">
      <alignment horizontal="left" vertical="top" indent="1"/>
    </xf>
    <xf numFmtId="190" fontId="101" fillId="38" borderId="65" applyNumberFormat="0" applyProtection="0">
      <alignment horizontal="left" vertical="center" indent="1"/>
    </xf>
    <xf numFmtId="4" fontId="101" fillId="44" borderId="66" applyNumberFormat="0" applyProtection="0">
      <alignment horizontal="left" vertical="center" indent="1"/>
    </xf>
    <xf numFmtId="190" fontId="144" fillId="63" borderId="63" applyNumberFormat="0" applyFont="0" applyAlignment="0" applyProtection="0"/>
    <xf numFmtId="197" fontId="3" fillId="27" borderId="29">
      <alignment vertical="center"/>
    </xf>
    <xf numFmtId="190" fontId="150" fillId="71"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04" fillId="73" borderId="29">
      <alignment horizontal="right" vertical="center"/>
      <protection locked="0"/>
    </xf>
    <xf numFmtId="185" fontId="104" fillId="23" borderId="29">
      <alignment vertical="center"/>
    </xf>
    <xf numFmtId="194" fontId="104" fillId="72" borderId="29">
      <alignment vertical="center"/>
    </xf>
    <xf numFmtId="190" fontId="144" fillId="63" borderId="63" applyNumberFormat="0" applyFont="0" applyAlignment="0" applyProtection="0"/>
    <xf numFmtId="4" fontId="147" fillId="24" borderId="63" applyNumberFormat="0" applyProtection="0">
      <alignment horizontal="right" vertical="center"/>
    </xf>
    <xf numFmtId="190" fontId="101" fillId="85" borderId="65" applyNumberFormat="0" applyProtection="0">
      <alignment horizontal="left" vertical="center" indent="1"/>
    </xf>
    <xf numFmtId="190" fontId="144" fillId="38" borderId="65" applyNumberFormat="0" applyProtection="0">
      <alignment horizontal="left" vertical="top" indent="1"/>
    </xf>
    <xf numFmtId="190" fontId="144" fillId="36" borderId="63" applyNumberFormat="0" applyProtection="0">
      <alignment horizontal="left" vertical="center" indent="1"/>
    </xf>
    <xf numFmtId="4" fontId="144" fillId="75" borderId="63" applyNumberFormat="0" applyProtection="0">
      <alignment horizontal="left" vertical="center" indent="1"/>
    </xf>
    <xf numFmtId="190" fontId="145" fillId="67" borderId="64"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01" fillId="38"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5" fillId="67" borderId="64" applyNumberFormat="0" applyAlignment="0" applyProtection="0"/>
    <xf numFmtId="190" fontId="149" fillId="44" borderId="67" applyBorder="0"/>
    <xf numFmtId="190" fontId="144" fillId="84" borderId="63" applyNumberFormat="0" applyProtection="0">
      <alignment horizontal="left" vertical="center"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84" borderId="63" applyNumberFormat="0" applyProtection="0">
      <alignment horizontal="left" vertical="center"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185" fontId="104" fillId="23" borderId="29">
      <alignment vertical="center"/>
    </xf>
    <xf numFmtId="190" fontId="101" fillId="86" borderId="29" applyNumberFormat="0">
      <protection locked="0"/>
    </xf>
    <xf numFmtId="190" fontId="144" fillId="88" borderId="29"/>
    <xf numFmtId="4" fontId="144" fillId="42" borderId="63" applyNumberFormat="0" applyProtection="0">
      <alignment horizontal="right" vertical="center"/>
    </xf>
    <xf numFmtId="190" fontId="144" fillId="38" borderId="65" applyNumberFormat="0" applyProtection="0">
      <alignment horizontal="left" vertical="top" indent="1"/>
    </xf>
    <xf numFmtId="190" fontId="144" fillId="85" borderId="65" applyNumberFormat="0" applyProtection="0">
      <alignment horizontal="left" vertical="top" indent="1"/>
    </xf>
    <xf numFmtId="4" fontId="144" fillId="77" borderId="63" applyNumberFormat="0" applyProtection="0">
      <alignment horizontal="right" vertical="center"/>
    </xf>
    <xf numFmtId="4" fontId="144" fillId="76" borderId="63" applyNumberFormat="0" applyProtection="0">
      <alignment horizontal="left" vertical="center" indent="1"/>
    </xf>
    <xf numFmtId="190" fontId="134" fillId="0" borderId="69" applyNumberFormat="0" applyFill="0" applyAlignment="0" applyProtection="0"/>
    <xf numFmtId="4" fontId="147" fillId="75" borderId="63" applyNumberFormat="0" applyProtection="0">
      <alignment vertical="center"/>
    </xf>
    <xf numFmtId="4" fontId="147" fillId="24" borderId="63" applyNumberFormat="0" applyProtection="0">
      <alignment horizontal="right" vertical="center"/>
    </xf>
    <xf numFmtId="190" fontId="144" fillId="85" borderId="63" applyNumberFormat="0" applyProtection="0">
      <alignment horizontal="left" vertical="center" indent="1"/>
    </xf>
    <xf numFmtId="4" fontId="144" fillId="81" borderId="63" applyNumberFormat="0" applyProtection="0">
      <alignment horizontal="right" vertical="center"/>
    </xf>
    <xf numFmtId="4" fontId="144" fillId="38" borderId="63" applyNumberFormat="0" applyProtection="0">
      <alignment horizontal="right" vertical="center"/>
    </xf>
    <xf numFmtId="186" fontId="3" fillId="20" borderId="29">
      <alignment vertical="center"/>
      <protection locked="0"/>
    </xf>
    <xf numFmtId="186" fontId="3" fillId="20" borderId="29">
      <alignment vertical="center"/>
      <protection locked="0"/>
    </xf>
    <xf numFmtId="0" fontId="3" fillId="20" borderId="29">
      <alignment vertical="center"/>
      <protection locked="0"/>
    </xf>
    <xf numFmtId="0" fontId="3" fillId="20" borderId="29">
      <alignment vertical="center"/>
      <protection locked="0"/>
    </xf>
    <xf numFmtId="186" fontId="3" fillId="20" borderId="29">
      <alignment vertical="center"/>
      <protection locked="0"/>
    </xf>
    <xf numFmtId="186" fontId="3" fillId="20" borderId="29">
      <alignment vertical="center"/>
      <protection locked="0"/>
    </xf>
    <xf numFmtId="194" fontId="3" fillId="20" borderId="29">
      <alignment vertical="center"/>
      <protection locked="0"/>
    </xf>
    <xf numFmtId="185" fontId="3" fillId="20" borderId="29">
      <alignment vertical="center"/>
      <protection locked="0"/>
    </xf>
    <xf numFmtId="167" fontId="3" fillId="20" borderId="29">
      <alignment vertical="center"/>
      <protection locked="0"/>
    </xf>
    <xf numFmtId="167" fontId="3" fillId="20" borderId="29">
      <alignment vertical="center"/>
      <protection locked="0"/>
    </xf>
    <xf numFmtId="167" fontId="3" fillId="20" borderId="29">
      <alignment vertical="center"/>
      <protection locked="0"/>
    </xf>
    <xf numFmtId="167" fontId="3" fillId="20" borderId="29">
      <alignment vertical="center"/>
      <protection locked="0"/>
    </xf>
    <xf numFmtId="185" fontId="3" fillId="20" borderId="29">
      <alignment vertical="center"/>
      <protection locked="0"/>
    </xf>
    <xf numFmtId="185" fontId="3" fillId="20" borderId="29">
      <alignment vertical="center"/>
      <protection locked="0"/>
    </xf>
    <xf numFmtId="194" fontId="3" fillId="20" borderId="29">
      <alignment vertical="center"/>
      <protection locked="0"/>
    </xf>
    <xf numFmtId="185"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201" fontId="3" fillId="33" borderId="29">
      <alignment vertical="center"/>
    </xf>
    <xf numFmtId="194" fontId="3" fillId="33" borderId="29">
      <alignment vertical="center"/>
    </xf>
    <xf numFmtId="194" fontId="3" fillId="33" borderId="29">
      <alignment vertical="center"/>
    </xf>
    <xf numFmtId="197" fontId="3" fillId="33" borderId="29">
      <alignment vertical="center"/>
    </xf>
    <xf numFmtId="0" fontId="3" fillId="33" borderId="29">
      <alignment vertical="center"/>
    </xf>
    <xf numFmtId="0" fontId="3" fillId="33" borderId="29">
      <alignment vertical="center"/>
    </xf>
    <xf numFmtId="0" fontId="3" fillId="33" borderId="29">
      <alignment vertical="center"/>
    </xf>
    <xf numFmtId="0" fontId="3" fillId="33" borderId="29">
      <alignment vertical="center"/>
    </xf>
    <xf numFmtId="185" fontId="3" fillId="33" borderId="29">
      <alignment vertical="center"/>
    </xf>
    <xf numFmtId="194" fontId="3" fillId="33" borderId="29">
      <alignment vertical="center"/>
    </xf>
    <xf numFmtId="185" fontId="3" fillId="33" borderId="29">
      <alignment vertical="center"/>
    </xf>
    <xf numFmtId="185" fontId="3" fillId="33" borderId="29">
      <alignment vertical="center"/>
    </xf>
    <xf numFmtId="185" fontId="3" fillId="90" borderId="29">
      <alignment horizontal="right" vertical="center"/>
      <protection locked="0"/>
    </xf>
    <xf numFmtId="0" fontId="3" fillId="90" borderId="29">
      <alignment horizontal="right" vertical="center"/>
      <protection locked="0"/>
    </xf>
    <xf numFmtId="0" fontId="3" fillId="90" borderId="29">
      <alignment horizontal="right" vertical="center"/>
      <protection locked="0"/>
    </xf>
    <xf numFmtId="0" fontId="3" fillId="90" borderId="29">
      <alignment horizontal="right" vertical="center"/>
      <protection locked="0"/>
    </xf>
    <xf numFmtId="201" fontId="3" fillId="90" borderId="29">
      <alignment horizontal="right" vertical="center"/>
      <protection locked="0"/>
    </xf>
    <xf numFmtId="194" fontId="3" fillId="90" borderId="29">
      <alignment horizontal="right" vertical="center"/>
      <protection locked="0"/>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194" fontId="3" fillId="90" borderId="29">
      <alignment horizontal="right" vertical="center"/>
      <protection locked="0"/>
    </xf>
    <xf numFmtId="185" fontId="3" fillId="90" borderId="29">
      <alignment horizontal="right" vertical="center"/>
      <protection locked="0"/>
    </xf>
    <xf numFmtId="185" fontId="3" fillId="90" borderId="29">
      <alignment horizontal="right" vertical="center"/>
      <protection locked="0"/>
    </xf>
    <xf numFmtId="4" fontId="157" fillId="75" borderId="65" applyNumberFormat="0" applyProtection="0">
      <alignment vertical="center"/>
    </xf>
    <xf numFmtId="4" fontId="158" fillId="75" borderId="65" applyNumberFormat="0" applyProtection="0">
      <alignment vertical="center"/>
    </xf>
    <xf numFmtId="4" fontId="109" fillId="75" borderId="65" applyNumberFormat="0" applyProtection="0">
      <alignment horizontal="left" vertical="center" indent="1"/>
    </xf>
    <xf numFmtId="0" fontId="108" fillId="74" borderId="65" applyNumberFormat="0" applyProtection="0">
      <alignment horizontal="left" vertical="top" indent="1"/>
    </xf>
    <xf numFmtId="4" fontId="109" fillId="97" borderId="65" applyNumberFormat="0" applyProtection="0">
      <alignment horizontal="right" vertical="center"/>
    </xf>
    <xf numFmtId="4" fontId="109" fillId="98" borderId="65" applyNumberFormat="0" applyProtection="0">
      <alignment horizontal="right" vertical="center"/>
    </xf>
    <xf numFmtId="4" fontId="109" fillId="99" borderId="65" applyNumberFormat="0" applyProtection="0">
      <alignment horizontal="right" vertical="center"/>
    </xf>
    <xf numFmtId="4" fontId="109" fillId="23" borderId="65" applyNumberFormat="0" applyProtection="0">
      <alignment horizontal="right" vertical="center"/>
    </xf>
    <xf numFmtId="4" fontId="109" fillId="72" borderId="65" applyNumberFormat="0" applyProtection="0">
      <alignment horizontal="right" vertical="center"/>
    </xf>
    <xf numFmtId="4" fontId="109" fillId="100" borderId="65" applyNumberFormat="0" applyProtection="0">
      <alignment horizontal="right" vertical="center"/>
    </xf>
    <xf numFmtId="4" fontId="109" fillId="101" borderId="65" applyNumberFormat="0" applyProtection="0">
      <alignment horizontal="right" vertical="center"/>
    </xf>
    <xf numFmtId="4" fontId="109" fillId="102" borderId="65" applyNumberFormat="0" applyProtection="0">
      <alignment horizontal="right" vertical="center"/>
    </xf>
    <xf numFmtId="4" fontId="109" fillId="103" borderId="65" applyNumberFormat="0" applyProtection="0">
      <alignment horizontal="right" vertical="center"/>
    </xf>
    <xf numFmtId="4" fontId="109" fillId="105" borderId="65" applyNumberFormat="0" applyProtection="0">
      <alignment horizontal="right" vertical="center"/>
    </xf>
    <xf numFmtId="0" fontId="101" fillId="44" borderId="65" applyNumberFormat="0" applyProtection="0">
      <alignment horizontal="left" vertical="center" indent="1"/>
    </xf>
    <xf numFmtId="0" fontId="101" fillId="44" borderId="65" applyNumberFormat="0" applyProtection="0">
      <alignment horizontal="left" vertical="top" indent="1"/>
    </xf>
    <xf numFmtId="0" fontId="101" fillId="38" borderId="65" applyNumberFormat="0" applyProtection="0">
      <alignment horizontal="left" vertical="center" indent="1"/>
    </xf>
    <xf numFmtId="0" fontId="101" fillId="38" borderId="65" applyNumberFormat="0" applyProtection="0">
      <alignment horizontal="left" vertical="top" indent="1"/>
    </xf>
    <xf numFmtId="0" fontId="101" fillId="85" borderId="65" applyNumberFormat="0" applyProtection="0">
      <alignment horizontal="left" vertical="center" indent="1"/>
    </xf>
    <xf numFmtId="0" fontId="101" fillId="85" borderId="65" applyNumberFormat="0" applyProtection="0">
      <alignment horizontal="left" vertical="top" indent="1"/>
    </xf>
    <xf numFmtId="0" fontId="101" fillId="37" borderId="65" applyNumberFormat="0" applyProtection="0">
      <alignment horizontal="left" vertical="center" indent="1"/>
    </xf>
    <xf numFmtId="0" fontId="101" fillId="37" borderId="65" applyNumberFormat="0" applyProtection="0">
      <alignment horizontal="left" vertical="top" indent="1"/>
    </xf>
    <xf numFmtId="0" fontId="101" fillId="86" borderId="29" applyNumberFormat="0">
      <protection locked="0"/>
    </xf>
    <xf numFmtId="4" fontId="109" fillId="106" borderId="65" applyNumberFormat="0" applyProtection="0">
      <alignment vertical="center"/>
    </xf>
    <xf numFmtId="4" fontId="159" fillId="106" borderId="65" applyNumberFormat="0" applyProtection="0">
      <alignment vertical="center"/>
    </xf>
    <xf numFmtId="4" fontId="157" fillId="105" borderId="71" applyNumberFormat="0" applyProtection="0">
      <alignment horizontal="left" vertical="center" indent="1"/>
    </xf>
    <xf numFmtId="0" fontId="128" fillId="71" borderId="65" applyNumberFormat="0" applyProtection="0">
      <alignment horizontal="left" vertical="top" indent="1"/>
    </xf>
    <xf numFmtId="4" fontId="109" fillId="106" borderId="65" applyNumberFormat="0" applyProtection="0">
      <alignment horizontal="right" vertical="center"/>
    </xf>
    <xf numFmtId="4" fontId="159" fillId="106" borderId="65" applyNumberFormat="0" applyProtection="0">
      <alignment horizontal="right" vertical="center"/>
    </xf>
    <xf numFmtId="4" fontId="157" fillId="105" borderId="65" applyNumberFormat="0" applyProtection="0">
      <alignment horizontal="left" vertical="center" indent="1"/>
    </xf>
    <xf numFmtId="0" fontId="128" fillId="38" borderId="65" applyNumberFormat="0" applyProtection="0">
      <alignment horizontal="left" vertical="top" indent="1"/>
    </xf>
    <xf numFmtId="4" fontId="160" fillId="107" borderId="71" applyNumberFormat="0" applyProtection="0">
      <alignment horizontal="left" vertical="center" indent="1"/>
    </xf>
    <xf numFmtId="4" fontId="161" fillId="106" borderId="65" applyNumberFormat="0" applyProtection="0">
      <alignment horizontal="right" vertical="center"/>
    </xf>
    <xf numFmtId="190" fontId="132" fillId="67" borderId="63" applyNumberFormat="0" applyAlignment="0" applyProtection="0"/>
    <xf numFmtId="190" fontId="132" fillId="67"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85" fontId="104" fillId="23" borderId="29">
      <alignment vertical="center"/>
    </xf>
    <xf numFmtId="190" fontId="101" fillId="44" borderId="65"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37" borderId="65" applyNumberFormat="0" applyProtection="0">
      <alignment horizontal="left" vertical="center"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86" borderId="29" applyNumberFormat="0">
      <protection locked="0"/>
    </xf>
    <xf numFmtId="190" fontId="149" fillId="44" borderId="67" applyBorder="0"/>
    <xf numFmtId="190" fontId="144" fillId="88" borderId="29"/>
    <xf numFmtId="37" fontId="107" fillId="0" borderId="68" applyNumberFormat="0"/>
    <xf numFmtId="195" fontId="107" fillId="0" borderId="43" applyFill="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190" fontId="144" fillId="85" borderId="63" applyNumberFormat="0" applyProtection="0">
      <alignment horizontal="left" vertical="center" indent="1"/>
    </xf>
    <xf numFmtId="190" fontId="144" fillId="37" borderId="63" applyNumberFormat="0" applyProtection="0">
      <alignment horizontal="left" vertical="center" indent="1"/>
    </xf>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194" fontId="3" fillId="27" borderId="70">
      <alignment vertical="center"/>
    </xf>
    <xf numFmtId="190" fontId="132" fillId="67" borderId="63" applyNumberFormat="0" applyAlignment="0" applyProtection="0"/>
    <xf numFmtId="190" fontId="132" fillId="67"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7" fontId="104" fillId="72" borderId="70">
      <alignment vertical="center"/>
    </xf>
    <xf numFmtId="185" fontId="104" fillId="72" borderId="70">
      <alignment vertical="center"/>
    </xf>
    <xf numFmtId="185" fontId="104" fillId="72" borderId="70">
      <alignment vertical="center"/>
    </xf>
    <xf numFmtId="190" fontId="104" fillId="72" borderId="70">
      <alignment vertical="center"/>
    </xf>
    <xf numFmtId="190" fontId="104" fillId="72" borderId="70">
      <alignment vertical="center"/>
    </xf>
    <xf numFmtId="190" fontId="104" fillId="72" borderId="70">
      <alignment vertical="center"/>
    </xf>
    <xf numFmtId="190" fontId="104" fillId="72" borderId="70">
      <alignment vertical="center"/>
    </xf>
    <xf numFmtId="194" fontId="104" fillId="72" borderId="70">
      <alignment vertical="center"/>
    </xf>
    <xf numFmtId="194" fontId="104" fillId="72" borderId="70">
      <alignment vertical="center"/>
    </xf>
    <xf numFmtId="197" fontId="104" fillId="72" borderId="70">
      <alignment vertical="center"/>
    </xf>
    <xf numFmtId="185" fontId="104" fillId="22" borderId="70">
      <alignment vertical="center"/>
      <protection locked="0"/>
    </xf>
    <xf numFmtId="186" fontId="104" fillId="22" borderId="70">
      <alignment vertical="center"/>
      <protection locked="0"/>
    </xf>
    <xf numFmtId="190" fontId="104" fillId="22" borderId="70">
      <alignment vertical="center"/>
      <protection locked="0"/>
    </xf>
    <xf numFmtId="190" fontId="104" fillId="22" borderId="70">
      <alignment vertical="center"/>
      <protection locked="0"/>
    </xf>
    <xf numFmtId="186" fontId="104" fillId="22" borderId="70">
      <alignment vertical="center"/>
      <protection locked="0"/>
    </xf>
    <xf numFmtId="186" fontId="104" fillId="22" borderId="70">
      <alignment vertical="center"/>
      <protection locked="0"/>
    </xf>
    <xf numFmtId="190" fontId="104" fillId="22" borderId="70">
      <alignment vertical="center"/>
      <protection locked="0"/>
    </xf>
    <xf numFmtId="190" fontId="104" fillId="22" borderId="70">
      <alignment vertical="center"/>
      <protection locked="0"/>
    </xf>
    <xf numFmtId="186" fontId="104" fillId="22" borderId="70">
      <alignment vertical="center"/>
      <protection locked="0"/>
    </xf>
    <xf numFmtId="185" fontId="104" fillId="22" borderId="70">
      <alignment vertical="center"/>
      <protection locked="0"/>
    </xf>
    <xf numFmtId="185" fontId="104" fillId="22" borderId="70">
      <alignment vertical="center"/>
      <protection locked="0"/>
    </xf>
    <xf numFmtId="167" fontId="104" fillId="22" borderId="70">
      <alignment vertical="center"/>
      <protection locked="0"/>
    </xf>
    <xf numFmtId="167" fontId="104" fillId="22" borderId="70">
      <alignment vertical="center"/>
      <protection locked="0"/>
    </xf>
    <xf numFmtId="167" fontId="104" fillId="22" borderId="70">
      <alignment vertical="center"/>
      <protection locked="0"/>
    </xf>
    <xf numFmtId="167" fontId="104" fillId="22" borderId="70">
      <alignment vertical="center"/>
      <protection locked="0"/>
    </xf>
    <xf numFmtId="185" fontId="104" fillId="22" borderId="70">
      <alignment vertical="center"/>
      <protection locked="0"/>
    </xf>
    <xf numFmtId="185" fontId="104" fillId="23" borderId="70">
      <alignment vertical="center"/>
    </xf>
    <xf numFmtId="185" fontId="104" fillId="23" borderId="70">
      <alignment vertical="center"/>
    </xf>
    <xf numFmtId="186" fontId="104" fillId="23" borderId="70">
      <alignment vertical="center"/>
    </xf>
    <xf numFmtId="186" fontId="104" fillId="23" borderId="70">
      <alignment vertical="center"/>
    </xf>
    <xf numFmtId="186" fontId="104" fillId="23" borderId="70">
      <alignment vertical="center"/>
    </xf>
    <xf numFmtId="186" fontId="104" fillId="23" borderId="70">
      <alignment vertical="center"/>
    </xf>
    <xf numFmtId="194" fontId="104" fillId="23" borderId="70">
      <alignment vertical="center"/>
    </xf>
    <xf numFmtId="197" fontId="104" fillId="23" borderId="70">
      <alignment vertical="center"/>
    </xf>
    <xf numFmtId="190" fontId="104" fillId="23" borderId="70">
      <alignment vertical="center"/>
    </xf>
    <xf numFmtId="190" fontId="104" fillId="23" borderId="70">
      <alignment vertical="center"/>
    </xf>
    <xf numFmtId="190" fontId="104" fillId="23" borderId="70">
      <alignment vertical="center"/>
    </xf>
    <xf numFmtId="190" fontId="104" fillId="23" borderId="70">
      <alignment vertical="center"/>
    </xf>
    <xf numFmtId="185" fontId="104" fillId="23" borderId="70">
      <alignment vertical="center"/>
    </xf>
    <xf numFmtId="185" fontId="104" fillId="23" borderId="70">
      <alignment vertical="center"/>
    </xf>
    <xf numFmtId="185" fontId="104" fillId="23" borderId="70">
      <alignment vertical="center"/>
    </xf>
    <xf numFmtId="185" fontId="104" fillId="23" borderId="70">
      <alignment vertical="center"/>
    </xf>
    <xf numFmtId="185" fontId="104" fillId="73" borderId="70">
      <alignment horizontal="right" vertical="center"/>
      <protection locked="0"/>
    </xf>
    <xf numFmtId="190" fontId="104" fillId="73" borderId="70">
      <alignment horizontal="right" vertical="center"/>
      <protection locked="0"/>
    </xf>
    <xf numFmtId="190" fontId="104" fillId="73" borderId="70">
      <alignment horizontal="right" vertical="center"/>
      <protection locked="0"/>
    </xf>
    <xf numFmtId="197" fontId="104" fillId="73" borderId="70">
      <alignment horizontal="right" vertical="center"/>
      <protection locked="0"/>
    </xf>
    <xf numFmtId="194" fontId="104" fillId="73" borderId="70">
      <alignment horizontal="right" vertical="center"/>
      <protection locked="0"/>
    </xf>
    <xf numFmtId="197" fontId="104" fillId="73" borderId="70">
      <alignment horizontal="right" vertical="center"/>
      <protection locked="0"/>
    </xf>
    <xf numFmtId="185" fontId="104" fillId="73" borderId="70">
      <alignment horizontal="right" vertical="center"/>
      <protection locked="0"/>
    </xf>
    <xf numFmtId="185" fontId="104" fillId="73" borderId="70">
      <alignment horizontal="right" vertical="center"/>
      <protection locked="0"/>
    </xf>
    <xf numFmtId="185" fontId="104" fillId="73" borderId="70">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86" borderId="70" applyNumberFormat="0">
      <protection locked="0"/>
    </xf>
    <xf numFmtId="190" fontId="149" fillId="44" borderId="67" applyBorder="0"/>
    <xf numFmtId="4" fontId="150" fillId="71" borderId="65" applyNumberFormat="0" applyProtection="0">
      <alignment vertical="center"/>
    </xf>
    <xf numFmtId="4" fontId="147" fillId="22" borderId="70"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70"/>
    <xf numFmtId="4" fontId="152" fillId="86" borderId="63" applyNumberFormat="0" applyProtection="0">
      <alignment horizontal="right" vertical="center"/>
    </xf>
    <xf numFmtId="37" fontId="107" fillId="0" borderId="68" applyNumberFormat="0"/>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185" fontId="3" fillId="27" borderId="70">
      <alignment vertical="center"/>
    </xf>
    <xf numFmtId="194" fontId="3" fillId="27" borderId="70">
      <alignment vertical="center"/>
    </xf>
    <xf numFmtId="197" fontId="3" fillId="27" borderId="70">
      <alignment vertical="center"/>
    </xf>
    <xf numFmtId="185" fontId="3" fillId="20" borderId="70">
      <alignment vertical="center"/>
      <protection locked="0"/>
    </xf>
    <xf numFmtId="194" fontId="3" fillId="20" borderId="70">
      <alignment vertical="center"/>
      <protection locked="0"/>
    </xf>
    <xf numFmtId="201" fontId="3" fillId="33" borderId="70">
      <alignment vertical="center"/>
    </xf>
    <xf numFmtId="194" fontId="3" fillId="33" borderId="70">
      <alignment vertical="center"/>
    </xf>
    <xf numFmtId="197" fontId="3" fillId="33" borderId="70">
      <alignment vertical="center"/>
    </xf>
    <xf numFmtId="185" fontId="3" fillId="33" borderId="70">
      <alignment vertical="center"/>
    </xf>
    <xf numFmtId="194" fontId="3" fillId="90" borderId="70">
      <alignment horizontal="right" vertical="center"/>
      <protection locked="0"/>
    </xf>
    <xf numFmtId="197" fontId="3" fillId="90" borderId="70">
      <alignment horizontal="right" vertical="center"/>
      <protection locked="0"/>
    </xf>
    <xf numFmtId="185" fontId="3" fillId="90" borderId="70">
      <alignment horizontal="right" vertical="center"/>
      <protection locked="0"/>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190" fontId="101" fillId="85" borderId="65" applyNumberFormat="0" applyProtection="0">
      <alignment horizontal="left" vertical="top" indent="1"/>
    </xf>
    <xf numFmtId="190" fontId="101" fillId="37" borderId="65" applyNumberFormat="0" applyProtection="0">
      <alignment horizontal="left" vertical="center" indent="1"/>
    </xf>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45" fillId="67" borderId="64" applyNumberFormat="0" applyAlignment="0" applyProtection="0"/>
    <xf numFmtId="190" fontId="145" fillId="67" borderId="64" applyNumberFormat="0" applyAlignment="0" applyProtection="0"/>
    <xf numFmtId="190" fontId="148" fillId="74" borderId="65" applyNumberFormat="0" applyProtection="0">
      <alignment horizontal="left" vertical="top" indent="1"/>
    </xf>
    <xf numFmtId="4" fontId="144" fillId="79" borderId="66"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190" fontId="101" fillId="44" borderId="65" applyNumberFormat="0" applyProtection="0">
      <alignment horizontal="left" vertical="top" indent="1"/>
    </xf>
    <xf numFmtId="37" fontId="107" fillId="0" borderId="68" applyNumberFormat="0"/>
    <xf numFmtId="190" fontId="144" fillId="44"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38" borderId="65" applyNumberFormat="0" applyProtection="0">
      <alignment horizontal="left" vertical="top" indent="1"/>
    </xf>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85" fontId="3" fillId="27" borderId="70">
      <alignment vertical="center"/>
    </xf>
    <xf numFmtId="185" fontId="3" fillId="27" borderId="70">
      <alignment vertical="center"/>
    </xf>
    <xf numFmtId="185" fontId="3" fillId="27" borderId="70">
      <alignment vertical="center"/>
    </xf>
    <xf numFmtId="0" fontId="3" fillId="27" borderId="70">
      <alignment vertical="center"/>
    </xf>
    <xf numFmtId="0" fontId="3" fillId="27" borderId="70">
      <alignment vertical="center"/>
    </xf>
    <xf numFmtId="0" fontId="3" fillId="27" borderId="70">
      <alignment vertical="center"/>
    </xf>
    <xf numFmtId="0" fontId="3" fillId="27" borderId="70">
      <alignment vertical="center"/>
    </xf>
    <xf numFmtId="185" fontId="3" fillId="27" borderId="70">
      <alignment vertical="center"/>
    </xf>
    <xf numFmtId="194" fontId="3" fillId="27" borderId="70">
      <alignment vertical="center"/>
    </xf>
    <xf numFmtId="185" fontId="3" fillId="27" borderId="70">
      <alignment vertical="center"/>
    </xf>
    <xf numFmtId="201" fontId="3" fillId="27" borderId="70">
      <alignment vertical="center"/>
    </xf>
    <xf numFmtId="194" fontId="3" fillId="27" borderId="70">
      <alignment vertical="center"/>
    </xf>
    <xf numFmtId="194" fontId="3" fillId="27" borderId="70">
      <alignment vertical="center"/>
    </xf>
    <xf numFmtId="197" fontId="3" fillId="27" borderId="70">
      <alignment vertical="center"/>
    </xf>
    <xf numFmtId="186" fontId="3" fillId="20" borderId="70">
      <alignment vertical="center"/>
      <protection locked="0"/>
    </xf>
    <xf numFmtId="186" fontId="3" fillId="20" borderId="70">
      <alignment vertical="center"/>
      <protection locked="0"/>
    </xf>
    <xf numFmtId="0" fontId="3" fillId="20" borderId="70">
      <alignment vertical="center"/>
      <protection locked="0"/>
    </xf>
    <xf numFmtId="0" fontId="3" fillId="20" borderId="70">
      <alignment vertical="center"/>
      <protection locked="0"/>
    </xf>
    <xf numFmtId="186" fontId="3" fillId="20" borderId="70">
      <alignment vertical="center"/>
      <protection locked="0"/>
    </xf>
    <xf numFmtId="186" fontId="3" fillId="20" borderId="70">
      <alignment vertical="center"/>
      <protection locked="0"/>
    </xf>
    <xf numFmtId="0" fontId="3" fillId="20" borderId="70">
      <alignment vertical="center"/>
      <protection locked="0"/>
    </xf>
    <xf numFmtId="0" fontId="3" fillId="20" borderId="70">
      <alignment vertical="center"/>
      <protection locked="0"/>
    </xf>
    <xf numFmtId="186" fontId="3" fillId="20" borderId="70">
      <alignment vertical="center"/>
      <protection locked="0"/>
    </xf>
    <xf numFmtId="186" fontId="3" fillId="20" borderId="70">
      <alignment vertical="center"/>
      <protection locked="0"/>
    </xf>
    <xf numFmtId="194" fontId="3" fillId="20" borderId="70">
      <alignment vertical="center"/>
      <protection locked="0"/>
    </xf>
    <xf numFmtId="185" fontId="3" fillId="20" borderId="70">
      <alignment vertical="center"/>
      <protection locked="0"/>
    </xf>
    <xf numFmtId="167" fontId="3" fillId="20" borderId="70">
      <alignment vertical="center"/>
      <protection locked="0"/>
    </xf>
    <xf numFmtId="167" fontId="3" fillId="20" borderId="70">
      <alignment vertical="center"/>
      <protection locked="0"/>
    </xf>
    <xf numFmtId="167" fontId="3" fillId="20" borderId="70">
      <alignment vertical="center"/>
      <protection locked="0"/>
    </xf>
    <xf numFmtId="167" fontId="3" fillId="20" borderId="70">
      <alignment vertical="center"/>
      <protection locked="0"/>
    </xf>
    <xf numFmtId="185" fontId="3" fillId="20" borderId="70">
      <alignment vertical="center"/>
      <protection locked="0"/>
    </xf>
    <xf numFmtId="185" fontId="3" fillId="20" borderId="70">
      <alignment vertical="center"/>
      <protection locked="0"/>
    </xf>
    <xf numFmtId="194" fontId="3" fillId="20" borderId="70">
      <alignment vertical="center"/>
      <protection locked="0"/>
    </xf>
    <xf numFmtId="185"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201" fontId="3" fillId="33" borderId="70">
      <alignment vertical="center"/>
    </xf>
    <xf numFmtId="194" fontId="3" fillId="33" borderId="70">
      <alignment vertical="center"/>
    </xf>
    <xf numFmtId="194" fontId="3" fillId="33" borderId="70">
      <alignment vertical="center"/>
    </xf>
    <xf numFmtId="197" fontId="3" fillId="33" borderId="70">
      <alignment vertical="center"/>
    </xf>
    <xf numFmtId="0" fontId="3" fillId="33" borderId="70">
      <alignment vertical="center"/>
    </xf>
    <xf numFmtId="0" fontId="3" fillId="33" borderId="70">
      <alignment vertical="center"/>
    </xf>
    <xf numFmtId="0" fontId="3" fillId="33" borderId="70">
      <alignment vertical="center"/>
    </xf>
    <xf numFmtId="0" fontId="3" fillId="33" borderId="70">
      <alignment vertical="center"/>
    </xf>
    <xf numFmtId="185" fontId="3" fillId="33" borderId="70">
      <alignment vertical="center"/>
    </xf>
    <xf numFmtId="194" fontId="3" fillId="33" borderId="70">
      <alignment vertical="center"/>
    </xf>
    <xf numFmtId="185" fontId="3" fillId="33" borderId="70">
      <alignment vertical="center"/>
    </xf>
    <xf numFmtId="185" fontId="3" fillId="33" borderId="70">
      <alignment vertical="center"/>
    </xf>
    <xf numFmtId="185" fontId="3" fillId="90" borderId="70">
      <alignment horizontal="right" vertical="center"/>
      <protection locked="0"/>
    </xf>
    <xf numFmtId="0" fontId="3" fillId="90" borderId="70">
      <alignment horizontal="right" vertical="center"/>
      <protection locked="0"/>
    </xf>
    <xf numFmtId="0" fontId="3" fillId="90" borderId="70">
      <alignment horizontal="right" vertical="center"/>
      <protection locked="0"/>
    </xf>
    <xf numFmtId="0" fontId="3" fillId="90" borderId="70">
      <alignment horizontal="right" vertical="center"/>
      <protection locked="0"/>
    </xf>
    <xf numFmtId="201" fontId="3" fillId="90" borderId="70">
      <alignment horizontal="right" vertical="center"/>
      <protection locked="0"/>
    </xf>
    <xf numFmtId="194" fontId="3" fillId="90" borderId="70">
      <alignment horizontal="right" vertical="center"/>
      <protection locked="0"/>
    </xf>
    <xf numFmtId="194" fontId="3" fillId="90" borderId="70">
      <alignment horizontal="right" vertical="center"/>
      <protection locked="0"/>
    </xf>
    <xf numFmtId="197" fontId="3" fillId="90" borderId="70">
      <alignment horizontal="right" vertical="center"/>
      <protection locked="0"/>
    </xf>
    <xf numFmtId="185" fontId="3" fillId="90" borderId="70">
      <alignment horizontal="right" vertical="center"/>
      <protection locked="0"/>
    </xf>
    <xf numFmtId="194" fontId="3" fillId="90" borderId="70">
      <alignment horizontal="right" vertical="center"/>
      <protection locked="0"/>
    </xf>
    <xf numFmtId="185" fontId="3" fillId="90" borderId="70">
      <alignment horizontal="right" vertical="center"/>
      <protection locked="0"/>
    </xf>
    <xf numFmtId="185" fontId="3" fillId="90" borderId="70">
      <alignment horizontal="right" vertical="center"/>
      <protection locked="0"/>
    </xf>
    <xf numFmtId="0" fontId="101" fillId="86" borderId="70" applyNumberFormat="0">
      <protection locked="0"/>
    </xf>
    <xf numFmtId="185" fontId="104" fillId="23" borderId="70">
      <alignment vertical="center"/>
    </xf>
    <xf numFmtId="190" fontId="101" fillId="86" borderId="70" applyNumberFormat="0">
      <protection locked="0"/>
    </xf>
    <xf numFmtId="190" fontId="144" fillId="88" borderId="70"/>
    <xf numFmtId="43" fontId="3" fillId="0" borderId="0" applyFont="0" applyFill="0" applyBorder="0" applyAlignment="0" applyProtection="0"/>
    <xf numFmtId="0" fontId="1" fillId="0" borderId="0"/>
    <xf numFmtId="0" fontId="1" fillId="0" borderId="0"/>
    <xf numFmtId="0" fontId="1" fillId="0" borderId="0"/>
    <xf numFmtId="43" fontId="3" fillId="0" borderId="0" applyFont="0" applyFill="0" applyBorder="0" applyAlignment="0" applyProtection="0"/>
    <xf numFmtId="4" fontId="144" fillId="0" borderId="63" applyNumberFormat="0" applyProtection="0">
      <alignment horizontal="right" vertical="center"/>
    </xf>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4" fillId="63" borderId="63" applyNumberFormat="0" applyFont="0" applyAlignment="0" applyProtection="0"/>
    <xf numFmtId="190" fontId="1" fillId="0" borderId="0"/>
    <xf numFmtId="197" fontId="104" fillId="72" borderId="70">
      <alignment vertical="center"/>
    </xf>
    <xf numFmtId="185" fontId="104" fillId="22" borderId="70">
      <alignment vertical="center"/>
      <protection locked="0"/>
    </xf>
    <xf numFmtId="186" fontId="104" fillId="22" borderId="70">
      <alignment vertical="center"/>
      <protection locked="0"/>
    </xf>
    <xf numFmtId="186" fontId="104" fillId="22" borderId="70">
      <alignment vertical="center"/>
      <protection locked="0"/>
    </xf>
    <xf numFmtId="185" fontId="104" fillId="23" borderId="70">
      <alignment vertical="center"/>
    </xf>
    <xf numFmtId="185" fontId="104" fillId="23" borderId="70">
      <alignment vertical="center"/>
    </xf>
    <xf numFmtId="185" fontId="104" fillId="73" borderId="70">
      <alignment horizontal="right" vertical="center"/>
      <protection locked="0"/>
    </xf>
    <xf numFmtId="197" fontId="104" fillId="73" borderId="70">
      <alignment horizontal="right" vertical="center"/>
      <protection locked="0"/>
    </xf>
    <xf numFmtId="195" fontId="107" fillId="0" borderId="43" applyFill="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5" fontId="107" fillId="0" borderId="43" applyFill="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 fillId="0" borderId="0"/>
    <xf numFmtId="9" fontId="1" fillId="0" borderId="0" applyFont="0" applyFill="0" applyBorder="0" applyAlignment="0" applyProtection="0"/>
    <xf numFmtId="43" fontId="104"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 fontId="157" fillId="75" borderId="65" applyNumberFormat="0" applyProtection="0">
      <alignment vertical="center"/>
    </xf>
    <xf numFmtId="4" fontId="158" fillId="75" borderId="65" applyNumberFormat="0" applyProtection="0">
      <alignment vertical="center"/>
    </xf>
    <xf numFmtId="4" fontId="109" fillId="75" borderId="65" applyNumberFormat="0" applyProtection="0">
      <alignment horizontal="left" vertical="center" indent="1"/>
    </xf>
    <xf numFmtId="0" fontId="108" fillId="74" borderId="65" applyNumberFormat="0" applyProtection="0">
      <alignment horizontal="left" vertical="top" indent="1"/>
    </xf>
    <xf numFmtId="4" fontId="109" fillId="97" borderId="65" applyNumberFormat="0" applyProtection="0">
      <alignment horizontal="right" vertical="center"/>
    </xf>
    <xf numFmtId="4" fontId="109" fillId="98" borderId="65" applyNumberFormat="0" applyProtection="0">
      <alignment horizontal="right" vertical="center"/>
    </xf>
    <xf numFmtId="4" fontId="109" fillId="99" borderId="65" applyNumberFormat="0" applyProtection="0">
      <alignment horizontal="right" vertical="center"/>
    </xf>
    <xf numFmtId="4" fontId="109" fillId="23" borderId="65" applyNumberFormat="0" applyProtection="0">
      <alignment horizontal="right" vertical="center"/>
    </xf>
    <xf numFmtId="4" fontId="109" fillId="72" borderId="65" applyNumberFormat="0" applyProtection="0">
      <alignment horizontal="right" vertical="center"/>
    </xf>
    <xf numFmtId="4" fontId="109" fillId="100" borderId="65" applyNumberFormat="0" applyProtection="0">
      <alignment horizontal="right" vertical="center"/>
    </xf>
    <xf numFmtId="4" fontId="109" fillId="101" borderId="65" applyNumberFormat="0" applyProtection="0">
      <alignment horizontal="right" vertical="center"/>
    </xf>
    <xf numFmtId="4" fontId="109" fillId="102" borderId="65" applyNumberFormat="0" applyProtection="0">
      <alignment horizontal="right" vertical="center"/>
    </xf>
    <xf numFmtId="4" fontId="109" fillId="103" borderId="65" applyNumberFormat="0" applyProtection="0">
      <alignment horizontal="right" vertical="center"/>
    </xf>
    <xf numFmtId="4" fontId="109" fillId="105" borderId="65" applyNumberFormat="0" applyProtection="0">
      <alignment horizontal="right" vertical="center"/>
    </xf>
    <xf numFmtId="0" fontId="101" fillId="44" borderId="65" applyNumberFormat="0" applyProtection="0">
      <alignment horizontal="left" vertical="center" indent="1"/>
    </xf>
    <xf numFmtId="0" fontId="101" fillId="44" borderId="65" applyNumberFormat="0" applyProtection="0">
      <alignment horizontal="left" vertical="top" indent="1"/>
    </xf>
    <xf numFmtId="0" fontId="101" fillId="38" borderId="65" applyNumberFormat="0" applyProtection="0">
      <alignment horizontal="left" vertical="center" indent="1"/>
    </xf>
    <xf numFmtId="0" fontId="101" fillId="38" borderId="65" applyNumberFormat="0" applyProtection="0">
      <alignment horizontal="left" vertical="top" indent="1"/>
    </xf>
    <xf numFmtId="0" fontId="101" fillId="85" borderId="65" applyNumberFormat="0" applyProtection="0">
      <alignment horizontal="left" vertical="center" indent="1"/>
    </xf>
    <xf numFmtId="0" fontId="101" fillId="85" borderId="65" applyNumberFormat="0" applyProtection="0">
      <alignment horizontal="left" vertical="top" indent="1"/>
    </xf>
    <xf numFmtId="0" fontId="101" fillId="37" borderId="65" applyNumberFormat="0" applyProtection="0">
      <alignment horizontal="left" vertical="center" indent="1"/>
    </xf>
    <xf numFmtId="0" fontId="101" fillId="37" borderId="65" applyNumberFormat="0" applyProtection="0">
      <alignment horizontal="left" vertical="top" indent="1"/>
    </xf>
    <xf numFmtId="4" fontId="109" fillId="106" borderId="65" applyNumberFormat="0" applyProtection="0">
      <alignment vertical="center"/>
    </xf>
    <xf numFmtId="4" fontId="159" fillId="106" borderId="65" applyNumberFormat="0" applyProtection="0">
      <alignment vertical="center"/>
    </xf>
    <xf numFmtId="0" fontId="128" fillId="71" borderId="65" applyNumberFormat="0" applyProtection="0">
      <alignment horizontal="left" vertical="top" indent="1"/>
    </xf>
    <xf numFmtId="4" fontId="109" fillId="106" borderId="65" applyNumberFormat="0" applyProtection="0">
      <alignment horizontal="right" vertical="center"/>
    </xf>
    <xf numFmtId="4" fontId="159" fillId="106" borderId="65" applyNumberFormat="0" applyProtection="0">
      <alignment horizontal="right" vertical="center"/>
    </xf>
    <xf numFmtId="4" fontId="157" fillId="105" borderId="65" applyNumberFormat="0" applyProtection="0">
      <alignment horizontal="left" vertical="center" indent="1"/>
    </xf>
    <xf numFmtId="0" fontId="128" fillId="38" borderId="65" applyNumberFormat="0" applyProtection="0">
      <alignment horizontal="left" vertical="top" indent="1"/>
    </xf>
    <xf numFmtId="4" fontId="161" fillId="106" borderId="65" applyNumberFormat="0" applyProtection="0">
      <alignment horizontal="right" vertical="center"/>
    </xf>
    <xf numFmtId="190" fontId="132" fillId="67" borderId="63" applyNumberFormat="0" applyAlignment="0" applyProtection="0"/>
    <xf numFmtId="190" fontId="132" fillId="67" borderId="63"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01" fillId="44" borderId="65"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37" borderId="65" applyNumberFormat="0" applyProtection="0">
      <alignment horizontal="left" vertical="center"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37" fontId="107" fillId="0" borderId="68" applyNumberFormat="0"/>
    <xf numFmtId="195" fontId="107" fillId="0" borderId="43" applyFill="0"/>
    <xf numFmtId="0" fontId="1" fillId="0" borderId="0"/>
    <xf numFmtId="0" fontId="1" fillId="0" borderId="0"/>
    <xf numFmtId="43" fontId="3" fillId="0" borderId="0" applyFont="0" applyFill="0" applyBorder="0" applyAlignment="0" applyProtection="0"/>
    <xf numFmtId="9" fontId="1"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194" fontId="3" fillId="27" borderId="29">
      <alignment vertical="center"/>
    </xf>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 fillId="0" borderId="0"/>
    <xf numFmtId="197" fontId="104" fillId="72" borderId="29">
      <alignment vertical="center"/>
    </xf>
    <xf numFmtId="185" fontId="104" fillId="72" borderId="29">
      <alignment vertical="center"/>
    </xf>
    <xf numFmtId="185"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4" fontId="104" fillId="72" borderId="29">
      <alignment vertical="center"/>
    </xf>
    <xf numFmtId="194" fontId="104" fillId="72" borderId="29">
      <alignment vertical="center"/>
    </xf>
    <xf numFmtId="197" fontId="104" fillId="72" borderId="29">
      <alignment vertical="center"/>
    </xf>
    <xf numFmtId="185"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5" fontId="104" fillId="22" borderId="29">
      <alignment vertical="center"/>
      <protection locked="0"/>
    </xf>
    <xf numFmtId="185"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85" fontId="104" fillId="22" borderId="29">
      <alignment vertical="center"/>
      <protection locked="0"/>
    </xf>
    <xf numFmtId="185" fontId="104" fillId="23" borderId="29">
      <alignment vertical="center"/>
    </xf>
    <xf numFmtId="185"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94" fontId="104" fillId="23" borderId="29">
      <alignment vertical="center"/>
    </xf>
    <xf numFmtId="197"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73" borderId="29">
      <alignment horizontal="right" vertical="center"/>
      <protection locked="0"/>
    </xf>
    <xf numFmtId="190" fontId="104" fillId="73" borderId="29">
      <alignment horizontal="right" vertical="center"/>
      <protection locked="0"/>
    </xf>
    <xf numFmtId="190" fontId="104" fillId="73" borderId="29">
      <alignment horizontal="right" vertical="center"/>
      <protection locked="0"/>
    </xf>
    <xf numFmtId="197" fontId="104" fillId="73" borderId="29">
      <alignment horizontal="right" vertical="center"/>
      <protection locked="0"/>
    </xf>
    <xf numFmtId="194" fontId="104" fillId="73" borderId="29">
      <alignment horizontal="right" vertical="center"/>
      <protection locked="0"/>
    </xf>
    <xf numFmtId="197"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190" fontId="144" fillId="85" borderId="63" applyNumberFormat="0" applyProtection="0">
      <alignment horizontal="left" vertical="center" indent="1"/>
    </xf>
    <xf numFmtId="190" fontId="144" fillId="37" borderId="63" applyNumberFormat="0" applyProtection="0">
      <alignment horizontal="left" vertical="center" indent="1"/>
    </xf>
    <xf numFmtId="190" fontId="101" fillId="86" borderId="29" applyNumberFormat="0">
      <protection locked="0"/>
    </xf>
    <xf numFmtId="4" fontId="150" fillId="71" borderId="65" applyNumberFormat="0" applyProtection="0">
      <alignment vertical="center"/>
    </xf>
    <xf numFmtId="4" fontId="147" fillId="22" borderId="29"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29"/>
    <xf numFmtId="4" fontId="152" fillId="86" borderId="63" applyNumberFormat="0" applyProtection="0">
      <alignment horizontal="right" vertical="center"/>
    </xf>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85" fontId="3" fillId="27" borderId="29">
      <alignment vertical="center"/>
    </xf>
    <xf numFmtId="194" fontId="3" fillId="27" borderId="29">
      <alignment vertical="center"/>
    </xf>
    <xf numFmtId="197" fontId="3" fillId="27" borderId="29">
      <alignment vertical="center"/>
    </xf>
    <xf numFmtId="185" fontId="3" fillId="20" borderId="29">
      <alignment vertical="center"/>
      <protection locked="0"/>
    </xf>
    <xf numFmtId="194" fontId="3" fillId="20" borderId="29">
      <alignment vertical="center"/>
      <protection locked="0"/>
    </xf>
    <xf numFmtId="201" fontId="3" fillId="33" borderId="29">
      <alignment vertical="center"/>
    </xf>
    <xf numFmtId="194" fontId="3" fillId="33" borderId="29">
      <alignment vertical="center"/>
    </xf>
    <xf numFmtId="197" fontId="3" fillId="33" borderId="29">
      <alignment vertical="center"/>
    </xf>
    <xf numFmtId="185" fontId="3" fillId="33" borderId="29">
      <alignment vertical="center"/>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43" fontId="3" fillId="0" borderId="0" applyFont="0" applyFill="0" applyBorder="0" applyAlignment="0" applyProtection="0"/>
    <xf numFmtId="43" fontId="106" fillId="0" borderId="0" applyFont="0" applyFill="0" applyBorder="0" applyAlignment="0" applyProtection="0"/>
    <xf numFmtId="190" fontId="132" fillId="67" borderId="63" applyNumberFormat="0" applyAlignment="0" applyProtection="0"/>
    <xf numFmtId="190" fontId="132" fillId="67" borderId="63"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43" fontId="103" fillId="0" borderId="0" applyFont="0" applyFill="0" applyBorder="0" applyAlignment="0" applyProtection="0"/>
    <xf numFmtId="190" fontId="144" fillId="44" borderId="65" applyNumberFormat="0" applyProtection="0">
      <alignment horizontal="left" vertical="top" indent="1"/>
    </xf>
    <xf numFmtId="43" fontId="3" fillId="0" borderId="0" applyFont="0" applyFill="0" applyBorder="0" applyAlignment="0" applyProtection="0"/>
    <xf numFmtId="190" fontId="101" fillId="85" borderId="65" applyNumberFormat="0" applyProtection="0">
      <alignment horizontal="left" vertical="top" indent="1"/>
    </xf>
    <xf numFmtId="43" fontId="106" fillId="0" borderId="0" applyFont="0" applyFill="0" applyBorder="0" applyAlignment="0" applyProtection="0"/>
    <xf numFmtId="190" fontId="101" fillId="37" borderId="65" applyNumberFormat="0" applyProtection="0">
      <alignment horizontal="left" vertical="center" indent="1"/>
    </xf>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45" fillId="67" borderId="64" applyNumberFormat="0" applyAlignment="0" applyProtection="0"/>
    <xf numFmtId="190" fontId="145" fillId="67" borderId="64" applyNumberFormat="0" applyAlignment="0" applyProtection="0"/>
    <xf numFmtId="190" fontId="148" fillId="74" borderId="65" applyNumberFormat="0" applyProtection="0">
      <alignment horizontal="left" vertical="top" indent="1"/>
    </xf>
    <xf numFmtId="4" fontId="144" fillId="79" borderId="66"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190" fontId="101" fillId="44" borderId="65" applyNumberFormat="0" applyProtection="0">
      <alignment horizontal="left" vertical="top" indent="1"/>
    </xf>
    <xf numFmtId="37" fontId="107" fillId="0" borderId="68" applyNumberFormat="0"/>
    <xf numFmtId="190" fontId="144" fillId="44"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38" borderId="65" applyNumberFormat="0" applyProtection="0">
      <alignment horizontal="left" vertical="top" indent="1"/>
    </xf>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0" fontId="1" fillId="0" borderId="0"/>
    <xf numFmtId="9" fontId="1" fillId="0" borderId="0" applyFont="0" applyFill="0" applyBorder="0" applyAlignment="0" applyProtection="0"/>
    <xf numFmtId="43" fontId="104"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9" fontId="1"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106" fillId="0" borderId="0" applyFont="0" applyFill="0" applyBorder="0" applyAlignment="0" applyProtection="0"/>
    <xf numFmtId="190" fontId="1" fillId="0" borderId="0"/>
    <xf numFmtId="190" fontId="132" fillId="67" borderId="63" applyNumberFormat="0" applyAlignment="0" applyProtection="0"/>
    <xf numFmtId="190" fontId="132" fillId="67" borderId="63"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63" applyNumberFormat="0" applyAlignment="0" applyProtection="0"/>
    <xf numFmtId="190" fontId="140" fillId="64" borderId="63" applyNumberFormat="0" applyAlignment="0" applyProtection="0"/>
    <xf numFmtId="0" fontId="3" fillId="0" borderId="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7" fontId="104" fillId="72" borderId="29">
      <alignment vertical="center"/>
    </xf>
    <xf numFmtId="185" fontId="104" fillId="22" borderId="29">
      <alignment vertical="center"/>
      <protection locked="0"/>
    </xf>
    <xf numFmtId="186" fontId="104" fillId="22" borderId="29">
      <alignment vertical="center"/>
      <protection locked="0"/>
    </xf>
    <xf numFmtId="186" fontId="104" fillId="22" borderId="29">
      <alignment vertical="center"/>
      <protection locked="0"/>
    </xf>
    <xf numFmtId="185" fontId="104" fillId="23" borderId="29">
      <alignment vertical="center"/>
    </xf>
    <xf numFmtId="185" fontId="104" fillId="23" borderId="29">
      <alignment vertical="center"/>
    </xf>
    <xf numFmtId="185" fontId="104" fillId="73" borderId="29">
      <alignment horizontal="right" vertical="center"/>
      <protection locked="0"/>
    </xf>
    <xf numFmtId="197"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199" fontId="1" fillId="0" borderId="0" applyFont="0" applyFill="0" applyBorder="0" applyProtection="0">
      <alignment vertical="top"/>
    </xf>
    <xf numFmtId="0" fontId="1" fillId="0" borderId="0"/>
    <xf numFmtId="0" fontId="1" fillId="0" borderId="0"/>
    <xf numFmtId="9" fontId="1" fillId="0" borderId="0" applyFont="0" applyFill="0" applyBorder="0" applyAlignment="0" applyProtection="0"/>
    <xf numFmtId="43" fontId="106"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43" fontId="106" fillId="0" borderId="0" applyFont="0" applyFill="0" applyBorder="0" applyAlignment="0" applyProtection="0"/>
    <xf numFmtId="190" fontId="1"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190" fontId="1"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190" fontId="144" fillId="63" borderId="63" applyNumberFormat="0" applyFont="0" applyAlignment="0" applyProtection="0"/>
    <xf numFmtId="190" fontId="140" fillId="64" borderId="63" applyNumberFormat="0" applyAlignment="0" applyProtection="0"/>
    <xf numFmtId="190" fontId="144" fillId="85" borderId="65" applyNumberFormat="0" applyProtection="0">
      <alignment horizontal="left" vertical="top" indent="1"/>
    </xf>
    <xf numFmtId="43" fontId="3" fillId="0" borderId="0" applyFont="0" applyFill="0" applyBorder="0" applyAlignment="0" applyProtection="0"/>
    <xf numFmtId="43" fontId="106" fillId="0" borderId="0" applyFont="0" applyFill="0" applyBorder="0" applyAlignment="0" applyProtection="0"/>
    <xf numFmtId="190" fontId="144" fillId="38" borderId="65" applyNumberFormat="0" applyProtection="0">
      <alignment horizontal="left" vertical="top" indent="1"/>
    </xf>
    <xf numFmtId="4" fontId="144" fillId="0" borderId="63" applyNumberFormat="0" applyProtection="0">
      <alignment horizontal="right" vertical="center"/>
    </xf>
    <xf numFmtId="190" fontId="1" fillId="0" borderId="0"/>
    <xf numFmtId="190" fontId="144" fillId="63" borderId="63" applyNumberFormat="0" applyFont="0" applyAlignment="0" applyProtection="0"/>
    <xf numFmtId="190" fontId="132" fillId="67" borderId="63" applyNumberFormat="0" applyAlignment="0" applyProtection="0"/>
    <xf numFmtId="190" fontId="145" fillId="67" borderId="64" applyNumberFormat="0" applyAlignment="0" applyProtection="0"/>
    <xf numFmtId="190" fontId="144" fillId="63" borderId="63" applyNumberFormat="0" applyFont="0" applyAlignment="0" applyProtection="0"/>
    <xf numFmtId="4" fontId="144" fillId="74" borderId="63" applyNumberFormat="0" applyProtection="0">
      <alignment vertical="center"/>
    </xf>
    <xf numFmtId="4" fontId="144" fillId="75" borderId="63" applyNumberFormat="0" applyProtection="0">
      <alignment horizontal="left" vertical="center" indent="1"/>
    </xf>
    <xf numFmtId="4" fontId="144" fillId="76" borderId="63" applyNumberFormat="0" applyProtection="0">
      <alignment horizontal="left" vertical="center" indent="1"/>
    </xf>
    <xf numFmtId="4" fontId="144" fillId="79" borderId="66" applyNumberFormat="0" applyProtection="0">
      <alignment horizontal="right" vertical="center"/>
    </xf>
    <xf numFmtId="4" fontId="144" fillId="80" borderId="63" applyNumberFormat="0" applyProtection="0">
      <alignment horizontal="right" vertical="center"/>
    </xf>
    <xf numFmtId="4" fontId="144" fillId="39" borderId="63" applyNumberFormat="0" applyProtection="0">
      <alignment horizontal="right" vertical="center"/>
    </xf>
    <xf numFmtId="4" fontId="144" fillId="83" borderId="66" applyNumberFormat="0" applyProtection="0">
      <alignment horizontal="left" vertical="center" indent="1"/>
    </xf>
    <xf numFmtId="4" fontId="144" fillId="37" borderId="66" applyNumberFormat="0" applyProtection="0">
      <alignment horizontal="left" vertical="center" indent="1"/>
    </xf>
    <xf numFmtId="4" fontId="144" fillId="37" borderId="66" applyNumberFormat="0" applyProtection="0">
      <alignment horizontal="left" vertical="center" indent="1"/>
    </xf>
    <xf numFmtId="4" fontId="101" fillId="44" borderId="66" applyNumberFormat="0" applyProtection="0">
      <alignment horizontal="left" vertical="center" indent="1"/>
    </xf>
    <xf numFmtId="190" fontId="101" fillId="44" borderId="65" applyNumberFormat="0" applyProtection="0">
      <alignment horizontal="left" vertical="top" indent="1"/>
    </xf>
    <xf numFmtId="190" fontId="144" fillId="85"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4" fontId="144" fillId="77" borderId="63" applyNumberFormat="0" applyProtection="0">
      <alignment horizontal="right" vertical="center"/>
    </xf>
    <xf numFmtId="37" fontId="107" fillId="0" borderId="68" applyNumberFormat="0"/>
    <xf numFmtId="190" fontId="144" fillId="38" borderId="65" applyNumberFormat="0" applyProtection="0">
      <alignment horizontal="left" vertical="top" indent="1"/>
    </xf>
    <xf numFmtId="4" fontId="152" fillId="86" borderId="63" applyNumberFormat="0" applyProtection="0">
      <alignment horizontal="right" vertical="center"/>
    </xf>
    <xf numFmtId="4" fontId="151" fillId="87" borderId="66" applyNumberFormat="0" applyProtection="0">
      <alignment horizontal="left" vertical="center" indent="1"/>
    </xf>
    <xf numFmtId="190" fontId="150" fillId="38" borderId="65" applyNumberFormat="0" applyProtection="0">
      <alignment horizontal="left" vertical="top" indent="1"/>
    </xf>
    <xf numFmtId="4" fontId="144" fillId="76" borderId="63" applyNumberFormat="0" applyProtection="0">
      <alignment horizontal="left" vertical="center" indent="1"/>
    </xf>
    <xf numFmtId="4" fontId="147" fillId="24" borderId="63" applyNumberFormat="0" applyProtection="0">
      <alignment horizontal="right" vertical="center"/>
    </xf>
    <xf numFmtId="4" fontId="144" fillId="0" borderId="63" applyNumberFormat="0" applyProtection="0">
      <alignment horizontal="right" vertical="center"/>
    </xf>
    <xf numFmtId="190" fontId="150" fillId="71" borderId="65" applyNumberFormat="0" applyProtection="0">
      <alignment horizontal="left" vertical="top" indent="1"/>
    </xf>
    <xf numFmtId="4" fontId="150" fillId="36" borderId="65" applyNumberFormat="0" applyProtection="0">
      <alignment horizontal="left" vertical="center" indent="1"/>
    </xf>
    <xf numFmtId="4" fontId="150" fillId="71" borderId="65" applyNumberFormat="0" applyProtection="0">
      <alignment vertical="center"/>
    </xf>
    <xf numFmtId="190" fontId="149" fillId="44" borderId="67" applyBorder="0"/>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center" indent="1"/>
    </xf>
    <xf numFmtId="190" fontId="144" fillId="85"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center" indent="1"/>
    </xf>
    <xf numFmtId="4" fontId="144" fillId="38" borderId="66" applyNumberFormat="0" applyProtection="0">
      <alignment horizontal="left" vertical="center" indent="1"/>
    </xf>
    <xf numFmtId="4" fontId="144" fillId="37" borderId="66" applyNumberFormat="0" applyProtection="0">
      <alignment horizontal="left" vertical="center" indent="1"/>
    </xf>
    <xf numFmtId="4" fontId="144" fillId="38" borderId="63" applyNumberFormat="0" applyProtection="0">
      <alignment horizontal="right" vertical="center"/>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82" borderId="63" applyNumberFormat="0" applyProtection="0">
      <alignment horizontal="right" vertical="center"/>
    </xf>
    <xf numFmtId="4" fontId="144" fillId="39" borderId="63" applyNumberFormat="0" applyProtection="0">
      <alignment horizontal="right" vertical="center"/>
    </xf>
    <xf numFmtId="4" fontId="144" fillId="42" borderId="63" applyNumberFormat="0" applyProtection="0">
      <alignment horizontal="right" vertical="center"/>
    </xf>
    <xf numFmtId="4" fontId="144" fillId="81" borderId="63" applyNumberFormat="0" applyProtection="0">
      <alignment horizontal="right" vertical="center"/>
    </xf>
    <xf numFmtId="4" fontId="144" fillId="78" borderId="63" applyNumberFormat="0" applyProtection="0">
      <alignment horizontal="right" vertical="center"/>
    </xf>
    <xf numFmtId="4" fontId="144" fillId="76" borderId="63" applyNumberFormat="0" applyProtection="0">
      <alignment horizontal="left" vertical="center" indent="1"/>
    </xf>
    <xf numFmtId="4" fontId="144" fillId="75" borderId="63" applyNumberFormat="0" applyProtection="0">
      <alignment horizontal="left" vertical="center" indent="1"/>
    </xf>
    <xf numFmtId="4" fontId="147" fillId="75" borderId="63" applyNumberFormat="0" applyProtection="0">
      <alignment vertical="center"/>
    </xf>
    <xf numFmtId="190" fontId="134" fillId="0" borderId="69" applyNumberFormat="0" applyFill="0" applyAlignment="0" applyProtection="0"/>
    <xf numFmtId="190" fontId="150" fillId="38" borderId="65" applyNumberFormat="0" applyProtection="0">
      <alignment horizontal="left" vertical="top" indent="1"/>
    </xf>
    <xf numFmtId="4" fontId="147" fillId="24" borderId="63" applyNumberFormat="0" applyProtection="0">
      <alignment horizontal="right" vertical="center"/>
    </xf>
    <xf numFmtId="4" fontId="144" fillId="0" borderId="63" applyNumberFormat="0" applyProtection="0">
      <alignment horizontal="right" vertical="center"/>
    </xf>
    <xf numFmtId="4" fontId="150" fillId="36" borderId="65" applyNumberFormat="0" applyProtection="0">
      <alignment horizontal="left" vertical="center" indent="1"/>
    </xf>
    <xf numFmtId="4" fontId="150" fillId="71" borderId="65" applyNumberFormat="0" applyProtection="0">
      <alignment vertical="center"/>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37" borderId="63"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01" fillId="85" borderId="65"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center" indent="1"/>
    </xf>
    <xf numFmtId="190" fontId="144" fillId="36" borderId="63" applyNumberFormat="0" applyProtection="0">
      <alignment horizontal="left" vertical="center" indent="1"/>
    </xf>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 fontId="144" fillId="38" borderId="63" applyNumberFormat="0" applyProtection="0">
      <alignment horizontal="right" vertical="center"/>
    </xf>
    <xf numFmtId="4" fontId="101" fillId="44" borderId="66" applyNumberFormat="0" applyProtection="0">
      <alignment horizontal="left" vertical="center" indent="1"/>
    </xf>
    <xf numFmtId="4" fontId="144" fillId="82" borderId="63" applyNumberFormat="0" applyProtection="0">
      <alignment horizontal="right" vertical="center"/>
    </xf>
    <xf numFmtId="4" fontId="144" fillId="42" borderId="63" applyNumberFormat="0" applyProtection="0">
      <alignment horizontal="right" vertical="center"/>
    </xf>
    <xf numFmtId="4" fontId="144" fillId="46" borderId="63" applyNumberFormat="0" applyProtection="0">
      <alignment horizontal="right" vertical="center"/>
    </xf>
    <xf numFmtId="4" fontId="144" fillId="78" borderId="63" applyNumberFormat="0" applyProtection="0">
      <alignment horizontal="right" vertical="center"/>
    </xf>
    <xf numFmtId="190" fontId="148" fillId="74" borderId="65" applyNumberFormat="0" applyProtection="0">
      <alignment horizontal="left" vertical="top" indent="1"/>
    </xf>
    <xf numFmtId="4" fontId="147" fillId="75" borderId="63" applyNumberFormat="0" applyProtection="0">
      <alignment vertical="center"/>
    </xf>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5" fillId="67" borderId="64" applyNumberFormat="0" applyAlignment="0" applyProtection="0"/>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48" fillId="74" borderId="65" applyNumberFormat="0" applyProtection="0">
      <alignment horizontal="left" vertical="top" indent="1"/>
    </xf>
    <xf numFmtId="4" fontId="144" fillId="46" borderId="63" applyNumberFormat="0" applyProtection="0">
      <alignment horizontal="right" vertical="center"/>
    </xf>
    <xf numFmtId="4" fontId="144" fillId="42" borderId="63" applyNumberFormat="0" applyProtection="0">
      <alignment horizontal="right" vertical="center"/>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190" fontId="150" fillId="71" borderId="65" applyNumberFormat="0" applyProtection="0">
      <alignment horizontal="left" vertical="top" indent="1"/>
    </xf>
    <xf numFmtId="4" fontId="147" fillId="24" borderId="63" applyNumberFormat="0" applyProtection="0">
      <alignment horizontal="right" vertical="center"/>
    </xf>
    <xf numFmtId="190" fontId="150" fillId="38" borderId="65" applyNumberFormat="0" applyProtection="0">
      <alignment horizontal="left" vertical="top" indent="1"/>
    </xf>
    <xf numFmtId="190" fontId="134" fillId="0" borderId="69" applyNumberFormat="0" applyFill="0" applyAlignment="0" applyProtection="0"/>
    <xf numFmtId="4" fontId="144" fillId="74" borderId="63" applyNumberFormat="0" applyProtection="0">
      <alignment vertical="center"/>
    </xf>
    <xf numFmtId="4" fontId="144" fillId="75" borderId="63" applyNumberFormat="0" applyProtection="0">
      <alignment horizontal="left" vertical="center" indent="1"/>
    </xf>
    <xf numFmtId="4" fontId="144" fillId="77" borderId="63" applyNumberFormat="0" applyProtection="0">
      <alignment horizontal="right" vertical="center"/>
    </xf>
    <xf numFmtId="4" fontId="144" fillId="79" borderId="66" applyNumberFormat="0" applyProtection="0">
      <alignment horizontal="right" vertical="center"/>
    </xf>
    <xf numFmtId="4" fontId="144" fillId="80" borderId="63" applyNumberFormat="0" applyProtection="0">
      <alignment horizontal="right" vertical="center"/>
    </xf>
    <xf numFmtId="4" fontId="144" fillId="42" borderId="63" applyNumberFormat="0" applyProtection="0">
      <alignment horizontal="right" vertical="center"/>
    </xf>
    <xf numFmtId="4" fontId="144" fillId="82" borderId="63" applyNumberFormat="0" applyProtection="0">
      <alignment horizontal="right" vertical="center"/>
    </xf>
    <xf numFmtId="4" fontId="101" fillId="44" borderId="66" applyNumberFormat="0" applyProtection="0">
      <alignment horizontal="left" vertical="center" indent="1"/>
    </xf>
    <xf numFmtId="4" fontId="144" fillId="38" borderId="63" applyNumberFormat="0" applyProtection="0">
      <alignment horizontal="right" vertical="center"/>
    </xf>
    <xf numFmtId="190" fontId="144" fillId="36" borderId="63"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4" fontId="144" fillId="77" borderId="63" applyNumberFormat="0" applyProtection="0">
      <alignment horizontal="right" vertical="center"/>
    </xf>
    <xf numFmtId="190" fontId="134" fillId="0" borderId="69" applyNumberFormat="0" applyFill="0" applyAlignment="0" applyProtection="0"/>
    <xf numFmtId="190" fontId="134" fillId="0" borderId="69" applyNumberFormat="0" applyFill="0" applyAlignment="0" applyProtection="0"/>
    <xf numFmtId="190" fontId="144" fillId="84" borderId="63" applyNumberFormat="0" applyProtection="0">
      <alignment horizontal="left" vertical="center" indent="1"/>
    </xf>
    <xf numFmtId="190" fontId="148" fillId="74" borderId="65" applyNumberFormat="0" applyProtection="0">
      <alignment horizontal="left" vertical="top" indent="1"/>
    </xf>
    <xf numFmtId="190" fontId="144" fillId="85" borderId="65" applyNumberFormat="0" applyProtection="0">
      <alignment horizontal="left" vertical="top" indent="1"/>
    </xf>
    <xf numFmtId="4" fontId="144" fillId="38" borderId="63" applyNumberFormat="0" applyProtection="0">
      <alignment horizontal="righ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4" fontId="144" fillId="79" borderId="66" applyNumberFormat="0" applyProtection="0">
      <alignment horizontal="right" vertical="center"/>
    </xf>
    <xf numFmtId="4" fontId="144" fillId="80" borderId="63" applyNumberFormat="0" applyProtection="0">
      <alignment horizontal="right" vertical="center"/>
    </xf>
    <xf numFmtId="4" fontId="144" fillId="77" borderId="63" applyNumberFormat="0" applyProtection="0">
      <alignment horizontal="right" vertical="center"/>
    </xf>
    <xf numFmtId="190" fontId="148" fillId="74" borderId="65" applyNumberFormat="0" applyProtection="0">
      <alignment horizontal="left" vertical="top" indent="1"/>
    </xf>
    <xf numFmtId="4" fontId="144" fillId="74" borderId="63" applyNumberFormat="0" applyProtection="0">
      <alignment vertical="center"/>
    </xf>
    <xf numFmtId="190" fontId="134" fillId="0" borderId="69" applyNumberFormat="0" applyFill="0" applyAlignment="0" applyProtection="0"/>
    <xf numFmtId="4" fontId="152" fillId="86" borderId="63" applyNumberFormat="0" applyProtection="0">
      <alignment horizontal="right" vertical="center"/>
    </xf>
    <xf numFmtId="4" fontId="151" fillId="87" borderId="66" applyNumberFormat="0" applyProtection="0">
      <alignment horizontal="left" vertical="center" indent="1"/>
    </xf>
    <xf numFmtId="4" fontId="144" fillId="76" borderId="63" applyNumberFormat="0" applyProtection="0">
      <alignment horizontal="left" vertical="center" indent="1"/>
    </xf>
    <xf numFmtId="190" fontId="101" fillId="44" borderId="65" applyNumberFormat="0" applyProtection="0">
      <alignment horizontal="left" vertical="top" indent="1"/>
    </xf>
    <xf numFmtId="190" fontId="150" fillId="71" borderId="65" applyNumberFormat="0" applyProtection="0">
      <alignment horizontal="left" vertical="top" indent="1"/>
    </xf>
    <xf numFmtId="190" fontId="149" fillId="44" borderId="67" applyBorder="0"/>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85"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4" fontId="144" fillId="80" borderId="63" applyNumberFormat="0" applyProtection="0">
      <alignment horizontal="right" vertical="center"/>
    </xf>
    <xf numFmtId="4" fontId="144" fillId="38" borderId="66" applyNumberFormat="0" applyProtection="0">
      <alignment horizontal="left" vertical="center" indent="1"/>
    </xf>
    <xf numFmtId="4" fontId="144" fillId="37" borderId="66" applyNumberFormat="0" applyProtection="0">
      <alignment horizontal="left" vertical="center"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39" borderId="63" applyNumberFormat="0" applyProtection="0">
      <alignment horizontal="right" vertical="center"/>
    </xf>
    <xf numFmtId="4" fontId="144" fillId="81" borderId="63" applyNumberFormat="0" applyProtection="0">
      <alignment horizontal="right" vertical="center"/>
    </xf>
    <xf numFmtId="4" fontId="144" fillId="79" borderId="66" applyNumberFormat="0" applyProtection="0">
      <alignment horizontal="right" vertical="center"/>
    </xf>
    <xf numFmtId="4" fontId="144" fillId="76" borderId="63" applyNumberFormat="0" applyProtection="0">
      <alignment horizontal="left" vertical="center" indent="1"/>
    </xf>
    <xf numFmtId="4" fontId="144" fillId="75" borderId="63" applyNumberFormat="0" applyProtection="0">
      <alignment horizontal="left" vertical="center" indent="1"/>
    </xf>
    <xf numFmtId="4" fontId="144" fillId="74" borderId="63" applyNumberFormat="0" applyProtection="0">
      <alignment vertical="center"/>
    </xf>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4" fillId="63" borderId="63" applyNumberFormat="0" applyFont="0" applyAlignment="0" applyProtection="0"/>
    <xf numFmtId="190" fontId="144" fillId="38" borderId="65" applyNumberFormat="0" applyProtection="0">
      <alignment horizontal="left" vertical="top" indent="1"/>
    </xf>
    <xf numFmtId="37" fontId="107" fillId="0" borderId="68" applyNumberFormat="0"/>
    <xf numFmtId="190" fontId="101" fillId="37" borderId="65" applyNumberFormat="0" applyProtection="0">
      <alignment horizontal="left" vertical="top" indent="1"/>
    </xf>
    <xf numFmtId="190" fontId="101" fillId="38" borderId="65" applyNumberFormat="0" applyProtection="0">
      <alignment horizontal="left" vertical="top" indent="1"/>
    </xf>
    <xf numFmtId="190" fontId="144" fillId="37" borderId="65" applyNumberFormat="0" applyProtection="0">
      <alignment horizontal="left" vertical="top" indent="1"/>
    </xf>
    <xf numFmtId="43" fontId="3" fillId="0" borderId="0" applyFont="0" applyFill="0" applyBorder="0" applyAlignment="0" applyProtection="0"/>
    <xf numFmtId="43" fontId="106" fillId="0" borderId="0" applyFont="0" applyFill="0" applyBorder="0" applyAlignment="0" applyProtection="0"/>
    <xf numFmtId="190" fontId="144" fillId="37" borderId="63" applyNumberFormat="0" applyProtection="0">
      <alignment horizontal="left" vertical="center" indent="1"/>
    </xf>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4" fillId="38" borderId="65" applyNumberFormat="0" applyProtection="0">
      <alignment horizontal="left" vertical="top" indent="1"/>
    </xf>
    <xf numFmtId="190" fontId="145" fillId="67" borderId="64" applyNumberFormat="0" applyAlignment="0" applyProtection="0"/>
    <xf numFmtId="190" fontId="145" fillId="67" borderId="64" applyNumberFormat="0" applyAlignment="0" applyProtection="0"/>
    <xf numFmtId="190" fontId="101" fillId="37" borderId="65" applyNumberFormat="0" applyProtection="0">
      <alignment horizontal="left" vertical="top" indent="1"/>
    </xf>
    <xf numFmtId="190" fontId="144" fillId="37" borderId="65" applyNumberFormat="0" applyProtection="0">
      <alignment horizontal="left" vertical="top" indent="1"/>
    </xf>
    <xf numFmtId="43" fontId="3" fillId="0" borderId="0" applyFont="0" applyFill="0" applyBorder="0" applyAlignment="0" applyProtection="0"/>
    <xf numFmtId="195" fontId="107" fillId="0" borderId="72" applyFill="0"/>
    <xf numFmtId="190" fontId="144" fillId="44" borderId="65" applyNumberFormat="0" applyProtection="0">
      <alignment horizontal="left" vertical="top" indent="1"/>
    </xf>
    <xf numFmtId="4" fontId="144" fillId="38" borderId="66" applyNumberFormat="0" applyProtection="0">
      <alignment horizontal="left" vertical="center" indent="1"/>
    </xf>
    <xf numFmtId="190" fontId="144" fillId="85" borderId="63" applyNumberFormat="0" applyProtection="0">
      <alignment horizontal="left" vertical="center" indent="1"/>
    </xf>
    <xf numFmtId="190" fontId="144" fillId="63" borderId="63" applyNumberFormat="0" applyFont="0" applyAlignment="0" applyProtection="0"/>
    <xf numFmtId="190" fontId="144" fillId="37" borderId="65" applyNumberFormat="0" applyProtection="0">
      <alignment horizontal="left" vertical="top" indent="1"/>
    </xf>
    <xf numFmtId="4" fontId="144" fillId="46" borderId="63" applyNumberFormat="0" applyProtection="0">
      <alignment horizontal="right" vertical="center"/>
    </xf>
    <xf numFmtId="190" fontId="144" fillId="38" borderId="65" applyNumberFormat="0" applyProtection="0">
      <alignment horizontal="left" vertical="top" indent="1"/>
    </xf>
    <xf numFmtId="190" fontId="140" fillId="64" borderId="63" applyNumberFormat="0" applyAlignment="0" applyProtection="0"/>
    <xf numFmtId="190" fontId="144" fillId="85" borderId="65" applyNumberFormat="0" applyProtection="0">
      <alignment horizontal="left" vertical="top"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39" borderId="63" applyNumberFormat="0" applyProtection="0">
      <alignment horizontal="right" vertical="center"/>
    </xf>
    <xf numFmtId="4" fontId="144" fillId="81" borderId="63" applyNumberFormat="0" applyProtection="0">
      <alignment horizontal="right" vertical="center"/>
    </xf>
    <xf numFmtId="4" fontId="144" fillId="46" borderId="63" applyNumberFormat="0" applyProtection="0">
      <alignment horizontal="right" vertical="center"/>
    </xf>
    <xf numFmtId="4" fontId="144" fillId="78" borderId="63" applyNumberFormat="0" applyProtection="0">
      <alignment horizontal="right" vertical="center"/>
    </xf>
    <xf numFmtId="4" fontId="144" fillId="76" borderId="63" applyNumberFormat="0" applyProtection="0">
      <alignment horizontal="left" vertical="center" indent="1"/>
    </xf>
    <xf numFmtId="4" fontId="147" fillId="75" borderId="63" applyNumberFormat="0" applyProtection="0">
      <alignment vertical="center"/>
    </xf>
    <xf numFmtId="190" fontId="134" fillId="0" borderId="69" applyNumberFormat="0" applyFill="0" applyAlignment="0" applyProtection="0"/>
    <xf numFmtId="190" fontId="132" fillId="67" borderId="63" applyNumberFormat="0" applyAlignment="0" applyProtection="0"/>
    <xf numFmtId="37" fontId="107" fillId="0" borderId="68" applyNumberFormat="0"/>
    <xf numFmtId="4" fontId="152" fillId="86" borderId="63" applyNumberFormat="0" applyProtection="0">
      <alignment horizontal="right" vertical="center"/>
    </xf>
    <xf numFmtId="4" fontId="151" fillId="87" borderId="66" applyNumberFormat="0" applyProtection="0">
      <alignment horizontal="left" vertical="center" indent="1"/>
    </xf>
    <xf numFmtId="4" fontId="144" fillId="76" borderId="63" applyNumberFormat="0" applyProtection="0">
      <alignment horizontal="left" vertical="center" indent="1"/>
    </xf>
    <xf numFmtId="4" fontId="144" fillId="0" borderId="63" applyNumberFormat="0" applyProtection="0">
      <alignment horizontal="right" vertical="center"/>
    </xf>
    <xf numFmtId="4" fontId="150" fillId="36" borderId="65" applyNumberFormat="0" applyProtection="0">
      <alignment horizontal="left" vertical="center" indent="1"/>
    </xf>
    <xf numFmtId="4" fontId="150" fillId="71" borderId="65" applyNumberFormat="0" applyProtection="0">
      <alignment vertical="center"/>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4" fontId="144" fillId="82" borderId="63" applyNumberFormat="0" applyProtection="0">
      <alignment horizontal="right" vertical="center"/>
    </xf>
    <xf numFmtId="190" fontId="144" fillId="63" borderId="63" applyNumberFormat="0" applyFon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01" fillId="44" borderId="65" applyNumberFormat="0" applyProtection="0">
      <alignment horizontal="left" vertical="center" indent="1"/>
    </xf>
    <xf numFmtId="4" fontId="101" fillId="44" borderId="66" applyNumberFormat="0" applyProtection="0">
      <alignment horizontal="left" vertical="center" indent="1"/>
    </xf>
    <xf numFmtId="4" fontId="144" fillId="81" borderId="63" applyNumberFormat="0" applyProtection="0">
      <alignment horizontal="right" vertical="center"/>
    </xf>
    <xf numFmtId="4" fontId="144" fillId="78" borderId="63" applyNumberFormat="0" applyProtection="0">
      <alignment horizontal="right" vertical="center"/>
    </xf>
    <xf numFmtId="4" fontId="147" fillId="75" borderId="63" applyNumberFormat="0" applyProtection="0">
      <alignment vertical="center"/>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36" borderId="63" applyNumberFormat="0" applyProtection="0">
      <alignment horizontal="left" vertical="center" indent="1"/>
    </xf>
    <xf numFmtId="190" fontId="144" fillId="63" borderId="63" applyNumberFormat="0" applyFon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190" fontId="101" fillId="85" borderId="65" applyNumberFormat="0" applyProtection="0">
      <alignment horizontal="left" vertical="top" indent="1"/>
    </xf>
    <xf numFmtId="190" fontId="144" fillId="63" borderId="63" applyNumberFormat="0" applyFont="0" applyAlignment="0" applyProtection="0"/>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5" fontId="107" fillId="0" borderId="72" applyFill="0"/>
    <xf numFmtId="190" fontId="144" fillId="38" borderId="65" applyNumberFormat="0" applyProtection="0">
      <alignment horizontal="left" vertical="top" indent="1"/>
    </xf>
    <xf numFmtId="190" fontId="140" fillId="64" borderId="63" applyNumberFormat="0" applyAlignment="0" applyProtection="0"/>
    <xf numFmtId="190" fontId="144" fillId="38" borderId="65" applyNumberFormat="0" applyProtection="0">
      <alignment horizontal="left" vertical="top" indent="1"/>
    </xf>
    <xf numFmtId="195" fontId="107" fillId="0" borderId="72" applyFill="0"/>
    <xf numFmtId="195" fontId="107" fillId="0" borderId="72" applyFill="0"/>
    <xf numFmtId="43" fontId="3" fillId="0" borderId="0" applyFont="0" applyFill="0" applyBorder="0" applyAlignment="0" applyProtection="0"/>
    <xf numFmtId="43" fontId="106" fillId="0" borderId="0" applyFont="0" applyFill="0" applyBorder="0" applyAlignment="0" applyProtection="0"/>
    <xf numFmtId="194" fontId="3" fillId="27" borderId="29">
      <alignment vertical="center"/>
    </xf>
    <xf numFmtId="190" fontId="132" fillId="67" borderId="63" applyNumberFormat="0" applyAlignment="0" applyProtection="0"/>
    <xf numFmtId="190" fontId="132" fillId="67" borderId="63"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63" applyNumberFormat="0" applyAlignment="0" applyProtection="0"/>
    <xf numFmtId="190" fontId="140" fillId="64" borderId="63" applyNumberFormat="0" applyAlignment="0" applyProtection="0"/>
    <xf numFmtId="190" fontId="1" fillId="0" borderId="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7" fontId="104" fillId="72" borderId="29">
      <alignment vertical="center"/>
    </xf>
    <xf numFmtId="185" fontId="104" fillId="72" borderId="29">
      <alignment vertical="center"/>
    </xf>
    <xf numFmtId="185"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4" fontId="104" fillId="72" borderId="29">
      <alignment vertical="center"/>
    </xf>
    <xf numFmtId="194" fontId="104" fillId="72" borderId="29">
      <alignment vertical="center"/>
    </xf>
    <xf numFmtId="197" fontId="104" fillId="72" borderId="29">
      <alignment vertical="center"/>
    </xf>
    <xf numFmtId="185"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5" fontId="104" fillId="22" borderId="29">
      <alignment vertical="center"/>
      <protection locked="0"/>
    </xf>
    <xf numFmtId="185"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85" fontId="104" fillId="22" borderId="29">
      <alignment vertical="center"/>
      <protection locked="0"/>
    </xf>
    <xf numFmtId="185" fontId="104" fillId="23" borderId="29">
      <alignment vertical="center"/>
    </xf>
    <xf numFmtId="185"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94" fontId="104" fillId="23" borderId="29">
      <alignment vertical="center"/>
    </xf>
    <xf numFmtId="197"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73" borderId="29">
      <alignment horizontal="right" vertical="center"/>
      <protection locked="0"/>
    </xf>
    <xf numFmtId="190" fontId="104" fillId="73" borderId="29">
      <alignment horizontal="right" vertical="center"/>
      <protection locked="0"/>
    </xf>
    <xf numFmtId="190" fontId="104" fillId="73" borderId="29">
      <alignment horizontal="right" vertical="center"/>
      <protection locked="0"/>
    </xf>
    <xf numFmtId="197" fontId="104" fillId="73" borderId="29">
      <alignment horizontal="right" vertical="center"/>
      <protection locked="0"/>
    </xf>
    <xf numFmtId="194" fontId="104" fillId="73" borderId="29">
      <alignment horizontal="right" vertical="center"/>
      <protection locked="0"/>
    </xf>
    <xf numFmtId="197"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86" borderId="29" applyNumberFormat="0">
      <protection locked="0"/>
    </xf>
    <xf numFmtId="190" fontId="149" fillId="44" borderId="67" applyBorder="0"/>
    <xf numFmtId="4" fontId="150" fillId="71" borderId="65" applyNumberFormat="0" applyProtection="0">
      <alignment vertical="center"/>
    </xf>
    <xf numFmtId="4" fontId="147" fillId="22" borderId="29"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29"/>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3" fontId="103" fillId="0" borderId="0" applyFont="0" applyFill="0" applyBorder="0" applyAlignment="0" applyProtection="0"/>
    <xf numFmtId="43" fontId="103"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190" fontId="132" fillId="67" borderId="63" applyNumberFormat="0" applyAlignment="0" applyProtection="0"/>
    <xf numFmtId="190" fontId="132" fillId="67" borderId="63"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43" fontId="103" fillId="0" borderId="0" applyFont="0" applyFill="0" applyBorder="0" applyAlignment="0" applyProtection="0"/>
    <xf numFmtId="190" fontId="144" fillId="44" borderId="65" applyNumberFormat="0" applyProtection="0">
      <alignment horizontal="left" vertical="top" indent="1"/>
    </xf>
    <xf numFmtId="43" fontId="3" fillId="0" borderId="0" applyFont="0" applyFill="0" applyBorder="0" applyAlignment="0" applyProtection="0"/>
    <xf numFmtId="190" fontId="101" fillId="85" borderId="65" applyNumberFormat="0" applyProtection="0">
      <alignment horizontal="left" vertical="top" indent="1"/>
    </xf>
    <xf numFmtId="43" fontId="106" fillId="0" borderId="0" applyFont="0" applyFill="0" applyBorder="0" applyAlignment="0" applyProtection="0"/>
    <xf numFmtId="190" fontId="101" fillId="37" borderId="65" applyNumberFormat="0" applyProtection="0">
      <alignment horizontal="left" vertical="center" indent="1"/>
    </xf>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45" fillId="67" borderId="64" applyNumberFormat="0" applyAlignment="0" applyProtection="0"/>
    <xf numFmtId="190" fontId="145" fillId="67" borderId="64" applyNumberFormat="0" applyAlignment="0" applyProtection="0"/>
    <xf numFmtId="190" fontId="148" fillId="74" borderId="65" applyNumberFormat="0" applyProtection="0">
      <alignment horizontal="left" vertical="top" indent="1"/>
    </xf>
    <xf numFmtId="4" fontId="144" fillId="79" borderId="66"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190" fontId="101" fillId="44" borderId="65" applyNumberFormat="0" applyProtection="0">
      <alignment horizontal="left" vertical="top" indent="1"/>
    </xf>
    <xf numFmtId="37" fontId="107" fillId="0" borderId="68" applyNumberFormat="0"/>
    <xf numFmtId="190" fontId="144" fillId="44"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38" borderId="65" applyNumberFormat="0" applyProtection="0">
      <alignment horizontal="left" vertical="top" indent="1"/>
    </xf>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0" fontId="1" fillId="0" borderId="0"/>
    <xf numFmtId="9" fontId="1" fillId="0" borderId="0" applyFont="0" applyFill="0" applyBorder="0" applyAlignment="0" applyProtection="0"/>
    <xf numFmtId="43" fontId="104"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 fontId="157" fillId="75" borderId="65" applyNumberFormat="0" applyProtection="0">
      <alignment vertical="center"/>
    </xf>
    <xf numFmtId="4" fontId="158" fillId="75" borderId="65" applyNumberFormat="0" applyProtection="0">
      <alignment vertical="center"/>
    </xf>
    <xf numFmtId="4" fontId="109" fillId="75" borderId="65" applyNumberFormat="0" applyProtection="0">
      <alignment horizontal="left" vertical="center" indent="1"/>
    </xf>
    <xf numFmtId="0" fontId="108" fillId="74" borderId="65" applyNumberFormat="0" applyProtection="0">
      <alignment horizontal="left" vertical="top" indent="1"/>
    </xf>
    <xf numFmtId="4" fontId="109" fillId="97" borderId="65" applyNumberFormat="0" applyProtection="0">
      <alignment horizontal="right" vertical="center"/>
    </xf>
    <xf numFmtId="4" fontId="109" fillId="98" borderId="65" applyNumberFormat="0" applyProtection="0">
      <alignment horizontal="right" vertical="center"/>
    </xf>
    <xf numFmtId="4" fontId="109" fillId="99" borderId="65" applyNumberFormat="0" applyProtection="0">
      <alignment horizontal="right" vertical="center"/>
    </xf>
    <xf numFmtId="4" fontId="109" fillId="23" borderId="65" applyNumberFormat="0" applyProtection="0">
      <alignment horizontal="right" vertical="center"/>
    </xf>
    <xf numFmtId="4" fontId="109" fillId="72" borderId="65" applyNumberFormat="0" applyProtection="0">
      <alignment horizontal="right" vertical="center"/>
    </xf>
    <xf numFmtId="4" fontId="109" fillId="100" borderId="65" applyNumberFormat="0" applyProtection="0">
      <alignment horizontal="right" vertical="center"/>
    </xf>
    <xf numFmtId="4" fontId="109" fillId="101" borderId="65" applyNumberFormat="0" applyProtection="0">
      <alignment horizontal="right" vertical="center"/>
    </xf>
    <xf numFmtId="4" fontId="109" fillId="102" borderId="65" applyNumberFormat="0" applyProtection="0">
      <alignment horizontal="right" vertical="center"/>
    </xf>
    <xf numFmtId="4" fontId="109" fillId="103" borderId="65" applyNumberFormat="0" applyProtection="0">
      <alignment horizontal="right" vertical="center"/>
    </xf>
    <xf numFmtId="4" fontId="109" fillId="105" borderId="65" applyNumberFormat="0" applyProtection="0">
      <alignment horizontal="right" vertical="center"/>
    </xf>
    <xf numFmtId="0" fontId="101" fillId="44" borderId="65" applyNumberFormat="0" applyProtection="0">
      <alignment horizontal="left" vertical="center" indent="1"/>
    </xf>
    <xf numFmtId="0" fontId="101" fillId="44" borderId="65" applyNumberFormat="0" applyProtection="0">
      <alignment horizontal="left" vertical="top" indent="1"/>
    </xf>
    <xf numFmtId="0" fontId="101" fillId="38" borderId="65" applyNumberFormat="0" applyProtection="0">
      <alignment horizontal="left" vertical="center" indent="1"/>
    </xf>
    <xf numFmtId="0" fontId="101" fillId="38" borderId="65" applyNumberFormat="0" applyProtection="0">
      <alignment horizontal="left" vertical="top" indent="1"/>
    </xf>
    <xf numFmtId="0" fontId="101" fillId="85" borderId="65" applyNumberFormat="0" applyProtection="0">
      <alignment horizontal="left" vertical="center" indent="1"/>
    </xf>
    <xf numFmtId="0" fontId="101" fillId="85" borderId="65" applyNumberFormat="0" applyProtection="0">
      <alignment horizontal="left" vertical="top" indent="1"/>
    </xf>
    <xf numFmtId="0" fontId="101" fillId="37" borderId="65" applyNumberFormat="0" applyProtection="0">
      <alignment horizontal="left" vertical="center" indent="1"/>
    </xf>
    <xf numFmtId="0" fontId="101" fillId="37" borderId="65" applyNumberFormat="0" applyProtection="0">
      <alignment horizontal="left" vertical="top" indent="1"/>
    </xf>
    <xf numFmtId="4" fontId="109" fillId="106" borderId="65" applyNumberFormat="0" applyProtection="0">
      <alignment vertical="center"/>
    </xf>
    <xf numFmtId="4" fontId="159" fillId="106" borderId="65" applyNumberFormat="0" applyProtection="0">
      <alignment vertical="center"/>
    </xf>
    <xf numFmtId="4" fontId="157" fillId="105" borderId="71" applyNumberFormat="0" applyProtection="0">
      <alignment horizontal="left" vertical="center" indent="1"/>
    </xf>
    <xf numFmtId="0" fontId="128" fillId="71" borderId="65" applyNumberFormat="0" applyProtection="0">
      <alignment horizontal="left" vertical="top" indent="1"/>
    </xf>
    <xf numFmtId="4" fontId="109" fillId="106" borderId="65" applyNumberFormat="0" applyProtection="0">
      <alignment horizontal="right" vertical="center"/>
    </xf>
    <xf numFmtId="4" fontId="159" fillId="106" borderId="65" applyNumberFormat="0" applyProtection="0">
      <alignment horizontal="right" vertical="center"/>
    </xf>
    <xf numFmtId="4" fontId="157" fillId="105" borderId="65" applyNumberFormat="0" applyProtection="0">
      <alignment horizontal="left" vertical="center" indent="1"/>
    </xf>
    <xf numFmtId="0" fontId="128" fillId="38" borderId="65" applyNumberFormat="0" applyProtection="0">
      <alignment horizontal="left" vertical="top" indent="1"/>
    </xf>
    <xf numFmtId="4" fontId="160" fillId="107" borderId="71" applyNumberFormat="0" applyProtection="0">
      <alignment horizontal="left" vertical="center" indent="1"/>
    </xf>
    <xf numFmtId="4" fontId="161" fillId="106" borderId="65" applyNumberFormat="0" applyProtection="0">
      <alignment horizontal="right" vertical="center"/>
    </xf>
    <xf numFmtId="190" fontId="132" fillId="67" borderId="63" applyNumberFormat="0" applyAlignment="0" applyProtection="0"/>
    <xf numFmtId="190" fontId="132" fillId="67" borderId="63"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01" fillId="44" borderId="65"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37" borderId="65" applyNumberFormat="0" applyProtection="0">
      <alignment horizontal="left" vertical="center"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37" fontId="107" fillId="0" borderId="68" applyNumberFormat="0"/>
    <xf numFmtId="195" fontId="107" fillId="0" borderId="72" applyFill="0"/>
    <xf numFmtId="0" fontId="1" fillId="0" borderId="0"/>
    <xf numFmtId="0" fontId="1" fillId="0" borderId="0"/>
    <xf numFmtId="43" fontId="3" fillId="0" borderId="0" applyFont="0" applyFill="0" applyBorder="0" applyAlignment="0" applyProtection="0"/>
    <xf numFmtId="9" fontId="1"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194" fontId="3" fillId="27" borderId="29">
      <alignment vertical="center"/>
    </xf>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 fillId="0" borderId="0"/>
    <xf numFmtId="197" fontId="104" fillId="72" borderId="29">
      <alignment vertical="center"/>
    </xf>
    <xf numFmtId="185" fontId="104" fillId="72" borderId="29">
      <alignment vertical="center"/>
    </xf>
    <xf numFmtId="185"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4" fontId="104" fillId="72" borderId="29">
      <alignment vertical="center"/>
    </xf>
    <xf numFmtId="194" fontId="104" fillId="72" borderId="29">
      <alignment vertical="center"/>
    </xf>
    <xf numFmtId="197" fontId="104" fillId="72" borderId="29">
      <alignment vertical="center"/>
    </xf>
    <xf numFmtId="185"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5" fontId="104" fillId="22" borderId="29">
      <alignment vertical="center"/>
      <protection locked="0"/>
    </xf>
    <xf numFmtId="185"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85" fontId="104" fillId="22" borderId="29">
      <alignment vertical="center"/>
      <protection locked="0"/>
    </xf>
    <xf numFmtId="185" fontId="104" fillId="23" borderId="29">
      <alignment vertical="center"/>
    </xf>
    <xf numFmtId="185"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94" fontId="104" fillId="23" borderId="29">
      <alignment vertical="center"/>
    </xf>
    <xf numFmtId="197"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73" borderId="29">
      <alignment horizontal="right" vertical="center"/>
      <protection locked="0"/>
    </xf>
    <xf numFmtId="190" fontId="104" fillId="73" borderId="29">
      <alignment horizontal="right" vertical="center"/>
      <protection locked="0"/>
    </xf>
    <xf numFmtId="190" fontId="104" fillId="73" borderId="29">
      <alignment horizontal="right" vertical="center"/>
      <protection locked="0"/>
    </xf>
    <xf numFmtId="197" fontId="104" fillId="73" borderId="29">
      <alignment horizontal="right" vertical="center"/>
      <protection locked="0"/>
    </xf>
    <xf numFmtId="194" fontId="104" fillId="73" borderId="29">
      <alignment horizontal="right" vertical="center"/>
      <protection locked="0"/>
    </xf>
    <xf numFmtId="197"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190" fontId="144" fillId="85" borderId="63" applyNumberFormat="0" applyProtection="0">
      <alignment horizontal="left" vertical="center" indent="1"/>
    </xf>
    <xf numFmtId="190" fontId="144" fillId="37" borderId="63" applyNumberFormat="0" applyProtection="0">
      <alignment horizontal="left" vertical="center" indent="1"/>
    </xf>
    <xf numFmtId="190" fontId="101" fillId="86" borderId="29" applyNumberFormat="0">
      <protection locked="0"/>
    </xf>
    <xf numFmtId="4" fontId="150" fillId="71" borderId="65" applyNumberFormat="0" applyProtection="0">
      <alignment vertical="center"/>
    </xf>
    <xf numFmtId="4" fontId="147" fillId="22" borderId="29"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29"/>
    <xf numFmtId="4" fontId="152" fillId="86" borderId="63" applyNumberFormat="0" applyProtection="0">
      <alignment horizontal="right" vertical="center"/>
    </xf>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85" fontId="3" fillId="27" borderId="29">
      <alignment vertical="center"/>
    </xf>
    <xf numFmtId="194" fontId="3" fillId="27" borderId="29">
      <alignment vertical="center"/>
    </xf>
    <xf numFmtId="197" fontId="3" fillId="27" borderId="29">
      <alignment vertical="center"/>
    </xf>
    <xf numFmtId="185" fontId="3" fillId="20" borderId="29">
      <alignment vertical="center"/>
      <protection locked="0"/>
    </xf>
    <xf numFmtId="194" fontId="3" fillId="20" borderId="29">
      <alignment vertical="center"/>
      <protection locked="0"/>
    </xf>
    <xf numFmtId="201" fontId="3" fillId="33" borderId="29">
      <alignment vertical="center"/>
    </xf>
    <xf numFmtId="194" fontId="3" fillId="33" borderId="29">
      <alignment vertical="center"/>
    </xf>
    <xf numFmtId="197" fontId="3" fillId="33" borderId="29">
      <alignment vertical="center"/>
    </xf>
    <xf numFmtId="185" fontId="3" fillId="33" borderId="29">
      <alignment vertical="center"/>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43" fontId="3" fillId="0" borderId="0" applyFont="0" applyFill="0" applyBorder="0" applyAlignment="0" applyProtection="0"/>
    <xf numFmtId="43" fontId="106" fillId="0" borderId="0" applyFont="0" applyFill="0" applyBorder="0" applyAlignment="0" applyProtection="0"/>
    <xf numFmtId="194" fontId="3" fillId="27" borderId="70">
      <alignment vertical="center"/>
    </xf>
    <xf numFmtId="190" fontId="132" fillId="67" borderId="63" applyNumberFormat="0" applyAlignment="0" applyProtection="0"/>
    <xf numFmtId="190" fontId="132" fillId="67" borderId="63"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7" fontId="104" fillId="72" borderId="70">
      <alignment vertical="center"/>
    </xf>
    <xf numFmtId="185" fontId="104" fillId="72" borderId="70">
      <alignment vertical="center"/>
    </xf>
    <xf numFmtId="185" fontId="104" fillId="72" borderId="70">
      <alignment vertical="center"/>
    </xf>
    <xf numFmtId="190" fontId="104" fillId="72" borderId="70">
      <alignment vertical="center"/>
    </xf>
    <xf numFmtId="190" fontId="104" fillId="72" borderId="70">
      <alignment vertical="center"/>
    </xf>
    <xf numFmtId="190" fontId="104" fillId="72" borderId="70">
      <alignment vertical="center"/>
    </xf>
    <xf numFmtId="190" fontId="104" fillId="72" borderId="70">
      <alignment vertical="center"/>
    </xf>
    <xf numFmtId="194" fontId="104" fillId="72" borderId="70">
      <alignment vertical="center"/>
    </xf>
    <xf numFmtId="194" fontId="104" fillId="72" borderId="70">
      <alignment vertical="center"/>
    </xf>
    <xf numFmtId="197" fontId="104" fillId="72" borderId="70">
      <alignment vertical="center"/>
    </xf>
    <xf numFmtId="185" fontId="104" fillId="22" borderId="70">
      <alignment vertical="center"/>
      <protection locked="0"/>
    </xf>
    <xf numFmtId="186" fontId="104" fillId="22" borderId="70">
      <alignment vertical="center"/>
      <protection locked="0"/>
    </xf>
    <xf numFmtId="190" fontId="104" fillId="22" borderId="70">
      <alignment vertical="center"/>
      <protection locked="0"/>
    </xf>
    <xf numFmtId="190" fontId="104" fillId="22" borderId="70">
      <alignment vertical="center"/>
      <protection locked="0"/>
    </xf>
    <xf numFmtId="186" fontId="104" fillId="22" borderId="70">
      <alignment vertical="center"/>
      <protection locked="0"/>
    </xf>
    <xf numFmtId="186" fontId="104" fillId="22" borderId="70">
      <alignment vertical="center"/>
      <protection locked="0"/>
    </xf>
    <xf numFmtId="190" fontId="104" fillId="22" borderId="70">
      <alignment vertical="center"/>
      <protection locked="0"/>
    </xf>
    <xf numFmtId="190" fontId="104" fillId="22" borderId="70">
      <alignment vertical="center"/>
      <protection locked="0"/>
    </xf>
    <xf numFmtId="186" fontId="104" fillId="22" borderId="70">
      <alignment vertical="center"/>
      <protection locked="0"/>
    </xf>
    <xf numFmtId="185" fontId="104" fillId="22" borderId="70">
      <alignment vertical="center"/>
      <protection locked="0"/>
    </xf>
    <xf numFmtId="185" fontId="104" fillId="22" borderId="70">
      <alignment vertical="center"/>
      <protection locked="0"/>
    </xf>
    <xf numFmtId="167" fontId="104" fillId="22" borderId="70">
      <alignment vertical="center"/>
      <protection locked="0"/>
    </xf>
    <xf numFmtId="167" fontId="104" fillId="22" borderId="70">
      <alignment vertical="center"/>
      <protection locked="0"/>
    </xf>
    <xf numFmtId="167" fontId="104" fillId="22" borderId="70">
      <alignment vertical="center"/>
      <protection locked="0"/>
    </xf>
    <xf numFmtId="167" fontId="104" fillId="22" borderId="70">
      <alignment vertical="center"/>
      <protection locked="0"/>
    </xf>
    <xf numFmtId="185" fontId="104" fillId="22" borderId="70">
      <alignment vertical="center"/>
      <protection locked="0"/>
    </xf>
    <xf numFmtId="185" fontId="104" fillId="23" borderId="70">
      <alignment vertical="center"/>
    </xf>
    <xf numFmtId="185" fontId="104" fillId="23" borderId="70">
      <alignment vertical="center"/>
    </xf>
    <xf numFmtId="186" fontId="104" fillId="23" borderId="70">
      <alignment vertical="center"/>
    </xf>
    <xf numFmtId="186" fontId="104" fillId="23" borderId="70">
      <alignment vertical="center"/>
    </xf>
    <xf numFmtId="186" fontId="104" fillId="23" borderId="70">
      <alignment vertical="center"/>
    </xf>
    <xf numFmtId="186" fontId="104" fillId="23" borderId="70">
      <alignment vertical="center"/>
    </xf>
    <xf numFmtId="194" fontId="104" fillId="23" borderId="70">
      <alignment vertical="center"/>
    </xf>
    <xf numFmtId="197" fontId="104" fillId="23" borderId="70">
      <alignment vertical="center"/>
    </xf>
    <xf numFmtId="190" fontId="104" fillId="23" borderId="70">
      <alignment vertical="center"/>
    </xf>
    <xf numFmtId="190" fontId="104" fillId="23" borderId="70">
      <alignment vertical="center"/>
    </xf>
    <xf numFmtId="190" fontId="104" fillId="23" borderId="70">
      <alignment vertical="center"/>
    </xf>
    <xf numFmtId="190" fontId="104" fillId="23" borderId="70">
      <alignment vertical="center"/>
    </xf>
    <xf numFmtId="185" fontId="104" fillId="23" borderId="70">
      <alignment vertical="center"/>
    </xf>
    <xf numFmtId="185" fontId="104" fillId="23" borderId="70">
      <alignment vertical="center"/>
    </xf>
    <xf numFmtId="185" fontId="104" fillId="23" borderId="70">
      <alignment vertical="center"/>
    </xf>
    <xf numFmtId="185" fontId="104" fillId="23" borderId="70">
      <alignment vertical="center"/>
    </xf>
    <xf numFmtId="185" fontId="104" fillId="73" borderId="70">
      <alignment horizontal="right" vertical="center"/>
      <protection locked="0"/>
    </xf>
    <xf numFmtId="190" fontId="104" fillId="73" borderId="70">
      <alignment horizontal="right" vertical="center"/>
      <protection locked="0"/>
    </xf>
    <xf numFmtId="190" fontId="104" fillId="73" borderId="70">
      <alignment horizontal="right" vertical="center"/>
      <protection locked="0"/>
    </xf>
    <xf numFmtId="197" fontId="104" fillId="73" borderId="70">
      <alignment horizontal="right" vertical="center"/>
      <protection locked="0"/>
    </xf>
    <xf numFmtId="194" fontId="104" fillId="73" borderId="70">
      <alignment horizontal="right" vertical="center"/>
      <protection locked="0"/>
    </xf>
    <xf numFmtId="197" fontId="104" fillId="73" borderId="70">
      <alignment horizontal="right" vertical="center"/>
      <protection locked="0"/>
    </xf>
    <xf numFmtId="185" fontId="104" fillId="73" borderId="70">
      <alignment horizontal="right" vertical="center"/>
      <protection locked="0"/>
    </xf>
    <xf numFmtId="185" fontId="104" fillId="73" borderId="70">
      <alignment horizontal="right" vertical="center"/>
      <protection locked="0"/>
    </xf>
    <xf numFmtId="185" fontId="104" fillId="73" borderId="70">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86" borderId="70" applyNumberFormat="0">
      <protection locked="0"/>
    </xf>
    <xf numFmtId="190" fontId="149" fillId="44" borderId="67" applyBorder="0"/>
    <xf numFmtId="4" fontId="150" fillId="71" borderId="65" applyNumberFormat="0" applyProtection="0">
      <alignment vertical="center"/>
    </xf>
    <xf numFmtId="4" fontId="147" fillId="22" borderId="70"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70"/>
    <xf numFmtId="4" fontId="152" fillId="86" borderId="63" applyNumberFormat="0" applyProtection="0">
      <alignment horizontal="right" vertical="center"/>
    </xf>
    <xf numFmtId="37" fontId="107" fillId="0" borderId="68" applyNumberFormat="0"/>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85" fontId="3" fillId="27" borderId="70">
      <alignment vertical="center"/>
    </xf>
    <xf numFmtId="194" fontId="3" fillId="27" borderId="70">
      <alignment vertical="center"/>
    </xf>
    <xf numFmtId="197" fontId="3" fillId="27" borderId="70">
      <alignment vertical="center"/>
    </xf>
    <xf numFmtId="185" fontId="3" fillId="20" borderId="70">
      <alignment vertical="center"/>
      <protection locked="0"/>
    </xf>
    <xf numFmtId="194" fontId="3" fillId="20" borderId="70">
      <alignment vertical="center"/>
      <protection locked="0"/>
    </xf>
    <xf numFmtId="201" fontId="3" fillId="33" borderId="70">
      <alignment vertical="center"/>
    </xf>
    <xf numFmtId="194" fontId="3" fillId="33" borderId="70">
      <alignment vertical="center"/>
    </xf>
    <xf numFmtId="197" fontId="3" fillId="33" borderId="70">
      <alignment vertical="center"/>
    </xf>
    <xf numFmtId="185" fontId="3" fillId="33" borderId="70">
      <alignment vertical="center"/>
    </xf>
    <xf numFmtId="194" fontId="3" fillId="90" borderId="70">
      <alignment horizontal="right" vertical="center"/>
      <protection locked="0"/>
    </xf>
    <xf numFmtId="197" fontId="3" fillId="90" borderId="70">
      <alignment horizontal="right" vertical="center"/>
      <protection locked="0"/>
    </xf>
    <xf numFmtId="185" fontId="3" fillId="90" borderId="70">
      <alignment horizontal="right" vertical="center"/>
      <protection locked="0"/>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43" fontId="103" fillId="0" borderId="0" applyFont="0" applyFill="0" applyBorder="0" applyAlignment="0" applyProtection="0"/>
    <xf numFmtId="190" fontId="144" fillId="44" borderId="65" applyNumberFormat="0" applyProtection="0">
      <alignment horizontal="left" vertical="top" indent="1"/>
    </xf>
    <xf numFmtId="43" fontId="3" fillId="0" borderId="0" applyFont="0" applyFill="0" applyBorder="0" applyAlignment="0" applyProtection="0"/>
    <xf numFmtId="190" fontId="101" fillId="85" borderId="65" applyNumberFormat="0" applyProtection="0">
      <alignment horizontal="left" vertical="top" indent="1"/>
    </xf>
    <xf numFmtId="43" fontId="106" fillId="0" borderId="0" applyFont="0" applyFill="0" applyBorder="0" applyAlignment="0" applyProtection="0"/>
    <xf numFmtId="190" fontId="101" fillId="37" borderId="65" applyNumberFormat="0" applyProtection="0">
      <alignment horizontal="left" vertical="center" indent="1"/>
    </xf>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45" fillId="67" borderId="64" applyNumberFormat="0" applyAlignment="0" applyProtection="0"/>
    <xf numFmtId="190" fontId="145" fillId="67" borderId="64" applyNumberFormat="0" applyAlignment="0" applyProtection="0"/>
    <xf numFmtId="190" fontId="148" fillId="74" borderId="65" applyNumberFormat="0" applyProtection="0">
      <alignment horizontal="left" vertical="top" indent="1"/>
    </xf>
    <xf numFmtId="4" fontId="144" fillId="79" borderId="66"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190" fontId="101" fillId="44" borderId="65" applyNumberFormat="0" applyProtection="0">
      <alignment horizontal="left" vertical="top" indent="1"/>
    </xf>
    <xf numFmtId="37" fontId="107" fillId="0" borderId="68" applyNumberFormat="0"/>
    <xf numFmtId="190" fontId="144" fillId="44"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38" borderId="65" applyNumberFormat="0" applyProtection="0">
      <alignment horizontal="left" vertical="top" indent="1"/>
    </xf>
    <xf numFmtId="43" fontId="3" fillId="0" borderId="0" applyFont="0" applyFill="0" applyBorder="0" applyAlignment="0" applyProtection="0"/>
    <xf numFmtId="43" fontId="10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0" fontId="1" fillId="0" borderId="0"/>
    <xf numFmtId="9" fontId="1" fillId="0" borderId="0" applyFont="0" applyFill="0" applyBorder="0" applyAlignment="0" applyProtection="0"/>
    <xf numFmtId="43" fontId="104"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2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85" fontId="3" fillId="27" borderId="70">
      <alignment vertical="center"/>
    </xf>
    <xf numFmtId="185" fontId="3" fillId="27" borderId="70">
      <alignment vertical="center"/>
    </xf>
    <xf numFmtId="185" fontId="3" fillId="27" borderId="70">
      <alignment vertical="center"/>
    </xf>
    <xf numFmtId="0" fontId="3" fillId="27" borderId="70">
      <alignment vertical="center"/>
    </xf>
    <xf numFmtId="0" fontId="3" fillId="27" borderId="70">
      <alignment vertical="center"/>
    </xf>
    <xf numFmtId="0" fontId="3" fillId="27" borderId="70">
      <alignment vertical="center"/>
    </xf>
    <xf numFmtId="0" fontId="3" fillId="27" borderId="70">
      <alignment vertical="center"/>
    </xf>
    <xf numFmtId="185" fontId="3" fillId="27" borderId="70">
      <alignment vertical="center"/>
    </xf>
    <xf numFmtId="194" fontId="3" fillId="27" borderId="70">
      <alignment vertical="center"/>
    </xf>
    <xf numFmtId="185" fontId="3" fillId="27" borderId="70">
      <alignment vertical="center"/>
    </xf>
    <xf numFmtId="201" fontId="3" fillId="27" borderId="70">
      <alignment vertical="center"/>
    </xf>
    <xf numFmtId="194" fontId="3" fillId="27" borderId="70">
      <alignment vertical="center"/>
    </xf>
    <xf numFmtId="194" fontId="3" fillId="27" borderId="70">
      <alignment vertical="center"/>
    </xf>
    <xf numFmtId="197" fontId="3" fillId="27" borderId="70">
      <alignment vertical="center"/>
    </xf>
    <xf numFmtId="186" fontId="3" fillId="20" borderId="70">
      <alignment vertical="center"/>
      <protection locked="0"/>
    </xf>
    <xf numFmtId="186" fontId="3" fillId="20" borderId="70">
      <alignment vertical="center"/>
      <protection locked="0"/>
    </xf>
    <xf numFmtId="0" fontId="3" fillId="20" borderId="70">
      <alignment vertical="center"/>
      <protection locked="0"/>
    </xf>
    <xf numFmtId="0" fontId="3" fillId="20" borderId="70">
      <alignment vertical="center"/>
      <protection locked="0"/>
    </xf>
    <xf numFmtId="186" fontId="3" fillId="20" borderId="70">
      <alignment vertical="center"/>
      <protection locked="0"/>
    </xf>
    <xf numFmtId="186" fontId="3" fillId="20" borderId="70">
      <alignment vertical="center"/>
      <protection locked="0"/>
    </xf>
    <xf numFmtId="0" fontId="3" fillId="20" borderId="70">
      <alignment vertical="center"/>
      <protection locked="0"/>
    </xf>
    <xf numFmtId="0" fontId="3" fillId="20" borderId="70">
      <alignment vertical="center"/>
      <protection locked="0"/>
    </xf>
    <xf numFmtId="186" fontId="3" fillId="20" borderId="70">
      <alignment vertical="center"/>
      <protection locked="0"/>
    </xf>
    <xf numFmtId="186" fontId="3" fillId="20" borderId="70">
      <alignment vertical="center"/>
      <protection locked="0"/>
    </xf>
    <xf numFmtId="194" fontId="3" fillId="20" borderId="70">
      <alignment vertical="center"/>
      <protection locked="0"/>
    </xf>
    <xf numFmtId="185" fontId="3" fillId="20" borderId="70">
      <alignment vertical="center"/>
      <protection locked="0"/>
    </xf>
    <xf numFmtId="167" fontId="3" fillId="20" borderId="70">
      <alignment vertical="center"/>
      <protection locked="0"/>
    </xf>
    <xf numFmtId="167" fontId="3" fillId="20" borderId="70">
      <alignment vertical="center"/>
      <protection locked="0"/>
    </xf>
    <xf numFmtId="167" fontId="3" fillId="20" borderId="70">
      <alignment vertical="center"/>
      <protection locked="0"/>
    </xf>
    <xf numFmtId="167" fontId="3" fillId="20" borderId="70">
      <alignment vertical="center"/>
      <protection locked="0"/>
    </xf>
    <xf numFmtId="185" fontId="3" fillId="20" borderId="70">
      <alignment vertical="center"/>
      <protection locked="0"/>
    </xf>
    <xf numFmtId="185" fontId="3" fillId="20" borderId="70">
      <alignment vertical="center"/>
      <protection locked="0"/>
    </xf>
    <xf numFmtId="194" fontId="3" fillId="20" borderId="70">
      <alignment vertical="center"/>
      <protection locked="0"/>
    </xf>
    <xf numFmtId="185"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201" fontId="3" fillId="33" borderId="70">
      <alignment vertical="center"/>
    </xf>
    <xf numFmtId="194" fontId="3" fillId="33" borderId="70">
      <alignment vertical="center"/>
    </xf>
    <xf numFmtId="194" fontId="3" fillId="33" borderId="70">
      <alignment vertical="center"/>
    </xf>
    <xf numFmtId="197" fontId="3" fillId="33" borderId="70">
      <alignment vertical="center"/>
    </xf>
    <xf numFmtId="0" fontId="3" fillId="33" borderId="70">
      <alignment vertical="center"/>
    </xf>
    <xf numFmtId="0" fontId="3" fillId="33" borderId="70">
      <alignment vertical="center"/>
    </xf>
    <xf numFmtId="0" fontId="3" fillId="33" borderId="70">
      <alignment vertical="center"/>
    </xf>
    <xf numFmtId="0" fontId="3" fillId="33" borderId="70">
      <alignment vertical="center"/>
    </xf>
    <xf numFmtId="185" fontId="3" fillId="33" borderId="70">
      <alignment vertical="center"/>
    </xf>
    <xf numFmtId="194" fontId="3" fillId="33" borderId="70">
      <alignment vertical="center"/>
    </xf>
    <xf numFmtId="185" fontId="3" fillId="33" borderId="70">
      <alignment vertical="center"/>
    </xf>
    <xf numFmtId="185" fontId="3" fillId="33" borderId="70">
      <alignment vertical="center"/>
    </xf>
    <xf numFmtId="185" fontId="3" fillId="90" borderId="70">
      <alignment horizontal="right" vertical="center"/>
      <protection locked="0"/>
    </xf>
    <xf numFmtId="0" fontId="3" fillId="90" borderId="70">
      <alignment horizontal="right" vertical="center"/>
      <protection locked="0"/>
    </xf>
    <xf numFmtId="0" fontId="3" fillId="90" borderId="70">
      <alignment horizontal="right" vertical="center"/>
      <protection locked="0"/>
    </xf>
    <xf numFmtId="0" fontId="3" fillId="90" borderId="70">
      <alignment horizontal="right" vertical="center"/>
      <protection locked="0"/>
    </xf>
    <xf numFmtId="201" fontId="3" fillId="90" borderId="70">
      <alignment horizontal="right" vertical="center"/>
      <protection locked="0"/>
    </xf>
    <xf numFmtId="194" fontId="3" fillId="90" borderId="70">
      <alignment horizontal="right" vertical="center"/>
      <protection locked="0"/>
    </xf>
    <xf numFmtId="194" fontId="3" fillId="90" borderId="70">
      <alignment horizontal="right" vertical="center"/>
      <protection locked="0"/>
    </xf>
    <xf numFmtId="197" fontId="3" fillId="90" borderId="70">
      <alignment horizontal="right" vertical="center"/>
      <protection locked="0"/>
    </xf>
    <xf numFmtId="185" fontId="3" fillId="90" borderId="70">
      <alignment horizontal="right" vertical="center"/>
      <protection locked="0"/>
    </xf>
    <xf numFmtId="194" fontId="3" fillId="90" borderId="70">
      <alignment horizontal="right" vertical="center"/>
      <protection locked="0"/>
    </xf>
    <xf numFmtId="185" fontId="3" fillId="90" borderId="70">
      <alignment horizontal="right" vertical="center"/>
      <protection locked="0"/>
    </xf>
    <xf numFmtId="185" fontId="3" fillId="90" borderId="70">
      <alignment horizontal="right" vertical="center"/>
      <protection locked="0"/>
    </xf>
    <xf numFmtId="0" fontId="101" fillId="86" borderId="70" applyNumberFormat="0">
      <protection locked="0"/>
    </xf>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4" fillId="0" borderId="0" applyFont="0" applyFill="0" applyBorder="0" applyAlignment="0" applyProtection="0"/>
    <xf numFmtId="43" fontId="11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85" fontId="104" fillId="23" borderId="70">
      <alignment vertical="center"/>
    </xf>
    <xf numFmtId="190" fontId="101" fillId="86" borderId="70" applyNumberFormat="0">
      <protection locked="0"/>
    </xf>
    <xf numFmtId="190" fontId="144" fillId="88" borderId="70"/>
    <xf numFmtId="0" fontId="1" fillId="0" borderId="0"/>
    <xf numFmtId="0" fontId="1" fillId="0" borderId="0"/>
    <xf numFmtId="43" fontId="3" fillId="0" borderId="0" applyFont="0" applyFill="0" applyBorder="0" applyAlignment="0" applyProtection="0"/>
    <xf numFmtId="9" fontId="1"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90" fontId="134" fillId="0" borderId="69" applyNumberFormat="0" applyFill="0" applyAlignment="0" applyProtection="0"/>
    <xf numFmtId="190" fontId="144" fillId="63" borderId="63" applyNumberFormat="0" applyFont="0" applyAlignment="0" applyProtection="0"/>
    <xf numFmtId="4" fontId="144" fillId="79" borderId="66" applyNumberFormat="0" applyProtection="0">
      <alignment horizontal="right" vertical="center"/>
    </xf>
    <xf numFmtId="190" fontId="144" fillId="44" borderId="65" applyNumberFormat="0" applyProtection="0">
      <alignment horizontal="left" vertical="top" indent="1"/>
    </xf>
    <xf numFmtId="190" fontId="101" fillId="37" borderId="65" applyNumberFormat="0" applyProtection="0">
      <alignment horizontal="left" vertical="top" indent="1"/>
    </xf>
    <xf numFmtId="190" fontId="144" fillId="63" borderId="63" applyNumberFormat="0" applyFont="0" applyAlignment="0" applyProtection="0"/>
    <xf numFmtId="4" fontId="152" fillId="86" borderId="63" applyNumberFormat="0" applyProtection="0">
      <alignment horizontal="right" vertical="center"/>
    </xf>
    <xf numFmtId="190" fontId="144" fillId="38" borderId="65" applyNumberFormat="0" applyProtection="0">
      <alignment horizontal="left" vertical="top" indent="1"/>
    </xf>
    <xf numFmtId="4" fontId="101" fillId="44" borderId="66" applyNumberFormat="0" applyProtection="0">
      <alignment horizontal="left" vertical="center"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8" fillId="74" borderId="65" applyNumberFormat="0" applyProtection="0">
      <alignment horizontal="left" vertical="top" indent="1"/>
    </xf>
    <xf numFmtId="190" fontId="101" fillId="44" borderId="65" applyNumberFormat="0" applyProtection="0">
      <alignment horizontal="left" vertical="center" indent="1"/>
    </xf>
    <xf numFmtId="190" fontId="144" fillId="38" borderId="65" applyNumberFormat="0" applyProtection="0">
      <alignment horizontal="left" vertical="top" indent="1"/>
    </xf>
    <xf numFmtId="190" fontId="101" fillId="37" borderId="65" applyNumberFormat="0" applyProtection="0">
      <alignment horizontal="left" vertical="center" indent="1"/>
    </xf>
    <xf numFmtId="4" fontId="147" fillId="24" borderId="63" applyNumberFormat="0" applyProtection="0">
      <alignment horizontal="right" vertical="center"/>
    </xf>
    <xf numFmtId="4" fontId="144" fillId="83" borderId="66" applyNumberFormat="0" applyProtection="0">
      <alignment horizontal="left" vertical="center"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34" fillId="0" borderId="69" applyNumberFormat="0" applyFill="0" applyAlignment="0" applyProtection="0"/>
    <xf numFmtId="0" fontId="3" fillId="27" borderId="29">
      <alignment vertical="center"/>
    </xf>
    <xf numFmtId="186" fontId="3" fillId="33" borderId="29">
      <alignment vertical="center"/>
    </xf>
    <xf numFmtId="194" fontId="3" fillId="33" borderId="29">
      <alignment vertical="center"/>
    </xf>
    <xf numFmtId="185" fontId="3" fillId="90" borderId="29">
      <alignment horizontal="right" vertical="center"/>
      <protection locked="0"/>
    </xf>
    <xf numFmtId="0" fontId="101" fillId="38" borderId="65" applyNumberFormat="0" applyProtection="0">
      <alignment horizontal="left" vertical="center" indent="1"/>
    </xf>
    <xf numFmtId="190" fontId="101" fillId="44" borderId="65" applyNumberFormat="0" applyProtection="0">
      <alignment horizontal="left" vertical="center" indent="1"/>
    </xf>
    <xf numFmtId="4" fontId="109" fillId="103" borderId="65" applyNumberFormat="0" applyProtection="0">
      <alignment horizontal="right" vertical="center"/>
    </xf>
    <xf numFmtId="190" fontId="144" fillId="85" borderId="65" applyNumberFormat="0" applyProtection="0">
      <alignment horizontal="left" vertical="top" indent="1"/>
    </xf>
    <xf numFmtId="4" fontId="147" fillId="75" borderId="63" applyNumberFormat="0" applyProtection="0">
      <alignment vertical="center"/>
    </xf>
    <xf numFmtId="4" fontId="144" fillId="38" borderId="66" applyNumberFormat="0" applyProtection="0">
      <alignment horizontal="left" vertical="center" indent="1"/>
    </xf>
    <xf numFmtId="190" fontId="150" fillId="71" borderId="65" applyNumberFormat="0" applyProtection="0">
      <alignment horizontal="left" vertical="top" indent="1"/>
    </xf>
    <xf numFmtId="190" fontId="144" fillId="63" borderId="63" applyNumberFormat="0" applyFont="0" applyAlignment="0" applyProtection="0"/>
    <xf numFmtId="197" fontId="104" fillId="72" borderId="70">
      <alignment vertical="center"/>
    </xf>
    <xf numFmtId="197" fontId="104" fillId="73" borderId="70">
      <alignment horizontal="right" vertical="center"/>
      <protection locked="0"/>
    </xf>
    <xf numFmtId="190" fontId="144" fillId="85" borderId="63" applyNumberFormat="0" applyProtection="0">
      <alignment horizontal="left" vertical="center" indent="1"/>
    </xf>
    <xf numFmtId="190" fontId="144" fillId="85" borderId="65" applyNumberFormat="0" applyProtection="0">
      <alignment horizontal="left" vertical="top" indent="1"/>
    </xf>
    <xf numFmtId="185" fontId="104" fillId="23" borderId="70">
      <alignment vertical="center"/>
    </xf>
    <xf numFmtId="190" fontId="140" fillId="64" borderId="63" applyNumberFormat="0" applyAlignment="0" applyProtection="0"/>
    <xf numFmtId="4" fontId="144" fillId="80" borderId="63" applyNumberFormat="0" applyProtection="0">
      <alignment horizontal="right" vertical="center"/>
    </xf>
    <xf numFmtId="190" fontId="101" fillId="37" borderId="65" applyNumberFormat="0" applyProtection="0">
      <alignment horizontal="left" vertical="center" indent="1"/>
    </xf>
    <xf numFmtId="190" fontId="144" fillId="63" borderId="63" applyNumberFormat="0" applyFont="0" applyAlignment="0" applyProtection="0"/>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44" fillId="85" borderId="65" applyNumberFormat="0" applyProtection="0">
      <alignment horizontal="left" vertical="top" indent="1"/>
    </xf>
    <xf numFmtId="4" fontId="144" fillId="74" borderId="63" applyNumberFormat="0" applyProtection="0">
      <alignment vertical="center"/>
    </xf>
    <xf numFmtId="190" fontId="145" fillId="67" borderId="64" applyNumberFormat="0" applyAlignment="0" applyProtection="0"/>
    <xf numFmtId="190" fontId="144" fillId="37" borderId="63" applyNumberFormat="0" applyProtection="0">
      <alignment horizontal="left" vertical="center" indent="1"/>
    </xf>
    <xf numFmtId="190" fontId="144" fillId="63" borderId="63" applyNumberFormat="0" applyFont="0" applyAlignment="0" applyProtection="0"/>
    <xf numFmtId="190" fontId="144" fillId="44" borderId="65" applyNumberFormat="0" applyProtection="0">
      <alignment horizontal="left" vertical="top" indent="1"/>
    </xf>
    <xf numFmtId="190" fontId="144" fillId="37" borderId="65" applyNumberFormat="0" applyProtection="0">
      <alignment horizontal="left" vertical="top" indent="1"/>
    </xf>
    <xf numFmtId="197" fontId="104" fillId="72" borderId="29">
      <alignment vertical="center"/>
    </xf>
    <xf numFmtId="190" fontId="144" fillId="38" borderId="65" applyNumberFormat="0" applyProtection="0">
      <alignment horizontal="left" vertical="top" indent="1"/>
    </xf>
    <xf numFmtId="4" fontId="150" fillId="36" borderId="65" applyNumberFormat="0" applyProtection="0">
      <alignment horizontal="left" vertical="center" indent="1"/>
    </xf>
    <xf numFmtId="190" fontId="144" fillId="85" borderId="65" applyNumberFormat="0" applyProtection="0">
      <alignment horizontal="left" vertical="top" indent="1"/>
    </xf>
    <xf numFmtId="190" fontId="140" fillId="64" borderId="63" applyNumberFormat="0" applyAlignment="0" applyProtection="0"/>
    <xf numFmtId="190" fontId="144" fillId="63" borderId="63" applyNumberFormat="0" applyFont="0" applyAlignment="0" applyProtection="0"/>
    <xf numFmtId="190" fontId="144" fillId="85" borderId="65" applyNumberFormat="0" applyProtection="0">
      <alignment horizontal="left" vertical="top" indent="1"/>
    </xf>
    <xf numFmtId="4" fontId="151" fillId="87" borderId="66" applyNumberFormat="0" applyProtection="0">
      <alignment horizontal="left" vertical="center" indent="1"/>
    </xf>
    <xf numFmtId="4" fontId="144" fillId="83" borderId="66" applyNumberFormat="0" applyProtection="0">
      <alignment horizontal="left" vertical="center" indent="1"/>
    </xf>
    <xf numFmtId="190" fontId="144" fillId="84" borderId="63" applyNumberFormat="0" applyProtection="0">
      <alignment horizontal="left" vertical="center" indent="1"/>
    </xf>
    <xf numFmtId="190" fontId="144" fillId="85" borderId="65" applyNumberFormat="0" applyProtection="0">
      <alignment horizontal="left" vertical="top" indent="1"/>
    </xf>
    <xf numFmtId="190" fontId="101" fillId="38" borderId="65" applyNumberFormat="0" applyProtection="0">
      <alignment horizontal="left" vertical="center" indent="1"/>
    </xf>
    <xf numFmtId="4" fontId="144" fillId="79" borderId="66" applyNumberFormat="0" applyProtection="0">
      <alignment horizontal="righ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4" fontId="144" fillId="0" borderId="63" applyNumberFormat="0" applyProtection="0">
      <alignment horizontal="right" vertical="center"/>
    </xf>
    <xf numFmtId="190" fontId="144" fillId="38" borderId="65" applyNumberFormat="0" applyProtection="0">
      <alignment horizontal="left" vertical="top" indent="1"/>
    </xf>
    <xf numFmtId="194" fontId="3" fillId="27" borderId="29">
      <alignment vertical="center"/>
    </xf>
    <xf numFmtId="0" fontId="3" fillId="20" borderId="29">
      <alignment vertical="center"/>
      <protection locked="0"/>
    </xf>
    <xf numFmtId="194" fontId="3" fillId="20" borderId="29">
      <alignment vertical="center"/>
      <protection locked="0"/>
    </xf>
    <xf numFmtId="0" fontId="3" fillId="33" borderId="29">
      <alignment vertical="center"/>
    </xf>
    <xf numFmtId="201" fontId="3" fillId="90" borderId="29">
      <alignment horizontal="right" vertical="center"/>
      <protection locked="0"/>
    </xf>
    <xf numFmtId="0" fontId="108" fillId="74" borderId="65" applyNumberFormat="0" applyProtection="0">
      <alignment horizontal="left" vertical="top" indent="1"/>
    </xf>
    <xf numFmtId="4" fontId="109" fillId="106" borderId="65" applyNumberFormat="0" applyProtection="0">
      <alignment horizontal="right" vertical="center"/>
    </xf>
    <xf numFmtId="190" fontId="144" fillId="63" borderId="63" applyNumberFormat="0" applyFont="0" applyAlignment="0" applyProtection="0"/>
    <xf numFmtId="190" fontId="101" fillId="38" borderId="65" applyNumberFormat="0" applyProtection="0">
      <alignment horizontal="left" vertical="center" indent="1"/>
    </xf>
    <xf numFmtId="190" fontId="144" fillId="37" borderId="65" applyNumberFormat="0" applyProtection="0">
      <alignment horizontal="left" vertical="top" indent="1"/>
    </xf>
    <xf numFmtId="4" fontId="144" fillId="39" borderId="63" applyNumberFormat="0" applyProtection="0">
      <alignment horizontal="right" vertical="center"/>
    </xf>
    <xf numFmtId="190" fontId="132" fillId="67" borderId="63" applyNumberFormat="0" applyAlignment="0" applyProtection="0"/>
    <xf numFmtId="185" fontId="104" fillId="72" borderId="70">
      <alignment vertical="center"/>
    </xf>
    <xf numFmtId="185" fontId="104" fillId="22" borderId="70">
      <alignment vertical="center"/>
      <protection locked="0"/>
    </xf>
    <xf numFmtId="4" fontId="144" fillId="77" borderId="63" applyNumberFormat="0" applyProtection="0">
      <alignment horizontal="right" vertical="center"/>
    </xf>
    <xf numFmtId="190" fontId="144" fillId="85" borderId="65" applyNumberFormat="0" applyProtection="0">
      <alignment horizontal="left" vertical="top" indent="1"/>
    </xf>
    <xf numFmtId="185" fontId="104" fillId="23" borderId="70">
      <alignment vertical="center"/>
    </xf>
    <xf numFmtId="190" fontId="144" fillId="63" borderId="63" applyNumberFormat="0" applyFont="0" applyAlignment="0" applyProtection="0"/>
    <xf numFmtId="190" fontId="144" fillId="38" borderId="65" applyNumberFormat="0" applyProtection="0">
      <alignment horizontal="left" vertical="top" indent="1"/>
    </xf>
    <xf numFmtId="190" fontId="132" fillId="67" borderId="63" applyNumberFormat="0" applyAlignment="0" applyProtection="0"/>
    <xf numFmtId="4" fontId="144" fillId="76" borderId="63" applyNumberFormat="0" applyProtection="0">
      <alignment horizontal="left" vertical="center" indent="1"/>
    </xf>
    <xf numFmtId="190" fontId="134" fillId="0" borderId="69" applyNumberFormat="0" applyFill="0" applyAlignment="0" applyProtection="0"/>
    <xf numFmtId="190" fontId="150" fillId="38" borderId="65" applyNumberFormat="0" applyProtection="0">
      <alignment horizontal="left" vertical="top" indent="1"/>
    </xf>
    <xf numFmtId="190" fontId="149" fillId="44" borderId="67" applyBorder="0"/>
    <xf numFmtId="4" fontId="144" fillId="38" borderId="63" applyNumberFormat="0" applyProtection="0">
      <alignment horizontal="right" vertical="center"/>
    </xf>
    <xf numFmtId="190" fontId="101" fillId="38" borderId="65" applyNumberFormat="0" applyProtection="0">
      <alignment horizontal="left" vertical="center"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top" indent="1"/>
    </xf>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34" fillId="0" borderId="69" applyNumberFormat="0" applyFill="0" applyAlignment="0" applyProtection="0"/>
    <xf numFmtId="190" fontId="134" fillId="0" borderId="69" applyNumberFormat="0" applyFill="0" applyAlignment="0" applyProtection="0"/>
    <xf numFmtId="190" fontId="144" fillId="84" borderId="63" applyNumberFormat="0" applyProtection="0">
      <alignment horizontal="left" vertical="center" indent="1"/>
    </xf>
    <xf numFmtId="190" fontId="148" fillId="74" borderId="65" applyNumberFormat="0" applyProtection="0">
      <alignment horizontal="left" vertical="top" indent="1"/>
    </xf>
    <xf numFmtId="190" fontId="144" fillId="85" borderId="65" applyNumberFormat="0" applyProtection="0">
      <alignment horizontal="left" vertical="top" indent="1"/>
    </xf>
    <xf numFmtId="4" fontId="144" fillId="38" borderId="63" applyNumberFormat="0" applyProtection="0">
      <alignment horizontal="righ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50" fillId="71" borderId="65" applyNumberFormat="0" applyProtection="0">
      <alignment horizontal="left" vertical="top" indent="1"/>
    </xf>
    <xf numFmtId="4" fontId="144" fillId="80" borderId="63" applyNumberFormat="0" applyProtection="0">
      <alignment horizontal="right" vertical="center"/>
    </xf>
    <xf numFmtId="4" fontId="144" fillId="77" borderId="63" applyNumberFormat="0" applyProtection="0">
      <alignment horizontal="right" vertical="center"/>
    </xf>
    <xf numFmtId="190" fontId="148" fillId="74" borderId="65" applyNumberFormat="0" applyProtection="0">
      <alignment horizontal="left" vertical="top" indent="1"/>
    </xf>
    <xf numFmtId="4" fontId="144" fillId="74" borderId="63" applyNumberFormat="0" applyProtection="0">
      <alignment vertical="center"/>
    </xf>
    <xf numFmtId="190" fontId="134" fillId="0" borderId="69" applyNumberFormat="0" applyFill="0" applyAlignment="0" applyProtection="0"/>
    <xf numFmtId="4" fontId="152" fillId="86" borderId="63" applyNumberFormat="0" applyProtection="0">
      <alignment horizontal="right" vertical="center"/>
    </xf>
    <xf numFmtId="4" fontId="151" fillId="87" borderId="66" applyNumberFormat="0" applyProtection="0">
      <alignment horizontal="left" vertical="center" indent="1"/>
    </xf>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44" fillId="85"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4" fontId="144" fillId="80" borderId="63" applyNumberFormat="0" applyProtection="0">
      <alignment horizontal="right" vertical="center"/>
    </xf>
    <xf numFmtId="4" fontId="144" fillId="38" borderId="66" applyNumberFormat="0" applyProtection="0">
      <alignment horizontal="left" vertical="center" indent="1"/>
    </xf>
    <xf numFmtId="4" fontId="144" fillId="37" borderId="66" applyNumberFormat="0" applyProtection="0">
      <alignment horizontal="left" vertical="center" indent="1"/>
    </xf>
    <xf numFmtId="4" fontId="101" fillId="44" borderId="66" applyNumberFormat="0" applyProtection="0">
      <alignment horizontal="left" vertical="center" indent="1"/>
    </xf>
    <xf numFmtId="37" fontId="107" fillId="0" borderId="68" applyNumberFormat="0"/>
    <xf numFmtId="190" fontId="101" fillId="44" borderId="65" applyNumberFormat="0" applyProtection="0">
      <alignment horizontal="left" vertical="center" indent="1"/>
    </xf>
    <xf numFmtId="4" fontId="144" fillId="76"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4" fontId="144" fillId="39" borderId="63" applyNumberFormat="0" applyProtection="0">
      <alignment horizontal="right" vertical="center"/>
    </xf>
    <xf numFmtId="190" fontId="134" fillId="0" borderId="69" applyNumberFormat="0" applyFill="0" applyAlignment="0" applyProtection="0"/>
    <xf numFmtId="4" fontId="151" fillId="87" borderId="66" applyNumberFormat="0" applyProtection="0">
      <alignment horizontal="left" vertical="center" indent="1"/>
    </xf>
    <xf numFmtId="4" fontId="150" fillId="36" borderId="65" applyNumberFormat="0" applyProtection="0">
      <alignment horizontal="left" vertical="center" indent="1"/>
    </xf>
    <xf numFmtId="190" fontId="101" fillId="38"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center" indent="1"/>
    </xf>
    <xf numFmtId="190" fontId="144" fillId="38" borderId="65" applyNumberFormat="0" applyProtection="0">
      <alignment horizontal="left" vertical="top"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4" fontId="144" fillId="82" borderId="63" applyNumberFormat="0" applyProtection="0">
      <alignment horizontal="right" vertical="center"/>
    </xf>
    <xf numFmtId="190" fontId="144" fillId="63" borderId="63" applyNumberFormat="0" applyFont="0" applyAlignment="0" applyProtection="0"/>
    <xf numFmtId="4" fontId="144" fillId="78" borderId="63" applyNumberFormat="0" applyProtection="0">
      <alignment horizontal="right" vertical="center"/>
    </xf>
    <xf numFmtId="195" fontId="107" fillId="0" borderId="72" applyFill="0"/>
    <xf numFmtId="190" fontId="144" fillId="85" borderId="65" applyNumberFormat="0" applyProtection="0">
      <alignment horizontal="left" vertical="top" indent="1"/>
    </xf>
    <xf numFmtId="190" fontId="144" fillId="63" borderId="63" applyNumberFormat="0" applyFont="0" applyAlignment="0" applyProtection="0"/>
    <xf numFmtId="190" fontId="144" fillId="36" borderId="63" applyNumberFormat="0" applyProtection="0">
      <alignment horizontal="left" vertical="center" indent="1"/>
    </xf>
    <xf numFmtId="190" fontId="144" fillId="63" borderId="63" applyNumberFormat="0" applyFon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190" fontId="101" fillId="85" borderId="65" applyNumberFormat="0" applyProtection="0">
      <alignment horizontal="left" vertical="top" indent="1"/>
    </xf>
    <xf numFmtId="190" fontId="144" fillId="63" borderId="63" applyNumberFormat="0" applyFont="0" applyAlignment="0" applyProtection="0"/>
    <xf numFmtId="190" fontId="144" fillId="38" borderId="65" applyNumberFormat="0" applyProtection="0">
      <alignment horizontal="left" vertical="top" indent="1"/>
    </xf>
    <xf numFmtId="190" fontId="144" fillId="38" borderId="65" applyNumberFormat="0" applyProtection="0">
      <alignment horizontal="left" vertical="top" indent="1"/>
    </xf>
    <xf numFmtId="195" fontId="107" fillId="0" borderId="72" applyFill="0"/>
    <xf numFmtId="190" fontId="140" fillId="64" borderId="63" applyNumberFormat="0" applyAlignment="0" applyProtection="0"/>
    <xf numFmtId="190" fontId="144" fillId="38" borderId="65" applyNumberFormat="0" applyProtection="0">
      <alignment horizontal="left" vertical="top" indent="1"/>
    </xf>
    <xf numFmtId="190" fontId="132" fillId="67" borderId="63" applyNumberFormat="0" applyAlignment="0" applyProtection="0"/>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45" fillId="67" borderId="64" applyNumberFormat="0" applyAlignment="0" applyProtection="0"/>
    <xf numFmtId="185" fontId="3" fillId="20" borderId="70">
      <alignment vertical="center"/>
      <protection locked="0"/>
    </xf>
    <xf numFmtId="4" fontId="147" fillId="75" borderId="63" applyNumberFormat="0" applyProtection="0">
      <alignment vertical="center"/>
    </xf>
    <xf numFmtId="190" fontId="150" fillId="71"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190" fontId="144" fillId="37" borderId="65" applyNumberFormat="0" applyProtection="0">
      <alignment horizontal="left" vertical="top" indent="1"/>
    </xf>
    <xf numFmtId="37" fontId="107" fillId="0" borderId="68" applyNumberFormat="0"/>
    <xf numFmtId="190" fontId="144" fillId="37" borderId="65" applyNumberFormat="0" applyProtection="0">
      <alignment horizontal="left" vertical="top" indent="1"/>
    </xf>
    <xf numFmtId="190" fontId="144" fillId="84" borderId="63" applyNumberFormat="0" applyProtection="0">
      <alignment horizontal="left" vertical="center" indent="1"/>
    </xf>
    <xf numFmtId="197" fontId="104" fillId="72" borderId="29">
      <alignment vertical="center"/>
    </xf>
    <xf numFmtId="185" fontId="104" fillId="72" borderId="29">
      <alignment vertical="center"/>
    </xf>
    <xf numFmtId="185"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4" fontId="104" fillId="72" borderId="29">
      <alignment vertical="center"/>
    </xf>
    <xf numFmtId="194" fontId="104" fillId="72" borderId="29">
      <alignment vertical="center"/>
    </xf>
    <xf numFmtId="197" fontId="104" fillId="72" borderId="29">
      <alignment vertical="center"/>
    </xf>
    <xf numFmtId="190" fontId="144" fillId="63" borderId="63" applyNumberFormat="0" applyFont="0" applyAlignment="0" applyProtection="0"/>
    <xf numFmtId="185"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5" fontId="104" fillId="22" borderId="29">
      <alignment vertical="center"/>
      <protection locked="0"/>
    </xf>
    <xf numFmtId="185"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85" fontId="104" fillId="22" borderId="29">
      <alignment vertical="center"/>
      <protection locked="0"/>
    </xf>
    <xf numFmtId="185" fontId="104" fillId="23" borderId="29">
      <alignment vertical="center"/>
    </xf>
    <xf numFmtId="185"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94" fontId="104" fillId="23" borderId="29">
      <alignment vertical="center"/>
    </xf>
    <xf numFmtId="197"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73" borderId="29">
      <alignment horizontal="right" vertical="center"/>
      <protection locked="0"/>
    </xf>
    <xf numFmtId="190" fontId="104" fillId="73" borderId="29">
      <alignment horizontal="right" vertical="center"/>
      <protection locked="0"/>
    </xf>
    <xf numFmtId="190" fontId="104" fillId="73" borderId="29">
      <alignment horizontal="right" vertical="center"/>
      <protection locked="0"/>
    </xf>
    <xf numFmtId="197" fontId="104" fillId="73" borderId="29">
      <alignment horizontal="right" vertical="center"/>
      <protection locked="0"/>
    </xf>
    <xf numFmtId="194" fontId="104" fillId="73" borderId="29">
      <alignment horizontal="right" vertical="center"/>
      <protection locked="0"/>
    </xf>
    <xf numFmtId="197"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86" borderId="54" applyNumberFormat="0">
      <protection locked="0"/>
    </xf>
    <xf numFmtId="190" fontId="101" fillId="86" borderId="29"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9" fillId="44" borderId="67" applyBorder="0"/>
    <xf numFmtId="4" fontId="150" fillId="71" borderId="65" applyNumberFormat="0" applyProtection="0">
      <alignment vertical="center"/>
    </xf>
    <xf numFmtId="4" fontId="147" fillId="22" borderId="29"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29"/>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90" fontId="144" fillId="85" borderId="63" applyNumberFormat="0" applyProtection="0">
      <alignment horizontal="left" vertical="center" indent="1"/>
    </xf>
    <xf numFmtId="0" fontId="3" fillId="0" borderId="0"/>
    <xf numFmtId="186" fontId="3" fillId="20" borderId="70">
      <alignment vertical="center"/>
      <protection locked="0"/>
    </xf>
    <xf numFmtId="190" fontId="144" fillId="37" borderId="65" applyNumberFormat="0" applyProtection="0">
      <alignment horizontal="left" vertical="top" indent="1"/>
    </xf>
    <xf numFmtId="4" fontId="144" fillId="80" borderId="63" applyNumberFormat="0" applyProtection="0">
      <alignment horizontal="right" vertical="center"/>
    </xf>
    <xf numFmtId="190" fontId="144" fillId="85" borderId="65" applyNumberFormat="0" applyProtection="0">
      <alignment horizontal="left" vertical="top" indent="1"/>
    </xf>
    <xf numFmtId="4" fontId="151" fillId="87" borderId="66" applyNumberFormat="0" applyProtection="0">
      <alignment horizontal="left" vertical="center" indent="1"/>
    </xf>
    <xf numFmtId="190" fontId="101" fillId="44" borderId="65" applyNumberFormat="0" applyProtection="0">
      <alignment horizontal="left" vertical="center" indent="1"/>
    </xf>
    <xf numFmtId="186" fontId="104" fillId="22" borderId="29">
      <alignment vertical="center"/>
      <protection locked="0"/>
    </xf>
    <xf numFmtId="4" fontId="144" fillId="82" borderId="63" applyNumberFormat="0" applyProtection="0">
      <alignment horizontal="right" vertical="center"/>
    </xf>
    <xf numFmtId="190" fontId="145" fillId="67" borderId="64" applyNumberFormat="0" applyAlignment="0" applyProtection="0"/>
    <xf numFmtId="4" fontId="109" fillId="72" borderId="65" applyNumberFormat="0" applyProtection="0">
      <alignment horizontal="right" vertical="center"/>
    </xf>
    <xf numFmtId="190" fontId="134" fillId="0" borderId="69" applyNumberFormat="0" applyFill="0" applyAlignment="0" applyProtection="0"/>
    <xf numFmtId="4" fontId="101" fillId="44" borderId="66" applyNumberFormat="0" applyProtection="0">
      <alignment horizontal="left" vertical="center" indent="1"/>
    </xf>
    <xf numFmtId="190" fontId="144" fillId="63" borderId="63" applyNumberFormat="0" applyFont="0" applyAlignment="0" applyProtection="0"/>
    <xf numFmtId="190" fontId="144" fillId="37" borderId="65" applyNumberFormat="0" applyProtection="0">
      <alignment horizontal="left" vertical="top" indent="1"/>
    </xf>
    <xf numFmtId="4" fontId="144" fillId="42" borderId="63" applyNumberFormat="0" applyProtection="0">
      <alignment horizontal="right" vertical="center"/>
    </xf>
    <xf numFmtId="190" fontId="144" fillId="85" borderId="65" applyNumberFormat="0" applyProtection="0">
      <alignment horizontal="left" vertical="top" indent="1"/>
    </xf>
    <xf numFmtId="4" fontId="152" fillId="86" borderId="63" applyNumberFormat="0" applyProtection="0">
      <alignment horizontal="right" vertical="center"/>
    </xf>
    <xf numFmtId="190" fontId="144" fillId="85" borderId="63" applyNumberFormat="0" applyProtection="0">
      <alignment horizontal="left" vertical="center" indent="1"/>
    </xf>
    <xf numFmtId="190" fontId="144" fillId="37" borderId="65" applyNumberFormat="0" applyProtection="0">
      <alignment horizontal="left" vertical="top" indent="1"/>
    </xf>
    <xf numFmtId="190" fontId="144" fillId="63" borderId="63" applyNumberFormat="0" applyFont="0" applyAlignment="0" applyProtection="0"/>
    <xf numFmtId="190" fontId="145" fillId="67" borderId="64" applyNumberFormat="0" applyAlignment="0" applyProtection="0"/>
    <xf numFmtId="190" fontId="149" fillId="44" borderId="67" applyBorder="0"/>
    <xf numFmtId="4" fontId="151" fillId="87" borderId="66" applyNumberFormat="0" applyProtection="0">
      <alignment horizontal="left" vertical="center" indent="1"/>
    </xf>
    <xf numFmtId="194" fontId="3" fillId="27" borderId="29">
      <alignment vertical="center"/>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4" fontId="144" fillId="83" borderId="66" applyNumberFormat="0" applyProtection="0">
      <alignment horizontal="left" vertical="center" indent="1"/>
    </xf>
    <xf numFmtId="190" fontId="144" fillId="38" borderId="65" applyNumberFormat="0" applyProtection="0">
      <alignment horizontal="left" vertical="top" indent="1"/>
    </xf>
    <xf numFmtId="4" fontId="144" fillId="76" borderId="63" applyNumberFormat="0" applyProtection="0">
      <alignment horizontal="left" vertical="center" indent="1"/>
    </xf>
    <xf numFmtId="190" fontId="104" fillId="73" borderId="29">
      <alignment horizontal="right" vertical="center"/>
      <protection locked="0"/>
    </xf>
    <xf numFmtId="195" fontId="107" fillId="0" borderId="43" applyFill="0"/>
    <xf numFmtId="190" fontId="144" fillId="63" borderId="63" applyNumberFormat="0" applyFont="0" applyAlignment="0" applyProtection="0"/>
    <xf numFmtId="190" fontId="144" fillId="85" borderId="65" applyNumberFormat="0" applyProtection="0">
      <alignment horizontal="left" vertical="top" indent="1"/>
    </xf>
    <xf numFmtId="190" fontId="132" fillId="67" borderId="63" applyNumberFormat="0" applyAlignment="0" applyProtection="0"/>
    <xf numFmtId="190" fontId="150" fillId="38" borderId="65" applyNumberFormat="0" applyProtection="0">
      <alignment horizontal="left" vertical="top" indent="1"/>
    </xf>
    <xf numFmtId="186" fontId="3" fillId="33" borderId="70">
      <alignment vertical="center"/>
    </xf>
    <xf numFmtId="190" fontId="101" fillId="38" borderId="65" applyNumberFormat="0" applyProtection="0">
      <alignment horizontal="left" vertical="top" indent="1"/>
    </xf>
    <xf numFmtId="4" fontId="144" fillId="38" borderId="63" applyNumberFormat="0" applyProtection="0">
      <alignment horizontal="right" vertical="center"/>
    </xf>
    <xf numFmtId="190" fontId="101" fillId="38" borderId="65" applyNumberFormat="0" applyProtection="0">
      <alignment horizontal="left" vertical="top" indent="1"/>
    </xf>
    <xf numFmtId="190" fontId="150" fillId="71"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44" fillId="37" borderId="65" applyNumberFormat="0" applyProtection="0">
      <alignment horizontal="left" vertical="top" indent="1"/>
    </xf>
    <xf numFmtId="4" fontId="144" fillId="76" borderId="63" applyNumberFormat="0" applyProtection="0">
      <alignment horizontal="left" vertical="center" indent="1"/>
    </xf>
    <xf numFmtId="167" fontId="104" fillId="22" borderId="70">
      <alignment vertical="center"/>
      <protection locked="0"/>
    </xf>
    <xf numFmtId="190" fontId="101" fillId="37" borderId="65" applyNumberFormat="0" applyProtection="0">
      <alignment horizontal="left" vertical="center" indent="1"/>
    </xf>
    <xf numFmtId="190" fontId="144" fillId="38" borderId="65" applyNumberFormat="0" applyProtection="0">
      <alignment horizontal="left" vertical="top" indent="1"/>
    </xf>
    <xf numFmtId="185" fontId="3" fillId="90" borderId="70">
      <alignment horizontal="right" vertical="center"/>
      <protection locked="0"/>
    </xf>
    <xf numFmtId="194" fontId="3" fillId="27" borderId="70">
      <alignment vertical="center"/>
    </xf>
    <xf numFmtId="190" fontId="144" fillId="85" borderId="65" applyNumberFormat="0" applyProtection="0">
      <alignment horizontal="left" vertical="top" indent="1"/>
    </xf>
    <xf numFmtId="190" fontId="145" fillId="67" borderId="64" applyNumberFormat="0" applyAlignment="0" applyProtection="0"/>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32" fillId="67" borderId="63" applyNumberFormat="0" applyAlignment="0" applyProtection="0"/>
    <xf numFmtId="195" fontId="107" fillId="0" borderId="72" applyFill="0"/>
    <xf numFmtId="190" fontId="144" fillId="85" borderId="65" applyNumberFormat="0" applyProtection="0">
      <alignment horizontal="left" vertical="top" indent="1"/>
    </xf>
    <xf numFmtId="185" fontId="3" fillId="33" borderId="29">
      <alignment vertical="center"/>
    </xf>
    <xf numFmtId="190" fontId="144" fillId="37" borderId="65" applyNumberFormat="0" applyProtection="0">
      <alignment horizontal="left" vertical="top" indent="1"/>
    </xf>
    <xf numFmtId="190" fontId="144" fillId="37" borderId="63" applyNumberFormat="0" applyProtection="0">
      <alignment horizontal="left" vertical="center" indent="1"/>
    </xf>
    <xf numFmtId="4" fontId="147" fillId="75" borderId="63" applyNumberFormat="0" applyProtection="0">
      <alignment vertical="center"/>
    </xf>
    <xf numFmtId="185" fontId="3" fillId="20" borderId="29">
      <alignment vertical="center"/>
      <protection locked="0"/>
    </xf>
    <xf numFmtId="190" fontId="144" fillId="85" borderId="65" applyNumberFormat="0" applyProtection="0">
      <alignment horizontal="left" vertical="top" indent="1"/>
    </xf>
    <xf numFmtId="4" fontId="147" fillId="24" borderId="63" applyNumberFormat="0" applyProtection="0">
      <alignment horizontal="right" vertical="center"/>
    </xf>
    <xf numFmtId="190" fontId="140" fillId="64" borderId="63" applyNumberFormat="0" applyAlignment="0" applyProtection="0"/>
    <xf numFmtId="4" fontId="144" fillId="38" borderId="63" applyNumberFormat="0" applyProtection="0">
      <alignment horizontal="right" vertical="center"/>
    </xf>
    <xf numFmtId="4" fontId="151" fillId="87" borderId="66" applyNumberFormat="0" applyProtection="0">
      <alignment horizontal="left" vertical="center" indent="1"/>
    </xf>
    <xf numFmtId="190" fontId="144" fillId="44" borderId="65" applyNumberFormat="0" applyProtection="0">
      <alignment horizontal="left" vertical="top" indent="1"/>
    </xf>
    <xf numFmtId="195" fontId="107" fillId="0" borderId="72" applyFill="0"/>
    <xf numFmtId="190" fontId="144" fillId="37" borderId="65" applyNumberFormat="0" applyProtection="0">
      <alignment horizontal="left" vertical="top" indent="1"/>
    </xf>
    <xf numFmtId="185" fontId="3" fillId="33" borderId="70">
      <alignment vertical="center"/>
    </xf>
    <xf numFmtId="190" fontId="150" fillId="71" borderId="65" applyNumberFormat="0" applyProtection="0">
      <alignment horizontal="left" vertical="top" indent="1"/>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190" fontId="144" fillId="85" borderId="65" applyNumberFormat="0" applyProtection="0">
      <alignment horizontal="left" vertical="top" indent="1"/>
    </xf>
    <xf numFmtId="4" fontId="144" fillId="38" borderId="63" applyNumberFormat="0" applyProtection="0">
      <alignment horizontal="right" vertical="center"/>
    </xf>
    <xf numFmtId="190" fontId="104" fillId="72" borderId="70">
      <alignment vertical="center"/>
    </xf>
    <xf numFmtId="190" fontId="144" fillId="44" borderId="65" applyNumberFormat="0" applyProtection="0">
      <alignment horizontal="left" vertical="top" indent="1"/>
    </xf>
    <xf numFmtId="190" fontId="144" fillId="38" borderId="65" applyNumberFormat="0" applyProtection="0">
      <alignment horizontal="left" vertical="top" indent="1"/>
    </xf>
    <xf numFmtId="4" fontId="144" fillId="46" borderId="63" applyNumberFormat="0" applyProtection="0">
      <alignment horizontal="right" vertical="center"/>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4" fillId="63" borderId="63" applyNumberFormat="0" applyFont="0" applyAlignment="0" applyProtection="0"/>
    <xf numFmtId="190" fontId="134" fillId="0" borderId="69" applyNumberFormat="0" applyFill="0" applyAlignment="0" applyProtection="0"/>
    <xf numFmtId="190" fontId="134" fillId="0" borderId="69" applyNumberFormat="0" applyFill="0" applyAlignment="0" applyProtection="0"/>
    <xf numFmtId="4" fontId="144" fillId="82" borderId="63" applyNumberFormat="0" applyProtection="0">
      <alignment horizontal="right" vertical="center"/>
    </xf>
    <xf numFmtId="185" fontId="3" fillId="33" borderId="29">
      <alignment vertical="center"/>
    </xf>
    <xf numFmtId="0" fontId="3" fillId="20" borderId="70">
      <alignment vertical="center"/>
      <protection locked="0"/>
    </xf>
    <xf numFmtId="190" fontId="144" fillId="37" borderId="65" applyNumberFormat="0" applyProtection="0">
      <alignment horizontal="left" vertical="top" indent="1"/>
    </xf>
    <xf numFmtId="4" fontId="144" fillId="46" borderId="63" applyNumberFormat="0" applyProtection="0">
      <alignment horizontal="right" vertical="center"/>
    </xf>
    <xf numFmtId="190" fontId="144" fillId="85" borderId="65" applyNumberFormat="0" applyProtection="0">
      <alignment horizontal="left" vertical="top" indent="1"/>
    </xf>
    <xf numFmtId="190" fontId="150" fillId="38" borderId="65" applyNumberFormat="0" applyProtection="0">
      <alignment horizontal="left" vertical="top" indent="1"/>
    </xf>
    <xf numFmtId="4" fontId="144" fillId="38" borderId="66" applyNumberFormat="0" applyProtection="0">
      <alignment horizontal="left" vertical="center" indent="1"/>
    </xf>
    <xf numFmtId="186" fontId="3" fillId="20" borderId="29">
      <alignment vertical="center"/>
      <protection locked="0"/>
    </xf>
    <xf numFmtId="190" fontId="144" fillId="44" borderId="65" applyNumberFormat="0" applyProtection="0">
      <alignment horizontal="left" vertical="top" indent="1"/>
    </xf>
    <xf numFmtId="4" fontId="144" fillId="83" borderId="66" applyNumberFormat="0" applyProtection="0">
      <alignment horizontal="left" vertical="center" indent="1"/>
    </xf>
    <xf numFmtId="190" fontId="144" fillId="85" borderId="65" applyNumberFormat="0" applyProtection="0">
      <alignment horizontal="left" vertical="top" indent="1"/>
    </xf>
    <xf numFmtId="194" fontId="104" fillId="72" borderId="70">
      <alignment vertical="center"/>
    </xf>
    <xf numFmtId="190" fontId="144" fillId="37" borderId="65" applyNumberFormat="0" applyProtection="0">
      <alignment horizontal="left" vertical="top" indent="1"/>
    </xf>
    <xf numFmtId="4" fontId="144" fillId="81" borderId="63" applyNumberFormat="0" applyProtection="0">
      <alignment horizontal="right" vertical="center"/>
    </xf>
    <xf numFmtId="4" fontId="150" fillId="71" borderId="65" applyNumberFormat="0" applyProtection="0">
      <alignment vertical="center"/>
    </xf>
    <xf numFmtId="4" fontId="151" fillId="87" borderId="66" applyNumberFormat="0" applyProtection="0">
      <alignment horizontal="left" vertical="center"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190" fontId="132" fillId="67" borderId="63" applyNumberFormat="0" applyAlignment="0" applyProtection="0"/>
    <xf numFmtId="190" fontId="144" fillId="38" borderId="65" applyNumberFormat="0" applyProtection="0">
      <alignment horizontal="left" vertical="top" indent="1"/>
    </xf>
    <xf numFmtId="190" fontId="144" fillId="63" borderId="63" applyNumberFormat="0" applyFont="0" applyAlignment="0" applyProtection="0"/>
    <xf numFmtId="190" fontId="140" fillId="64" borderId="63" applyNumberFormat="0" applyAlignment="0" applyProtection="0"/>
    <xf numFmtId="190" fontId="144" fillId="85" borderId="65" applyNumberFormat="0" applyProtection="0">
      <alignment horizontal="left" vertical="top" indent="1"/>
    </xf>
    <xf numFmtId="190" fontId="144" fillId="38" borderId="65" applyNumberFormat="0" applyProtection="0">
      <alignment horizontal="left" vertical="top" indent="1"/>
    </xf>
    <xf numFmtId="4" fontId="144" fillId="0" borderId="63" applyNumberFormat="0" applyProtection="0">
      <alignment horizontal="right" vertical="center"/>
    </xf>
    <xf numFmtId="4" fontId="144" fillId="75" borderId="63" applyNumberFormat="0" applyProtection="0">
      <alignment horizontal="left" vertical="center" indent="1"/>
    </xf>
    <xf numFmtId="190" fontId="144" fillId="63" borderId="63" applyNumberFormat="0" applyFont="0" applyAlignment="0" applyProtection="0"/>
    <xf numFmtId="190" fontId="132" fillId="67" borderId="63" applyNumberFormat="0" applyAlignment="0" applyProtection="0"/>
    <xf numFmtId="190" fontId="145" fillId="67" borderId="64" applyNumberFormat="0" applyAlignment="0" applyProtection="0"/>
    <xf numFmtId="190" fontId="144" fillId="63" borderId="63" applyNumberFormat="0" applyFont="0" applyAlignment="0" applyProtection="0"/>
    <xf numFmtId="4" fontId="144" fillId="74" borderId="63" applyNumberFormat="0" applyProtection="0">
      <alignment vertical="center"/>
    </xf>
    <xf numFmtId="4" fontId="144" fillId="75" borderId="63" applyNumberFormat="0" applyProtection="0">
      <alignment horizontal="left" vertical="center" indent="1"/>
    </xf>
    <xf numFmtId="4" fontId="144" fillId="76" borderId="63" applyNumberFormat="0" applyProtection="0">
      <alignment horizontal="left" vertical="center" indent="1"/>
    </xf>
    <xf numFmtId="4" fontId="144" fillId="79" borderId="66" applyNumberFormat="0" applyProtection="0">
      <alignment horizontal="right" vertical="center"/>
    </xf>
    <xf numFmtId="4" fontId="144" fillId="80" borderId="63" applyNumberFormat="0" applyProtection="0">
      <alignment horizontal="right" vertical="center"/>
    </xf>
    <xf numFmtId="4" fontId="144" fillId="39" borderId="63" applyNumberFormat="0" applyProtection="0">
      <alignment horizontal="right" vertical="center"/>
    </xf>
    <xf numFmtId="4" fontId="144" fillId="83" borderId="66" applyNumberFormat="0" applyProtection="0">
      <alignment horizontal="left" vertical="center" indent="1"/>
    </xf>
    <xf numFmtId="4" fontId="144" fillId="37" borderId="66" applyNumberFormat="0" applyProtection="0">
      <alignment horizontal="left" vertical="center" indent="1"/>
    </xf>
    <xf numFmtId="4" fontId="144" fillId="37" borderId="66" applyNumberFormat="0" applyProtection="0">
      <alignment horizontal="left" vertical="center" indent="1"/>
    </xf>
    <xf numFmtId="4" fontId="101" fillId="44" borderId="66" applyNumberFormat="0" applyProtection="0">
      <alignment horizontal="left" vertical="center" indent="1"/>
    </xf>
    <xf numFmtId="190" fontId="101" fillId="44" borderId="65" applyNumberFormat="0" applyProtection="0">
      <alignment horizontal="left" vertical="top" indent="1"/>
    </xf>
    <xf numFmtId="190" fontId="144" fillId="85"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4" fontId="144" fillId="77" borderId="63" applyNumberFormat="0" applyProtection="0">
      <alignment horizontal="right" vertical="center"/>
    </xf>
    <xf numFmtId="37" fontId="107" fillId="0" borderId="68" applyNumberFormat="0"/>
    <xf numFmtId="190" fontId="144" fillId="38" borderId="65" applyNumberFormat="0" applyProtection="0">
      <alignment horizontal="left" vertical="top" indent="1"/>
    </xf>
    <xf numFmtId="4" fontId="152" fillId="86" borderId="63" applyNumberFormat="0" applyProtection="0">
      <alignment horizontal="right" vertical="center"/>
    </xf>
    <xf numFmtId="4" fontId="151" fillId="87" borderId="66" applyNumberFormat="0" applyProtection="0">
      <alignment horizontal="left" vertical="center" indent="1"/>
    </xf>
    <xf numFmtId="190" fontId="150" fillId="38" borderId="65" applyNumberFormat="0" applyProtection="0">
      <alignment horizontal="left" vertical="top" indent="1"/>
    </xf>
    <xf numFmtId="4" fontId="144" fillId="76" borderId="63" applyNumberFormat="0" applyProtection="0">
      <alignment horizontal="left" vertical="center" indent="1"/>
    </xf>
    <xf numFmtId="4" fontId="147" fillId="24" borderId="63" applyNumberFormat="0" applyProtection="0">
      <alignment horizontal="right" vertical="center"/>
    </xf>
    <xf numFmtId="4" fontId="144" fillId="0" borderId="63" applyNumberFormat="0" applyProtection="0">
      <alignment horizontal="right" vertical="center"/>
    </xf>
    <xf numFmtId="190" fontId="150" fillId="71" borderId="65" applyNumberFormat="0" applyProtection="0">
      <alignment horizontal="left" vertical="top" indent="1"/>
    </xf>
    <xf numFmtId="4" fontId="150" fillId="36" borderId="65" applyNumberFormat="0" applyProtection="0">
      <alignment horizontal="left" vertical="center" indent="1"/>
    </xf>
    <xf numFmtId="4" fontId="150" fillId="71" borderId="65" applyNumberFormat="0" applyProtection="0">
      <alignment vertical="center"/>
    </xf>
    <xf numFmtId="190" fontId="149" fillId="44" borderId="67" applyBorder="0"/>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center" indent="1"/>
    </xf>
    <xf numFmtId="190" fontId="144" fillId="85"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center" indent="1"/>
    </xf>
    <xf numFmtId="4" fontId="144" fillId="38" borderId="66" applyNumberFormat="0" applyProtection="0">
      <alignment horizontal="left" vertical="center" indent="1"/>
    </xf>
    <xf numFmtId="4" fontId="144" fillId="37" borderId="66" applyNumberFormat="0" applyProtection="0">
      <alignment horizontal="left" vertical="center" indent="1"/>
    </xf>
    <xf numFmtId="4" fontId="144" fillId="38" borderId="63" applyNumberFormat="0" applyProtection="0">
      <alignment horizontal="right" vertical="center"/>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82" borderId="63" applyNumberFormat="0" applyProtection="0">
      <alignment horizontal="right" vertical="center"/>
    </xf>
    <xf numFmtId="4" fontId="144" fillId="39" borderId="63" applyNumberFormat="0" applyProtection="0">
      <alignment horizontal="right" vertical="center"/>
    </xf>
    <xf numFmtId="4" fontId="144" fillId="42" borderId="63" applyNumberFormat="0" applyProtection="0">
      <alignment horizontal="right" vertical="center"/>
    </xf>
    <xf numFmtId="4" fontId="144" fillId="81" borderId="63" applyNumberFormat="0" applyProtection="0">
      <alignment horizontal="right" vertical="center"/>
    </xf>
    <xf numFmtId="4" fontId="144" fillId="78" borderId="63" applyNumberFormat="0" applyProtection="0">
      <alignment horizontal="right" vertical="center"/>
    </xf>
    <xf numFmtId="4" fontId="144" fillId="76" borderId="63" applyNumberFormat="0" applyProtection="0">
      <alignment horizontal="left" vertical="center" indent="1"/>
    </xf>
    <xf numFmtId="4" fontId="144" fillId="75" borderId="63" applyNumberFormat="0" applyProtection="0">
      <alignment horizontal="left" vertical="center" indent="1"/>
    </xf>
    <xf numFmtId="4" fontId="147" fillId="75" borderId="63" applyNumberFormat="0" applyProtection="0">
      <alignment vertical="center"/>
    </xf>
    <xf numFmtId="190" fontId="134" fillId="0" borderId="69" applyNumberFormat="0" applyFill="0" applyAlignment="0" applyProtection="0"/>
    <xf numFmtId="190" fontId="150" fillId="38" borderId="65" applyNumberFormat="0" applyProtection="0">
      <alignment horizontal="left" vertical="top" indent="1"/>
    </xf>
    <xf numFmtId="4" fontId="147" fillId="24" borderId="63" applyNumberFormat="0" applyProtection="0">
      <alignment horizontal="right" vertical="center"/>
    </xf>
    <xf numFmtId="4" fontId="144" fillId="0" borderId="63" applyNumberFormat="0" applyProtection="0">
      <alignment horizontal="right" vertical="center"/>
    </xf>
    <xf numFmtId="4" fontId="150" fillId="36" borderId="65" applyNumberFormat="0" applyProtection="0">
      <alignment horizontal="left" vertical="center" indent="1"/>
    </xf>
    <xf numFmtId="4" fontId="150" fillId="71" borderId="65" applyNumberFormat="0" applyProtection="0">
      <alignment vertical="center"/>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37" borderId="63"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01" fillId="85" borderId="65"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center" indent="1"/>
    </xf>
    <xf numFmtId="190" fontId="144" fillId="36" borderId="63" applyNumberFormat="0" applyProtection="0">
      <alignment horizontal="left" vertical="center" indent="1"/>
    </xf>
    <xf numFmtId="185" fontId="3" fillId="20" borderId="70">
      <alignment vertical="center"/>
      <protection locked="0"/>
    </xf>
    <xf numFmtId="4" fontId="144" fillId="38" borderId="63" applyNumberFormat="0" applyProtection="0">
      <alignment horizontal="right" vertical="center"/>
    </xf>
    <xf numFmtId="4" fontId="101" fillId="44" borderId="66" applyNumberFormat="0" applyProtection="0">
      <alignment horizontal="left" vertical="center" indent="1"/>
    </xf>
    <xf numFmtId="4" fontId="144" fillId="82" borderId="63" applyNumberFormat="0" applyProtection="0">
      <alignment horizontal="right" vertical="center"/>
    </xf>
    <xf numFmtId="4" fontId="144" fillId="42" borderId="63" applyNumberFormat="0" applyProtection="0">
      <alignment horizontal="right" vertical="center"/>
    </xf>
    <xf numFmtId="4" fontId="144" fillId="46" borderId="63" applyNumberFormat="0" applyProtection="0">
      <alignment horizontal="right" vertical="center"/>
    </xf>
    <xf numFmtId="4" fontId="144" fillId="78" borderId="63" applyNumberFormat="0" applyProtection="0">
      <alignment horizontal="right" vertical="center"/>
    </xf>
    <xf numFmtId="190" fontId="148" fillId="74" borderId="65" applyNumberFormat="0" applyProtection="0">
      <alignment horizontal="left" vertical="top" indent="1"/>
    </xf>
    <xf numFmtId="4" fontId="147" fillId="75" borderId="63" applyNumberFormat="0" applyProtection="0">
      <alignment vertical="center"/>
    </xf>
    <xf numFmtId="190" fontId="144" fillId="44" borderId="65" applyNumberFormat="0" applyProtection="0">
      <alignment horizontal="left" vertical="top" indent="1"/>
    </xf>
    <xf numFmtId="190" fontId="144" fillId="37" borderId="65" applyNumberFormat="0" applyProtection="0">
      <alignment horizontal="left" vertical="top" indent="1"/>
    </xf>
    <xf numFmtId="4" fontId="144" fillId="46" borderId="63" applyNumberFormat="0" applyProtection="0">
      <alignment horizontal="right" vertical="center"/>
    </xf>
    <xf numFmtId="190" fontId="145" fillId="67" borderId="64" applyNumberFormat="0" applyAlignment="0" applyProtection="0"/>
    <xf numFmtId="185" fontId="104" fillId="72" borderId="29">
      <alignment vertical="center"/>
    </xf>
    <xf numFmtId="190" fontId="144" fillId="37" borderId="65" applyNumberFormat="0" applyProtection="0">
      <alignment horizontal="left" vertical="top" indent="1"/>
    </xf>
    <xf numFmtId="0" fontId="101" fillId="44" borderId="65" applyNumberFormat="0" applyProtection="0">
      <alignment horizontal="left" vertical="center" indent="1"/>
    </xf>
    <xf numFmtId="190" fontId="144" fillId="63" borderId="63" applyNumberFormat="0" applyFont="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4" fontId="150" fillId="36" borderId="65" applyNumberFormat="0" applyProtection="0">
      <alignment horizontal="left" vertical="center" indent="1"/>
    </xf>
    <xf numFmtId="190" fontId="144" fillId="85" borderId="63" applyNumberFormat="0" applyProtection="0">
      <alignment horizontal="left" vertical="center" indent="1"/>
    </xf>
    <xf numFmtId="4" fontId="144" fillId="38" borderId="63" applyNumberFormat="0" applyProtection="0">
      <alignment horizontal="right" vertical="center"/>
    </xf>
    <xf numFmtId="190" fontId="144" fillId="38" borderId="65" applyNumberFormat="0" applyProtection="0">
      <alignment horizontal="left" vertical="top" indent="1"/>
    </xf>
    <xf numFmtId="4" fontId="144" fillId="76" borderId="63" applyNumberFormat="0" applyProtection="0">
      <alignment horizontal="left" vertical="center" indent="1"/>
    </xf>
    <xf numFmtId="190" fontId="144" fillId="63" borderId="63" applyNumberFormat="0" applyFont="0" applyAlignment="0" applyProtection="0"/>
    <xf numFmtId="195" fontId="107" fillId="0" borderId="43" applyFill="0"/>
    <xf numFmtId="4" fontId="144" fillId="74" borderId="63" applyNumberFormat="0" applyProtection="0">
      <alignment vertical="center"/>
    </xf>
    <xf numFmtId="190" fontId="144" fillId="85" borderId="65" applyNumberFormat="0" applyProtection="0">
      <alignment horizontal="left" vertical="top" indent="1"/>
    </xf>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48" fillId="74" borderId="65" applyNumberFormat="0" applyProtection="0">
      <alignment horizontal="left" vertical="top" indent="1"/>
    </xf>
    <xf numFmtId="4" fontId="144" fillId="46" borderId="63" applyNumberFormat="0" applyProtection="0">
      <alignment horizontal="right" vertical="center"/>
    </xf>
    <xf numFmtId="4" fontId="144" fillId="42" borderId="63" applyNumberFormat="0" applyProtection="0">
      <alignment horizontal="right" vertical="center"/>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190" fontId="150" fillId="71" borderId="65" applyNumberFormat="0" applyProtection="0">
      <alignment horizontal="left" vertical="top" indent="1"/>
    </xf>
    <xf numFmtId="4" fontId="147" fillId="24" borderId="63" applyNumberFormat="0" applyProtection="0">
      <alignment horizontal="right" vertical="center"/>
    </xf>
    <xf numFmtId="190" fontId="150" fillId="38" borderId="65" applyNumberFormat="0" applyProtection="0">
      <alignment horizontal="left" vertical="top" indent="1"/>
    </xf>
    <xf numFmtId="190" fontId="134" fillId="0" borderId="69" applyNumberFormat="0" applyFill="0" applyAlignment="0" applyProtection="0"/>
    <xf numFmtId="4" fontId="144" fillId="74" borderId="63" applyNumberFormat="0" applyProtection="0">
      <alignment vertical="center"/>
    </xf>
    <xf numFmtId="4" fontId="144" fillId="75" borderId="63" applyNumberFormat="0" applyProtection="0">
      <alignment horizontal="left" vertical="center" indent="1"/>
    </xf>
    <xf numFmtId="4" fontId="144" fillId="77" borderId="63" applyNumberFormat="0" applyProtection="0">
      <alignment horizontal="right" vertical="center"/>
    </xf>
    <xf numFmtId="4" fontId="144" fillId="79" borderId="66" applyNumberFormat="0" applyProtection="0">
      <alignment horizontal="right" vertical="center"/>
    </xf>
    <xf numFmtId="4" fontId="144" fillId="80" borderId="63" applyNumberFormat="0" applyProtection="0">
      <alignment horizontal="right" vertical="center"/>
    </xf>
    <xf numFmtId="4" fontId="144" fillId="42" borderId="63" applyNumberFormat="0" applyProtection="0">
      <alignment horizontal="right" vertical="center"/>
    </xf>
    <xf numFmtId="4" fontId="144" fillId="82" borderId="63" applyNumberFormat="0" applyProtection="0">
      <alignment horizontal="right" vertical="center"/>
    </xf>
    <xf numFmtId="4" fontId="101" fillId="44" borderId="66" applyNumberFormat="0" applyProtection="0">
      <alignment horizontal="left" vertical="center" indent="1"/>
    </xf>
    <xf numFmtId="4" fontId="144" fillId="38" borderId="63" applyNumberFormat="0" applyProtection="0">
      <alignment horizontal="right" vertical="center"/>
    </xf>
    <xf numFmtId="190" fontId="144" fillId="36" borderId="63"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4" fontId="144" fillId="77" borderId="63" applyNumberFormat="0" applyProtection="0">
      <alignment horizontal="right" vertical="center"/>
    </xf>
    <xf numFmtId="190" fontId="134" fillId="0" borderId="69" applyNumberFormat="0" applyFill="0" applyAlignment="0" applyProtection="0"/>
    <xf numFmtId="190" fontId="134" fillId="0" borderId="69" applyNumberFormat="0" applyFill="0" applyAlignment="0" applyProtection="0"/>
    <xf numFmtId="190" fontId="144" fillId="84" borderId="63" applyNumberFormat="0" applyProtection="0">
      <alignment horizontal="left" vertical="center" indent="1"/>
    </xf>
    <xf numFmtId="190" fontId="148" fillId="74" borderId="65" applyNumberFormat="0" applyProtection="0">
      <alignment horizontal="left" vertical="top" indent="1"/>
    </xf>
    <xf numFmtId="190" fontId="144" fillId="85" borderId="65" applyNumberFormat="0" applyProtection="0">
      <alignment horizontal="left" vertical="top" indent="1"/>
    </xf>
    <xf numFmtId="4" fontId="144" fillId="38" borderId="63" applyNumberFormat="0" applyProtection="0">
      <alignment horizontal="righ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4" fontId="144" fillId="79" borderId="66" applyNumberFormat="0" applyProtection="0">
      <alignment horizontal="right" vertical="center"/>
    </xf>
    <xf numFmtId="4" fontId="144" fillId="80" borderId="63" applyNumberFormat="0" applyProtection="0">
      <alignment horizontal="right" vertical="center"/>
    </xf>
    <xf numFmtId="4" fontId="144" fillId="77" borderId="63" applyNumberFormat="0" applyProtection="0">
      <alignment horizontal="right" vertical="center"/>
    </xf>
    <xf numFmtId="190" fontId="148" fillId="74" borderId="65" applyNumberFormat="0" applyProtection="0">
      <alignment horizontal="left" vertical="top" indent="1"/>
    </xf>
    <xf numFmtId="4" fontId="144" fillId="74" borderId="63" applyNumberFormat="0" applyProtection="0">
      <alignment vertical="center"/>
    </xf>
    <xf numFmtId="190" fontId="134" fillId="0" borderId="69" applyNumberFormat="0" applyFill="0" applyAlignment="0" applyProtection="0"/>
    <xf numFmtId="4" fontId="152" fillId="86" borderId="63" applyNumberFormat="0" applyProtection="0">
      <alignment horizontal="right" vertical="center"/>
    </xf>
    <xf numFmtId="4" fontId="151" fillId="87" borderId="66" applyNumberFormat="0" applyProtection="0">
      <alignment horizontal="left" vertical="center" indent="1"/>
    </xf>
    <xf numFmtId="4" fontId="144" fillId="76" borderId="63" applyNumberFormat="0" applyProtection="0">
      <alignment horizontal="left" vertical="center" indent="1"/>
    </xf>
    <xf numFmtId="190" fontId="101" fillId="44" borderId="65" applyNumberFormat="0" applyProtection="0">
      <alignment horizontal="left" vertical="top" indent="1"/>
    </xf>
    <xf numFmtId="190" fontId="150" fillId="71" borderId="65" applyNumberFormat="0" applyProtection="0">
      <alignment horizontal="left" vertical="top" indent="1"/>
    </xf>
    <xf numFmtId="190" fontId="149" fillId="44" borderId="67" applyBorder="0"/>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85"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4" fontId="144" fillId="80" borderId="63" applyNumberFormat="0" applyProtection="0">
      <alignment horizontal="right" vertical="center"/>
    </xf>
    <xf numFmtId="4" fontId="144" fillId="38" borderId="66" applyNumberFormat="0" applyProtection="0">
      <alignment horizontal="left" vertical="center" indent="1"/>
    </xf>
    <xf numFmtId="4" fontId="144" fillId="37" borderId="66" applyNumberFormat="0" applyProtection="0">
      <alignment horizontal="left" vertical="center"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39" borderId="63" applyNumberFormat="0" applyProtection="0">
      <alignment horizontal="right" vertical="center"/>
    </xf>
    <xf numFmtId="4" fontId="144" fillId="81" borderId="63" applyNumberFormat="0" applyProtection="0">
      <alignment horizontal="right" vertical="center"/>
    </xf>
    <xf numFmtId="4" fontId="144" fillId="79" borderId="66" applyNumberFormat="0" applyProtection="0">
      <alignment horizontal="right" vertical="center"/>
    </xf>
    <xf numFmtId="4" fontId="144" fillId="76" borderId="63" applyNumberFormat="0" applyProtection="0">
      <alignment horizontal="left" vertical="center" indent="1"/>
    </xf>
    <xf numFmtId="4" fontId="144" fillId="75" borderId="63" applyNumberFormat="0" applyProtection="0">
      <alignment horizontal="left" vertical="center" indent="1"/>
    </xf>
    <xf numFmtId="4" fontId="144" fillId="74" borderId="63" applyNumberFormat="0" applyProtection="0">
      <alignment vertical="center"/>
    </xf>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4" fillId="63" borderId="63" applyNumberFormat="0" applyFont="0" applyAlignment="0" applyProtection="0"/>
    <xf numFmtId="190" fontId="144" fillId="38" borderId="65" applyNumberFormat="0" applyProtection="0">
      <alignment horizontal="left" vertical="top" indent="1"/>
    </xf>
    <xf numFmtId="37" fontId="107" fillId="0" borderId="68" applyNumberFormat="0"/>
    <xf numFmtId="190" fontId="101" fillId="37" borderId="65" applyNumberFormat="0" applyProtection="0">
      <alignment horizontal="left" vertical="top" indent="1"/>
    </xf>
    <xf numFmtId="190" fontId="101" fillId="38" borderId="65" applyNumberFormat="0" applyProtection="0">
      <alignment horizontal="left" vertical="top" indent="1"/>
    </xf>
    <xf numFmtId="190" fontId="144" fillId="37" borderId="65" applyNumberFormat="0" applyProtection="0">
      <alignment horizontal="left" vertical="top" indent="1"/>
    </xf>
    <xf numFmtId="190" fontId="144" fillId="37" borderId="63" applyNumberFormat="0" applyProtection="0">
      <alignment horizontal="left" vertical="center" indent="1"/>
    </xf>
    <xf numFmtId="4" fontId="144" fillId="42" borderId="63" applyNumberFormat="0" applyProtection="0">
      <alignment horizontal="right" vertical="center"/>
    </xf>
    <xf numFmtId="201" fontId="3" fillId="90" borderId="70">
      <alignment horizontal="right" vertical="center"/>
      <protection locked="0"/>
    </xf>
    <xf numFmtId="185" fontId="3" fillId="27" borderId="70">
      <alignment vertical="center"/>
    </xf>
    <xf numFmtId="190" fontId="101" fillId="85" borderId="65" applyNumberFormat="0" applyProtection="0">
      <alignment horizontal="left" vertical="top" indent="1"/>
    </xf>
    <xf numFmtId="37" fontId="107" fillId="0" borderId="68" applyNumberFormat="0"/>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44" fillId="38" borderId="65" applyNumberFormat="0" applyProtection="0">
      <alignment horizontal="left" vertical="top" indent="1"/>
    </xf>
    <xf numFmtId="4" fontId="144" fillId="78" borderId="63" applyNumberFormat="0" applyProtection="0">
      <alignment horizontal="right" vertical="center"/>
    </xf>
    <xf numFmtId="4" fontId="144" fillId="74" borderId="63" applyNumberFormat="0" applyProtection="0">
      <alignment vertical="center"/>
    </xf>
    <xf numFmtId="185" fontId="104" fillId="22" borderId="29">
      <alignment vertical="center"/>
      <protection locked="0"/>
    </xf>
    <xf numFmtId="4" fontId="144" fillId="74" borderId="63" applyNumberFormat="0" applyProtection="0">
      <alignment vertical="center"/>
    </xf>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44" fillId="36" borderId="63" applyNumberFormat="0" applyProtection="0">
      <alignment horizontal="left" vertical="center" indent="1"/>
    </xf>
    <xf numFmtId="4" fontId="147" fillId="75" borderId="63" applyNumberFormat="0" applyProtection="0">
      <alignment vertical="center"/>
    </xf>
    <xf numFmtId="4" fontId="144" fillId="76" borderId="63"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37" borderId="65" applyNumberFormat="0" applyProtection="0">
      <alignment horizontal="left" vertical="top" indent="1"/>
    </xf>
    <xf numFmtId="4" fontId="144" fillId="46" borderId="63" applyNumberFormat="0" applyProtection="0">
      <alignment horizontal="right" vertical="center"/>
    </xf>
    <xf numFmtId="185" fontId="104" fillId="22" borderId="29">
      <alignment vertical="center"/>
      <protection locked="0"/>
    </xf>
    <xf numFmtId="37" fontId="107" fillId="0" borderId="68" applyNumberFormat="0"/>
    <xf numFmtId="4" fontId="144" fillId="0" borderId="63" applyNumberFormat="0" applyProtection="0">
      <alignment horizontal="right" vertical="center"/>
    </xf>
    <xf numFmtId="190" fontId="101" fillId="44" borderId="65" applyNumberFormat="0" applyProtection="0">
      <alignment horizontal="left" vertical="center" indent="1"/>
    </xf>
    <xf numFmtId="190" fontId="144" fillId="38" borderId="65" applyNumberFormat="0" applyProtection="0">
      <alignment horizontal="left" vertical="top" indent="1"/>
    </xf>
    <xf numFmtId="190" fontId="145" fillId="67" borderId="64" applyNumberFormat="0" applyAlignment="0" applyProtection="0"/>
    <xf numFmtId="190" fontId="145" fillId="67" borderId="64" applyNumberFormat="0" applyAlignment="0" applyProtection="0"/>
    <xf numFmtId="190" fontId="101" fillId="37" borderId="65" applyNumberFormat="0" applyProtection="0">
      <alignment horizontal="left" vertical="top" indent="1"/>
    </xf>
    <xf numFmtId="190" fontId="144" fillId="37" borderId="65" applyNumberFormat="0" applyProtection="0">
      <alignment horizontal="left" vertical="top" indent="1"/>
    </xf>
    <xf numFmtId="195" fontId="107" fillId="0" borderId="72" applyFill="0"/>
    <xf numFmtId="190" fontId="144" fillId="44" borderId="65" applyNumberFormat="0" applyProtection="0">
      <alignment horizontal="left" vertical="top" indent="1"/>
    </xf>
    <xf numFmtId="4" fontId="144" fillId="38" borderId="66" applyNumberFormat="0" applyProtection="0">
      <alignment horizontal="left" vertical="center" indent="1"/>
    </xf>
    <xf numFmtId="190" fontId="144" fillId="85" borderId="63" applyNumberFormat="0" applyProtection="0">
      <alignment horizontal="left" vertical="center" indent="1"/>
    </xf>
    <xf numFmtId="190" fontId="144" fillId="63" borderId="63" applyNumberFormat="0" applyFont="0" applyAlignment="0" applyProtection="0"/>
    <xf numFmtId="190" fontId="144" fillId="37" borderId="65" applyNumberFormat="0" applyProtection="0">
      <alignment horizontal="left" vertical="top" indent="1"/>
    </xf>
    <xf numFmtId="4" fontId="144" fillId="46" borderId="63" applyNumberFormat="0" applyProtection="0">
      <alignment horizontal="right" vertical="center"/>
    </xf>
    <xf numFmtId="190" fontId="144" fillId="38" borderId="65" applyNumberFormat="0" applyProtection="0">
      <alignment horizontal="left" vertical="top" indent="1"/>
    </xf>
    <xf numFmtId="190" fontId="140" fillId="64" borderId="63" applyNumberFormat="0" applyAlignment="0" applyProtection="0"/>
    <xf numFmtId="190" fontId="144" fillId="85" borderId="65" applyNumberFormat="0" applyProtection="0">
      <alignment horizontal="left" vertical="top"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39" borderId="63" applyNumberFormat="0" applyProtection="0">
      <alignment horizontal="right" vertical="center"/>
    </xf>
    <xf numFmtId="4" fontId="144" fillId="81" borderId="63" applyNumberFormat="0" applyProtection="0">
      <alignment horizontal="right" vertical="center"/>
    </xf>
    <xf numFmtId="4" fontId="144" fillId="46" borderId="63" applyNumberFormat="0" applyProtection="0">
      <alignment horizontal="right" vertical="center"/>
    </xf>
    <xf numFmtId="4" fontId="144" fillId="78" borderId="63" applyNumberFormat="0" applyProtection="0">
      <alignment horizontal="right" vertical="center"/>
    </xf>
    <xf numFmtId="4" fontId="144" fillId="76" borderId="63" applyNumberFormat="0" applyProtection="0">
      <alignment horizontal="left" vertical="center" indent="1"/>
    </xf>
    <xf numFmtId="4" fontId="147" fillId="75" borderId="63" applyNumberFormat="0" applyProtection="0">
      <alignment vertical="center"/>
    </xf>
    <xf numFmtId="190" fontId="134" fillId="0" borderId="69" applyNumberFormat="0" applyFill="0" applyAlignment="0" applyProtection="0"/>
    <xf numFmtId="190" fontId="132" fillId="67" borderId="63" applyNumberFormat="0" applyAlignment="0" applyProtection="0"/>
    <xf numFmtId="37" fontId="107" fillId="0" borderId="68" applyNumberFormat="0"/>
    <xf numFmtId="4" fontId="152" fillId="86" borderId="63" applyNumberFormat="0" applyProtection="0">
      <alignment horizontal="right" vertical="center"/>
    </xf>
    <xf numFmtId="4" fontId="151" fillId="87" borderId="66" applyNumberFormat="0" applyProtection="0">
      <alignment horizontal="left" vertical="center" indent="1"/>
    </xf>
    <xf numFmtId="4" fontId="144" fillId="76" borderId="63" applyNumberFormat="0" applyProtection="0">
      <alignment horizontal="left" vertical="center" indent="1"/>
    </xf>
    <xf numFmtId="4" fontId="144" fillId="0" borderId="63" applyNumberFormat="0" applyProtection="0">
      <alignment horizontal="right" vertical="center"/>
    </xf>
    <xf numFmtId="4" fontId="150" fillId="36" borderId="65" applyNumberFormat="0" applyProtection="0">
      <alignment horizontal="left" vertical="center" indent="1"/>
    </xf>
    <xf numFmtId="4" fontId="150" fillId="71" borderId="65" applyNumberFormat="0" applyProtection="0">
      <alignment vertical="center"/>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4" fontId="144" fillId="82" borderId="63" applyNumberFormat="0" applyProtection="0">
      <alignment horizontal="right" vertical="center"/>
    </xf>
    <xf numFmtId="190" fontId="144" fillId="63" borderId="63" applyNumberFormat="0" applyFon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01" fillId="44" borderId="65" applyNumberFormat="0" applyProtection="0">
      <alignment horizontal="left" vertical="center" indent="1"/>
    </xf>
    <xf numFmtId="4" fontId="101" fillId="44" borderId="66" applyNumberFormat="0" applyProtection="0">
      <alignment horizontal="left" vertical="center" indent="1"/>
    </xf>
    <xf numFmtId="4" fontId="144" fillId="81" borderId="63" applyNumberFormat="0" applyProtection="0">
      <alignment horizontal="right" vertical="center"/>
    </xf>
    <xf numFmtId="4" fontId="144" fillId="78" borderId="63" applyNumberFormat="0" applyProtection="0">
      <alignment horizontal="right" vertical="center"/>
    </xf>
    <xf numFmtId="4" fontId="147" fillId="75" borderId="63" applyNumberFormat="0" applyProtection="0">
      <alignment vertical="center"/>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36" borderId="63" applyNumberFormat="0" applyProtection="0">
      <alignment horizontal="left" vertical="center" indent="1"/>
    </xf>
    <xf numFmtId="190" fontId="144" fillId="63" borderId="63" applyNumberFormat="0" applyFon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190" fontId="101" fillId="85" borderId="65" applyNumberFormat="0" applyProtection="0">
      <alignment horizontal="left" vertical="top" indent="1"/>
    </xf>
    <xf numFmtId="190" fontId="144" fillId="63" borderId="63" applyNumberFormat="0" applyFont="0" applyAlignment="0" applyProtection="0"/>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5" fontId="107" fillId="0" borderId="72" applyFill="0"/>
    <xf numFmtId="190" fontId="144" fillId="38" borderId="65" applyNumberFormat="0" applyProtection="0">
      <alignment horizontal="left" vertical="top" indent="1"/>
    </xf>
    <xf numFmtId="190" fontId="140" fillId="64" borderId="63" applyNumberFormat="0" applyAlignment="0" applyProtection="0"/>
    <xf numFmtId="190" fontId="144" fillId="38" borderId="65" applyNumberFormat="0" applyProtection="0">
      <alignment horizontal="left" vertical="top" indent="1"/>
    </xf>
    <xf numFmtId="195" fontId="107" fillId="0" borderId="72" applyFill="0"/>
    <xf numFmtId="195" fontId="107" fillId="0" borderId="72" applyFill="0"/>
    <xf numFmtId="4" fontId="150" fillId="71" borderId="65" applyNumberFormat="0" applyProtection="0">
      <alignment vertical="center"/>
    </xf>
    <xf numFmtId="4" fontId="101" fillId="44" borderId="66" applyNumberFormat="0" applyProtection="0">
      <alignment horizontal="left" vertical="center"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4" fontId="144" fillId="74" borderId="63" applyNumberFormat="0" applyProtection="0">
      <alignment vertical="center"/>
    </xf>
    <xf numFmtId="190" fontId="144" fillId="37" borderId="65" applyNumberFormat="0" applyProtection="0">
      <alignment horizontal="left" vertical="top" indent="1"/>
    </xf>
    <xf numFmtId="190" fontId="144" fillId="44" borderId="65" applyNumberFormat="0" applyProtection="0">
      <alignment horizontal="left" vertical="top" indent="1"/>
    </xf>
    <xf numFmtId="4" fontId="160" fillId="107" borderId="71" applyNumberFormat="0" applyProtection="0">
      <alignment horizontal="left" vertical="center" indent="1"/>
    </xf>
    <xf numFmtId="190" fontId="144" fillId="63" borderId="63" applyNumberFormat="0" applyFont="0" applyAlignment="0" applyProtection="0"/>
    <xf numFmtId="4" fontId="144" fillId="75" borderId="63" applyNumberFormat="0" applyProtection="0">
      <alignment horizontal="left" vertical="center" indent="1"/>
    </xf>
    <xf numFmtId="190" fontId="144" fillId="37" borderId="65" applyNumberFormat="0" applyProtection="0">
      <alignment horizontal="left" vertical="top" indent="1"/>
    </xf>
    <xf numFmtId="186" fontId="104" fillId="23" borderId="29">
      <alignment vertical="center"/>
    </xf>
    <xf numFmtId="190" fontId="144" fillId="63" borderId="63" applyNumberFormat="0" applyFont="0" applyAlignment="0" applyProtection="0"/>
    <xf numFmtId="4" fontId="144" fillId="82" borderId="63" applyNumberFormat="0" applyProtection="0">
      <alignment horizontal="right" vertical="center"/>
    </xf>
    <xf numFmtId="190" fontId="140" fillId="64" borderId="63" applyNumberFormat="0" applyAlignment="0" applyProtection="0"/>
    <xf numFmtId="194" fontId="104" fillId="23" borderId="70">
      <alignment vertical="center"/>
    </xf>
    <xf numFmtId="201" fontId="3" fillId="33" borderId="29">
      <alignment vertical="center"/>
    </xf>
    <xf numFmtId="190" fontId="144" fillId="85" borderId="63" applyNumberFormat="0" applyProtection="0">
      <alignment horizontal="left" vertical="center" indent="1"/>
    </xf>
    <xf numFmtId="4" fontId="144" fillId="77" borderId="63" applyNumberFormat="0" applyProtection="0">
      <alignment horizontal="right" vertical="center"/>
    </xf>
    <xf numFmtId="190" fontId="132" fillId="67" borderId="63" applyNumberFormat="0" applyAlignment="0" applyProtection="0"/>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4" fontId="144" fillId="76" borderId="63" applyNumberFormat="0" applyProtection="0">
      <alignment horizontal="left" vertical="center" indent="1"/>
    </xf>
    <xf numFmtId="190" fontId="101" fillId="85" borderId="65" applyNumberFormat="0" applyProtection="0">
      <alignment horizontal="left" vertical="center" indent="1"/>
    </xf>
    <xf numFmtId="190" fontId="144" fillId="63" borderId="63" applyNumberFormat="0" applyFont="0" applyAlignment="0" applyProtection="0"/>
    <xf numFmtId="197" fontId="3" fillId="33" borderId="70">
      <alignment vertical="center"/>
    </xf>
    <xf numFmtId="4" fontId="144" fillId="39" borderId="63" applyNumberFormat="0" applyProtection="0">
      <alignment horizontal="right" vertical="center"/>
    </xf>
    <xf numFmtId="4" fontId="144" fillId="37" borderId="66" applyNumberFormat="0" applyProtection="0">
      <alignment horizontal="left" vertical="center" indent="1"/>
    </xf>
    <xf numFmtId="194" fontId="3" fillId="90" borderId="29">
      <alignment horizontal="right" vertical="center"/>
      <protection locked="0"/>
    </xf>
    <xf numFmtId="4" fontId="144" fillId="82" borderId="63" applyNumberFormat="0" applyProtection="0">
      <alignment horizontal="right" vertical="center"/>
    </xf>
    <xf numFmtId="190" fontId="140" fillId="64" borderId="63" applyNumberFormat="0" applyAlignment="0" applyProtection="0"/>
    <xf numFmtId="190" fontId="101" fillId="85" borderId="65" applyNumberFormat="0" applyProtection="0">
      <alignment horizontal="left" vertical="center" indent="1"/>
    </xf>
    <xf numFmtId="190" fontId="144" fillId="63" borderId="63" applyNumberFormat="0" applyFont="0" applyAlignment="0" applyProtection="0"/>
    <xf numFmtId="4" fontId="109" fillId="100" borderId="65" applyNumberFormat="0" applyProtection="0">
      <alignment horizontal="right" vertical="center"/>
    </xf>
    <xf numFmtId="190" fontId="144" fillId="37" borderId="65" applyNumberFormat="0" applyProtection="0">
      <alignment horizontal="left" vertical="top" indent="1"/>
    </xf>
    <xf numFmtId="4" fontId="144" fillId="42" borderId="63" applyNumberFormat="0" applyProtection="0">
      <alignment horizontal="right" vertical="center"/>
    </xf>
    <xf numFmtId="190" fontId="144" fillId="37" borderId="65" applyNumberFormat="0" applyProtection="0">
      <alignment horizontal="left" vertical="top" indent="1"/>
    </xf>
    <xf numFmtId="4" fontId="144" fillId="46" borderId="63" applyNumberFormat="0" applyProtection="0">
      <alignment horizontal="right" vertical="center"/>
    </xf>
    <xf numFmtId="4" fontId="150" fillId="36" borderId="65" applyNumberFormat="0" applyProtection="0">
      <alignment horizontal="left" vertical="center" indent="1"/>
    </xf>
    <xf numFmtId="4" fontId="144" fillId="76" borderId="63" applyNumberFormat="0" applyProtection="0">
      <alignment horizontal="left" vertical="center" indent="1"/>
    </xf>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38" borderId="65" applyNumberFormat="0" applyProtection="0">
      <alignment horizontal="left" vertical="top" indent="1"/>
    </xf>
    <xf numFmtId="4" fontId="147" fillId="75" borderId="63" applyNumberFormat="0" applyProtection="0">
      <alignment vertical="center"/>
    </xf>
    <xf numFmtId="190" fontId="144" fillId="44" borderId="65" applyNumberFormat="0" applyProtection="0">
      <alignment horizontal="left" vertical="top" indent="1"/>
    </xf>
    <xf numFmtId="186" fontId="3" fillId="20" borderId="29">
      <alignment vertical="center"/>
      <protection locked="0"/>
    </xf>
    <xf numFmtId="4" fontId="144" fillId="38" borderId="66" applyNumberFormat="0" applyProtection="0">
      <alignment horizontal="left" vertical="center"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4" fontId="144" fillId="79" borderId="66" applyNumberFormat="0" applyProtection="0">
      <alignment horizontal="right" vertical="center"/>
    </xf>
    <xf numFmtId="190" fontId="144" fillId="63" borderId="63" applyNumberFormat="0" applyFont="0" applyAlignment="0" applyProtection="0"/>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37" fontId="107" fillId="0" borderId="68" applyNumberFormat="0"/>
    <xf numFmtId="190" fontId="144" fillId="85" borderId="65" applyNumberFormat="0" applyProtection="0">
      <alignment horizontal="left" vertical="top" indent="1"/>
    </xf>
    <xf numFmtId="190" fontId="144" fillId="37" borderId="65" applyNumberFormat="0" applyProtection="0">
      <alignment horizontal="left" vertical="top" indent="1"/>
    </xf>
    <xf numFmtId="194" fontId="3" fillId="90" borderId="29">
      <alignment horizontal="right" vertical="center"/>
      <protection locked="0"/>
    </xf>
    <xf numFmtId="190" fontId="144" fillId="38" borderId="65" applyNumberFormat="0" applyProtection="0">
      <alignment horizontal="left" vertical="top" indent="1"/>
    </xf>
    <xf numFmtId="4" fontId="144" fillId="42" borderId="63" applyNumberFormat="0" applyProtection="0">
      <alignment horizontal="right" vertical="center"/>
    </xf>
    <xf numFmtId="4" fontId="144" fillId="37" borderId="66" applyNumberFormat="0" applyProtection="0">
      <alignment horizontal="left" vertical="center" indent="1"/>
    </xf>
    <xf numFmtId="4" fontId="144" fillId="42" borderId="63" applyNumberFormat="0" applyProtection="0">
      <alignment horizontal="right" vertical="center"/>
    </xf>
    <xf numFmtId="4" fontId="144" fillId="42" borderId="63" applyNumberFormat="0" applyProtection="0">
      <alignment horizontal="right" vertical="center"/>
    </xf>
    <xf numFmtId="190" fontId="144" fillId="85" borderId="65" applyNumberFormat="0" applyProtection="0">
      <alignment horizontal="left" vertical="top" indent="1"/>
    </xf>
    <xf numFmtId="190" fontId="144" fillId="63" borderId="63" applyNumberFormat="0" applyFont="0" applyAlignment="0" applyProtection="0"/>
    <xf numFmtId="190" fontId="145" fillId="67" borderId="64" applyNumberFormat="0" applyAlignment="0" applyProtection="0"/>
    <xf numFmtId="190" fontId="144" fillId="37" borderId="65" applyNumberFormat="0" applyProtection="0">
      <alignment horizontal="left" vertical="top" indent="1"/>
    </xf>
    <xf numFmtId="4" fontId="144" fillId="82" borderId="63" applyNumberFormat="0" applyProtection="0">
      <alignment horizontal="right" vertical="center"/>
    </xf>
    <xf numFmtId="190" fontId="144" fillId="85" borderId="65" applyNumberFormat="0" applyProtection="0">
      <alignment horizontal="left" vertical="top" indent="1"/>
    </xf>
    <xf numFmtId="190" fontId="144" fillId="44" borderId="65" applyNumberFormat="0" applyProtection="0">
      <alignment horizontal="left" vertical="top" indent="1"/>
    </xf>
    <xf numFmtId="37" fontId="107" fillId="0" borderId="68" applyNumberFormat="0"/>
    <xf numFmtId="4" fontId="144" fillId="74" borderId="63" applyNumberFormat="0" applyProtection="0">
      <alignment vertical="center"/>
    </xf>
    <xf numFmtId="190" fontId="101"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4" fontId="150" fillId="36" borderId="65" applyNumberFormat="0" applyProtection="0">
      <alignment horizontal="left" vertical="center"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0" fontId="3" fillId="33" borderId="29">
      <alignment vertical="center"/>
    </xf>
    <xf numFmtId="190" fontId="150" fillId="71" borderId="65" applyNumberFormat="0" applyProtection="0">
      <alignment horizontal="left" vertical="top" indent="1"/>
    </xf>
    <xf numFmtId="190" fontId="145" fillId="67" borderId="64" applyNumberFormat="0" applyAlignment="0" applyProtection="0"/>
    <xf numFmtId="190" fontId="145" fillId="67" borderId="64" applyNumberFormat="0" applyAlignment="0" applyProtection="0"/>
    <xf numFmtId="190" fontId="145" fillId="67" borderId="64" applyNumberFormat="0" applyAlignment="0" applyProtection="0"/>
    <xf numFmtId="4" fontId="144" fillId="81" borderId="63" applyNumberFormat="0" applyProtection="0">
      <alignment horizontal="right" vertical="center"/>
    </xf>
    <xf numFmtId="190" fontId="144" fillId="63" borderId="63" applyNumberFormat="0" applyFont="0" applyAlignment="0" applyProtection="0"/>
    <xf numFmtId="190" fontId="144" fillId="38" borderId="65" applyNumberFormat="0" applyProtection="0">
      <alignment horizontal="left" vertical="top" indent="1"/>
    </xf>
    <xf numFmtId="190" fontId="144" fillId="38" borderId="65" applyNumberFormat="0" applyProtection="0">
      <alignment horizontal="left" vertical="top" indent="1"/>
    </xf>
    <xf numFmtId="185" fontId="104" fillId="73" borderId="70">
      <alignment horizontal="right" vertical="center"/>
      <protection locked="0"/>
    </xf>
    <xf numFmtId="190" fontId="144" fillId="38" borderId="65" applyNumberFormat="0" applyProtection="0">
      <alignment horizontal="left" vertical="top" indent="1"/>
    </xf>
    <xf numFmtId="4" fontId="144" fillId="75" borderId="63"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44" borderId="65" applyNumberFormat="0" applyProtection="0">
      <alignment horizontal="left" vertical="top" indent="1"/>
    </xf>
    <xf numFmtId="190" fontId="140" fillId="64" borderId="63" applyNumberFormat="0" applyAlignment="0" applyProtection="0"/>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44" fillId="36" borderId="63" applyNumberFormat="0" applyProtection="0">
      <alignment horizontal="left" vertical="center" indent="1"/>
    </xf>
    <xf numFmtId="194" fontId="3" fillId="20" borderId="70">
      <alignment vertical="center"/>
      <protection locked="0"/>
    </xf>
    <xf numFmtId="4" fontId="101" fillId="44" borderId="66" applyNumberFormat="0" applyProtection="0">
      <alignment horizontal="left" vertical="center" indent="1"/>
    </xf>
    <xf numFmtId="4" fontId="144" fillId="82" borderId="63" applyNumberFormat="0" applyProtection="0">
      <alignment horizontal="right" vertical="center"/>
    </xf>
    <xf numFmtId="190" fontId="144" fillId="37" borderId="65" applyNumberFormat="0" applyProtection="0">
      <alignment horizontal="left" vertical="top" indent="1"/>
    </xf>
    <xf numFmtId="185" fontId="104" fillId="22" borderId="29">
      <alignment vertical="center"/>
      <protection locked="0"/>
    </xf>
    <xf numFmtId="190" fontId="144" fillId="85" borderId="65" applyNumberFormat="0" applyProtection="0">
      <alignment horizontal="left" vertical="top" indent="1"/>
    </xf>
    <xf numFmtId="190" fontId="132" fillId="67" borderId="63" applyNumberFormat="0" applyAlignment="0" applyProtection="0"/>
    <xf numFmtId="190" fontId="101" fillId="37" borderId="65" applyNumberFormat="0" applyProtection="0">
      <alignment horizontal="left" vertical="top" indent="1"/>
    </xf>
    <xf numFmtId="190" fontId="144" fillId="85" borderId="65" applyNumberFormat="0" applyProtection="0">
      <alignment horizontal="left" vertical="top" indent="1"/>
    </xf>
    <xf numFmtId="4" fontId="144" fillId="46" borderId="63" applyNumberFormat="0" applyProtection="0">
      <alignment horizontal="right" vertical="center"/>
    </xf>
    <xf numFmtId="190" fontId="144" fillId="38" borderId="65" applyNumberFormat="0" applyProtection="0">
      <alignment horizontal="left" vertical="top" indent="1"/>
    </xf>
    <xf numFmtId="4" fontId="144" fillId="76" borderId="63" applyNumberFormat="0" applyProtection="0">
      <alignment horizontal="left" vertical="center" indent="1"/>
    </xf>
    <xf numFmtId="4" fontId="144" fillId="81" borderId="63" applyNumberFormat="0" applyProtection="0">
      <alignment horizontal="right" vertical="center"/>
    </xf>
    <xf numFmtId="190" fontId="144" fillId="85" borderId="65" applyNumberFormat="0" applyProtection="0">
      <alignment horizontal="left" vertical="top" indent="1"/>
    </xf>
    <xf numFmtId="190" fontId="132" fillId="67" borderId="63" applyNumberFormat="0" applyAlignment="0" applyProtection="0"/>
    <xf numFmtId="197" fontId="3" fillId="90" borderId="70">
      <alignment horizontal="right" vertical="center"/>
      <protection locked="0"/>
    </xf>
    <xf numFmtId="4" fontId="144" fillId="78" borderId="63" applyNumberFormat="0" applyProtection="0">
      <alignment horizontal="right" vertical="center"/>
    </xf>
    <xf numFmtId="190" fontId="101" fillId="44" borderId="65" applyNumberFormat="0" applyProtection="0">
      <alignment horizontal="left" vertical="center" indent="1"/>
    </xf>
    <xf numFmtId="190" fontId="140" fillId="64" borderId="63" applyNumberFormat="0" applyAlignment="0" applyProtection="0"/>
    <xf numFmtId="4" fontId="109" fillId="98" borderId="65" applyNumberFormat="0" applyProtection="0">
      <alignment horizontal="right" vertical="center"/>
    </xf>
    <xf numFmtId="190" fontId="150" fillId="38" borderId="65" applyNumberFormat="0" applyProtection="0">
      <alignment horizontal="left" vertical="top" indent="1"/>
    </xf>
    <xf numFmtId="190" fontId="101" fillId="85" borderId="65" applyNumberFormat="0" applyProtection="0">
      <alignment horizontal="left" vertical="top" indent="1"/>
    </xf>
    <xf numFmtId="190" fontId="101" fillId="38" borderId="65" applyNumberFormat="0" applyProtection="0">
      <alignment horizontal="left" vertical="center" indent="1"/>
    </xf>
    <xf numFmtId="190" fontId="104" fillId="72" borderId="70">
      <alignment vertical="center"/>
    </xf>
    <xf numFmtId="190" fontId="145" fillId="67" borderId="64" applyNumberFormat="0" applyAlignment="0" applyProtection="0"/>
    <xf numFmtId="190" fontId="144" fillId="63" borderId="63" applyNumberFormat="0" applyFont="0" applyAlignment="0" applyProtection="0"/>
    <xf numFmtId="190" fontId="144" fillId="38" borderId="65" applyNumberFormat="0" applyProtection="0">
      <alignment horizontal="left" vertical="top" indent="1"/>
    </xf>
    <xf numFmtId="4" fontId="101" fillId="44" borderId="66" applyNumberFormat="0" applyProtection="0">
      <alignment horizontal="left" vertical="center" indent="1"/>
    </xf>
    <xf numFmtId="190" fontId="144" fillId="63" borderId="63" applyNumberFormat="0" applyFont="0" applyAlignment="0" applyProtection="0"/>
    <xf numFmtId="190" fontId="132" fillId="67" borderId="63" applyNumberFormat="0" applyAlignment="0" applyProtection="0"/>
    <xf numFmtId="4" fontId="144" fillId="37" borderId="66" applyNumberFormat="0" applyProtection="0">
      <alignment horizontal="left" vertical="center" indent="1"/>
    </xf>
    <xf numFmtId="190" fontId="144" fillId="85" borderId="63" applyNumberFormat="0" applyProtection="0">
      <alignment horizontal="left" vertical="center" indent="1"/>
    </xf>
    <xf numFmtId="190" fontId="144" fillId="85" borderId="63" applyNumberFormat="0" applyProtection="0">
      <alignment horizontal="left" vertical="center" indent="1"/>
    </xf>
    <xf numFmtId="190" fontId="144" fillId="36" borderId="63" applyNumberFormat="0" applyProtection="0">
      <alignment horizontal="left" vertical="center" indent="1"/>
    </xf>
    <xf numFmtId="4" fontId="144" fillId="37" borderId="66" applyNumberFormat="0" applyProtection="0">
      <alignment horizontal="left" vertical="center" indent="1"/>
    </xf>
    <xf numFmtId="190" fontId="132" fillId="67" borderId="63" applyNumberFormat="0" applyAlignment="0" applyProtection="0"/>
    <xf numFmtId="190" fontId="144" fillId="38" borderId="65" applyNumberFormat="0" applyProtection="0">
      <alignment horizontal="left" vertical="top" indent="1"/>
    </xf>
    <xf numFmtId="190" fontId="144" fillId="44" borderId="65" applyNumberFormat="0" applyProtection="0">
      <alignment horizontal="left" vertical="top" indent="1"/>
    </xf>
    <xf numFmtId="4" fontId="144" fillId="46" borderId="63" applyNumberFormat="0" applyProtection="0">
      <alignment horizontal="right" vertical="center"/>
    </xf>
    <xf numFmtId="190" fontId="144" fillId="85" borderId="65" applyNumberFormat="0" applyProtection="0">
      <alignment horizontal="left" vertical="top" indent="1"/>
    </xf>
    <xf numFmtId="4" fontId="147" fillId="75" borderId="63" applyNumberFormat="0" applyProtection="0">
      <alignment vertical="center"/>
    </xf>
    <xf numFmtId="190" fontId="104" fillId="22" borderId="29">
      <alignment vertical="center"/>
      <protection locked="0"/>
    </xf>
    <xf numFmtId="190" fontId="132" fillId="67" borderId="63" applyNumberFormat="0" applyAlignment="0" applyProtection="0"/>
    <xf numFmtId="4" fontId="144" fillId="37" borderId="66" applyNumberFormat="0" applyProtection="0">
      <alignment horizontal="left" vertical="center" indent="1"/>
    </xf>
    <xf numFmtId="190" fontId="144" fillId="37" borderId="65" applyNumberFormat="0" applyProtection="0">
      <alignment horizontal="left" vertical="top" indent="1"/>
    </xf>
    <xf numFmtId="190" fontId="144" fillId="63" borderId="63" applyNumberFormat="0" applyFont="0" applyAlignment="0" applyProtection="0"/>
    <xf numFmtId="4" fontId="101" fillId="44" borderId="66" applyNumberFormat="0" applyProtection="0">
      <alignment horizontal="left" vertical="center" indent="1"/>
    </xf>
    <xf numFmtId="190" fontId="144" fillId="38" borderId="65" applyNumberFormat="0" applyProtection="0">
      <alignment horizontal="left" vertical="top" indent="1"/>
    </xf>
    <xf numFmtId="190" fontId="132" fillId="67" borderId="63" applyNumberFormat="0" applyAlignment="0" applyProtection="0"/>
    <xf numFmtId="190" fontId="132" fillId="67" borderId="63" applyNumberFormat="0" applyAlignment="0" applyProtection="0"/>
    <xf numFmtId="186" fontId="3" fillId="20" borderId="70">
      <alignment vertical="center"/>
      <protection locked="0"/>
    </xf>
    <xf numFmtId="4" fontId="151" fillId="87" borderId="66" applyNumberFormat="0" applyProtection="0">
      <alignment horizontal="left" vertical="center" indent="1"/>
    </xf>
    <xf numFmtId="4" fontId="144" fillId="76" borderId="63" applyNumberFormat="0" applyProtection="0">
      <alignment horizontal="left" vertical="center" indent="1"/>
    </xf>
    <xf numFmtId="4" fontId="144" fillId="37" borderId="66" applyNumberFormat="0" applyProtection="0">
      <alignment horizontal="left" vertical="center" indent="1"/>
    </xf>
    <xf numFmtId="190" fontId="144" fillId="85" borderId="65" applyNumberFormat="0" applyProtection="0">
      <alignment horizontal="left" vertical="top" indent="1"/>
    </xf>
    <xf numFmtId="4" fontId="144" fillId="74" borderId="63" applyNumberFormat="0" applyProtection="0">
      <alignment vertical="center"/>
    </xf>
    <xf numFmtId="190" fontId="144" fillId="63" borderId="63" applyNumberFormat="0" applyFont="0" applyAlignment="0" applyProtection="0"/>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7" fontId="104" fillId="73" borderId="70">
      <alignment horizontal="right" vertical="center"/>
      <protection locked="0"/>
    </xf>
    <xf numFmtId="190" fontId="144" fillId="85" borderId="65" applyNumberFormat="0" applyProtection="0">
      <alignment horizontal="left" vertical="top" indent="1"/>
    </xf>
    <xf numFmtId="37" fontId="107" fillId="0" borderId="68" applyNumberFormat="0"/>
    <xf numFmtId="0" fontId="128" fillId="38" borderId="65" applyNumberFormat="0" applyProtection="0">
      <alignment horizontal="left" vertical="top" indent="1"/>
    </xf>
    <xf numFmtId="190" fontId="144" fillId="38" borderId="65" applyNumberFormat="0" applyProtection="0">
      <alignment horizontal="left" vertical="top" indent="1"/>
    </xf>
    <xf numFmtId="4" fontId="150" fillId="71" borderId="65" applyNumberFormat="0" applyProtection="0">
      <alignment vertical="center"/>
    </xf>
    <xf numFmtId="4" fontId="144" fillId="83" borderId="66" applyNumberFormat="0" applyProtection="0">
      <alignment horizontal="left" vertical="center" indent="1"/>
    </xf>
    <xf numFmtId="190" fontId="134" fillId="0" borderId="69" applyNumberFormat="0" applyFill="0" applyAlignment="0" applyProtection="0"/>
    <xf numFmtId="190" fontId="144" fillId="38" borderId="65" applyNumberFormat="0" applyProtection="0">
      <alignment horizontal="left" vertical="top" indent="1"/>
    </xf>
    <xf numFmtId="190" fontId="144" fillId="63" borderId="63" applyNumberFormat="0" applyFont="0" applyAlignment="0" applyProtection="0"/>
    <xf numFmtId="186" fontId="104" fillId="23" borderId="70">
      <alignment vertical="center"/>
    </xf>
    <xf numFmtId="190" fontId="144" fillId="37" borderId="65" applyNumberFormat="0" applyProtection="0">
      <alignment horizontal="left" vertical="top" indent="1"/>
    </xf>
    <xf numFmtId="190" fontId="144" fillId="63" borderId="63" applyNumberFormat="0" applyFont="0" applyAlignment="0" applyProtection="0"/>
    <xf numFmtId="190" fontId="144" fillId="85" borderId="63" applyNumberFormat="0" applyProtection="0">
      <alignment horizontal="left" vertical="center" indent="1"/>
    </xf>
    <xf numFmtId="4" fontId="157" fillId="105" borderId="65" applyNumberFormat="0" applyProtection="0">
      <alignment horizontal="left" vertical="center" indent="1"/>
    </xf>
    <xf numFmtId="4" fontId="152" fillId="86" borderId="63" applyNumberFormat="0" applyProtection="0">
      <alignment horizontal="right" vertical="center"/>
    </xf>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86" fontId="104" fillId="22" borderId="29">
      <alignment vertical="center"/>
      <protection locked="0"/>
    </xf>
    <xf numFmtId="186" fontId="104" fillId="22" borderId="29">
      <alignment vertical="center"/>
      <protection locked="0"/>
    </xf>
    <xf numFmtId="197"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195" fontId="107" fillId="0" borderId="72" applyFill="0"/>
    <xf numFmtId="195" fontId="107" fillId="0" borderId="72" applyFill="0"/>
    <xf numFmtId="195" fontId="107" fillId="0" borderId="72" applyFill="0"/>
    <xf numFmtId="4" fontId="144" fillId="83" borderId="66" applyNumberFormat="0" applyProtection="0">
      <alignment horizontal="left" vertical="center"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01" fillId="85" borderId="65" applyNumberFormat="0" applyProtection="0">
      <alignment horizontal="left" vertical="center" indent="1"/>
    </xf>
    <xf numFmtId="190" fontId="140" fillId="64" borderId="63" applyNumberFormat="0" applyAlignment="0" applyProtection="0"/>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4" fontId="152" fillId="86" borderId="63" applyNumberFormat="0" applyProtection="0">
      <alignment horizontal="right" vertical="center"/>
    </xf>
    <xf numFmtId="4" fontId="152" fillId="86" borderId="63" applyNumberFormat="0" applyProtection="0">
      <alignment horizontal="right" vertical="center"/>
    </xf>
    <xf numFmtId="190" fontId="144" fillId="63" borderId="63" applyNumberFormat="0" applyFont="0" applyAlignment="0" applyProtection="0"/>
    <xf numFmtId="195" fontId="107" fillId="0" borderId="72" applyFill="0"/>
    <xf numFmtId="4" fontId="144" fillId="46" borderId="63" applyNumberFormat="0" applyProtection="0">
      <alignment horizontal="right" vertical="center"/>
    </xf>
    <xf numFmtId="4" fontId="151" fillId="87" borderId="66" applyNumberFormat="0" applyProtection="0">
      <alignment horizontal="left" vertical="center" indent="1"/>
    </xf>
    <xf numFmtId="4" fontId="147" fillId="75" borderId="63" applyNumberFormat="0" applyProtection="0">
      <alignment vertical="center"/>
    </xf>
    <xf numFmtId="195" fontId="107" fillId="0" borderId="72" applyFill="0"/>
    <xf numFmtId="190" fontId="144" fillId="63" borderId="63" applyNumberFormat="0" applyFont="0" applyAlignment="0" applyProtection="0"/>
    <xf numFmtId="4" fontId="101" fillId="44" borderId="66"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190" fontId="140" fillId="64" borderId="63" applyNumberFormat="0" applyAlignment="0" applyProtection="0"/>
    <xf numFmtId="190" fontId="104" fillId="72" borderId="70">
      <alignment vertical="center"/>
    </xf>
    <xf numFmtId="167" fontId="104" fillId="22" borderId="70">
      <alignment vertical="center"/>
      <protection locked="0"/>
    </xf>
    <xf numFmtId="185" fontId="104" fillId="23" borderId="70">
      <alignmen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6" borderId="70" applyNumberFormat="0">
      <protection locked="0"/>
    </xf>
    <xf numFmtId="190" fontId="144" fillId="63" borderId="63" applyNumberFormat="0" applyFont="0" applyAlignment="0" applyProtection="0"/>
    <xf numFmtId="4" fontId="144" fillId="81" borderId="63" applyNumberFormat="0" applyProtection="0">
      <alignment horizontal="righ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4" fillId="38" borderId="65" applyNumberFormat="0" applyProtection="0">
      <alignment horizontal="left" vertical="top" indent="1"/>
    </xf>
    <xf numFmtId="190" fontId="144" fillId="37" borderId="65" applyNumberFormat="0" applyProtection="0">
      <alignment horizontal="left" vertical="top" indent="1"/>
    </xf>
    <xf numFmtId="4" fontId="144" fillId="77" borderId="63" applyNumberFormat="0" applyProtection="0">
      <alignment horizontal="right" vertical="center"/>
    </xf>
    <xf numFmtId="190" fontId="144" fillId="38" borderId="65" applyNumberFormat="0" applyProtection="0">
      <alignment horizontal="left" vertical="top" indent="1"/>
    </xf>
    <xf numFmtId="190" fontId="144" fillId="63" borderId="63" applyNumberFormat="0" applyFont="0" applyAlignment="0" applyProtection="0"/>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9" borderId="66" applyNumberFormat="0" applyProtection="0">
      <alignment horizontal="right" vertical="center"/>
    </xf>
    <xf numFmtId="4" fontId="144" fillId="80"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85" fontId="3" fillId="27" borderId="70">
      <alignment vertical="center"/>
    </xf>
    <xf numFmtId="185" fontId="3" fillId="27" borderId="70">
      <alignment vertical="center"/>
    </xf>
    <xf numFmtId="0" fontId="3" fillId="27" borderId="70">
      <alignment vertical="center"/>
    </xf>
    <xf numFmtId="0" fontId="3" fillId="27" borderId="70">
      <alignment vertical="center"/>
    </xf>
    <xf numFmtId="185" fontId="3" fillId="27" borderId="70">
      <alignment vertical="center"/>
    </xf>
    <xf numFmtId="194" fontId="3" fillId="27" borderId="70">
      <alignment vertical="center"/>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185" fontId="3" fillId="27" borderId="70">
      <alignment vertical="center"/>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201" fontId="3" fillId="27" borderId="70">
      <alignment vertical="center"/>
    </xf>
    <xf numFmtId="194" fontId="3" fillId="27" borderId="70">
      <alignment vertical="center"/>
    </xf>
    <xf numFmtId="194" fontId="3" fillId="27" borderId="70">
      <alignment vertical="center"/>
    </xf>
    <xf numFmtId="0" fontId="3" fillId="20" borderId="70">
      <alignment vertical="center"/>
      <protection locked="0"/>
    </xf>
    <xf numFmtId="0" fontId="3" fillId="20" borderId="70">
      <alignment vertical="center"/>
      <protection locked="0"/>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44" fillId="37"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63" borderId="63" applyNumberFormat="0" applyFont="0" applyAlignment="0" applyProtection="0"/>
    <xf numFmtId="190" fontId="145" fillId="67" borderId="64" applyNumberFormat="0" applyAlignment="0" applyProtection="0"/>
    <xf numFmtId="190" fontId="144" fillId="37" borderId="65" applyNumberFormat="0" applyProtection="0">
      <alignment horizontal="left" vertical="top" indent="1"/>
    </xf>
    <xf numFmtId="185" fontId="3" fillId="33" borderId="70">
      <alignment vertical="center"/>
    </xf>
    <xf numFmtId="190" fontId="144" fillId="38" borderId="65" applyNumberFormat="0" applyProtection="0">
      <alignment horizontal="left" vertical="top" indent="1"/>
    </xf>
    <xf numFmtId="4" fontId="144" fillId="76" borderId="63" applyNumberFormat="0" applyProtection="0">
      <alignment horizontal="left" vertical="center" indent="1"/>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01" fillId="37" borderId="65" applyNumberFormat="0" applyProtection="0">
      <alignment horizontal="left" vertical="top" indent="1"/>
    </xf>
    <xf numFmtId="190" fontId="145" fillId="67" borderId="64" applyNumberFormat="0" applyAlignment="0" applyProtection="0"/>
    <xf numFmtId="197" fontId="104" fillId="23" borderId="70">
      <alignment vertical="center"/>
    </xf>
    <xf numFmtId="190" fontId="101" fillId="38" borderId="65" applyNumberFormat="0" applyProtection="0">
      <alignment horizontal="left" vertical="top" indent="1"/>
    </xf>
    <xf numFmtId="190" fontId="150" fillId="71" borderId="65" applyNumberFormat="0" applyProtection="0">
      <alignment horizontal="left" vertical="top" indent="1"/>
    </xf>
    <xf numFmtId="190" fontId="144" fillId="63" borderId="63" applyNumberFormat="0" applyFont="0" applyAlignment="0" applyProtection="0"/>
    <xf numFmtId="185" fontId="3" fillId="27" borderId="70">
      <alignment vertical="center"/>
    </xf>
    <xf numFmtId="190" fontId="101" fillId="85" borderId="65" applyNumberFormat="0" applyProtection="0">
      <alignment horizontal="left" vertical="center"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4" fillId="63" borderId="63" applyNumberFormat="0" applyFont="0" applyAlignment="0" applyProtection="0"/>
    <xf numFmtId="4" fontId="144" fillId="42" borderId="63" applyNumberFormat="0" applyProtection="0">
      <alignment horizontal="right" vertical="center"/>
    </xf>
    <xf numFmtId="4" fontId="147" fillId="24" borderId="63" applyNumberFormat="0" applyProtection="0">
      <alignment horizontal="right" vertical="center"/>
    </xf>
    <xf numFmtId="190" fontId="145" fillId="67" borderId="64" applyNumberFormat="0" applyAlignment="0" applyProtection="0"/>
    <xf numFmtId="4" fontId="101" fillId="44" borderId="66" applyNumberFormat="0" applyProtection="0">
      <alignment horizontal="left" vertical="center" indent="1"/>
    </xf>
    <xf numFmtId="195" fontId="107" fillId="0" borderId="72" applyFill="0"/>
    <xf numFmtId="190" fontId="134" fillId="0" borderId="69" applyNumberFormat="0" applyFill="0" applyAlignment="0" applyProtection="0"/>
    <xf numFmtId="4" fontId="147" fillId="75" borderId="63" applyNumberFormat="0" applyProtection="0">
      <alignment vertical="center"/>
    </xf>
    <xf numFmtId="190" fontId="144" fillId="38" borderId="65" applyNumberFormat="0" applyProtection="0">
      <alignment horizontal="left" vertical="top" indent="1"/>
    </xf>
    <xf numFmtId="190" fontId="145" fillId="67" borderId="64" applyNumberFormat="0" applyAlignment="0" applyProtection="0"/>
    <xf numFmtId="190" fontId="145" fillId="67" borderId="64" applyNumberFormat="0" applyAlignment="0" applyProtection="0"/>
    <xf numFmtId="190" fontId="144" fillId="63" borderId="63" applyNumberFormat="0" applyFont="0" applyAlignment="0" applyProtection="0"/>
    <xf numFmtId="190" fontId="101" fillId="44"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44" fillId="63" borderId="63" applyNumberFormat="0" applyFont="0" applyAlignment="0" applyProtection="0"/>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34" fillId="0" borderId="69" applyNumberFormat="0" applyFill="0" applyAlignment="0" applyProtection="0"/>
    <xf numFmtId="185" fontId="3" fillId="33" borderId="70">
      <alignment vertical="center"/>
    </xf>
    <xf numFmtId="190" fontId="144" fillId="44" borderId="65" applyNumberFormat="0" applyProtection="0">
      <alignment horizontal="left" vertical="top" indent="1"/>
    </xf>
    <xf numFmtId="190" fontId="144" fillId="37" borderId="65" applyNumberFormat="0" applyProtection="0">
      <alignment horizontal="left" vertical="top" indent="1"/>
    </xf>
    <xf numFmtId="4" fontId="144" fillId="42" borderId="63" applyNumberFormat="0" applyProtection="0">
      <alignment horizontal="right" vertical="center"/>
    </xf>
    <xf numFmtId="190" fontId="144" fillId="44" borderId="65" applyNumberFormat="0" applyProtection="0">
      <alignment horizontal="left" vertical="top" indent="1"/>
    </xf>
    <xf numFmtId="190" fontId="101" fillId="38" borderId="65" applyNumberFormat="0" applyProtection="0">
      <alignment horizontal="left" vertical="top" indent="1"/>
    </xf>
    <xf numFmtId="37" fontId="107" fillId="0" borderId="68" applyNumberFormat="0"/>
    <xf numFmtId="190" fontId="134" fillId="0" borderId="69" applyNumberFormat="0" applyFill="0" applyAlignment="0" applyProtection="0"/>
    <xf numFmtId="190" fontId="104" fillId="23" borderId="70">
      <alignment vertical="center"/>
    </xf>
    <xf numFmtId="190" fontId="148" fillId="74" borderId="65" applyNumberFormat="0" applyProtection="0">
      <alignment horizontal="left" vertical="top" indent="1"/>
    </xf>
    <xf numFmtId="190" fontId="144" fillId="37" borderId="65" applyNumberFormat="0" applyProtection="0">
      <alignment horizontal="left" vertical="top" indent="1"/>
    </xf>
    <xf numFmtId="186" fontId="3" fillId="33" borderId="29">
      <alignment vertical="center"/>
    </xf>
    <xf numFmtId="4" fontId="144" fillId="79" borderId="66" applyNumberFormat="0" applyProtection="0">
      <alignment horizontal="right" vertical="center"/>
    </xf>
    <xf numFmtId="190" fontId="144" fillId="44" borderId="65" applyNumberFormat="0" applyProtection="0">
      <alignment horizontal="left" vertical="top" indent="1"/>
    </xf>
    <xf numFmtId="190" fontId="140" fillId="64" borderId="63" applyNumberFormat="0" applyAlignment="0" applyProtection="0"/>
    <xf numFmtId="190" fontId="101" fillId="85" borderId="65" applyNumberFormat="0" applyProtection="0">
      <alignment horizontal="left" vertical="top" indent="1"/>
    </xf>
    <xf numFmtId="190" fontId="144" fillId="36"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32" fillId="67" borderId="63" applyNumberFormat="0" applyAlignment="0" applyProtection="0"/>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44" fillId="63" borderId="63" applyNumberFormat="0" applyFont="0" applyAlignment="0" applyProtection="0"/>
    <xf numFmtId="195" fontId="107" fillId="0" borderId="72" applyFill="0"/>
    <xf numFmtId="197" fontId="3" fillId="90" borderId="70">
      <alignment horizontal="right" vertical="center"/>
      <protection locked="0"/>
    </xf>
    <xf numFmtId="0" fontId="3" fillId="27" borderId="70">
      <alignment vertical="center"/>
    </xf>
    <xf numFmtId="190" fontId="144" fillId="85" borderId="65" applyNumberFormat="0" applyProtection="0">
      <alignment horizontal="left" vertical="top" indent="1"/>
    </xf>
    <xf numFmtId="190" fontId="134" fillId="0" borderId="69" applyNumberFormat="0" applyFill="0" applyAlignment="0" applyProtection="0"/>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0" fillId="64" borderId="63" applyNumberFormat="0" applyAlignment="0" applyProtection="0"/>
    <xf numFmtId="190" fontId="144" fillId="37" borderId="65" applyNumberFormat="0" applyProtection="0">
      <alignment horizontal="left" vertical="top" indent="1"/>
    </xf>
    <xf numFmtId="190" fontId="104" fillId="72" borderId="29">
      <alignment vertical="center"/>
    </xf>
    <xf numFmtId="190" fontId="144" fillId="37" borderId="65" applyNumberFormat="0" applyProtection="0">
      <alignment horizontal="left" vertical="top" indent="1"/>
    </xf>
    <xf numFmtId="0" fontId="3" fillId="27" borderId="29">
      <alignmen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4" fontId="144" fillId="79" borderId="66" applyNumberFormat="0" applyProtection="0">
      <alignment horizontal="right" vertical="center"/>
    </xf>
    <xf numFmtId="190" fontId="101" fillId="86" borderId="70" applyNumberFormat="0">
      <protection locked="0"/>
    </xf>
    <xf numFmtId="190" fontId="144" fillId="85" borderId="65" applyNumberFormat="0" applyProtection="0">
      <alignment horizontal="left" vertical="top" indent="1"/>
    </xf>
    <xf numFmtId="190" fontId="145" fillId="67" borderId="64" applyNumberFormat="0" applyAlignment="0" applyProtection="0"/>
    <xf numFmtId="4" fontId="157" fillId="75" borderId="65" applyNumberFormat="0" applyProtection="0">
      <alignment vertical="center"/>
    </xf>
    <xf numFmtId="190" fontId="144" fillId="85" borderId="65" applyNumberFormat="0" applyProtection="0">
      <alignment horizontal="left" vertical="top" indent="1"/>
    </xf>
    <xf numFmtId="4" fontId="150" fillId="36" borderId="65" applyNumberFormat="0" applyProtection="0">
      <alignment horizontal="left" vertical="center" indent="1"/>
    </xf>
    <xf numFmtId="190" fontId="144" fillId="85" borderId="65" applyNumberFormat="0" applyProtection="0">
      <alignment horizontal="left" vertical="top" indent="1"/>
    </xf>
    <xf numFmtId="4" fontId="144" fillId="42" borderId="63" applyNumberFormat="0" applyProtection="0">
      <alignment horizontal="right" vertical="center"/>
    </xf>
    <xf numFmtId="190" fontId="144" fillId="63" borderId="63" applyNumberFormat="0" applyFont="0" applyAlignment="0" applyProtection="0"/>
    <xf numFmtId="190" fontId="144" fillId="85" borderId="65" applyNumberFormat="0" applyProtection="0">
      <alignment horizontal="left" vertical="top" indent="1"/>
    </xf>
    <xf numFmtId="190" fontId="144" fillId="36" borderId="63" applyNumberFormat="0" applyProtection="0">
      <alignment horizontal="left" vertical="center" indent="1"/>
    </xf>
    <xf numFmtId="190" fontId="144" fillId="44" borderId="65" applyNumberFormat="0" applyProtection="0">
      <alignment horizontal="left" vertical="top" indent="1"/>
    </xf>
    <xf numFmtId="195" fontId="107" fillId="0" borderId="72" applyFill="0"/>
    <xf numFmtId="190" fontId="144" fillId="63" borderId="63" applyNumberFormat="0" applyFont="0" applyAlignment="0" applyProtection="0"/>
    <xf numFmtId="190" fontId="149" fillId="44" borderId="67" applyBorder="0"/>
    <xf numFmtId="194" fontId="3" fillId="33" borderId="70">
      <alignment vertical="center"/>
    </xf>
    <xf numFmtId="190" fontId="144" fillId="36" borderId="63" applyNumberFormat="0" applyProtection="0">
      <alignment horizontal="left" vertical="center"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4" fontId="144" fillId="0" borderId="63" applyNumberFormat="0" applyProtection="0">
      <alignment horizontal="right" vertical="center"/>
    </xf>
    <xf numFmtId="190" fontId="140" fillId="64" borderId="63" applyNumberFormat="0" applyAlignment="0" applyProtection="0"/>
    <xf numFmtId="190" fontId="144" fillId="84" borderId="63" applyNumberFormat="0" applyProtection="0">
      <alignment horizontal="left" vertical="center" indent="1"/>
    </xf>
    <xf numFmtId="4" fontId="152" fillId="86" borderId="63" applyNumberFormat="0" applyProtection="0">
      <alignment horizontal="right" vertical="center"/>
    </xf>
    <xf numFmtId="190" fontId="144" fillId="38" borderId="65" applyNumberFormat="0" applyProtection="0">
      <alignment horizontal="left" vertical="top" indent="1"/>
    </xf>
    <xf numFmtId="190" fontId="144" fillId="63" borderId="63" applyNumberFormat="0" applyFont="0" applyAlignment="0" applyProtection="0"/>
    <xf numFmtId="190" fontId="144" fillId="37" borderId="63" applyNumberFormat="0" applyProtection="0">
      <alignment horizontal="left" vertical="center" indent="1"/>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44" fillId="37" borderId="65" applyNumberFormat="0" applyProtection="0">
      <alignment horizontal="left" vertical="top" indent="1"/>
    </xf>
    <xf numFmtId="4" fontId="144" fillId="79" borderId="66" applyNumberFormat="0" applyProtection="0">
      <alignment horizontal="right" vertical="center"/>
    </xf>
    <xf numFmtId="190" fontId="132" fillId="67" borderId="63" applyNumberFormat="0" applyAlignment="0" applyProtection="0"/>
    <xf numFmtId="195" fontId="107" fillId="0" borderId="72" applyFill="0"/>
    <xf numFmtId="0" fontId="101" fillId="86" borderId="70" applyNumberFormat="0">
      <protection locked="0"/>
    </xf>
    <xf numFmtId="194" fontId="3" fillId="27" borderId="70">
      <alignment vertical="center"/>
    </xf>
    <xf numFmtId="190" fontId="144" fillId="37" borderId="63" applyNumberFormat="0" applyProtection="0">
      <alignment horizontal="left" vertical="center" indent="1"/>
    </xf>
    <xf numFmtId="4" fontId="144" fillId="75" borderId="63" applyNumberFormat="0" applyProtection="0">
      <alignment horizontal="left" vertical="center"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8" fillId="74" borderId="65" applyNumberFormat="0" applyProtection="0">
      <alignment horizontal="left" vertical="top" indent="1"/>
    </xf>
    <xf numFmtId="190" fontId="144" fillId="44" borderId="65" applyNumberFormat="0" applyProtection="0">
      <alignment horizontal="left" vertical="top" indent="1"/>
    </xf>
    <xf numFmtId="190" fontId="104" fillId="73" borderId="70">
      <alignment horizontal="right" vertical="center"/>
      <protection locked="0"/>
    </xf>
    <xf numFmtId="190" fontId="144" fillId="38" borderId="65" applyNumberFormat="0" applyProtection="0">
      <alignment horizontal="left" vertical="top" indent="1"/>
    </xf>
    <xf numFmtId="4" fontId="144" fillId="77" borderId="63" applyNumberFormat="0" applyProtection="0">
      <alignment horizontal="right" vertical="center"/>
    </xf>
    <xf numFmtId="190" fontId="144" fillId="85" borderId="65" applyNumberFormat="0" applyProtection="0">
      <alignment horizontal="left" vertical="top" indent="1"/>
    </xf>
    <xf numFmtId="190" fontId="101" fillId="37" borderId="65" applyNumberFormat="0" applyProtection="0">
      <alignment horizontal="left" vertical="top" indent="1"/>
    </xf>
    <xf numFmtId="4" fontId="144" fillId="76" borderId="63" applyNumberFormat="0" applyProtection="0">
      <alignment horizontal="left" vertical="center" indent="1"/>
    </xf>
    <xf numFmtId="4" fontId="150" fillId="36" borderId="65" applyNumberFormat="0" applyProtection="0">
      <alignment horizontal="left" vertical="center" indent="1"/>
    </xf>
    <xf numFmtId="190" fontId="144" fillId="37" borderId="63" applyNumberFormat="0" applyProtection="0">
      <alignment horizontal="left" vertical="center" indent="1"/>
    </xf>
    <xf numFmtId="4" fontId="151" fillId="87" borderId="66" applyNumberFormat="0" applyProtection="0">
      <alignment horizontal="left" vertical="center" indent="1"/>
    </xf>
    <xf numFmtId="190" fontId="132" fillId="67" borderId="63" applyNumberFormat="0" applyAlignment="0" applyProtection="0"/>
    <xf numFmtId="190" fontId="144" fillId="36" borderId="63" applyNumberFormat="0" applyProtection="0">
      <alignment horizontal="left" vertical="center" indent="1"/>
    </xf>
    <xf numFmtId="190" fontId="144" fillId="38" borderId="65" applyNumberFormat="0" applyProtection="0">
      <alignment horizontal="left" vertical="top" indent="1"/>
    </xf>
    <xf numFmtId="4" fontId="144" fillId="37" borderId="66" applyNumberFormat="0" applyProtection="0">
      <alignment horizontal="left" vertical="center" indent="1"/>
    </xf>
    <xf numFmtId="190" fontId="144" fillId="44" borderId="65" applyNumberFormat="0" applyProtection="0">
      <alignment horizontal="left" vertical="top" indent="1"/>
    </xf>
    <xf numFmtId="195" fontId="107" fillId="0" borderId="72" applyFill="0"/>
    <xf numFmtId="190" fontId="144" fillId="63" borderId="63" applyNumberFormat="0" applyFont="0" applyAlignment="0" applyProtection="0"/>
    <xf numFmtId="190" fontId="140" fillId="64" borderId="63" applyNumberFormat="0" applyAlignment="0" applyProtection="0"/>
    <xf numFmtId="190" fontId="144" fillId="85" borderId="65" applyNumberFormat="0" applyProtection="0">
      <alignment horizontal="left" vertical="top" indent="1"/>
    </xf>
    <xf numFmtId="190" fontId="144" fillId="38" borderId="65" applyNumberFormat="0" applyProtection="0">
      <alignment horizontal="left" vertical="top" indent="1"/>
    </xf>
    <xf numFmtId="4" fontId="144" fillId="0" borderId="63" applyNumberFormat="0" applyProtection="0">
      <alignment horizontal="right" vertical="center"/>
    </xf>
    <xf numFmtId="4" fontId="144" fillId="77" borderId="63" applyNumberFormat="0" applyProtection="0">
      <alignment horizontal="right" vertical="center"/>
    </xf>
    <xf numFmtId="190" fontId="144" fillId="63" borderId="63" applyNumberFormat="0" applyFont="0" applyAlignment="0" applyProtection="0"/>
    <xf numFmtId="190" fontId="132" fillId="67" borderId="63" applyNumberFormat="0" applyAlignment="0" applyProtection="0"/>
    <xf numFmtId="190" fontId="145" fillId="67" borderId="64" applyNumberFormat="0" applyAlignment="0" applyProtection="0"/>
    <xf numFmtId="190" fontId="144" fillId="63" borderId="63" applyNumberFormat="0" applyFont="0" applyAlignment="0" applyProtection="0"/>
    <xf numFmtId="4" fontId="144" fillId="74" borderId="63" applyNumberFormat="0" applyProtection="0">
      <alignment vertical="center"/>
    </xf>
    <xf numFmtId="4" fontId="144" fillId="75" borderId="63" applyNumberFormat="0" applyProtection="0">
      <alignment horizontal="left" vertical="center" indent="1"/>
    </xf>
    <xf numFmtId="4" fontId="144" fillId="76" borderId="63" applyNumberFormat="0" applyProtection="0">
      <alignment horizontal="left" vertical="center" indent="1"/>
    </xf>
    <xf numFmtId="4" fontId="144" fillId="79" borderId="66" applyNumberFormat="0" applyProtection="0">
      <alignment horizontal="right" vertical="center"/>
    </xf>
    <xf numFmtId="4" fontId="144" fillId="80" borderId="63" applyNumberFormat="0" applyProtection="0">
      <alignment horizontal="right" vertical="center"/>
    </xf>
    <xf numFmtId="4" fontId="144" fillId="39" borderId="63" applyNumberFormat="0" applyProtection="0">
      <alignment horizontal="right" vertical="center"/>
    </xf>
    <xf numFmtId="4" fontId="144" fillId="83" borderId="66" applyNumberFormat="0" applyProtection="0">
      <alignment horizontal="left" vertical="center" indent="1"/>
    </xf>
    <xf numFmtId="4" fontId="144" fillId="37" borderId="66" applyNumberFormat="0" applyProtection="0">
      <alignment horizontal="left" vertical="center" indent="1"/>
    </xf>
    <xf numFmtId="4" fontId="144" fillId="37" borderId="66" applyNumberFormat="0" applyProtection="0">
      <alignment horizontal="left" vertical="center" indent="1"/>
    </xf>
    <xf numFmtId="4" fontId="101" fillId="44" borderId="66" applyNumberFormat="0" applyProtection="0">
      <alignment horizontal="left" vertical="center" indent="1"/>
    </xf>
    <xf numFmtId="190" fontId="101" fillId="44" borderId="65" applyNumberFormat="0" applyProtection="0">
      <alignment horizontal="left" vertical="top" indent="1"/>
    </xf>
    <xf numFmtId="190" fontId="144" fillId="85"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4" fontId="144" fillId="77" borderId="63" applyNumberFormat="0" applyProtection="0">
      <alignment horizontal="right" vertical="center"/>
    </xf>
    <xf numFmtId="37" fontId="107" fillId="0" borderId="68" applyNumberFormat="0"/>
    <xf numFmtId="190" fontId="144" fillId="38" borderId="65" applyNumberFormat="0" applyProtection="0">
      <alignment horizontal="left" vertical="top" indent="1"/>
    </xf>
    <xf numFmtId="4" fontId="152" fillId="86" borderId="63" applyNumberFormat="0" applyProtection="0">
      <alignment horizontal="right" vertical="center"/>
    </xf>
    <xf numFmtId="4" fontId="151" fillId="87" borderId="66" applyNumberFormat="0" applyProtection="0">
      <alignment horizontal="left" vertical="center" indent="1"/>
    </xf>
    <xf numFmtId="190" fontId="150" fillId="38" borderId="65" applyNumberFormat="0" applyProtection="0">
      <alignment horizontal="left" vertical="top" indent="1"/>
    </xf>
    <xf numFmtId="4" fontId="144" fillId="76" borderId="63" applyNumberFormat="0" applyProtection="0">
      <alignment horizontal="left" vertical="center" indent="1"/>
    </xf>
    <xf numFmtId="4" fontId="147" fillId="24" borderId="63" applyNumberFormat="0" applyProtection="0">
      <alignment horizontal="right" vertical="center"/>
    </xf>
    <xf numFmtId="4" fontId="144" fillId="0" borderId="63" applyNumberFormat="0" applyProtection="0">
      <alignment horizontal="right" vertical="center"/>
    </xf>
    <xf numFmtId="190" fontId="150" fillId="71" borderId="65" applyNumberFormat="0" applyProtection="0">
      <alignment horizontal="left" vertical="top" indent="1"/>
    </xf>
    <xf numFmtId="4" fontId="150" fillId="36" borderId="65" applyNumberFormat="0" applyProtection="0">
      <alignment horizontal="left" vertical="center" indent="1"/>
    </xf>
    <xf numFmtId="4" fontId="150" fillId="71" borderId="65" applyNumberFormat="0" applyProtection="0">
      <alignment vertical="center"/>
    </xf>
    <xf numFmtId="190" fontId="149" fillId="44" borderId="67" applyBorder="0"/>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center" indent="1"/>
    </xf>
    <xf numFmtId="190" fontId="144" fillId="85"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center" indent="1"/>
    </xf>
    <xf numFmtId="4" fontId="144" fillId="38" borderId="66" applyNumberFormat="0" applyProtection="0">
      <alignment horizontal="left" vertical="center" indent="1"/>
    </xf>
    <xf numFmtId="4" fontId="144" fillId="37" borderId="66" applyNumberFormat="0" applyProtection="0">
      <alignment horizontal="left" vertical="center" indent="1"/>
    </xf>
    <xf numFmtId="4" fontId="144" fillId="38" borderId="63" applyNumberFormat="0" applyProtection="0">
      <alignment horizontal="right" vertical="center"/>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82" borderId="63" applyNumberFormat="0" applyProtection="0">
      <alignment horizontal="right" vertical="center"/>
    </xf>
    <xf numFmtId="4" fontId="144" fillId="39" borderId="63" applyNumberFormat="0" applyProtection="0">
      <alignment horizontal="right" vertical="center"/>
    </xf>
    <xf numFmtId="4" fontId="144" fillId="42" borderId="63" applyNumberFormat="0" applyProtection="0">
      <alignment horizontal="right" vertical="center"/>
    </xf>
    <xf numFmtId="4" fontId="144" fillId="81" borderId="63" applyNumberFormat="0" applyProtection="0">
      <alignment horizontal="right" vertical="center"/>
    </xf>
    <xf numFmtId="4" fontId="144" fillId="78" borderId="63" applyNumberFormat="0" applyProtection="0">
      <alignment horizontal="right" vertical="center"/>
    </xf>
    <xf numFmtId="4" fontId="144" fillId="76" borderId="63" applyNumberFormat="0" applyProtection="0">
      <alignment horizontal="left" vertical="center" indent="1"/>
    </xf>
    <xf numFmtId="4" fontId="144" fillId="75" borderId="63" applyNumberFormat="0" applyProtection="0">
      <alignment horizontal="left" vertical="center" indent="1"/>
    </xf>
    <xf numFmtId="4" fontId="147" fillId="75" borderId="63" applyNumberFormat="0" applyProtection="0">
      <alignment vertical="center"/>
    </xf>
    <xf numFmtId="190" fontId="134" fillId="0" borderId="69" applyNumberFormat="0" applyFill="0" applyAlignment="0" applyProtection="0"/>
    <xf numFmtId="190" fontId="150" fillId="38" borderId="65" applyNumberFormat="0" applyProtection="0">
      <alignment horizontal="left" vertical="top" indent="1"/>
    </xf>
    <xf numFmtId="4" fontId="147" fillId="24" borderId="63" applyNumberFormat="0" applyProtection="0">
      <alignment horizontal="right" vertical="center"/>
    </xf>
    <xf numFmtId="4" fontId="144" fillId="0" borderId="63" applyNumberFormat="0" applyProtection="0">
      <alignment horizontal="right" vertical="center"/>
    </xf>
    <xf numFmtId="4" fontId="150" fillId="36" borderId="65" applyNumberFormat="0" applyProtection="0">
      <alignment horizontal="left" vertical="center" indent="1"/>
    </xf>
    <xf numFmtId="4" fontId="150" fillId="71" borderId="65" applyNumberFormat="0" applyProtection="0">
      <alignment vertical="center"/>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37" borderId="63"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01" fillId="85" borderId="65"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center" indent="1"/>
    </xf>
    <xf numFmtId="190" fontId="144" fillId="36" borderId="63" applyNumberFormat="0" applyProtection="0">
      <alignment horizontal="left" vertical="center" indent="1"/>
    </xf>
    <xf numFmtId="185" fontId="104" fillId="23" borderId="70">
      <alignment vertical="center"/>
    </xf>
    <xf numFmtId="167" fontId="3" fillId="20" borderId="70">
      <alignment vertical="center"/>
      <protection locked="0"/>
    </xf>
    <xf numFmtId="4" fontId="144" fillId="38" borderId="63" applyNumberFormat="0" applyProtection="0">
      <alignment horizontal="right" vertical="center"/>
    </xf>
    <xf numFmtId="4" fontId="101" fillId="44" borderId="66" applyNumberFormat="0" applyProtection="0">
      <alignment horizontal="left" vertical="center" indent="1"/>
    </xf>
    <xf numFmtId="4" fontId="144" fillId="82" borderId="63" applyNumberFormat="0" applyProtection="0">
      <alignment horizontal="right" vertical="center"/>
    </xf>
    <xf numFmtId="4" fontId="144" fillId="42" borderId="63" applyNumberFormat="0" applyProtection="0">
      <alignment horizontal="right" vertical="center"/>
    </xf>
    <xf numFmtId="4" fontId="144" fillId="46" borderId="63" applyNumberFormat="0" applyProtection="0">
      <alignment horizontal="right" vertical="center"/>
    </xf>
    <xf numFmtId="4" fontId="144" fillId="78" borderId="63" applyNumberFormat="0" applyProtection="0">
      <alignment horizontal="right" vertical="center"/>
    </xf>
    <xf numFmtId="190" fontId="148" fillId="74" borderId="65" applyNumberFormat="0" applyProtection="0">
      <alignment horizontal="left" vertical="top" indent="1"/>
    </xf>
    <xf numFmtId="4" fontId="147" fillId="75" borderId="63" applyNumberFormat="0" applyProtection="0">
      <alignment vertical="center"/>
    </xf>
    <xf numFmtId="190" fontId="101" fillId="44" borderId="65" applyNumberFormat="0" applyProtection="0">
      <alignment horizontal="left" vertical="top" indent="1"/>
    </xf>
    <xf numFmtId="190" fontId="101" fillId="37" borderId="65" applyNumberFormat="0" applyProtection="0">
      <alignment horizontal="left" vertical="top" indent="1"/>
    </xf>
    <xf numFmtId="4" fontId="144" fillId="77" borderId="63" applyNumberFormat="0" applyProtection="0">
      <alignment horizontal="right" vertical="center"/>
    </xf>
    <xf numFmtId="190" fontId="144" fillId="63" borderId="63" applyNumberFormat="0" applyFont="0" applyAlignment="0" applyProtection="0"/>
    <xf numFmtId="0" fontId="3" fillId="27" borderId="29">
      <alignment vertical="center"/>
    </xf>
    <xf numFmtId="186" fontId="104" fillId="22" borderId="29">
      <alignment vertical="center"/>
      <protection locked="0"/>
    </xf>
    <xf numFmtId="190" fontId="101" fillId="44" borderId="65" applyNumberFormat="0" applyProtection="0">
      <alignment horizontal="left" vertical="top" indent="1"/>
    </xf>
    <xf numFmtId="4" fontId="101" fillId="44" borderId="66" applyNumberFormat="0" applyProtection="0">
      <alignment horizontal="left" vertical="center" indent="1"/>
    </xf>
    <xf numFmtId="190" fontId="144" fillId="63" borderId="63" applyNumberFormat="0" applyFont="0" applyAlignment="0" applyProtection="0"/>
    <xf numFmtId="190" fontId="144" fillId="37" borderId="65" applyNumberFormat="0" applyProtection="0">
      <alignment horizontal="left" vertical="top" indent="1"/>
    </xf>
    <xf numFmtId="190" fontId="132" fillId="67" borderId="63" applyNumberFormat="0" applyAlignment="0" applyProtection="0"/>
    <xf numFmtId="4" fontId="152" fillId="86" borderId="63" applyNumberFormat="0" applyProtection="0">
      <alignment horizontal="right" vertical="center"/>
    </xf>
    <xf numFmtId="190" fontId="101" fillId="44" borderId="65" applyNumberFormat="0" applyProtection="0">
      <alignment horizontal="left" vertical="center" indent="1"/>
    </xf>
    <xf numFmtId="190" fontId="101" fillId="85" borderId="65" applyNumberFormat="0" applyProtection="0">
      <alignment horizontal="left" vertical="top" indent="1"/>
    </xf>
    <xf numFmtId="4" fontId="144" fillId="75" borderId="63" applyNumberFormat="0" applyProtection="0">
      <alignment horizontal="left" vertical="center" indent="1"/>
    </xf>
    <xf numFmtId="190" fontId="144" fillId="38" borderId="65" applyNumberFormat="0" applyProtection="0">
      <alignment horizontal="left" vertical="top" indent="1"/>
    </xf>
    <xf numFmtId="4" fontId="144" fillId="42" borderId="63" applyNumberFormat="0" applyProtection="0">
      <alignment horizontal="right" vertical="center"/>
    </xf>
    <xf numFmtId="190" fontId="144" fillId="38" borderId="65" applyNumberFormat="0" applyProtection="0">
      <alignment horizontal="left" vertical="top" indent="1"/>
    </xf>
    <xf numFmtId="190" fontId="144" fillId="63" borderId="63" applyNumberFormat="0" applyFont="0" applyAlignment="0" applyProtection="0"/>
    <xf numFmtId="4" fontId="144" fillId="76" borderId="63" applyNumberFormat="0" applyProtection="0">
      <alignment horizontal="left" vertical="center" indent="1"/>
    </xf>
    <xf numFmtId="190" fontId="145" fillId="67" borderId="64" applyNumberFormat="0" applyAlignment="0" applyProtection="0"/>
    <xf numFmtId="190" fontId="144" fillId="37" borderId="65" applyNumberFormat="0" applyProtection="0">
      <alignment horizontal="left" vertical="top" indent="1"/>
    </xf>
    <xf numFmtId="190" fontId="144" fillId="85" borderId="65" applyNumberFormat="0" applyProtection="0">
      <alignment horizontal="left" vertical="top" indent="1"/>
    </xf>
    <xf numFmtId="194" fontId="3" fillId="27" borderId="29">
      <alignment vertical="center"/>
    </xf>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48" fillId="74" borderId="65" applyNumberFormat="0" applyProtection="0">
      <alignment horizontal="left" vertical="top" indent="1"/>
    </xf>
    <xf numFmtId="4" fontId="144" fillId="46" borderId="63" applyNumberFormat="0" applyProtection="0">
      <alignment horizontal="right" vertical="center"/>
    </xf>
    <xf numFmtId="4" fontId="144" fillId="42" borderId="63" applyNumberFormat="0" applyProtection="0">
      <alignment horizontal="right" vertical="center"/>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190" fontId="150" fillId="71" borderId="65" applyNumberFormat="0" applyProtection="0">
      <alignment horizontal="left" vertical="top" indent="1"/>
    </xf>
    <xf numFmtId="4" fontId="147" fillId="24" borderId="63" applyNumberFormat="0" applyProtection="0">
      <alignment horizontal="right" vertical="center"/>
    </xf>
    <xf numFmtId="190" fontId="150" fillId="38" borderId="65" applyNumberFormat="0" applyProtection="0">
      <alignment horizontal="left" vertical="top" indent="1"/>
    </xf>
    <xf numFmtId="190" fontId="134" fillId="0" borderId="69" applyNumberFormat="0" applyFill="0" applyAlignment="0" applyProtection="0"/>
    <xf numFmtId="4" fontId="144" fillId="74" borderId="63" applyNumberFormat="0" applyProtection="0">
      <alignment vertical="center"/>
    </xf>
    <xf numFmtId="4" fontId="144" fillId="75" borderId="63" applyNumberFormat="0" applyProtection="0">
      <alignment horizontal="left" vertical="center" indent="1"/>
    </xf>
    <xf numFmtId="4" fontId="144" fillId="77" borderId="63" applyNumberFormat="0" applyProtection="0">
      <alignment horizontal="right" vertical="center"/>
    </xf>
    <xf numFmtId="4" fontId="144" fillId="79" borderId="66" applyNumberFormat="0" applyProtection="0">
      <alignment horizontal="right" vertical="center"/>
    </xf>
    <xf numFmtId="4" fontId="144" fillId="80" borderId="63" applyNumberFormat="0" applyProtection="0">
      <alignment horizontal="right" vertical="center"/>
    </xf>
    <xf numFmtId="4" fontId="144" fillId="42" borderId="63" applyNumberFormat="0" applyProtection="0">
      <alignment horizontal="right" vertical="center"/>
    </xf>
    <xf numFmtId="4" fontId="144" fillId="82" borderId="63" applyNumberFormat="0" applyProtection="0">
      <alignment horizontal="right" vertical="center"/>
    </xf>
    <xf numFmtId="4" fontId="101" fillId="44" borderId="66" applyNumberFormat="0" applyProtection="0">
      <alignment horizontal="left" vertical="center" indent="1"/>
    </xf>
    <xf numFmtId="4" fontId="144" fillId="38" borderId="63" applyNumberFormat="0" applyProtection="0">
      <alignment horizontal="right" vertical="center"/>
    </xf>
    <xf numFmtId="190" fontId="144" fillId="36" borderId="63"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4" fontId="144" fillId="77" borderId="63" applyNumberFormat="0" applyProtection="0">
      <alignment horizontal="right" vertical="center"/>
    </xf>
    <xf numFmtId="190" fontId="134" fillId="0" borderId="69" applyNumberFormat="0" applyFill="0" applyAlignment="0" applyProtection="0"/>
    <xf numFmtId="190" fontId="134" fillId="0" borderId="69" applyNumberFormat="0" applyFill="0" applyAlignment="0" applyProtection="0"/>
    <xf numFmtId="190" fontId="144" fillId="84" borderId="63" applyNumberFormat="0" applyProtection="0">
      <alignment horizontal="left" vertical="center" indent="1"/>
    </xf>
    <xf numFmtId="190" fontId="148" fillId="74" borderId="65" applyNumberFormat="0" applyProtection="0">
      <alignment horizontal="left" vertical="top" indent="1"/>
    </xf>
    <xf numFmtId="190" fontId="144" fillId="85" borderId="65" applyNumberFormat="0" applyProtection="0">
      <alignment horizontal="left" vertical="top" indent="1"/>
    </xf>
    <xf numFmtId="4" fontId="144" fillId="38" borderId="63" applyNumberFormat="0" applyProtection="0">
      <alignment horizontal="righ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4" fontId="144" fillId="79" borderId="66" applyNumberFormat="0" applyProtection="0">
      <alignment horizontal="right" vertical="center"/>
    </xf>
    <xf numFmtId="4" fontId="144" fillId="80" borderId="63" applyNumberFormat="0" applyProtection="0">
      <alignment horizontal="right" vertical="center"/>
    </xf>
    <xf numFmtId="4" fontId="144" fillId="77" borderId="63" applyNumberFormat="0" applyProtection="0">
      <alignment horizontal="right" vertical="center"/>
    </xf>
    <xf numFmtId="190" fontId="148" fillId="74" borderId="65" applyNumberFormat="0" applyProtection="0">
      <alignment horizontal="left" vertical="top" indent="1"/>
    </xf>
    <xf numFmtId="4" fontId="144" fillId="74" borderId="63" applyNumberFormat="0" applyProtection="0">
      <alignment vertical="center"/>
    </xf>
    <xf numFmtId="190" fontId="134" fillId="0" borderId="69" applyNumberFormat="0" applyFill="0" applyAlignment="0" applyProtection="0"/>
    <xf numFmtId="4" fontId="152" fillId="86" borderId="63" applyNumberFormat="0" applyProtection="0">
      <alignment horizontal="right" vertical="center"/>
    </xf>
    <xf numFmtId="4" fontId="151" fillId="87" borderId="66" applyNumberFormat="0" applyProtection="0">
      <alignment horizontal="left" vertical="center" indent="1"/>
    </xf>
    <xf numFmtId="4" fontId="144" fillId="76" borderId="63" applyNumberFormat="0" applyProtection="0">
      <alignment horizontal="left" vertical="center" indent="1"/>
    </xf>
    <xf numFmtId="190" fontId="101" fillId="44" borderId="65" applyNumberFormat="0" applyProtection="0">
      <alignment horizontal="left" vertical="top" indent="1"/>
    </xf>
    <xf numFmtId="190" fontId="150" fillId="71" borderId="65" applyNumberFormat="0" applyProtection="0">
      <alignment horizontal="left" vertical="top" indent="1"/>
    </xf>
    <xf numFmtId="190" fontId="149" fillId="44" borderId="67" applyBorder="0"/>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85"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4" fontId="144" fillId="80" borderId="63" applyNumberFormat="0" applyProtection="0">
      <alignment horizontal="right" vertical="center"/>
    </xf>
    <xf numFmtId="4" fontId="144" fillId="38" borderId="66" applyNumberFormat="0" applyProtection="0">
      <alignment horizontal="left" vertical="center" indent="1"/>
    </xf>
    <xf numFmtId="4" fontId="144" fillId="37" borderId="66" applyNumberFormat="0" applyProtection="0">
      <alignment horizontal="left" vertical="center"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39" borderId="63" applyNumberFormat="0" applyProtection="0">
      <alignment horizontal="right" vertical="center"/>
    </xf>
    <xf numFmtId="4" fontId="144" fillId="81" borderId="63" applyNumberFormat="0" applyProtection="0">
      <alignment horizontal="right" vertical="center"/>
    </xf>
    <xf numFmtId="4" fontId="144" fillId="79" borderId="66" applyNumberFormat="0" applyProtection="0">
      <alignment horizontal="right" vertical="center"/>
    </xf>
    <xf numFmtId="4" fontId="144" fillId="76" borderId="63" applyNumberFormat="0" applyProtection="0">
      <alignment horizontal="left" vertical="center" indent="1"/>
    </xf>
    <xf numFmtId="4" fontId="144" fillId="75" borderId="63" applyNumberFormat="0" applyProtection="0">
      <alignment horizontal="left" vertical="center" indent="1"/>
    </xf>
    <xf numFmtId="4" fontId="144" fillId="74" borderId="63" applyNumberFormat="0" applyProtection="0">
      <alignment vertical="center"/>
    </xf>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4" fillId="63" borderId="63" applyNumberFormat="0" applyFont="0" applyAlignment="0" applyProtection="0"/>
    <xf numFmtId="190" fontId="144" fillId="38" borderId="65" applyNumberFormat="0" applyProtection="0">
      <alignment horizontal="left" vertical="top" indent="1"/>
    </xf>
    <xf numFmtId="37" fontId="107" fillId="0" borderId="68" applyNumberFormat="0"/>
    <xf numFmtId="190" fontId="101" fillId="37" borderId="65" applyNumberFormat="0" applyProtection="0">
      <alignment horizontal="left" vertical="top" indent="1"/>
    </xf>
    <xf numFmtId="190" fontId="101" fillId="38" borderId="65" applyNumberFormat="0" applyProtection="0">
      <alignment horizontal="left" vertical="top" indent="1"/>
    </xf>
    <xf numFmtId="190" fontId="144" fillId="37" borderId="65" applyNumberFormat="0" applyProtection="0">
      <alignment horizontal="left" vertical="top" indent="1"/>
    </xf>
    <xf numFmtId="190" fontId="144" fillId="37" borderId="63" applyNumberFormat="0" applyProtection="0">
      <alignment horizontal="left" vertical="center" indent="1"/>
    </xf>
    <xf numFmtId="190" fontId="144" fillId="38" borderId="65" applyNumberFormat="0" applyProtection="0">
      <alignment horizontal="left" vertical="top" indent="1"/>
    </xf>
    <xf numFmtId="0" fontId="3" fillId="90" borderId="70">
      <alignment horizontal="right" vertical="center"/>
      <protection locked="0"/>
    </xf>
    <xf numFmtId="185" fontId="3" fillId="27" borderId="70">
      <alignment vertical="center"/>
    </xf>
    <xf numFmtId="190" fontId="144" fillId="85" borderId="65" applyNumberFormat="0" applyProtection="0">
      <alignment horizontal="left" vertical="top" indent="1"/>
    </xf>
    <xf numFmtId="190" fontId="101" fillId="44" borderId="65" applyNumberFormat="0" applyProtection="0">
      <alignment horizontal="left" vertical="top" indent="1"/>
    </xf>
    <xf numFmtId="190" fontId="101" fillId="38" borderId="65" applyNumberFormat="0" applyProtection="0">
      <alignment horizontal="left" vertical="center"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4" fontId="144" fillId="37" borderId="66" applyNumberFormat="0" applyProtection="0">
      <alignment horizontal="left" vertical="center" indent="1"/>
    </xf>
    <xf numFmtId="190" fontId="140" fillId="64" borderId="63" applyNumberFormat="0" applyAlignment="0" applyProtection="0"/>
    <xf numFmtId="190" fontId="144" fillId="44" borderId="65" applyNumberFormat="0" applyProtection="0">
      <alignment horizontal="left" vertical="top" indent="1"/>
    </xf>
    <xf numFmtId="37" fontId="107" fillId="0" borderId="68" applyNumberFormat="0"/>
    <xf numFmtId="190" fontId="144" fillId="44" borderId="65" applyNumberFormat="0" applyProtection="0">
      <alignment horizontal="left" vertical="top" indent="1"/>
    </xf>
    <xf numFmtId="4" fontId="144" fillId="38" borderId="66" applyNumberFormat="0" applyProtection="0">
      <alignment horizontal="left" vertical="center" indent="1"/>
    </xf>
    <xf numFmtId="190" fontId="144" fillId="44" borderId="65" applyNumberFormat="0" applyProtection="0">
      <alignment horizontal="left" vertical="top" indent="1"/>
    </xf>
    <xf numFmtId="4" fontId="151" fillId="87" borderId="66"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4" fontId="144" fillId="75" borderId="63" applyNumberFormat="0" applyProtection="0">
      <alignment horizontal="left" vertical="center" indent="1"/>
    </xf>
    <xf numFmtId="4" fontId="152" fillId="86" borderId="63" applyNumberFormat="0" applyProtection="0">
      <alignment horizontal="right" vertical="center"/>
    </xf>
    <xf numFmtId="190" fontId="144" fillId="38" borderId="65" applyNumberFormat="0" applyProtection="0">
      <alignment horizontal="left" vertical="top" indent="1"/>
    </xf>
    <xf numFmtId="190" fontId="144" fillId="36" borderId="63" applyNumberFormat="0" applyProtection="0">
      <alignment horizontal="left" vertical="center" indent="1"/>
    </xf>
    <xf numFmtId="190" fontId="144" fillId="38" borderId="65" applyNumberFormat="0" applyProtection="0">
      <alignment horizontal="left" vertical="top" indent="1"/>
    </xf>
    <xf numFmtId="190" fontId="145" fillId="67" borderId="64" applyNumberFormat="0" applyAlignment="0" applyProtection="0"/>
    <xf numFmtId="190" fontId="145" fillId="67" borderId="64" applyNumberFormat="0" applyAlignment="0" applyProtection="0"/>
    <xf numFmtId="190" fontId="101" fillId="37" borderId="65" applyNumberFormat="0" applyProtection="0">
      <alignment horizontal="left" vertical="top" indent="1"/>
    </xf>
    <xf numFmtId="190" fontId="144" fillId="37" borderId="65" applyNumberFormat="0" applyProtection="0">
      <alignment horizontal="left" vertical="top" indent="1"/>
    </xf>
    <xf numFmtId="195" fontId="107" fillId="0" borderId="72" applyFill="0"/>
    <xf numFmtId="190" fontId="144" fillId="44" borderId="65" applyNumberFormat="0" applyProtection="0">
      <alignment horizontal="left" vertical="top" indent="1"/>
    </xf>
    <xf numFmtId="4" fontId="144" fillId="38" borderId="66" applyNumberFormat="0" applyProtection="0">
      <alignment horizontal="left" vertical="center" indent="1"/>
    </xf>
    <xf numFmtId="190" fontId="144" fillId="85" borderId="63" applyNumberFormat="0" applyProtection="0">
      <alignment horizontal="left" vertical="center" indent="1"/>
    </xf>
    <xf numFmtId="190" fontId="144" fillId="63" borderId="63" applyNumberFormat="0" applyFont="0" applyAlignment="0" applyProtection="0"/>
    <xf numFmtId="190" fontId="144" fillId="37" borderId="65" applyNumberFormat="0" applyProtection="0">
      <alignment horizontal="left" vertical="top" indent="1"/>
    </xf>
    <xf numFmtId="4" fontId="144" fillId="46" borderId="63" applyNumberFormat="0" applyProtection="0">
      <alignment horizontal="right" vertical="center"/>
    </xf>
    <xf numFmtId="190" fontId="144" fillId="38" borderId="65" applyNumberFormat="0" applyProtection="0">
      <alignment horizontal="left" vertical="top" indent="1"/>
    </xf>
    <xf numFmtId="190" fontId="140" fillId="64" borderId="63" applyNumberFormat="0" applyAlignment="0" applyProtection="0"/>
    <xf numFmtId="190" fontId="144" fillId="85" borderId="65" applyNumberFormat="0" applyProtection="0">
      <alignment horizontal="left" vertical="top"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39" borderId="63" applyNumberFormat="0" applyProtection="0">
      <alignment horizontal="right" vertical="center"/>
    </xf>
    <xf numFmtId="4" fontId="144" fillId="81" borderId="63" applyNumberFormat="0" applyProtection="0">
      <alignment horizontal="right" vertical="center"/>
    </xf>
    <xf numFmtId="4" fontId="144" fillId="46" borderId="63" applyNumberFormat="0" applyProtection="0">
      <alignment horizontal="right" vertical="center"/>
    </xf>
    <xf numFmtId="4" fontId="144" fillId="78" borderId="63" applyNumberFormat="0" applyProtection="0">
      <alignment horizontal="right" vertical="center"/>
    </xf>
    <xf numFmtId="4" fontId="144" fillId="76" borderId="63" applyNumberFormat="0" applyProtection="0">
      <alignment horizontal="left" vertical="center" indent="1"/>
    </xf>
    <xf numFmtId="4" fontId="147" fillId="75" borderId="63" applyNumberFormat="0" applyProtection="0">
      <alignment vertical="center"/>
    </xf>
    <xf numFmtId="190" fontId="134" fillId="0" borderId="69" applyNumberFormat="0" applyFill="0" applyAlignment="0" applyProtection="0"/>
    <xf numFmtId="190" fontId="132" fillId="67" borderId="63" applyNumberFormat="0" applyAlignment="0" applyProtection="0"/>
    <xf numFmtId="37" fontId="107" fillId="0" borderId="68" applyNumberFormat="0"/>
    <xf numFmtId="4" fontId="152" fillId="86" borderId="63" applyNumberFormat="0" applyProtection="0">
      <alignment horizontal="right" vertical="center"/>
    </xf>
    <xf numFmtId="4" fontId="151" fillId="87" borderId="66" applyNumberFormat="0" applyProtection="0">
      <alignment horizontal="left" vertical="center" indent="1"/>
    </xf>
    <xf numFmtId="4" fontId="144" fillId="76" borderId="63" applyNumberFormat="0" applyProtection="0">
      <alignment horizontal="left" vertical="center" indent="1"/>
    </xf>
    <xf numFmtId="4" fontId="144" fillId="0" borderId="63" applyNumberFormat="0" applyProtection="0">
      <alignment horizontal="right" vertical="center"/>
    </xf>
    <xf numFmtId="4" fontId="150" fillId="36" borderId="65" applyNumberFormat="0" applyProtection="0">
      <alignment horizontal="left" vertical="center" indent="1"/>
    </xf>
    <xf numFmtId="4" fontId="150" fillId="71" borderId="65" applyNumberFormat="0" applyProtection="0">
      <alignment vertical="center"/>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4" fontId="144" fillId="82" borderId="63" applyNumberFormat="0" applyProtection="0">
      <alignment horizontal="right" vertical="center"/>
    </xf>
    <xf numFmtId="190" fontId="144" fillId="63" borderId="63" applyNumberFormat="0" applyFon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01" fillId="44" borderId="65" applyNumberFormat="0" applyProtection="0">
      <alignment horizontal="left" vertical="center" indent="1"/>
    </xf>
    <xf numFmtId="4" fontId="101" fillId="44" borderId="66" applyNumberFormat="0" applyProtection="0">
      <alignment horizontal="left" vertical="center" indent="1"/>
    </xf>
    <xf numFmtId="4" fontId="144" fillId="81" borderId="63" applyNumberFormat="0" applyProtection="0">
      <alignment horizontal="right" vertical="center"/>
    </xf>
    <xf numFmtId="4" fontId="144" fillId="78" borderId="63" applyNumberFormat="0" applyProtection="0">
      <alignment horizontal="right" vertical="center"/>
    </xf>
    <xf numFmtId="4" fontId="147" fillId="75" borderId="63" applyNumberFormat="0" applyProtection="0">
      <alignment vertical="center"/>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36" borderId="63" applyNumberFormat="0" applyProtection="0">
      <alignment horizontal="left" vertical="center" indent="1"/>
    </xf>
    <xf numFmtId="190" fontId="144" fillId="63" borderId="63" applyNumberFormat="0" applyFon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190" fontId="101" fillId="85" borderId="65" applyNumberFormat="0" applyProtection="0">
      <alignment horizontal="left" vertical="top" indent="1"/>
    </xf>
    <xf numFmtId="190" fontId="144" fillId="63" borderId="63" applyNumberFormat="0" applyFont="0" applyAlignment="0" applyProtection="0"/>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5" fontId="107" fillId="0" borderId="72" applyFill="0"/>
    <xf numFmtId="190" fontId="144" fillId="38" borderId="65" applyNumberFormat="0" applyProtection="0">
      <alignment horizontal="left" vertical="top" indent="1"/>
    </xf>
    <xf numFmtId="190" fontId="140" fillId="64" borderId="63" applyNumberFormat="0" applyAlignment="0" applyProtection="0"/>
    <xf numFmtId="190" fontId="144" fillId="38" borderId="65" applyNumberFormat="0" applyProtection="0">
      <alignment horizontal="left" vertical="top" indent="1"/>
    </xf>
    <xf numFmtId="195" fontId="107" fillId="0" borderId="72" applyFill="0"/>
    <xf numFmtId="195" fontId="107" fillId="0" borderId="72" applyFill="0"/>
    <xf numFmtId="194" fontId="3" fillId="27" borderId="29">
      <alignment vertical="center"/>
    </xf>
    <xf numFmtId="190" fontId="132" fillId="67" borderId="63" applyNumberFormat="0" applyAlignment="0" applyProtection="0"/>
    <xf numFmtId="190" fontId="132" fillId="67" borderId="63" applyNumberFormat="0" applyAlignment="0" applyProtection="0"/>
    <xf numFmtId="194" fontId="3" fillId="20" borderId="70">
      <alignment vertical="center"/>
      <protection locked="0"/>
    </xf>
    <xf numFmtId="37" fontId="107" fillId="0" borderId="68" applyNumberFormat="0"/>
    <xf numFmtId="190" fontId="144" fillId="36" borderId="63" applyNumberFormat="0" applyProtection="0">
      <alignment horizontal="left" vertical="center" indent="1"/>
    </xf>
    <xf numFmtId="190" fontId="144" fillId="37" borderId="63" applyNumberFormat="0" applyProtection="0">
      <alignment horizontal="left" vertical="center" indent="1"/>
    </xf>
    <xf numFmtId="4" fontId="144" fillId="75" borderId="63" applyNumberFormat="0" applyProtection="0">
      <alignment horizontal="left" vertical="center" indent="1"/>
    </xf>
    <xf numFmtId="190" fontId="144" fillId="63" borderId="63" applyNumberFormat="0" applyFont="0" applyAlignment="0" applyProtection="0"/>
    <xf numFmtId="190" fontId="144" fillId="44" borderId="65" applyNumberFormat="0" applyProtection="0">
      <alignment horizontal="left" vertical="top" indent="1"/>
    </xf>
    <xf numFmtId="190" fontId="144" fillId="63" borderId="63" applyNumberFormat="0" applyFont="0" applyAlignment="0" applyProtection="0"/>
    <xf numFmtId="167" fontId="104" fillId="22" borderId="29">
      <alignment vertical="center"/>
      <protection locked="0"/>
    </xf>
    <xf numFmtId="190" fontId="144" fillId="38" borderId="65" applyNumberFormat="0" applyProtection="0">
      <alignment horizontal="left" vertical="top" indent="1"/>
    </xf>
    <xf numFmtId="194" fontId="3" fillId="90" borderId="29">
      <alignment horizontal="right" vertical="center"/>
      <protection locked="0"/>
    </xf>
    <xf numFmtId="4" fontId="109" fillId="101" borderId="65" applyNumberFormat="0" applyProtection="0">
      <alignment horizontal="right" vertical="center"/>
    </xf>
    <xf numFmtId="190" fontId="144" fillId="38" borderId="65" applyNumberFormat="0" applyProtection="0">
      <alignment horizontal="left" vertical="top" indent="1"/>
    </xf>
    <xf numFmtId="4" fontId="147" fillId="24" borderId="63" applyNumberFormat="0" applyProtection="0">
      <alignment horizontal="right" vertical="center"/>
    </xf>
    <xf numFmtId="4" fontId="144" fillId="38" borderId="63" applyNumberFormat="0" applyProtection="0">
      <alignment horizontal="right" vertical="center"/>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85" borderId="63" applyNumberFormat="0" applyProtection="0">
      <alignment horizontal="left" vertical="center" indent="1"/>
    </xf>
    <xf numFmtId="190" fontId="144" fillId="63" borderId="63" applyNumberFormat="0" applyFont="0" applyAlignment="0" applyProtection="0"/>
    <xf numFmtId="190" fontId="144" fillId="85" borderId="65" applyNumberFormat="0" applyProtection="0">
      <alignment horizontal="left" vertical="top" indent="1"/>
    </xf>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4" fontId="144" fillId="42" borderId="63" applyNumberFormat="0" applyProtection="0">
      <alignment horizontal="right" vertical="center"/>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7" fontId="104" fillId="72" borderId="29">
      <alignment vertical="center"/>
    </xf>
    <xf numFmtId="185" fontId="104" fillId="72" borderId="29">
      <alignment vertical="center"/>
    </xf>
    <xf numFmtId="185"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4" fontId="104" fillId="72" borderId="29">
      <alignment vertical="center"/>
    </xf>
    <xf numFmtId="194" fontId="104" fillId="72" borderId="29">
      <alignment vertical="center"/>
    </xf>
    <xf numFmtId="197" fontId="104" fillId="72" borderId="29">
      <alignment vertical="center"/>
    </xf>
    <xf numFmtId="185"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5" fontId="104" fillId="22" borderId="29">
      <alignment vertical="center"/>
      <protection locked="0"/>
    </xf>
    <xf numFmtId="185"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85" fontId="104" fillId="22" borderId="29">
      <alignment vertical="center"/>
      <protection locked="0"/>
    </xf>
    <xf numFmtId="185" fontId="104" fillId="23" borderId="29">
      <alignment vertical="center"/>
    </xf>
    <xf numFmtId="185"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94" fontId="104" fillId="23" borderId="29">
      <alignment vertical="center"/>
    </xf>
    <xf numFmtId="197"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73" borderId="29">
      <alignment horizontal="right" vertical="center"/>
      <protection locked="0"/>
    </xf>
    <xf numFmtId="190" fontId="104" fillId="73" borderId="29">
      <alignment horizontal="right" vertical="center"/>
      <protection locked="0"/>
    </xf>
    <xf numFmtId="190" fontId="104" fillId="73" borderId="29">
      <alignment horizontal="right" vertical="center"/>
      <protection locked="0"/>
    </xf>
    <xf numFmtId="197" fontId="104" fillId="73" borderId="29">
      <alignment horizontal="right" vertical="center"/>
      <protection locked="0"/>
    </xf>
    <xf numFmtId="194" fontId="104" fillId="73" borderId="29">
      <alignment horizontal="right" vertical="center"/>
      <protection locked="0"/>
    </xf>
    <xf numFmtId="197"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86" borderId="29" applyNumberFormat="0">
      <protection locked="0"/>
    </xf>
    <xf numFmtId="190" fontId="149" fillId="44" borderId="67" applyBorder="0"/>
    <xf numFmtId="4" fontId="150" fillId="71" borderId="65" applyNumberFormat="0" applyProtection="0">
      <alignment vertical="center"/>
    </xf>
    <xf numFmtId="4" fontId="147" fillId="22" borderId="29"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29"/>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63" borderId="63" applyNumberFormat="0" applyFont="0" applyAlignment="0" applyProtection="0"/>
    <xf numFmtId="190" fontId="144" fillId="63" borderId="63" applyNumberFormat="0" applyFon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190" fontId="132" fillId="67" borderId="63" applyNumberFormat="0" applyAlignment="0" applyProtection="0"/>
    <xf numFmtId="190" fontId="144" fillId="36" borderId="63" applyNumberFormat="0" applyProtection="0">
      <alignment horizontal="left" vertical="center" indent="1"/>
    </xf>
    <xf numFmtId="185" fontId="3" fillId="27" borderId="29">
      <alignment vertical="center"/>
    </xf>
    <xf numFmtId="194" fontId="3" fillId="27" borderId="29">
      <alignment vertical="center"/>
    </xf>
    <xf numFmtId="197" fontId="3" fillId="27" borderId="29">
      <alignment vertical="center"/>
    </xf>
    <xf numFmtId="185" fontId="3" fillId="20" borderId="29">
      <alignment vertical="center"/>
      <protection locked="0"/>
    </xf>
    <xf numFmtId="194" fontId="3" fillId="20" borderId="29">
      <alignment vertical="center"/>
      <protection locked="0"/>
    </xf>
    <xf numFmtId="201" fontId="3" fillId="33" borderId="29">
      <alignment vertical="center"/>
    </xf>
    <xf numFmtId="194" fontId="3" fillId="33" borderId="29">
      <alignment vertical="center"/>
    </xf>
    <xf numFmtId="197" fontId="3" fillId="33" borderId="29">
      <alignment vertical="center"/>
    </xf>
    <xf numFmtId="185" fontId="3" fillId="33" borderId="29">
      <alignment vertical="center"/>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194" fontId="3" fillId="27" borderId="29">
      <alignment vertical="center"/>
    </xf>
    <xf numFmtId="190" fontId="132" fillId="67" borderId="63" applyNumberFormat="0" applyAlignment="0" applyProtection="0"/>
    <xf numFmtId="190" fontId="132" fillId="67" borderId="63" applyNumberFormat="0" applyAlignment="0" applyProtection="0"/>
    <xf numFmtId="4" fontId="147" fillId="24" borderId="63" applyNumberFormat="0" applyProtection="0">
      <alignment horizontal="right" vertical="center"/>
    </xf>
    <xf numFmtId="0" fontId="3" fillId="90" borderId="70">
      <alignment horizontal="right" vertical="center"/>
      <protection locked="0"/>
    </xf>
    <xf numFmtId="190" fontId="144" fillId="85" borderId="63" applyNumberFormat="0" applyProtection="0">
      <alignment horizontal="left" vertical="center" indent="1"/>
    </xf>
    <xf numFmtId="4" fontId="151" fillId="87" borderId="66" applyNumberFormat="0" applyProtection="0">
      <alignment horizontal="left" vertical="center" indent="1"/>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01" fillId="44" borderId="65" applyNumberFormat="0" applyProtection="0">
      <alignment horizontal="left" vertical="top" indent="1"/>
    </xf>
    <xf numFmtId="4" fontId="144" fillId="0" borderId="63" applyNumberFormat="0" applyProtection="0">
      <alignment horizontal="right" vertical="center"/>
    </xf>
    <xf numFmtId="0" fontId="101" fillId="85" borderId="65" applyNumberFormat="0" applyProtection="0">
      <alignment horizontal="left" vertical="center" indent="1"/>
    </xf>
    <xf numFmtId="190" fontId="144" fillId="85" borderId="65" applyNumberFormat="0" applyProtection="0">
      <alignment horizontal="left" vertical="top" indent="1"/>
    </xf>
    <xf numFmtId="4" fontId="150" fillId="71" borderId="65" applyNumberFormat="0" applyProtection="0">
      <alignment vertical="center"/>
    </xf>
    <xf numFmtId="190" fontId="134" fillId="0" borderId="69" applyNumberFormat="0" applyFill="0" applyAlignment="0" applyProtection="0"/>
    <xf numFmtId="190" fontId="101" fillId="85" borderId="65" applyNumberFormat="0" applyProtection="0">
      <alignment horizontal="left" vertical="top"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04" fillId="23" borderId="29">
      <alignment vertical="center"/>
    </xf>
    <xf numFmtId="190" fontId="150" fillId="38" borderId="65" applyNumberFormat="0" applyProtection="0">
      <alignment horizontal="left" vertical="top" indent="1"/>
    </xf>
    <xf numFmtId="4" fontId="144" fillId="37" borderId="66" applyNumberFormat="0" applyProtection="0">
      <alignment horizontal="left" vertical="center" indent="1"/>
    </xf>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7" fontId="104" fillId="72" borderId="29">
      <alignment vertical="center"/>
    </xf>
    <xf numFmtId="185" fontId="104" fillId="72" borderId="29">
      <alignment vertical="center"/>
    </xf>
    <xf numFmtId="185"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4" fontId="104" fillId="72" borderId="29">
      <alignment vertical="center"/>
    </xf>
    <xf numFmtId="194" fontId="104" fillId="72" borderId="29">
      <alignment vertical="center"/>
    </xf>
    <xf numFmtId="197" fontId="104" fillId="72" borderId="29">
      <alignment vertical="center"/>
    </xf>
    <xf numFmtId="185"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5" fontId="104" fillId="22" borderId="29">
      <alignment vertical="center"/>
      <protection locked="0"/>
    </xf>
    <xf numFmtId="185"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85" fontId="104" fillId="22" borderId="29">
      <alignment vertical="center"/>
      <protection locked="0"/>
    </xf>
    <xf numFmtId="185" fontId="104" fillId="23" borderId="29">
      <alignment vertical="center"/>
    </xf>
    <xf numFmtId="185"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94" fontId="104" fillId="23" borderId="29">
      <alignment vertical="center"/>
    </xf>
    <xf numFmtId="197"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73" borderId="29">
      <alignment horizontal="right" vertical="center"/>
      <protection locked="0"/>
    </xf>
    <xf numFmtId="190" fontId="104" fillId="73" borderId="29">
      <alignment horizontal="right" vertical="center"/>
      <protection locked="0"/>
    </xf>
    <xf numFmtId="190" fontId="104" fillId="73" borderId="29">
      <alignment horizontal="right" vertical="center"/>
      <protection locked="0"/>
    </xf>
    <xf numFmtId="197" fontId="104" fillId="73" borderId="29">
      <alignment horizontal="right" vertical="center"/>
      <protection locked="0"/>
    </xf>
    <xf numFmtId="194" fontId="104" fillId="73" borderId="29">
      <alignment horizontal="right" vertical="center"/>
      <protection locked="0"/>
    </xf>
    <xf numFmtId="197"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86" borderId="29" applyNumberFormat="0">
      <protection locked="0"/>
    </xf>
    <xf numFmtId="190" fontId="149" fillId="44" borderId="67" applyBorder="0"/>
    <xf numFmtId="4" fontId="150" fillId="71" borderId="65" applyNumberFormat="0" applyProtection="0">
      <alignment vertical="center"/>
    </xf>
    <xf numFmtId="4" fontId="147" fillId="22" borderId="29"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29"/>
    <xf numFmtId="4" fontId="152" fillId="86" borderId="63" applyNumberFormat="0" applyProtection="0">
      <alignment horizontal="right" vertical="center"/>
    </xf>
    <xf numFmtId="37" fontId="107" fillId="0" borderId="68" applyNumberFormat="0"/>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85" fontId="3" fillId="27" borderId="29">
      <alignment vertical="center"/>
    </xf>
    <xf numFmtId="194" fontId="3" fillId="27" borderId="29">
      <alignment vertical="center"/>
    </xf>
    <xf numFmtId="197" fontId="3" fillId="27" borderId="29">
      <alignment vertical="center"/>
    </xf>
    <xf numFmtId="185" fontId="3" fillId="20" borderId="29">
      <alignment vertical="center"/>
      <protection locked="0"/>
    </xf>
    <xf numFmtId="194" fontId="3" fillId="20" borderId="29">
      <alignment vertical="center"/>
      <protection locked="0"/>
    </xf>
    <xf numFmtId="201" fontId="3" fillId="33" borderId="29">
      <alignment vertical="center"/>
    </xf>
    <xf numFmtId="194" fontId="3" fillId="33" borderId="29">
      <alignment vertical="center"/>
    </xf>
    <xf numFmtId="197" fontId="3" fillId="33" borderId="29">
      <alignment vertical="center"/>
    </xf>
    <xf numFmtId="185" fontId="3" fillId="33" borderId="29">
      <alignment vertical="center"/>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190" fontId="101" fillId="85" borderId="65" applyNumberFormat="0" applyProtection="0">
      <alignment horizontal="left" vertical="top" indent="1"/>
    </xf>
    <xf numFmtId="190" fontId="101" fillId="37" borderId="65" applyNumberFormat="0" applyProtection="0">
      <alignment horizontal="left" vertical="center" indent="1"/>
    </xf>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0" fontId="3" fillId="33" borderId="70">
      <alignment vertical="center"/>
    </xf>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44" fillId="37" borderId="63" applyNumberFormat="0" applyProtection="0">
      <alignment horizontal="left" vertical="center" indent="1"/>
    </xf>
    <xf numFmtId="190" fontId="134" fillId="0" borderId="69" applyNumberFormat="0" applyFill="0" applyAlignment="0" applyProtection="0"/>
    <xf numFmtId="4" fontId="150" fillId="71" borderId="65" applyNumberFormat="0" applyProtection="0">
      <alignment vertical="center"/>
    </xf>
    <xf numFmtId="167" fontId="104" fillId="22" borderId="70">
      <alignment vertical="center"/>
      <protection locked="0"/>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50" fillId="71" borderId="65" applyNumberFormat="0" applyProtection="0">
      <alignment horizontal="left" vertical="top"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44" fillId="63" borderId="63" applyNumberFormat="0" applyFont="0" applyAlignment="0" applyProtection="0"/>
    <xf numFmtId="4" fontId="144" fillId="0" borderId="63" applyNumberFormat="0" applyProtection="0">
      <alignment horizontal="right" vertical="center"/>
    </xf>
    <xf numFmtId="4" fontId="101" fillId="44" borderId="66" applyNumberFormat="0" applyProtection="0">
      <alignment horizontal="left" vertical="center" indent="1"/>
    </xf>
    <xf numFmtId="190" fontId="144" fillId="37" borderId="65" applyNumberFormat="0" applyProtection="0">
      <alignment horizontal="left" vertical="top" indent="1"/>
    </xf>
    <xf numFmtId="4" fontId="144" fillId="80" borderId="63" applyNumberFormat="0" applyProtection="0">
      <alignment horizontal="right" vertical="center"/>
    </xf>
    <xf numFmtId="185" fontId="104" fillId="23" borderId="70">
      <alignment vertical="center"/>
    </xf>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45" fillId="67" borderId="64" applyNumberFormat="0" applyAlignment="0" applyProtection="0"/>
    <xf numFmtId="190" fontId="145" fillId="67" borderId="64" applyNumberFormat="0" applyAlignment="0" applyProtection="0"/>
    <xf numFmtId="190" fontId="148" fillId="74" borderId="65" applyNumberFormat="0" applyProtection="0">
      <alignment horizontal="left" vertical="top" indent="1"/>
    </xf>
    <xf numFmtId="4" fontId="144" fillId="79" borderId="66"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190" fontId="101" fillId="44" borderId="65" applyNumberFormat="0" applyProtection="0">
      <alignment horizontal="left" vertical="top" indent="1"/>
    </xf>
    <xf numFmtId="37" fontId="107" fillId="0" borderId="68" applyNumberFormat="0"/>
    <xf numFmtId="190" fontId="144" fillId="44"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38" borderId="65" applyNumberFormat="0" applyProtection="0">
      <alignment horizontal="left" vertical="top" indent="1"/>
    </xf>
    <xf numFmtId="4" fontId="147" fillId="24" borderId="63" applyNumberFormat="0" applyProtection="0">
      <alignment horizontal="right" vertical="center"/>
    </xf>
    <xf numFmtId="197" fontId="3" fillId="27" borderId="70">
      <alignment vertical="center"/>
    </xf>
    <xf numFmtId="190" fontId="144" fillId="37" borderId="65" applyNumberFormat="0" applyProtection="0">
      <alignment horizontal="left" vertical="top" indent="1"/>
    </xf>
    <xf numFmtId="4" fontId="144" fillId="76" borderId="63" applyNumberFormat="0" applyProtection="0">
      <alignment horizontal="left" vertical="center" indent="1"/>
    </xf>
    <xf numFmtId="190" fontId="101" fillId="85" borderId="65" applyNumberFormat="0" applyProtection="0">
      <alignment horizontal="left" vertical="center" indent="1"/>
    </xf>
    <xf numFmtId="190" fontId="149" fillId="44" borderId="67" applyBorder="0"/>
    <xf numFmtId="4" fontId="144" fillId="83" borderId="66" applyNumberFormat="0" applyProtection="0">
      <alignment horizontal="left" vertical="center" indent="1"/>
    </xf>
    <xf numFmtId="190" fontId="144" fillId="63" borderId="63" applyNumberFormat="0" applyFont="0" applyAlignment="0" applyProtection="0"/>
    <xf numFmtId="194" fontId="104" fillId="72" borderId="70">
      <alignment vertical="center"/>
    </xf>
    <xf numFmtId="4" fontId="158" fillId="75" borderId="65" applyNumberFormat="0" applyProtection="0">
      <alignment vertical="center"/>
    </xf>
    <xf numFmtId="190" fontId="101" fillId="85" borderId="65" applyNumberFormat="0" applyProtection="0">
      <alignment horizontal="left" vertical="center" indent="1"/>
    </xf>
    <xf numFmtId="4" fontId="144" fillId="79" borderId="66" applyNumberFormat="0" applyProtection="0">
      <alignment horizontal="right" vertical="center"/>
    </xf>
    <xf numFmtId="190" fontId="144" fillId="85" borderId="65" applyNumberFormat="0" applyProtection="0">
      <alignment horizontal="left" vertical="top" indent="1"/>
    </xf>
    <xf numFmtId="195" fontId="107" fillId="0" borderId="43" applyFill="0"/>
    <xf numFmtId="190" fontId="104" fillId="22" borderId="29">
      <alignment vertical="center"/>
      <protection locked="0"/>
    </xf>
    <xf numFmtId="37" fontId="107" fillId="0" borderId="68" applyNumberFormat="0"/>
    <xf numFmtId="190" fontId="144" fillId="85" borderId="65" applyNumberFormat="0" applyProtection="0">
      <alignment horizontal="left" vertical="top" indent="1"/>
    </xf>
    <xf numFmtId="190" fontId="144" fillId="37" borderId="65" applyNumberFormat="0" applyProtection="0">
      <alignment horizontal="left" vertical="top" indent="1"/>
    </xf>
    <xf numFmtId="4" fontId="144" fillId="78" borderId="63" applyNumberFormat="0" applyProtection="0">
      <alignment horizontal="right" vertical="center"/>
    </xf>
    <xf numFmtId="4" fontId="144" fillId="0" borderId="63" applyNumberFormat="0" applyProtection="0">
      <alignment horizontal="right" vertical="center"/>
    </xf>
    <xf numFmtId="190" fontId="144" fillId="37" borderId="65" applyNumberFormat="0" applyProtection="0">
      <alignment horizontal="left" vertical="top" indent="1"/>
    </xf>
    <xf numFmtId="37" fontId="107" fillId="0" borderId="68" applyNumberFormat="0"/>
    <xf numFmtId="194" fontId="3" fillId="90" borderId="29">
      <alignment horizontal="right" vertical="center"/>
      <protection locked="0"/>
    </xf>
    <xf numFmtId="4" fontId="144" fillId="82" borderId="63" applyNumberFormat="0" applyProtection="0">
      <alignment horizontal="right" vertical="center"/>
    </xf>
    <xf numFmtId="190" fontId="140" fillId="64" borderId="63" applyNumberFormat="0" applyAlignment="0" applyProtection="0"/>
    <xf numFmtId="190" fontId="145" fillId="67" borderId="64" applyNumberFormat="0" applyAlignment="0" applyProtection="0"/>
    <xf numFmtId="194" fontId="104" fillId="73" borderId="29">
      <alignment horizontal="right" vertical="center"/>
      <protection locked="0"/>
    </xf>
    <xf numFmtId="190" fontId="144" fillId="84" borderId="63" applyNumberFormat="0" applyProtection="0">
      <alignment horizontal="left" vertical="center" indent="1"/>
    </xf>
    <xf numFmtId="190" fontId="144" fillId="37" borderId="65" applyNumberFormat="0" applyProtection="0">
      <alignment horizontal="left" vertical="top" indent="1"/>
    </xf>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4" fontId="144" fillId="75" borderId="63" applyNumberFormat="0" applyProtection="0">
      <alignment horizontal="left" vertical="center" indent="1"/>
    </xf>
    <xf numFmtId="190" fontId="144" fillId="44" borderId="65" applyNumberFormat="0" applyProtection="0">
      <alignment horizontal="left" vertical="top" indent="1"/>
    </xf>
    <xf numFmtId="190" fontId="101" fillId="85" borderId="65" applyNumberFormat="0" applyProtection="0">
      <alignment horizontal="left" vertical="center" indent="1"/>
    </xf>
    <xf numFmtId="4" fontId="144" fillId="76" borderId="63" applyNumberFormat="0" applyProtection="0">
      <alignment horizontal="left" vertical="center" indent="1"/>
    </xf>
    <xf numFmtId="4" fontId="151" fillId="87" borderId="66" applyNumberFormat="0" applyProtection="0">
      <alignment horizontal="left" vertical="center" indent="1"/>
    </xf>
    <xf numFmtId="4" fontId="144" fillId="76" borderId="63" applyNumberFormat="0" applyProtection="0">
      <alignment horizontal="left" vertical="center" indent="1"/>
    </xf>
    <xf numFmtId="4" fontId="152" fillId="86" borderId="63" applyNumberFormat="0" applyProtection="0">
      <alignment horizontal="right" vertical="center"/>
    </xf>
    <xf numFmtId="186" fontId="104" fillId="23" borderId="70">
      <alignment vertical="center"/>
    </xf>
    <xf numFmtId="190" fontId="144" fillId="37" borderId="65" applyNumberFormat="0" applyProtection="0">
      <alignment horizontal="left" vertical="top" indent="1"/>
    </xf>
    <xf numFmtId="190" fontId="144" fillId="37" borderId="63" applyNumberFormat="0" applyProtection="0">
      <alignment horizontal="left" vertical="center" indent="1"/>
    </xf>
    <xf numFmtId="190" fontId="150" fillId="71" borderId="65" applyNumberFormat="0" applyProtection="0">
      <alignment horizontal="left" vertical="top" indent="1"/>
    </xf>
    <xf numFmtId="185" fontId="104" fillId="72" borderId="29">
      <alignment vertical="center"/>
    </xf>
    <xf numFmtId="4" fontId="144" fillId="77" borderId="63" applyNumberFormat="0" applyProtection="0">
      <alignment horizontal="right" vertical="center"/>
    </xf>
    <xf numFmtId="167" fontId="3" fillId="20" borderId="29">
      <alignment vertical="center"/>
      <protection locked="0"/>
    </xf>
    <xf numFmtId="4" fontId="144" fillId="42" borderId="63" applyNumberFormat="0" applyProtection="0">
      <alignment horizontal="right" vertical="center"/>
    </xf>
    <xf numFmtId="190" fontId="101" fillId="38" borderId="65" applyNumberFormat="0" applyProtection="0">
      <alignment horizontal="left" vertical="center" indent="1"/>
    </xf>
    <xf numFmtId="190" fontId="144" fillId="63" borderId="63" applyNumberFormat="0" applyFont="0" applyAlignment="0" applyProtection="0"/>
    <xf numFmtId="4" fontId="144" fillId="39" borderId="63" applyNumberFormat="0" applyProtection="0">
      <alignment horizontal="right" vertical="center"/>
    </xf>
    <xf numFmtId="190" fontId="144" fillId="44" borderId="65" applyNumberFormat="0" applyProtection="0">
      <alignment horizontal="left" vertical="top" indent="1"/>
    </xf>
    <xf numFmtId="195" fontId="107" fillId="0" borderId="72" applyFill="0"/>
    <xf numFmtId="4" fontId="144" fillId="83" borderId="66" applyNumberFormat="0" applyProtection="0">
      <alignment horizontal="left" vertical="center" indent="1"/>
    </xf>
    <xf numFmtId="190" fontId="144" fillId="63" borderId="63" applyNumberFormat="0" applyFont="0" applyAlignment="0" applyProtection="0"/>
    <xf numFmtId="4" fontId="144" fillId="0" borderId="63" applyNumberFormat="0" applyProtection="0">
      <alignment horizontal="right" vertical="center"/>
    </xf>
    <xf numFmtId="194" fontId="3" fillId="27" borderId="70">
      <alignment vertical="center"/>
    </xf>
    <xf numFmtId="190" fontId="144" fillId="63" borderId="63" applyNumberFormat="0" applyFont="0" applyAlignment="0" applyProtection="0"/>
    <xf numFmtId="185" fontId="104" fillId="23" borderId="70">
      <alignment vertical="center"/>
    </xf>
    <xf numFmtId="185" fontId="3" fillId="27" borderId="29">
      <alignment vertical="center"/>
    </xf>
    <xf numFmtId="185" fontId="3" fillId="27" borderId="29">
      <alignment vertical="center"/>
    </xf>
    <xf numFmtId="185" fontId="3" fillId="27" borderId="29">
      <alignment vertical="center"/>
    </xf>
    <xf numFmtId="0" fontId="3" fillId="27" borderId="29">
      <alignment vertical="center"/>
    </xf>
    <xf numFmtId="0" fontId="3" fillId="27" borderId="29">
      <alignment vertical="center"/>
    </xf>
    <xf numFmtId="0" fontId="3" fillId="27" borderId="29">
      <alignment vertical="center"/>
    </xf>
    <xf numFmtId="0" fontId="3" fillId="27" borderId="29">
      <alignment vertical="center"/>
    </xf>
    <xf numFmtId="185" fontId="3" fillId="27" borderId="29">
      <alignment vertical="center"/>
    </xf>
    <xf numFmtId="194" fontId="3" fillId="27" borderId="29">
      <alignment vertical="center"/>
    </xf>
    <xf numFmtId="185" fontId="3" fillId="27" borderId="29">
      <alignment vertical="center"/>
    </xf>
    <xf numFmtId="201" fontId="3" fillId="27" borderId="29">
      <alignment vertical="center"/>
    </xf>
    <xf numFmtId="194" fontId="3" fillId="27" borderId="29">
      <alignment vertical="center"/>
    </xf>
    <xf numFmtId="194" fontId="3" fillId="27" borderId="29">
      <alignment vertical="center"/>
    </xf>
    <xf numFmtId="197" fontId="3" fillId="27" borderId="29">
      <alignment vertical="center"/>
    </xf>
    <xf numFmtId="186" fontId="3" fillId="20" borderId="29">
      <alignment vertical="center"/>
      <protection locked="0"/>
    </xf>
    <xf numFmtId="186" fontId="3" fillId="20" borderId="29">
      <alignment vertical="center"/>
      <protection locked="0"/>
    </xf>
    <xf numFmtId="0" fontId="3" fillId="20" borderId="29">
      <alignment vertical="center"/>
      <protection locked="0"/>
    </xf>
    <xf numFmtId="0" fontId="3" fillId="20" borderId="29">
      <alignment vertical="center"/>
      <protection locked="0"/>
    </xf>
    <xf numFmtId="186" fontId="3" fillId="20" borderId="29">
      <alignment vertical="center"/>
      <protection locked="0"/>
    </xf>
    <xf numFmtId="186" fontId="3" fillId="20" borderId="29">
      <alignment vertical="center"/>
      <protection locked="0"/>
    </xf>
    <xf numFmtId="0" fontId="3" fillId="20" borderId="29">
      <alignment vertical="center"/>
      <protection locked="0"/>
    </xf>
    <xf numFmtId="0" fontId="3" fillId="20" borderId="29">
      <alignment vertical="center"/>
      <protection locked="0"/>
    </xf>
    <xf numFmtId="186" fontId="3" fillId="20" borderId="29">
      <alignment vertical="center"/>
      <protection locked="0"/>
    </xf>
    <xf numFmtId="186" fontId="3" fillId="20" borderId="29">
      <alignment vertical="center"/>
      <protection locked="0"/>
    </xf>
    <xf numFmtId="194" fontId="3" fillId="20" borderId="29">
      <alignment vertical="center"/>
      <protection locked="0"/>
    </xf>
    <xf numFmtId="185" fontId="3" fillId="20" borderId="29">
      <alignment vertical="center"/>
      <protection locked="0"/>
    </xf>
    <xf numFmtId="167" fontId="3" fillId="20" borderId="29">
      <alignment vertical="center"/>
      <protection locked="0"/>
    </xf>
    <xf numFmtId="167" fontId="3" fillId="20" borderId="29">
      <alignment vertical="center"/>
      <protection locked="0"/>
    </xf>
    <xf numFmtId="167" fontId="3" fillId="20" borderId="29">
      <alignment vertical="center"/>
      <protection locked="0"/>
    </xf>
    <xf numFmtId="167" fontId="3" fillId="20" borderId="29">
      <alignment vertical="center"/>
      <protection locked="0"/>
    </xf>
    <xf numFmtId="185" fontId="3" fillId="20" borderId="29">
      <alignment vertical="center"/>
      <protection locked="0"/>
    </xf>
    <xf numFmtId="185" fontId="3" fillId="20" borderId="29">
      <alignment vertical="center"/>
      <protection locked="0"/>
    </xf>
    <xf numFmtId="194" fontId="3" fillId="20" borderId="29">
      <alignment vertical="center"/>
      <protection locked="0"/>
    </xf>
    <xf numFmtId="185"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201" fontId="3" fillId="33" borderId="29">
      <alignment vertical="center"/>
    </xf>
    <xf numFmtId="194" fontId="3" fillId="33" borderId="29">
      <alignment vertical="center"/>
    </xf>
    <xf numFmtId="194" fontId="3" fillId="33" borderId="29">
      <alignment vertical="center"/>
    </xf>
    <xf numFmtId="197" fontId="3" fillId="33" borderId="29">
      <alignment vertical="center"/>
    </xf>
    <xf numFmtId="0" fontId="3" fillId="33" borderId="29">
      <alignment vertical="center"/>
    </xf>
    <xf numFmtId="0" fontId="3" fillId="33" borderId="29">
      <alignment vertical="center"/>
    </xf>
    <xf numFmtId="0" fontId="3" fillId="33" borderId="29">
      <alignment vertical="center"/>
    </xf>
    <xf numFmtId="0" fontId="3" fillId="33" borderId="29">
      <alignment vertical="center"/>
    </xf>
    <xf numFmtId="185" fontId="3" fillId="33" borderId="29">
      <alignment vertical="center"/>
    </xf>
    <xf numFmtId="194" fontId="3" fillId="33" borderId="29">
      <alignment vertical="center"/>
    </xf>
    <xf numFmtId="185" fontId="3" fillId="33" borderId="29">
      <alignment vertical="center"/>
    </xf>
    <xf numFmtId="185" fontId="3" fillId="33" borderId="29">
      <alignment vertical="center"/>
    </xf>
    <xf numFmtId="185" fontId="3" fillId="90" borderId="29">
      <alignment horizontal="right" vertical="center"/>
      <protection locked="0"/>
    </xf>
    <xf numFmtId="0" fontId="3" fillId="90" borderId="29">
      <alignment horizontal="right" vertical="center"/>
      <protection locked="0"/>
    </xf>
    <xf numFmtId="0" fontId="3" fillId="90" borderId="29">
      <alignment horizontal="right" vertical="center"/>
      <protection locked="0"/>
    </xf>
    <xf numFmtId="0" fontId="3" fillId="90" borderId="29">
      <alignment horizontal="right" vertical="center"/>
      <protection locked="0"/>
    </xf>
    <xf numFmtId="201" fontId="3" fillId="90" borderId="29">
      <alignment horizontal="right" vertical="center"/>
      <protection locked="0"/>
    </xf>
    <xf numFmtId="194" fontId="3" fillId="90" borderId="29">
      <alignment horizontal="right" vertical="center"/>
      <protection locked="0"/>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194" fontId="3" fillId="90" borderId="29">
      <alignment horizontal="right" vertical="center"/>
      <protection locked="0"/>
    </xf>
    <xf numFmtId="185" fontId="3" fillId="90" borderId="29">
      <alignment horizontal="right" vertical="center"/>
      <protection locked="0"/>
    </xf>
    <xf numFmtId="185" fontId="3" fillId="90" borderId="29">
      <alignment horizontal="right" vertical="center"/>
      <protection locked="0"/>
    </xf>
    <xf numFmtId="4" fontId="157" fillId="75" borderId="65" applyNumberFormat="0" applyProtection="0">
      <alignment vertical="center"/>
    </xf>
    <xf numFmtId="4" fontId="158" fillId="75" borderId="65" applyNumberFormat="0" applyProtection="0">
      <alignment vertical="center"/>
    </xf>
    <xf numFmtId="4" fontId="109" fillId="75" borderId="65" applyNumberFormat="0" applyProtection="0">
      <alignment horizontal="left" vertical="center" indent="1"/>
    </xf>
    <xf numFmtId="0" fontId="108" fillId="74" borderId="65" applyNumberFormat="0" applyProtection="0">
      <alignment horizontal="left" vertical="top" indent="1"/>
    </xf>
    <xf numFmtId="4" fontId="109" fillId="97" borderId="65" applyNumberFormat="0" applyProtection="0">
      <alignment horizontal="right" vertical="center"/>
    </xf>
    <xf numFmtId="4" fontId="109" fillId="98" borderId="65" applyNumberFormat="0" applyProtection="0">
      <alignment horizontal="right" vertical="center"/>
    </xf>
    <xf numFmtId="4" fontId="109" fillId="99" borderId="65" applyNumberFormat="0" applyProtection="0">
      <alignment horizontal="right" vertical="center"/>
    </xf>
    <xf numFmtId="4" fontId="109" fillId="23" borderId="65" applyNumberFormat="0" applyProtection="0">
      <alignment horizontal="right" vertical="center"/>
    </xf>
    <xf numFmtId="4" fontId="109" fillId="72" borderId="65" applyNumberFormat="0" applyProtection="0">
      <alignment horizontal="right" vertical="center"/>
    </xf>
    <xf numFmtId="4" fontId="109" fillId="100" borderId="65" applyNumberFormat="0" applyProtection="0">
      <alignment horizontal="right" vertical="center"/>
    </xf>
    <xf numFmtId="4" fontId="109" fillId="101" borderId="65" applyNumberFormat="0" applyProtection="0">
      <alignment horizontal="right" vertical="center"/>
    </xf>
    <xf numFmtId="4" fontId="109" fillId="102" borderId="65" applyNumberFormat="0" applyProtection="0">
      <alignment horizontal="right" vertical="center"/>
    </xf>
    <xf numFmtId="4" fontId="109" fillId="103" borderId="65" applyNumberFormat="0" applyProtection="0">
      <alignment horizontal="right" vertical="center"/>
    </xf>
    <xf numFmtId="4" fontId="157" fillId="104" borderId="61" applyNumberFormat="0" applyProtection="0">
      <alignment horizontal="left" vertical="center" indent="1"/>
    </xf>
    <xf numFmtId="4" fontId="109" fillId="105" borderId="65" applyNumberFormat="0" applyProtection="0">
      <alignment horizontal="right" vertical="center"/>
    </xf>
    <xf numFmtId="0" fontId="101" fillId="44" borderId="65" applyNumberFormat="0" applyProtection="0">
      <alignment horizontal="left" vertical="center" indent="1"/>
    </xf>
    <xf numFmtId="0" fontId="101" fillId="44" borderId="65" applyNumberFormat="0" applyProtection="0">
      <alignment horizontal="left" vertical="top" indent="1"/>
    </xf>
    <xf numFmtId="0" fontId="101" fillId="38" borderId="65" applyNumberFormat="0" applyProtection="0">
      <alignment horizontal="left" vertical="center" indent="1"/>
    </xf>
    <xf numFmtId="0" fontId="101" fillId="38" borderId="65" applyNumberFormat="0" applyProtection="0">
      <alignment horizontal="left" vertical="top" indent="1"/>
    </xf>
    <xf numFmtId="0" fontId="101" fillId="85" borderId="65" applyNumberFormat="0" applyProtection="0">
      <alignment horizontal="left" vertical="center" indent="1"/>
    </xf>
    <xf numFmtId="0" fontId="101" fillId="85" borderId="65" applyNumberFormat="0" applyProtection="0">
      <alignment horizontal="left" vertical="top" indent="1"/>
    </xf>
    <xf numFmtId="0" fontId="101" fillId="37" borderId="65" applyNumberFormat="0" applyProtection="0">
      <alignment horizontal="left" vertical="center" indent="1"/>
    </xf>
    <xf numFmtId="0" fontId="101" fillId="37" borderId="65" applyNumberFormat="0" applyProtection="0">
      <alignment horizontal="left" vertical="top" indent="1"/>
    </xf>
    <xf numFmtId="0" fontId="101" fillId="86" borderId="29" applyNumberFormat="0">
      <protection locked="0"/>
    </xf>
    <xf numFmtId="4" fontId="109" fillId="106" borderId="65" applyNumberFormat="0" applyProtection="0">
      <alignment vertical="center"/>
    </xf>
    <xf numFmtId="4" fontId="159" fillId="106" borderId="65" applyNumberFormat="0" applyProtection="0">
      <alignment vertical="center"/>
    </xf>
    <xf numFmtId="4" fontId="157" fillId="105" borderId="71" applyNumberFormat="0" applyProtection="0">
      <alignment horizontal="left" vertical="center" indent="1"/>
    </xf>
    <xf numFmtId="0" fontId="128" fillId="71" borderId="65" applyNumberFormat="0" applyProtection="0">
      <alignment horizontal="left" vertical="top" indent="1"/>
    </xf>
    <xf numFmtId="4" fontId="109" fillId="106" borderId="65" applyNumberFormat="0" applyProtection="0">
      <alignment horizontal="right" vertical="center"/>
    </xf>
    <xf numFmtId="4" fontId="159" fillId="106" borderId="65" applyNumberFormat="0" applyProtection="0">
      <alignment horizontal="right" vertical="center"/>
    </xf>
    <xf numFmtId="4" fontId="157" fillId="105" borderId="65" applyNumberFormat="0" applyProtection="0">
      <alignment horizontal="left" vertical="center" indent="1"/>
    </xf>
    <xf numFmtId="0" fontId="128" fillId="38" borderId="65" applyNumberFormat="0" applyProtection="0">
      <alignment horizontal="left" vertical="top" indent="1"/>
    </xf>
    <xf numFmtId="4" fontId="160" fillId="107" borderId="71" applyNumberFormat="0" applyProtection="0">
      <alignment horizontal="left" vertical="center" indent="1"/>
    </xf>
    <xf numFmtId="4" fontId="161" fillId="106" borderId="65" applyNumberFormat="0" applyProtection="0">
      <alignment horizontal="right" vertical="center"/>
    </xf>
    <xf numFmtId="0" fontId="3" fillId="0" borderId="0"/>
    <xf numFmtId="190" fontId="132" fillId="67" borderId="63" applyNumberFormat="0" applyAlignment="0" applyProtection="0"/>
    <xf numFmtId="190" fontId="132" fillId="67" borderId="63" applyNumberFormat="0" applyAlignment="0" applyProtection="0"/>
    <xf numFmtId="186" fontId="3" fillId="33" borderId="70">
      <alignment vertical="center"/>
    </xf>
    <xf numFmtId="190" fontId="144" fillId="44" borderId="65" applyNumberFormat="0" applyProtection="0">
      <alignment horizontal="left" vertical="top" indent="1"/>
    </xf>
    <xf numFmtId="190" fontId="144" fillId="37" borderId="65" applyNumberFormat="0" applyProtection="0">
      <alignment horizontal="left" vertical="top" indent="1"/>
    </xf>
    <xf numFmtId="4" fontId="144" fillId="82" borderId="63" applyNumberFormat="0" applyProtection="0">
      <alignment horizontal="right" vertical="center"/>
    </xf>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8" fillId="74" borderId="65" applyNumberFormat="0" applyProtection="0">
      <alignment horizontal="left" vertical="top" indent="1"/>
    </xf>
    <xf numFmtId="190" fontId="150" fillId="38"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190" fontId="144" fillId="85" borderId="65" applyNumberFormat="0" applyProtection="0">
      <alignment horizontal="left" vertical="top" indent="1"/>
    </xf>
    <xf numFmtId="194" fontId="104" fillId="73" borderId="70">
      <alignment horizontal="right" vertical="center"/>
      <protection locked="0"/>
    </xf>
    <xf numFmtId="4" fontId="144" fillId="74" borderId="63" applyNumberFormat="0" applyProtection="0">
      <alignment vertical="center"/>
    </xf>
    <xf numFmtId="190" fontId="144" fillId="63" borderId="63" applyNumberFormat="0" applyFont="0" applyAlignment="0" applyProtection="0"/>
    <xf numFmtId="190" fontId="140" fillId="64" borderId="63" applyNumberFormat="0" applyAlignment="0" applyProtection="0"/>
    <xf numFmtId="190" fontId="140" fillId="64" borderId="63" applyNumberFormat="0" applyAlignment="0" applyProtection="0"/>
    <xf numFmtId="190" fontId="144" fillId="37" borderId="63" applyNumberFormat="0" applyProtection="0">
      <alignment horizontal="left" vertical="center" indent="1"/>
    </xf>
    <xf numFmtId="4" fontId="144" fillId="38" borderId="66" applyNumberFormat="0" applyProtection="0">
      <alignment horizontal="left" vertical="center"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85" fontId="104" fillId="23" borderId="29">
      <alignment vertical="center"/>
    </xf>
    <xf numFmtId="190" fontId="101" fillId="44" borderId="65"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37" borderId="65" applyNumberFormat="0" applyProtection="0">
      <alignment horizontal="left" vertical="center"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86" borderId="29"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9" fillId="44" borderId="67" applyBorder="0"/>
    <xf numFmtId="190" fontId="144" fillId="88" borderId="29"/>
    <xf numFmtId="37" fontId="107" fillId="0" borderId="68" applyNumberFormat="0"/>
    <xf numFmtId="195" fontId="107" fillId="0" borderId="72" applyFill="0"/>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44" fillId="63" borderId="63" applyNumberFormat="0" applyFont="0" applyAlignment="0" applyProtection="0"/>
    <xf numFmtId="4" fontId="101" fillId="44" borderId="66" applyNumberFormat="0" applyProtection="0">
      <alignment horizontal="left" vertical="center" indent="1"/>
    </xf>
    <xf numFmtId="4" fontId="144" fillId="82" borderId="63" applyNumberFormat="0" applyProtection="0">
      <alignment horizontal="right" vertical="center"/>
    </xf>
    <xf numFmtId="190" fontId="140" fillId="64" borderId="63" applyNumberFormat="0" applyAlignment="0" applyProtection="0"/>
    <xf numFmtId="4" fontId="152" fillId="86" borderId="63" applyNumberFormat="0" applyProtection="0">
      <alignment horizontal="right" vertical="center"/>
    </xf>
    <xf numFmtId="190" fontId="144" fillId="38" borderId="65" applyNumberFormat="0" applyProtection="0">
      <alignment horizontal="left" vertical="top" indent="1"/>
    </xf>
    <xf numFmtId="190" fontId="144" fillId="44" borderId="65" applyNumberFormat="0" applyProtection="0">
      <alignment horizontal="left" vertical="top" indent="1"/>
    </xf>
    <xf numFmtId="4" fontId="144" fillId="83" borderId="66" applyNumberFormat="0" applyProtection="0">
      <alignment horizontal="left" vertical="center" indent="1"/>
    </xf>
    <xf numFmtId="4" fontId="144" fillId="81" borderId="63" applyNumberFormat="0" applyProtection="0">
      <alignment horizontal="right" vertical="center"/>
    </xf>
    <xf numFmtId="190" fontId="144" fillId="37" borderId="65" applyNumberFormat="0" applyProtection="0">
      <alignment horizontal="left" vertical="top" indent="1"/>
    </xf>
    <xf numFmtId="190" fontId="144" fillId="36" borderId="63" applyNumberFormat="0" applyProtection="0">
      <alignment horizontal="left" vertical="center" indent="1"/>
    </xf>
    <xf numFmtId="190" fontId="144" fillId="85" borderId="65" applyNumberFormat="0" applyProtection="0">
      <alignment horizontal="left" vertical="top" indent="1"/>
    </xf>
    <xf numFmtId="190" fontId="134" fillId="0" borderId="69" applyNumberFormat="0" applyFill="0" applyAlignment="0" applyProtection="0"/>
    <xf numFmtId="190" fontId="144" fillId="44" borderId="65" applyNumberFormat="0" applyProtection="0">
      <alignment horizontal="left" vertical="top" indent="1"/>
    </xf>
    <xf numFmtId="190" fontId="144" fillId="37" borderId="65" applyNumberFormat="0" applyProtection="0">
      <alignment horizontal="left" vertical="top" indent="1"/>
    </xf>
    <xf numFmtId="4" fontId="144" fillId="76" borderId="63" applyNumberFormat="0" applyProtection="0">
      <alignment horizontal="left" vertical="center" indent="1"/>
    </xf>
    <xf numFmtId="4" fontId="144" fillId="46" borderId="63" applyNumberFormat="0" applyProtection="0">
      <alignment horizontal="right" vertical="center"/>
    </xf>
    <xf numFmtId="190" fontId="144" fillId="63" borderId="63" applyNumberFormat="0" applyFont="0" applyAlignment="0" applyProtection="0"/>
    <xf numFmtId="194" fontId="3" fillId="27" borderId="29">
      <alignment vertical="center"/>
    </xf>
    <xf numFmtId="167" fontId="3" fillId="20" borderId="70">
      <alignment vertical="center"/>
      <protection locked="0"/>
    </xf>
    <xf numFmtId="190" fontId="144" fillId="44" borderId="65" applyNumberFormat="0" applyProtection="0">
      <alignment horizontal="left" vertical="top" indent="1"/>
    </xf>
    <xf numFmtId="190" fontId="144" fillId="37" borderId="65" applyNumberFormat="0" applyProtection="0">
      <alignment horizontal="left" vertical="top" indent="1"/>
    </xf>
    <xf numFmtId="4" fontId="144" fillId="79" borderId="66" applyNumberFormat="0" applyProtection="0">
      <alignment horizontal="right" vertical="center"/>
    </xf>
    <xf numFmtId="190" fontId="144" fillId="63" borderId="63" applyNumberFormat="0" applyFont="0" applyAlignment="0" applyProtection="0"/>
    <xf numFmtId="190" fontId="144" fillId="63" borderId="63" applyNumberFormat="0" applyFont="0" applyAlignment="0" applyProtection="0"/>
    <xf numFmtId="190" fontId="144" fillId="85" borderId="65" applyNumberFormat="0" applyProtection="0">
      <alignment horizontal="left" vertical="top" indent="1"/>
    </xf>
    <xf numFmtId="190" fontId="140" fillId="64" borderId="63" applyNumberFormat="0" applyAlignment="0" applyProtection="0"/>
    <xf numFmtId="185" fontId="3" fillId="27" borderId="29">
      <alignment vertical="center"/>
    </xf>
    <xf numFmtId="4" fontId="161" fillId="106" borderId="65" applyNumberFormat="0" applyProtection="0">
      <alignment horizontal="right" vertical="center"/>
    </xf>
    <xf numFmtId="185" fontId="104" fillId="73" borderId="29">
      <alignment horizontal="right" vertical="center"/>
      <protection locked="0"/>
    </xf>
    <xf numFmtId="190" fontId="134" fillId="0" borderId="69" applyNumberFormat="0" applyFill="0" applyAlignment="0" applyProtection="0"/>
    <xf numFmtId="190" fontId="101" fillId="44" borderId="65" applyNumberFormat="0" applyProtection="0">
      <alignment horizontal="left" vertical="top" indent="1"/>
    </xf>
    <xf numFmtId="4" fontId="144" fillId="42" borderId="63" applyNumberFormat="0" applyProtection="0">
      <alignment horizontal="right" vertical="center"/>
    </xf>
    <xf numFmtId="190" fontId="145" fillId="67" borderId="64" applyNumberFormat="0" applyAlignment="0" applyProtection="0"/>
    <xf numFmtId="190" fontId="144" fillId="38" borderId="65" applyNumberFormat="0" applyProtection="0">
      <alignment horizontal="left" vertical="top" indent="1"/>
    </xf>
    <xf numFmtId="4" fontId="144" fillId="74" borderId="63" applyNumberFormat="0" applyProtection="0">
      <alignment vertical="center"/>
    </xf>
    <xf numFmtId="190" fontId="144" fillId="38" borderId="65" applyNumberFormat="0" applyProtection="0">
      <alignment horizontal="left" vertical="top" indent="1"/>
    </xf>
    <xf numFmtId="190" fontId="144" fillId="63" borderId="63" applyNumberFormat="0" applyFont="0" applyAlignment="0" applyProtection="0"/>
    <xf numFmtId="4" fontId="150" fillId="36" borderId="65" applyNumberFormat="0" applyProtection="0">
      <alignment horizontal="left" vertical="center" indent="1"/>
    </xf>
    <xf numFmtId="4" fontId="144" fillId="37" borderId="66" applyNumberFormat="0" applyProtection="0">
      <alignment horizontal="left" vertical="center" indent="1"/>
    </xf>
    <xf numFmtId="190" fontId="144" fillId="85" borderId="65" applyNumberFormat="0" applyProtection="0">
      <alignment horizontal="left" vertical="top" indent="1"/>
    </xf>
    <xf numFmtId="190" fontId="144" fillId="63" borderId="63" applyNumberFormat="0" applyFont="0" applyAlignment="0" applyProtection="0"/>
    <xf numFmtId="190" fontId="144" fillId="37" borderId="65" applyNumberFormat="0" applyProtection="0">
      <alignment horizontal="left" vertical="top" indent="1"/>
    </xf>
    <xf numFmtId="197" fontId="104" fillId="72" borderId="29">
      <alignment vertical="center"/>
    </xf>
    <xf numFmtId="185" fontId="104" fillId="72" borderId="29">
      <alignment vertical="center"/>
    </xf>
    <xf numFmtId="185"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4" fontId="104" fillId="72" borderId="29">
      <alignment vertical="center"/>
    </xf>
    <xf numFmtId="194" fontId="104" fillId="72" borderId="29">
      <alignment vertical="center"/>
    </xf>
    <xf numFmtId="197" fontId="104" fillId="72" borderId="29">
      <alignment vertical="center"/>
    </xf>
    <xf numFmtId="185"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5" fontId="104" fillId="22" borderId="29">
      <alignment vertical="center"/>
      <protection locked="0"/>
    </xf>
    <xf numFmtId="185"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85" fontId="104" fillId="22" borderId="29">
      <alignment vertical="center"/>
      <protection locked="0"/>
    </xf>
    <xf numFmtId="185" fontId="104" fillId="23" borderId="29">
      <alignment vertical="center"/>
    </xf>
    <xf numFmtId="185"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94" fontId="104" fillId="23" borderId="29">
      <alignment vertical="center"/>
    </xf>
    <xf numFmtId="197"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73" borderId="29">
      <alignment horizontal="right" vertical="center"/>
      <protection locked="0"/>
    </xf>
    <xf numFmtId="190" fontId="104" fillId="73" borderId="29">
      <alignment horizontal="right" vertical="center"/>
      <protection locked="0"/>
    </xf>
    <xf numFmtId="190" fontId="104" fillId="73" borderId="29">
      <alignment horizontal="right" vertical="center"/>
      <protection locked="0"/>
    </xf>
    <xf numFmtId="197" fontId="104" fillId="73" borderId="29">
      <alignment horizontal="right" vertical="center"/>
      <protection locked="0"/>
    </xf>
    <xf numFmtId="194" fontId="104" fillId="73" borderId="29">
      <alignment horizontal="right" vertical="center"/>
      <protection locked="0"/>
    </xf>
    <xf numFmtId="197"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190" fontId="144" fillId="85" borderId="63" applyNumberFormat="0" applyProtection="0">
      <alignment horizontal="left" vertical="center" indent="1"/>
    </xf>
    <xf numFmtId="190" fontId="144" fillId="37" borderId="63" applyNumberFormat="0" applyProtection="0">
      <alignment horizontal="left" vertical="center" indent="1"/>
    </xf>
    <xf numFmtId="190" fontId="144" fillId="86" borderId="54" applyNumberFormat="0">
      <protection locked="0"/>
    </xf>
    <xf numFmtId="190" fontId="101" fillId="86" borderId="29"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4" fontId="150" fillId="71" borderId="65" applyNumberFormat="0" applyProtection="0">
      <alignment vertical="center"/>
    </xf>
    <xf numFmtId="4" fontId="147" fillId="22" borderId="29"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29"/>
    <xf numFmtId="4" fontId="152" fillId="86" borderId="63" applyNumberFormat="0" applyProtection="0">
      <alignment horizontal="right" vertical="center"/>
    </xf>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190" fontId="144" fillId="63" borderId="63" applyNumberFormat="0" applyFont="0" applyAlignment="0" applyProtection="0"/>
    <xf numFmtId="190" fontId="145" fillId="67" borderId="64" applyNumberFormat="0" applyAlignment="0" applyProtection="0"/>
    <xf numFmtId="185" fontId="3" fillId="27" borderId="29">
      <alignment vertical="center"/>
    </xf>
    <xf numFmtId="194" fontId="3" fillId="27" borderId="29">
      <alignment vertical="center"/>
    </xf>
    <xf numFmtId="197" fontId="3" fillId="27" borderId="29">
      <alignment vertical="center"/>
    </xf>
    <xf numFmtId="185" fontId="3" fillId="20" borderId="29">
      <alignment vertical="center"/>
      <protection locked="0"/>
    </xf>
    <xf numFmtId="194" fontId="3" fillId="20" borderId="29">
      <alignment vertical="center"/>
      <protection locked="0"/>
    </xf>
    <xf numFmtId="201" fontId="3" fillId="33" borderId="29">
      <alignment vertical="center"/>
    </xf>
    <xf numFmtId="194" fontId="3" fillId="33" borderId="29">
      <alignment vertical="center"/>
    </xf>
    <xf numFmtId="197" fontId="3" fillId="33" borderId="29">
      <alignment vertical="center"/>
    </xf>
    <xf numFmtId="185" fontId="3" fillId="33" borderId="29">
      <alignment vertical="center"/>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194" fontId="3" fillId="27" borderId="29">
      <alignment vertical="center"/>
    </xf>
    <xf numFmtId="190" fontId="132" fillId="67" borderId="63" applyNumberFormat="0" applyAlignment="0" applyProtection="0"/>
    <xf numFmtId="190" fontId="132" fillId="67" borderId="63" applyNumberFormat="0" applyAlignment="0" applyProtection="0"/>
    <xf numFmtId="194" fontId="3" fillId="90" borderId="70">
      <alignment horizontal="right" vertical="center"/>
      <protection locked="0"/>
    </xf>
    <xf numFmtId="185" fontId="3" fillId="27" borderId="70">
      <alignment vertical="center"/>
    </xf>
    <xf numFmtId="190" fontId="144" fillId="85" borderId="65" applyNumberFormat="0" applyProtection="0">
      <alignment horizontal="left" vertical="top" indent="1"/>
    </xf>
    <xf numFmtId="190" fontId="145" fillId="67" borderId="64" applyNumberFormat="0" applyAlignment="0" applyProtection="0"/>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0" fillId="64" borderId="63" applyNumberFormat="0" applyAlignment="0" applyProtection="0"/>
    <xf numFmtId="190" fontId="144" fillId="85" borderId="63" applyNumberFormat="0" applyProtection="0">
      <alignment horizontal="left" vertical="center" indent="1"/>
    </xf>
    <xf numFmtId="194" fontId="104" fillId="23" borderId="29">
      <alignment vertical="center"/>
    </xf>
    <xf numFmtId="190" fontId="144" fillId="44" borderId="65" applyNumberFormat="0" applyProtection="0">
      <alignment horizontal="left" vertical="top" indent="1"/>
    </xf>
    <xf numFmtId="190" fontId="149" fillId="44" borderId="67" applyBorder="0"/>
    <xf numFmtId="190" fontId="148" fillId="74" borderId="65" applyNumberFormat="0" applyProtection="0">
      <alignment horizontal="left" vertical="top" indent="1"/>
    </xf>
    <xf numFmtId="190" fontId="144" fillId="37" borderId="65" applyNumberFormat="0" applyProtection="0">
      <alignment horizontal="left" vertical="top" indent="1"/>
    </xf>
    <xf numFmtId="190" fontId="144" fillId="85" borderId="65" applyNumberFormat="0" applyProtection="0">
      <alignment horizontal="left" vertical="top" indent="1"/>
    </xf>
    <xf numFmtId="4" fontId="144" fillId="74" borderId="63" applyNumberFormat="0" applyProtection="0">
      <alignment vertical="center"/>
    </xf>
    <xf numFmtId="197" fontId="3" fillId="33" borderId="29">
      <alignment vertical="center"/>
    </xf>
    <xf numFmtId="190" fontId="144" fillId="85" borderId="65" applyNumberFormat="0" applyProtection="0">
      <alignment horizontal="left" vertical="top" indent="1"/>
    </xf>
    <xf numFmtId="4" fontId="144" fillId="0" borderId="63" applyNumberFormat="0" applyProtection="0">
      <alignment horizontal="right" vertical="center"/>
    </xf>
    <xf numFmtId="190" fontId="140" fillId="64" borderId="63" applyNumberFormat="0" applyAlignment="0" applyProtection="0"/>
    <xf numFmtId="197" fontId="3" fillId="33" borderId="29">
      <alignment vertical="center"/>
    </xf>
    <xf numFmtId="190" fontId="144" fillId="44" borderId="65" applyNumberFormat="0" applyProtection="0">
      <alignment horizontal="left" vertical="top" indent="1"/>
    </xf>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7" fontId="104" fillId="72" borderId="29">
      <alignment vertical="center"/>
    </xf>
    <xf numFmtId="185" fontId="104" fillId="72" borderId="29">
      <alignment vertical="center"/>
    </xf>
    <xf numFmtId="185"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4" fontId="104" fillId="72" borderId="29">
      <alignment vertical="center"/>
    </xf>
    <xf numFmtId="194" fontId="104" fillId="72" borderId="29">
      <alignment vertical="center"/>
    </xf>
    <xf numFmtId="197" fontId="104" fillId="72" borderId="29">
      <alignment vertical="center"/>
    </xf>
    <xf numFmtId="185"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5" fontId="104" fillId="22" borderId="29">
      <alignment vertical="center"/>
      <protection locked="0"/>
    </xf>
    <xf numFmtId="185"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85" fontId="104" fillId="22" borderId="29">
      <alignment vertical="center"/>
      <protection locked="0"/>
    </xf>
    <xf numFmtId="185" fontId="104" fillId="23" borderId="29">
      <alignment vertical="center"/>
    </xf>
    <xf numFmtId="185"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94" fontId="104" fillId="23" borderId="29">
      <alignment vertical="center"/>
    </xf>
    <xf numFmtId="197"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73" borderId="29">
      <alignment horizontal="right" vertical="center"/>
      <protection locked="0"/>
    </xf>
    <xf numFmtId="190" fontId="104" fillId="73" borderId="29">
      <alignment horizontal="right" vertical="center"/>
      <protection locked="0"/>
    </xf>
    <xf numFmtId="190" fontId="104" fillId="73" borderId="29">
      <alignment horizontal="right" vertical="center"/>
      <protection locked="0"/>
    </xf>
    <xf numFmtId="197" fontId="104" fillId="73" borderId="29">
      <alignment horizontal="right" vertical="center"/>
      <protection locked="0"/>
    </xf>
    <xf numFmtId="194" fontId="104" fillId="73" borderId="29">
      <alignment horizontal="right" vertical="center"/>
      <protection locked="0"/>
    </xf>
    <xf numFmtId="197"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86" borderId="29" applyNumberFormat="0">
      <protection locked="0"/>
    </xf>
    <xf numFmtId="190" fontId="149" fillId="44" borderId="67" applyBorder="0"/>
    <xf numFmtId="4" fontId="150" fillId="71" borderId="65" applyNumberFormat="0" applyProtection="0">
      <alignment vertical="center"/>
    </xf>
    <xf numFmtId="4" fontId="147" fillId="22" borderId="29"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29"/>
    <xf numFmtId="4" fontId="152" fillId="86" borderId="63" applyNumberFormat="0" applyProtection="0">
      <alignment horizontal="right" vertical="center"/>
    </xf>
    <xf numFmtId="37" fontId="107" fillId="0" borderId="68" applyNumberFormat="0"/>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185" fontId="3" fillId="27" borderId="29">
      <alignment vertical="center"/>
    </xf>
    <xf numFmtId="194" fontId="3" fillId="27" borderId="29">
      <alignment vertical="center"/>
    </xf>
    <xf numFmtId="197" fontId="3" fillId="27" borderId="29">
      <alignment vertical="center"/>
    </xf>
    <xf numFmtId="185" fontId="3" fillId="20" borderId="29">
      <alignment vertical="center"/>
      <protection locked="0"/>
    </xf>
    <xf numFmtId="194" fontId="3" fillId="20" borderId="29">
      <alignment vertical="center"/>
      <protection locked="0"/>
    </xf>
    <xf numFmtId="201" fontId="3" fillId="33" borderId="29">
      <alignment vertical="center"/>
    </xf>
    <xf numFmtId="194" fontId="3" fillId="33" borderId="29">
      <alignment vertical="center"/>
    </xf>
    <xf numFmtId="197" fontId="3" fillId="33" borderId="29">
      <alignment vertical="center"/>
    </xf>
    <xf numFmtId="185" fontId="3" fillId="33" borderId="29">
      <alignment vertical="center"/>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190" fontId="101" fillId="85" borderId="65" applyNumberFormat="0" applyProtection="0">
      <alignment horizontal="left" vertical="top" indent="1"/>
    </xf>
    <xf numFmtId="190" fontId="101" fillId="37" borderId="65" applyNumberFormat="0" applyProtection="0">
      <alignment horizontal="left" vertical="center" indent="1"/>
    </xf>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0" fontId="3" fillId="33" borderId="70">
      <alignment vertical="center"/>
    </xf>
    <xf numFmtId="4" fontId="150" fillId="36" borderId="65" applyNumberFormat="0" applyProtection="0">
      <alignment horizontal="left" vertical="center" indent="1"/>
    </xf>
    <xf numFmtId="190" fontId="144" fillId="44" borderId="65" applyNumberFormat="0" applyProtection="0">
      <alignment horizontal="left" vertical="top" indent="1"/>
    </xf>
    <xf numFmtId="190" fontId="101" fillId="85" borderId="65" applyNumberFormat="0" applyProtection="0">
      <alignment horizontal="left" vertical="center" indent="1"/>
    </xf>
    <xf numFmtId="4" fontId="144" fillId="75" borderId="63" applyNumberFormat="0" applyProtection="0">
      <alignment horizontal="left" vertical="center" indent="1"/>
    </xf>
    <xf numFmtId="190" fontId="144" fillId="37" borderId="65" applyNumberFormat="0" applyProtection="0">
      <alignment horizontal="left" vertical="top" indent="1"/>
    </xf>
    <xf numFmtId="190" fontId="101" fillId="38" borderId="65" applyNumberFormat="0" applyProtection="0">
      <alignment horizontal="left" vertical="top" indent="1"/>
    </xf>
    <xf numFmtId="185" fontId="104" fillId="23" borderId="70">
      <alignment vertical="center"/>
    </xf>
    <xf numFmtId="190" fontId="101" fillId="37" borderId="65" applyNumberFormat="0" applyProtection="0">
      <alignment horizontal="left" vertical="top" indent="1"/>
    </xf>
    <xf numFmtId="190" fontId="144" fillId="38" borderId="65" applyNumberFormat="0" applyProtection="0">
      <alignment horizontal="left" vertical="top" indent="1"/>
    </xf>
    <xf numFmtId="167" fontId="104" fillId="22" borderId="29">
      <alignment vertical="center"/>
      <protection locked="0"/>
    </xf>
    <xf numFmtId="190" fontId="144" fillId="37" borderId="65" applyNumberFormat="0" applyProtection="0">
      <alignment horizontal="left" vertical="top" indent="1"/>
    </xf>
    <xf numFmtId="190" fontId="101" fillId="38" borderId="65" applyNumberFormat="0" applyProtection="0">
      <alignment horizontal="left" vertical="top" indent="1"/>
    </xf>
    <xf numFmtId="190" fontId="101" fillId="37" borderId="65" applyNumberFormat="0" applyProtection="0">
      <alignment horizontal="left" vertical="center" indent="1"/>
    </xf>
    <xf numFmtId="4" fontId="144" fillId="46" borderId="63" applyNumberFormat="0" applyProtection="0">
      <alignment horizontal="right" vertical="center"/>
    </xf>
    <xf numFmtId="190" fontId="144" fillId="85" borderId="65" applyNumberFormat="0" applyProtection="0">
      <alignment horizontal="left" vertical="top" indent="1"/>
    </xf>
    <xf numFmtId="4" fontId="150" fillId="71" borderId="65" applyNumberFormat="0" applyProtection="0">
      <alignment vertical="center"/>
    </xf>
    <xf numFmtId="4" fontId="101" fillId="44" borderId="66" applyNumberFormat="0" applyProtection="0">
      <alignment horizontal="left" vertical="center" indent="1"/>
    </xf>
    <xf numFmtId="4" fontId="144" fillId="39" borderId="63" applyNumberFormat="0" applyProtection="0">
      <alignment horizontal="right" vertical="center"/>
    </xf>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45" fillId="67" borderId="64" applyNumberFormat="0" applyAlignment="0" applyProtection="0"/>
    <xf numFmtId="190" fontId="145" fillId="67" borderId="64" applyNumberFormat="0" applyAlignment="0" applyProtection="0"/>
    <xf numFmtId="190" fontId="148" fillId="74" borderId="65" applyNumberFormat="0" applyProtection="0">
      <alignment horizontal="left" vertical="top" indent="1"/>
    </xf>
    <xf numFmtId="4" fontId="144" fillId="79" borderId="66"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190" fontId="101" fillId="44" borderId="65" applyNumberFormat="0" applyProtection="0">
      <alignment horizontal="left" vertical="top" indent="1"/>
    </xf>
    <xf numFmtId="37" fontId="107" fillId="0" borderId="68" applyNumberFormat="0"/>
    <xf numFmtId="190" fontId="144" fillId="44"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38" borderId="65" applyNumberFormat="0" applyProtection="0">
      <alignment horizontal="left" vertical="top" indent="1"/>
    </xf>
    <xf numFmtId="4" fontId="144" fillId="0" borderId="63" applyNumberFormat="0" applyProtection="0">
      <alignment horizontal="right" vertical="center"/>
    </xf>
    <xf numFmtId="0" fontId="3" fillId="20" borderId="70">
      <alignment vertical="center"/>
      <protection locked="0"/>
    </xf>
    <xf numFmtId="190" fontId="144" fillId="37" borderId="65" applyNumberFormat="0" applyProtection="0">
      <alignment horizontal="left" vertical="top" indent="1"/>
    </xf>
    <xf numFmtId="4" fontId="144" fillId="79" borderId="66" applyNumberFormat="0" applyProtection="0">
      <alignment horizontal="right" vertical="center"/>
    </xf>
    <xf numFmtId="190" fontId="144" fillId="85" borderId="65" applyNumberFormat="0" applyProtection="0">
      <alignment horizontal="left" vertical="top" indent="1"/>
    </xf>
    <xf numFmtId="190" fontId="150" fillId="71" borderId="65" applyNumberFormat="0" applyProtection="0">
      <alignment horizontal="left" vertical="top" indent="1"/>
    </xf>
    <xf numFmtId="4" fontId="144" fillId="37" borderId="66" applyNumberFormat="0" applyProtection="0">
      <alignment horizontal="left" vertical="center" indent="1"/>
    </xf>
    <xf numFmtId="190" fontId="144" fillId="85" borderId="65" applyNumberFormat="0" applyProtection="0">
      <alignment horizontal="left" vertical="top" indent="1"/>
    </xf>
    <xf numFmtId="185" fontId="104" fillId="23" borderId="29">
      <alignment vertical="center"/>
    </xf>
    <xf numFmtId="185" fontId="3" fillId="20" borderId="29">
      <alignment vertical="center"/>
      <protection locked="0"/>
    </xf>
    <xf numFmtId="190" fontId="144" fillId="37" borderId="65" applyNumberFormat="0" applyProtection="0">
      <alignment horizontal="left" vertical="top" indent="1"/>
    </xf>
    <xf numFmtId="190" fontId="144" fillId="36" borderId="63" applyNumberFormat="0" applyProtection="0">
      <alignment horizontal="left" vertical="center" indent="1"/>
    </xf>
    <xf numFmtId="190" fontId="132" fillId="67" borderId="63" applyNumberFormat="0" applyAlignment="0" applyProtection="0"/>
    <xf numFmtId="190" fontId="101" fillId="86" borderId="29" applyNumberFormat="0">
      <protection locked="0"/>
    </xf>
    <xf numFmtId="186" fontId="104" fillId="23" borderId="29">
      <alignment vertical="center"/>
    </xf>
    <xf numFmtId="185" fontId="104" fillId="22" borderId="70">
      <alignment vertical="center"/>
      <protection locked="0"/>
    </xf>
    <xf numFmtId="190" fontId="144" fillId="37" borderId="65" applyNumberFormat="0" applyProtection="0">
      <alignment horizontal="left" vertical="top" indent="1"/>
    </xf>
    <xf numFmtId="4" fontId="144" fillId="80" borderId="63" applyNumberFormat="0" applyProtection="0">
      <alignment horizontal="right" vertical="center"/>
    </xf>
    <xf numFmtId="190" fontId="150" fillId="38" borderId="65" applyNumberFormat="0" applyProtection="0">
      <alignment horizontal="left" vertical="top" indent="1"/>
    </xf>
    <xf numFmtId="190" fontId="144" fillId="37" borderId="65" applyNumberFormat="0" applyProtection="0">
      <alignment horizontal="left" vertical="top" indent="1"/>
    </xf>
    <xf numFmtId="190" fontId="134" fillId="0" borderId="69" applyNumberFormat="0" applyFill="0" applyAlignment="0" applyProtection="0"/>
    <xf numFmtId="4" fontId="101" fillId="44" borderId="66" applyNumberFormat="0" applyProtection="0">
      <alignment horizontal="left" vertical="center" indent="1"/>
    </xf>
    <xf numFmtId="190" fontId="140" fillId="64" borderId="63" applyNumberFormat="0" applyAlignment="0" applyProtection="0"/>
    <xf numFmtId="190" fontId="144" fillId="44" borderId="65" applyNumberFormat="0" applyProtection="0">
      <alignment horizontal="left" vertical="top" indent="1"/>
    </xf>
    <xf numFmtId="190" fontId="101" fillId="38"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4" fontId="147" fillId="75" borderId="63" applyNumberFormat="0" applyProtection="0">
      <alignmen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4" fontId="101" fillId="44" borderId="66" applyNumberFormat="0" applyProtection="0">
      <alignment horizontal="left" vertical="center" indent="1"/>
    </xf>
    <xf numFmtId="37" fontId="107" fillId="0" borderId="68" applyNumberFormat="0"/>
    <xf numFmtId="4" fontId="144" fillId="79" borderId="66" applyNumberFormat="0" applyProtection="0">
      <alignment horizontal="right" vertical="center"/>
    </xf>
    <xf numFmtId="190" fontId="144" fillId="38" borderId="65" applyNumberFormat="0" applyProtection="0">
      <alignment horizontal="left" vertical="top" indent="1"/>
    </xf>
    <xf numFmtId="190" fontId="132" fillId="67" borderId="63" applyNumberFormat="0" applyAlignment="0" applyProtection="0"/>
    <xf numFmtId="190" fontId="144" fillId="37" borderId="65" applyNumberFormat="0" applyProtection="0">
      <alignment horizontal="left" vertical="top" indent="1"/>
    </xf>
    <xf numFmtId="185" fontId="3" fillId="27" borderId="29">
      <alignment vertical="center"/>
    </xf>
    <xf numFmtId="185" fontId="3" fillId="27" borderId="29">
      <alignment vertical="center"/>
    </xf>
    <xf numFmtId="185" fontId="3" fillId="27" borderId="29">
      <alignment vertical="center"/>
    </xf>
    <xf numFmtId="0" fontId="3" fillId="27" borderId="29">
      <alignment vertical="center"/>
    </xf>
    <xf numFmtId="0" fontId="3" fillId="27" borderId="29">
      <alignment vertical="center"/>
    </xf>
    <xf numFmtId="0" fontId="3" fillId="27" borderId="29">
      <alignment vertical="center"/>
    </xf>
    <xf numFmtId="0" fontId="3" fillId="27" borderId="29">
      <alignment vertical="center"/>
    </xf>
    <xf numFmtId="185" fontId="3" fillId="27" borderId="29">
      <alignment vertical="center"/>
    </xf>
    <xf numFmtId="194" fontId="3" fillId="27" borderId="29">
      <alignment vertical="center"/>
    </xf>
    <xf numFmtId="185" fontId="3" fillId="27" borderId="29">
      <alignment vertical="center"/>
    </xf>
    <xf numFmtId="201" fontId="3" fillId="27" borderId="29">
      <alignment vertical="center"/>
    </xf>
    <xf numFmtId="194" fontId="3" fillId="27" borderId="29">
      <alignment vertical="center"/>
    </xf>
    <xf numFmtId="194" fontId="3" fillId="27" borderId="29">
      <alignment vertical="center"/>
    </xf>
    <xf numFmtId="197" fontId="3" fillId="27" borderId="29">
      <alignment vertical="center"/>
    </xf>
    <xf numFmtId="186" fontId="3" fillId="20" borderId="29">
      <alignment vertical="center"/>
      <protection locked="0"/>
    </xf>
    <xf numFmtId="186" fontId="3" fillId="20" borderId="29">
      <alignment vertical="center"/>
      <protection locked="0"/>
    </xf>
    <xf numFmtId="0" fontId="3" fillId="20" borderId="29">
      <alignment vertical="center"/>
      <protection locked="0"/>
    </xf>
    <xf numFmtId="0" fontId="3" fillId="20" borderId="29">
      <alignment vertical="center"/>
      <protection locked="0"/>
    </xf>
    <xf numFmtId="186" fontId="3" fillId="20" borderId="29">
      <alignment vertical="center"/>
      <protection locked="0"/>
    </xf>
    <xf numFmtId="186" fontId="3" fillId="20" borderId="29">
      <alignment vertical="center"/>
      <protection locked="0"/>
    </xf>
    <xf numFmtId="0" fontId="3" fillId="20" borderId="29">
      <alignment vertical="center"/>
      <protection locked="0"/>
    </xf>
    <xf numFmtId="0" fontId="3" fillId="20" borderId="29">
      <alignment vertical="center"/>
      <protection locked="0"/>
    </xf>
    <xf numFmtId="186" fontId="3" fillId="20" borderId="29">
      <alignment vertical="center"/>
      <protection locked="0"/>
    </xf>
    <xf numFmtId="186" fontId="3" fillId="20" borderId="29">
      <alignment vertical="center"/>
      <protection locked="0"/>
    </xf>
    <xf numFmtId="194" fontId="3" fillId="20" borderId="29">
      <alignment vertical="center"/>
      <protection locked="0"/>
    </xf>
    <xf numFmtId="185" fontId="3" fillId="20" borderId="29">
      <alignment vertical="center"/>
      <protection locked="0"/>
    </xf>
    <xf numFmtId="167" fontId="3" fillId="20" borderId="29">
      <alignment vertical="center"/>
      <protection locked="0"/>
    </xf>
    <xf numFmtId="167" fontId="3" fillId="20" borderId="29">
      <alignment vertical="center"/>
      <protection locked="0"/>
    </xf>
    <xf numFmtId="167" fontId="3" fillId="20" borderId="29">
      <alignment vertical="center"/>
      <protection locked="0"/>
    </xf>
    <xf numFmtId="167" fontId="3" fillId="20" borderId="29">
      <alignment vertical="center"/>
      <protection locked="0"/>
    </xf>
    <xf numFmtId="185" fontId="3" fillId="20" borderId="29">
      <alignment vertical="center"/>
      <protection locked="0"/>
    </xf>
    <xf numFmtId="185" fontId="3" fillId="20" borderId="29">
      <alignment vertical="center"/>
      <protection locked="0"/>
    </xf>
    <xf numFmtId="194" fontId="3" fillId="20" borderId="29">
      <alignment vertical="center"/>
      <protection locked="0"/>
    </xf>
    <xf numFmtId="185"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201" fontId="3" fillId="33" borderId="29">
      <alignment vertical="center"/>
    </xf>
    <xf numFmtId="194" fontId="3" fillId="33" borderId="29">
      <alignment vertical="center"/>
    </xf>
    <xf numFmtId="194" fontId="3" fillId="33" borderId="29">
      <alignment vertical="center"/>
    </xf>
    <xf numFmtId="197" fontId="3" fillId="33" borderId="29">
      <alignment vertical="center"/>
    </xf>
    <xf numFmtId="0" fontId="3" fillId="33" borderId="29">
      <alignment vertical="center"/>
    </xf>
    <xf numFmtId="0" fontId="3" fillId="33" borderId="29">
      <alignment vertical="center"/>
    </xf>
    <xf numFmtId="0" fontId="3" fillId="33" borderId="29">
      <alignment vertical="center"/>
    </xf>
    <xf numFmtId="0" fontId="3" fillId="33" borderId="29">
      <alignment vertical="center"/>
    </xf>
    <xf numFmtId="185" fontId="3" fillId="33" borderId="29">
      <alignment vertical="center"/>
    </xf>
    <xf numFmtId="194" fontId="3" fillId="33" borderId="29">
      <alignment vertical="center"/>
    </xf>
    <xf numFmtId="185" fontId="3" fillId="33" borderId="29">
      <alignment vertical="center"/>
    </xf>
    <xf numFmtId="185" fontId="3" fillId="33" borderId="29">
      <alignment vertical="center"/>
    </xf>
    <xf numFmtId="185" fontId="3" fillId="90" borderId="29">
      <alignment horizontal="right" vertical="center"/>
      <protection locked="0"/>
    </xf>
    <xf numFmtId="0" fontId="3" fillId="90" borderId="29">
      <alignment horizontal="right" vertical="center"/>
      <protection locked="0"/>
    </xf>
    <xf numFmtId="0" fontId="3" fillId="90" borderId="29">
      <alignment horizontal="right" vertical="center"/>
      <protection locked="0"/>
    </xf>
    <xf numFmtId="0" fontId="3" fillId="90" borderId="29">
      <alignment horizontal="right" vertical="center"/>
      <protection locked="0"/>
    </xf>
    <xf numFmtId="201" fontId="3" fillId="90" borderId="29">
      <alignment horizontal="right" vertical="center"/>
      <protection locked="0"/>
    </xf>
    <xf numFmtId="194" fontId="3" fillId="90" borderId="29">
      <alignment horizontal="right" vertical="center"/>
      <protection locked="0"/>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194" fontId="3" fillId="90" borderId="29">
      <alignment horizontal="right" vertical="center"/>
      <protection locked="0"/>
    </xf>
    <xf numFmtId="185" fontId="3" fillId="90" borderId="29">
      <alignment horizontal="right" vertical="center"/>
      <protection locked="0"/>
    </xf>
    <xf numFmtId="185" fontId="3" fillId="90" borderId="29">
      <alignment horizontal="right" vertical="center"/>
      <protection locked="0"/>
    </xf>
    <xf numFmtId="4" fontId="157" fillId="104" borderId="61" applyNumberFormat="0" applyProtection="0">
      <alignment horizontal="left" vertical="center" indent="1"/>
    </xf>
    <xf numFmtId="0" fontId="101" fillId="86" borderId="29" applyNumberFormat="0">
      <protection locked="0"/>
    </xf>
    <xf numFmtId="186" fontId="3" fillId="33" borderId="70">
      <alignment vertical="center"/>
    </xf>
    <xf numFmtId="190" fontId="144" fillId="38" borderId="65" applyNumberFormat="0" applyProtection="0">
      <alignment horizontal="left" vertical="top" indent="1"/>
    </xf>
    <xf numFmtId="4" fontId="101" fillId="44" borderId="66" applyNumberFormat="0" applyProtection="0">
      <alignment horizontal="left" vertical="center" indent="1"/>
    </xf>
    <xf numFmtId="190" fontId="144" fillId="38" borderId="65" applyNumberFormat="0" applyProtection="0">
      <alignment horizontal="left" vertical="top" indent="1"/>
    </xf>
    <xf numFmtId="4" fontId="144" fillId="39" borderId="63" applyNumberFormat="0" applyProtection="0">
      <alignment horizontal="right" vertical="center"/>
    </xf>
    <xf numFmtId="167" fontId="3" fillId="20" borderId="29">
      <alignment vertical="center"/>
      <protection locked="0"/>
    </xf>
    <xf numFmtId="4" fontId="144" fillId="81" borderId="63" applyNumberFormat="0" applyProtection="0">
      <alignment horizontal="right" vertical="center"/>
    </xf>
    <xf numFmtId="190" fontId="144" fillId="38"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4" fontId="144" fillId="80" borderId="63" applyNumberFormat="0" applyProtection="0">
      <alignment horizontal="right" vertical="center"/>
    </xf>
    <xf numFmtId="190" fontId="144" fillId="85" borderId="65" applyNumberFormat="0" applyProtection="0">
      <alignment horizontal="left" vertical="top" indent="1"/>
    </xf>
    <xf numFmtId="190" fontId="148" fillId="74" borderId="65" applyNumberFormat="0" applyProtection="0">
      <alignment horizontal="left" vertical="top" indent="1"/>
    </xf>
    <xf numFmtId="185" fontId="104" fillId="23" borderId="29">
      <alignment vertical="center"/>
    </xf>
    <xf numFmtId="190" fontId="101" fillId="86" borderId="29"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6" borderId="54" applyNumberFormat="0">
      <protection locked="0"/>
    </xf>
    <xf numFmtId="190" fontId="144" fillId="88" borderId="29"/>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4" fontId="101" fillId="44" borderId="66" applyNumberFormat="0" applyProtection="0">
      <alignment horizontal="left" vertical="center" indent="1"/>
    </xf>
    <xf numFmtId="4" fontId="144" fillId="82" borderId="63" applyNumberFormat="0" applyProtection="0">
      <alignment horizontal="right" vertical="center"/>
    </xf>
    <xf numFmtId="4" fontId="144" fillId="38" borderId="66" applyNumberFormat="0" applyProtection="0">
      <alignment horizontal="left" vertical="center" indent="1"/>
    </xf>
    <xf numFmtId="190" fontId="144" fillId="85" borderId="65" applyNumberFormat="0" applyProtection="0">
      <alignment horizontal="left" vertical="top" indent="1"/>
    </xf>
    <xf numFmtId="190" fontId="101" fillId="37" borderId="65" applyNumberFormat="0" applyProtection="0">
      <alignment horizontal="left" vertical="top" indent="1"/>
    </xf>
    <xf numFmtId="4" fontId="144" fillId="79" borderId="66" applyNumberFormat="0" applyProtection="0">
      <alignment horizontal="right" vertical="center"/>
    </xf>
    <xf numFmtId="4" fontId="144" fillId="79" borderId="66" applyNumberFormat="0" applyProtection="0">
      <alignment horizontal="right" vertical="center"/>
    </xf>
    <xf numFmtId="186" fontId="104" fillId="22" borderId="29">
      <alignment vertical="center"/>
      <protection locked="0"/>
    </xf>
    <xf numFmtId="186" fontId="104" fillId="22" borderId="29">
      <alignment vertical="center"/>
      <protection locked="0"/>
    </xf>
    <xf numFmtId="185" fontId="104" fillId="23" borderId="29">
      <alignment vertical="center"/>
    </xf>
    <xf numFmtId="185" fontId="104" fillId="73" borderId="29">
      <alignment horizontal="right" vertical="center"/>
      <protection locked="0"/>
    </xf>
    <xf numFmtId="197" fontId="104" fillId="73" borderId="29">
      <alignment horizontal="right" vertical="center"/>
      <protection locked="0"/>
    </xf>
    <xf numFmtId="190" fontId="132" fillId="67" borderId="63" applyNumberFormat="0" applyAlignment="0" applyProtection="0"/>
    <xf numFmtId="190" fontId="132" fillId="67" borderId="63" applyNumberFormat="0" applyAlignment="0" applyProtection="0"/>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4" fontId="144" fillId="76" borderId="63" applyNumberFormat="0" applyProtection="0">
      <alignment horizontal="left" vertical="center"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32" fillId="67" borderId="63" applyNumberFormat="0" applyAlignment="0" applyProtection="0"/>
    <xf numFmtId="190" fontId="144" fillId="37" borderId="65" applyNumberFormat="0" applyProtection="0">
      <alignment horizontal="left" vertical="top" indent="1"/>
    </xf>
    <xf numFmtId="190" fontId="132" fillId="67" borderId="63" applyNumberFormat="0" applyAlignment="0" applyProtection="0"/>
    <xf numFmtId="190" fontId="134" fillId="0" borderId="69" applyNumberFormat="0" applyFill="0" applyAlignment="0" applyProtection="0"/>
    <xf numFmtId="190" fontId="144" fillId="37" borderId="65" applyNumberFormat="0" applyProtection="0">
      <alignment horizontal="left" vertical="top" indent="1"/>
    </xf>
    <xf numFmtId="190" fontId="101" fillId="85" borderId="65" applyNumberFormat="0" applyProtection="0">
      <alignment horizontal="left" vertical="center" indent="1"/>
    </xf>
    <xf numFmtId="190" fontId="144" fillId="44" borderId="65" applyNumberFormat="0" applyProtection="0">
      <alignment horizontal="left" vertical="top" indent="1"/>
    </xf>
    <xf numFmtId="4" fontId="144" fillId="80" borderId="63" applyNumberFormat="0" applyProtection="0">
      <alignment horizontal="right" vertical="center"/>
    </xf>
    <xf numFmtId="190" fontId="144" fillId="63" borderId="63" applyNumberFormat="0" applyFont="0" applyAlignment="0" applyProtection="0"/>
    <xf numFmtId="190" fontId="144" fillId="37" borderId="65" applyNumberFormat="0" applyProtection="0">
      <alignment horizontal="left" vertical="top" indent="1"/>
    </xf>
    <xf numFmtId="190" fontId="144" fillId="38" borderId="65" applyNumberFormat="0" applyProtection="0">
      <alignment horizontal="left" vertical="top" indent="1"/>
    </xf>
    <xf numFmtId="4" fontId="144" fillId="37" borderId="66" applyNumberFormat="0" applyProtection="0">
      <alignment horizontal="left" vertical="center" indent="1"/>
    </xf>
    <xf numFmtId="4" fontId="144" fillId="77" borderId="63" applyNumberFormat="0" applyProtection="0">
      <alignment horizontal="right" vertical="center"/>
    </xf>
    <xf numFmtId="185" fontId="104" fillId="23" borderId="70">
      <alignment vertical="center"/>
    </xf>
    <xf numFmtId="185" fontId="104" fillId="22" borderId="70">
      <alignment vertical="center"/>
      <protection locked="0"/>
    </xf>
    <xf numFmtId="185" fontId="104" fillId="72" borderId="70">
      <alignment vertical="center"/>
    </xf>
    <xf numFmtId="190" fontId="140" fillId="64" borderId="63" applyNumberFormat="0" applyAlignment="0" applyProtection="0"/>
    <xf numFmtId="190" fontId="144" fillId="85" borderId="65" applyNumberFormat="0" applyProtection="0">
      <alignment horizontal="left" vertical="top" indent="1"/>
    </xf>
    <xf numFmtId="190" fontId="144" fillId="84" borderId="63" applyNumberFormat="0" applyProtection="0">
      <alignment horizontal="left" vertical="center" indent="1"/>
    </xf>
    <xf numFmtId="4" fontId="144" fillId="83" borderId="66" applyNumberFormat="0" applyProtection="0">
      <alignment horizontal="left" vertical="center" indent="1"/>
    </xf>
    <xf numFmtId="190" fontId="144" fillId="63" borderId="63" applyNumberFormat="0" applyFont="0" applyAlignment="0" applyProtection="0"/>
    <xf numFmtId="190" fontId="144" fillId="38" borderId="65" applyNumberFormat="0" applyProtection="0">
      <alignment horizontal="left" vertical="top" indent="1"/>
    </xf>
    <xf numFmtId="4" fontId="144" fillId="78" borderId="63" applyNumberFormat="0" applyProtection="0">
      <alignment horizontal="right" vertical="center"/>
    </xf>
    <xf numFmtId="4" fontId="152" fillId="86" borderId="63" applyNumberFormat="0" applyProtection="0">
      <alignment horizontal="right" vertical="center"/>
    </xf>
    <xf numFmtId="4" fontId="144" fillId="74" borderId="63" applyNumberFormat="0" applyProtection="0">
      <alignment vertical="center"/>
    </xf>
    <xf numFmtId="190" fontId="144" fillId="63" borderId="63" applyNumberFormat="0" applyFont="0" applyAlignment="0" applyProtection="0"/>
    <xf numFmtId="190" fontId="134" fillId="0" borderId="69" applyNumberFormat="0" applyFill="0" applyAlignment="0" applyProtection="0"/>
    <xf numFmtId="4" fontId="151" fillId="87" borderId="66" applyNumberFormat="0" applyProtection="0">
      <alignment horizontal="left" vertical="center" indent="1"/>
    </xf>
    <xf numFmtId="190" fontId="144" fillId="85" borderId="65" applyNumberFormat="0" applyProtection="0">
      <alignment horizontal="left" vertical="top" indent="1"/>
    </xf>
    <xf numFmtId="190" fontId="144" fillId="63" borderId="63" applyNumberFormat="0" applyFont="0" applyAlignment="0" applyProtection="0"/>
    <xf numFmtId="190" fontId="144" fillId="37" borderId="65" applyNumberFormat="0" applyProtection="0">
      <alignment horizontal="left" vertical="top" indent="1"/>
    </xf>
    <xf numFmtId="190" fontId="140" fillId="64" borderId="63" applyNumberFormat="0" applyAlignment="0" applyProtection="0"/>
    <xf numFmtId="190" fontId="144" fillId="36" borderId="63" applyNumberFormat="0" applyProtection="0">
      <alignment horizontal="left" vertical="center" indent="1"/>
    </xf>
    <xf numFmtId="190" fontId="101" fillId="85" borderId="65" applyNumberFormat="0" applyProtection="0">
      <alignment horizontal="left" vertical="top" indent="1"/>
    </xf>
    <xf numFmtId="4" fontId="144" fillId="0" borderId="63" applyNumberFormat="0" applyProtection="0">
      <alignment horizontal="righ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4" fontId="144" fillId="39" borderId="63" applyNumberFormat="0" applyProtection="0">
      <alignment horizontal="right" vertical="center"/>
    </xf>
    <xf numFmtId="186" fontId="3" fillId="20" borderId="70">
      <alignment vertical="center"/>
      <protection locked="0"/>
    </xf>
    <xf numFmtId="4" fontId="101" fillId="44" borderId="66" applyNumberFormat="0" applyProtection="0">
      <alignment horizontal="left" vertical="center" indent="1"/>
    </xf>
    <xf numFmtId="190" fontId="144" fillId="44" borderId="65" applyNumberFormat="0" applyProtection="0">
      <alignment horizontal="left" vertical="top" indent="1"/>
    </xf>
    <xf numFmtId="4" fontId="147" fillId="24" borderId="63" applyNumberFormat="0" applyProtection="0">
      <alignment horizontal="right" vertical="center"/>
    </xf>
    <xf numFmtId="190" fontId="144" fillId="37" borderId="65" applyNumberFormat="0" applyProtection="0">
      <alignment horizontal="left" vertical="top" indent="1"/>
    </xf>
    <xf numFmtId="4" fontId="144" fillId="82" borderId="63" applyNumberFormat="0" applyProtection="0">
      <alignment horizontal="right" vertical="center"/>
    </xf>
    <xf numFmtId="190" fontId="144" fillId="44" borderId="65" applyNumberFormat="0" applyProtection="0">
      <alignment horizontal="left" vertical="top" indent="1"/>
    </xf>
    <xf numFmtId="4" fontId="144" fillId="42" borderId="63" applyNumberFormat="0" applyProtection="0">
      <alignment horizontal="right" vertical="center"/>
    </xf>
    <xf numFmtId="4" fontId="150" fillId="36" borderId="65" applyNumberFormat="0" applyProtection="0">
      <alignment horizontal="left" vertical="center"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01" fillId="44" borderId="66" applyNumberFormat="0" applyProtection="0">
      <alignment horizontal="left" vertical="center" indent="1"/>
    </xf>
    <xf numFmtId="190" fontId="144" fillId="85" borderId="65" applyNumberFormat="0" applyProtection="0">
      <alignment horizontal="left" vertical="top" indent="1"/>
    </xf>
    <xf numFmtId="4" fontId="150" fillId="36" borderId="65" applyNumberFormat="0" applyProtection="0">
      <alignment horizontal="left" vertical="center" indent="1"/>
    </xf>
    <xf numFmtId="190" fontId="144" fillId="85" borderId="65" applyNumberFormat="0" applyProtection="0">
      <alignment horizontal="left" vertical="top" indent="1"/>
    </xf>
    <xf numFmtId="190" fontId="144" fillId="38" borderId="65" applyNumberFormat="0" applyProtection="0">
      <alignment horizontal="left" vertical="top" indent="1"/>
    </xf>
    <xf numFmtId="4" fontId="101" fillId="44" borderId="66" applyNumberFormat="0" applyProtection="0">
      <alignment horizontal="left" vertical="center" indent="1"/>
    </xf>
    <xf numFmtId="190" fontId="145" fillId="67" borderId="64" applyNumberFormat="0" applyAlignment="0" applyProtection="0"/>
    <xf numFmtId="185" fontId="3" fillId="20" borderId="70">
      <alignment vertical="center"/>
      <protection locked="0"/>
    </xf>
    <xf numFmtId="4" fontId="144" fillId="0" borderId="63" applyNumberFormat="0" applyProtection="0">
      <alignment horizontal="right" vertical="center"/>
    </xf>
    <xf numFmtId="190" fontId="144" fillId="37" borderId="63" applyNumberFormat="0" applyProtection="0">
      <alignment horizontal="left" vertical="center" indent="1"/>
    </xf>
    <xf numFmtId="190" fontId="144" fillId="44" borderId="65" applyNumberFormat="0" applyProtection="0">
      <alignment horizontal="left" vertical="top" indent="1"/>
    </xf>
    <xf numFmtId="197" fontId="104" fillId="73" borderId="70">
      <alignment horizontal="right" vertical="center"/>
      <protection locked="0"/>
    </xf>
    <xf numFmtId="185" fontId="104" fillId="23" borderId="70">
      <alignment vertical="center"/>
    </xf>
    <xf numFmtId="197" fontId="104" fillId="72" borderId="70">
      <alignment vertical="center"/>
    </xf>
    <xf numFmtId="190" fontId="144" fillId="63" borderId="63" applyNumberFormat="0" applyFont="0" applyAlignment="0" applyProtection="0"/>
    <xf numFmtId="4" fontId="144" fillId="76" borderId="63" applyNumberFormat="0" applyProtection="0">
      <alignment horizontal="left" vertical="center" indent="1"/>
    </xf>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01" fillId="44" borderId="65" applyNumberFormat="0" applyProtection="0">
      <alignment horizontal="left" vertical="center" indent="1"/>
    </xf>
    <xf numFmtId="190" fontId="148" fillId="74" borderId="65" applyNumberFormat="0" applyProtection="0">
      <alignment horizontal="left" vertical="top" indent="1"/>
    </xf>
    <xf numFmtId="190" fontId="132" fillId="67" borderId="63" applyNumberFormat="0" applyAlignment="0" applyProtection="0"/>
    <xf numFmtId="190" fontId="144" fillId="37" borderId="65" applyNumberFormat="0" applyProtection="0">
      <alignment horizontal="left" vertical="top" indent="1"/>
    </xf>
    <xf numFmtId="190" fontId="144" fillId="84" borderId="63" applyNumberFormat="0" applyProtection="0">
      <alignment horizontal="left" vertical="center" indent="1"/>
    </xf>
    <xf numFmtId="4" fontId="101" fillId="44" borderId="66" applyNumberFormat="0" applyProtection="0">
      <alignment horizontal="left" vertical="center" indent="1"/>
    </xf>
    <xf numFmtId="190" fontId="144" fillId="37" borderId="65" applyNumberFormat="0" applyProtection="0">
      <alignment horizontal="left" vertical="top" indent="1"/>
    </xf>
    <xf numFmtId="190" fontId="144" fillId="63" borderId="63" applyNumberFormat="0" applyFont="0" applyAlignment="0" applyProtection="0"/>
    <xf numFmtId="190" fontId="144" fillId="37" borderId="65" applyNumberFormat="0" applyProtection="0">
      <alignment horizontal="left" vertical="top" indent="1"/>
    </xf>
    <xf numFmtId="190" fontId="148" fillId="74" borderId="65" applyNumberFormat="0" applyProtection="0">
      <alignment horizontal="left" vertical="top"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8" fillId="74" borderId="65" applyNumberFormat="0" applyProtection="0">
      <alignment horizontal="left" vertical="top" indent="1"/>
    </xf>
    <xf numFmtId="190" fontId="144" fillId="38" borderId="65" applyNumberFormat="0" applyProtection="0">
      <alignment horizontal="left" vertical="top" indent="1"/>
    </xf>
    <xf numFmtId="190" fontId="145" fillId="67" borderId="64" applyNumberFormat="0" applyAlignment="0" applyProtection="0"/>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34" fillId="0" borderId="69" applyNumberFormat="0" applyFill="0" applyAlignment="0" applyProtection="0"/>
    <xf numFmtId="190" fontId="101" fillId="85" borderId="65" applyNumberFormat="0" applyProtection="0">
      <alignment horizontal="left" vertical="center" indent="1"/>
    </xf>
    <xf numFmtId="190" fontId="144" fillId="37" borderId="65" applyNumberFormat="0" applyProtection="0">
      <alignment horizontal="left" vertical="top" indent="1"/>
    </xf>
    <xf numFmtId="195" fontId="107" fillId="0" borderId="72" applyFill="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38" borderId="65" applyNumberFormat="0" applyProtection="0">
      <alignment horizontal="left" vertical="top" indent="1"/>
    </xf>
    <xf numFmtId="4" fontId="144" fillId="37" borderId="66" applyNumberFormat="0" applyProtection="0">
      <alignment horizontal="left" vertical="center" indent="1"/>
    </xf>
    <xf numFmtId="4" fontId="144" fillId="74" borderId="63" applyNumberFormat="0" applyProtection="0">
      <alignment vertical="center"/>
    </xf>
    <xf numFmtId="190" fontId="101"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40" fillId="64" borderId="63" applyNumberForma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4" fontId="152" fillId="86" borderId="63" applyNumberFormat="0" applyProtection="0">
      <alignment horizontal="right" vertical="center"/>
    </xf>
    <xf numFmtId="190" fontId="101" fillId="37" borderId="65" applyNumberFormat="0" applyProtection="0">
      <alignment horizontal="left" vertical="top" indent="1"/>
    </xf>
    <xf numFmtId="190" fontId="144" fillId="38" borderId="65" applyNumberFormat="0" applyProtection="0">
      <alignment horizontal="left" vertical="top" indent="1"/>
    </xf>
    <xf numFmtId="190" fontId="101" fillId="44" borderId="65" applyNumberFormat="0" applyProtection="0">
      <alignment horizontal="left" vertical="top" indent="1"/>
    </xf>
    <xf numFmtId="4" fontId="144" fillId="77" borderId="63" applyNumberFormat="0" applyProtection="0">
      <alignment horizontal="right" vertical="center"/>
    </xf>
    <xf numFmtId="197" fontId="3" fillId="90" borderId="70">
      <alignment horizontal="right" vertical="center"/>
      <protection locked="0"/>
    </xf>
    <xf numFmtId="37" fontId="107" fillId="0" borderId="68" applyNumberFormat="0"/>
    <xf numFmtId="190" fontId="144" fillId="37" borderId="65" applyNumberFormat="0" applyProtection="0">
      <alignment horizontal="left" vertical="top" indent="1"/>
    </xf>
    <xf numFmtId="190" fontId="144" fillId="38" borderId="65" applyNumberFormat="0" applyProtection="0">
      <alignment horizontal="left" vertical="top" indent="1"/>
    </xf>
    <xf numFmtId="4" fontId="144" fillId="83" borderId="66" applyNumberFormat="0" applyProtection="0">
      <alignment horizontal="left" vertical="center" indent="1"/>
    </xf>
    <xf numFmtId="4" fontId="147" fillId="75" borderId="63" applyNumberFormat="0" applyProtection="0">
      <alignment vertical="center"/>
    </xf>
    <xf numFmtId="190" fontId="104" fillId="23" borderId="70">
      <alignment vertical="center"/>
    </xf>
    <xf numFmtId="190" fontId="104" fillId="22" borderId="70">
      <alignment vertical="center"/>
      <protection locked="0"/>
    </xf>
    <xf numFmtId="190" fontId="145" fillId="67" borderId="64" applyNumberFormat="0" applyAlignment="0" applyProtection="0"/>
    <xf numFmtId="190" fontId="132" fillId="67" borderId="63" applyNumberFormat="0" applyAlignment="0" applyProtection="0"/>
    <xf numFmtId="190" fontId="134" fillId="0" borderId="69" applyNumberFormat="0" applyFill="0" applyAlignment="0" applyProtection="0"/>
    <xf numFmtId="4" fontId="150" fillId="71" borderId="65" applyNumberFormat="0" applyProtection="0">
      <alignment vertical="center"/>
    </xf>
    <xf numFmtId="190" fontId="144" fillId="44" borderId="65" applyNumberFormat="0" applyProtection="0">
      <alignment horizontal="left" vertical="top" indent="1"/>
    </xf>
    <xf numFmtId="4" fontId="144" fillId="81" borderId="63" applyNumberFormat="0" applyProtection="0">
      <alignment horizontal="right" vertical="center"/>
    </xf>
    <xf numFmtId="190" fontId="144" fillId="63" borderId="63" applyNumberFormat="0" applyFont="0" applyAlignment="0" applyProtection="0"/>
    <xf numFmtId="190" fontId="144" fillId="38" borderId="65" applyNumberFormat="0" applyProtection="0">
      <alignment horizontal="left" vertical="top" indent="1"/>
    </xf>
    <xf numFmtId="190" fontId="144" fillId="44" borderId="65" applyNumberFormat="0" applyProtection="0">
      <alignment horizontal="left" vertical="top" indent="1"/>
    </xf>
    <xf numFmtId="4" fontId="147" fillId="75" borderId="63" applyNumberFormat="0" applyProtection="0">
      <alignment vertical="center"/>
    </xf>
    <xf numFmtId="4" fontId="144" fillId="81" borderId="63" applyNumberFormat="0" applyProtection="0">
      <alignment horizontal="right" vertical="center"/>
    </xf>
    <xf numFmtId="190" fontId="145" fillId="67" borderId="64" applyNumberFormat="0" applyAlignment="0" applyProtection="0"/>
    <xf numFmtId="190" fontId="144" fillId="44" borderId="65" applyNumberFormat="0" applyProtection="0">
      <alignment horizontal="left" vertical="top" indent="1"/>
    </xf>
    <xf numFmtId="4" fontId="144" fillId="80" borderId="63" applyNumberFormat="0" applyProtection="0">
      <alignment horizontal="right" vertical="center"/>
    </xf>
    <xf numFmtId="190" fontId="150" fillId="71" borderId="65" applyNumberFormat="0" applyProtection="0">
      <alignment horizontal="left" vertical="top" indent="1"/>
    </xf>
    <xf numFmtId="190" fontId="144" fillId="85" borderId="65" applyNumberFormat="0" applyProtection="0">
      <alignment horizontal="left" vertical="top" indent="1"/>
    </xf>
    <xf numFmtId="190" fontId="144" fillId="63" borderId="63" applyNumberFormat="0" applyFon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4" fontId="144" fillId="78" borderId="63" applyNumberFormat="0" applyProtection="0">
      <alignment horizontal="right" vertical="center"/>
    </xf>
    <xf numFmtId="190" fontId="144" fillId="63" borderId="63" applyNumberFormat="0" applyFont="0" applyAlignment="0" applyProtection="0"/>
    <xf numFmtId="190" fontId="144" fillId="85" borderId="65" applyNumberFormat="0" applyProtection="0">
      <alignment horizontal="left" vertical="top" indent="1"/>
    </xf>
    <xf numFmtId="4" fontId="151" fillId="87" borderId="66" applyNumberFormat="0" applyProtection="0">
      <alignment horizontal="left" vertical="center"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4" fontId="144" fillId="75" borderId="63" applyNumberFormat="0" applyProtection="0">
      <alignment horizontal="left" vertical="center" indent="1"/>
    </xf>
    <xf numFmtId="4" fontId="144" fillId="37" borderId="66" applyNumberFormat="0" applyProtection="0">
      <alignment horizontal="left" vertical="center" indent="1"/>
    </xf>
    <xf numFmtId="4" fontId="151" fillId="87" borderId="66" applyNumberFormat="0" applyProtection="0">
      <alignment horizontal="left" vertical="center" indent="1"/>
    </xf>
    <xf numFmtId="190" fontId="144" fillId="37" borderId="65" applyNumberFormat="0" applyProtection="0">
      <alignment horizontal="left" vertical="top"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4" fontId="144" fillId="83" borderId="66" applyNumberFormat="0" applyProtection="0">
      <alignment horizontal="left" vertical="center" indent="1"/>
    </xf>
    <xf numFmtId="4" fontId="151" fillId="87" borderId="66" applyNumberFormat="0" applyProtection="0">
      <alignment horizontal="left" vertical="center"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center" indent="1"/>
    </xf>
    <xf numFmtId="190" fontId="144" fillId="37" borderId="65" applyNumberFormat="0" applyProtection="0">
      <alignment horizontal="left" vertical="top" indent="1"/>
    </xf>
    <xf numFmtId="190" fontId="144" fillId="63" borderId="63" applyNumberFormat="0" applyFont="0" applyAlignment="0" applyProtection="0"/>
    <xf numFmtId="4" fontId="147" fillId="24" borderId="63" applyNumberFormat="0" applyProtection="0">
      <alignment horizontal="right" vertical="center"/>
    </xf>
    <xf numFmtId="190" fontId="144" fillId="85" borderId="65" applyNumberFormat="0" applyProtection="0">
      <alignment horizontal="left" vertical="top" indent="1"/>
    </xf>
    <xf numFmtId="190" fontId="144" fillId="38" borderId="65" applyNumberFormat="0" applyProtection="0">
      <alignment horizontal="left" vertical="top" indent="1"/>
    </xf>
    <xf numFmtId="4" fontId="144" fillId="38" borderId="66" applyNumberFormat="0" applyProtection="0">
      <alignment horizontal="left" vertical="center" indent="1"/>
    </xf>
    <xf numFmtId="4" fontId="147" fillId="75" borderId="63" applyNumberFormat="0" applyProtection="0">
      <alignment vertical="center"/>
    </xf>
    <xf numFmtId="194" fontId="3" fillId="33" borderId="70">
      <alignment vertical="center"/>
    </xf>
    <xf numFmtId="190" fontId="150" fillId="38" borderId="65" applyNumberFormat="0" applyProtection="0">
      <alignment horizontal="left" vertical="top" indent="1"/>
    </xf>
    <xf numFmtId="190" fontId="101" fillId="37" borderId="65" applyNumberFormat="0" applyProtection="0">
      <alignment horizontal="left" vertical="top" indent="1"/>
    </xf>
    <xf numFmtId="4" fontId="144" fillId="81" borderId="63" applyNumberFormat="0" applyProtection="0">
      <alignment horizontal="right" vertical="center"/>
    </xf>
    <xf numFmtId="185" fontId="104" fillId="73" borderId="70">
      <alignment horizontal="right" vertical="center"/>
      <protection locked="0"/>
    </xf>
    <xf numFmtId="186" fontId="104" fillId="23" borderId="70">
      <alignment vertical="center"/>
    </xf>
    <xf numFmtId="190" fontId="104" fillId="22" borderId="70">
      <alignment vertical="center"/>
      <protection locked="0"/>
    </xf>
    <xf numFmtId="190" fontId="144" fillId="63" borderId="63" applyNumberFormat="0" applyFont="0" applyAlignment="0" applyProtection="0"/>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78" borderId="63" applyNumberFormat="0" applyProtection="0">
      <alignment horizontal="right" vertical="center"/>
    </xf>
    <xf numFmtId="190" fontId="144" fillId="63" borderId="63" applyNumberFormat="0" applyFont="0" applyAlignment="0" applyProtection="0"/>
    <xf numFmtId="190" fontId="144" fillId="44" borderId="65" applyNumberFormat="0" applyProtection="0">
      <alignment horizontal="left" vertical="top" indent="1"/>
    </xf>
    <xf numFmtId="4" fontId="144" fillId="81" borderId="63" applyNumberFormat="0" applyProtection="0">
      <alignment horizontal="right" vertical="center"/>
    </xf>
    <xf numFmtId="4" fontId="144" fillId="37" borderId="66" applyNumberFormat="0" applyProtection="0">
      <alignment horizontal="left" vertical="center" indent="1"/>
    </xf>
    <xf numFmtId="190" fontId="101" fillId="37" borderId="65" applyNumberFormat="0" applyProtection="0">
      <alignment horizontal="left" vertical="top" indent="1"/>
    </xf>
    <xf numFmtId="190" fontId="144" fillId="38" borderId="65" applyNumberFormat="0" applyProtection="0">
      <alignment horizontal="left" vertical="top" indent="1"/>
    </xf>
    <xf numFmtId="4" fontId="144" fillId="38" borderId="63" applyNumberFormat="0" applyProtection="0">
      <alignment horizontal="right" vertical="center"/>
    </xf>
    <xf numFmtId="190" fontId="144" fillId="37" borderId="65" applyNumberFormat="0" applyProtection="0">
      <alignment horizontal="left" vertical="top" indent="1"/>
    </xf>
    <xf numFmtId="190" fontId="101" fillId="85" borderId="65" applyNumberFormat="0" applyProtection="0">
      <alignment horizontal="left" vertical="center" indent="1"/>
    </xf>
    <xf numFmtId="4" fontId="144" fillId="38" borderId="66" applyNumberFormat="0" applyProtection="0">
      <alignment horizontal="left" vertical="center" indent="1"/>
    </xf>
    <xf numFmtId="190" fontId="101" fillId="85" borderId="65" applyNumberFormat="0" applyProtection="0">
      <alignment horizontal="left" vertical="top" indent="1"/>
    </xf>
    <xf numFmtId="190" fontId="144" fillId="63" borderId="63" applyNumberFormat="0" applyFont="0" applyAlignment="0" applyProtection="0"/>
    <xf numFmtId="4" fontId="101" fillId="44" borderId="66" applyNumberFormat="0" applyProtection="0">
      <alignment horizontal="left" vertical="center" indent="1"/>
    </xf>
    <xf numFmtId="190" fontId="145" fillId="67" borderId="64" applyNumberFormat="0" applyAlignment="0" applyProtection="0"/>
    <xf numFmtId="190" fontId="144" fillId="37" borderId="63" applyNumberFormat="0" applyProtection="0">
      <alignment horizontal="left" vertical="center" indent="1"/>
    </xf>
    <xf numFmtId="4" fontId="144" fillId="77" borderId="63" applyNumberFormat="0" applyProtection="0">
      <alignment horizontal="right" vertical="center"/>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01" fillId="44" borderId="65" applyNumberFormat="0" applyProtection="0">
      <alignment horizontal="left" vertical="center" indent="1"/>
    </xf>
    <xf numFmtId="190" fontId="148" fillId="74" borderId="65" applyNumberFormat="0" applyProtection="0">
      <alignment horizontal="left" vertical="top"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40" fillId="64" borderId="63" applyNumberFormat="0" applyAlignment="0" applyProtection="0"/>
    <xf numFmtId="190" fontId="144" fillId="37" borderId="65" applyNumberFormat="0" applyProtection="0">
      <alignment horizontal="left" vertical="top" indent="1"/>
    </xf>
    <xf numFmtId="190" fontId="132" fillId="67" borderId="63" applyNumberFormat="0" applyAlignment="0" applyProtection="0"/>
    <xf numFmtId="190" fontId="134" fillId="0" borderId="69" applyNumberFormat="0" applyFill="0" applyAlignment="0" applyProtection="0"/>
    <xf numFmtId="190" fontId="144" fillId="37" borderId="65" applyNumberFormat="0" applyProtection="0">
      <alignment horizontal="left" vertical="top" indent="1"/>
    </xf>
    <xf numFmtId="190" fontId="144" fillId="85" borderId="63" applyNumberFormat="0" applyProtection="0">
      <alignment horizontal="left" vertical="center" indent="1"/>
    </xf>
    <xf numFmtId="190" fontId="144" fillId="44" borderId="65" applyNumberFormat="0" applyProtection="0">
      <alignment horizontal="left" vertical="top" indent="1"/>
    </xf>
    <xf numFmtId="4" fontId="144" fillId="46" borderId="63" applyNumberFormat="0" applyProtection="0">
      <alignment horizontal="right" vertical="center"/>
    </xf>
    <xf numFmtId="190" fontId="144" fillId="63" borderId="63" applyNumberFormat="0" applyFont="0" applyAlignment="0" applyProtection="0"/>
    <xf numFmtId="190" fontId="134" fillId="0" borderId="69" applyNumberFormat="0" applyFill="0" applyAlignment="0" applyProtection="0"/>
    <xf numFmtId="190" fontId="144" fillId="37" borderId="65" applyNumberFormat="0" applyProtection="0">
      <alignment horizontal="left" vertical="top" indent="1"/>
    </xf>
    <xf numFmtId="190" fontId="144" fillId="38" borderId="65" applyNumberFormat="0" applyProtection="0">
      <alignment horizontal="left" vertical="top" indent="1"/>
    </xf>
    <xf numFmtId="4" fontId="144" fillId="38" borderId="63" applyNumberFormat="0" applyProtection="0">
      <alignment horizontal="right" vertical="center"/>
    </xf>
    <xf numFmtId="4" fontId="144" fillId="76" borderId="63" applyNumberFormat="0" applyProtection="0">
      <alignment horizontal="left" vertical="center" indent="1"/>
    </xf>
    <xf numFmtId="190" fontId="104" fillId="23" borderId="70">
      <alignment vertical="center"/>
    </xf>
    <xf numFmtId="185" fontId="104" fillId="22" borderId="70">
      <alignment vertical="center"/>
      <protection locked="0"/>
    </xf>
    <xf numFmtId="185" fontId="104" fillId="72" borderId="70">
      <alignment vertical="center"/>
    </xf>
    <xf numFmtId="190" fontId="140" fillId="64" borderId="63" applyNumberFormat="0" applyAlignment="0" applyProtection="0"/>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82" borderId="63" applyNumberFormat="0" applyProtection="0">
      <alignment horizontal="right" vertical="center"/>
    </xf>
    <xf numFmtId="190" fontId="144" fillId="63" borderId="63" applyNumberFormat="0" applyFont="0" applyAlignment="0" applyProtection="0"/>
    <xf numFmtId="190" fontId="140" fillId="64" borderId="63" applyNumberFormat="0" applyAlignment="0" applyProtection="0"/>
    <xf numFmtId="4" fontId="144" fillId="81" borderId="63" applyNumberFormat="0" applyProtection="0">
      <alignment horizontal="right" vertical="center"/>
    </xf>
    <xf numFmtId="37" fontId="107" fillId="0" borderId="68" applyNumberFormat="0"/>
    <xf numFmtId="4" fontId="144" fillId="75" borderId="63" applyNumberFormat="0" applyProtection="0">
      <alignment horizontal="left" vertical="center" indent="1"/>
    </xf>
    <xf numFmtId="190" fontId="144" fillId="37" borderId="65" applyNumberFormat="0" applyProtection="0">
      <alignment horizontal="left" vertical="top" indent="1"/>
    </xf>
    <xf numFmtId="190" fontId="144" fillId="63" borderId="63" applyNumberFormat="0" applyFont="0" applyAlignment="0" applyProtection="0"/>
    <xf numFmtId="4" fontId="144" fillId="74" borderId="63" applyNumberFormat="0" applyProtection="0">
      <alignment vertical="center"/>
    </xf>
    <xf numFmtId="190" fontId="150" fillId="38" borderId="65" applyNumberFormat="0" applyProtection="0">
      <alignment horizontal="left" vertical="top" indent="1"/>
    </xf>
    <xf numFmtId="190" fontId="144" fillId="85" borderId="65" applyNumberFormat="0" applyProtection="0">
      <alignment horizontal="left" vertical="top" indent="1"/>
    </xf>
    <xf numFmtId="190" fontId="132" fillId="67" borderId="63" applyNumberFormat="0" applyAlignment="0" applyProtection="0"/>
    <xf numFmtId="190" fontId="144" fillId="37" borderId="65" applyNumberFormat="0" applyProtection="0">
      <alignment horizontal="left" vertical="top" indent="1"/>
    </xf>
    <xf numFmtId="190" fontId="140" fillId="64" borderId="63" applyNumberFormat="0" applyAlignment="0" applyProtection="0"/>
    <xf numFmtId="190" fontId="101" fillId="44" borderId="65" applyNumberFormat="0" applyProtection="0">
      <alignment horizontal="left" vertical="center" indent="1"/>
    </xf>
    <xf numFmtId="190" fontId="144" fillId="85" borderId="65" applyNumberFormat="0" applyProtection="0">
      <alignment horizontal="left" vertical="top" indent="1"/>
    </xf>
    <xf numFmtId="4" fontId="147" fillId="24" borderId="63" applyNumberFormat="0" applyProtection="0">
      <alignment horizontal="right" vertical="center"/>
    </xf>
    <xf numFmtId="190" fontId="144" fillId="84" borderId="63" applyNumberFormat="0" applyProtection="0">
      <alignment horizontal="left" vertical="center" indent="1"/>
    </xf>
    <xf numFmtId="190" fontId="144" fillId="85" borderId="65" applyNumberFormat="0" applyProtection="0">
      <alignment horizontal="left" vertical="top" indent="1"/>
    </xf>
    <xf numFmtId="4" fontId="144" fillId="80" borderId="63" applyNumberFormat="0" applyProtection="0">
      <alignment horizontal="right" vertical="center"/>
    </xf>
    <xf numFmtId="4" fontId="101" fillId="44" borderId="66" applyNumberFormat="0" applyProtection="0">
      <alignment horizontal="left" vertical="center" indent="1"/>
    </xf>
    <xf numFmtId="190" fontId="144" fillId="44" borderId="65" applyNumberFormat="0" applyProtection="0">
      <alignment horizontal="left" vertical="top" indent="1"/>
    </xf>
    <xf numFmtId="190" fontId="144" fillId="63" borderId="63" applyNumberFormat="0" applyFont="0" applyAlignment="0" applyProtection="0"/>
    <xf numFmtId="190" fontId="140" fillId="64" borderId="63" applyNumberFormat="0" applyAlignment="0" applyProtection="0"/>
    <xf numFmtId="190" fontId="144" fillId="85" borderId="65" applyNumberFormat="0" applyProtection="0">
      <alignment horizontal="left" vertical="top" indent="1"/>
    </xf>
    <xf numFmtId="190" fontId="144" fillId="38" borderId="65" applyNumberFormat="0" applyProtection="0">
      <alignment horizontal="left" vertical="top" indent="1"/>
    </xf>
    <xf numFmtId="4" fontId="144" fillId="0" borderId="63" applyNumberFormat="0" applyProtection="0">
      <alignment horizontal="right" vertical="center"/>
    </xf>
    <xf numFmtId="190" fontId="144" fillId="63" borderId="63" applyNumberFormat="0" applyFont="0" applyAlignment="0" applyProtection="0"/>
    <xf numFmtId="190" fontId="132" fillId="67" borderId="63" applyNumberFormat="0" applyAlignment="0" applyProtection="0"/>
    <xf numFmtId="190" fontId="145" fillId="67" borderId="64" applyNumberFormat="0" applyAlignment="0" applyProtection="0"/>
    <xf numFmtId="190" fontId="144" fillId="63" borderId="63" applyNumberFormat="0" applyFont="0" applyAlignment="0" applyProtection="0"/>
    <xf numFmtId="4" fontId="144" fillId="74" borderId="63" applyNumberFormat="0" applyProtection="0">
      <alignment vertical="center"/>
    </xf>
    <xf numFmtId="4" fontId="144" fillId="75" borderId="63" applyNumberFormat="0" applyProtection="0">
      <alignment horizontal="left" vertical="center" indent="1"/>
    </xf>
    <xf numFmtId="4" fontId="144" fillId="76" borderId="63" applyNumberFormat="0" applyProtection="0">
      <alignment horizontal="left" vertical="center" indent="1"/>
    </xf>
    <xf numFmtId="4" fontId="144" fillId="79" borderId="66" applyNumberFormat="0" applyProtection="0">
      <alignment horizontal="right" vertical="center"/>
    </xf>
    <xf numFmtId="4" fontId="144" fillId="80" borderId="63" applyNumberFormat="0" applyProtection="0">
      <alignment horizontal="right" vertical="center"/>
    </xf>
    <xf numFmtId="4" fontId="144" fillId="39" borderId="63" applyNumberFormat="0" applyProtection="0">
      <alignment horizontal="right" vertical="center"/>
    </xf>
    <xf numFmtId="4" fontId="144" fillId="83" borderId="66" applyNumberFormat="0" applyProtection="0">
      <alignment horizontal="left" vertical="center" indent="1"/>
    </xf>
    <xf numFmtId="4" fontId="144" fillId="37" borderId="66" applyNumberFormat="0" applyProtection="0">
      <alignment horizontal="left" vertical="center" indent="1"/>
    </xf>
    <xf numFmtId="4" fontId="144" fillId="37" borderId="66" applyNumberFormat="0" applyProtection="0">
      <alignment horizontal="left" vertical="center" indent="1"/>
    </xf>
    <xf numFmtId="4" fontId="101" fillId="44" borderId="66" applyNumberFormat="0" applyProtection="0">
      <alignment horizontal="left" vertical="center" indent="1"/>
    </xf>
    <xf numFmtId="190" fontId="101" fillId="44" borderId="65" applyNumberFormat="0" applyProtection="0">
      <alignment horizontal="left" vertical="top" indent="1"/>
    </xf>
    <xf numFmtId="190" fontId="144" fillId="85"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4" fontId="144" fillId="77" borderId="63" applyNumberFormat="0" applyProtection="0">
      <alignment horizontal="right" vertical="center"/>
    </xf>
    <xf numFmtId="37" fontId="107" fillId="0" borderId="68" applyNumberFormat="0"/>
    <xf numFmtId="190" fontId="144" fillId="38" borderId="65" applyNumberFormat="0" applyProtection="0">
      <alignment horizontal="left" vertical="top" indent="1"/>
    </xf>
    <xf numFmtId="4" fontId="152" fillId="86" borderId="63" applyNumberFormat="0" applyProtection="0">
      <alignment horizontal="right" vertical="center"/>
    </xf>
    <xf numFmtId="4" fontId="151" fillId="87" borderId="66" applyNumberFormat="0" applyProtection="0">
      <alignment horizontal="left" vertical="center" indent="1"/>
    </xf>
    <xf numFmtId="190" fontId="150" fillId="38" borderId="65" applyNumberFormat="0" applyProtection="0">
      <alignment horizontal="left" vertical="top" indent="1"/>
    </xf>
    <xf numFmtId="4" fontId="144" fillId="76" borderId="63" applyNumberFormat="0" applyProtection="0">
      <alignment horizontal="left" vertical="center" indent="1"/>
    </xf>
    <xf numFmtId="4" fontId="147" fillId="24" borderId="63" applyNumberFormat="0" applyProtection="0">
      <alignment horizontal="right" vertical="center"/>
    </xf>
    <xf numFmtId="4" fontId="144" fillId="0" borderId="63" applyNumberFormat="0" applyProtection="0">
      <alignment horizontal="right" vertical="center"/>
    </xf>
    <xf numFmtId="190" fontId="150" fillId="71" borderId="65" applyNumberFormat="0" applyProtection="0">
      <alignment horizontal="left" vertical="top" indent="1"/>
    </xf>
    <xf numFmtId="4" fontId="150" fillId="36" borderId="65" applyNumberFormat="0" applyProtection="0">
      <alignment horizontal="left" vertical="center" indent="1"/>
    </xf>
    <xf numFmtId="4" fontId="150" fillId="71" borderId="65" applyNumberFormat="0" applyProtection="0">
      <alignment vertical="center"/>
    </xf>
    <xf numFmtId="190" fontId="149" fillId="44" borderId="67" applyBorder="0"/>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center" indent="1"/>
    </xf>
    <xf numFmtId="190" fontId="144" fillId="85"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center" indent="1"/>
    </xf>
    <xf numFmtId="4" fontId="144" fillId="38" borderId="66" applyNumberFormat="0" applyProtection="0">
      <alignment horizontal="left" vertical="center" indent="1"/>
    </xf>
    <xf numFmtId="4" fontId="144" fillId="37" borderId="66" applyNumberFormat="0" applyProtection="0">
      <alignment horizontal="left" vertical="center" indent="1"/>
    </xf>
    <xf numFmtId="4" fontId="144" fillId="38" borderId="63" applyNumberFormat="0" applyProtection="0">
      <alignment horizontal="right" vertical="center"/>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82" borderId="63" applyNumberFormat="0" applyProtection="0">
      <alignment horizontal="right" vertical="center"/>
    </xf>
    <xf numFmtId="4" fontId="144" fillId="39" borderId="63" applyNumberFormat="0" applyProtection="0">
      <alignment horizontal="right" vertical="center"/>
    </xf>
    <xf numFmtId="4" fontId="144" fillId="42" borderId="63" applyNumberFormat="0" applyProtection="0">
      <alignment horizontal="right" vertical="center"/>
    </xf>
    <xf numFmtId="4" fontId="144" fillId="81" borderId="63" applyNumberFormat="0" applyProtection="0">
      <alignment horizontal="right" vertical="center"/>
    </xf>
    <xf numFmtId="4" fontId="144" fillId="78" borderId="63" applyNumberFormat="0" applyProtection="0">
      <alignment horizontal="right" vertical="center"/>
    </xf>
    <xf numFmtId="4" fontId="144" fillId="76" borderId="63" applyNumberFormat="0" applyProtection="0">
      <alignment horizontal="left" vertical="center" indent="1"/>
    </xf>
    <xf numFmtId="4" fontId="144" fillId="75" borderId="63" applyNumberFormat="0" applyProtection="0">
      <alignment horizontal="left" vertical="center" indent="1"/>
    </xf>
    <xf numFmtId="4" fontId="147" fillId="75" borderId="63" applyNumberFormat="0" applyProtection="0">
      <alignment vertical="center"/>
    </xf>
    <xf numFmtId="190" fontId="134" fillId="0" borderId="69" applyNumberFormat="0" applyFill="0" applyAlignment="0" applyProtection="0"/>
    <xf numFmtId="190" fontId="150" fillId="38" borderId="65" applyNumberFormat="0" applyProtection="0">
      <alignment horizontal="left" vertical="top" indent="1"/>
    </xf>
    <xf numFmtId="4" fontId="147" fillId="24" borderId="63" applyNumberFormat="0" applyProtection="0">
      <alignment horizontal="right" vertical="center"/>
    </xf>
    <xf numFmtId="4" fontId="144" fillId="0" borderId="63" applyNumberFormat="0" applyProtection="0">
      <alignment horizontal="right" vertical="center"/>
    </xf>
    <xf numFmtId="4" fontId="150" fillId="36" borderId="65" applyNumberFormat="0" applyProtection="0">
      <alignment horizontal="left" vertical="center" indent="1"/>
    </xf>
    <xf numFmtId="4" fontId="150" fillId="71" borderId="65" applyNumberFormat="0" applyProtection="0">
      <alignment vertical="center"/>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37" borderId="63"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01" fillId="85" borderId="65"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center" indent="1"/>
    </xf>
    <xf numFmtId="190" fontId="144" fillId="36" borderId="63" applyNumberFormat="0" applyProtection="0">
      <alignment horizontal="left" vertical="center" indent="1"/>
    </xf>
    <xf numFmtId="4" fontId="150" fillId="36" borderId="65" applyNumberFormat="0" applyProtection="0">
      <alignment horizontal="left" vertical="center" indent="1"/>
    </xf>
    <xf numFmtId="190" fontId="144" fillId="37" borderId="65" applyNumberFormat="0" applyProtection="0">
      <alignment horizontal="left" vertical="top" indent="1"/>
    </xf>
    <xf numFmtId="4" fontId="144" fillId="79" borderId="66" applyNumberFormat="0" applyProtection="0">
      <alignment horizontal="right" vertical="center"/>
    </xf>
    <xf numFmtId="190" fontId="144" fillId="44" borderId="65" applyNumberFormat="0" applyProtection="0">
      <alignment horizontal="left" vertical="top" indent="1"/>
    </xf>
    <xf numFmtId="4" fontId="144" fillId="46" borderId="63" applyNumberFormat="0" applyProtection="0">
      <alignment horizontal="right" vertical="center"/>
    </xf>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5" fillId="67" borderId="64" applyNumberFormat="0" applyAlignment="0" applyProtection="0"/>
    <xf numFmtId="4" fontId="144" fillId="79" borderId="66" applyNumberFormat="0" applyProtection="0">
      <alignment horizontal="right" vertical="center"/>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82" borderId="63" applyNumberFormat="0" applyProtection="0">
      <alignment horizontal="right" vertical="center"/>
    </xf>
    <xf numFmtId="190" fontId="144" fillId="63" borderId="63" applyNumberFormat="0" applyFont="0" applyAlignment="0" applyProtection="0"/>
    <xf numFmtId="185" fontId="3" fillId="27" borderId="70">
      <alignment vertical="center"/>
    </xf>
    <xf numFmtId="4" fontId="147" fillId="22" borderId="70" applyNumberFormat="0" applyProtection="0">
      <alignment vertical="center"/>
    </xf>
    <xf numFmtId="190" fontId="144" fillId="85" borderId="65" applyNumberFormat="0" applyProtection="0">
      <alignment horizontal="left" vertical="top" indent="1"/>
    </xf>
    <xf numFmtId="4" fontId="144" fillId="38" borderId="63" applyNumberFormat="0" applyProtection="0">
      <alignment horizontal="right" vertical="center"/>
    </xf>
    <xf numFmtId="4" fontId="101" fillId="44" borderId="66" applyNumberFormat="0" applyProtection="0">
      <alignment horizontal="left" vertical="center" indent="1"/>
    </xf>
    <xf numFmtId="4" fontId="144" fillId="82" borderId="63" applyNumberFormat="0" applyProtection="0">
      <alignment horizontal="right" vertical="center"/>
    </xf>
    <xf numFmtId="4" fontId="144" fillId="42" borderId="63" applyNumberFormat="0" applyProtection="0">
      <alignment horizontal="right" vertical="center"/>
    </xf>
    <xf numFmtId="4" fontId="144" fillId="46" borderId="63" applyNumberFormat="0" applyProtection="0">
      <alignment horizontal="right" vertical="center"/>
    </xf>
    <xf numFmtId="4" fontId="144" fillId="78" borderId="63" applyNumberFormat="0" applyProtection="0">
      <alignment horizontal="right" vertical="center"/>
    </xf>
    <xf numFmtId="190" fontId="148" fillId="74" borderId="65" applyNumberFormat="0" applyProtection="0">
      <alignment horizontal="left" vertical="top" indent="1"/>
    </xf>
    <xf numFmtId="4" fontId="147" fillId="75" borderId="63" applyNumberFormat="0" applyProtection="0">
      <alignment vertical="center"/>
    </xf>
    <xf numFmtId="190" fontId="144" fillId="44" borderId="65" applyNumberFormat="0" applyProtection="0">
      <alignment horizontal="left" vertical="top" indent="1"/>
    </xf>
    <xf numFmtId="185" fontId="104" fillId="73" borderId="70">
      <alignment horizontal="right" vertical="center"/>
      <protection locked="0"/>
    </xf>
    <xf numFmtId="167" fontId="104" fillId="22" borderId="70">
      <alignment vertical="center"/>
      <protection locked="0"/>
    </xf>
    <xf numFmtId="190" fontId="104" fillId="72" borderId="70">
      <alignment vertical="center"/>
    </xf>
    <xf numFmtId="190" fontId="132" fillId="67" borderId="63" applyNumberFormat="0" applyAlignment="0" applyProtection="0"/>
    <xf numFmtId="190" fontId="150" fillId="71"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4" fontId="144" fillId="37" borderId="66" applyNumberFormat="0" applyProtection="0">
      <alignment horizontal="left" vertical="center" indent="1"/>
    </xf>
    <xf numFmtId="4" fontId="144" fillId="74" borderId="63" applyNumberFormat="0" applyProtection="0">
      <alignment vertical="center"/>
    </xf>
    <xf numFmtId="190" fontId="144" fillId="63" borderId="63" applyNumberFormat="0" applyFont="0" applyAlignment="0" applyProtection="0"/>
    <xf numFmtId="190" fontId="144" fillId="63" borderId="63" applyNumberFormat="0" applyFont="0" applyAlignment="0" applyProtection="0"/>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44" fillId="85" borderId="63" applyNumberFormat="0" applyProtection="0">
      <alignment horizontal="left" vertical="center" indent="1"/>
    </xf>
    <xf numFmtId="190" fontId="144" fillId="63" borderId="63" applyNumberFormat="0" applyFont="0" applyAlignment="0" applyProtection="0"/>
    <xf numFmtId="190" fontId="101" fillId="44" borderId="65" applyNumberFormat="0" applyProtection="0">
      <alignment horizontal="left" vertical="top" indent="1"/>
    </xf>
    <xf numFmtId="190" fontId="134" fillId="0" borderId="69" applyNumberFormat="0" applyFill="0" applyAlignment="0" applyProtection="0"/>
    <xf numFmtId="190" fontId="101"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4" fontId="101" fillId="44" borderId="66" applyNumberFormat="0" applyProtection="0">
      <alignment horizontal="left" vertical="center" indent="1"/>
    </xf>
    <xf numFmtId="190" fontId="144" fillId="85" borderId="65" applyNumberFormat="0" applyProtection="0">
      <alignment horizontal="left" vertical="top" indent="1"/>
    </xf>
    <xf numFmtId="4" fontId="150" fillId="71" borderId="65" applyNumberFormat="0" applyProtection="0">
      <alignment vertical="center"/>
    </xf>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48" fillId="74" borderId="65" applyNumberFormat="0" applyProtection="0">
      <alignment horizontal="left" vertical="top" indent="1"/>
    </xf>
    <xf numFmtId="4" fontId="144" fillId="46" borderId="63" applyNumberFormat="0" applyProtection="0">
      <alignment horizontal="right" vertical="center"/>
    </xf>
    <xf numFmtId="4" fontId="144" fillId="42" borderId="63" applyNumberFormat="0" applyProtection="0">
      <alignment horizontal="right" vertical="center"/>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190" fontId="150" fillId="71" borderId="65" applyNumberFormat="0" applyProtection="0">
      <alignment horizontal="left" vertical="top" indent="1"/>
    </xf>
    <xf numFmtId="4" fontId="147" fillId="24" borderId="63" applyNumberFormat="0" applyProtection="0">
      <alignment horizontal="right" vertical="center"/>
    </xf>
    <xf numFmtId="190" fontId="150" fillId="38" borderId="65" applyNumberFormat="0" applyProtection="0">
      <alignment horizontal="left" vertical="top" indent="1"/>
    </xf>
    <xf numFmtId="190" fontId="134" fillId="0" borderId="69" applyNumberFormat="0" applyFill="0" applyAlignment="0" applyProtection="0"/>
    <xf numFmtId="4" fontId="144" fillId="74" borderId="63" applyNumberFormat="0" applyProtection="0">
      <alignment vertical="center"/>
    </xf>
    <xf numFmtId="4" fontId="144" fillId="75" borderId="63" applyNumberFormat="0" applyProtection="0">
      <alignment horizontal="left" vertical="center" indent="1"/>
    </xf>
    <xf numFmtId="4" fontId="144" fillId="77" borderId="63" applyNumberFormat="0" applyProtection="0">
      <alignment horizontal="right" vertical="center"/>
    </xf>
    <xf numFmtId="4" fontId="144" fillId="79" borderId="66" applyNumberFormat="0" applyProtection="0">
      <alignment horizontal="right" vertical="center"/>
    </xf>
    <xf numFmtId="4" fontId="144" fillId="80" borderId="63" applyNumberFormat="0" applyProtection="0">
      <alignment horizontal="right" vertical="center"/>
    </xf>
    <xf numFmtId="4" fontId="144" fillId="42" borderId="63" applyNumberFormat="0" applyProtection="0">
      <alignment horizontal="right" vertical="center"/>
    </xf>
    <xf numFmtId="4" fontId="144" fillId="82" borderId="63" applyNumberFormat="0" applyProtection="0">
      <alignment horizontal="right" vertical="center"/>
    </xf>
    <xf numFmtId="4" fontId="101" fillId="44" borderId="66" applyNumberFormat="0" applyProtection="0">
      <alignment horizontal="left" vertical="center" indent="1"/>
    </xf>
    <xf numFmtId="4" fontId="144" fillId="38" borderId="63" applyNumberFormat="0" applyProtection="0">
      <alignment horizontal="right" vertical="center"/>
    </xf>
    <xf numFmtId="190" fontId="144" fillId="36" borderId="63"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4" fontId="144" fillId="77" borderId="63" applyNumberFormat="0" applyProtection="0">
      <alignment horizontal="right" vertical="center"/>
    </xf>
    <xf numFmtId="190" fontId="134" fillId="0" borderId="69" applyNumberFormat="0" applyFill="0" applyAlignment="0" applyProtection="0"/>
    <xf numFmtId="190" fontId="134" fillId="0" borderId="69" applyNumberFormat="0" applyFill="0" applyAlignment="0" applyProtection="0"/>
    <xf numFmtId="190" fontId="144" fillId="84" borderId="63" applyNumberFormat="0" applyProtection="0">
      <alignment horizontal="left" vertical="center" indent="1"/>
    </xf>
    <xf numFmtId="190" fontId="148" fillId="74" borderId="65" applyNumberFormat="0" applyProtection="0">
      <alignment horizontal="left" vertical="top" indent="1"/>
    </xf>
    <xf numFmtId="190" fontId="144" fillId="85" borderId="65" applyNumberFormat="0" applyProtection="0">
      <alignment horizontal="left" vertical="top" indent="1"/>
    </xf>
    <xf numFmtId="4" fontId="144" fillId="38" borderId="63" applyNumberFormat="0" applyProtection="0">
      <alignment horizontal="righ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4" fontId="144" fillId="79" borderId="66" applyNumberFormat="0" applyProtection="0">
      <alignment horizontal="right" vertical="center"/>
    </xf>
    <xf numFmtId="4" fontId="144" fillId="80" borderId="63" applyNumberFormat="0" applyProtection="0">
      <alignment horizontal="right" vertical="center"/>
    </xf>
    <xf numFmtId="4" fontId="144" fillId="77" borderId="63" applyNumberFormat="0" applyProtection="0">
      <alignment horizontal="right" vertical="center"/>
    </xf>
    <xf numFmtId="190" fontId="148" fillId="74" borderId="65" applyNumberFormat="0" applyProtection="0">
      <alignment horizontal="left" vertical="top" indent="1"/>
    </xf>
    <xf numFmtId="4" fontId="144" fillId="74" borderId="63" applyNumberFormat="0" applyProtection="0">
      <alignment vertical="center"/>
    </xf>
    <xf numFmtId="190" fontId="134" fillId="0" borderId="69" applyNumberFormat="0" applyFill="0" applyAlignment="0" applyProtection="0"/>
    <xf numFmtId="4" fontId="152" fillId="86" borderId="63" applyNumberFormat="0" applyProtection="0">
      <alignment horizontal="right" vertical="center"/>
    </xf>
    <xf numFmtId="4" fontId="151" fillId="87" borderId="66" applyNumberFormat="0" applyProtection="0">
      <alignment horizontal="left" vertical="center" indent="1"/>
    </xf>
    <xf numFmtId="4" fontId="144" fillId="76" borderId="63" applyNumberFormat="0" applyProtection="0">
      <alignment horizontal="left" vertical="center" indent="1"/>
    </xf>
    <xf numFmtId="190" fontId="101" fillId="44" borderId="65" applyNumberFormat="0" applyProtection="0">
      <alignment horizontal="left" vertical="top" indent="1"/>
    </xf>
    <xf numFmtId="190" fontId="150" fillId="71" borderId="65" applyNumberFormat="0" applyProtection="0">
      <alignment horizontal="left" vertical="top" indent="1"/>
    </xf>
    <xf numFmtId="190" fontId="149" fillId="44" borderId="67" applyBorder="0"/>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85"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4" fontId="144" fillId="80" borderId="63" applyNumberFormat="0" applyProtection="0">
      <alignment horizontal="right" vertical="center"/>
    </xf>
    <xf numFmtId="4" fontId="144" fillId="38" borderId="66" applyNumberFormat="0" applyProtection="0">
      <alignment horizontal="left" vertical="center" indent="1"/>
    </xf>
    <xf numFmtId="4" fontId="144" fillId="37" borderId="66" applyNumberFormat="0" applyProtection="0">
      <alignment horizontal="left" vertical="center"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39" borderId="63" applyNumberFormat="0" applyProtection="0">
      <alignment horizontal="right" vertical="center"/>
    </xf>
    <xf numFmtId="4" fontId="144" fillId="81" borderId="63" applyNumberFormat="0" applyProtection="0">
      <alignment horizontal="right" vertical="center"/>
    </xf>
    <xf numFmtId="4" fontId="144" fillId="79" borderId="66" applyNumberFormat="0" applyProtection="0">
      <alignment horizontal="right" vertical="center"/>
    </xf>
    <xf numFmtId="4" fontId="144" fillId="76" borderId="63" applyNumberFormat="0" applyProtection="0">
      <alignment horizontal="left" vertical="center" indent="1"/>
    </xf>
    <xf numFmtId="4" fontId="144" fillId="75" borderId="63" applyNumberFormat="0" applyProtection="0">
      <alignment horizontal="left" vertical="center" indent="1"/>
    </xf>
    <xf numFmtId="4" fontId="144" fillId="74" borderId="63" applyNumberFormat="0" applyProtection="0">
      <alignment vertical="center"/>
    </xf>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4" fillId="63" borderId="63" applyNumberFormat="0" applyFont="0" applyAlignment="0" applyProtection="0"/>
    <xf numFmtId="190" fontId="144" fillId="38" borderId="65" applyNumberFormat="0" applyProtection="0">
      <alignment horizontal="left" vertical="top" indent="1"/>
    </xf>
    <xf numFmtId="37" fontId="107" fillId="0" borderId="68" applyNumberFormat="0"/>
    <xf numFmtId="190" fontId="101" fillId="37" borderId="65" applyNumberFormat="0" applyProtection="0">
      <alignment horizontal="left" vertical="top" indent="1"/>
    </xf>
    <xf numFmtId="190" fontId="101" fillId="38" borderId="65" applyNumberFormat="0" applyProtection="0">
      <alignment horizontal="left" vertical="top" indent="1"/>
    </xf>
    <xf numFmtId="190" fontId="144" fillId="37" borderId="65" applyNumberFormat="0" applyProtection="0">
      <alignment horizontal="left" vertical="top" indent="1"/>
    </xf>
    <xf numFmtId="190" fontId="144" fillId="37" borderId="63"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38" borderId="65" applyNumberFormat="0" applyProtection="0">
      <alignment horizontal="left" vertical="top" indent="1"/>
    </xf>
    <xf numFmtId="4" fontId="101" fillId="44" borderId="66" applyNumberFormat="0" applyProtection="0">
      <alignment horizontal="left" vertical="center" indent="1"/>
    </xf>
    <xf numFmtId="190" fontId="134" fillId="0" borderId="69" applyNumberFormat="0" applyFill="0" applyAlignment="0" applyProtection="0"/>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44" fillId="63" borderId="63" applyNumberFormat="0" applyFont="0" applyAlignment="0" applyProtection="0"/>
    <xf numFmtId="190" fontId="150" fillId="38" borderId="65" applyNumberFormat="0" applyProtection="0">
      <alignment horizontal="left" vertical="top" indent="1"/>
    </xf>
    <xf numFmtId="190" fontId="101" fillId="37" borderId="65" applyNumberFormat="0" applyProtection="0">
      <alignment horizontal="left" vertical="center" indent="1"/>
    </xf>
    <xf numFmtId="190" fontId="144" fillId="38" borderId="65" applyNumberFormat="0" applyProtection="0">
      <alignment horizontal="left" vertical="top" indent="1"/>
    </xf>
    <xf numFmtId="190" fontId="101" fillId="44" borderId="65" applyNumberFormat="0" applyProtection="0">
      <alignment horizontal="left" vertical="center" indent="1"/>
    </xf>
    <xf numFmtId="190" fontId="148" fillId="74" borderId="65" applyNumberFormat="0" applyProtection="0">
      <alignment horizontal="left" vertical="top" indent="1"/>
    </xf>
    <xf numFmtId="185" fontId="3" fillId="33" borderId="70">
      <alignment vertical="center"/>
    </xf>
    <xf numFmtId="190" fontId="144" fillId="88" borderId="70"/>
    <xf numFmtId="190" fontId="144" fillId="37" borderId="65" applyNumberFormat="0" applyProtection="0">
      <alignment horizontal="left" vertical="top" indent="1"/>
    </xf>
    <xf numFmtId="190" fontId="144" fillId="38" borderId="65" applyNumberFormat="0" applyProtection="0">
      <alignment horizontal="left" vertical="top" indent="1"/>
    </xf>
    <xf numFmtId="4" fontId="144" fillId="39" borderId="63" applyNumberFormat="0" applyProtection="0">
      <alignment horizontal="right" vertical="center"/>
    </xf>
    <xf numFmtId="185" fontId="104" fillId="73" borderId="70">
      <alignment horizontal="right" vertical="center"/>
      <protection locked="0"/>
    </xf>
    <xf numFmtId="194" fontId="104" fillId="23" borderId="70">
      <alignment vertical="center"/>
    </xf>
    <xf numFmtId="186" fontId="104" fillId="22" borderId="70">
      <alignment vertical="center"/>
      <protection locked="0"/>
    </xf>
    <xf numFmtId="190" fontId="144" fillId="63" borderId="63" applyNumberFormat="0" applyFont="0" applyAlignment="0" applyProtection="0"/>
    <xf numFmtId="194" fontId="3" fillId="27" borderId="70">
      <alignment vertical="center"/>
    </xf>
    <xf numFmtId="37" fontId="107" fillId="0" borderId="68" applyNumberFormat="0"/>
    <xf numFmtId="4" fontId="144" fillId="0" borderId="63" applyNumberFormat="0" applyProtection="0">
      <alignment horizontal="right" vertical="center"/>
    </xf>
    <xf numFmtId="190" fontId="144" fillId="44" borderId="65" applyNumberFormat="0" applyProtection="0">
      <alignment horizontal="left" vertical="top" indent="1"/>
    </xf>
    <xf numFmtId="4" fontId="144" fillId="46" borderId="63" applyNumberFormat="0" applyProtection="0">
      <alignment horizontal="right" vertical="center"/>
    </xf>
    <xf numFmtId="190" fontId="140" fillId="64" borderId="63" applyNumberFormat="0" applyAlignment="0" applyProtection="0"/>
    <xf numFmtId="190" fontId="144" fillId="85" borderId="65" applyNumberFormat="0" applyProtection="0">
      <alignment horizontal="left" vertical="top" indent="1"/>
    </xf>
    <xf numFmtId="190" fontId="144" fillId="63" borderId="63" applyNumberFormat="0" applyFont="0" applyAlignment="0" applyProtection="0"/>
    <xf numFmtId="4" fontId="144" fillId="78" borderId="63" applyNumberFormat="0" applyProtection="0">
      <alignment horizontal="right" vertical="center"/>
    </xf>
    <xf numFmtId="4" fontId="144" fillId="83" borderId="66" applyNumberFormat="0" applyProtection="0">
      <alignment horizontal="left" vertical="center"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85" borderId="65" applyNumberFormat="0" applyProtection="0">
      <alignment horizontal="left" vertical="top" indent="1"/>
    </xf>
    <xf numFmtId="4" fontId="150" fillId="71" borderId="65" applyNumberFormat="0" applyProtection="0">
      <alignment vertical="center"/>
    </xf>
    <xf numFmtId="190" fontId="101" fillId="85" borderId="65" applyNumberFormat="0" applyProtection="0">
      <alignment horizontal="left" vertical="top" indent="1"/>
    </xf>
    <xf numFmtId="190" fontId="144" fillId="63" borderId="63" applyNumberFormat="0" applyFont="0" applyAlignment="0" applyProtection="0"/>
    <xf numFmtId="190" fontId="144" fillId="85" borderId="65" applyNumberFormat="0" applyProtection="0">
      <alignment horizontal="left" vertical="top" indent="1"/>
    </xf>
    <xf numFmtId="190" fontId="144" fillId="63" borderId="63" applyNumberFormat="0" applyFont="0" applyAlignment="0" applyProtection="0"/>
    <xf numFmtId="4" fontId="144" fillId="42" borderId="63" applyNumberFormat="0" applyProtection="0">
      <alignment horizontal="right" vertical="center"/>
    </xf>
    <xf numFmtId="190" fontId="144" fillId="63" borderId="63" applyNumberFormat="0" applyFont="0" applyAlignment="0" applyProtection="0"/>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5" fillId="67" borderId="64" applyNumberFormat="0" applyAlignment="0" applyProtection="0"/>
    <xf numFmtId="190" fontId="144" fillId="38" borderId="65" applyNumberFormat="0" applyProtection="0">
      <alignment horizontal="left" vertical="top" indent="1"/>
    </xf>
    <xf numFmtId="190" fontId="145" fillId="67" borderId="64" applyNumberFormat="0" applyAlignment="0" applyProtection="0"/>
    <xf numFmtId="190" fontId="145" fillId="67" borderId="64" applyNumberFormat="0" applyAlignment="0" applyProtection="0"/>
    <xf numFmtId="190" fontId="101" fillId="37" borderId="65" applyNumberFormat="0" applyProtection="0">
      <alignment horizontal="left" vertical="top" indent="1"/>
    </xf>
    <xf numFmtId="190" fontId="144" fillId="37" borderId="65" applyNumberFormat="0" applyProtection="0">
      <alignment horizontal="left" vertical="top" indent="1"/>
    </xf>
    <xf numFmtId="4" fontId="144" fillId="38" borderId="66" applyNumberFormat="0" applyProtection="0">
      <alignment horizontal="left" vertical="center" indent="1"/>
    </xf>
    <xf numFmtId="195" fontId="107" fillId="0" borderId="72" applyFill="0"/>
    <xf numFmtId="190" fontId="144" fillId="44" borderId="65" applyNumberFormat="0" applyProtection="0">
      <alignment horizontal="left" vertical="top" indent="1"/>
    </xf>
    <xf numFmtId="4" fontId="144" fillId="38" borderId="66" applyNumberFormat="0" applyProtection="0">
      <alignment horizontal="left" vertical="center" indent="1"/>
    </xf>
    <xf numFmtId="190" fontId="144" fillId="85" borderId="63" applyNumberFormat="0" applyProtection="0">
      <alignment horizontal="left" vertical="center" indent="1"/>
    </xf>
    <xf numFmtId="190" fontId="134" fillId="0" borderId="69" applyNumberFormat="0" applyFill="0" applyAlignment="0" applyProtection="0"/>
    <xf numFmtId="190" fontId="144" fillId="63" borderId="63" applyNumberFormat="0" applyFont="0" applyAlignment="0" applyProtection="0"/>
    <xf numFmtId="190" fontId="144" fillId="37" borderId="65" applyNumberFormat="0" applyProtection="0">
      <alignment horizontal="left" vertical="top" indent="1"/>
    </xf>
    <xf numFmtId="4" fontId="144" fillId="46" borderId="63" applyNumberFormat="0" applyProtection="0">
      <alignment horizontal="right" vertical="center"/>
    </xf>
    <xf numFmtId="190" fontId="144" fillId="38" borderId="65" applyNumberFormat="0" applyProtection="0">
      <alignment horizontal="left" vertical="top" indent="1"/>
    </xf>
    <xf numFmtId="190" fontId="140" fillId="64" borderId="63" applyNumberFormat="0" applyAlignment="0" applyProtection="0"/>
    <xf numFmtId="190" fontId="144" fillId="85" borderId="65" applyNumberFormat="0" applyProtection="0">
      <alignment horizontal="left" vertical="top"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39" borderId="63" applyNumberFormat="0" applyProtection="0">
      <alignment horizontal="right" vertical="center"/>
    </xf>
    <xf numFmtId="4" fontId="144" fillId="81" borderId="63" applyNumberFormat="0" applyProtection="0">
      <alignment horizontal="right" vertical="center"/>
    </xf>
    <xf numFmtId="4" fontId="144" fillId="46" borderId="63" applyNumberFormat="0" applyProtection="0">
      <alignment horizontal="right" vertical="center"/>
    </xf>
    <xf numFmtId="4" fontId="144" fillId="78" borderId="63" applyNumberFormat="0" applyProtection="0">
      <alignment horizontal="right" vertical="center"/>
    </xf>
    <xf numFmtId="4" fontId="144" fillId="76" borderId="63" applyNumberFormat="0" applyProtection="0">
      <alignment horizontal="left" vertical="center" indent="1"/>
    </xf>
    <xf numFmtId="4" fontId="147" fillId="75" borderId="63" applyNumberFormat="0" applyProtection="0">
      <alignment vertical="center"/>
    </xf>
    <xf numFmtId="190" fontId="134" fillId="0" borderId="69" applyNumberFormat="0" applyFill="0" applyAlignment="0" applyProtection="0"/>
    <xf numFmtId="190" fontId="132" fillId="67" borderId="63" applyNumberFormat="0" applyAlignment="0" applyProtection="0"/>
    <xf numFmtId="37" fontId="107" fillId="0" borderId="68" applyNumberFormat="0"/>
    <xf numFmtId="4" fontId="152" fillId="86" borderId="63" applyNumberFormat="0" applyProtection="0">
      <alignment horizontal="right" vertical="center"/>
    </xf>
    <xf numFmtId="4" fontId="151" fillId="87" borderId="66" applyNumberFormat="0" applyProtection="0">
      <alignment horizontal="left" vertical="center" indent="1"/>
    </xf>
    <xf numFmtId="4" fontId="144" fillId="76" borderId="63" applyNumberFormat="0" applyProtection="0">
      <alignment horizontal="left" vertical="center" indent="1"/>
    </xf>
    <xf numFmtId="4" fontId="144" fillId="0" borderId="63" applyNumberFormat="0" applyProtection="0">
      <alignment horizontal="right" vertical="center"/>
    </xf>
    <xf numFmtId="4" fontId="150" fillId="36" borderId="65" applyNumberFormat="0" applyProtection="0">
      <alignment horizontal="left" vertical="center" indent="1"/>
    </xf>
    <xf numFmtId="4" fontId="150" fillId="71" borderId="65" applyNumberFormat="0" applyProtection="0">
      <alignment vertical="center"/>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4" fontId="144" fillId="82" borderId="63" applyNumberFormat="0" applyProtection="0">
      <alignment horizontal="right" vertical="center"/>
    </xf>
    <xf numFmtId="190" fontId="144" fillId="63" borderId="63" applyNumberFormat="0" applyFon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01" fillId="44" borderId="65" applyNumberFormat="0" applyProtection="0">
      <alignment horizontal="left" vertical="center" indent="1"/>
    </xf>
    <xf numFmtId="4" fontId="101" fillId="44" borderId="66" applyNumberFormat="0" applyProtection="0">
      <alignment horizontal="left" vertical="center" indent="1"/>
    </xf>
    <xf numFmtId="4" fontId="144" fillId="81" borderId="63" applyNumberFormat="0" applyProtection="0">
      <alignment horizontal="right" vertical="center"/>
    </xf>
    <xf numFmtId="4" fontId="144" fillId="78" borderId="63" applyNumberFormat="0" applyProtection="0">
      <alignment horizontal="right" vertical="center"/>
    </xf>
    <xf numFmtId="4" fontId="147" fillId="75" borderId="63" applyNumberFormat="0" applyProtection="0">
      <alignment vertical="center"/>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36" borderId="63" applyNumberFormat="0" applyProtection="0">
      <alignment horizontal="left" vertical="center" indent="1"/>
    </xf>
    <xf numFmtId="190" fontId="144" fillId="63" borderId="63" applyNumberFormat="0" applyFon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190" fontId="101" fillId="85" borderId="65" applyNumberFormat="0" applyProtection="0">
      <alignment horizontal="left" vertical="top" indent="1"/>
    </xf>
    <xf numFmtId="190" fontId="144" fillId="63" borderId="63" applyNumberFormat="0" applyFont="0" applyAlignment="0" applyProtection="0"/>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5" fontId="107" fillId="0" borderId="72" applyFill="0"/>
    <xf numFmtId="190" fontId="144" fillId="38" borderId="65" applyNumberFormat="0" applyProtection="0">
      <alignment horizontal="left" vertical="top" indent="1"/>
    </xf>
    <xf numFmtId="190" fontId="140" fillId="64" borderId="63" applyNumberFormat="0" applyAlignment="0" applyProtection="0"/>
    <xf numFmtId="190" fontId="144" fillId="38" borderId="65" applyNumberFormat="0" applyProtection="0">
      <alignment horizontal="left" vertical="top" indent="1"/>
    </xf>
    <xf numFmtId="195" fontId="107" fillId="0" borderId="72" applyFill="0"/>
    <xf numFmtId="195" fontId="107" fillId="0" borderId="72" applyFill="0"/>
    <xf numFmtId="190" fontId="132" fillId="67" borderId="63" applyNumberFormat="0" applyAlignment="0" applyProtection="0"/>
    <xf numFmtId="190" fontId="132" fillId="67" borderId="63" applyNumberFormat="0" applyAlignment="0" applyProtection="0"/>
    <xf numFmtId="190" fontId="149" fillId="44" borderId="67" applyBorder="0"/>
    <xf numFmtId="190" fontId="101" fillId="37" borderId="65" applyNumberFormat="0" applyProtection="0">
      <alignment horizontal="left" vertical="top" indent="1"/>
    </xf>
    <xf numFmtId="190" fontId="149" fillId="44" borderId="67" applyBorder="0"/>
    <xf numFmtId="190" fontId="144" fillId="44" borderId="65" applyNumberFormat="0" applyProtection="0">
      <alignment horizontal="left" vertical="top" indent="1"/>
    </xf>
    <xf numFmtId="4" fontId="144" fillId="78" borderId="63" applyNumberFormat="0" applyProtection="0">
      <alignment horizontal="right" vertical="center"/>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45" fillId="67" borderId="64" applyNumberFormat="0" applyAlignment="0" applyProtection="0"/>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01" fillId="85" borderId="65" applyNumberFormat="0" applyProtection="0">
      <alignment horizontal="left" vertical="top" indent="1"/>
    </xf>
    <xf numFmtId="190" fontId="144" fillId="44" borderId="65" applyNumberFormat="0" applyProtection="0">
      <alignment horizontal="left" vertical="top" indent="1"/>
    </xf>
    <xf numFmtId="4" fontId="144" fillId="42" borderId="63" applyNumberFormat="0" applyProtection="0">
      <alignment horizontal="right" vertical="center"/>
    </xf>
    <xf numFmtId="190" fontId="144" fillId="63" borderId="63" applyNumberFormat="0" applyFont="0" applyAlignment="0" applyProtection="0"/>
    <xf numFmtId="190" fontId="149" fillId="44" borderId="67" applyBorder="0"/>
    <xf numFmtId="190" fontId="144" fillId="85" borderId="65" applyNumberFormat="0" applyProtection="0">
      <alignment horizontal="left" vertical="top" indent="1"/>
    </xf>
    <xf numFmtId="190" fontId="144" fillId="44" borderId="65" applyNumberFormat="0" applyProtection="0">
      <alignment horizontal="left" vertical="top" indent="1"/>
    </xf>
    <xf numFmtId="185" fontId="104" fillId="23" borderId="70">
      <alignment vertical="center"/>
    </xf>
    <xf numFmtId="167" fontId="104" fillId="22" borderId="70">
      <alignment vertical="center"/>
      <protection locked="0"/>
    </xf>
    <xf numFmtId="190" fontId="104" fillId="72" borderId="70">
      <alignment vertical="center"/>
    </xf>
    <xf numFmtId="190" fontId="140" fillId="64" borderId="63" applyNumberFormat="0" applyAlignment="0" applyProtection="0"/>
    <xf numFmtId="190" fontId="144" fillId="38" borderId="65" applyNumberFormat="0" applyProtection="0">
      <alignment horizontal="left" vertical="top" indent="1"/>
    </xf>
    <xf numFmtId="190" fontId="144" fillId="38" borderId="65" applyNumberFormat="0" applyProtection="0">
      <alignment horizontal="left" vertical="top" indent="1"/>
    </xf>
    <xf numFmtId="4" fontId="101" fillId="44" borderId="66" applyNumberFormat="0" applyProtection="0">
      <alignment horizontal="left" vertical="center" indent="1"/>
    </xf>
    <xf numFmtId="190" fontId="144" fillId="63" borderId="63" applyNumberFormat="0" applyFont="0" applyAlignment="0" applyProtection="0"/>
    <xf numFmtId="195" fontId="107" fillId="0" borderId="72" applyFill="0"/>
    <xf numFmtId="190" fontId="144" fillId="63" borderId="63" applyNumberFormat="0" applyFont="0" applyAlignment="0" applyProtection="0"/>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190" fontId="132" fillId="67" borderId="63" applyNumberFormat="0" applyAlignment="0" applyProtection="0"/>
    <xf numFmtId="4" fontId="151" fillId="87" borderId="66" applyNumberFormat="0" applyProtection="0">
      <alignment horizontal="left" vertical="center" indent="1"/>
    </xf>
    <xf numFmtId="37" fontId="107" fillId="0" borderId="68" applyNumberFormat="0"/>
    <xf numFmtId="190" fontId="101" fillId="37" borderId="65" applyNumberFormat="0" applyProtection="0">
      <alignment horizontal="left" vertical="center" indent="1"/>
    </xf>
    <xf numFmtId="190" fontId="144" fillId="38" borderId="65" applyNumberFormat="0" applyProtection="0">
      <alignment horizontal="left" vertical="top" indent="1"/>
    </xf>
    <xf numFmtId="190" fontId="140" fillId="64" borderId="63" applyNumberFormat="0" applyAlignment="0" applyProtection="0"/>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4" fontId="144" fillId="37" borderId="66" applyNumberFormat="0" applyProtection="0">
      <alignment horizontal="left" vertical="center" indent="1"/>
    </xf>
    <xf numFmtId="190" fontId="144" fillId="85" borderId="65" applyNumberFormat="0" applyProtection="0">
      <alignment horizontal="left" vertical="top" indent="1"/>
    </xf>
    <xf numFmtId="190" fontId="150" fillId="71" borderId="65" applyNumberFormat="0" applyProtection="0">
      <alignment horizontal="left" vertical="top" indent="1"/>
    </xf>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86" fontId="3" fillId="20" borderId="70">
      <alignment vertical="center"/>
      <protection locked="0"/>
    </xf>
    <xf numFmtId="0" fontId="3" fillId="27" borderId="70">
      <alignment vertical="center"/>
    </xf>
    <xf numFmtId="185" fontId="3" fillId="27" borderId="70">
      <alignment vertical="center"/>
    </xf>
    <xf numFmtId="4" fontId="150" fillId="71" borderId="65" applyNumberFormat="0" applyProtection="0">
      <alignment vertical="center"/>
    </xf>
    <xf numFmtId="190" fontId="144" fillId="44" borderId="65" applyNumberFormat="0" applyProtection="0">
      <alignment horizontal="left" vertical="top" indent="1"/>
    </xf>
    <xf numFmtId="4" fontId="144" fillId="0" borderId="63" applyNumberFormat="0" applyProtection="0">
      <alignment horizontal="right" vertical="center"/>
    </xf>
    <xf numFmtId="194" fontId="3" fillId="27" borderId="29">
      <alignment vertical="center"/>
    </xf>
    <xf numFmtId="190" fontId="132" fillId="67" borderId="63" applyNumberFormat="0" applyAlignment="0" applyProtection="0"/>
    <xf numFmtId="190" fontId="132" fillId="67" borderId="63" applyNumberFormat="0" applyAlignment="0" applyProtection="0"/>
    <xf numFmtId="4" fontId="152" fillId="86" borderId="63" applyNumberFormat="0" applyProtection="0">
      <alignment horizontal="right" vertical="center"/>
    </xf>
    <xf numFmtId="190" fontId="144" fillId="44" borderId="65" applyNumberFormat="0" applyProtection="0">
      <alignment horizontal="left" vertical="top" indent="1"/>
    </xf>
    <xf numFmtId="190" fontId="101" fillId="38" borderId="65" applyNumberFormat="0" applyProtection="0">
      <alignment horizontal="left" vertical="center" indent="1"/>
    </xf>
    <xf numFmtId="4" fontId="101" fillId="44" borderId="66" applyNumberFormat="0" applyProtection="0">
      <alignment horizontal="left" vertical="center" indent="1"/>
    </xf>
    <xf numFmtId="37" fontId="107" fillId="0" borderId="68" applyNumberFormat="0"/>
    <xf numFmtId="190" fontId="144" fillId="85" borderId="65" applyNumberFormat="0" applyProtection="0">
      <alignment horizontal="left" vertical="top" indent="1"/>
    </xf>
    <xf numFmtId="190" fontId="101" fillId="38" borderId="65" applyNumberFormat="0" applyProtection="0">
      <alignment horizontal="left" vertical="center" indent="1"/>
    </xf>
    <xf numFmtId="190" fontId="144" fillId="44" borderId="65" applyNumberFormat="0" applyProtection="0">
      <alignment horizontal="left" vertical="top" indent="1"/>
    </xf>
    <xf numFmtId="190" fontId="101" fillId="37" borderId="65" applyNumberFormat="0" applyProtection="0">
      <alignment horizontal="left" vertical="top" indent="1"/>
    </xf>
    <xf numFmtId="190" fontId="144" fillId="63" borderId="63" applyNumberFormat="0" applyFont="0" applyAlignment="0" applyProtection="0"/>
    <xf numFmtId="4" fontId="144" fillId="76" borderId="63" applyNumberFormat="0" applyProtection="0">
      <alignment horizontal="left" vertical="center" indent="1"/>
    </xf>
    <xf numFmtId="190" fontId="144" fillId="37" borderId="63" applyNumberFormat="0" applyProtection="0">
      <alignment horizontal="left" vertical="center" indent="1"/>
    </xf>
    <xf numFmtId="190" fontId="144" fillId="38" borderId="65" applyNumberFormat="0" applyProtection="0">
      <alignment horizontal="left" vertical="top" indent="1"/>
    </xf>
    <xf numFmtId="190" fontId="144" fillId="36" borderId="63" applyNumberFormat="0" applyProtection="0">
      <alignment horizontal="left" vertical="center" indent="1"/>
    </xf>
    <xf numFmtId="4" fontId="144" fillId="75" borderId="63" applyNumberFormat="0" applyProtection="0">
      <alignment horizontal="left" vertical="center" indent="1"/>
    </xf>
    <xf numFmtId="197" fontId="3" fillId="33" borderId="70">
      <alignment vertical="center"/>
    </xf>
    <xf numFmtId="4" fontId="151" fillId="87" borderId="66" applyNumberFormat="0" applyProtection="0">
      <alignment horizontal="left" vertical="center" indent="1"/>
    </xf>
    <xf numFmtId="190" fontId="144" fillId="37" borderId="65" applyNumberFormat="0" applyProtection="0">
      <alignment horizontal="left" vertical="top" indent="1"/>
    </xf>
    <xf numFmtId="190" fontId="101" fillId="38" borderId="65" applyNumberFormat="0" applyProtection="0">
      <alignment horizontal="left" vertical="center" indent="1"/>
    </xf>
    <xf numFmtId="4" fontId="144" fillId="42" borderId="63" applyNumberFormat="0" applyProtection="0">
      <alignment horizontal="right" vertical="center"/>
    </xf>
    <xf numFmtId="185" fontId="104" fillId="73" borderId="70">
      <alignment horizontal="right" vertical="center"/>
      <protection locked="0"/>
    </xf>
    <xf numFmtId="186" fontId="104" fillId="23" borderId="70">
      <alignment vertical="center"/>
    </xf>
    <xf numFmtId="190" fontId="104" fillId="22" borderId="70">
      <alignment vertical="center"/>
      <protection locked="0"/>
    </xf>
    <xf numFmtId="190" fontId="144" fillId="63" borderId="63" applyNumberFormat="0" applyFont="0" applyAlignment="0" applyProtection="0"/>
    <xf numFmtId="4" fontId="152" fillId="86" borderId="63" applyNumberFormat="0" applyProtection="0">
      <alignment horizontal="right" vertical="center"/>
    </xf>
    <xf numFmtId="4" fontId="144" fillId="76" borderId="63" applyNumberFormat="0" applyProtection="0">
      <alignment horizontal="left" vertical="center" indent="1"/>
    </xf>
    <xf numFmtId="190" fontId="144" fillId="44" borderId="65" applyNumberFormat="0" applyProtection="0">
      <alignment horizontal="left" vertical="top" indent="1"/>
    </xf>
    <xf numFmtId="4" fontId="144" fillId="79" borderId="66" applyNumberFormat="0" applyProtection="0">
      <alignment horizontal="right" vertical="center"/>
    </xf>
    <xf numFmtId="190" fontId="140" fillId="64" borderId="63" applyNumberFormat="0" applyAlignment="0" applyProtection="0"/>
    <xf numFmtId="190" fontId="144" fillId="38" borderId="65" applyNumberFormat="0" applyProtection="0">
      <alignment horizontal="left" vertical="top" indent="1"/>
    </xf>
    <xf numFmtId="4" fontId="144" fillId="82" borderId="63" applyNumberFormat="0" applyProtection="0">
      <alignment horizontal="right" vertical="center"/>
    </xf>
    <xf numFmtId="4" fontId="144" fillId="46" borderId="63" applyNumberFormat="0" applyProtection="0">
      <alignment horizontal="right" vertical="center"/>
    </xf>
    <xf numFmtId="4" fontId="101" fillId="44" borderId="66"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190" fontId="149" fillId="44" borderId="67" applyBorder="0"/>
    <xf numFmtId="190" fontId="144" fillId="85" borderId="65" applyNumberFormat="0" applyProtection="0">
      <alignment horizontal="left" vertical="top" indent="1"/>
    </xf>
    <xf numFmtId="190" fontId="144" fillId="36" borderId="63" applyNumberFormat="0" applyProtection="0">
      <alignment horizontal="left" vertical="center" indent="1"/>
    </xf>
    <xf numFmtId="190" fontId="144" fillId="85" borderId="65" applyNumberFormat="0" applyProtection="0">
      <alignment horizontal="left" vertical="top" indent="1"/>
    </xf>
    <xf numFmtId="190" fontId="144" fillId="63" borderId="63" applyNumberFormat="0" applyFont="0" applyAlignment="0" applyProtection="0"/>
    <xf numFmtId="4" fontId="144" fillId="82" borderId="63" applyNumberFormat="0" applyProtection="0">
      <alignment horizontal="right" vertical="center"/>
    </xf>
    <xf numFmtId="190" fontId="144" fillId="63" borderId="63" applyNumberFormat="0" applyFont="0" applyAlignment="0" applyProtection="0"/>
    <xf numFmtId="190" fontId="144" fillId="85" borderId="65" applyNumberFormat="0" applyProtection="0">
      <alignment horizontal="left" vertical="top" indent="1"/>
    </xf>
    <xf numFmtId="37" fontId="107" fillId="0" borderId="68" applyNumberFormat="0"/>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7" fontId="104" fillId="72" borderId="29">
      <alignment vertical="center"/>
    </xf>
    <xf numFmtId="185" fontId="104" fillId="72" borderId="29">
      <alignment vertical="center"/>
    </xf>
    <xf numFmtId="185"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4" fontId="104" fillId="72" borderId="29">
      <alignment vertical="center"/>
    </xf>
    <xf numFmtId="194" fontId="104" fillId="72" borderId="29">
      <alignment vertical="center"/>
    </xf>
    <xf numFmtId="197" fontId="104" fillId="72" borderId="29">
      <alignment vertical="center"/>
    </xf>
    <xf numFmtId="185"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5" fontId="104" fillId="22" borderId="29">
      <alignment vertical="center"/>
      <protection locked="0"/>
    </xf>
    <xf numFmtId="185"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85" fontId="104" fillId="22" borderId="29">
      <alignment vertical="center"/>
      <protection locked="0"/>
    </xf>
    <xf numFmtId="185" fontId="104" fillId="23" borderId="29">
      <alignment vertical="center"/>
    </xf>
    <xf numFmtId="185"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94" fontId="104" fillId="23" borderId="29">
      <alignment vertical="center"/>
    </xf>
    <xf numFmtId="197"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73" borderId="29">
      <alignment horizontal="right" vertical="center"/>
      <protection locked="0"/>
    </xf>
    <xf numFmtId="190" fontId="104" fillId="73" borderId="29">
      <alignment horizontal="right" vertical="center"/>
      <protection locked="0"/>
    </xf>
    <xf numFmtId="190" fontId="104" fillId="73" borderId="29">
      <alignment horizontal="right" vertical="center"/>
      <protection locked="0"/>
    </xf>
    <xf numFmtId="197" fontId="104" fillId="73" borderId="29">
      <alignment horizontal="right" vertical="center"/>
      <protection locked="0"/>
    </xf>
    <xf numFmtId="194" fontId="104" fillId="73" borderId="29">
      <alignment horizontal="right" vertical="center"/>
      <protection locked="0"/>
    </xf>
    <xf numFmtId="197"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86" borderId="29" applyNumberFormat="0">
      <protection locked="0"/>
    </xf>
    <xf numFmtId="190" fontId="149" fillId="44" borderId="67" applyBorder="0"/>
    <xf numFmtId="4" fontId="150" fillId="71" borderId="65" applyNumberFormat="0" applyProtection="0">
      <alignment vertical="center"/>
    </xf>
    <xf numFmtId="4" fontId="147" fillId="22" borderId="29"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29"/>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90" fontId="144" fillId="37" borderId="65" applyNumberFormat="0" applyProtection="0">
      <alignment horizontal="left" vertical="top" indent="1"/>
    </xf>
    <xf numFmtId="190" fontId="144" fillId="44" borderId="65" applyNumberFormat="0" applyProtection="0">
      <alignment horizontal="left" vertical="top" indent="1"/>
    </xf>
    <xf numFmtId="4" fontId="144" fillId="76" borderId="63" applyNumberFormat="0" applyProtection="0">
      <alignment horizontal="left" vertical="center" indent="1"/>
    </xf>
    <xf numFmtId="185" fontId="3" fillId="27" borderId="29">
      <alignment vertical="center"/>
    </xf>
    <xf numFmtId="194" fontId="3" fillId="27" borderId="29">
      <alignment vertical="center"/>
    </xf>
    <xf numFmtId="197" fontId="3" fillId="27" borderId="29">
      <alignment vertical="center"/>
    </xf>
    <xf numFmtId="185" fontId="3" fillId="20" borderId="29">
      <alignment vertical="center"/>
      <protection locked="0"/>
    </xf>
    <xf numFmtId="194" fontId="3" fillId="20" borderId="29">
      <alignment vertical="center"/>
      <protection locked="0"/>
    </xf>
    <xf numFmtId="201" fontId="3" fillId="33" borderId="29">
      <alignment vertical="center"/>
    </xf>
    <xf numFmtId="194" fontId="3" fillId="33" borderId="29">
      <alignment vertical="center"/>
    </xf>
    <xf numFmtId="197" fontId="3" fillId="33" borderId="29">
      <alignment vertical="center"/>
    </xf>
    <xf numFmtId="185" fontId="3" fillId="33" borderId="29">
      <alignment vertical="center"/>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01" fillId="85" borderId="65" applyNumberFormat="0" applyProtection="0">
      <alignment horizontal="left" vertical="top" indent="1"/>
    </xf>
    <xf numFmtId="190" fontId="101" fillId="37" borderId="65" applyNumberFormat="0" applyProtection="0">
      <alignment horizontal="left" vertical="center" indent="1"/>
    </xf>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4" fontId="144" fillId="76" borderId="63" applyNumberFormat="0" applyProtection="0">
      <alignment horizontal="left" vertical="center" indent="1"/>
    </xf>
    <xf numFmtId="190" fontId="144" fillId="37"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4" fontId="144" fillId="39" borderId="63" applyNumberFormat="0" applyProtection="0">
      <alignment horizontal="right" vertical="center"/>
    </xf>
    <xf numFmtId="190" fontId="150" fillId="71"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37" borderId="66" applyNumberFormat="0" applyProtection="0">
      <alignment horizontal="left" vertical="center" indent="1"/>
    </xf>
    <xf numFmtId="190" fontId="144" fillId="37" borderId="63" applyNumberFormat="0" applyProtection="0">
      <alignment horizontal="left" vertical="center" indent="1"/>
    </xf>
    <xf numFmtId="190" fontId="132" fillId="67" borderId="63" applyNumberFormat="0" applyAlignment="0" applyProtection="0"/>
    <xf numFmtId="190" fontId="150" fillId="71" borderId="65" applyNumberFormat="0" applyProtection="0">
      <alignment horizontal="left" vertical="top" indent="1"/>
    </xf>
    <xf numFmtId="190" fontId="144" fillId="85" borderId="65" applyNumberFormat="0" applyProtection="0">
      <alignment horizontal="left" vertical="top" indent="1"/>
    </xf>
    <xf numFmtId="190" fontId="101" fillId="38" borderId="65" applyNumberFormat="0" applyProtection="0">
      <alignment horizontal="left" vertical="top" indent="1"/>
    </xf>
    <xf numFmtId="4" fontId="144" fillId="38" borderId="63" applyNumberFormat="0" applyProtection="0">
      <alignment horizontal="right" vertical="center"/>
    </xf>
    <xf numFmtId="190" fontId="145" fillId="67" borderId="64" applyNumberFormat="0" applyAlignment="0" applyProtection="0"/>
    <xf numFmtId="194" fontId="3" fillId="20" borderId="70">
      <alignment vertical="center"/>
      <protection locked="0"/>
    </xf>
    <xf numFmtId="4" fontId="147" fillId="24" borderId="63" applyNumberFormat="0" applyProtection="0">
      <alignment horizontal="right" vertical="center"/>
    </xf>
    <xf numFmtId="190" fontId="101" fillId="37" borderId="65" applyNumberFormat="0" applyProtection="0">
      <alignment horizontal="left" vertical="center" indent="1"/>
    </xf>
    <xf numFmtId="4" fontId="144" fillId="46" borderId="63" applyNumberFormat="0" applyProtection="0">
      <alignment horizontal="right" vertical="center"/>
    </xf>
    <xf numFmtId="194" fontId="104" fillId="73" borderId="70">
      <alignment horizontal="right" vertical="center"/>
      <protection locked="0"/>
    </xf>
    <xf numFmtId="186" fontId="104" fillId="23" borderId="70">
      <alignment vertical="center"/>
    </xf>
    <xf numFmtId="185" fontId="104" fillId="22" borderId="70">
      <alignment vertical="center"/>
      <protection locked="0"/>
    </xf>
    <xf numFmtId="190" fontId="144" fillId="63" borderId="63" applyNumberFormat="0" applyFont="0" applyAlignment="0" applyProtection="0"/>
    <xf numFmtId="190" fontId="150" fillId="38" borderId="65" applyNumberFormat="0" applyProtection="0">
      <alignment horizontal="left" vertical="top" indent="1"/>
    </xf>
    <xf numFmtId="190" fontId="101" fillId="85" borderId="65" applyNumberFormat="0" applyProtection="0">
      <alignment horizontal="left" vertical="top" indent="1"/>
    </xf>
    <xf numFmtId="190" fontId="144" fillId="44" borderId="65" applyNumberFormat="0" applyProtection="0">
      <alignment horizontal="left" vertical="top" indent="1"/>
    </xf>
    <xf numFmtId="4" fontId="144" fillId="76" borderId="63" applyNumberFormat="0" applyProtection="0">
      <alignment horizontal="left" vertical="center" indent="1"/>
    </xf>
    <xf numFmtId="190" fontId="144" fillId="63" borderId="63" applyNumberFormat="0" applyFont="0" applyAlignment="0" applyProtection="0"/>
    <xf numFmtId="190" fontId="144" fillId="44" borderId="65" applyNumberFormat="0" applyProtection="0">
      <alignment horizontal="left" vertical="top" indent="1"/>
    </xf>
    <xf numFmtId="4" fontId="144" fillId="83" borderId="66" applyNumberFormat="0" applyProtection="0">
      <alignment horizontal="left" vertical="center" indent="1"/>
    </xf>
    <xf numFmtId="4" fontId="144" fillId="80" borderId="63" applyNumberFormat="0" applyProtection="0">
      <alignment horizontal="right" vertical="center"/>
    </xf>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4" fontId="144" fillId="46" borderId="63" applyNumberFormat="0" applyProtection="0">
      <alignment horizontal="right" vertical="center"/>
    </xf>
    <xf numFmtId="190" fontId="144" fillId="38" borderId="65" applyNumberFormat="0" applyProtection="0">
      <alignment horizontal="left" vertical="top" indent="1"/>
    </xf>
    <xf numFmtId="190" fontId="145" fillId="67" borderId="64" applyNumberFormat="0" applyAlignment="0" applyProtection="0"/>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34" fillId="0" borderId="69" applyNumberFormat="0" applyFill="0" applyAlignment="0" applyProtection="0"/>
    <xf numFmtId="190" fontId="144" fillId="85" borderId="63" applyNumberFormat="0" applyProtection="0">
      <alignment horizontal="left" vertical="center" indent="1"/>
    </xf>
    <xf numFmtId="190" fontId="144" fillId="37" borderId="65" applyNumberFormat="0" applyProtection="0">
      <alignment horizontal="left" vertical="top" indent="1"/>
    </xf>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45" fillId="67" borderId="64" applyNumberFormat="0" applyAlignment="0" applyProtection="0"/>
    <xf numFmtId="190" fontId="145" fillId="67" borderId="64" applyNumberFormat="0" applyAlignment="0" applyProtection="0"/>
    <xf numFmtId="190" fontId="148" fillId="74" borderId="65" applyNumberFormat="0" applyProtection="0">
      <alignment horizontal="left" vertical="top" indent="1"/>
    </xf>
    <xf numFmtId="4" fontId="144" fillId="79" borderId="66"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190" fontId="101" fillId="44" borderId="65" applyNumberFormat="0" applyProtection="0">
      <alignment horizontal="left" vertical="top" indent="1"/>
    </xf>
    <xf numFmtId="37" fontId="107" fillId="0" borderId="68" applyNumberFormat="0"/>
    <xf numFmtId="190" fontId="144" fillId="44"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38" borderId="65" applyNumberFormat="0" applyProtection="0">
      <alignment horizontal="left" vertical="top" indent="1"/>
    </xf>
    <xf numFmtId="190" fontId="134" fillId="0" borderId="69" applyNumberFormat="0" applyFill="0" applyAlignment="0" applyProtection="0"/>
    <xf numFmtId="190" fontId="144" fillId="44" borderId="65" applyNumberFormat="0" applyProtection="0">
      <alignment horizontal="left" vertical="top" indent="1"/>
    </xf>
    <xf numFmtId="190" fontId="144" fillId="38" borderId="65" applyNumberFormat="0" applyProtection="0">
      <alignment horizontal="left" vertical="top" indent="1"/>
    </xf>
    <xf numFmtId="4" fontId="144" fillId="38" borderId="66" applyNumberFormat="0" applyProtection="0">
      <alignment horizontal="left" vertical="center" indent="1"/>
    </xf>
    <xf numFmtId="4" fontId="147" fillId="75" borderId="63" applyNumberFormat="0" applyProtection="0">
      <alignment vertical="center"/>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40" fillId="64" borderId="63" applyNumberForma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37" fontId="107" fillId="0" borderId="68" applyNumberFormat="0"/>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4" fontId="144" fillId="78" borderId="63" applyNumberFormat="0" applyProtection="0">
      <alignment horizontal="right" vertical="center"/>
    </xf>
    <xf numFmtId="185" fontId="3" fillId="90" borderId="70">
      <alignment horizontal="right" vertical="center"/>
      <protection locked="0"/>
    </xf>
    <xf numFmtId="195" fontId="107" fillId="0" borderId="43" applyFill="0"/>
    <xf numFmtId="190" fontId="144" fillId="37" borderId="65" applyNumberFormat="0" applyProtection="0">
      <alignment horizontal="left" vertical="top" indent="1"/>
    </xf>
    <xf numFmtId="190" fontId="144" fillId="38" borderId="65" applyNumberFormat="0" applyProtection="0">
      <alignment horizontal="left" vertical="top" indent="1"/>
    </xf>
    <xf numFmtId="4" fontId="101" fillId="44" borderId="66" applyNumberFormat="0" applyProtection="0">
      <alignment horizontal="left" vertical="center" indent="1"/>
    </xf>
    <xf numFmtId="4" fontId="144" fillId="75" borderId="63" applyNumberFormat="0" applyProtection="0">
      <alignment horizontal="left" vertical="center" indent="1"/>
    </xf>
    <xf numFmtId="190" fontId="104" fillId="23" borderId="70">
      <alignment vertical="center"/>
    </xf>
    <xf numFmtId="190" fontId="104" fillId="22" borderId="70">
      <alignment vertical="center"/>
      <protection locked="0"/>
    </xf>
    <xf numFmtId="190" fontId="145" fillId="67" borderId="64" applyNumberFormat="0" applyAlignment="0" applyProtection="0"/>
    <xf numFmtId="190" fontId="144" fillId="37" borderId="65" applyNumberFormat="0" applyProtection="0">
      <alignment horizontal="left" vertical="top" indent="1"/>
    </xf>
    <xf numFmtId="190" fontId="144" fillId="44" borderId="65" applyNumberFormat="0" applyProtection="0">
      <alignment horizontal="left" vertical="top" indent="1"/>
    </xf>
    <xf numFmtId="4" fontId="144" fillId="42" borderId="63" applyNumberFormat="0" applyProtection="0">
      <alignment horizontal="right" vertical="center"/>
    </xf>
    <xf numFmtId="190" fontId="144" fillId="63" borderId="63" applyNumberFormat="0" applyFont="0" applyAlignment="0" applyProtection="0"/>
    <xf numFmtId="195" fontId="107" fillId="0" borderId="72" applyFill="0"/>
    <xf numFmtId="190" fontId="101" fillId="44" borderId="65" applyNumberFormat="0" applyProtection="0">
      <alignment horizontal="left" vertical="center" indent="1"/>
    </xf>
    <xf numFmtId="190" fontId="134" fillId="0" borderId="69" applyNumberFormat="0" applyFill="0" applyAlignment="0" applyProtection="0"/>
    <xf numFmtId="4" fontId="144" fillId="79" borderId="66" applyNumberFormat="0" applyProtection="0">
      <alignment horizontal="right" vertical="center"/>
    </xf>
    <xf numFmtId="190" fontId="145" fillId="67" borderId="64" applyNumberFormat="0" applyAlignment="0" applyProtection="0"/>
    <xf numFmtId="190" fontId="144" fillId="37" borderId="63" applyNumberFormat="0" applyProtection="0">
      <alignment horizontal="left" vertical="center" indent="1"/>
    </xf>
    <xf numFmtId="190" fontId="144" fillId="44" borderId="65" applyNumberFormat="0" applyProtection="0">
      <alignment horizontal="left" vertical="top" indent="1"/>
    </xf>
    <xf numFmtId="4" fontId="144" fillId="77" borderId="63" applyNumberFormat="0" applyProtection="0">
      <alignment horizontal="right" vertical="center"/>
    </xf>
    <xf numFmtId="4" fontId="147" fillId="24" borderId="63" applyNumberFormat="0" applyProtection="0">
      <alignment horizontal="right" vertical="center"/>
    </xf>
    <xf numFmtId="190" fontId="144" fillId="85" borderId="65" applyNumberFormat="0" applyProtection="0">
      <alignment horizontal="left" vertical="top" indent="1"/>
    </xf>
    <xf numFmtId="190" fontId="144" fillId="63" borderId="63" applyNumberFormat="0" applyFont="0" applyAlignment="0" applyProtection="0"/>
    <xf numFmtId="190" fontId="101" fillId="37" borderId="65" applyNumberFormat="0" applyProtection="0">
      <alignment horizontal="left" vertical="top" indent="1"/>
    </xf>
    <xf numFmtId="190" fontId="132" fillId="67" borderId="63" applyNumberFormat="0" applyAlignment="0" applyProtection="0"/>
    <xf numFmtId="190" fontId="148" fillId="74" borderId="65" applyNumberFormat="0" applyProtection="0">
      <alignment horizontal="left" vertical="top" indent="1"/>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50" fillId="38"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97" fontId="3" fillId="27" borderId="70">
      <alignment vertical="center"/>
    </xf>
    <xf numFmtId="0" fontId="3" fillId="27" borderId="70">
      <alignment vertical="center"/>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4" fontId="144" fillId="81" borderId="63" applyNumberFormat="0" applyProtection="0">
      <alignment horizontal="right" vertical="center"/>
    </xf>
    <xf numFmtId="4" fontId="144" fillId="46" borderId="63" applyNumberFormat="0" applyProtection="0">
      <alignment horizontal="right" vertical="center"/>
    </xf>
    <xf numFmtId="4" fontId="144" fillId="78" borderId="63" applyNumberFormat="0" applyProtection="0">
      <alignment horizontal="right" vertical="center"/>
    </xf>
    <xf numFmtId="4" fontId="144" fillId="75" borderId="63" applyNumberFormat="0" applyProtection="0">
      <alignment horizontal="left" vertical="center" indent="1"/>
    </xf>
    <xf numFmtId="4" fontId="144" fillId="74" borderId="63" applyNumberFormat="0" applyProtection="0">
      <alignment vertical="center"/>
    </xf>
    <xf numFmtId="190" fontId="145" fillId="67" borderId="64" applyNumberFormat="0" applyAlignment="0" applyProtection="0"/>
    <xf numFmtId="190" fontId="150" fillId="71"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4" fontId="101" fillId="44" borderId="66" applyNumberFormat="0" applyProtection="0">
      <alignment horizontal="left" vertical="center" indent="1"/>
    </xf>
    <xf numFmtId="190" fontId="144" fillId="63" borderId="63" applyNumberFormat="0" applyFont="0" applyAlignment="0" applyProtection="0"/>
    <xf numFmtId="190" fontId="101" fillId="38" borderId="65" applyNumberFormat="0" applyProtection="0">
      <alignment horizontal="left" vertical="center" indent="1"/>
    </xf>
    <xf numFmtId="4" fontId="150" fillId="36" borderId="65" applyNumberFormat="0" applyProtection="0">
      <alignment horizontal="left" vertical="center" indent="1"/>
    </xf>
    <xf numFmtId="4" fontId="147" fillId="24" borderId="63" applyNumberFormat="0" applyProtection="0">
      <alignment horizontal="right" vertical="center"/>
    </xf>
    <xf numFmtId="4" fontId="144" fillId="42" borderId="63" applyNumberFormat="0" applyProtection="0">
      <alignment horizontal="right" vertical="center"/>
    </xf>
    <xf numFmtId="4" fontId="144" fillId="82" borderId="63" applyNumberFormat="0" applyProtection="0">
      <alignment horizontal="right" vertical="center"/>
    </xf>
    <xf numFmtId="190" fontId="101" fillId="44" borderId="65" applyNumberFormat="0" applyProtection="0">
      <alignment horizontal="left" vertical="top" indent="1"/>
    </xf>
    <xf numFmtId="190" fontId="144" fillId="85" borderId="65" applyNumberFormat="0" applyProtection="0">
      <alignment horizontal="left" vertical="top" indent="1"/>
    </xf>
    <xf numFmtId="190" fontId="144" fillId="63" borderId="63" applyNumberFormat="0" applyFont="0" applyAlignment="0" applyProtection="0"/>
    <xf numFmtId="185" fontId="3" fillId="27" borderId="29">
      <alignment vertical="center"/>
    </xf>
    <xf numFmtId="185" fontId="3" fillId="27" borderId="29">
      <alignment vertical="center"/>
    </xf>
    <xf numFmtId="185" fontId="3" fillId="27" borderId="29">
      <alignment vertical="center"/>
    </xf>
    <xf numFmtId="0" fontId="3" fillId="27" borderId="29">
      <alignment vertical="center"/>
    </xf>
    <xf numFmtId="0" fontId="3" fillId="27" borderId="29">
      <alignment vertical="center"/>
    </xf>
    <xf numFmtId="0" fontId="3" fillId="27" borderId="29">
      <alignment vertical="center"/>
    </xf>
    <xf numFmtId="0" fontId="3" fillId="27" borderId="29">
      <alignment vertical="center"/>
    </xf>
    <xf numFmtId="185" fontId="3" fillId="27" borderId="29">
      <alignment vertical="center"/>
    </xf>
    <xf numFmtId="194" fontId="3" fillId="27" borderId="29">
      <alignment vertical="center"/>
    </xf>
    <xf numFmtId="185" fontId="3" fillId="27" borderId="29">
      <alignment vertical="center"/>
    </xf>
    <xf numFmtId="201" fontId="3" fillId="27" borderId="29">
      <alignment vertical="center"/>
    </xf>
    <xf numFmtId="194" fontId="3" fillId="27" borderId="29">
      <alignment vertical="center"/>
    </xf>
    <xf numFmtId="194" fontId="3" fillId="27" borderId="29">
      <alignment vertical="center"/>
    </xf>
    <xf numFmtId="197" fontId="3" fillId="27" borderId="29">
      <alignment vertical="center"/>
    </xf>
    <xf numFmtId="186" fontId="3" fillId="20" borderId="29">
      <alignment vertical="center"/>
      <protection locked="0"/>
    </xf>
    <xf numFmtId="186" fontId="3" fillId="20" borderId="29">
      <alignment vertical="center"/>
      <protection locked="0"/>
    </xf>
    <xf numFmtId="0" fontId="3" fillId="20" borderId="29">
      <alignment vertical="center"/>
      <protection locked="0"/>
    </xf>
    <xf numFmtId="0" fontId="3" fillId="20" borderId="29">
      <alignment vertical="center"/>
      <protection locked="0"/>
    </xf>
    <xf numFmtId="186" fontId="3" fillId="20" borderId="29">
      <alignment vertical="center"/>
      <protection locked="0"/>
    </xf>
    <xf numFmtId="186" fontId="3" fillId="20" borderId="29">
      <alignment vertical="center"/>
      <protection locked="0"/>
    </xf>
    <xf numFmtId="0" fontId="3" fillId="20" borderId="29">
      <alignment vertical="center"/>
      <protection locked="0"/>
    </xf>
    <xf numFmtId="0" fontId="3" fillId="20" borderId="29">
      <alignment vertical="center"/>
      <protection locked="0"/>
    </xf>
    <xf numFmtId="186" fontId="3" fillId="20" borderId="29">
      <alignment vertical="center"/>
      <protection locked="0"/>
    </xf>
    <xf numFmtId="186" fontId="3" fillId="20" borderId="29">
      <alignment vertical="center"/>
      <protection locked="0"/>
    </xf>
    <xf numFmtId="194" fontId="3" fillId="20" borderId="29">
      <alignment vertical="center"/>
      <protection locked="0"/>
    </xf>
    <xf numFmtId="185" fontId="3" fillId="20" borderId="29">
      <alignment vertical="center"/>
      <protection locked="0"/>
    </xf>
    <xf numFmtId="167" fontId="3" fillId="20" borderId="29">
      <alignment vertical="center"/>
      <protection locked="0"/>
    </xf>
    <xf numFmtId="167" fontId="3" fillId="20" borderId="29">
      <alignment vertical="center"/>
      <protection locked="0"/>
    </xf>
    <xf numFmtId="167" fontId="3" fillId="20" borderId="29">
      <alignment vertical="center"/>
      <protection locked="0"/>
    </xf>
    <xf numFmtId="167" fontId="3" fillId="20" borderId="29">
      <alignment vertical="center"/>
      <protection locked="0"/>
    </xf>
    <xf numFmtId="185" fontId="3" fillId="20" borderId="29">
      <alignment vertical="center"/>
      <protection locked="0"/>
    </xf>
    <xf numFmtId="185" fontId="3" fillId="20" borderId="29">
      <alignment vertical="center"/>
      <protection locked="0"/>
    </xf>
    <xf numFmtId="194" fontId="3" fillId="20" borderId="29">
      <alignment vertical="center"/>
      <protection locked="0"/>
    </xf>
    <xf numFmtId="185"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201" fontId="3" fillId="33" borderId="29">
      <alignment vertical="center"/>
    </xf>
    <xf numFmtId="194" fontId="3" fillId="33" borderId="29">
      <alignment vertical="center"/>
    </xf>
    <xf numFmtId="194" fontId="3" fillId="33" borderId="29">
      <alignment vertical="center"/>
    </xf>
    <xf numFmtId="197" fontId="3" fillId="33" borderId="29">
      <alignment vertical="center"/>
    </xf>
    <xf numFmtId="0" fontId="3" fillId="33" borderId="29">
      <alignment vertical="center"/>
    </xf>
    <xf numFmtId="0" fontId="3" fillId="33" borderId="29">
      <alignment vertical="center"/>
    </xf>
    <xf numFmtId="0" fontId="3" fillId="33" borderId="29">
      <alignment vertical="center"/>
    </xf>
    <xf numFmtId="0" fontId="3" fillId="33" borderId="29">
      <alignment vertical="center"/>
    </xf>
    <xf numFmtId="185" fontId="3" fillId="33" borderId="29">
      <alignment vertical="center"/>
    </xf>
    <xf numFmtId="194" fontId="3" fillId="33" borderId="29">
      <alignment vertical="center"/>
    </xf>
    <xf numFmtId="185" fontId="3" fillId="33" borderId="29">
      <alignment vertical="center"/>
    </xf>
    <xf numFmtId="185" fontId="3" fillId="33" borderId="29">
      <alignment vertical="center"/>
    </xf>
    <xf numFmtId="185" fontId="3" fillId="90" borderId="29">
      <alignment horizontal="right" vertical="center"/>
      <protection locked="0"/>
    </xf>
    <xf numFmtId="0" fontId="3" fillId="90" borderId="29">
      <alignment horizontal="right" vertical="center"/>
      <protection locked="0"/>
    </xf>
    <xf numFmtId="0" fontId="3" fillId="90" borderId="29">
      <alignment horizontal="right" vertical="center"/>
      <protection locked="0"/>
    </xf>
    <xf numFmtId="0" fontId="3" fillId="90" borderId="29">
      <alignment horizontal="right" vertical="center"/>
      <protection locked="0"/>
    </xf>
    <xf numFmtId="201" fontId="3" fillId="90" borderId="29">
      <alignment horizontal="right" vertical="center"/>
      <protection locked="0"/>
    </xf>
    <xf numFmtId="194" fontId="3" fillId="90" borderId="29">
      <alignment horizontal="right" vertical="center"/>
      <protection locked="0"/>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194" fontId="3" fillId="90" borderId="29">
      <alignment horizontal="right" vertical="center"/>
      <protection locked="0"/>
    </xf>
    <xf numFmtId="185" fontId="3" fillId="90" borderId="29">
      <alignment horizontal="right" vertical="center"/>
      <protection locked="0"/>
    </xf>
    <xf numFmtId="185" fontId="3" fillId="90" borderId="29">
      <alignment horizontal="right" vertical="center"/>
      <protection locked="0"/>
    </xf>
    <xf numFmtId="0" fontId="101" fillId="86" borderId="29" applyNumberFormat="0">
      <protection locked="0"/>
    </xf>
    <xf numFmtId="4" fontId="157" fillId="105" borderId="71" applyNumberFormat="0" applyProtection="0">
      <alignment horizontal="left" vertical="center" indent="1"/>
    </xf>
    <xf numFmtId="4" fontId="160" fillId="107" borderId="71" applyNumberFormat="0" applyProtection="0">
      <alignment horizontal="left" vertical="center" indent="1"/>
    </xf>
    <xf numFmtId="190" fontId="132" fillId="67" borderId="63" applyNumberFormat="0" applyAlignment="0" applyProtection="0"/>
    <xf numFmtId="190" fontId="132" fillId="67" borderId="63" applyNumberFormat="0" applyAlignment="0" applyProtection="0"/>
    <xf numFmtId="190" fontId="144" fillId="44" borderId="65" applyNumberFormat="0" applyProtection="0">
      <alignment horizontal="left" vertical="top" indent="1"/>
    </xf>
    <xf numFmtId="4" fontId="144" fillId="80" borderId="63" applyNumberFormat="0" applyProtection="0">
      <alignment horizontal="right" vertical="center"/>
    </xf>
    <xf numFmtId="190" fontId="149" fillId="44" borderId="67" applyBorder="0"/>
    <xf numFmtId="190" fontId="144" fillId="85" borderId="65" applyNumberFormat="0" applyProtection="0">
      <alignment horizontal="left" vertical="top" indent="1"/>
    </xf>
    <xf numFmtId="190" fontId="145" fillId="67" borderId="64" applyNumberFormat="0" applyAlignment="0" applyProtection="0"/>
    <xf numFmtId="4" fontId="144" fillId="83" borderId="66" applyNumberFormat="0" applyProtection="0">
      <alignment horizontal="left" vertical="center" indent="1"/>
    </xf>
    <xf numFmtId="190" fontId="149" fillId="44" borderId="67" applyBorder="0"/>
    <xf numFmtId="190" fontId="144" fillId="85" borderId="65" applyNumberFormat="0" applyProtection="0">
      <alignment horizontal="left" vertical="top" indent="1"/>
    </xf>
    <xf numFmtId="190" fontId="144" fillId="84" borderId="63" applyNumberFormat="0" applyProtection="0">
      <alignment horizontal="left" vertical="center" indent="1"/>
    </xf>
    <xf numFmtId="4" fontId="144" fillId="83" borderId="66" applyNumberFormat="0" applyProtection="0">
      <alignment horizontal="left" vertical="center" indent="1"/>
    </xf>
    <xf numFmtId="190" fontId="144" fillId="63" borderId="63" applyNumberFormat="0" applyFont="0" applyAlignment="0" applyProtection="0"/>
    <xf numFmtId="194" fontId="3" fillId="27" borderId="70">
      <alignment vertical="center"/>
    </xf>
    <xf numFmtId="4" fontId="150" fillId="36" borderId="65" applyNumberFormat="0" applyProtection="0">
      <alignment horizontal="left" vertical="center"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04" fillId="73" borderId="70">
      <alignment horizontal="right" vertical="center"/>
      <protection locked="0"/>
    </xf>
    <xf numFmtId="185" fontId="104" fillId="22" borderId="70">
      <alignment vertical="center"/>
      <protection locked="0"/>
    </xf>
    <xf numFmtId="194" fontId="104" fillId="72" borderId="70">
      <alignment vertical="center"/>
    </xf>
    <xf numFmtId="190" fontId="144" fillId="63" borderId="63" applyNumberFormat="0" applyFont="0" applyAlignment="0" applyProtection="0"/>
    <xf numFmtId="4" fontId="144" fillId="0" borderId="63" applyNumberFormat="0" applyProtection="0">
      <alignment horizontal="right" vertical="center"/>
    </xf>
    <xf numFmtId="190" fontId="144" fillId="85" borderId="63" applyNumberFormat="0" applyProtection="0">
      <alignment horizontal="left" vertical="center" indent="1"/>
    </xf>
    <xf numFmtId="190" fontId="144" fillId="38" borderId="65" applyNumberFormat="0" applyProtection="0">
      <alignment horizontal="left" vertical="top" indent="1"/>
    </xf>
    <xf numFmtId="4" fontId="144" fillId="38" borderId="66" applyNumberFormat="0" applyProtection="0">
      <alignment horizontal="left" vertical="center" indent="1"/>
    </xf>
    <xf numFmtId="4" fontId="147" fillId="75" borderId="63" applyNumberFormat="0" applyProtection="0">
      <alignment vertical="center"/>
    </xf>
    <xf numFmtId="190" fontId="145" fillId="67" borderId="64" applyNumberFormat="0" applyAlignment="0" applyProtection="0"/>
    <xf numFmtId="190" fontId="144" fillId="36" borderId="63" applyNumberFormat="0" applyProtection="0">
      <alignment horizontal="left" vertical="center" indent="1"/>
    </xf>
    <xf numFmtId="190" fontId="144" fillId="38" borderId="65" applyNumberFormat="0" applyProtection="0">
      <alignment horizontal="left" vertical="top" indent="1"/>
    </xf>
    <xf numFmtId="190" fontId="101" fillId="44" borderId="65" applyNumberFormat="0" applyProtection="0">
      <alignment horizontal="left" vertical="center" indent="1"/>
    </xf>
    <xf numFmtId="190" fontId="144" fillId="63" borderId="63" applyNumberFormat="0" applyFont="0" applyAlignment="0" applyProtection="0"/>
    <xf numFmtId="190" fontId="150" fillId="71" borderId="65" applyNumberFormat="0" applyProtection="0">
      <alignment horizontal="left" vertical="top" indent="1"/>
    </xf>
    <xf numFmtId="190" fontId="134" fillId="0" borderId="69" applyNumberFormat="0" applyFill="0" applyAlignment="0" applyProtection="0"/>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37" borderId="65" applyNumberFormat="0" applyProtection="0">
      <alignment horizontal="left" vertical="top" indent="1"/>
    </xf>
    <xf numFmtId="190" fontId="149" fillId="44" borderId="67" applyBorder="0"/>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85" fontId="104" fillId="23" borderId="29">
      <alignment vertical="center"/>
    </xf>
    <xf numFmtId="190" fontId="101" fillId="86" borderId="29" applyNumberFormat="0">
      <protection locked="0"/>
    </xf>
    <xf numFmtId="190" fontId="149" fillId="44" borderId="67" applyBorder="0"/>
    <xf numFmtId="190" fontId="144" fillId="88" borderId="29"/>
    <xf numFmtId="37" fontId="107" fillId="0" borderId="68" applyNumberFormat="0"/>
    <xf numFmtId="4" fontId="144" fillId="80" borderId="63" applyNumberFormat="0" applyProtection="0">
      <alignment horizontal="right" vertical="center"/>
    </xf>
    <xf numFmtId="190" fontId="144" fillId="85" borderId="65" applyNumberFormat="0" applyProtection="0">
      <alignment horizontal="left" vertical="top" indent="1"/>
    </xf>
    <xf numFmtId="190" fontId="144" fillId="85" borderId="65" applyNumberFormat="0" applyProtection="0">
      <alignment horizontal="left" vertical="top" indent="1"/>
    </xf>
    <xf numFmtId="4" fontId="144" fillId="75" borderId="63" applyNumberFormat="0" applyProtection="0">
      <alignment horizontal="left" vertical="center" indent="1"/>
    </xf>
    <xf numFmtId="4" fontId="144" fillId="75" borderId="63" applyNumberFormat="0" applyProtection="0">
      <alignment horizontal="left" vertical="center" indent="1"/>
    </xf>
    <xf numFmtId="4" fontId="144" fillId="74" borderId="63" applyNumberFormat="0" applyProtection="0">
      <alignment vertical="center"/>
    </xf>
    <xf numFmtId="190" fontId="134" fillId="0" borderId="69" applyNumberFormat="0" applyFill="0" applyAlignment="0" applyProtection="0"/>
    <xf numFmtId="190" fontId="150" fillId="38" borderId="65" applyNumberFormat="0" applyProtection="0">
      <alignment horizontal="left" vertical="top" indent="1"/>
    </xf>
    <xf numFmtId="190" fontId="101" fillId="85" borderId="65" applyNumberFormat="0" applyProtection="0">
      <alignment horizontal="left" vertical="center" indent="1"/>
    </xf>
    <xf numFmtId="4" fontId="144" fillId="78" borderId="63" applyNumberFormat="0" applyProtection="0">
      <alignment horizontal="right" vertical="center"/>
    </xf>
    <xf numFmtId="190" fontId="101" fillId="44" borderId="65" applyNumberFormat="0" applyProtection="0">
      <alignment horizontal="left" vertical="center" indent="1"/>
    </xf>
    <xf numFmtId="4" fontId="150" fillId="71" borderId="65" applyNumberFormat="0" applyProtection="0">
      <alignment vertical="center"/>
    </xf>
    <xf numFmtId="190" fontId="144" fillId="37" borderId="65" applyNumberFormat="0" applyProtection="0">
      <alignment horizontal="left" vertical="top" indent="1"/>
    </xf>
    <xf numFmtId="190" fontId="150" fillId="71" borderId="65" applyNumberFormat="0" applyProtection="0">
      <alignment horizontal="left" vertical="top" indent="1"/>
    </xf>
    <xf numFmtId="190" fontId="144" fillId="44" borderId="65" applyNumberFormat="0" applyProtection="0">
      <alignment horizontal="left" vertical="top" indent="1"/>
    </xf>
    <xf numFmtId="4" fontId="144" fillId="79" borderId="66" applyNumberFormat="0" applyProtection="0">
      <alignment horizontal="right" vertical="center"/>
    </xf>
    <xf numFmtId="190" fontId="144" fillId="37" borderId="65" applyNumberFormat="0" applyProtection="0">
      <alignment horizontal="left" vertical="top" indent="1"/>
    </xf>
    <xf numFmtId="190" fontId="101" fillId="85" borderId="65" applyNumberFormat="0" applyProtection="0">
      <alignment horizontal="left" vertical="center" indent="1"/>
    </xf>
    <xf numFmtId="190" fontId="144" fillId="63" borderId="63" applyNumberFormat="0" applyFont="0" applyAlignment="0" applyProtection="0"/>
    <xf numFmtId="190" fontId="148" fillId="74"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39" borderId="63" applyNumberFormat="0" applyProtection="0">
      <alignment horizontal="right" vertical="center"/>
    </xf>
    <xf numFmtId="190" fontId="144" fillId="63" borderId="63" applyNumberFormat="0" applyFont="0" applyAlignment="0" applyProtection="0"/>
    <xf numFmtId="4" fontId="150" fillId="71" borderId="65" applyNumberFormat="0" applyProtection="0">
      <alignment vertical="center"/>
    </xf>
    <xf numFmtId="190" fontId="144" fillId="85" borderId="65" applyNumberFormat="0" applyProtection="0">
      <alignment horizontal="left" vertical="top" indent="1"/>
    </xf>
    <xf numFmtId="190" fontId="144" fillId="44" borderId="65" applyNumberFormat="0" applyProtection="0">
      <alignment horizontal="left" vertical="top" indent="1"/>
    </xf>
    <xf numFmtId="185" fontId="104" fillId="23" borderId="70">
      <alignment vertical="center"/>
    </xf>
    <xf numFmtId="167" fontId="104" fillId="22" borderId="70">
      <alignment vertical="center"/>
      <protection locked="0"/>
    </xf>
    <xf numFmtId="190" fontId="104" fillId="72" borderId="70">
      <alignment vertical="center"/>
    </xf>
    <xf numFmtId="190" fontId="132" fillId="67" borderId="63" applyNumberFormat="0" applyAlignment="0" applyProtection="0"/>
    <xf numFmtId="4" fontId="150" fillId="36"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4" fontId="144" fillId="38" borderId="63" applyNumberFormat="0" applyProtection="0">
      <alignment horizontal="right" vertical="center"/>
    </xf>
    <xf numFmtId="190" fontId="144" fillId="63" borderId="63" applyNumberFormat="0" applyFont="0" applyAlignment="0" applyProtection="0"/>
    <xf numFmtId="190" fontId="144" fillId="63" borderId="63" applyNumberFormat="0" applyFont="0" applyAlignment="0" applyProtection="0"/>
    <xf numFmtId="190" fontId="144" fillId="85" borderId="65" applyNumberFormat="0" applyProtection="0">
      <alignment horizontal="left" vertical="top" indent="1"/>
    </xf>
    <xf numFmtId="190" fontId="140" fillId="64" borderId="63" applyNumberFormat="0" applyAlignment="0" applyProtection="0"/>
    <xf numFmtId="4" fontId="144" fillId="38" borderId="66" applyNumberFormat="0" applyProtection="0">
      <alignment horizontal="left" vertical="center" indent="1"/>
    </xf>
    <xf numFmtId="190" fontId="132" fillId="67" borderId="63" applyNumberFormat="0" applyAlignment="0" applyProtection="0"/>
    <xf numFmtId="4" fontId="144" fillId="76" borderId="63" applyNumberFormat="0" applyProtection="0">
      <alignment horizontal="left" vertical="center" indent="1"/>
    </xf>
    <xf numFmtId="4" fontId="144" fillId="77" borderId="63" applyNumberFormat="0" applyProtection="0">
      <alignment horizontal="right" vertical="center"/>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0" fillId="64" borderId="63" applyNumberFormat="0" applyAlignment="0" applyProtection="0"/>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4" fontId="144" fillId="37" borderId="66" applyNumberFormat="0" applyProtection="0">
      <alignment horizontal="left" vertical="center" indent="1"/>
    </xf>
    <xf numFmtId="190" fontId="144" fillId="85" borderId="65" applyNumberFormat="0" applyProtection="0">
      <alignment horizontal="left" vertical="top" indent="1"/>
    </xf>
    <xf numFmtId="4" fontId="150" fillId="36" borderId="65" applyNumberFormat="0" applyProtection="0">
      <alignment horizontal="left" vertical="center" indent="1"/>
    </xf>
    <xf numFmtId="195" fontId="107" fillId="0" borderId="72" applyFill="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190" fontId="144" fillId="85" borderId="63" applyNumberFormat="0" applyProtection="0">
      <alignment horizontal="left" vertical="center" indent="1"/>
    </xf>
    <xf numFmtId="190" fontId="144" fillId="37" borderId="63" applyNumberFormat="0" applyProtection="0">
      <alignment horizontal="left" vertical="center"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4" fontId="151" fillId="87" borderId="66" applyNumberFormat="0" applyProtection="0">
      <alignment horizontal="left" vertical="center" indent="1"/>
    </xf>
    <xf numFmtId="4" fontId="152" fillId="86" borderId="63" applyNumberFormat="0" applyProtection="0">
      <alignment horizontal="right" vertical="center"/>
    </xf>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4" fontId="3" fillId="27" borderId="29">
      <alignment vertical="center"/>
    </xf>
    <xf numFmtId="190" fontId="132" fillId="67" borderId="63" applyNumberFormat="0" applyAlignment="0" applyProtection="0"/>
    <xf numFmtId="190" fontId="132" fillId="67" borderId="63" applyNumberFormat="0" applyAlignment="0" applyProtection="0"/>
    <xf numFmtId="37" fontId="107" fillId="0" borderId="68" applyNumberFormat="0"/>
    <xf numFmtId="190" fontId="144" fillId="44" borderId="65" applyNumberFormat="0" applyProtection="0">
      <alignment horizontal="left" vertical="top" indent="1"/>
    </xf>
    <xf numFmtId="190" fontId="101" fillId="38" borderId="65" applyNumberFormat="0" applyProtection="0">
      <alignment horizontal="left" vertical="top" indent="1"/>
    </xf>
    <xf numFmtId="4" fontId="144" fillId="38" borderId="63" applyNumberFormat="0" applyProtection="0">
      <alignment horizontal="right" vertical="center"/>
    </xf>
    <xf numFmtId="190" fontId="134" fillId="0" borderId="69" applyNumberFormat="0" applyFill="0" applyAlignment="0" applyProtection="0"/>
    <xf numFmtId="190" fontId="144" fillId="37" borderId="65" applyNumberFormat="0" applyProtection="0">
      <alignment horizontal="left" vertical="top" indent="1"/>
    </xf>
    <xf numFmtId="190" fontId="101" fillId="38" borderId="65" applyNumberFormat="0" applyProtection="0">
      <alignment horizontal="left" vertical="top" indent="1"/>
    </xf>
    <xf numFmtId="190" fontId="144" fillId="63" borderId="63" applyNumberFormat="0" applyFon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4" fontId="151" fillId="87" borderId="66" applyNumberFormat="0" applyProtection="0">
      <alignment horizontal="left" vertical="center"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4" fontId="144" fillId="76" borderId="63" applyNumberFormat="0" applyProtection="0">
      <alignment horizontal="left" vertical="center" indent="1"/>
    </xf>
    <xf numFmtId="194" fontId="3" fillId="90" borderId="70">
      <alignment horizontal="right" vertical="center"/>
      <protection locked="0"/>
    </xf>
    <xf numFmtId="4" fontId="152" fillId="86" borderId="63" applyNumberFormat="0" applyProtection="0">
      <alignment horizontal="right" vertical="center"/>
    </xf>
    <xf numFmtId="190" fontId="144" fillId="37" borderId="65" applyNumberFormat="0" applyProtection="0">
      <alignment horizontal="left" vertical="top" indent="1"/>
    </xf>
    <xf numFmtId="190" fontId="101" fillId="38" borderId="65" applyNumberFormat="0" applyProtection="0">
      <alignment horizontal="left" vertical="top" indent="1"/>
    </xf>
    <xf numFmtId="4" fontId="144" fillId="82" borderId="63" applyNumberFormat="0" applyProtection="0">
      <alignment horizontal="right" vertical="center"/>
    </xf>
    <xf numFmtId="4" fontId="144" fillId="74" borderId="63" applyNumberFormat="0" applyProtection="0">
      <alignment vertical="center"/>
    </xf>
    <xf numFmtId="197" fontId="104" fillId="23" borderId="70">
      <alignment vertical="center"/>
    </xf>
    <xf numFmtId="186" fontId="104" fillId="22" borderId="70">
      <alignment vertical="center"/>
      <protection locked="0"/>
    </xf>
    <xf numFmtId="190" fontId="144" fillId="63" borderId="63" applyNumberFormat="0" applyFont="0" applyAlignment="0" applyProtection="0"/>
    <xf numFmtId="190" fontId="132" fillId="67" borderId="63" applyNumberFormat="0" applyAlignment="0" applyProtection="0"/>
    <xf numFmtId="190" fontId="134" fillId="0" borderId="69" applyNumberFormat="0" applyFill="0" applyAlignment="0" applyProtection="0"/>
    <xf numFmtId="4" fontId="150" fillId="36" borderId="65" applyNumberFormat="0" applyProtection="0">
      <alignment horizontal="left" vertical="center" indent="1"/>
    </xf>
    <xf numFmtId="190" fontId="144" fillId="44" borderId="65" applyNumberFormat="0" applyProtection="0">
      <alignment horizontal="left" vertical="top" indent="1"/>
    </xf>
    <xf numFmtId="4" fontId="144" fillId="80" borderId="63" applyNumberFormat="0" applyProtection="0">
      <alignment horizontal="right" vertical="center"/>
    </xf>
    <xf numFmtId="190" fontId="144" fillId="38" borderId="65" applyNumberFormat="0" applyProtection="0">
      <alignment horizontal="left" vertical="top" indent="1"/>
    </xf>
    <xf numFmtId="190" fontId="144" fillId="63" borderId="63" applyNumberFormat="0" applyFont="0" applyAlignment="0" applyProtection="0"/>
    <xf numFmtId="4" fontId="144" fillId="76" borderId="63" applyNumberFormat="0" applyProtection="0">
      <alignment horizontal="left" vertical="center" indent="1"/>
    </xf>
    <xf numFmtId="4" fontId="144" fillId="39" borderId="63" applyNumberFormat="0" applyProtection="0">
      <alignment horizontal="right" vertical="center"/>
    </xf>
    <xf numFmtId="190" fontId="144" fillId="38" borderId="65" applyNumberFormat="0" applyProtection="0">
      <alignment horizontal="left" vertical="top" indent="1"/>
    </xf>
    <xf numFmtId="190" fontId="101" fillId="38" borderId="65" applyNumberFormat="0" applyProtection="0">
      <alignment horizontal="left" vertical="top" indent="1"/>
    </xf>
    <xf numFmtId="4" fontId="144" fillId="79" borderId="66" applyNumberFormat="0" applyProtection="0">
      <alignment horizontal="right" vertical="center"/>
    </xf>
    <xf numFmtId="4" fontId="150" fillId="36" borderId="65" applyNumberFormat="0" applyProtection="0">
      <alignment horizontal="left" vertical="center" indent="1"/>
    </xf>
    <xf numFmtId="190" fontId="144" fillId="85" borderId="65" applyNumberFormat="0" applyProtection="0">
      <alignment horizontal="left" vertical="top" indent="1"/>
    </xf>
    <xf numFmtId="190" fontId="144" fillId="63" borderId="63" applyNumberFormat="0" applyFont="0" applyAlignment="0" applyProtection="0"/>
    <xf numFmtId="190" fontId="144" fillId="37" borderId="63" applyNumberFormat="0" applyProtection="0">
      <alignment horizontal="left" vertical="center" indent="1"/>
    </xf>
    <xf numFmtId="190" fontId="144" fillId="63" borderId="63" applyNumberFormat="0" applyFont="0" applyAlignment="0" applyProtection="0"/>
    <xf numFmtId="4" fontId="144" fillId="46" borderId="63" applyNumberFormat="0" applyProtection="0">
      <alignment horizontal="right" vertical="center"/>
    </xf>
    <xf numFmtId="190" fontId="144" fillId="63" borderId="63" applyNumberFormat="0" applyFont="0" applyAlignment="0" applyProtection="0"/>
    <xf numFmtId="190" fontId="144" fillId="85" borderId="65" applyNumberFormat="0" applyProtection="0">
      <alignment horizontal="left" vertical="top" indent="1"/>
    </xf>
    <xf numFmtId="4" fontId="152" fillId="86" borderId="63" applyNumberFormat="0" applyProtection="0">
      <alignment horizontal="right" vertical="center"/>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7" fontId="104" fillId="72" borderId="29">
      <alignment vertical="center"/>
    </xf>
    <xf numFmtId="185" fontId="104" fillId="72" borderId="29">
      <alignment vertical="center"/>
    </xf>
    <xf numFmtId="185"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4" fontId="104" fillId="72" borderId="29">
      <alignment vertical="center"/>
    </xf>
    <xf numFmtId="194" fontId="104" fillId="72" borderId="29">
      <alignment vertical="center"/>
    </xf>
    <xf numFmtId="197" fontId="104" fillId="72" borderId="29">
      <alignment vertical="center"/>
    </xf>
    <xf numFmtId="185"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5" fontId="104" fillId="22" borderId="29">
      <alignment vertical="center"/>
      <protection locked="0"/>
    </xf>
    <xf numFmtId="185"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85" fontId="104" fillId="22" borderId="29">
      <alignment vertical="center"/>
      <protection locked="0"/>
    </xf>
    <xf numFmtId="185" fontId="104" fillId="23" borderId="29">
      <alignment vertical="center"/>
    </xf>
    <xf numFmtId="185"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94" fontId="104" fillId="23" borderId="29">
      <alignment vertical="center"/>
    </xf>
    <xf numFmtId="197"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73" borderId="29">
      <alignment horizontal="right" vertical="center"/>
      <protection locked="0"/>
    </xf>
    <xf numFmtId="190" fontId="104" fillId="73" borderId="29">
      <alignment horizontal="right" vertical="center"/>
      <protection locked="0"/>
    </xf>
    <xf numFmtId="190" fontId="104" fillId="73" borderId="29">
      <alignment horizontal="right" vertical="center"/>
      <protection locked="0"/>
    </xf>
    <xf numFmtId="197" fontId="104" fillId="73" borderId="29">
      <alignment horizontal="right" vertical="center"/>
      <protection locked="0"/>
    </xf>
    <xf numFmtId="194" fontId="104" fillId="73" borderId="29">
      <alignment horizontal="right" vertical="center"/>
      <protection locked="0"/>
    </xf>
    <xf numFmtId="197"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190" fontId="144" fillId="85" borderId="63" applyNumberFormat="0" applyProtection="0">
      <alignment horizontal="left" vertical="center" indent="1"/>
    </xf>
    <xf numFmtId="190" fontId="144" fillId="37" borderId="63" applyNumberFormat="0" applyProtection="0">
      <alignment horizontal="left" vertical="center" indent="1"/>
    </xf>
    <xf numFmtId="190" fontId="101" fillId="86" borderId="29" applyNumberFormat="0">
      <protection locked="0"/>
    </xf>
    <xf numFmtId="190" fontId="149" fillId="44" borderId="67" applyBorder="0"/>
    <xf numFmtId="4" fontId="147" fillId="22" borderId="29" applyNumberFormat="0" applyProtection="0">
      <alignment vertical="center"/>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4" fontId="151" fillId="87" borderId="66" applyNumberFormat="0" applyProtection="0">
      <alignment horizontal="left" vertical="center" indent="1"/>
    </xf>
    <xf numFmtId="190" fontId="144" fillId="88" borderId="29"/>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79" borderId="66" applyNumberFormat="0" applyProtection="0">
      <alignment horizontal="right" vertical="center"/>
    </xf>
    <xf numFmtId="185" fontId="3" fillId="27" borderId="29">
      <alignment vertical="center"/>
    </xf>
    <xf numFmtId="194" fontId="3" fillId="27" borderId="29">
      <alignment vertical="center"/>
    </xf>
    <xf numFmtId="197" fontId="3" fillId="27" borderId="29">
      <alignment vertical="center"/>
    </xf>
    <xf numFmtId="185" fontId="3" fillId="20" borderId="29">
      <alignment vertical="center"/>
      <protection locked="0"/>
    </xf>
    <xf numFmtId="194" fontId="3" fillId="20" borderId="29">
      <alignment vertical="center"/>
      <protection locked="0"/>
    </xf>
    <xf numFmtId="201" fontId="3" fillId="33" borderId="29">
      <alignment vertical="center"/>
    </xf>
    <xf numFmtId="194" fontId="3" fillId="33" borderId="29">
      <alignment vertical="center"/>
    </xf>
    <xf numFmtId="197" fontId="3" fillId="33" borderId="29">
      <alignment vertical="center"/>
    </xf>
    <xf numFmtId="185" fontId="3" fillId="33" borderId="29">
      <alignment vertical="center"/>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190" fontId="144" fillId="85" borderId="63" applyNumberFormat="0" applyProtection="0">
      <alignment horizontal="left" vertical="center" indent="1"/>
    </xf>
    <xf numFmtId="190" fontId="144" fillId="37" borderId="63" applyNumberFormat="0" applyProtection="0">
      <alignment horizontal="left" vertical="center" indent="1"/>
    </xf>
    <xf numFmtId="190" fontId="149" fillId="44" borderId="67" applyBorder="0"/>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90" fontId="144" fillId="85" borderId="65" applyNumberFormat="0" applyProtection="0">
      <alignment horizontal="left" vertical="top" indent="1"/>
    </xf>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190" fontId="150" fillId="38" borderId="65" applyNumberFormat="0" applyProtection="0">
      <alignment horizontal="left" vertical="top"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4" fontId="144" fillId="82" borderId="63" applyNumberFormat="0" applyProtection="0">
      <alignment horizontal="right" vertical="center"/>
    </xf>
    <xf numFmtId="190" fontId="150" fillId="38"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38" borderId="66" applyNumberFormat="0" applyProtection="0">
      <alignment horizontal="left" vertical="center" indent="1"/>
    </xf>
    <xf numFmtId="190" fontId="101" fillId="37" borderId="65" applyNumberFormat="0" applyProtection="0">
      <alignment horizontal="left" vertical="center" indent="1"/>
    </xf>
    <xf numFmtId="190" fontId="144" fillId="63" borderId="63" applyNumberFormat="0" applyFont="0" applyAlignment="0" applyProtection="0"/>
    <xf numFmtId="4" fontId="144" fillId="0" borderId="63" applyNumberFormat="0" applyProtection="0">
      <alignment horizontal="right" vertical="center"/>
    </xf>
    <xf numFmtId="190" fontId="144" fillId="85" borderId="65" applyNumberFormat="0" applyProtection="0">
      <alignment horizontal="left" vertical="top" indent="1"/>
    </xf>
    <xf numFmtId="190" fontId="144" fillId="38" borderId="65" applyNumberFormat="0" applyProtection="0">
      <alignment horizontal="left" vertical="top" indent="1"/>
    </xf>
    <xf numFmtId="4" fontId="144" fillId="37" borderId="66" applyNumberFormat="0" applyProtection="0">
      <alignment horizontal="left" vertical="center" indent="1"/>
    </xf>
    <xf numFmtId="4" fontId="144" fillId="74" borderId="63" applyNumberFormat="0" applyProtection="0">
      <alignment vertical="center"/>
    </xf>
    <xf numFmtId="201" fontId="3" fillId="33" borderId="70">
      <alignment vertical="center"/>
    </xf>
    <xf numFmtId="4" fontId="144" fillId="76" borderId="63" applyNumberFormat="0" applyProtection="0">
      <alignment horizontal="left" vertical="center" indent="1"/>
    </xf>
    <xf numFmtId="190" fontId="144" fillId="37" borderId="65" applyNumberFormat="0" applyProtection="0">
      <alignment horizontal="left" vertical="top" indent="1"/>
    </xf>
    <xf numFmtId="4" fontId="144" fillId="80" borderId="63" applyNumberFormat="0" applyProtection="0">
      <alignment horizontal="right" vertical="center"/>
    </xf>
    <xf numFmtId="197" fontId="104" fillId="73" borderId="70">
      <alignment horizontal="right" vertical="center"/>
      <protection locked="0"/>
    </xf>
    <xf numFmtId="186" fontId="104" fillId="23" borderId="70">
      <alignment vertical="center"/>
    </xf>
    <xf numFmtId="186" fontId="104" fillId="22" borderId="70">
      <alignment vertical="center"/>
      <protection locked="0"/>
    </xf>
    <xf numFmtId="190" fontId="144" fillId="63" borderId="63" applyNumberFormat="0" applyFont="0" applyAlignment="0" applyProtection="0"/>
    <xf numFmtId="4" fontId="151" fillId="87" borderId="66" applyNumberFormat="0" applyProtection="0">
      <alignment horizontal="left" vertical="center" indent="1"/>
    </xf>
    <xf numFmtId="190" fontId="144" fillId="85" borderId="65" applyNumberFormat="0" applyProtection="0">
      <alignment horizontal="left" vertical="top" indent="1"/>
    </xf>
    <xf numFmtId="190" fontId="101" fillId="44" borderId="65" applyNumberFormat="0" applyProtection="0">
      <alignment horizontal="left" vertical="top" indent="1"/>
    </xf>
    <xf numFmtId="4" fontId="144" fillId="77" borderId="63" applyNumberFormat="0" applyProtection="0">
      <alignment horizontal="right" vertical="center"/>
    </xf>
    <xf numFmtId="190" fontId="101" fillId="85" borderId="65" applyNumberFormat="0" applyProtection="0">
      <alignment horizontal="left" vertical="top" indent="1"/>
    </xf>
    <xf numFmtId="190" fontId="144" fillId="44" borderId="65" applyNumberFormat="0" applyProtection="0">
      <alignment horizontal="left" vertical="top" indent="1"/>
    </xf>
    <xf numFmtId="4" fontId="144" fillId="39" borderId="63" applyNumberFormat="0" applyProtection="0">
      <alignment horizontal="right" vertical="center"/>
    </xf>
    <xf numFmtId="4" fontId="144" fillId="38" borderId="66" applyNumberFormat="0" applyProtection="0">
      <alignment horizontal="left" vertical="center" indent="1"/>
    </xf>
    <xf numFmtId="37" fontId="107" fillId="0" borderId="68" applyNumberFormat="0"/>
    <xf numFmtId="190" fontId="144" fillId="85" borderId="63" applyNumberFormat="0" applyProtection="0">
      <alignment horizontal="left" vertical="center"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4" fillId="85" borderId="63" applyNumberFormat="0" applyProtection="0">
      <alignment horizontal="left" vertical="center" indent="1"/>
    </xf>
    <xf numFmtId="4" fontId="144" fillId="42" borderId="63" applyNumberFormat="0" applyProtection="0">
      <alignment horizontal="right" vertical="center"/>
    </xf>
    <xf numFmtId="190" fontId="144" fillId="38" borderId="65" applyNumberFormat="0" applyProtection="0">
      <alignment horizontal="left" vertical="top" indent="1"/>
    </xf>
    <xf numFmtId="190" fontId="144" fillId="63" borderId="63" applyNumberFormat="0" applyFont="0" applyAlignment="0" applyProtection="0"/>
    <xf numFmtId="4" fontId="144" fillId="38" borderId="63" applyNumberFormat="0" applyProtection="0">
      <alignment horizontal="right" vertical="center"/>
    </xf>
    <xf numFmtId="190" fontId="144" fillId="44" borderId="65" applyNumberFormat="0" applyProtection="0">
      <alignment horizontal="left" vertical="top" indent="1"/>
    </xf>
    <xf numFmtId="190" fontId="101" fillId="37" borderId="65" applyNumberFormat="0" applyProtection="0">
      <alignment horizontal="left" vertical="center" indent="1"/>
    </xf>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45" fillId="67" borderId="64" applyNumberFormat="0" applyAlignment="0" applyProtection="0"/>
    <xf numFmtId="190" fontId="145" fillId="67" borderId="64" applyNumberFormat="0" applyAlignment="0" applyProtection="0"/>
    <xf numFmtId="4" fontId="144" fillId="79" borderId="66"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9" fillId="44" borderId="67" applyBorder="0"/>
    <xf numFmtId="4" fontId="151" fillId="87" borderId="66" applyNumberFormat="0" applyProtection="0">
      <alignment horizontal="left" vertical="center" indent="1"/>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190" fontId="140" fillId="64" borderId="63" applyNumberFormat="0" applyAlignment="0" applyProtection="0"/>
    <xf numFmtId="190" fontId="144" fillId="85" borderId="63" applyNumberFormat="0" applyProtection="0">
      <alignment horizontal="left" vertical="center" indent="1"/>
    </xf>
    <xf numFmtId="190" fontId="144" fillId="37" borderId="63" applyNumberFormat="0" applyProtection="0">
      <alignment horizontal="left" vertical="center" indent="1"/>
    </xf>
    <xf numFmtId="190" fontId="149" fillId="44" borderId="67" applyBorder="0"/>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90" fontId="134" fillId="0" borderId="69" applyNumberFormat="0" applyFill="0" applyAlignment="0" applyProtection="0"/>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44" fillId="36" borderId="63" applyNumberFormat="0" applyProtection="0">
      <alignment horizontal="left" vertical="center" indent="1"/>
    </xf>
    <xf numFmtId="4" fontId="144" fillId="75" borderId="63" applyNumberFormat="0" applyProtection="0">
      <alignment horizontal="left" vertical="center"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40" fillId="64" borderId="63" applyNumberForma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195" fontId="107" fillId="0" borderId="72" applyFill="0"/>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4" fontId="144" fillId="79" borderId="66" applyNumberFormat="0" applyProtection="0">
      <alignment horizontal="right" vertical="center"/>
    </xf>
    <xf numFmtId="190" fontId="144" fillId="63" borderId="63" applyNumberFormat="0" applyFont="0" applyAlignment="0" applyProtection="0"/>
    <xf numFmtId="190" fontId="134" fillId="0" borderId="69" applyNumberFormat="0" applyFill="0" applyAlignment="0" applyProtection="0"/>
    <xf numFmtId="190" fontId="144" fillId="37" borderId="65" applyNumberFormat="0" applyProtection="0">
      <alignment horizontal="left" vertical="top" indent="1"/>
    </xf>
    <xf numFmtId="190" fontId="144" fillId="38" borderId="65" applyNumberFormat="0" applyProtection="0">
      <alignment horizontal="left" vertical="top" indent="1"/>
    </xf>
    <xf numFmtId="4" fontId="101" fillId="44" borderId="66" applyNumberFormat="0" applyProtection="0">
      <alignment horizontal="left" vertical="center" indent="1"/>
    </xf>
    <xf numFmtId="190" fontId="148" fillId="74" borderId="65" applyNumberFormat="0" applyProtection="0">
      <alignment horizontal="left" vertical="top" indent="1"/>
    </xf>
    <xf numFmtId="190" fontId="104" fillId="23" borderId="70">
      <alignment vertical="center"/>
    </xf>
    <xf numFmtId="186" fontId="104" fillId="22" borderId="70">
      <alignment vertical="center"/>
      <protection locked="0"/>
    </xf>
    <xf numFmtId="197" fontId="104" fillId="72" borderId="70">
      <alignment vertical="center"/>
    </xf>
    <xf numFmtId="190" fontId="101" fillId="37" borderId="65" applyNumberFormat="0" applyProtection="0">
      <alignment horizontal="left" vertical="center" indent="1"/>
    </xf>
    <xf numFmtId="190" fontId="144" fillId="44" borderId="65" applyNumberFormat="0" applyProtection="0">
      <alignment horizontal="left" vertical="top" indent="1"/>
    </xf>
    <xf numFmtId="4" fontId="144" fillId="39" borderId="63" applyNumberFormat="0" applyProtection="0">
      <alignment horizontal="right" vertical="center"/>
    </xf>
    <xf numFmtId="190" fontId="144" fillId="63" borderId="63" applyNumberFormat="0" applyFont="0" applyAlignment="0" applyProtection="0"/>
    <xf numFmtId="190" fontId="144" fillId="38" borderId="65" applyNumberFormat="0" applyProtection="0">
      <alignment horizontal="left" vertical="top" indent="1"/>
    </xf>
    <xf numFmtId="4" fontId="101" fillId="44" borderId="66" applyNumberFormat="0" applyProtection="0">
      <alignment horizontal="left" vertical="center" indent="1"/>
    </xf>
    <xf numFmtId="190" fontId="132" fillId="67" borderId="63" applyNumberFormat="0" applyAlignment="0" applyProtection="0"/>
    <xf numFmtId="4" fontId="144" fillId="76" borderId="63" applyNumberFormat="0" applyProtection="0">
      <alignment horizontal="left" vertical="center" indent="1"/>
    </xf>
    <xf numFmtId="190" fontId="101" fillId="37" borderId="65" applyNumberFormat="0" applyProtection="0">
      <alignment horizontal="left" vertical="top" indent="1"/>
    </xf>
    <xf numFmtId="190" fontId="145" fillId="67" borderId="64" applyNumberFormat="0" applyAlignment="0" applyProtection="0"/>
    <xf numFmtId="190" fontId="148" fillId="74" borderId="65" applyNumberFormat="0" applyProtection="0">
      <alignment horizontal="left" vertical="top" indent="1"/>
    </xf>
    <xf numFmtId="4" fontId="144" fillId="76" borderId="63" applyNumberFormat="0" applyProtection="0">
      <alignment horizontal="left" vertical="center" indent="1"/>
    </xf>
    <xf numFmtId="190" fontId="144" fillId="85" borderId="65" applyNumberFormat="0" applyProtection="0">
      <alignment horizontal="left" vertical="top" indent="1"/>
    </xf>
    <xf numFmtId="190" fontId="144" fillId="63" borderId="63" applyNumberFormat="0" applyFont="0" applyAlignment="0" applyProtection="0"/>
    <xf numFmtId="190" fontId="144" fillId="37" borderId="65" applyNumberFormat="0" applyProtection="0">
      <alignment horizontal="left" vertical="top" indent="1"/>
    </xf>
    <xf numFmtId="190" fontId="132" fillId="67" borderId="63" applyNumberFormat="0" applyAlignment="0" applyProtection="0"/>
    <xf numFmtId="4" fontId="147" fillId="75" borderId="63" applyNumberFormat="0" applyProtection="0">
      <alignmen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4" fontId="144" fillId="76" borderId="63" applyNumberFormat="0" applyProtection="0">
      <alignment horizontal="left" vertical="center" indent="1"/>
    </xf>
    <xf numFmtId="190" fontId="101" fillId="38" borderId="65" applyNumberFormat="0" applyProtection="0">
      <alignment horizontal="left" vertical="center" indent="1"/>
    </xf>
    <xf numFmtId="190" fontId="101" fillId="37" borderId="65" applyNumberFormat="0" applyProtection="0">
      <alignment horizontal="left" vertical="center" indent="1"/>
    </xf>
    <xf numFmtId="4" fontId="144" fillId="74" borderId="63" applyNumberFormat="0" applyProtection="0">
      <alignment vertical="center"/>
    </xf>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190" fontId="140" fillId="64" borderId="63" applyNumberFormat="0" applyAlignment="0" applyProtection="0"/>
    <xf numFmtId="190" fontId="144" fillId="85" borderId="63" applyNumberFormat="0" applyProtection="0">
      <alignment horizontal="left" vertical="center" indent="1"/>
    </xf>
    <xf numFmtId="190" fontId="144" fillId="37" borderId="63" applyNumberFormat="0" applyProtection="0">
      <alignment horizontal="left" vertical="center" indent="1"/>
    </xf>
    <xf numFmtId="190" fontId="149" fillId="44" borderId="67" applyBorder="0"/>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 fontId="144" fillId="0" borderId="63" applyNumberFormat="0" applyProtection="0">
      <alignment horizontal="right" vertical="center"/>
    </xf>
    <xf numFmtId="190" fontId="144" fillId="37" borderId="65" applyNumberFormat="0" applyProtection="0">
      <alignment horizontal="left" vertical="top" indent="1"/>
    </xf>
    <xf numFmtId="190" fontId="144" fillId="37" borderId="63"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4" fontId="144" fillId="38" borderId="63" applyNumberFormat="0" applyProtection="0">
      <alignment horizontal="right" vertical="center"/>
    </xf>
    <xf numFmtId="190" fontId="132" fillId="67" borderId="63" applyNumberFormat="0" applyAlignment="0" applyProtection="0"/>
    <xf numFmtId="190" fontId="144" fillId="38" borderId="65" applyNumberFormat="0" applyProtection="0">
      <alignment horizontal="left" vertical="top" indent="1"/>
    </xf>
    <xf numFmtId="4" fontId="144" fillId="0" borderId="63" applyNumberFormat="0" applyProtection="0">
      <alignment horizontal="right" vertical="center"/>
    </xf>
    <xf numFmtId="190" fontId="150" fillId="38" borderId="65" applyNumberFormat="0" applyProtection="0">
      <alignment horizontal="left" vertical="top" indent="1"/>
    </xf>
    <xf numFmtId="4" fontId="144" fillId="39" borderId="63" applyNumberFormat="0" applyProtection="0">
      <alignment horizontal="right" vertical="center"/>
    </xf>
    <xf numFmtId="4" fontId="144" fillId="83" borderId="66"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32" fillId="67" borderId="63" applyNumberFormat="0" applyAlignment="0" applyProtection="0"/>
    <xf numFmtId="185" fontId="3" fillId="27" borderId="29">
      <alignment vertical="center"/>
    </xf>
    <xf numFmtId="185" fontId="3" fillId="27" borderId="29">
      <alignment vertical="center"/>
    </xf>
    <xf numFmtId="185" fontId="3" fillId="27" borderId="29">
      <alignment vertical="center"/>
    </xf>
    <xf numFmtId="0" fontId="3" fillId="27" borderId="29">
      <alignment vertical="center"/>
    </xf>
    <xf numFmtId="0" fontId="3" fillId="27" borderId="29">
      <alignment vertical="center"/>
    </xf>
    <xf numFmtId="0" fontId="3" fillId="27" borderId="29">
      <alignment vertical="center"/>
    </xf>
    <xf numFmtId="0" fontId="3" fillId="27" borderId="29">
      <alignment vertical="center"/>
    </xf>
    <xf numFmtId="185" fontId="3" fillId="27" borderId="29">
      <alignment vertical="center"/>
    </xf>
    <xf numFmtId="194" fontId="3" fillId="27" borderId="29">
      <alignment vertical="center"/>
    </xf>
    <xf numFmtId="185" fontId="3" fillId="27" borderId="29">
      <alignment vertical="center"/>
    </xf>
    <xf numFmtId="201" fontId="3" fillId="27" borderId="29">
      <alignment vertical="center"/>
    </xf>
    <xf numFmtId="194" fontId="3" fillId="27" borderId="29">
      <alignment vertical="center"/>
    </xf>
    <xf numFmtId="194" fontId="3" fillId="27" borderId="29">
      <alignment vertical="center"/>
    </xf>
    <xf numFmtId="197" fontId="3" fillId="27" borderId="29">
      <alignment vertical="center"/>
    </xf>
    <xf numFmtId="186" fontId="3" fillId="20" borderId="29">
      <alignment vertical="center"/>
      <protection locked="0"/>
    </xf>
    <xf numFmtId="186" fontId="3" fillId="20" borderId="29">
      <alignment vertical="center"/>
      <protection locked="0"/>
    </xf>
    <xf numFmtId="0" fontId="3" fillId="20" borderId="29">
      <alignment vertical="center"/>
      <protection locked="0"/>
    </xf>
    <xf numFmtId="0" fontId="3" fillId="20" borderId="29">
      <alignment vertical="center"/>
      <protection locked="0"/>
    </xf>
    <xf numFmtId="186" fontId="3" fillId="20" borderId="29">
      <alignment vertical="center"/>
      <protection locked="0"/>
    </xf>
    <xf numFmtId="186" fontId="3" fillId="20" borderId="29">
      <alignment vertical="center"/>
      <protection locked="0"/>
    </xf>
    <xf numFmtId="0" fontId="3" fillId="20" borderId="29">
      <alignment vertical="center"/>
      <protection locked="0"/>
    </xf>
    <xf numFmtId="0" fontId="3" fillId="20" borderId="29">
      <alignment vertical="center"/>
      <protection locked="0"/>
    </xf>
    <xf numFmtId="186" fontId="3" fillId="20" borderId="29">
      <alignment vertical="center"/>
      <protection locked="0"/>
    </xf>
    <xf numFmtId="186" fontId="3" fillId="20" borderId="29">
      <alignment vertical="center"/>
      <protection locked="0"/>
    </xf>
    <xf numFmtId="194" fontId="3" fillId="20" borderId="29">
      <alignment vertical="center"/>
      <protection locked="0"/>
    </xf>
    <xf numFmtId="185" fontId="3" fillId="20" borderId="29">
      <alignment vertical="center"/>
      <protection locked="0"/>
    </xf>
    <xf numFmtId="167" fontId="3" fillId="20" borderId="29">
      <alignment vertical="center"/>
      <protection locked="0"/>
    </xf>
    <xf numFmtId="167" fontId="3" fillId="20" borderId="29">
      <alignment vertical="center"/>
      <protection locked="0"/>
    </xf>
    <xf numFmtId="167" fontId="3" fillId="20" borderId="29">
      <alignment vertical="center"/>
      <protection locked="0"/>
    </xf>
    <xf numFmtId="167" fontId="3" fillId="20" borderId="29">
      <alignment vertical="center"/>
      <protection locked="0"/>
    </xf>
    <xf numFmtId="185" fontId="3" fillId="20" borderId="29">
      <alignment vertical="center"/>
      <protection locked="0"/>
    </xf>
    <xf numFmtId="185" fontId="3" fillId="20" borderId="29">
      <alignment vertical="center"/>
      <protection locked="0"/>
    </xf>
    <xf numFmtId="194" fontId="3" fillId="20" borderId="29">
      <alignment vertical="center"/>
      <protection locked="0"/>
    </xf>
    <xf numFmtId="185"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186" fontId="3" fillId="33" borderId="29">
      <alignment vertical="center"/>
    </xf>
    <xf numFmtId="201" fontId="3" fillId="33" borderId="29">
      <alignment vertical="center"/>
    </xf>
    <xf numFmtId="194" fontId="3" fillId="33" borderId="29">
      <alignment vertical="center"/>
    </xf>
    <xf numFmtId="194" fontId="3" fillId="33" borderId="29">
      <alignment vertical="center"/>
    </xf>
    <xf numFmtId="197" fontId="3" fillId="33" borderId="29">
      <alignment vertical="center"/>
    </xf>
    <xf numFmtId="0" fontId="3" fillId="33" borderId="29">
      <alignment vertical="center"/>
    </xf>
    <xf numFmtId="0" fontId="3" fillId="33" borderId="29">
      <alignment vertical="center"/>
    </xf>
    <xf numFmtId="0" fontId="3" fillId="33" borderId="29">
      <alignment vertical="center"/>
    </xf>
    <xf numFmtId="0" fontId="3" fillId="33" borderId="29">
      <alignment vertical="center"/>
    </xf>
    <xf numFmtId="185" fontId="3" fillId="33" borderId="29">
      <alignment vertical="center"/>
    </xf>
    <xf numFmtId="194" fontId="3" fillId="33" borderId="29">
      <alignment vertical="center"/>
    </xf>
    <xf numFmtId="185" fontId="3" fillId="33" borderId="29">
      <alignment vertical="center"/>
    </xf>
    <xf numFmtId="185" fontId="3" fillId="33" borderId="29">
      <alignment vertical="center"/>
    </xf>
    <xf numFmtId="185" fontId="3" fillId="90" borderId="29">
      <alignment horizontal="right" vertical="center"/>
      <protection locked="0"/>
    </xf>
    <xf numFmtId="0" fontId="3" fillId="90" borderId="29">
      <alignment horizontal="right" vertical="center"/>
      <protection locked="0"/>
    </xf>
    <xf numFmtId="0" fontId="3" fillId="90" borderId="29">
      <alignment horizontal="right" vertical="center"/>
      <protection locked="0"/>
    </xf>
    <xf numFmtId="0" fontId="3" fillId="90" borderId="29">
      <alignment horizontal="right" vertical="center"/>
      <protection locked="0"/>
    </xf>
    <xf numFmtId="201" fontId="3" fillId="90" borderId="29">
      <alignment horizontal="right" vertical="center"/>
      <protection locked="0"/>
    </xf>
    <xf numFmtId="194" fontId="3" fillId="90" borderId="29">
      <alignment horizontal="right" vertical="center"/>
      <protection locked="0"/>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194" fontId="3" fillId="90" borderId="29">
      <alignment horizontal="right" vertical="center"/>
      <protection locked="0"/>
    </xf>
    <xf numFmtId="185" fontId="3" fillId="90" borderId="29">
      <alignment horizontal="right" vertical="center"/>
      <protection locked="0"/>
    </xf>
    <xf numFmtId="185" fontId="3" fillId="90" borderId="29">
      <alignment horizontal="right" vertical="center"/>
      <protection locked="0"/>
    </xf>
    <xf numFmtId="0" fontId="101" fillId="86" borderId="29" applyNumberFormat="0">
      <protection locked="0"/>
    </xf>
    <xf numFmtId="190" fontId="144" fillId="44" borderId="65" applyNumberFormat="0" applyProtection="0">
      <alignment horizontal="left" vertical="top" indent="1"/>
    </xf>
    <xf numFmtId="4" fontId="144" fillId="81" borderId="63" applyNumberFormat="0" applyProtection="0">
      <alignment horizontal="right" vertical="center"/>
    </xf>
    <xf numFmtId="4" fontId="150" fillId="71" borderId="65" applyNumberFormat="0" applyProtection="0">
      <alignment vertical="center"/>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01" fillId="44" borderId="66" applyNumberFormat="0" applyProtection="0">
      <alignment horizontal="left" vertical="center" indent="1"/>
    </xf>
    <xf numFmtId="190" fontId="101" fillId="37" borderId="65" applyNumberFormat="0" applyProtection="0">
      <alignment horizontal="left" vertical="center" indent="1"/>
    </xf>
    <xf numFmtId="4" fontId="150" fillId="71" borderId="65" applyNumberFormat="0" applyProtection="0">
      <alignment vertical="center"/>
    </xf>
    <xf numFmtId="190" fontId="144" fillId="85" borderId="65" applyNumberFormat="0" applyProtection="0">
      <alignment horizontal="left" vertical="top" indent="1"/>
    </xf>
    <xf numFmtId="190" fontId="101" fillId="38" borderId="65" applyNumberFormat="0" applyProtection="0">
      <alignment horizontal="left" vertical="center" indent="1"/>
    </xf>
    <xf numFmtId="4" fontId="101" fillId="44" borderId="66" applyNumberFormat="0" applyProtection="0">
      <alignment horizontal="left" vertical="center" indent="1"/>
    </xf>
    <xf numFmtId="190" fontId="144" fillId="63" borderId="63" applyNumberFormat="0" applyFont="0" applyAlignment="0" applyProtection="0"/>
    <xf numFmtId="197" fontId="3" fillId="27" borderId="70">
      <alignment vertical="center"/>
    </xf>
    <xf numFmtId="190" fontId="150" fillId="71"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04" fillId="73" borderId="70">
      <alignment horizontal="right" vertical="center"/>
      <protection locked="0"/>
    </xf>
    <xf numFmtId="185" fontId="104" fillId="23" borderId="70">
      <alignment vertical="center"/>
    </xf>
    <xf numFmtId="194" fontId="104" fillId="72" borderId="70">
      <alignment vertical="center"/>
    </xf>
    <xf numFmtId="190" fontId="144" fillId="63" borderId="63" applyNumberFormat="0" applyFont="0" applyAlignment="0" applyProtection="0"/>
    <xf numFmtId="4" fontId="147" fillId="24" borderId="63" applyNumberFormat="0" applyProtection="0">
      <alignment horizontal="right" vertical="center"/>
    </xf>
    <xf numFmtId="190" fontId="101" fillId="85" borderId="65" applyNumberFormat="0" applyProtection="0">
      <alignment horizontal="left" vertical="center" indent="1"/>
    </xf>
    <xf numFmtId="190" fontId="144" fillId="38" borderId="65" applyNumberFormat="0" applyProtection="0">
      <alignment horizontal="left" vertical="top" indent="1"/>
    </xf>
    <xf numFmtId="190" fontId="144" fillId="36" borderId="63" applyNumberFormat="0" applyProtection="0">
      <alignment horizontal="left" vertical="center" indent="1"/>
    </xf>
    <xf numFmtId="4" fontId="144" fillId="75" borderId="63" applyNumberFormat="0" applyProtection="0">
      <alignment horizontal="left" vertical="center" indent="1"/>
    </xf>
    <xf numFmtId="190" fontId="145" fillId="67" borderId="64"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01" fillId="38"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5" fillId="67" borderId="64" applyNumberFormat="0" applyAlignment="0" applyProtection="0"/>
    <xf numFmtId="190" fontId="149" fillId="44" borderId="67" applyBorder="0"/>
    <xf numFmtId="190" fontId="144" fillId="84" borderId="63" applyNumberFormat="0" applyProtection="0">
      <alignment horizontal="left" vertical="center"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84" borderId="63" applyNumberFormat="0" applyProtection="0">
      <alignment horizontal="left" vertical="center"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185" fontId="104" fillId="23" borderId="29">
      <alignment vertical="center"/>
    </xf>
    <xf numFmtId="190" fontId="101" fillId="86" borderId="29" applyNumberFormat="0">
      <protection locked="0"/>
    </xf>
    <xf numFmtId="190" fontId="144" fillId="88" borderId="29"/>
    <xf numFmtId="4" fontId="144" fillId="42" borderId="63" applyNumberFormat="0" applyProtection="0">
      <alignment horizontal="right" vertical="center"/>
    </xf>
    <xf numFmtId="190" fontId="144" fillId="38" borderId="65" applyNumberFormat="0" applyProtection="0">
      <alignment horizontal="left" vertical="top" indent="1"/>
    </xf>
    <xf numFmtId="190" fontId="144" fillId="85" borderId="65" applyNumberFormat="0" applyProtection="0">
      <alignment horizontal="left" vertical="top" indent="1"/>
    </xf>
    <xf numFmtId="4" fontId="144" fillId="77" borderId="63" applyNumberFormat="0" applyProtection="0">
      <alignment horizontal="right" vertical="center"/>
    </xf>
    <xf numFmtId="4" fontId="144" fillId="76" borderId="63" applyNumberFormat="0" applyProtection="0">
      <alignment horizontal="left" vertical="center" indent="1"/>
    </xf>
    <xf numFmtId="190" fontId="134" fillId="0" borderId="69" applyNumberFormat="0" applyFill="0" applyAlignment="0" applyProtection="0"/>
    <xf numFmtId="4" fontId="147" fillId="75" borderId="63" applyNumberFormat="0" applyProtection="0">
      <alignment vertical="center"/>
    </xf>
    <xf numFmtId="4" fontId="147" fillId="24" borderId="63" applyNumberFormat="0" applyProtection="0">
      <alignment horizontal="right" vertical="center"/>
    </xf>
    <xf numFmtId="190" fontId="144" fillId="85" borderId="63" applyNumberFormat="0" applyProtection="0">
      <alignment horizontal="left" vertical="center" indent="1"/>
    </xf>
    <xf numFmtId="4" fontId="144" fillId="81" borderId="63" applyNumberFormat="0" applyProtection="0">
      <alignment horizontal="right" vertical="center"/>
    </xf>
    <xf numFmtId="4" fontId="144" fillId="38" borderId="63" applyNumberFormat="0" applyProtection="0">
      <alignment horizontal="right" vertical="center"/>
    </xf>
    <xf numFmtId="186" fontId="3" fillId="20" borderId="70">
      <alignment vertical="center"/>
      <protection locked="0"/>
    </xf>
    <xf numFmtId="186" fontId="3" fillId="20" borderId="70">
      <alignment vertical="center"/>
      <protection locked="0"/>
    </xf>
    <xf numFmtId="0" fontId="3" fillId="20" borderId="70">
      <alignment vertical="center"/>
      <protection locked="0"/>
    </xf>
    <xf numFmtId="0" fontId="3" fillId="20" borderId="70">
      <alignment vertical="center"/>
      <protection locked="0"/>
    </xf>
    <xf numFmtId="186" fontId="3" fillId="20" borderId="70">
      <alignment vertical="center"/>
      <protection locked="0"/>
    </xf>
    <xf numFmtId="186" fontId="3" fillId="20" borderId="70">
      <alignment vertical="center"/>
      <protection locked="0"/>
    </xf>
    <xf numFmtId="194" fontId="3" fillId="20" borderId="70">
      <alignment vertical="center"/>
      <protection locked="0"/>
    </xf>
    <xf numFmtId="185" fontId="3" fillId="20" borderId="70">
      <alignment vertical="center"/>
      <protection locked="0"/>
    </xf>
    <xf numFmtId="167" fontId="3" fillId="20" borderId="70">
      <alignment vertical="center"/>
      <protection locked="0"/>
    </xf>
    <xf numFmtId="167" fontId="3" fillId="20" borderId="70">
      <alignment vertical="center"/>
      <protection locked="0"/>
    </xf>
    <xf numFmtId="167" fontId="3" fillId="20" borderId="70">
      <alignment vertical="center"/>
      <protection locked="0"/>
    </xf>
    <xf numFmtId="167" fontId="3" fillId="20" borderId="70">
      <alignment vertical="center"/>
      <protection locked="0"/>
    </xf>
    <xf numFmtId="185" fontId="3" fillId="20" borderId="70">
      <alignment vertical="center"/>
      <protection locked="0"/>
    </xf>
    <xf numFmtId="185" fontId="3" fillId="20" borderId="70">
      <alignment vertical="center"/>
      <protection locked="0"/>
    </xf>
    <xf numFmtId="194" fontId="3" fillId="20" borderId="70">
      <alignment vertical="center"/>
      <protection locked="0"/>
    </xf>
    <xf numFmtId="185"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201" fontId="3" fillId="33" borderId="70">
      <alignment vertical="center"/>
    </xf>
    <xf numFmtId="194" fontId="3" fillId="33" borderId="70">
      <alignment vertical="center"/>
    </xf>
    <xf numFmtId="194" fontId="3" fillId="33" borderId="70">
      <alignment vertical="center"/>
    </xf>
    <xf numFmtId="197" fontId="3" fillId="33" borderId="70">
      <alignment vertical="center"/>
    </xf>
    <xf numFmtId="0" fontId="3" fillId="33" borderId="70">
      <alignment vertical="center"/>
    </xf>
    <xf numFmtId="0" fontId="3" fillId="33" borderId="70">
      <alignment vertical="center"/>
    </xf>
    <xf numFmtId="0" fontId="3" fillId="33" borderId="70">
      <alignment vertical="center"/>
    </xf>
    <xf numFmtId="0" fontId="3" fillId="33" borderId="70">
      <alignment vertical="center"/>
    </xf>
    <xf numFmtId="185" fontId="3" fillId="33" borderId="70">
      <alignment vertical="center"/>
    </xf>
    <xf numFmtId="194" fontId="3" fillId="33" borderId="70">
      <alignment vertical="center"/>
    </xf>
    <xf numFmtId="185" fontId="3" fillId="33" borderId="70">
      <alignment vertical="center"/>
    </xf>
    <xf numFmtId="185" fontId="3" fillId="33" borderId="70">
      <alignment vertical="center"/>
    </xf>
    <xf numFmtId="185" fontId="3" fillId="90" borderId="70">
      <alignment horizontal="right" vertical="center"/>
      <protection locked="0"/>
    </xf>
    <xf numFmtId="0" fontId="3" fillId="90" borderId="70">
      <alignment horizontal="right" vertical="center"/>
      <protection locked="0"/>
    </xf>
    <xf numFmtId="0" fontId="3" fillId="90" borderId="70">
      <alignment horizontal="right" vertical="center"/>
      <protection locked="0"/>
    </xf>
    <xf numFmtId="0" fontId="3" fillId="90" borderId="70">
      <alignment horizontal="right" vertical="center"/>
      <protection locked="0"/>
    </xf>
    <xf numFmtId="201" fontId="3" fillId="90" borderId="70">
      <alignment horizontal="right" vertical="center"/>
      <protection locked="0"/>
    </xf>
    <xf numFmtId="194" fontId="3" fillId="90" borderId="70">
      <alignment horizontal="right" vertical="center"/>
      <protection locked="0"/>
    </xf>
    <xf numFmtId="194" fontId="3" fillId="90" borderId="70">
      <alignment horizontal="right" vertical="center"/>
      <protection locked="0"/>
    </xf>
    <xf numFmtId="197" fontId="3" fillId="90" borderId="70">
      <alignment horizontal="right" vertical="center"/>
      <protection locked="0"/>
    </xf>
    <xf numFmtId="185" fontId="3" fillId="90" borderId="70">
      <alignment horizontal="right" vertical="center"/>
      <protection locked="0"/>
    </xf>
    <xf numFmtId="194" fontId="3" fillId="90" borderId="70">
      <alignment horizontal="right" vertical="center"/>
      <protection locked="0"/>
    </xf>
    <xf numFmtId="185" fontId="3" fillId="90" borderId="70">
      <alignment horizontal="right" vertical="center"/>
      <protection locked="0"/>
    </xf>
    <xf numFmtId="185" fontId="3" fillId="90" borderId="70">
      <alignment horizontal="right" vertical="center"/>
      <protection locked="0"/>
    </xf>
    <xf numFmtId="4" fontId="157" fillId="75" borderId="65" applyNumberFormat="0" applyProtection="0">
      <alignment vertical="center"/>
    </xf>
    <xf numFmtId="4" fontId="158" fillId="75" borderId="65" applyNumberFormat="0" applyProtection="0">
      <alignment vertical="center"/>
    </xf>
    <xf numFmtId="4" fontId="109" fillId="75" borderId="65" applyNumberFormat="0" applyProtection="0">
      <alignment horizontal="left" vertical="center" indent="1"/>
    </xf>
    <xf numFmtId="0" fontId="108" fillId="74" borderId="65" applyNumberFormat="0" applyProtection="0">
      <alignment horizontal="left" vertical="top" indent="1"/>
    </xf>
    <xf numFmtId="4" fontId="109" fillId="97" borderId="65" applyNumberFormat="0" applyProtection="0">
      <alignment horizontal="right" vertical="center"/>
    </xf>
    <xf numFmtId="4" fontId="109" fillId="98" borderId="65" applyNumberFormat="0" applyProtection="0">
      <alignment horizontal="right" vertical="center"/>
    </xf>
    <xf numFmtId="4" fontId="109" fillId="99" borderId="65" applyNumberFormat="0" applyProtection="0">
      <alignment horizontal="right" vertical="center"/>
    </xf>
    <xf numFmtId="4" fontId="109" fillId="23" borderId="65" applyNumberFormat="0" applyProtection="0">
      <alignment horizontal="right" vertical="center"/>
    </xf>
    <xf numFmtId="4" fontId="109" fillId="72" borderId="65" applyNumberFormat="0" applyProtection="0">
      <alignment horizontal="right" vertical="center"/>
    </xf>
    <xf numFmtId="4" fontId="109" fillId="100" borderId="65" applyNumberFormat="0" applyProtection="0">
      <alignment horizontal="right" vertical="center"/>
    </xf>
    <xf numFmtId="4" fontId="109" fillId="101" borderId="65" applyNumberFormat="0" applyProtection="0">
      <alignment horizontal="right" vertical="center"/>
    </xf>
    <xf numFmtId="4" fontId="109" fillId="102" borderId="65" applyNumberFormat="0" applyProtection="0">
      <alignment horizontal="right" vertical="center"/>
    </xf>
    <xf numFmtId="4" fontId="109" fillId="103" borderId="65" applyNumberFormat="0" applyProtection="0">
      <alignment horizontal="right" vertical="center"/>
    </xf>
    <xf numFmtId="4" fontId="109" fillId="105" borderId="65" applyNumberFormat="0" applyProtection="0">
      <alignment horizontal="right" vertical="center"/>
    </xf>
    <xf numFmtId="0" fontId="101" fillId="44" borderId="65" applyNumberFormat="0" applyProtection="0">
      <alignment horizontal="left" vertical="center" indent="1"/>
    </xf>
    <xf numFmtId="0" fontId="101" fillId="44" borderId="65" applyNumberFormat="0" applyProtection="0">
      <alignment horizontal="left" vertical="top" indent="1"/>
    </xf>
    <xf numFmtId="0" fontId="101" fillId="38" borderId="65" applyNumberFormat="0" applyProtection="0">
      <alignment horizontal="left" vertical="center" indent="1"/>
    </xf>
    <xf numFmtId="0" fontId="101" fillId="38" borderId="65" applyNumberFormat="0" applyProtection="0">
      <alignment horizontal="left" vertical="top" indent="1"/>
    </xf>
    <xf numFmtId="0" fontId="101" fillId="85" borderId="65" applyNumberFormat="0" applyProtection="0">
      <alignment horizontal="left" vertical="center" indent="1"/>
    </xf>
    <xf numFmtId="0" fontId="101" fillId="85" borderId="65" applyNumberFormat="0" applyProtection="0">
      <alignment horizontal="left" vertical="top" indent="1"/>
    </xf>
    <xf numFmtId="0" fontId="101" fillId="37" borderId="65" applyNumberFormat="0" applyProtection="0">
      <alignment horizontal="left" vertical="center" indent="1"/>
    </xf>
    <xf numFmtId="0" fontId="101" fillId="37" borderId="65" applyNumberFormat="0" applyProtection="0">
      <alignment horizontal="left" vertical="top" indent="1"/>
    </xf>
    <xf numFmtId="0" fontId="101" fillId="86" borderId="70" applyNumberFormat="0">
      <protection locked="0"/>
    </xf>
    <xf numFmtId="4" fontId="109" fillId="106" borderId="65" applyNumberFormat="0" applyProtection="0">
      <alignment vertical="center"/>
    </xf>
    <xf numFmtId="4" fontId="159" fillId="106" borderId="65" applyNumberFormat="0" applyProtection="0">
      <alignment vertical="center"/>
    </xf>
    <xf numFmtId="4" fontId="157" fillId="105" borderId="71" applyNumberFormat="0" applyProtection="0">
      <alignment horizontal="left" vertical="center" indent="1"/>
    </xf>
    <xf numFmtId="0" fontId="128" fillId="71" borderId="65" applyNumberFormat="0" applyProtection="0">
      <alignment horizontal="left" vertical="top" indent="1"/>
    </xf>
    <xf numFmtId="4" fontId="109" fillId="106" borderId="65" applyNumberFormat="0" applyProtection="0">
      <alignment horizontal="right" vertical="center"/>
    </xf>
    <xf numFmtId="4" fontId="159" fillId="106" borderId="65" applyNumberFormat="0" applyProtection="0">
      <alignment horizontal="right" vertical="center"/>
    </xf>
    <xf numFmtId="4" fontId="157" fillId="105" borderId="65" applyNumberFormat="0" applyProtection="0">
      <alignment horizontal="left" vertical="center" indent="1"/>
    </xf>
    <xf numFmtId="0" fontId="128" fillId="38" borderId="65" applyNumberFormat="0" applyProtection="0">
      <alignment horizontal="left" vertical="top" indent="1"/>
    </xf>
    <xf numFmtId="4" fontId="160" fillId="107" borderId="71" applyNumberFormat="0" applyProtection="0">
      <alignment horizontal="left" vertical="center" indent="1"/>
    </xf>
    <xf numFmtId="4" fontId="161" fillId="106" borderId="65" applyNumberFormat="0" applyProtection="0">
      <alignment horizontal="right" vertical="center"/>
    </xf>
    <xf numFmtId="190" fontId="132" fillId="67" borderId="63" applyNumberFormat="0" applyAlignment="0" applyProtection="0"/>
    <xf numFmtId="190" fontId="132" fillId="67"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85" fontId="104" fillId="23" borderId="70">
      <alignment vertical="center"/>
    </xf>
    <xf numFmtId="190" fontId="101" fillId="44" borderId="65"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37" borderId="65" applyNumberFormat="0" applyProtection="0">
      <alignment horizontal="left" vertical="center"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86" borderId="70" applyNumberFormat="0">
      <protection locked="0"/>
    </xf>
    <xf numFmtId="190" fontId="149" fillId="44" borderId="67" applyBorder="0"/>
    <xf numFmtId="190" fontId="144" fillId="88" borderId="70"/>
    <xf numFmtId="37" fontId="107" fillId="0" borderId="68" applyNumberFormat="0"/>
    <xf numFmtId="195" fontId="107" fillId="0" borderId="43" applyFill="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190" fontId="144" fillId="85" borderId="63" applyNumberFormat="0" applyProtection="0">
      <alignment horizontal="left" vertical="center" indent="1"/>
    </xf>
    <xf numFmtId="190" fontId="144" fillId="37" borderId="63" applyNumberFormat="0" applyProtection="0">
      <alignment horizontal="left" vertical="center" indent="1"/>
    </xf>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194" fontId="3" fillId="27" borderId="70">
      <alignment vertical="center"/>
    </xf>
    <xf numFmtId="190" fontId="132" fillId="67" borderId="63" applyNumberFormat="0" applyAlignment="0" applyProtection="0"/>
    <xf numFmtId="190" fontId="132" fillId="67"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7" fontId="104" fillId="72" borderId="70">
      <alignment vertical="center"/>
    </xf>
    <xf numFmtId="185" fontId="104" fillId="72" borderId="70">
      <alignment vertical="center"/>
    </xf>
    <xf numFmtId="185" fontId="104" fillId="72" borderId="70">
      <alignment vertical="center"/>
    </xf>
    <xf numFmtId="190" fontId="104" fillId="72" borderId="70">
      <alignment vertical="center"/>
    </xf>
    <xf numFmtId="190" fontId="104" fillId="72" borderId="70">
      <alignment vertical="center"/>
    </xf>
    <xf numFmtId="190" fontId="104" fillId="72" borderId="70">
      <alignment vertical="center"/>
    </xf>
    <xf numFmtId="190" fontId="104" fillId="72" borderId="70">
      <alignment vertical="center"/>
    </xf>
    <xf numFmtId="194" fontId="104" fillId="72" borderId="70">
      <alignment vertical="center"/>
    </xf>
    <xf numFmtId="194" fontId="104" fillId="72" borderId="70">
      <alignment vertical="center"/>
    </xf>
    <xf numFmtId="197" fontId="104" fillId="72" borderId="70">
      <alignment vertical="center"/>
    </xf>
    <xf numFmtId="185" fontId="104" fillId="22" borderId="70">
      <alignment vertical="center"/>
      <protection locked="0"/>
    </xf>
    <xf numFmtId="186" fontId="104" fillId="22" borderId="70">
      <alignment vertical="center"/>
      <protection locked="0"/>
    </xf>
    <xf numFmtId="190" fontId="104" fillId="22" borderId="70">
      <alignment vertical="center"/>
      <protection locked="0"/>
    </xf>
    <xf numFmtId="190" fontId="104" fillId="22" borderId="70">
      <alignment vertical="center"/>
      <protection locked="0"/>
    </xf>
    <xf numFmtId="186" fontId="104" fillId="22" borderId="70">
      <alignment vertical="center"/>
      <protection locked="0"/>
    </xf>
    <xf numFmtId="186" fontId="104" fillId="22" borderId="70">
      <alignment vertical="center"/>
      <protection locked="0"/>
    </xf>
    <xf numFmtId="190" fontId="104" fillId="22" borderId="70">
      <alignment vertical="center"/>
      <protection locked="0"/>
    </xf>
    <xf numFmtId="190" fontId="104" fillId="22" borderId="70">
      <alignment vertical="center"/>
      <protection locked="0"/>
    </xf>
    <xf numFmtId="186" fontId="104" fillId="22" borderId="70">
      <alignment vertical="center"/>
      <protection locked="0"/>
    </xf>
    <xf numFmtId="185" fontId="104" fillId="22" borderId="70">
      <alignment vertical="center"/>
      <protection locked="0"/>
    </xf>
    <xf numFmtId="185" fontId="104" fillId="22" borderId="70">
      <alignment vertical="center"/>
      <protection locked="0"/>
    </xf>
    <xf numFmtId="167" fontId="104" fillId="22" borderId="70">
      <alignment vertical="center"/>
      <protection locked="0"/>
    </xf>
    <xf numFmtId="167" fontId="104" fillId="22" borderId="70">
      <alignment vertical="center"/>
      <protection locked="0"/>
    </xf>
    <xf numFmtId="167" fontId="104" fillId="22" borderId="70">
      <alignment vertical="center"/>
      <protection locked="0"/>
    </xf>
    <xf numFmtId="167" fontId="104" fillId="22" borderId="70">
      <alignment vertical="center"/>
      <protection locked="0"/>
    </xf>
    <xf numFmtId="185" fontId="104" fillId="22" borderId="70">
      <alignment vertical="center"/>
      <protection locked="0"/>
    </xf>
    <xf numFmtId="185" fontId="104" fillId="23" borderId="70">
      <alignment vertical="center"/>
    </xf>
    <xf numFmtId="185" fontId="104" fillId="23" borderId="70">
      <alignment vertical="center"/>
    </xf>
    <xf numFmtId="186" fontId="104" fillId="23" borderId="70">
      <alignment vertical="center"/>
    </xf>
    <xf numFmtId="186" fontId="104" fillId="23" borderId="70">
      <alignment vertical="center"/>
    </xf>
    <xf numFmtId="186" fontId="104" fillId="23" borderId="70">
      <alignment vertical="center"/>
    </xf>
    <xf numFmtId="186" fontId="104" fillId="23" borderId="70">
      <alignment vertical="center"/>
    </xf>
    <xf numFmtId="194" fontId="104" fillId="23" borderId="70">
      <alignment vertical="center"/>
    </xf>
    <xf numFmtId="197" fontId="104" fillId="23" borderId="70">
      <alignment vertical="center"/>
    </xf>
    <xf numFmtId="190" fontId="104" fillId="23" borderId="70">
      <alignment vertical="center"/>
    </xf>
    <xf numFmtId="190" fontId="104" fillId="23" borderId="70">
      <alignment vertical="center"/>
    </xf>
    <xf numFmtId="190" fontId="104" fillId="23" borderId="70">
      <alignment vertical="center"/>
    </xf>
    <xf numFmtId="190" fontId="104" fillId="23" borderId="70">
      <alignment vertical="center"/>
    </xf>
    <xf numFmtId="185" fontId="104" fillId="23" borderId="70">
      <alignment vertical="center"/>
    </xf>
    <xf numFmtId="185" fontId="104" fillId="23" borderId="70">
      <alignment vertical="center"/>
    </xf>
    <xf numFmtId="185" fontId="104" fillId="23" borderId="70">
      <alignment vertical="center"/>
    </xf>
    <xf numFmtId="185" fontId="104" fillId="23" borderId="70">
      <alignment vertical="center"/>
    </xf>
    <xf numFmtId="185" fontId="104" fillId="73" borderId="70">
      <alignment horizontal="right" vertical="center"/>
      <protection locked="0"/>
    </xf>
    <xf numFmtId="190" fontId="104" fillId="73" borderId="70">
      <alignment horizontal="right" vertical="center"/>
      <protection locked="0"/>
    </xf>
    <xf numFmtId="190" fontId="104" fillId="73" borderId="70">
      <alignment horizontal="right" vertical="center"/>
      <protection locked="0"/>
    </xf>
    <xf numFmtId="197" fontId="104" fillId="73" borderId="70">
      <alignment horizontal="right" vertical="center"/>
      <protection locked="0"/>
    </xf>
    <xf numFmtId="194" fontId="104" fillId="73" borderId="70">
      <alignment horizontal="right" vertical="center"/>
      <protection locked="0"/>
    </xf>
    <xf numFmtId="197" fontId="104" fillId="73" borderId="70">
      <alignment horizontal="right" vertical="center"/>
      <protection locked="0"/>
    </xf>
    <xf numFmtId="185" fontId="104" fillId="73" borderId="70">
      <alignment horizontal="right" vertical="center"/>
      <protection locked="0"/>
    </xf>
    <xf numFmtId="185" fontId="104" fillId="73" borderId="70">
      <alignment horizontal="right" vertical="center"/>
      <protection locked="0"/>
    </xf>
    <xf numFmtId="185" fontId="104" fillId="73" borderId="70">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86" borderId="70" applyNumberFormat="0">
      <protection locked="0"/>
    </xf>
    <xf numFmtId="190" fontId="149" fillId="44" borderId="67" applyBorder="0"/>
    <xf numFmtId="4" fontId="150" fillId="71" borderId="65" applyNumberFormat="0" applyProtection="0">
      <alignment vertical="center"/>
    </xf>
    <xf numFmtId="4" fontId="147" fillId="22" borderId="70"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70"/>
    <xf numFmtId="4" fontId="152" fillId="86" borderId="63" applyNumberFormat="0" applyProtection="0">
      <alignment horizontal="right" vertical="center"/>
    </xf>
    <xf numFmtId="37" fontId="107" fillId="0" borderId="68" applyNumberFormat="0"/>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185" fontId="3" fillId="27" borderId="70">
      <alignment vertical="center"/>
    </xf>
    <xf numFmtId="194" fontId="3" fillId="27" borderId="70">
      <alignment vertical="center"/>
    </xf>
    <xf numFmtId="197" fontId="3" fillId="27" borderId="70">
      <alignment vertical="center"/>
    </xf>
    <xf numFmtId="185" fontId="3" fillId="20" borderId="70">
      <alignment vertical="center"/>
      <protection locked="0"/>
    </xf>
    <xf numFmtId="194" fontId="3" fillId="20" borderId="70">
      <alignment vertical="center"/>
      <protection locked="0"/>
    </xf>
    <xf numFmtId="201" fontId="3" fillId="33" borderId="70">
      <alignment vertical="center"/>
    </xf>
    <xf numFmtId="194" fontId="3" fillId="33" borderId="70">
      <alignment vertical="center"/>
    </xf>
    <xf numFmtId="197" fontId="3" fillId="33" borderId="70">
      <alignment vertical="center"/>
    </xf>
    <xf numFmtId="185" fontId="3" fillId="33" borderId="70">
      <alignment vertical="center"/>
    </xf>
    <xf numFmtId="194" fontId="3" fillId="90" borderId="70">
      <alignment horizontal="right" vertical="center"/>
      <protection locked="0"/>
    </xf>
    <xf numFmtId="197" fontId="3" fillId="90" borderId="70">
      <alignment horizontal="right" vertical="center"/>
      <protection locked="0"/>
    </xf>
    <xf numFmtId="185" fontId="3" fillId="90" borderId="70">
      <alignment horizontal="right" vertical="center"/>
      <protection locked="0"/>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190" fontId="101" fillId="85" borderId="65" applyNumberFormat="0" applyProtection="0">
      <alignment horizontal="left" vertical="top" indent="1"/>
    </xf>
    <xf numFmtId="190" fontId="101" fillId="37" borderId="65" applyNumberFormat="0" applyProtection="0">
      <alignment horizontal="left" vertical="center" indent="1"/>
    </xf>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45" fillId="67" borderId="64" applyNumberFormat="0" applyAlignment="0" applyProtection="0"/>
    <xf numFmtId="190" fontId="145" fillId="67" borderId="64" applyNumberFormat="0" applyAlignment="0" applyProtection="0"/>
    <xf numFmtId="190" fontId="148" fillId="74" borderId="65" applyNumberFormat="0" applyProtection="0">
      <alignment horizontal="left" vertical="top" indent="1"/>
    </xf>
    <xf numFmtId="4" fontId="144" fillId="79" borderId="66"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190" fontId="101" fillId="44" borderId="65" applyNumberFormat="0" applyProtection="0">
      <alignment horizontal="left" vertical="top" indent="1"/>
    </xf>
    <xf numFmtId="37" fontId="107" fillId="0" borderId="68" applyNumberFormat="0"/>
    <xf numFmtId="190" fontId="144" fillId="44"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38" borderId="65" applyNumberFormat="0" applyProtection="0">
      <alignment horizontal="left" vertical="top" indent="1"/>
    </xf>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85" fontId="3" fillId="27" borderId="70">
      <alignment vertical="center"/>
    </xf>
    <xf numFmtId="185" fontId="3" fillId="27" borderId="70">
      <alignment vertical="center"/>
    </xf>
    <xf numFmtId="185" fontId="3" fillId="27" borderId="70">
      <alignment vertical="center"/>
    </xf>
    <xf numFmtId="0" fontId="3" fillId="27" borderId="70">
      <alignment vertical="center"/>
    </xf>
    <xf numFmtId="0" fontId="3" fillId="27" borderId="70">
      <alignment vertical="center"/>
    </xf>
    <xf numFmtId="0" fontId="3" fillId="27" borderId="70">
      <alignment vertical="center"/>
    </xf>
    <xf numFmtId="0" fontId="3" fillId="27" borderId="70">
      <alignment vertical="center"/>
    </xf>
    <xf numFmtId="185" fontId="3" fillId="27" borderId="70">
      <alignment vertical="center"/>
    </xf>
    <xf numFmtId="194" fontId="3" fillId="27" borderId="70">
      <alignment vertical="center"/>
    </xf>
    <xf numFmtId="185" fontId="3" fillId="27" borderId="70">
      <alignment vertical="center"/>
    </xf>
    <xf numFmtId="201" fontId="3" fillId="27" borderId="70">
      <alignment vertical="center"/>
    </xf>
    <xf numFmtId="194" fontId="3" fillId="27" borderId="70">
      <alignment vertical="center"/>
    </xf>
    <xf numFmtId="194" fontId="3" fillId="27" borderId="70">
      <alignment vertical="center"/>
    </xf>
    <xf numFmtId="197" fontId="3" fillId="27" borderId="70">
      <alignment vertical="center"/>
    </xf>
    <xf numFmtId="186" fontId="3" fillId="20" borderId="70">
      <alignment vertical="center"/>
      <protection locked="0"/>
    </xf>
    <xf numFmtId="186" fontId="3" fillId="20" borderId="70">
      <alignment vertical="center"/>
      <protection locked="0"/>
    </xf>
    <xf numFmtId="0" fontId="3" fillId="20" borderId="70">
      <alignment vertical="center"/>
      <protection locked="0"/>
    </xf>
    <xf numFmtId="0" fontId="3" fillId="20" borderId="70">
      <alignment vertical="center"/>
      <protection locked="0"/>
    </xf>
    <xf numFmtId="186" fontId="3" fillId="20" borderId="70">
      <alignment vertical="center"/>
      <protection locked="0"/>
    </xf>
    <xf numFmtId="186" fontId="3" fillId="20" borderId="70">
      <alignment vertical="center"/>
      <protection locked="0"/>
    </xf>
    <xf numFmtId="0" fontId="3" fillId="20" borderId="70">
      <alignment vertical="center"/>
      <protection locked="0"/>
    </xf>
    <xf numFmtId="0" fontId="3" fillId="20" borderId="70">
      <alignment vertical="center"/>
      <protection locked="0"/>
    </xf>
    <xf numFmtId="186" fontId="3" fillId="20" borderId="70">
      <alignment vertical="center"/>
      <protection locked="0"/>
    </xf>
    <xf numFmtId="186" fontId="3" fillId="20" borderId="70">
      <alignment vertical="center"/>
      <protection locked="0"/>
    </xf>
    <xf numFmtId="194" fontId="3" fillId="20" borderId="70">
      <alignment vertical="center"/>
      <protection locked="0"/>
    </xf>
    <xf numFmtId="185" fontId="3" fillId="20" borderId="70">
      <alignment vertical="center"/>
      <protection locked="0"/>
    </xf>
    <xf numFmtId="167" fontId="3" fillId="20" borderId="70">
      <alignment vertical="center"/>
      <protection locked="0"/>
    </xf>
    <xf numFmtId="167" fontId="3" fillId="20" borderId="70">
      <alignment vertical="center"/>
      <protection locked="0"/>
    </xf>
    <xf numFmtId="167" fontId="3" fillId="20" borderId="70">
      <alignment vertical="center"/>
      <protection locked="0"/>
    </xf>
    <xf numFmtId="167" fontId="3" fillId="20" borderId="70">
      <alignment vertical="center"/>
      <protection locked="0"/>
    </xf>
    <xf numFmtId="185" fontId="3" fillId="20" borderId="70">
      <alignment vertical="center"/>
      <protection locked="0"/>
    </xf>
    <xf numFmtId="185" fontId="3" fillId="20" borderId="70">
      <alignment vertical="center"/>
      <protection locked="0"/>
    </xf>
    <xf numFmtId="194" fontId="3" fillId="20" borderId="70">
      <alignment vertical="center"/>
      <protection locked="0"/>
    </xf>
    <xf numFmtId="185"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201" fontId="3" fillId="33" borderId="70">
      <alignment vertical="center"/>
    </xf>
    <xf numFmtId="194" fontId="3" fillId="33" borderId="70">
      <alignment vertical="center"/>
    </xf>
    <xf numFmtId="194" fontId="3" fillId="33" borderId="70">
      <alignment vertical="center"/>
    </xf>
    <xf numFmtId="197" fontId="3" fillId="33" borderId="70">
      <alignment vertical="center"/>
    </xf>
    <xf numFmtId="0" fontId="3" fillId="33" borderId="70">
      <alignment vertical="center"/>
    </xf>
    <xf numFmtId="0" fontId="3" fillId="33" borderId="70">
      <alignment vertical="center"/>
    </xf>
    <xf numFmtId="0" fontId="3" fillId="33" borderId="70">
      <alignment vertical="center"/>
    </xf>
    <xf numFmtId="0" fontId="3" fillId="33" borderId="70">
      <alignment vertical="center"/>
    </xf>
    <xf numFmtId="185" fontId="3" fillId="33" borderId="70">
      <alignment vertical="center"/>
    </xf>
    <xf numFmtId="194" fontId="3" fillId="33" borderId="70">
      <alignment vertical="center"/>
    </xf>
    <xf numFmtId="185" fontId="3" fillId="33" borderId="70">
      <alignment vertical="center"/>
    </xf>
    <xf numFmtId="185" fontId="3" fillId="33" borderId="70">
      <alignment vertical="center"/>
    </xf>
    <xf numFmtId="185" fontId="3" fillId="90" borderId="70">
      <alignment horizontal="right" vertical="center"/>
      <protection locked="0"/>
    </xf>
    <xf numFmtId="0" fontId="3" fillId="90" borderId="70">
      <alignment horizontal="right" vertical="center"/>
      <protection locked="0"/>
    </xf>
    <xf numFmtId="0" fontId="3" fillId="90" borderId="70">
      <alignment horizontal="right" vertical="center"/>
      <protection locked="0"/>
    </xf>
    <xf numFmtId="0" fontId="3" fillId="90" borderId="70">
      <alignment horizontal="right" vertical="center"/>
      <protection locked="0"/>
    </xf>
    <xf numFmtId="201" fontId="3" fillId="90" borderId="70">
      <alignment horizontal="right" vertical="center"/>
      <protection locked="0"/>
    </xf>
    <xf numFmtId="194" fontId="3" fillId="90" borderId="70">
      <alignment horizontal="right" vertical="center"/>
      <protection locked="0"/>
    </xf>
    <xf numFmtId="194" fontId="3" fillId="90" borderId="70">
      <alignment horizontal="right" vertical="center"/>
      <protection locked="0"/>
    </xf>
    <xf numFmtId="197" fontId="3" fillId="90" borderId="70">
      <alignment horizontal="right" vertical="center"/>
      <protection locked="0"/>
    </xf>
    <xf numFmtId="185" fontId="3" fillId="90" borderId="70">
      <alignment horizontal="right" vertical="center"/>
      <protection locked="0"/>
    </xf>
    <xf numFmtId="194" fontId="3" fillId="90" borderId="70">
      <alignment horizontal="right" vertical="center"/>
      <protection locked="0"/>
    </xf>
    <xf numFmtId="185" fontId="3" fillId="90" borderId="70">
      <alignment horizontal="right" vertical="center"/>
      <protection locked="0"/>
    </xf>
    <xf numFmtId="185" fontId="3" fillId="90" borderId="70">
      <alignment horizontal="right" vertical="center"/>
      <protection locked="0"/>
    </xf>
    <xf numFmtId="0" fontId="101" fillId="86" borderId="70" applyNumberFormat="0">
      <protection locked="0"/>
    </xf>
    <xf numFmtId="185" fontId="104" fillId="23" borderId="70">
      <alignment vertical="center"/>
    </xf>
    <xf numFmtId="190" fontId="101" fillId="86" borderId="70" applyNumberFormat="0">
      <protection locked="0"/>
    </xf>
    <xf numFmtId="190" fontId="144" fillId="88" borderId="70"/>
    <xf numFmtId="43" fontId="3" fillId="0" borderId="0" applyFont="0" applyFill="0" applyBorder="0" applyAlignment="0" applyProtection="0"/>
    <xf numFmtId="0" fontId="3" fillId="20" borderId="70">
      <alignment vertical="center"/>
      <protection locked="0"/>
    </xf>
    <xf numFmtId="190" fontId="150" fillId="38" borderId="65" applyNumberFormat="0" applyProtection="0">
      <alignment horizontal="left" vertical="top" indent="1"/>
    </xf>
    <xf numFmtId="4" fontId="144" fillId="38" borderId="63" applyNumberFormat="0" applyProtection="0">
      <alignment horizontal="right" vertical="center"/>
    </xf>
    <xf numFmtId="190" fontId="144" fillId="85" borderId="65" applyNumberFormat="0" applyProtection="0">
      <alignment horizontal="left" vertical="top" indent="1"/>
    </xf>
    <xf numFmtId="190" fontId="134" fillId="0" borderId="69" applyNumberFormat="0" applyFill="0" applyAlignment="0" applyProtection="0"/>
    <xf numFmtId="190" fontId="144" fillId="63" borderId="63" applyNumberFormat="0" applyFont="0" applyAlignment="0" applyProtection="0"/>
    <xf numFmtId="190" fontId="144" fillId="85" borderId="65" applyNumberFormat="0" applyProtection="0">
      <alignment horizontal="left" vertical="top" indent="1"/>
    </xf>
    <xf numFmtId="0" fontId="101" fillId="44" borderId="65" applyNumberFormat="0" applyProtection="0">
      <alignment horizontal="left" vertical="top" indent="1"/>
    </xf>
    <xf numFmtId="190" fontId="144" fillId="63" borderId="63" applyNumberFormat="0" applyFont="0" applyAlignment="0" applyProtection="0"/>
    <xf numFmtId="190" fontId="104" fillId="23" borderId="29">
      <alignment vertical="center"/>
    </xf>
    <xf numFmtId="190" fontId="101" fillId="44" borderId="65" applyNumberFormat="0" applyProtection="0">
      <alignment horizontal="left" vertical="top" indent="1"/>
    </xf>
    <xf numFmtId="4" fontId="147" fillId="22" borderId="29" applyNumberFormat="0" applyProtection="0">
      <alignment vertical="center"/>
    </xf>
    <xf numFmtId="190" fontId="144" fillId="63" borderId="63" applyNumberFormat="0" applyFont="0" applyAlignment="0" applyProtection="0"/>
    <xf numFmtId="4" fontId="144" fillId="82" borderId="63" applyNumberFormat="0" applyProtection="0">
      <alignment horizontal="right" vertical="center"/>
    </xf>
    <xf numFmtId="190" fontId="101" fillId="38"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38" borderId="65" applyNumberFormat="0" applyProtection="0">
      <alignment horizontal="left" vertical="top" indent="1"/>
    </xf>
    <xf numFmtId="190" fontId="144" fillId="38" borderId="65" applyNumberFormat="0" applyProtection="0">
      <alignment horizontal="left" vertical="top" indent="1"/>
    </xf>
    <xf numFmtId="4" fontId="144" fillId="38" borderId="63" applyNumberFormat="0" applyProtection="0">
      <alignment horizontal="right" vertical="center"/>
    </xf>
    <xf numFmtId="197" fontId="104" fillId="72" borderId="70">
      <alignment vertical="center"/>
    </xf>
    <xf numFmtId="185" fontId="104" fillId="22" borderId="70">
      <alignment vertical="center"/>
      <protection locked="0"/>
    </xf>
    <xf numFmtId="186" fontId="104" fillId="22" borderId="70">
      <alignment vertical="center"/>
      <protection locked="0"/>
    </xf>
    <xf numFmtId="186" fontId="104" fillId="22" borderId="70">
      <alignment vertical="center"/>
      <protection locked="0"/>
    </xf>
    <xf numFmtId="185" fontId="104" fillId="23" borderId="70">
      <alignment vertical="center"/>
    </xf>
    <xf numFmtId="185" fontId="104" fillId="23" borderId="70">
      <alignment vertical="center"/>
    </xf>
    <xf numFmtId="185" fontId="104" fillId="73" borderId="70">
      <alignment horizontal="right" vertical="center"/>
      <protection locked="0"/>
    </xf>
    <xf numFmtId="197" fontId="104" fillId="73" borderId="70">
      <alignment horizontal="right" vertical="center"/>
      <protection locked="0"/>
    </xf>
    <xf numFmtId="195" fontId="107" fillId="0" borderId="43" applyFill="0"/>
    <xf numFmtId="190" fontId="144" fillId="63" borderId="63" applyNumberFormat="0" applyFont="0" applyAlignment="0" applyProtection="0"/>
    <xf numFmtId="190" fontId="144" fillId="63" borderId="63" applyNumberFormat="0" applyFont="0" applyAlignment="0" applyProtection="0"/>
    <xf numFmtId="4" fontId="144" fillId="77" borderId="63" applyNumberFormat="0" applyProtection="0">
      <alignment horizontal="right" vertical="center"/>
    </xf>
    <xf numFmtId="190" fontId="144" fillId="85" borderId="65" applyNumberFormat="0" applyProtection="0">
      <alignment horizontal="left" vertical="top" indent="1"/>
    </xf>
    <xf numFmtId="185" fontId="3" fillId="33" borderId="70">
      <alignment vertical="center"/>
    </xf>
    <xf numFmtId="190" fontId="144" fillId="38" borderId="65" applyNumberFormat="0" applyProtection="0">
      <alignment horizontal="left" vertical="top" indent="1"/>
    </xf>
    <xf numFmtId="4" fontId="147" fillId="24" borderId="63" applyNumberFormat="0" applyProtection="0">
      <alignment horizontal="righ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44" fillId="63" borderId="63" applyNumberFormat="0" applyFont="0" applyAlignment="0" applyProtection="0"/>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44" fillId="75" borderId="63" applyNumberFormat="0" applyProtection="0">
      <alignment horizontal="left" vertical="center" indent="1"/>
    </xf>
    <xf numFmtId="190" fontId="144" fillId="37" borderId="65" applyNumberFormat="0" applyProtection="0">
      <alignment horizontal="left" vertical="top" indent="1"/>
    </xf>
    <xf numFmtId="190" fontId="144" fillId="63" borderId="63" applyNumberFormat="0" applyFont="0" applyAlignment="0" applyProtection="0"/>
    <xf numFmtId="4" fontId="101" fillId="44" borderId="66" applyNumberFormat="0" applyProtection="0">
      <alignment horizontal="left" vertical="center" indent="1"/>
    </xf>
    <xf numFmtId="190" fontId="144" fillId="85" borderId="63" applyNumberFormat="0" applyProtection="0">
      <alignment horizontal="left" vertical="center" indent="1"/>
    </xf>
    <xf numFmtId="190" fontId="104" fillId="72" borderId="29">
      <alignment vertical="center"/>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0" borderId="63" applyNumberFormat="0" applyProtection="0">
      <alignment horizontal="right" vertical="center"/>
    </xf>
    <xf numFmtId="190" fontId="144" fillId="38" borderId="65" applyNumberFormat="0" applyProtection="0">
      <alignment horizontal="left" vertical="top" indent="1"/>
    </xf>
    <xf numFmtId="4" fontId="101" fillId="44" borderId="66" applyNumberFormat="0" applyProtection="0">
      <alignment horizontal="left" vertical="center" indent="1"/>
    </xf>
    <xf numFmtId="195" fontId="107" fillId="0" borderId="43" applyFill="0"/>
    <xf numFmtId="190" fontId="145" fillId="67" borderId="64" applyNumberFormat="0" applyAlignment="0" applyProtection="0"/>
    <xf numFmtId="4" fontId="144" fillId="38" borderId="66" applyNumberFormat="0" applyProtection="0">
      <alignment horizontal="left" vertical="center" indent="1"/>
    </xf>
    <xf numFmtId="190" fontId="104" fillId="22" borderId="70">
      <alignment vertical="center"/>
      <protection locked="0"/>
    </xf>
    <xf numFmtId="194" fontId="3" fillId="33" borderId="70">
      <alignment vertical="center"/>
    </xf>
    <xf numFmtId="4" fontId="144" fillId="38" borderId="66" applyNumberFormat="0" applyProtection="0">
      <alignment horizontal="left" vertical="center"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01" fillId="44" borderId="65" applyNumberFormat="0" applyProtection="0">
      <alignment horizontal="left" vertical="top" indent="1"/>
    </xf>
    <xf numFmtId="190" fontId="101" fillId="38" borderId="65" applyNumberFormat="0" applyProtection="0">
      <alignment horizontal="left" vertical="top" indent="1"/>
    </xf>
    <xf numFmtId="4" fontId="101" fillId="44" borderId="66" applyNumberFormat="0" applyProtection="0">
      <alignment horizontal="left" vertical="center"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34" fillId="0" borderId="69" applyNumberFormat="0" applyFill="0" applyAlignment="0" applyProtection="0"/>
    <xf numFmtId="190" fontId="144" fillId="37" borderId="65" applyNumberFormat="0" applyProtection="0">
      <alignment horizontal="left" vertical="top" indent="1"/>
    </xf>
    <xf numFmtId="190" fontId="144" fillId="37" borderId="65" applyNumberFormat="0" applyProtection="0">
      <alignment horizontal="left" vertical="top" indent="1"/>
    </xf>
    <xf numFmtId="4" fontId="144" fillId="78" borderId="63" applyNumberFormat="0" applyProtection="0">
      <alignment horizontal="right" vertical="center"/>
    </xf>
    <xf numFmtId="201" fontId="3" fillId="27" borderId="70">
      <alignment vertical="center"/>
    </xf>
    <xf numFmtId="190" fontId="144" fillId="85" borderId="65" applyNumberFormat="0" applyProtection="0">
      <alignment horizontal="left" vertical="top" indent="1"/>
    </xf>
    <xf numFmtId="4" fontId="147" fillId="75" borderId="63" applyNumberFormat="0" applyProtection="0">
      <alignment vertical="center"/>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5" fillId="67" borderId="64" applyNumberFormat="0" applyAlignment="0" applyProtection="0"/>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44"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8" fillId="74" borderId="65" applyNumberFormat="0" applyProtection="0">
      <alignment horizontal="left" vertical="top" indent="1"/>
    </xf>
    <xf numFmtId="4" fontId="150" fillId="71" borderId="65" applyNumberFormat="0" applyProtection="0">
      <alignment vertical="center"/>
    </xf>
    <xf numFmtId="190" fontId="144" fillId="85" borderId="65" applyNumberFormat="0" applyProtection="0">
      <alignment horizontal="left" vertical="top" indent="1"/>
    </xf>
    <xf numFmtId="190" fontId="150" fillId="38" borderId="65" applyNumberFormat="0" applyProtection="0">
      <alignment horizontal="left" vertical="top" indent="1"/>
    </xf>
    <xf numFmtId="190" fontId="140" fillId="64" borderId="63" applyNumberFormat="0" applyAlignment="0" applyProtection="0"/>
    <xf numFmtId="4" fontId="144" fillId="81" borderId="63" applyNumberFormat="0" applyProtection="0">
      <alignment horizontal="right" vertical="center"/>
    </xf>
    <xf numFmtId="190" fontId="144" fillId="38" borderId="65" applyNumberFormat="0" applyProtection="0">
      <alignment horizontal="left" vertical="top" indent="1"/>
    </xf>
    <xf numFmtId="190" fontId="144" fillId="44" borderId="65" applyNumberFormat="0" applyProtection="0">
      <alignment horizontal="left" vertical="top" indent="1"/>
    </xf>
    <xf numFmtId="190" fontId="101" fillId="37" borderId="65"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4" fontId="144" fillId="38" borderId="66" applyNumberFormat="0" applyProtection="0">
      <alignment horizontal="left" vertical="center"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4" fontId="147" fillId="24" borderId="63" applyNumberFormat="0" applyProtection="0">
      <alignment horizontal="right" vertical="center"/>
    </xf>
    <xf numFmtId="4" fontId="147" fillId="75" borderId="63" applyNumberFormat="0" applyProtection="0">
      <alignment vertical="center"/>
    </xf>
    <xf numFmtId="190" fontId="144" fillId="85" borderId="65" applyNumberFormat="0" applyProtection="0">
      <alignment horizontal="left" vertical="top" indent="1"/>
    </xf>
    <xf numFmtId="4" fontId="157" fillId="75" borderId="65" applyNumberFormat="0" applyProtection="0">
      <alignment vertical="center"/>
    </xf>
    <xf numFmtId="4" fontId="158" fillId="75" borderId="65" applyNumberFormat="0" applyProtection="0">
      <alignment vertical="center"/>
    </xf>
    <xf numFmtId="4" fontId="109" fillId="75" borderId="65" applyNumberFormat="0" applyProtection="0">
      <alignment horizontal="left" vertical="center" indent="1"/>
    </xf>
    <xf numFmtId="0" fontId="108" fillId="74" borderId="65" applyNumberFormat="0" applyProtection="0">
      <alignment horizontal="left" vertical="top" indent="1"/>
    </xf>
    <xf numFmtId="4" fontId="109" fillId="97" borderId="65" applyNumberFormat="0" applyProtection="0">
      <alignment horizontal="right" vertical="center"/>
    </xf>
    <xf numFmtId="4" fontId="109" fillId="98" borderId="65" applyNumberFormat="0" applyProtection="0">
      <alignment horizontal="right" vertical="center"/>
    </xf>
    <xf numFmtId="4" fontId="109" fillId="99" borderId="65" applyNumberFormat="0" applyProtection="0">
      <alignment horizontal="right" vertical="center"/>
    </xf>
    <xf numFmtId="4" fontId="109" fillId="23" borderId="65" applyNumberFormat="0" applyProtection="0">
      <alignment horizontal="right" vertical="center"/>
    </xf>
    <xf numFmtId="4" fontId="109" fillId="72" borderId="65" applyNumberFormat="0" applyProtection="0">
      <alignment horizontal="right" vertical="center"/>
    </xf>
    <xf numFmtId="4" fontId="109" fillId="100" borderId="65" applyNumberFormat="0" applyProtection="0">
      <alignment horizontal="right" vertical="center"/>
    </xf>
    <xf numFmtId="4" fontId="109" fillId="101" borderId="65" applyNumberFormat="0" applyProtection="0">
      <alignment horizontal="right" vertical="center"/>
    </xf>
    <xf numFmtId="4" fontId="109" fillId="102" borderId="65" applyNumberFormat="0" applyProtection="0">
      <alignment horizontal="right" vertical="center"/>
    </xf>
    <xf numFmtId="4" fontId="109" fillId="103" borderId="65" applyNumberFormat="0" applyProtection="0">
      <alignment horizontal="right" vertical="center"/>
    </xf>
    <xf numFmtId="4" fontId="109" fillId="105" borderId="65" applyNumberFormat="0" applyProtection="0">
      <alignment horizontal="right" vertical="center"/>
    </xf>
    <xf numFmtId="0" fontId="101" fillId="44" borderId="65" applyNumberFormat="0" applyProtection="0">
      <alignment horizontal="left" vertical="center" indent="1"/>
    </xf>
    <xf numFmtId="0" fontId="101" fillId="44" borderId="65" applyNumberFormat="0" applyProtection="0">
      <alignment horizontal="left" vertical="top" indent="1"/>
    </xf>
    <xf numFmtId="0" fontId="101" fillId="38" borderId="65" applyNumberFormat="0" applyProtection="0">
      <alignment horizontal="left" vertical="center" indent="1"/>
    </xf>
    <xf numFmtId="0" fontId="101" fillId="38" borderId="65" applyNumberFormat="0" applyProtection="0">
      <alignment horizontal="left" vertical="top" indent="1"/>
    </xf>
    <xf numFmtId="0" fontId="101" fillId="85" borderId="65" applyNumberFormat="0" applyProtection="0">
      <alignment horizontal="left" vertical="center" indent="1"/>
    </xf>
    <xf numFmtId="0" fontId="101" fillId="85" borderId="65" applyNumberFormat="0" applyProtection="0">
      <alignment horizontal="left" vertical="top" indent="1"/>
    </xf>
    <xf numFmtId="0" fontId="101" fillId="37" borderId="65" applyNumberFormat="0" applyProtection="0">
      <alignment horizontal="left" vertical="center" indent="1"/>
    </xf>
    <xf numFmtId="0" fontId="101" fillId="37" borderId="65" applyNumberFormat="0" applyProtection="0">
      <alignment horizontal="left" vertical="top" indent="1"/>
    </xf>
    <xf numFmtId="4" fontId="109" fillId="106" borderId="65" applyNumberFormat="0" applyProtection="0">
      <alignment vertical="center"/>
    </xf>
    <xf numFmtId="4" fontId="159" fillId="106" borderId="65" applyNumberFormat="0" applyProtection="0">
      <alignment vertical="center"/>
    </xf>
    <xf numFmtId="0" fontId="128" fillId="71" borderId="65" applyNumberFormat="0" applyProtection="0">
      <alignment horizontal="left" vertical="top" indent="1"/>
    </xf>
    <xf numFmtId="4" fontId="109" fillId="106" borderId="65" applyNumberFormat="0" applyProtection="0">
      <alignment horizontal="right" vertical="center"/>
    </xf>
    <xf numFmtId="4" fontId="159" fillId="106" borderId="65" applyNumberFormat="0" applyProtection="0">
      <alignment horizontal="right" vertical="center"/>
    </xf>
    <xf numFmtId="4" fontId="157" fillId="105" borderId="65" applyNumberFormat="0" applyProtection="0">
      <alignment horizontal="left" vertical="center" indent="1"/>
    </xf>
    <xf numFmtId="0" fontId="128" fillId="38" borderId="65" applyNumberFormat="0" applyProtection="0">
      <alignment horizontal="left" vertical="top" indent="1"/>
    </xf>
    <xf numFmtId="4" fontId="161" fillId="106" borderId="65" applyNumberFormat="0" applyProtection="0">
      <alignment horizontal="right" vertical="center"/>
    </xf>
    <xf numFmtId="190" fontId="132" fillId="67" borderId="63" applyNumberFormat="0" applyAlignment="0" applyProtection="0"/>
    <xf numFmtId="190" fontId="132" fillId="67" borderId="63" applyNumberFormat="0" applyAlignment="0" applyProtection="0"/>
    <xf numFmtId="194" fontId="3" fillId="20" borderId="70">
      <alignment vertical="center"/>
      <protection locked="0"/>
    </xf>
    <xf numFmtId="190" fontId="144" fillId="44" borderId="65" applyNumberFormat="0" applyProtection="0">
      <alignment horizontal="left" vertical="top" indent="1"/>
    </xf>
    <xf numFmtId="190" fontId="144" fillId="37" borderId="65" applyNumberFormat="0" applyProtection="0">
      <alignment horizontal="left" vertical="top" indent="1"/>
    </xf>
    <xf numFmtId="4" fontId="144" fillId="81" borderId="63" applyNumberFormat="0" applyProtection="0">
      <alignment horizontal="right" vertical="center"/>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85"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01" fillId="44" borderId="65"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37" borderId="65" applyNumberFormat="0" applyProtection="0">
      <alignment horizontal="left" vertical="center"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37" fontId="107" fillId="0" borderId="68" applyNumberFormat="0"/>
    <xf numFmtId="195" fontId="107" fillId="0" borderId="43" applyFill="0"/>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44" fillId="63" borderId="63" applyNumberFormat="0" applyFont="0" applyAlignment="0" applyProtection="0"/>
    <xf numFmtId="4" fontId="144" fillId="81" borderId="63" applyNumberFormat="0" applyProtection="0">
      <alignment horizontal="right" vertical="center"/>
    </xf>
    <xf numFmtId="4" fontId="144" fillId="81" borderId="63" applyNumberFormat="0" applyProtection="0">
      <alignment horizontal="right" vertical="center"/>
    </xf>
    <xf numFmtId="4" fontId="101" fillId="44" borderId="66" applyNumberFormat="0" applyProtection="0">
      <alignment horizontal="left" vertical="center" indent="1"/>
    </xf>
    <xf numFmtId="190" fontId="144" fillId="37" borderId="63" applyNumberFormat="0" applyProtection="0">
      <alignment horizontal="left" vertical="center" indent="1"/>
    </xf>
    <xf numFmtId="190" fontId="144" fillId="37" borderId="65" applyNumberFormat="0" applyProtection="0">
      <alignment horizontal="left" vertical="top"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194" fontId="3" fillId="27" borderId="70">
      <alignment vertical="center"/>
    </xf>
    <xf numFmtId="167" fontId="3" fillId="20" borderId="70">
      <alignment vertical="center"/>
      <protection locked="0"/>
    </xf>
    <xf numFmtId="190" fontId="134" fillId="0" borderId="69" applyNumberFormat="0" applyFill="0" applyAlignment="0" applyProtection="0"/>
    <xf numFmtId="190" fontId="144" fillId="44" borderId="65" applyNumberFormat="0" applyProtection="0">
      <alignment horizontal="left" vertical="top" indent="1"/>
    </xf>
    <xf numFmtId="190" fontId="144" fillId="37" borderId="65" applyNumberFormat="0" applyProtection="0">
      <alignment horizontal="left" vertical="top" indent="1"/>
    </xf>
    <xf numFmtId="4" fontId="144" fillId="76" borderId="63" applyNumberFormat="0" applyProtection="0">
      <alignment horizontal="left" vertical="center" indent="1"/>
    </xf>
    <xf numFmtId="190" fontId="144" fillId="63" borderId="63" applyNumberFormat="0" applyFont="0" applyAlignment="0" applyProtection="0"/>
    <xf numFmtId="190" fontId="144" fillId="85" borderId="65" applyNumberFormat="0" applyProtection="0">
      <alignment horizontal="left" vertical="top" indent="1"/>
    </xf>
    <xf numFmtId="4" fontId="150" fillId="71" borderId="65" applyNumberFormat="0" applyProtection="0">
      <alignment vertical="center"/>
    </xf>
    <xf numFmtId="185" fontId="104" fillId="23" borderId="29">
      <alignment vertical="center"/>
    </xf>
    <xf numFmtId="190" fontId="144" fillId="88" borderId="29"/>
    <xf numFmtId="186" fontId="3" fillId="33" borderId="29">
      <alignment vertical="center"/>
    </xf>
    <xf numFmtId="190" fontId="144" fillId="44" borderId="65" applyNumberFormat="0" applyProtection="0">
      <alignment horizontal="left" vertical="top" indent="1"/>
    </xf>
    <xf numFmtId="4" fontId="151" fillId="87" borderId="66" applyNumberFormat="0" applyProtection="0">
      <alignment horizontal="left" vertical="center" indent="1"/>
    </xf>
    <xf numFmtId="190" fontId="144" fillId="36" borderId="63" applyNumberFormat="0" applyProtection="0">
      <alignment horizontal="left" vertical="center"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85" borderId="65" applyNumberFormat="0" applyProtection="0">
      <alignment horizontal="left" vertical="top" indent="1"/>
    </xf>
    <xf numFmtId="186" fontId="3" fillId="20" borderId="29">
      <alignment vertical="center"/>
      <protection locked="0"/>
    </xf>
    <xf numFmtId="190" fontId="144" fillId="85" borderId="65" applyNumberFormat="0" applyProtection="0">
      <alignment horizontal="left" vertical="top" indent="1"/>
    </xf>
    <xf numFmtId="190" fontId="150" fillId="71" borderId="65" applyNumberFormat="0" applyProtection="0">
      <alignment horizontal="left" vertical="top" indent="1"/>
    </xf>
    <xf numFmtId="197" fontId="104" fillId="72" borderId="70">
      <alignment vertical="center"/>
    </xf>
    <xf numFmtId="185" fontId="104" fillId="72" borderId="70">
      <alignment vertical="center"/>
    </xf>
    <xf numFmtId="185" fontId="104" fillId="72" borderId="70">
      <alignment vertical="center"/>
    </xf>
    <xf numFmtId="190" fontId="104" fillId="72" borderId="70">
      <alignment vertical="center"/>
    </xf>
    <xf numFmtId="190" fontId="104" fillId="72" borderId="70">
      <alignment vertical="center"/>
    </xf>
    <xf numFmtId="190" fontId="104" fillId="72" borderId="70">
      <alignment vertical="center"/>
    </xf>
    <xf numFmtId="190" fontId="104" fillId="72" borderId="70">
      <alignment vertical="center"/>
    </xf>
    <xf numFmtId="194" fontId="104" fillId="72" borderId="70">
      <alignment vertical="center"/>
    </xf>
    <xf numFmtId="194" fontId="104" fillId="72" borderId="70">
      <alignment vertical="center"/>
    </xf>
    <xf numFmtId="197" fontId="104" fillId="72" borderId="70">
      <alignment vertical="center"/>
    </xf>
    <xf numFmtId="185" fontId="104" fillId="22" borderId="70">
      <alignment vertical="center"/>
      <protection locked="0"/>
    </xf>
    <xf numFmtId="186" fontId="104" fillId="22" borderId="70">
      <alignment vertical="center"/>
      <protection locked="0"/>
    </xf>
    <xf numFmtId="190" fontId="104" fillId="22" borderId="70">
      <alignment vertical="center"/>
      <protection locked="0"/>
    </xf>
    <xf numFmtId="190" fontId="104" fillId="22" borderId="70">
      <alignment vertical="center"/>
      <protection locked="0"/>
    </xf>
    <xf numFmtId="186" fontId="104" fillId="22" borderId="70">
      <alignment vertical="center"/>
      <protection locked="0"/>
    </xf>
    <xf numFmtId="186" fontId="104" fillId="22" borderId="70">
      <alignment vertical="center"/>
      <protection locked="0"/>
    </xf>
    <xf numFmtId="190" fontId="104" fillId="22" borderId="70">
      <alignment vertical="center"/>
      <protection locked="0"/>
    </xf>
    <xf numFmtId="190" fontId="104" fillId="22" borderId="70">
      <alignment vertical="center"/>
      <protection locked="0"/>
    </xf>
    <xf numFmtId="186" fontId="104" fillId="22" borderId="70">
      <alignment vertical="center"/>
      <protection locked="0"/>
    </xf>
    <xf numFmtId="185" fontId="104" fillId="22" borderId="70">
      <alignment vertical="center"/>
      <protection locked="0"/>
    </xf>
    <xf numFmtId="185" fontId="104" fillId="22" borderId="70">
      <alignment vertical="center"/>
      <protection locked="0"/>
    </xf>
    <xf numFmtId="167" fontId="104" fillId="22" borderId="70">
      <alignment vertical="center"/>
      <protection locked="0"/>
    </xf>
    <xf numFmtId="167" fontId="104" fillId="22" borderId="70">
      <alignment vertical="center"/>
      <protection locked="0"/>
    </xf>
    <xf numFmtId="167" fontId="104" fillId="22" borderId="70">
      <alignment vertical="center"/>
      <protection locked="0"/>
    </xf>
    <xf numFmtId="167" fontId="104" fillId="22" borderId="70">
      <alignment vertical="center"/>
      <protection locked="0"/>
    </xf>
    <xf numFmtId="185" fontId="104" fillId="22" borderId="70">
      <alignment vertical="center"/>
      <protection locked="0"/>
    </xf>
    <xf numFmtId="185" fontId="104" fillId="23" borderId="70">
      <alignment vertical="center"/>
    </xf>
    <xf numFmtId="185" fontId="104" fillId="23" borderId="70">
      <alignment vertical="center"/>
    </xf>
    <xf numFmtId="186" fontId="104" fillId="23" borderId="70">
      <alignment vertical="center"/>
    </xf>
    <xf numFmtId="186" fontId="104" fillId="23" borderId="70">
      <alignment vertical="center"/>
    </xf>
    <xf numFmtId="186" fontId="104" fillId="23" borderId="70">
      <alignment vertical="center"/>
    </xf>
    <xf numFmtId="186" fontId="104" fillId="23" borderId="70">
      <alignment vertical="center"/>
    </xf>
    <xf numFmtId="194" fontId="104" fillId="23" borderId="70">
      <alignment vertical="center"/>
    </xf>
    <xf numFmtId="197" fontId="104" fillId="23" borderId="70">
      <alignment vertical="center"/>
    </xf>
    <xf numFmtId="190" fontId="104" fillId="23" borderId="70">
      <alignment vertical="center"/>
    </xf>
    <xf numFmtId="190" fontId="104" fillId="23" borderId="70">
      <alignment vertical="center"/>
    </xf>
    <xf numFmtId="190" fontId="104" fillId="23" borderId="70">
      <alignment vertical="center"/>
    </xf>
    <xf numFmtId="190" fontId="104" fillId="23" borderId="70">
      <alignment vertical="center"/>
    </xf>
    <xf numFmtId="185" fontId="104" fillId="23" borderId="70">
      <alignment vertical="center"/>
    </xf>
    <xf numFmtId="185" fontId="104" fillId="23" borderId="70">
      <alignment vertical="center"/>
    </xf>
    <xf numFmtId="185" fontId="104" fillId="23" borderId="70">
      <alignment vertical="center"/>
    </xf>
    <xf numFmtId="185" fontId="104" fillId="23" borderId="70">
      <alignment vertical="center"/>
    </xf>
    <xf numFmtId="185" fontId="104" fillId="73" borderId="70">
      <alignment horizontal="right" vertical="center"/>
      <protection locked="0"/>
    </xf>
    <xf numFmtId="190" fontId="104" fillId="73" borderId="70">
      <alignment horizontal="right" vertical="center"/>
      <protection locked="0"/>
    </xf>
    <xf numFmtId="190" fontId="104" fillId="73" borderId="70">
      <alignment horizontal="right" vertical="center"/>
      <protection locked="0"/>
    </xf>
    <xf numFmtId="197" fontId="104" fillId="73" borderId="70">
      <alignment horizontal="right" vertical="center"/>
      <protection locked="0"/>
    </xf>
    <xf numFmtId="194" fontId="104" fillId="73" borderId="70">
      <alignment horizontal="right" vertical="center"/>
      <protection locked="0"/>
    </xf>
    <xf numFmtId="197" fontId="104" fillId="73" borderId="70">
      <alignment horizontal="right" vertical="center"/>
      <protection locked="0"/>
    </xf>
    <xf numFmtId="185" fontId="104" fillId="73" borderId="70">
      <alignment horizontal="right" vertical="center"/>
      <protection locked="0"/>
    </xf>
    <xf numFmtId="185" fontId="104" fillId="73" borderId="70">
      <alignment horizontal="right" vertical="center"/>
      <protection locked="0"/>
    </xf>
    <xf numFmtId="185" fontId="104" fillId="73" borderId="70">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190" fontId="144" fillId="85" borderId="63" applyNumberFormat="0" applyProtection="0">
      <alignment horizontal="left" vertical="center" indent="1"/>
    </xf>
    <xf numFmtId="190" fontId="144" fillId="37" borderId="63" applyNumberFormat="0" applyProtection="0">
      <alignment horizontal="left" vertical="center" indent="1"/>
    </xf>
    <xf numFmtId="190" fontId="101" fillId="86" borderId="70" applyNumberFormat="0">
      <protection locked="0"/>
    </xf>
    <xf numFmtId="4" fontId="150" fillId="71" borderId="65" applyNumberFormat="0" applyProtection="0">
      <alignment vertical="center"/>
    </xf>
    <xf numFmtId="4" fontId="147" fillId="22" borderId="70"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70"/>
    <xf numFmtId="4" fontId="152" fillId="86" borderId="63" applyNumberFormat="0" applyProtection="0">
      <alignment horizontal="right" vertical="center"/>
    </xf>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190" fontId="144" fillId="63" borderId="63" applyNumberFormat="0" applyFont="0" applyAlignment="0" applyProtection="0"/>
    <xf numFmtId="190" fontId="144" fillId="63" borderId="63" applyNumberFormat="0" applyFont="0" applyAlignment="0" applyProtection="0"/>
    <xf numFmtId="185" fontId="3" fillId="27" borderId="70">
      <alignment vertical="center"/>
    </xf>
    <xf numFmtId="194" fontId="3" fillId="27" borderId="70">
      <alignment vertical="center"/>
    </xf>
    <xf numFmtId="197" fontId="3" fillId="27" borderId="70">
      <alignment vertical="center"/>
    </xf>
    <xf numFmtId="185" fontId="3" fillId="20" borderId="70">
      <alignment vertical="center"/>
      <protection locked="0"/>
    </xf>
    <xf numFmtId="194" fontId="3" fillId="20" borderId="70">
      <alignment vertical="center"/>
      <protection locked="0"/>
    </xf>
    <xf numFmtId="201" fontId="3" fillId="33" borderId="70">
      <alignment vertical="center"/>
    </xf>
    <xf numFmtId="194" fontId="3" fillId="33" borderId="70">
      <alignment vertical="center"/>
    </xf>
    <xf numFmtId="197" fontId="3" fillId="33" borderId="70">
      <alignment vertical="center"/>
    </xf>
    <xf numFmtId="185" fontId="3" fillId="33" borderId="70">
      <alignment vertical="center"/>
    </xf>
    <xf numFmtId="194" fontId="3" fillId="90" borderId="70">
      <alignment horizontal="right" vertical="center"/>
      <protection locked="0"/>
    </xf>
    <xf numFmtId="197" fontId="3" fillId="90" borderId="70">
      <alignment horizontal="right" vertical="center"/>
      <protection locked="0"/>
    </xf>
    <xf numFmtId="185" fontId="3" fillId="90" borderId="70">
      <alignment horizontal="right" vertical="center"/>
      <protection locked="0"/>
    </xf>
    <xf numFmtId="190" fontId="132" fillId="67" borderId="63" applyNumberFormat="0" applyAlignment="0" applyProtection="0"/>
    <xf numFmtId="190" fontId="132" fillId="67" borderId="63" applyNumberFormat="0" applyAlignment="0" applyProtection="0"/>
    <xf numFmtId="194" fontId="3" fillId="90" borderId="70">
      <alignment horizontal="right" vertical="center"/>
      <protection locked="0"/>
    </xf>
    <xf numFmtId="0" fontId="3" fillId="27" borderId="70">
      <alignment vertical="center"/>
    </xf>
    <xf numFmtId="190" fontId="144" fillId="85" borderId="65" applyNumberFormat="0" applyProtection="0">
      <alignment horizontal="left" vertical="top" indent="1"/>
    </xf>
    <xf numFmtId="190" fontId="134" fillId="0" borderId="69" applyNumberFormat="0" applyFill="0" applyAlignment="0" applyProtection="0"/>
    <xf numFmtId="190" fontId="144" fillId="38" borderId="65" applyNumberFormat="0" applyProtection="0">
      <alignment horizontal="left" vertical="top" indent="1"/>
    </xf>
    <xf numFmtId="190" fontId="101" fillId="37" borderId="65" applyNumberFormat="0" applyProtection="0">
      <alignment horizontal="left" vertical="top" indent="1"/>
    </xf>
    <xf numFmtId="190" fontId="140" fillId="64" borderId="63" applyNumberFormat="0" applyAlignment="0" applyProtection="0"/>
    <xf numFmtId="185" fontId="104" fillId="73" borderId="29">
      <alignment horizontal="right" vertical="center"/>
      <protection locked="0"/>
    </xf>
    <xf numFmtId="186" fontId="3" fillId="20" borderId="29">
      <alignment vertical="center"/>
      <protection locked="0"/>
    </xf>
    <xf numFmtId="190" fontId="144" fillId="63" borderId="63" applyNumberFormat="0" applyFont="0" applyAlignment="0" applyProtection="0"/>
    <xf numFmtId="190" fontId="101" fillId="85" borderId="65" applyNumberFormat="0" applyProtection="0">
      <alignment horizontal="left" vertical="center" indent="1"/>
    </xf>
    <xf numFmtId="190" fontId="144" fillId="63" borderId="63" applyNumberFormat="0" applyFont="0" applyAlignment="0" applyProtection="0"/>
    <xf numFmtId="190" fontId="144" fillId="38" borderId="65" applyNumberFormat="0" applyProtection="0">
      <alignment horizontal="left" vertical="top" indent="1"/>
    </xf>
    <xf numFmtId="4" fontId="150" fillId="71" borderId="65" applyNumberFormat="0" applyProtection="0">
      <alignment vertical="center"/>
    </xf>
    <xf numFmtId="190" fontId="144" fillId="85" borderId="65" applyNumberFormat="0" applyProtection="0">
      <alignment horizontal="left" vertical="top" indent="1"/>
    </xf>
    <xf numFmtId="190" fontId="144" fillId="63" borderId="63" applyNumberFormat="0" applyFont="0" applyAlignment="0" applyProtection="0"/>
    <xf numFmtId="4" fontId="159" fillId="106" borderId="65" applyNumberFormat="0" applyProtection="0">
      <alignment vertical="center"/>
    </xf>
    <xf numFmtId="190" fontId="144" fillId="85" borderId="65" applyNumberFormat="0" applyProtection="0">
      <alignment horizontal="left" vertical="top" indent="1"/>
    </xf>
    <xf numFmtId="4" fontId="150" fillId="71" borderId="65" applyNumberFormat="0" applyProtection="0">
      <alignment vertical="center"/>
    </xf>
    <xf numFmtId="190" fontId="104" fillId="23" borderId="29">
      <alignment vertical="center"/>
    </xf>
    <xf numFmtId="190" fontId="134" fillId="0" borderId="69" applyNumberFormat="0" applyFill="0" applyAlignment="0" applyProtection="0"/>
    <xf numFmtId="190" fontId="144" fillId="85" borderId="65" applyNumberFormat="0" applyProtection="0">
      <alignment horizontal="left" vertical="top" indent="1"/>
    </xf>
    <xf numFmtId="190" fontId="101" fillId="44" borderId="65" applyNumberFormat="0" applyProtection="0">
      <alignment horizontal="left" vertical="top" indent="1"/>
    </xf>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43" applyFill="0"/>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190" fontId="101" fillId="85" borderId="65" applyNumberFormat="0" applyProtection="0">
      <alignment horizontal="left" vertical="top" indent="1"/>
    </xf>
    <xf numFmtId="190" fontId="101" fillId="37" borderId="65" applyNumberFormat="0" applyProtection="0">
      <alignment horizontal="left" vertical="center" indent="1"/>
    </xf>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0" fontId="3" fillId="33" borderId="70">
      <alignment vertical="center"/>
    </xf>
    <xf numFmtId="4" fontId="150" fillId="71" borderId="65" applyNumberFormat="0" applyProtection="0">
      <alignment vertical="center"/>
    </xf>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44" fillId="36" borderId="63" applyNumberFormat="0" applyProtection="0">
      <alignment horizontal="left" vertical="center" indent="1"/>
    </xf>
    <xf numFmtId="4" fontId="144" fillId="81" borderId="63" applyNumberFormat="0" applyProtection="0">
      <alignment horizontal="right" vertical="center"/>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0" fillId="64" borderId="63" applyNumberFormat="0" applyAlignment="0" applyProtection="0"/>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37" borderId="63" applyNumberFormat="0" applyProtection="0">
      <alignment horizontal="left" vertical="center" indent="1"/>
    </xf>
    <xf numFmtId="190" fontId="144" fillId="44" borderId="65" applyNumberFormat="0" applyProtection="0">
      <alignment horizontal="left" vertical="top" indent="1"/>
    </xf>
    <xf numFmtId="4" fontId="144" fillId="75" borderId="63" applyNumberFormat="0" applyProtection="0">
      <alignment horizontal="left" vertical="center" indent="1"/>
    </xf>
    <xf numFmtId="190" fontId="149" fillId="44" borderId="67" applyBorder="0"/>
    <xf numFmtId="190" fontId="144" fillId="38" borderId="65" applyNumberFormat="0" applyProtection="0">
      <alignment horizontal="left" vertical="top" indent="1"/>
    </xf>
    <xf numFmtId="4" fontId="144" fillId="42" borderId="63" applyNumberFormat="0" applyProtection="0">
      <alignment horizontal="right" vertical="center"/>
    </xf>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45" fillId="67" borderId="64" applyNumberFormat="0" applyAlignment="0" applyProtection="0"/>
    <xf numFmtId="190" fontId="145" fillId="67" borderId="64" applyNumberFormat="0" applyAlignment="0" applyProtection="0"/>
    <xf numFmtId="190" fontId="148" fillId="74" borderId="65" applyNumberFormat="0" applyProtection="0">
      <alignment horizontal="left" vertical="top" indent="1"/>
    </xf>
    <xf numFmtId="4" fontId="144" fillId="79" borderId="66"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190" fontId="101" fillId="44" borderId="65" applyNumberFormat="0" applyProtection="0">
      <alignment horizontal="left" vertical="top" indent="1"/>
    </xf>
    <xf numFmtId="37" fontId="107" fillId="0" borderId="68" applyNumberFormat="0"/>
    <xf numFmtId="190" fontId="144" fillId="44"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38" borderId="65" applyNumberFormat="0" applyProtection="0">
      <alignment horizontal="left" vertical="top" indent="1"/>
    </xf>
    <xf numFmtId="0" fontId="101" fillId="37" borderId="65" applyNumberFormat="0" applyProtection="0">
      <alignment horizontal="left" vertical="center" indent="1"/>
    </xf>
    <xf numFmtId="186" fontId="3" fillId="20" borderId="70">
      <alignment vertical="center"/>
      <protection locked="0"/>
    </xf>
    <xf numFmtId="190" fontId="144" fillId="37" borderId="65" applyNumberFormat="0" applyProtection="0">
      <alignment horizontal="left" vertical="top" indent="1"/>
    </xf>
    <xf numFmtId="4" fontId="144" fillId="78" borderId="63" applyNumberFormat="0" applyProtection="0">
      <alignment horizontal="right" vertical="center"/>
    </xf>
    <xf numFmtId="190" fontId="101" fillId="85" borderId="65" applyNumberFormat="0" applyProtection="0">
      <alignment horizontal="left" vertical="top" indent="1"/>
    </xf>
    <xf numFmtId="4" fontId="150" fillId="36" borderId="65" applyNumberFormat="0" applyProtection="0">
      <alignment horizontal="left" vertical="center" indent="1"/>
    </xf>
    <xf numFmtId="4" fontId="101" fillId="44" borderId="66" applyNumberFormat="0" applyProtection="0">
      <alignment horizontal="left" vertical="center" indent="1"/>
    </xf>
    <xf numFmtId="190" fontId="144" fillId="37" borderId="65" applyNumberFormat="0" applyProtection="0">
      <alignment horizontal="left" vertical="top" indent="1"/>
    </xf>
    <xf numFmtId="190" fontId="140" fillId="64" borderId="63" applyNumberFormat="0" applyAlignment="0" applyProtection="0"/>
    <xf numFmtId="4" fontId="109" fillId="102" borderId="65" applyNumberFormat="0" applyProtection="0">
      <alignment horizontal="right" vertical="center"/>
    </xf>
    <xf numFmtId="190" fontId="145" fillId="67" borderId="64" applyNumberFormat="0" applyAlignment="0" applyProtection="0"/>
    <xf numFmtId="186" fontId="104" fillId="23" borderId="29">
      <alignment vertical="center"/>
    </xf>
    <xf numFmtId="190" fontId="101" fillId="85" borderId="65" applyNumberFormat="0" applyProtection="0">
      <alignment horizontal="left" vertical="center" indent="1"/>
    </xf>
    <xf numFmtId="190" fontId="104" fillId="73" borderId="70">
      <alignment horizontal="right" vertical="center"/>
      <protection locked="0"/>
    </xf>
    <xf numFmtId="190" fontId="144" fillId="37" borderId="65" applyNumberFormat="0" applyProtection="0">
      <alignment horizontal="left" vertical="top" indent="1"/>
    </xf>
    <xf numFmtId="4" fontId="144" fillId="46" borderId="63" applyNumberFormat="0" applyProtection="0">
      <alignment horizontal="right" vertical="center"/>
    </xf>
    <xf numFmtId="4" fontId="144" fillId="76" borderId="63" applyNumberFormat="0" applyProtection="0">
      <alignment horizontal="left" vertical="center" indent="1"/>
    </xf>
    <xf numFmtId="190" fontId="144" fillId="37" borderId="65" applyNumberFormat="0" applyProtection="0">
      <alignment horizontal="left" vertical="top" indent="1"/>
    </xf>
    <xf numFmtId="190" fontId="134" fillId="0" borderId="69" applyNumberFormat="0" applyFill="0" applyAlignment="0" applyProtection="0"/>
    <xf numFmtId="186" fontId="3" fillId="33" borderId="29">
      <alignment vertical="center"/>
    </xf>
    <xf numFmtId="4" fontId="101" fillId="44" borderId="66" applyNumberFormat="0" applyProtection="0">
      <alignment horizontal="left" vertical="center" indent="1"/>
    </xf>
    <xf numFmtId="190" fontId="140" fillId="64" borderId="63" applyNumberFormat="0" applyAlignment="0" applyProtection="0"/>
    <xf numFmtId="190" fontId="134" fillId="0" borderId="69" applyNumberFormat="0" applyFill="0" applyAlignment="0" applyProtection="0"/>
    <xf numFmtId="190" fontId="132" fillId="67" borderId="63" applyNumberFormat="0" applyAlignment="0" applyProtection="0"/>
    <xf numFmtId="190" fontId="144" fillId="38" borderId="65" applyNumberFormat="0" applyProtection="0">
      <alignment horizontal="left" vertical="top" indent="1"/>
    </xf>
    <xf numFmtId="4" fontId="109" fillId="23" borderId="65" applyNumberFormat="0" applyProtection="0">
      <alignment horizontal="right" vertical="center"/>
    </xf>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90" fontId="101" fillId="85"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4" fontId="144" fillId="74" borderId="63" applyNumberFormat="0" applyProtection="0">
      <alignment vertical="center"/>
    </xf>
    <xf numFmtId="190" fontId="144" fillId="44" borderId="65" applyNumberFormat="0" applyProtection="0">
      <alignment horizontal="left" vertical="top" indent="1"/>
    </xf>
    <xf numFmtId="190" fontId="101" fillId="85" borderId="65" applyNumberFormat="0" applyProtection="0">
      <alignment horizontal="left" vertical="top" indent="1"/>
    </xf>
    <xf numFmtId="190" fontId="144" fillId="38" borderId="65" applyNumberFormat="0" applyProtection="0">
      <alignment horizontal="left" vertical="top" indent="1"/>
    </xf>
    <xf numFmtId="4" fontId="152" fillId="86" borderId="63" applyNumberFormat="0" applyProtection="0">
      <alignment horizontal="right" vertical="center"/>
    </xf>
    <xf numFmtId="4" fontId="144" fillId="78" borderId="63" applyNumberFormat="0" applyProtection="0">
      <alignment horizontal="right" vertical="center"/>
    </xf>
    <xf numFmtId="190" fontId="144" fillId="37" borderId="65" applyNumberFormat="0" applyProtection="0">
      <alignment horizontal="left" vertical="top" indent="1"/>
    </xf>
    <xf numFmtId="190" fontId="144" fillId="37" borderId="65" applyNumberFormat="0" applyProtection="0">
      <alignment horizontal="left" vertical="top" indent="1"/>
    </xf>
    <xf numFmtId="4" fontId="144" fillId="80" borderId="63" applyNumberFormat="0" applyProtection="0">
      <alignment horizontal="right" vertical="center"/>
    </xf>
    <xf numFmtId="190" fontId="144" fillId="88" borderId="70"/>
    <xf numFmtId="186" fontId="3" fillId="33" borderId="70">
      <alignment vertical="center"/>
    </xf>
    <xf numFmtId="190" fontId="101" fillId="38" borderId="65" applyNumberFormat="0" applyProtection="0">
      <alignment horizontal="left" vertical="center" indent="1"/>
    </xf>
    <xf numFmtId="4" fontId="101" fillId="44" borderId="66"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197" fontId="104" fillId="72" borderId="70">
      <alignment vertical="center"/>
    </xf>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63" borderId="63" applyNumberFormat="0" applyFont="0" applyAlignment="0" applyProtection="0"/>
    <xf numFmtId="4" fontId="144" fillId="75" borderId="63" applyNumberFormat="0" applyProtection="0">
      <alignment horizontal="left" vertical="center" indent="1"/>
    </xf>
    <xf numFmtId="190" fontId="145" fillId="67" borderId="64" applyNumberFormat="0" applyAlignment="0" applyProtection="0"/>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4" fontId="101" fillId="44" borderId="66" applyNumberFormat="0" applyProtection="0">
      <alignment horizontal="left" vertical="center" indent="1"/>
    </xf>
    <xf numFmtId="4" fontId="144" fillId="39" borderId="63" applyNumberFormat="0" applyProtection="0">
      <alignment horizontal="right" vertical="center"/>
    </xf>
    <xf numFmtId="4" fontId="144" fillId="37" borderId="66" applyNumberFormat="0" applyProtection="0">
      <alignment horizontal="left" vertical="center"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4" fontId="144" fillId="78" borderId="63" applyNumberFormat="0" applyProtection="0">
      <alignment horizontal="right" vertical="center"/>
    </xf>
    <xf numFmtId="4" fontId="144" fillId="78" borderId="63" applyNumberFormat="0" applyProtection="0">
      <alignment horizontal="right" vertical="center"/>
    </xf>
    <xf numFmtId="190" fontId="144" fillId="36" borderId="63" applyNumberFormat="0" applyProtection="0">
      <alignment horizontal="left" vertical="center" indent="1"/>
    </xf>
    <xf numFmtId="190" fontId="132" fillId="67" borderId="63" applyNumberFormat="0" applyAlignment="0" applyProtection="0"/>
    <xf numFmtId="190" fontId="132" fillId="67" borderId="63" applyNumberFormat="0" applyAlignment="0" applyProtection="0"/>
    <xf numFmtId="0" fontId="3" fillId="20" borderId="70">
      <alignment vertical="center"/>
      <protection locked="0"/>
    </xf>
    <xf numFmtId="4" fontId="144" fillId="76" borderId="63" applyNumberFormat="0" applyProtection="0">
      <alignment horizontal="left" vertical="center" indent="1"/>
    </xf>
    <xf numFmtId="4" fontId="101" fillId="44" borderId="66" applyNumberFormat="0" applyProtection="0">
      <alignment horizontal="left" vertical="center" indent="1"/>
    </xf>
    <xf numFmtId="190" fontId="144" fillId="85" borderId="65" applyNumberFormat="0" applyProtection="0">
      <alignment horizontal="left" vertical="top" indent="1"/>
    </xf>
    <xf numFmtId="190" fontId="134" fillId="0" borderId="69" applyNumberFormat="0" applyFill="0" applyAlignment="0" applyProtection="0"/>
    <xf numFmtId="190" fontId="144" fillId="44" borderId="65" applyNumberFormat="0" applyProtection="0">
      <alignment horizontal="left" vertical="top" indent="1"/>
    </xf>
    <xf numFmtId="4" fontId="151" fillId="87" borderId="66" applyNumberFormat="0" applyProtection="0">
      <alignment horizontal="left" vertical="center" indent="1"/>
    </xf>
    <xf numFmtId="190" fontId="101" fillId="38" borderId="65" applyNumberFormat="0" applyProtection="0">
      <alignment horizontal="left" vertical="top" indent="1"/>
    </xf>
    <xf numFmtId="4" fontId="144" fillId="75" borderId="63" applyNumberFormat="0" applyProtection="0">
      <alignment horizontal="left" vertical="center" indent="1"/>
    </xf>
    <xf numFmtId="190" fontId="101" fillId="38" borderId="65" applyNumberFormat="0" applyProtection="0">
      <alignment horizontal="left" vertical="center" indent="1"/>
    </xf>
    <xf numFmtId="185" fontId="3" fillId="27" borderId="29">
      <alignment vertical="center"/>
    </xf>
    <xf numFmtId="190" fontId="144" fillId="37" borderId="65" applyNumberFormat="0" applyProtection="0">
      <alignment horizontal="left" vertical="top" indent="1"/>
    </xf>
    <xf numFmtId="190" fontId="140" fillId="64" borderId="63" applyNumberFormat="0" applyAlignment="0" applyProtection="0"/>
    <xf numFmtId="190" fontId="144" fillId="37" borderId="65" applyNumberFormat="0" applyProtection="0">
      <alignment horizontal="left" vertical="top" indent="1"/>
    </xf>
    <xf numFmtId="4" fontId="144" fillId="76" borderId="63" applyNumberFormat="0" applyProtection="0">
      <alignment horizontal="left" vertical="center" indent="1"/>
    </xf>
    <xf numFmtId="37" fontId="107" fillId="0" borderId="68" applyNumberFormat="0"/>
    <xf numFmtId="190" fontId="144" fillId="38" borderId="65" applyNumberFormat="0" applyProtection="0">
      <alignment horizontal="left" vertical="top" indent="1"/>
    </xf>
    <xf numFmtId="190" fontId="144" fillId="63" borderId="63" applyNumberFormat="0" applyFont="0" applyAlignment="0" applyProtection="0"/>
    <xf numFmtId="190" fontId="144" fillId="44" borderId="65" applyNumberFormat="0" applyProtection="0">
      <alignment horizontal="left" vertical="top" indent="1"/>
    </xf>
    <xf numFmtId="0" fontId="3" fillId="20" borderId="29">
      <alignment vertical="center"/>
      <protection locked="0"/>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7" fontId="104" fillId="72" borderId="29">
      <alignment vertical="center"/>
    </xf>
    <xf numFmtId="185" fontId="104" fillId="22" borderId="29">
      <alignment vertical="center"/>
      <protection locked="0"/>
    </xf>
    <xf numFmtId="186" fontId="104" fillId="22" borderId="29">
      <alignment vertical="center"/>
      <protection locked="0"/>
    </xf>
    <xf numFmtId="186" fontId="104" fillId="22" borderId="29">
      <alignment vertical="center"/>
      <protection locked="0"/>
    </xf>
    <xf numFmtId="185" fontId="104" fillId="23" borderId="29">
      <alignment vertical="center"/>
    </xf>
    <xf numFmtId="185" fontId="104" fillId="23" borderId="29">
      <alignment vertical="center"/>
    </xf>
    <xf numFmtId="185" fontId="104" fillId="73" borderId="29">
      <alignment horizontal="right" vertical="center"/>
      <protection locked="0"/>
    </xf>
    <xf numFmtId="197"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90" fontId="144" fillId="37" borderId="63" applyNumberFormat="0" applyProtection="0">
      <alignment horizontal="left" vertical="center" indent="1"/>
    </xf>
    <xf numFmtId="190" fontId="144" fillId="44" borderId="65" applyNumberFormat="0" applyProtection="0">
      <alignment horizontal="left" vertical="top" indent="1"/>
    </xf>
    <xf numFmtId="194" fontId="3" fillId="33" borderId="70">
      <alignment vertical="center"/>
    </xf>
    <xf numFmtId="190" fontId="144" fillId="38" borderId="65" applyNumberFormat="0" applyProtection="0">
      <alignment horizontal="left" vertical="top" indent="1"/>
    </xf>
    <xf numFmtId="4" fontId="144" fillId="0" borderId="63" applyNumberFormat="0" applyProtection="0">
      <alignment horizontal="righ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50"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6" borderId="63" applyNumberFormat="0" applyProtection="0">
      <alignment horizontal="left" vertical="center" indent="1"/>
    </xf>
    <xf numFmtId="190" fontId="134" fillId="0" borderId="69" applyNumberFormat="0" applyFill="0" applyAlignment="0" applyProtection="0"/>
    <xf numFmtId="190" fontId="132" fillId="67" borderId="63" applyNumberFormat="0" applyAlignment="0" applyProtection="0"/>
    <xf numFmtId="4" fontId="144" fillId="38" borderId="63" applyNumberFormat="0" applyProtection="0">
      <alignment horizontal="right" vertical="center"/>
    </xf>
    <xf numFmtId="190" fontId="144" fillId="38" borderId="65" applyNumberFormat="0" applyProtection="0">
      <alignment horizontal="left" vertical="top" indent="1"/>
    </xf>
    <xf numFmtId="185" fontId="104" fillId="23" borderId="29">
      <alignment vertical="center"/>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63" borderId="63" applyNumberFormat="0" applyFont="0" applyAlignment="0" applyProtection="0"/>
    <xf numFmtId="190" fontId="144" fillId="37" borderId="65" applyNumberFormat="0" applyProtection="0">
      <alignment horizontal="left" vertical="top" indent="1"/>
    </xf>
    <xf numFmtId="190" fontId="150" fillId="71" borderId="65" applyNumberFormat="0" applyProtection="0">
      <alignment horizontal="left" vertical="top" indent="1"/>
    </xf>
    <xf numFmtId="190" fontId="144" fillId="85" borderId="65" applyNumberFormat="0" applyProtection="0">
      <alignment horizontal="left" vertical="top" indent="1"/>
    </xf>
    <xf numFmtId="4" fontId="144" fillId="83" borderId="66" applyNumberFormat="0" applyProtection="0">
      <alignment horizontal="left" vertical="center" indent="1"/>
    </xf>
    <xf numFmtId="190" fontId="144" fillId="38" borderId="65" applyNumberFormat="0" applyProtection="0">
      <alignment horizontal="left" vertical="top" indent="1"/>
    </xf>
    <xf numFmtId="190" fontId="101" fillId="85" borderId="65" applyNumberFormat="0" applyProtection="0">
      <alignment horizontal="left" vertical="top" indent="1"/>
    </xf>
    <xf numFmtId="190" fontId="101" fillId="37" borderId="65" applyNumberFormat="0" applyProtection="0">
      <alignment horizontal="left" vertical="center" indent="1"/>
    </xf>
    <xf numFmtId="4" fontId="144" fillId="74" borderId="63" applyNumberFormat="0" applyProtection="0">
      <alignment vertical="center"/>
    </xf>
    <xf numFmtId="185" fontId="3" fillId="20" borderId="70">
      <alignment vertical="center"/>
      <protection locked="0"/>
    </xf>
    <xf numFmtId="190" fontId="144" fillId="44" borderId="65" applyNumberFormat="0" applyProtection="0">
      <alignment horizontal="left" vertical="top" indent="1"/>
    </xf>
    <xf numFmtId="190" fontId="144" fillId="37" borderId="65" applyNumberFormat="0" applyProtection="0">
      <alignment horizontal="left" vertical="top" indent="1"/>
    </xf>
    <xf numFmtId="4" fontId="144" fillId="80" borderId="63" applyNumberFormat="0" applyProtection="0">
      <alignment horizontal="right" vertical="center"/>
    </xf>
    <xf numFmtId="190" fontId="145" fillId="67" borderId="64" applyNumberFormat="0" applyAlignment="0" applyProtection="0"/>
    <xf numFmtId="190" fontId="101" fillId="38" borderId="65" applyNumberFormat="0" applyProtection="0">
      <alignment horizontal="left" vertical="center" indent="1"/>
    </xf>
    <xf numFmtId="4" fontId="147" fillId="24" borderId="63" applyNumberFormat="0" applyProtection="0">
      <alignment horizontal="right" vertical="center"/>
    </xf>
    <xf numFmtId="4" fontId="144" fillId="0" borderId="63" applyNumberFormat="0" applyProtection="0">
      <alignment horizontal="right" vertical="center"/>
    </xf>
    <xf numFmtId="197" fontId="104" fillId="72" borderId="29">
      <alignmen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center" indent="1"/>
    </xf>
    <xf numFmtId="4" fontId="144" fillId="37" borderId="66" applyNumberFormat="0" applyProtection="0">
      <alignment horizontal="left" vertical="center" indent="1"/>
    </xf>
    <xf numFmtId="190" fontId="144" fillId="38"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34" fillId="0" borderId="69" applyNumberFormat="0" applyFill="0" applyAlignment="0" applyProtection="0"/>
    <xf numFmtId="190" fontId="144" fillId="85" borderId="65" applyNumberFormat="0" applyProtection="0">
      <alignment horizontal="left" vertical="top" indent="1"/>
    </xf>
    <xf numFmtId="190" fontId="144" fillId="63" borderId="63" applyNumberFormat="0" applyFont="0" applyAlignment="0" applyProtection="0"/>
    <xf numFmtId="194" fontId="3" fillId="90" borderId="70">
      <alignment horizontal="right" vertical="center"/>
      <protection locked="0"/>
    </xf>
    <xf numFmtId="0" fontId="3" fillId="27" borderId="70">
      <alignment vertical="center"/>
    </xf>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top" indent="1"/>
    </xf>
    <xf numFmtId="190" fontId="144" fillId="37" borderId="65" applyNumberFormat="0" applyProtection="0">
      <alignment horizontal="left" vertical="top" indent="1"/>
    </xf>
    <xf numFmtId="4" fontId="144" fillId="37" borderId="66" applyNumberFormat="0" applyProtection="0">
      <alignment horizontal="left" vertical="center" indent="1"/>
    </xf>
    <xf numFmtId="185" fontId="3" fillId="90" borderId="29">
      <alignment horizontal="right" vertical="center"/>
      <protection locked="0"/>
    </xf>
    <xf numFmtId="4" fontId="144" fillId="80" borderId="63" applyNumberFormat="0" applyProtection="0">
      <alignment horizontal="right" vertical="center"/>
    </xf>
    <xf numFmtId="167" fontId="3" fillId="20" borderId="29">
      <alignment vertical="center"/>
      <protection locked="0"/>
    </xf>
    <xf numFmtId="186" fontId="104" fillId="22" borderId="70">
      <alignment vertical="center"/>
      <protection locked="0"/>
    </xf>
    <xf numFmtId="190" fontId="144" fillId="37" borderId="65" applyNumberFormat="0" applyProtection="0">
      <alignment horizontal="left" vertical="top" indent="1"/>
    </xf>
    <xf numFmtId="4" fontId="147" fillId="24" borderId="63" applyNumberFormat="0" applyProtection="0">
      <alignment horizontal="right" vertical="center"/>
    </xf>
    <xf numFmtId="4" fontId="101" fillId="44" borderId="66" applyNumberFormat="0" applyProtection="0">
      <alignment horizontal="left" vertical="center" indent="1"/>
    </xf>
    <xf numFmtId="190" fontId="144" fillId="37" borderId="65" applyNumberFormat="0" applyProtection="0">
      <alignment horizontal="left" vertical="top" indent="1"/>
    </xf>
    <xf numFmtId="4" fontId="150" fillId="36" borderId="65" applyNumberFormat="0" applyProtection="0">
      <alignment horizontal="left" vertical="center"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9" fillId="44" borderId="67" applyBorder="0"/>
    <xf numFmtId="190" fontId="149" fillId="44" borderId="67" applyBorder="0"/>
    <xf numFmtId="4" fontId="144" fillId="80" borderId="63" applyNumberFormat="0" applyProtection="0">
      <alignment horizontal="right" vertical="center"/>
    </xf>
    <xf numFmtId="4" fontId="144" fillId="76" borderId="63" applyNumberFormat="0" applyProtection="0">
      <alignment horizontal="left" vertical="center" indent="1"/>
    </xf>
    <xf numFmtId="190" fontId="134" fillId="0" borderId="69" applyNumberFormat="0" applyFill="0" applyAlignment="0" applyProtection="0"/>
    <xf numFmtId="190" fontId="132" fillId="67" borderId="63" applyNumberFormat="0" applyAlignment="0" applyProtection="0"/>
    <xf numFmtId="190" fontId="144" fillId="44" borderId="65" applyNumberFormat="0" applyProtection="0">
      <alignment horizontal="left" vertical="top" indent="1"/>
    </xf>
    <xf numFmtId="185" fontId="104" fillId="73" borderId="70">
      <alignment horizontal="right" vertical="center"/>
      <protection locked="0"/>
    </xf>
    <xf numFmtId="4" fontId="147" fillId="24" borderId="63" applyNumberFormat="0" applyProtection="0">
      <alignment horizontal="right" vertical="center"/>
    </xf>
    <xf numFmtId="201" fontId="3" fillId="33" borderId="70">
      <alignment vertical="center"/>
    </xf>
    <xf numFmtId="4" fontId="144" fillId="37" borderId="66"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01" fillId="38" borderId="65" applyNumberFormat="0" applyProtection="0">
      <alignment horizontal="left" vertical="top" indent="1"/>
    </xf>
    <xf numFmtId="194" fontId="3" fillId="27" borderId="29">
      <alignment vertical="center"/>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44" fillId="85" borderId="65" applyNumberFormat="0" applyProtection="0">
      <alignment horizontal="left" vertical="top" indent="1"/>
    </xf>
    <xf numFmtId="4" fontId="144" fillId="79" borderId="66" applyNumberFormat="0" applyProtection="0">
      <alignment horizontal="right" vertical="center"/>
    </xf>
    <xf numFmtId="190" fontId="144" fillId="37" borderId="65" applyNumberFormat="0" applyProtection="0">
      <alignment horizontal="left" vertical="top" indent="1"/>
    </xf>
    <xf numFmtId="4" fontId="144" fillId="77" borderId="63" applyNumberFormat="0" applyProtection="0">
      <alignment horizontal="right" vertical="center"/>
    </xf>
    <xf numFmtId="190" fontId="144" fillId="44" borderId="65" applyNumberFormat="0" applyProtection="0">
      <alignment horizontal="left" vertical="top" indent="1"/>
    </xf>
    <xf numFmtId="190" fontId="140" fillId="64" borderId="63" applyNumberFormat="0" applyAlignment="0" applyProtection="0"/>
    <xf numFmtId="185" fontId="3" fillId="90" borderId="70">
      <alignment horizontal="right" vertical="center"/>
      <protection locked="0"/>
    </xf>
    <xf numFmtId="185" fontId="3" fillId="27" borderId="70">
      <alignment vertical="center"/>
    </xf>
    <xf numFmtId="190" fontId="144" fillId="85" borderId="65" applyNumberFormat="0" applyProtection="0">
      <alignment horizontal="left" vertical="top" indent="1"/>
    </xf>
    <xf numFmtId="4" fontId="144" fillId="74" borderId="63" applyNumberFormat="0" applyProtection="0">
      <alignment vertical="center"/>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0" fillId="64" borderId="63" applyNumberFormat="0" applyAlignment="0" applyProtection="0"/>
    <xf numFmtId="190" fontId="150" fillId="38" borderId="65" applyNumberFormat="0" applyProtection="0">
      <alignment horizontal="left" vertical="top" indent="1"/>
    </xf>
    <xf numFmtId="190" fontId="144" fillId="44" borderId="65" applyNumberFormat="0" applyProtection="0">
      <alignment horizontal="left" vertical="top" indent="1"/>
    </xf>
    <xf numFmtId="190" fontId="144" fillId="88" borderId="29"/>
    <xf numFmtId="4" fontId="144" fillId="38" borderId="63" applyNumberFormat="0" applyProtection="0">
      <alignment horizontal="right" vertical="center"/>
    </xf>
    <xf numFmtId="190" fontId="101" fillId="37" borderId="65" applyNumberFormat="0" applyProtection="0">
      <alignment horizontal="left" vertical="center"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4" fontId="144" fillId="75" borderId="63" applyNumberFormat="0" applyProtection="0">
      <alignment horizontal="left" vertical="center" indent="1"/>
    </xf>
    <xf numFmtId="190" fontId="149" fillId="44" borderId="67" applyBorder="0"/>
    <xf numFmtId="190" fontId="144" fillId="85" borderId="65" applyNumberFormat="0" applyProtection="0">
      <alignment horizontal="left" vertical="top" indent="1"/>
    </xf>
    <xf numFmtId="4" fontId="144" fillId="76" borderId="63" applyNumberFormat="0" applyProtection="0">
      <alignment horizontal="left" vertical="center" indent="1"/>
    </xf>
    <xf numFmtId="190" fontId="140" fillId="64" borderId="63" applyNumberFormat="0" applyAlignment="0" applyProtection="0"/>
    <xf numFmtId="4" fontId="144" fillId="37" borderId="66" applyNumberFormat="0" applyProtection="0">
      <alignment horizontal="left" vertical="center" indent="1"/>
    </xf>
    <xf numFmtId="4" fontId="150" fillId="36" borderId="65" applyNumberFormat="0" applyProtection="0">
      <alignment horizontal="left" vertical="center"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0" fillId="64" borderId="63" applyNumberFormat="0" applyAlignment="0" applyProtection="0"/>
    <xf numFmtId="190" fontId="144" fillId="85" borderId="65" applyNumberFormat="0" applyProtection="0">
      <alignment horizontal="left" vertical="top" indent="1"/>
    </xf>
    <xf numFmtId="190" fontId="144" fillId="38" borderId="65" applyNumberFormat="0" applyProtection="0">
      <alignment horizontal="left" vertical="top" indent="1"/>
    </xf>
    <xf numFmtId="4" fontId="144" fillId="0" borderId="63" applyNumberFormat="0" applyProtection="0">
      <alignment horizontal="right" vertical="center"/>
    </xf>
    <xf numFmtId="4" fontId="144" fillId="79" borderId="66" applyNumberFormat="0" applyProtection="0">
      <alignment horizontal="right" vertical="center"/>
    </xf>
    <xf numFmtId="190" fontId="144" fillId="63" borderId="63" applyNumberFormat="0" applyFont="0" applyAlignment="0" applyProtection="0"/>
    <xf numFmtId="190" fontId="132" fillId="67" borderId="63" applyNumberFormat="0" applyAlignment="0" applyProtection="0"/>
    <xf numFmtId="190" fontId="145" fillId="67" borderId="64" applyNumberFormat="0" applyAlignment="0" applyProtection="0"/>
    <xf numFmtId="190" fontId="144" fillId="63" borderId="63" applyNumberFormat="0" applyFont="0" applyAlignment="0" applyProtection="0"/>
    <xf numFmtId="4" fontId="144" fillId="74" borderId="63" applyNumberFormat="0" applyProtection="0">
      <alignment vertical="center"/>
    </xf>
    <xf numFmtId="4" fontId="144" fillId="75" borderId="63" applyNumberFormat="0" applyProtection="0">
      <alignment horizontal="left" vertical="center" indent="1"/>
    </xf>
    <xf numFmtId="4" fontId="144" fillId="76" borderId="63" applyNumberFormat="0" applyProtection="0">
      <alignment horizontal="left" vertical="center" indent="1"/>
    </xf>
    <xf numFmtId="4" fontId="144" fillId="79" borderId="66" applyNumberFormat="0" applyProtection="0">
      <alignment horizontal="right" vertical="center"/>
    </xf>
    <xf numFmtId="4" fontId="144" fillId="80" borderId="63" applyNumberFormat="0" applyProtection="0">
      <alignment horizontal="right" vertical="center"/>
    </xf>
    <xf numFmtId="4" fontId="144" fillId="39" borderId="63" applyNumberFormat="0" applyProtection="0">
      <alignment horizontal="right" vertical="center"/>
    </xf>
    <xf numFmtId="4" fontId="144" fillId="83" borderId="66" applyNumberFormat="0" applyProtection="0">
      <alignment horizontal="left" vertical="center" indent="1"/>
    </xf>
    <xf numFmtId="4" fontId="144" fillId="37" borderId="66" applyNumberFormat="0" applyProtection="0">
      <alignment horizontal="left" vertical="center" indent="1"/>
    </xf>
    <xf numFmtId="4" fontId="144" fillId="37" borderId="66" applyNumberFormat="0" applyProtection="0">
      <alignment horizontal="left" vertical="center" indent="1"/>
    </xf>
    <xf numFmtId="4" fontId="101" fillId="44" borderId="66" applyNumberFormat="0" applyProtection="0">
      <alignment horizontal="left" vertical="center" indent="1"/>
    </xf>
    <xf numFmtId="190" fontId="101" fillId="44" borderId="65" applyNumberFormat="0" applyProtection="0">
      <alignment horizontal="left" vertical="top" indent="1"/>
    </xf>
    <xf numFmtId="190" fontId="144" fillId="85"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4" fontId="144" fillId="77" borderId="63" applyNumberFormat="0" applyProtection="0">
      <alignment horizontal="right" vertical="center"/>
    </xf>
    <xf numFmtId="37" fontId="107" fillId="0" borderId="68" applyNumberFormat="0"/>
    <xf numFmtId="190" fontId="144" fillId="38" borderId="65" applyNumberFormat="0" applyProtection="0">
      <alignment horizontal="left" vertical="top" indent="1"/>
    </xf>
    <xf numFmtId="4" fontId="152" fillId="86" borderId="63" applyNumberFormat="0" applyProtection="0">
      <alignment horizontal="right" vertical="center"/>
    </xf>
    <xf numFmtId="4" fontId="151" fillId="87" borderId="66" applyNumberFormat="0" applyProtection="0">
      <alignment horizontal="left" vertical="center" indent="1"/>
    </xf>
    <xf numFmtId="190" fontId="150" fillId="38" borderId="65" applyNumberFormat="0" applyProtection="0">
      <alignment horizontal="left" vertical="top" indent="1"/>
    </xf>
    <xf numFmtId="4" fontId="144" fillId="76" borderId="63" applyNumberFormat="0" applyProtection="0">
      <alignment horizontal="left" vertical="center" indent="1"/>
    </xf>
    <xf numFmtId="4" fontId="147" fillId="24" borderId="63" applyNumberFormat="0" applyProtection="0">
      <alignment horizontal="right" vertical="center"/>
    </xf>
    <xf numFmtId="4" fontId="144" fillId="0" borderId="63" applyNumberFormat="0" applyProtection="0">
      <alignment horizontal="right" vertical="center"/>
    </xf>
    <xf numFmtId="190" fontId="150" fillId="71" borderId="65" applyNumberFormat="0" applyProtection="0">
      <alignment horizontal="left" vertical="top" indent="1"/>
    </xf>
    <xf numFmtId="4" fontId="150" fillId="36" borderId="65" applyNumberFormat="0" applyProtection="0">
      <alignment horizontal="left" vertical="center" indent="1"/>
    </xf>
    <xf numFmtId="4" fontId="150" fillId="71" borderId="65" applyNumberFormat="0" applyProtection="0">
      <alignment vertical="center"/>
    </xf>
    <xf numFmtId="190" fontId="149" fillId="44" borderId="67" applyBorder="0"/>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center" indent="1"/>
    </xf>
    <xf numFmtId="190" fontId="144" fillId="85"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center" indent="1"/>
    </xf>
    <xf numFmtId="4" fontId="144" fillId="38" borderId="66" applyNumberFormat="0" applyProtection="0">
      <alignment horizontal="left" vertical="center" indent="1"/>
    </xf>
    <xf numFmtId="4" fontId="144" fillId="37" borderId="66" applyNumberFormat="0" applyProtection="0">
      <alignment horizontal="left" vertical="center" indent="1"/>
    </xf>
    <xf numFmtId="4" fontId="144" fillId="38" borderId="63" applyNumberFormat="0" applyProtection="0">
      <alignment horizontal="right" vertical="center"/>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82" borderId="63" applyNumberFormat="0" applyProtection="0">
      <alignment horizontal="right" vertical="center"/>
    </xf>
    <xf numFmtId="4" fontId="144" fillId="39" borderId="63" applyNumberFormat="0" applyProtection="0">
      <alignment horizontal="right" vertical="center"/>
    </xf>
    <xf numFmtId="4" fontId="144" fillId="42" borderId="63" applyNumberFormat="0" applyProtection="0">
      <alignment horizontal="right" vertical="center"/>
    </xf>
    <xf numFmtId="4" fontId="144" fillId="81" borderId="63" applyNumberFormat="0" applyProtection="0">
      <alignment horizontal="right" vertical="center"/>
    </xf>
    <xf numFmtId="4" fontId="144" fillId="78" borderId="63" applyNumberFormat="0" applyProtection="0">
      <alignment horizontal="right" vertical="center"/>
    </xf>
    <xf numFmtId="4" fontId="144" fillId="76" borderId="63" applyNumberFormat="0" applyProtection="0">
      <alignment horizontal="left" vertical="center" indent="1"/>
    </xf>
    <xf numFmtId="4" fontId="144" fillId="75" borderId="63" applyNumberFormat="0" applyProtection="0">
      <alignment horizontal="left" vertical="center" indent="1"/>
    </xf>
    <xf numFmtId="4" fontId="147" fillId="75" borderId="63" applyNumberFormat="0" applyProtection="0">
      <alignment vertical="center"/>
    </xf>
    <xf numFmtId="190" fontId="134" fillId="0" borderId="69" applyNumberFormat="0" applyFill="0" applyAlignment="0" applyProtection="0"/>
    <xf numFmtId="190" fontId="150" fillId="38" borderId="65" applyNumberFormat="0" applyProtection="0">
      <alignment horizontal="left" vertical="top" indent="1"/>
    </xf>
    <xf numFmtId="4" fontId="147" fillId="24" borderId="63" applyNumberFormat="0" applyProtection="0">
      <alignment horizontal="right" vertical="center"/>
    </xf>
    <xf numFmtId="4" fontId="144" fillId="0" borderId="63" applyNumberFormat="0" applyProtection="0">
      <alignment horizontal="right" vertical="center"/>
    </xf>
    <xf numFmtId="4" fontId="150" fillId="36" borderId="65" applyNumberFormat="0" applyProtection="0">
      <alignment horizontal="left" vertical="center" indent="1"/>
    </xf>
    <xf numFmtId="4" fontId="150" fillId="71" borderId="65" applyNumberFormat="0" applyProtection="0">
      <alignment vertical="center"/>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37" borderId="63"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01" fillId="85" borderId="65"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center"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center" indent="1"/>
    </xf>
    <xf numFmtId="190" fontId="144" fillId="36" borderId="63" applyNumberFormat="0" applyProtection="0">
      <alignment horizontal="left" vertical="center" indent="1"/>
    </xf>
    <xf numFmtId="185" fontId="3" fillId="20" borderId="70">
      <alignment vertical="center"/>
      <protection locked="0"/>
    </xf>
    <xf numFmtId="190" fontId="134" fillId="0" borderId="69" applyNumberFormat="0" applyFill="0" applyAlignment="0" applyProtection="0"/>
    <xf numFmtId="4" fontId="144" fillId="38" borderId="63" applyNumberFormat="0" applyProtection="0">
      <alignment horizontal="right" vertical="center"/>
    </xf>
    <xf numFmtId="4" fontId="101" fillId="44" borderId="66" applyNumberFormat="0" applyProtection="0">
      <alignment horizontal="left" vertical="center" indent="1"/>
    </xf>
    <xf numFmtId="4" fontId="144" fillId="82" borderId="63" applyNumberFormat="0" applyProtection="0">
      <alignment horizontal="right" vertical="center"/>
    </xf>
    <xf numFmtId="4" fontId="144" fillId="42" borderId="63" applyNumberFormat="0" applyProtection="0">
      <alignment horizontal="right" vertical="center"/>
    </xf>
    <xf numFmtId="4" fontId="144" fillId="46" borderId="63" applyNumberFormat="0" applyProtection="0">
      <alignment horizontal="right" vertical="center"/>
    </xf>
    <xf numFmtId="4" fontId="144" fillId="78" borderId="63" applyNumberFormat="0" applyProtection="0">
      <alignment horizontal="right" vertical="center"/>
    </xf>
    <xf numFmtId="190" fontId="148" fillId="74" borderId="65" applyNumberFormat="0" applyProtection="0">
      <alignment horizontal="left" vertical="top" indent="1"/>
    </xf>
    <xf numFmtId="4" fontId="147" fillId="75" borderId="63" applyNumberFormat="0" applyProtection="0">
      <alignment vertical="center"/>
    </xf>
    <xf numFmtId="190" fontId="101" fillId="44" borderId="65" applyNumberFormat="0" applyProtection="0">
      <alignment horizontal="left" vertical="center" indent="1"/>
    </xf>
    <xf numFmtId="190" fontId="101" fillId="37" borderId="65" applyNumberFormat="0" applyProtection="0">
      <alignment horizontal="left" vertical="center" indent="1"/>
    </xf>
    <xf numFmtId="190" fontId="148" fillId="74" borderId="65" applyNumberFormat="0" applyProtection="0">
      <alignment horizontal="left" vertical="top" indent="1"/>
    </xf>
    <xf numFmtId="190" fontId="144" fillId="63" borderId="63" applyNumberFormat="0" applyFont="0" applyAlignment="0" applyProtection="0"/>
    <xf numFmtId="190" fontId="144" fillId="38" borderId="65" applyNumberFormat="0" applyProtection="0">
      <alignment horizontal="left" vertical="top" indent="1"/>
    </xf>
    <xf numFmtId="185" fontId="3" fillId="20" borderId="29">
      <alignment vertical="center"/>
      <protection locked="0"/>
    </xf>
    <xf numFmtId="190" fontId="144" fillId="44" borderId="65" applyNumberFormat="0" applyProtection="0">
      <alignment horizontal="left" vertical="top" indent="1"/>
    </xf>
    <xf numFmtId="4" fontId="150" fillId="36" borderId="65" applyNumberFormat="0" applyProtection="0">
      <alignment horizontal="left" vertical="center" indent="1"/>
    </xf>
    <xf numFmtId="4" fontId="144" fillId="78" borderId="63" applyNumberFormat="0" applyProtection="0">
      <alignment horizontal="right" vertical="center"/>
    </xf>
    <xf numFmtId="0" fontId="3" fillId="33" borderId="29">
      <alignment vertical="center"/>
    </xf>
    <xf numFmtId="190" fontId="145" fillId="67" borderId="64" applyNumberFormat="0" applyAlignment="0" applyProtection="0"/>
    <xf numFmtId="190" fontId="144" fillId="44" borderId="65" applyNumberFormat="0" applyProtection="0">
      <alignment horizontal="left" vertical="top" indent="1"/>
    </xf>
    <xf numFmtId="190" fontId="150" fillId="38" borderId="65" applyNumberFormat="0" applyProtection="0">
      <alignment horizontal="left" vertical="top" indent="1"/>
    </xf>
    <xf numFmtId="4" fontId="144" fillId="38" borderId="66" applyNumberFormat="0" applyProtection="0">
      <alignment horizontal="left" vertical="center" indent="1"/>
    </xf>
    <xf numFmtId="190" fontId="144" fillId="44" borderId="65" applyNumberFormat="0" applyProtection="0">
      <alignment horizontal="left" vertical="top" indent="1"/>
    </xf>
    <xf numFmtId="190" fontId="104" fillId="23" borderId="70">
      <alignment vertical="center"/>
    </xf>
    <xf numFmtId="190" fontId="144" fillId="38" borderId="65" applyNumberFormat="0" applyProtection="0">
      <alignment horizontal="left" vertical="top" indent="1"/>
    </xf>
    <xf numFmtId="4" fontId="144" fillId="80" borderId="63" applyNumberFormat="0" applyProtection="0">
      <alignment horizontal="right" vertical="center"/>
    </xf>
    <xf numFmtId="190" fontId="101" fillId="38"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4" fontId="144" fillId="0" borderId="63" applyNumberFormat="0" applyProtection="0">
      <alignment horizontal="right" vertical="center"/>
    </xf>
    <xf numFmtId="190" fontId="144" fillId="63" borderId="63" applyNumberFormat="0" applyFont="0" applyAlignment="0" applyProtection="0"/>
    <xf numFmtId="190" fontId="144" fillId="85" borderId="65" applyNumberFormat="0" applyProtection="0">
      <alignment horizontal="left" vertical="top" indent="1"/>
    </xf>
    <xf numFmtId="185" fontId="3" fillId="33" borderId="29">
      <alignment vertical="center"/>
    </xf>
    <xf numFmtId="190" fontId="140" fillId="64" borderId="63" applyNumberFormat="0" applyAlignment="0" applyProtection="0"/>
    <xf numFmtId="190" fontId="145" fillId="67" borderId="64" applyNumberFormat="0" applyAlignment="0" applyProtection="0"/>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48" fillId="74" borderId="65" applyNumberFormat="0" applyProtection="0">
      <alignment horizontal="left" vertical="top" indent="1"/>
    </xf>
    <xf numFmtId="4" fontId="144" fillId="46" borderId="63" applyNumberFormat="0" applyProtection="0">
      <alignment horizontal="right" vertical="center"/>
    </xf>
    <xf numFmtId="4" fontId="144" fillId="42" borderId="63" applyNumberFormat="0" applyProtection="0">
      <alignment horizontal="right" vertical="center"/>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190" fontId="150" fillId="71" borderId="65" applyNumberFormat="0" applyProtection="0">
      <alignment horizontal="left" vertical="top" indent="1"/>
    </xf>
    <xf numFmtId="4" fontId="147" fillId="24" borderId="63" applyNumberFormat="0" applyProtection="0">
      <alignment horizontal="right" vertical="center"/>
    </xf>
    <xf numFmtId="190" fontId="150" fillId="38" borderId="65" applyNumberFormat="0" applyProtection="0">
      <alignment horizontal="left" vertical="top" indent="1"/>
    </xf>
    <xf numFmtId="190" fontId="134" fillId="0" borderId="69" applyNumberFormat="0" applyFill="0" applyAlignment="0" applyProtection="0"/>
    <xf numFmtId="4" fontId="144" fillId="74" borderId="63" applyNumberFormat="0" applyProtection="0">
      <alignment vertical="center"/>
    </xf>
    <xf numFmtId="4" fontId="144" fillId="75" borderId="63" applyNumberFormat="0" applyProtection="0">
      <alignment horizontal="left" vertical="center" indent="1"/>
    </xf>
    <xf numFmtId="4" fontId="144" fillId="77" borderId="63" applyNumberFormat="0" applyProtection="0">
      <alignment horizontal="right" vertical="center"/>
    </xf>
    <xf numFmtId="4" fontId="144" fillId="79" borderId="66" applyNumberFormat="0" applyProtection="0">
      <alignment horizontal="right" vertical="center"/>
    </xf>
    <xf numFmtId="4" fontId="144" fillId="80" borderId="63" applyNumberFormat="0" applyProtection="0">
      <alignment horizontal="right" vertical="center"/>
    </xf>
    <xf numFmtId="4" fontId="144" fillId="42" borderId="63" applyNumberFormat="0" applyProtection="0">
      <alignment horizontal="right" vertical="center"/>
    </xf>
    <xf numFmtId="4" fontId="144" fillId="82" borderId="63" applyNumberFormat="0" applyProtection="0">
      <alignment horizontal="right" vertical="center"/>
    </xf>
    <xf numFmtId="4" fontId="101" fillId="44" borderId="66" applyNumberFormat="0" applyProtection="0">
      <alignment horizontal="left" vertical="center" indent="1"/>
    </xf>
    <xf numFmtId="4" fontId="144" fillId="38" borderId="63" applyNumberFormat="0" applyProtection="0">
      <alignment horizontal="right" vertical="center"/>
    </xf>
    <xf numFmtId="190" fontId="144" fillId="36" borderId="63"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4" fontId="144" fillId="77" borderId="63" applyNumberFormat="0" applyProtection="0">
      <alignment horizontal="right" vertical="center"/>
    </xf>
    <xf numFmtId="190" fontId="134" fillId="0" borderId="69" applyNumberFormat="0" applyFill="0" applyAlignment="0" applyProtection="0"/>
    <xf numFmtId="190" fontId="134" fillId="0" borderId="69" applyNumberFormat="0" applyFill="0" applyAlignment="0" applyProtection="0"/>
    <xf numFmtId="190" fontId="144" fillId="84" borderId="63" applyNumberFormat="0" applyProtection="0">
      <alignment horizontal="left" vertical="center" indent="1"/>
    </xf>
    <xf numFmtId="190" fontId="148" fillId="74" borderId="65" applyNumberFormat="0" applyProtection="0">
      <alignment horizontal="left" vertical="top" indent="1"/>
    </xf>
    <xf numFmtId="190" fontId="144" fillId="85" borderId="65" applyNumberFormat="0" applyProtection="0">
      <alignment horizontal="left" vertical="top" indent="1"/>
    </xf>
    <xf numFmtId="4" fontId="144" fillId="38" borderId="63" applyNumberFormat="0" applyProtection="0">
      <alignment horizontal="right" vertical="center"/>
    </xf>
    <xf numFmtId="190" fontId="144" fillId="44" borderId="65" applyNumberFormat="0" applyProtection="0">
      <alignment horizontal="left" vertical="top" indent="1"/>
    </xf>
    <xf numFmtId="190" fontId="144" fillId="85" borderId="65" applyNumberFormat="0" applyProtection="0">
      <alignment horizontal="left" vertical="top" indent="1"/>
    </xf>
    <xf numFmtId="4" fontId="144" fillId="79" borderId="66" applyNumberFormat="0" applyProtection="0">
      <alignment horizontal="right" vertical="center"/>
    </xf>
    <xf numFmtId="4" fontId="144" fillId="80" borderId="63" applyNumberFormat="0" applyProtection="0">
      <alignment horizontal="right" vertical="center"/>
    </xf>
    <xf numFmtId="4" fontId="144" fillId="77" borderId="63" applyNumberFormat="0" applyProtection="0">
      <alignment horizontal="right" vertical="center"/>
    </xf>
    <xf numFmtId="190" fontId="148" fillId="74" borderId="65" applyNumberFormat="0" applyProtection="0">
      <alignment horizontal="left" vertical="top" indent="1"/>
    </xf>
    <xf numFmtId="4" fontId="144" fillId="74" borderId="63" applyNumberFormat="0" applyProtection="0">
      <alignment vertical="center"/>
    </xf>
    <xf numFmtId="190" fontId="134" fillId="0" borderId="69" applyNumberFormat="0" applyFill="0" applyAlignment="0" applyProtection="0"/>
    <xf numFmtId="4" fontId="152" fillId="86" borderId="63" applyNumberFormat="0" applyProtection="0">
      <alignment horizontal="right" vertical="center"/>
    </xf>
    <xf numFmtId="4" fontId="151" fillId="87" borderId="66" applyNumberFormat="0" applyProtection="0">
      <alignment horizontal="left" vertical="center" indent="1"/>
    </xf>
    <xf numFmtId="4" fontId="144" fillId="76" borderId="63" applyNumberFormat="0" applyProtection="0">
      <alignment horizontal="left" vertical="center" indent="1"/>
    </xf>
    <xf numFmtId="190" fontId="101" fillId="44" borderId="65" applyNumberFormat="0" applyProtection="0">
      <alignment horizontal="left" vertical="top" indent="1"/>
    </xf>
    <xf numFmtId="190" fontId="150" fillId="71" borderId="65" applyNumberFormat="0" applyProtection="0">
      <alignment horizontal="left" vertical="top" indent="1"/>
    </xf>
    <xf numFmtId="190" fontId="149" fillId="44" borderId="67" applyBorder="0"/>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85" borderId="63" applyNumberFormat="0" applyProtection="0">
      <alignment horizontal="left" vertical="center"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5" fillId="67" borderId="64"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4" fontId="144" fillId="80" borderId="63" applyNumberFormat="0" applyProtection="0">
      <alignment horizontal="right" vertical="center"/>
    </xf>
    <xf numFmtId="4" fontId="144" fillId="38" borderId="66" applyNumberFormat="0" applyProtection="0">
      <alignment horizontal="left" vertical="center" indent="1"/>
    </xf>
    <xf numFmtId="4" fontId="144" fillId="37" borderId="66" applyNumberFormat="0" applyProtection="0">
      <alignment horizontal="left" vertical="center"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39" borderId="63" applyNumberFormat="0" applyProtection="0">
      <alignment horizontal="right" vertical="center"/>
    </xf>
    <xf numFmtId="4" fontId="144" fillId="81" borderId="63" applyNumberFormat="0" applyProtection="0">
      <alignment horizontal="right" vertical="center"/>
    </xf>
    <xf numFmtId="4" fontId="144" fillId="79" borderId="66" applyNumberFormat="0" applyProtection="0">
      <alignment horizontal="right" vertical="center"/>
    </xf>
    <xf numFmtId="4" fontId="144" fillId="76" borderId="63" applyNumberFormat="0" applyProtection="0">
      <alignment horizontal="left" vertical="center" indent="1"/>
    </xf>
    <xf numFmtId="4" fontId="144" fillId="75" borderId="63" applyNumberFormat="0" applyProtection="0">
      <alignment horizontal="left" vertical="center" indent="1"/>
    </xf>
    <xf numFmtId="4" fontId="144" fillId="74" borderId="63" applyNumberFormat="0" applyProtection="0">
      <alignment vertical="center"/>
    </xf>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4" fillId="63" borderId="63" applyNumberFormat="0" applyFont="0" applyAlignment="0" applyProtection="0"/>
    <xf numFmtId="190" fontId="144" fillId="38" borderId="65" applyNumberFormat="0" applyProtection="0">
      <alignment horizontal="left" vertical="top" indent="1"/>
    </xf>
    <xf numFmtId="37" fontId="107" fillId="0" borderId="68" applyNumberFormat="0"/>
    <xf numFmtId="190" fontId="101" fillId="37" borderId="65" applyNumberFormat="0" applyProtection="0">
      <alignment horizontal="left" vertical="top" indent="1"/>
    </xf>
    <xf numFmtId="190" fontId="101" fillId="38" borderId="65" applyNumberFormat="0" applyProtection="0">
      <alignment horizontal="left" vertical="top" indent="1"/>
    </xf>
    <xf numFmtId="190" fontId="144" fillId="37" borderId="65" applyNumberFormat="0" applyProtection="0">
      <alignment horizontal="left" vertical="top" indent="1"/>
    </xf>
    <xf numFmtId="190" fontId="144" fillId="37" borderId="63" applyNumberFormat="0" applyProtection="0">
      <alignment horizontal="left" vertical="center" indent="1"/>
    </xf>
    <xf numFmtId="0" fontId="3" fillId="90" borderId="70">
      <alignment horizontal="right" vertical="center"/>
      <protection locked="0"/>
    </xf>
    <xf numFmtId="185" fontId="3" fillId="27" borderId="70">
      <alignment vertical="center"/>
    </xf>
    <xf numFmtId="190" fontId="101" fillId="85" borderId="65" applyNumberFormat="0" applyProtection="0">
      <alignment horizontal="left" vertical="center" indent="1"/>
    </xf>
    <xf numFmtId="4" fontId="152" fillId="86" borderId="63" applyNumberFormat="0" applyProtection="0">
      <alignment horizontal="right" vertical="center"/>
    </xf>
    <xf numFmtId="190" fontId="144" fillId="84" borderId="63" applyNumberFormat="0" applyProtection="0">
      <alignment horizontal="left" vertical="center" indent="1"/>
    </xf>
    <xf numFmtId="190" fontId="144" fillId="85" borderId="65" applyNumberFormat="0" applyProtection="0">
      <alignment horizontal="left" vertical="top" indent="1"/>
    </xf>
    <xf numFmtId="4" fontId="144" fillId="77" borderId="63" applyNumberFormat="0" applyProtection="0">
      <alignment horizontal="right" vertical="center"/>
    </xf>
    <xf numFmtId="190" fontId="144" fillId="37" borderId="65" applyNumberFormat="0" applyProtection="0">
      <alignment horizontal="left" vertical="top" indent="1"/>
    </xf>
    <xf numFmtId="4" fontId="150" fillId="36" borderId="65" applyNumberFormat="0" applyProtection="0">
      <alignment horizontal="left" vertical="center" indent="1"/>
    </xf>
    <xf numFmtId="190" fontId="144" fillId="37" borderId="63" applyNumberFormat="0" applyProtection="0">
      <alignment horizontal="left" vertical="center" indent="1"/>
    </xf>
    <xf numFmtId="185" fontId="3" fillId="90" borderId="29">
      <alignment horizontal="right" vertical="center"/>
      <protection locked="0"/>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44" borderId="65" applyNumberFormat="0" applyProtection="0">
      <alignment horizontal="left" vertical="top" indent="1"/>
    </xf>
    <xf numFmtId="4" fontId="152" fillId="86" borderId="63" applyNumberFormat="0" applyProtection="0">
      <alignment horizontal="right" vertical="center"/>
    </xf>
    <xf numFmtId="190" fontId="144" fillId="85" borderId="65" applyNumberFormat="0" applyProtection="0">
      <alignment horizontal="left" vertical="top" indent="1"/>
    </xf>
    <xf numFmtId="4" fontId="144" fillId="76" borderId="63" applyNumberFormat="0" applyProtection="0">
      <alignment horizontal="left" vertical="center" indent="1"/>
    </xf>
    <xf numFmtId="190" fontId="101" fillId="85" borderId="65" applyNumberFormat="0" applyProtection="0">
      <alignment horizontal="left" vertical="center" indent="1"/>
    </xf>
    <xf numFmtId="190" fontId="144" fillId="37" borderId="65" applyNumberFormat="0" applyProtection="0">
      <alignment horizontal="left" vertical="top" indent="1"/>
    </xf>
    <xf numFmtId="4" fontId="144" fillId="74" borderId="63" applyNumberFormat="0" applyProtection="0">
      <alignment vertical="center"/>
    </xf>
    <xf numFmtId="190" fontId="144" fillId="85" borderId="65" applyNumberFormat="0" applyProtection="0">
      <alignment horizontal="left" vertical="top" indent="1"/>
    </xf>
    <xf numFmtId="4" fontId="144" fillId="38" borderId="66" applyNumberFormat="0" applyProtection="0">
      <alignment horizontal="left" vertical="center" indent="1"/>
    </xf>
    <xf numFmtId="4" fontId="144" fillId="83" borderId="66" applyNumberFormat="0" applyProtection="0">
      <alignment horizontal="left" vertical="center" indent="1"/>
    </xf>
    <xf numFmtId="190" fontId="144" fillId="38" borderId="65" applyNumberFormat="0" applyProtection="0">
      <alignment horizontal="left" vertical="top" indent="1"/>
    </xf>
    <xf numFmtId="190" fontId="145" fillId="67" borderId="64" applyNumberFormat="0" applyAlignment="0" applyProtection="0"/>
    <xf numFmtId="190" fontId="145" fillId="67" borderId="64" applyNumberFormat="0" applyAlignment="0" applyProtection="0"/>
    <xf numFmtId="190" fontId="101" fillId="37" borderId="65" applyNumberFormat="0" applyProtection="0">
      <alignment horizontal="left" vertical="top" indent="1"/>
    </xf>
    <xf numFmtId="190" fontId="144" fillId="37" borderId="65" applyNumberFormat="0" applyProtection="0">
      <alignment horizontal="left" vertical="top" indent="1"/>
    </xf>
    <xf numFmtId="195" fontId="107" fillId="0" borderId="72" applyFill="0"/>
    <xf numFmtId="190" fontId="144" fillId="44" borderId="65" applyNumberFormat="0" applyProtection="0">
      <alignment horizontal="left" vertical="top" indent="1"/>
    </xf>
    <xf numFmtId="4" fontId="144" fillId="38" borderId="66" applyNumberFormat="0" applyProtection="0">
      <alignment horizontal="left" vertical="center" indent="1"/>
    </xf>
    <xf numFmtId="190" fontId="144" fillId="85" borderId="63" applyNumberFormat="0" applyProtection="0">
      <alignment horizontal="left" vertical="center" indent="1"/>
    </xf>
    <xf numFmtId="190" fontId="144" fillId="63" borderId="63" applyNumberFormat="0" applyFont="0" applyAlignment="0" applyProtection="0"/>
    <xf numFmtId="190" fontId="144" fillId="37" borderId="65" applyNumberFormat="0" applyProtection="0">
      <alignment horizontal="left" vertical="top" indent="1"/>
    </xf>
    <xf numFmtId="4" fontId="144" fillId="46" borderId="63" applyNumberFormat="0" applyProtection="0">
      <alignment horizontal="right" vertical="center"/>
    </xf>
    <xf numFmtId="190" fontId="144" fillId="38" borderId="65" applyNumberFormat="0" applyProtection="0">
      <alignment horizontal="left" vertical="top" indent="1"/>
    </xf>
    <xf numFmtId="190" fontId="140" fillId="64" borderId="63" applyNumberFormat="0" applyAlignment="0" applyProtection="0"/>
    <xf numFmtId="190" fontId="144" fillId="85" borderId="65" applyNumberFormat="0" applyProtection="0">
      <alignment horizontal="left" vertical="top"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4" fontId="101" fillId="44" borderId="66" applyNumberFormat="0" applyProtection="0">
      <alignment horizontal="left" vertical="center" indent="1"/>
    </xf>
    <xf numFmtId="4" fontId="144" fillId="83" borderId="66" applyNumberFormat="0" applyProtection="0">
      <alignment horizontal="left" vertical="center" indent="1"/>
    </xf>
    <xf numFmtId="4" fontId="144" fillId="39" borderId="63" applyNumberFormat="0" applyProtection="0">
      <alignment horizontal="right" vertical="center"/>
    </xf>
    <xf numFmtId="4" fontId="144" fillId="81" borderId="63" applyNumberFormat="0" applyProtection="0">
      <alignment horizontal="right" vertical="center"/>
    </xf>
    <xf numFmtId="4" fontId="144" fillId="46" borderId="63" applyNumberFormat="0" applyProtection="0">
      <alignment horizontal="right" vertical="center"/>
    </xf>
    <xf numFmtId="4" fontId="144" fillId="78" borderId="63" applyNumberFormat="0" applyProtection="0">
      <alignment horizontal="right" vertical="center"/>
    </xf>
    <xf numFmtId="4" fontId="144" fillId="76" borderId="63" applyNumberFormat="0" applyProtection="0">
      <alignment horizontal="left" vertical="center" indent="1"/>
    </xf>
    <xf numFmtId="4" fontId="147" fillId="75" borderId="63" applyNumberFormat="0" applyProtection="0">
      <alignment vertical="center"/>
    </xf>
    <xf numFmtId="190" fontId="134" fillId="0" borderId="69" applyNumberFormat="0" applyFill="0" applyAlignment="0" applyProtection="0"/>
    <xf numFmtId="190" fontId="132" fillId="67" borderId="63" applyNumberFormat="0" applyAlignment="0" applyProtection="0"/>
    <xf numFmtId="37" fontId="107" fillId="0" borderId="68" applyNumberFormat="0"/>
    <xf numFmtId="4" fontId="152" fillId="86" borderId="63" applyNumberFormat="0" applyProtection="0">
      <alignment horizontal="right" vertical="center"/>
    </xf>
    <xf numFmtId="4" fontId="151" fillId="87" borderId="66" applyNumberFormat="0" applyProtection="0">
      <alignment horizontal="left" vertical="center" indent="1"/>
    </xf>
    <xf numFmtId="4" fontId="144" fillId="76" borderId="63" applyNumberFormat="0" applyProtection="0">
      <alignment horizontal="left" vertical="center" indent="1"/>
    </xf>
    <xf numFmtId="4" fontId="144" fillId="0" borderId="63" applyNumberFormat="0" applyProtection="0">
      <alignment horizontal="right" vertical="center"/>
    </xf>
    <xf numFmtId="4" fontId="150" fillId="36" borderId="65" applyNumberFormat="0" applyProtection="0">
      <alignment horizontal="left" vertical="center" indent="1"/>
    </xf>
    <xf numFmtId="4" fontId="150" fillId="71" borderId="65" applyNumberFormat="0" applyProtection="0">
      <alignment vertical="center"/>
    </xf>
    <xf numFmtId="190" fontId="144" fillId="37" borderId="65" applyNumberFormat="0" applyProtection="0">
      <alignment horizontal="left" vertical="top" indent="1"/>
    </xf>
    <xf numFmtId="190" fontId="101" fillId="37"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85"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84" borderId="63"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4" fontId="144" fillId="82" borderId="63" applyNumberFormat="0" applyProtection="0">
      <alignment horizontal="right" vertical="center"/>
    </xf>
    <xf numFmtId="190" fontId="144" fillId="63" borderId="63" applyNumberFormat="0" applyFont="0" applyAlignment="0" applyProtection="0"/>
    <xf numFmtId="190" fontId="144" fillId="63" borderId="63" applyNumberFormat="0" applyFont="0" applyAlignment="0" applyProtection="0"/>
    <xf numFmtId="190" fontId="144" fillId="44" borderId="65" applyNumberFormat="0" applyProtection="0">
      <alignment horizontal="left" vertical="top" indent="1"/>
    </xf>
    <xf numFmtId="190" fontId="101" fillId="44" borderId="65" applyNumberFormat="0" applyProtection="0">
      <alignment horizontal="left" vertical="center" indent="1"/>
    </xf>
    <xf numFmtId="4" fontId="101" fillId="44" borderId="66" applyNumberFormat="0" applyProtection="0">
      <alignment horizontal="left" vertical="center" indent="1"/>
    </xf>
    <xf numFmtId="4" fontId="144" fillId="81" borderId="63" applyNumberFormat="0" applyProtection="0">
      <alignment horizontal="right" vertical="center"/>
    </xf>
    <xf numFmtId="4" fontId="144" fillId="78" borderId="63" applyNumberFormat="0" applyProtection="0">
      <alignment horizontal="right" vertical="center"/>
    </xf>
    <xf numFmtId="4" fontId="147" fillId="75" borderId="63" applyNumberFormat="0" applyProtection="0">
      <alignment vertical="center"/>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36" borderId="63" applyNumberFormat="0" applyProtection="0">
      <alignment horizontal="left" vertical="center" indent="1"/>
    </xf>
    <xf numFmtId="190" fontId="144" fillId="63" borderId="63" applyNumberFormat="0" applyFont="0" applyAlignment="0" applyProtection="0"/>
    <xf numFmtId="190" fontId="144" fillId="37" borderId="65" applyNumberFormat="0" applyProtection="0">
      <alignment horizontal="left" vertical="top" indent="1"/>
    </xf>
    <xf numFmtId="190" fontId="144" fillId="63" borderId="63" applyNumberFormat="0" applyFont="0" applyAlignment="0" applyProtection="0"/>
    <xf numFmtId="190" fontId="101" fillId="85" borderId="65" applyNumberFormat="0" applyProtection="0">
      <alignment horizontal="left" vertical="top" indent="1"/>
    </xf>
    <xf numFmtId="190" fontId="144" fillId="63" borderId="63" applyNumberFormat="0" applyFont="0" applyAlignment="0" applyProtection="0"/>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5" fontId="107" fillId="0" borderId="72" applyFill="0"/>
    <xf numFmtId="190" fontId="144" fillId="38" borderId="65" applyNumberFormat="0" applyProtection="0">
      <alignment horizontal="left" vertical="top" indent="1"/>
    </xf>
    <xf numFmtId="190" fontId="140" fillId="64" borderId="63" applyNumberFormat="0" applyAlignment="0" applyProtection="0"/>
    <xf numFmtId="190" fontId="144" fillId="38" borderId="65" applyNumberFormat="0" applyProtection="0">
      <alignment horizontal="left" vertical="top" indent="1"/>
    </xf>
    <xf numFmtId="195" fontId="107" fillId="0" borderId="72" applyFill="0"/>
    <xf numFmtId="195" fontId="107" fillId="0" borderId="72" applyFill="0"/>
    <xf numFmtId="194" fontId="3" fillId="27" borderId="29">
      <alignment vertical="center"/>
    </xf>
    <xf numFmtId="190" fontId="132" fillId="67" borderId="63" applyNumberFormat="0" applyAlignment="0" applyProtection="0"/>
    <xf numFmtId="190" fontId="132" fillId="67" borderId="63" applyNumberFormat="0" applyAlignment="0" applyProtection="0"/>
    <xf numFmtId="186" fontId="3" fillId="20" borderId="70">
      <alignment vertical="center"/>
      <protection locked="0"/>
    </xf>
    <xf numFmtId="4" fontId="152" fillId="86" borderId="63" applyNumberFormat="0" applyProtection="0">
      <alignment horizontal="right" vertical="center"/>
    </xf>
    <xf numFmtId="4" fontId="144" fillId="38" borderId="66" applyNumberFormat="0" applyProtection="0">
      <alignment horizontal="left" vertical="center" indent="1"/>
    </xf>
    <xf numFmtId="190" fontId="144" fillId="85" borderId="65" applyNumberFormat="0" applyProtection="0">
      <alignment horizontal="left" vertical="top" indent="1"/>
    </xf>
    <xf numFmtId="4" fontId="147" fillId="75" borderId="63" applyNumberFormat="0" applyProtection="0">
      <alignment vertical="center"/>
    </xf>
    <xf numFmtId="190" fontId="144" fillId="63" borderId="63" applyNumberFormat="0" applyFont="0" applyAlignment="0" applyProtection="0"/>
    <xf numFmtId="185" fontId="3" fillId="33" borderId="29">
      <alignment vertical="center"/>
    </xf>
    <xf numFmtId="190" fontId="144" fillId="38" borderId="65" applyNumberFormat="0" applyProtection="0">
      <alignment horizontal="left" vertical="top" indent="1"/>
    </xf>
    <xf numFmtId="186" fontId="104" fillId="22" borderId="70">
      <alignment vertical="center"/>
      <protection locked="0"/>
    </xf>
    <xf numFmtId="195" fontId="107" fillId="0" borderId="43" applyFill="0"/>
    <xf numFmtId="195" fontId="107" fillId="0" borderId="43" applyFill="0"/>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63" borderId="63" applyNumberFormat="0" applyFont="0" applyAlignment="0" applyProtection="0"/>
    <xf numFmtId="4" fontId="144" fillId="0" borderId="63" applyNumberFormat="0" applyProtection="0">
      <alignment horizontal="right" vertical="center"/>
    </xf>
    <xf numFmtId="4" fontId="101" fillId="44" borderId="66" applyNumberFormat="0" applyProtection="0">
      <alignment horizontal="left" vertical="center" indent="1"/>
    </xf>
    <xf numFmtId="190" fontId="134" fillId="0" borderId="69" applyNumberFormat="0" applyFill="0" applyAlignment="0" applyProtection="0"/>
    <xf numFmtId="190" fontId="144" fillId="38" borderId="65" applyNumberFormat="0" applyProtection="0">
      <alignment horizontal="left" vertical="top" indent="1"/>
    </xf>
    <xf numFmtId="190" fontId="144" fillId="84" borderId="63" applyNumberFormat="0" applyProtection="0">
      <alignment horizontal="left" vertical="center" indent="1"/>
    </xf>
    <xf numFmtId="190" fontId="144" fillId="37" borderId="65" applyNumberFormat="0" applyProtection="0">
      <alignment horizontal="left" vertical="top" indent="1"/>
    </xf>
    <xf numFmtId="0" fontId="3" fillId="0" borderId="0"/>
    <xf numFmtId="190" fontId="144" fillId="37" borderId="65" applyNumberFormat="0" applyProtection="0">
      <alignment horizontal="left" vertical="top" indent="1"/>
    </xf>
    <xf numFmtId="190" fontId="144" fillId="63" borderId="63" applyNumberFormat="0" applyFont="0" applyAlignment="0" applyProtection="0"/>
    <xf numFmtId="190" fontId="144" fillId="44" borderId="65" applyNumberFormat="0" applyProtection="0">
      <alignment horizontal="left" vertical="top" indent="1"/>
    </xf>
    <xf numFmtId="190" fontId="101" fillId="85" borderId="65" applyNumberFormat="0" applyProtection="0">
      <alignment horizontal="left" vertical="center" indent="1"/>
    </xf>
    <xf numFmtId="4" fontId="109" fillId="105" borderId="65" applyNumberFormat="0" applyProtection="0">
      <alignment horizontal="right" vertical="center"/>
    </xf>
    <xf numFmtId="190" fontId="101" fillId="85" borderId="65" applyNumberFormat="0" applyProtection="0">
      <alignment horizontal="left" vertical="center" indent="1"/>
    </xf>
    <xf numFmtId="190" fontId="140" fillId="64" borderId="63" applyNumberFormat="0" applyAlignment="0" applyProtection="0"/>
    <xf numFmtId="190" fontId="140" fillId="64" borderId="63" applyNumberFormat="0" applyAlignment="0" applyProtection="0"/>
    <xf numFmtId="4" fontId="144" fillId="82" borderId="63" applyNumberFormat="0" applyProtection="0">
      <alignment horizontal="right" vertical="center"/>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7" fontId="104" fillId="72" borderId="29">
      <alignment vertical="center"/>
    </xf>
    <xf numFmtId="185" fontId="104" fillId="72" borderId="29">
      <alignment vertical="center"/>
    </xf>
    <xf numFmtId="185"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4" fontId="104" fillId="72" borderId="29">
      <alignment vertical="center"/>
    </xf>
    <xf numFmtId="194" fontId="104" fillId="72" borderId="29">
      <alignment vertical="center"/>
    </xf>
    <xf numFmtId="197" fontId="104" fillId="72" borderId="29">
      <alignment vertical="center"/>
    </xf>
    <xf numFmtId="185"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5" fontId="104" fillId="22" borderId="29">
      <alignment vertical="center"/>
      <protection locked="0"/>
    </xf>
    <xf numFmtId="185"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85" fontId="104" fillId="22" borderId="29">
      <alignment vertical="center"/>
      <protection locked="0"/>
    </xf>
    <xf numFmtId="185" fontId="104" fillId="23" borderId="29">
      <alignment vertical="center"/>
    </xf>
    <xf numFmtId="185"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94" fontId="104" fillId="23" borderId="29">
      <alignment vertical="center"/>
    </xf>
    <xf numFmtId="197"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73" borderId="29">
      <alignment horizontal="right" vertical="center"/>
      <protection locked="0"/>
    </xf>
    <xf numFmtId="190" fontId="104" fillId="73" borderId="29">
      <alignment horizontal="right" vertical="center"/>
      <protection locked="0"/>
    </xf>
    <xf numFmtId="190" fontId="104" fillId="73" borderId="29">
      <alignment horizontal="right" vertical="center"/>
      <protection locked="0"/>
    </xf>
    <xf numFmtId="197" fontId="104" fillId="73" borderId="29">
      <alignment horizontal="right" vertical="center"/>
      <protection locked="0"/>
    </xf>
    <xf numFmtId="194" fontId="104" fillId="73" borderId="29">
      <alignment horizontal="right" vertical="center"/>
      <protection locked="0"/>
    </xf>
    <xf numFmtId="197"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86" borderId="29" applyNumberFormat="0">
      <protection locked="0"/>
    </xf>
    <xf numFmtId="190" fontId="149" fillId="44" borderId="67" applyBorder="0"/>
    <xf numFmtId="4" fontId="150" fillId="71" borderId="65" applyNumberFormat="0" applyProtection="0">
      <alignment vertical="center"/>
    </xf>
    <xf numFmtId="4" fontId="147" fillId="22" borderId="29"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29"/>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185" fontId="3" fillId="90" borderId="70">
      <alignment horizontal="right" vertical="center"/>
      <protection locked="0"/>
    </xf>
    <xf numFmtId="190" fontId="144" fillId="38" borderId="65" applyNumberFormat="0" applyProtection="0">
      <alignment horizontal="left" vertical="top" indent="1"/>
    </xf>
    <xf numFmtId="190" fontId="150" fillId="38" borderId="65" applyNumberFormat="0" applyProtection="0">
      <alignment horizontal="left" vertical="top" indent="1"/>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44" fillId="38" borderId="65" applyNumberFormat="0" applyProtection="0">
      <alignment horizontal="left" vertical="top" indent="1"/>
    </xf>
    <xf numFmtId="185" fontId="3" fillId="20" borderId="29">
      <alignment vertical="center"/>
      <protection locked="0"/>
    </xf>
    <xf numFmtId="190" fontId="132" fillId="67" borderId="63" applyNumberFormat="0" applyAlignment="0" applyProtection="0"/>
    <xf numFmtId="190" fontId="145" fillId="67" borderId="64" applyNumberFormat="0" applyAlignment="0" applyProtection="0"/>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4" fontId="147" fillId="75" borderId="63" applyNumberFormat="0" applyProtection="0">
      <alignment vertical="center"/>
    </xf>
    <xf numFmtId="190" fontId="144" fillId="63" borderId="63" applyNumberFormat="0" applyFont="0" applyAlignment="0" applyProtection="0"/>
    <xf numFmtId="4" fontId="144" fillId="76" borderId="63" applyNumberFormat="0" applyProtection="0">
      <alignment horizontal="left" vertical="center" indent="1"/>
    </xf>
    <xf numFmtId="4" fontId="144" fillId="38" borderId="63" applyNumberFormat="0" applyProtection="0">
      <alignment horizontal="right" vertical="center"/>
    </xf>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190" fontId="145" fillId="67" borderId="64" applyNumberFormat="0" applyAlignment="0" applyProtection="0"/>
    <xf numFmtId="190" fontId="101" fillId="44" borderId="65" applyNumberFormat="0" applyProtection="0">
      <alignment horizontal="left" vertical="center"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190" fontId="101" fillId="85" borderId="65" applyNumberFormat="0" applyProtection="0">
      <alignment horizontal="left" vertical="top" indent="1"/>
    </xf>
    <xf numFmtId="190" fontId="101" fillId="37" borderId="65" applyNumberFormat="0" applyProtection="0">
      <alignment horizontal="left" vertical="center" indent="1"/>
    </xf>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197" fontId="3" fillId="33" borderId="70">
      <alignment vertical="center"/>
    </xf>
    <xf numFmtId="190" fontId="101" fillId="44" borderId="65" applyNumberFormat="0" applyProtection="0">
      <alignment horizontal="left" vertical="center" indent="1"/>
    </xf>
    <xf numFmtId="190" fontId="144" fillId="38" borderId="65" applyNumberFormat="0" applyProtection="0">
      <alignment horizontal="left" vertical="top" indent="1"/>
    </xf>
    <xf numFmtId="190" fontId="101" fillId="44" borderId="65" applyNumberFormat="0" applyProtection="0">
      <alignment horizontal="left" vertical="center" indent="1"/>
    </xf>
    <xf numFmtId="190" fontId="101" fillId="37" borderId="65" applyNumberFormat="0" applyProtection="0">
      <alignment horizontal="left" vertical="top" indent="1"/>
    </xf>
    <xf numFmtId="190" fontId="144" fillId="38" borderId="65" applyNumberFormat="0" applyProtection="0">
      <alignment horizontal="left" vertical="top" indent="1"/>
    </xf>
    <xf numFmtId="197" fontId="3" fillId="27" borderId="29">
      <alignment vertical="center"/>
    </xf>
    <xf numFmtId="190" fontId="101" fillId="37" borderId="65" applyNumberFormat="0" applyProtection="0">
      <alignment horizontal="left" vertical="center" indent="1"/>
    </xf>
    <xf numFmtId="190" fontId="144" fillId="44" borderId="65" applyNumberFormat="0" applyProtection="0">
      <alignment horizontal="left" vertical="top" indent="1"/>
    </xf>
    <xf numFmtId="190" fontId="144" fillId="85" borderId="65" applyNumberFormat="0" applyProtection="0">
      <alignment horizontal="left" vertical="top" indent="1"/>
    </xf>
    <xf numFmtId="37" fontId="107" fillId="0" borderId="68" applyNumberFormat="0"/>
    <xf numFmtId="190" fontId="140" fillId="64" borderId="63" applyNumberFormat="0" applyAlignment="0" applyProtection="0"/>
    <xf numFmtId="190" fontId="101" fillId="44" borderId="65" applyNumberFormat="0" applyProtection="0">
      <alignment horizontal="left" vertical="center" indent="1"/>
    </xf>
    <xf numFmtId="190" fontId="144" fillId="37" borderId="65" applyNumberFormat="0" applyProtection="0">
      <alignment horizontal="left" vertical="top" indent="1"/>
    </xf>
    <xf numFmtId="190" fontId="149" fillId="44" borderId="67" applyBorder="0"/>
    <xf numFmtId="4" fontId="144" fillId="46" borderId="63" applyNumberFormat="0" applyProtection="0">
      <alignment horizontal="right" vertical="center"/>
    </xf>
    <xf numFmtId="190" fontId="132" fillId="67"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45" fillId="67" borderId="64" applyNumberFormat="0" applyAlignment="0" applyProtection="0"/>
    <xf numFmtId="190" fontId="145" fillId="67" borderId="64" applyNumberFormat="0" applyAlignment="0" applyProtection="0"/>
    <xf numFmtId="190" fontId="148" fillId="74" borderId="65" applyNumberFormat="0" applyProtection="0">
      <alignment horizontal="left" vertical="top" indent="1"/>
    </xf>
    <xf numFmtId="4" fontId="144" fillId="79" borderId="66"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190" fontId="101" fillId="44" borderId="65" applyNumberFormat="0" applyProtection="0">
      <alignment horizontal="left" vertical="top" indent="1"/>
    </xf>
    <xf numFmtId="37" fontId="107" fillId="0" borderId="68" applyNumberFormat="0"/>
    <xf numFmtId="190" fontId="144" fillId="44"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38" borderId="65" applyNumberFormat="0" applyProtection="0">
      <alignment horizontal="left" vertical="top" indent="1"/>
    </xf>
    <xf numFmtId="194" fontId="3" fillId="27" borderId="70">
      <alignment vertical="center"/>
    </xf>
    <xf numFmtId="190" fontId="101" fillId="37" borderId="65" applyNumberFormat="0" applyProtection="0">
      <alignment horizontal="left" vertical="center" indent="1"/>
    </xf>
    <xf numFmtId="190" fontId="148" fillId="74" borderId="65" applyNumberFormat="0" applyProtection="0">
      <alignment horizontal="left" vertical="top" indent="1"/>
    </xf>
    <xf numFmtId="190" fontId="144" fillId="85" borderId="63" applyNumberFormat="0" applyProtection="0">
      <alignment horizontal="left" vertical="center" indent="1"/>
    </xf>
    <xf numFmtId="190" fontId="144" fillId="37" borderId="65" applyNumberFormat="0" applyProtection="0">
      <alignment horizontal="left" vertical="top" indent="1"/>
    </xf>
    <xf numFmtId="4" fontId="144" fillId="79" borderId="66" applyNumberFormat="0" applyProtection="0">
      <alignment horizontal="right" vertical="center"/>
    </xf>
    <xf numFmtId="4" fontId="144" fillId="80" borderId="63" applyNumberFormat="0" applyProtection="0">
      <alignment horizontal="right" vertical="center"/>
    </xf>
    <xf numFmtId="185" fontId="104" fillId="23" borderId="70">
      <alignment vertical="center"/>
    </xf>
    <xf numFmtId="190" fontId="101" fillId="37" borderId="65" applyNumberFormat="0" applyProtection="0">
      <alignment horizontal="left" vertical="top" indent="1"/>
    </xf>
    <xf numFmtId="4" fontId="157" fillId="105" borderId="71" applyNumberFormat="0" applyProtection="0">
      <alignment horizontal="left" vertical="center" indent="1"/>
    </xf>
    <xf numFmtId="190" fontId="144" fillId="37" borderId="65" applyNumberFormat="0" applyProtection="0">
      <alignment horizontal="left" vertical="top" indent="1"/>
    </xf>
    <xf numFmtId="197" fontId="3" fillId="90" borderId="29">
      <alignment horizontal="right" vertical="center"/>
      <protection locked="0"/>
    </xf>
    <xf numFmtId="190" fontId="144" fillId="85" borderId="65" applyNumberFormat="0" applyProtection="0">
      <alignment horizontal="left" vertical="top" indent="1"/>
    </xf>
    <xf numFmtId="190" fontId="144" fillId="37" borderId="65" applyNumberFormat="0" applyProtection="0">
      <alignment horizontal="left" vertical="top" indent="1"/>
    </xf>
    <xf numFmtId="4" fontId="144" fillId="77" borderId="63" applyNumberFormat="0" applyProtection="0">
      <alignment horizontal="right" vertical="center"/>
    </xf>
    <xf numFmtId="190" fontId="144" fillId="38" borderId="65" applyNumberFormat="0" applyProtection="0">
      <alignment horizontal="left" vertical="top" indent="1"/>
    </xf>
    <xf numFmtId="190" fontId="150" fillId="71" borderId="65" applyNumberFormat="0" applyProtection="0">
      <alignment horizontal="left" vertical="top" indent="1"/>
    </xf>
    <xf numFmtId="190" fontId="101" fillId="37" borderId="65" applyNumberFormat="0" applyProtection="0">
      <alignment horizontal="left" vertical="center" indent="1"/>
    </xf>
    <xf numFmtId="4" fontId="152" fillId="86" borderId="63" applyNumberFormat="0" applyProtection="0">
      <alignment horizontal="right" vertical="center"/>
    </xf>
    <xf numFmtId="0" fontId="101" fillId="38" borderId="65" applyNumberFormat="0" applyProtection="0">
      <alignment horizontal="left" vertical="top" indent="1"/>
    </xf>
    <xf numFmtId="4" fontId="144" fillId="39" borderId="63" applyNumberFormat="0" applyProtection="0">
      <alignment horizontal="right" vertical="center"/>
    </xf>
    <xf numFmtId="190" fontId="144" fillId="85" borderId="65" applyNumberFormat="0" applyProtection="0">
      <alignment horizontal="left" vertical="top" indent="1"/>
    </xf>
    <xf numFmtId="4" fontId="144" fillId="38" borderId="63" applyNumberFormat="0" applyProtection="0">
      <alignment horizontal="right" vertical="center"/>
    </xf>
    <xf numFmtId="186" fontId="104" fillId="22" borderId="29">
      <alignment vertical="center"/>
      <protection locked="0"/>
    </xf>
    <xf numFmtId="190" fontId="144" fillId="44" borderId="65" applyNumberFormat="0" applyProtection="0">
      <alignment horizontal="left" vertical="top" indent="1"/>
    </xf>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90" fontId="132" fillId="67" borderId="63" applyNumberFormat="0" applyAlignment="0" applyProtection="0"/>
    <xf numFmtId="194" fontId="3" fillId="20" borderId="29">
      <alignment vertical="center"/>
      <protection locked="0"/>
    </xf>
    <xf numFmtId="190" fontId="144" fillId="44" borderId="65" applyNumberFormat="0" applyProtection="0">
      <alignment horizontal="left" vertical="top" indent="1"/>
    </xf>
    <xf numFmtId="190" fontId="101" fillId="44" borderId="65" applyNumberFormat="0" applyProtection="0">
      <alignment horizontal="left" vertical="center" indent="1"/>
    </xf>
    <xf numFmtId="190" fontId="101" fillId="44" borderId="65" applyNumberFormat="0" applyProtection="0">
      <alignment horizontal="left" vertical="center" indent="1"/>
    </xf>
    <xf numFmtId="190" fontId="144" fillId="85" borderId="63" applyNumberFormat="0" applyProtection="0">
      <alignment horizontal="left" vertical="center" indent="1"/>
    </xf>
    <xf numFmtId="190" fontId="144" fillId="44" borderId="65" applyNumberFormat="0" applyProtection="0">
      <alignment horizontal="left" vertical="top" indent="1"/>
    </xf>
    <xf numFmtId="190" fontId="150" fillId="38" borderId="65" applyNumberFormat="0" applyProtection="0">
      <alignment horizontal="left" vertical="top" indent="1"/>
    </xf>
    <xf numFmtId="190" fontId="148" fillId="74" borderId="65" applyNumberFormat="0" applyProtection="0">
      <alignment horizontal="left" vertical="top" indent="1"/>
    </xf>
    <xf numFmtId="190" fontId="101" fillId="37" borderId="65" applyNumberFormat="0" applyProtection="0">
      <alignment horizontal="left" vertical="center" indent="1"/>
    </xf>
    <xf numFmtId="4" fontId="144" fillId="76" borderId="63" applyNumberFormat="0" applyProtection="0">
      <alignment horizontal="left" vertical="center" indent="1"/>
    </xf>
    <xf numFmtId="4" fontId="157" fillId="75" borderId="65" applyNumberFormat="0" applyProtection="0">
      <alignment vertical="center"/>
    </xf>
    <xf numFmtId="4" fontId="158" fillId="75" borderId="65" applyNumberFormat="0" applyProtection="0">
      <alignment vertical="center"/>
    </xf>
    <xf numFmtId="4" fontId="109" fillId="75" borderId="65" applyNumberFormat="0" applyProtection="0">
      <alignment horizontal="left" vertical="center" indent="1"/>
    </xf>
    <xf numFmtId="0" fontId="108" fillId="74" borderId="65" applyNumberFormat="0" applyProtection="0">
      <alignment horizontal="left" vertical="top" indent="1"/>
    </xf>
    <xf numFmtId="4" fontId="109" fillId="97" borderId="65" applyNumberFormat="0" applyProtection="0">
      <alignment horizontal="right" vertical="center"/>
    </xf>
    <xf numFmtId="4" fontId="109" fillId="98" borderId="65" applyNumberFormat="0" applyProtection="0">
      <alignment horizontal="right" vertical="center"/>
    </xf>
    <xf numFmtId="4" fontId="109" fillId="99" borderId="65" applyNumberFormat="0" applyProtection="0">
      <alignment horizontal="right" vertical="center"/>
    </xf>
    <xf numFmtId="4" fontId="109" fillId="23" borderId="65" applyNumberFormat="0" applyProtection="0">
      <alignment horizontal="right" vertical="center"/>
    </xf>
    <xf numFmtId="4" fontId="109" fillId="72" borderId="65" applyNumberFormat="0" applyProtection="0">
      <alignment horizontal="right" vertical="center"/>
    </xf>
    <xf numFmtId="4" fontId="109" fillId="100" borderId="65" applyNumberFormat="0" applyProtection="0">
      <alignment horizontal="right" vertical="center"/>
    </xf>
    <xf numFmtId="4" fontId="109" fillId="101" borderId="65" applyNumberFormat="0" applyProtection="0">
      <alignment horizontal="right" vertical="center"/>
    </xf>
    <xf numFmtId="4" fontId="109" fillId="102" borderId="65" applyNumberFormat="0" applyProtection="0">
      <alignment horizontal="right" vertical="center"/>
    </xf>
    <xf numFmtId="4" fontId="109" fillId="103" borderId="65" applyNumberFormat="0" applyProtection="0">
      <alignment horizontal="right" vertical="center"/>
    </xf>
    <xf numFmtId="4" fontId="109" fillId="105" borderId="65" applyNumberFormat="0" applyProtection="0">
      <alignment horizontal="right" vertical="center"/>
    </xf>
    <xf numFmtId="0" fontId="101" fillId="44" borderId="65" applyNumberFormat="0" applyProtection="0">
      <alignment horizontal="left" vertical="center" indent="1"/>
    </xf>
    <xf numFmtId="0" fontId="101" fillId="44" borderId="65" applyNumberFormat="0" applyProtection="0">
      <alignment horizontal="left" vertical="top" indent="1"/>
    </xf>
    <xf numFmtId="0" fontId="101" fillId="38" borderId="65" applyNumberFormat="0" applyProtection="0">
      <alignment horizontal="left" vertical="center" indent="1"/>
    </xf>
    <xf numFmtId="0" fontId="101" fillId="38" borderId="65" applyNumberFormat="0" applyProtection="0">
      <alignment horizontal="left" vertical="top" indent="1"/>
    </xf>
    <xf numFmtId="0" fontId="101" fillId="85" borderId="65" applyNumberFormat="0" applyProtection="0">
      <alignment horizontal="left" vertical="center" indent="1"/>
    </xf>
    <xf numFmtId="0" fontId="101" fillId="85" borderId="65" applyNumberFormat="0" applyProtection="0">
      <alignment horizontal="left" vertical="top" indent="1"/>
    </xf>
    <xf numFmtId="0" fontId="101" fillId="37" borderId="65" applyNumberFormat="0" applyProtection="0">
      <alignment horizontal="left" vertical="center" indent="1"/>
    </xf>
    <xf numFmtId="0" fontId="101" fillId="37" borderId="65" applyNumberFormat="0" applyProtection="0">
      <alignment horizontal="left" vertical="top" indent="1"/>
    </xf>
    <xf numFmtId="4" fontId="109" fillId="106" borderId="65" applyNumberFormat="0" applyProtection="0">
      <alignment vertical="center"/>
    </xf>
    <xf numFmtId="4" fontId="159" fillId="106" borderId="65" applyNumberFormat="0" applyProtection="0">
      <alignment vertical="center"/>
    </xf>
    <xf numFmtId="4" fontId="157" fillId="105" borderId="71" applyNumberFormat="0" applyProtection="0">
      <alignment horizontal="left" vertical="center" indent="1"/>
    </xf>
    <xf numFmtId="0" fontId="128" fillId="71" borderId="65" applyNumberFormat="0" applyProtection="0">
      <alignment horizontal="left" vertical="top" indent="1"/>
    </xf>
    <xf numFmtId="4" fontId="109" fillId="106" borderId="65" applyNumberFormat="0" applyProtection="0">
      <alignment horizontal="right" vertical="center"/>
    </xf>
    <xf numFmtId="4" fontId="159" fillId="106" borderId="65" applyNumberFormat="0" applyProtection="0">
      <alignment horizontal="right" vertical="center"/>
    </xf>
    <xf numFmtId="4" fontId="157" fillId="105" borderId="65" applyNumberFormat="0" applyProtection="0">
      <alignment horizontal="left" vertical="center" indent="1"/>
    </xf>
    <xf numFmtId="0" fontId="128" fillId="38" borderId="65" applyNumberFormat="0" applyProtection="0">
      <alignment horizontal="left" vertical="top" indent="1"/>
    </xf>
    <xf numFmtId="4" fontId="160" fillId="107" borderId="71" applyNumberFormat="0" applyProtection="0">
      <alignment horizontal="left" vertical="center" indent="1"/>
    </xf>
    <xf numFmtId="4" fontId="161" fillId="106" borderId="65" applyNumberFormat="0" applyProtection="0">
      <alignment horizontal="right" vertical="center"/>
    </xf>
    <xf numFmtId="190" fontId="132" fillId="67" borderId="63" applyNumberFormat="0" applyAlignment="0" applyProtection="0"/>
    <xf numFmtId="190" fontId="132" fillId="67" borderId="63" applyNumberFormat="0" applyAlignment="0" applyProtection="0"/>
    <xf numFmtId="186" fontId="3" fillId="33" borderId="70">
      <alignment vertical="center"/>
    </xf>
    <xf numFmtId="190" fontId="144" fillId="44" borderId="65" applyNumberFormat="0" applyProtection="0">
      <alignment horizontal="left" vertical="top" indent="1"/>
    </xf>
    <xf numFmtId="190" fontId="144" fillId="37" borderId="65" applyNumberFormat="0" applyProtection="0">
      <alignment horizontal="left" vertical="top" indent="1"/>
    </xf>
    <xf numFmtId="4" fontId="144" fillId="39" borderId="63" applyNumberFormat="0" applyProtection="0">
      <alignment horizontal="right" vertical="center"/>
    </xf>
    <xf numFmtId="190" fontId="144" fillId="44"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190" fontId="101" fillId="44" borderId="65" applyNumberFormat="0" applyProtection="0">
      <alignment horizontal="left" vertical="center" indent="1"/>
    </xf>
    <xf numFmtId="190" fontId="144" fillId="37" borderId="63" applyNumberFormat="0" applyProtection="0">
      <alignment horizontal="left" vertical="center" indent="1"/>
    </xf>
    <xf numFmtId="0" fontId="101" fillId="86" borderId="29" applyNumberFormat="0">
      <protection locked="0"/>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32" fillId="67" borderId="63" applyNumberFormat="0" applyAlignment="0" applyProtection="0"/>
    <xf numFmtId="190" fontId="144" fillId="63" borderId="63" applyNumberFormat="0" applyFont="0" applyAlignment="0" applyProtection="0"/>
    <xf numFmtId="190" fontId="140" fillId="64" borderId="63" applyNumberFormat="0" applyAlignment="0" applyProtection="0"/>
    <xf numFmtId="190" fontId="140" fillId="64"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01" fillId="44" borderId="65" applyNumberFormat="0" applyProtection="0">
      <alignment horizontal="left" vertical="center"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01" fillId="37" borderId="65" applyNumberFormat="0" applyProtection="0">
      <alignment horizontal="left" vertical="center"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37" fontId="107" fillId="0" borderId="68" applyNumberFormat="0"/>
    <xf numFmtId="195" fontId="107" fillId="0" borderId="72" applyFill="0"/>
    <xf numFmtId="190" fontId="101" fillId="38" borderId="65" applyNumberFormat="0" applyProtection="0">
      <alignment horizontal="left" vertical="top" indent="1"/>
    </xf>
    <xf numFmtId="190" fontId="144" fillId="85" borderId="63" applyNumberFormat="0" applyProtection="0">
      <alignment horizontal="left" vertical="center" indent="1"/>
    </xf>
    <xf numFmtId="190" fontId="144" fillId="63" borderId="63" applyNumberFormat="0" applyFont="0" applyAlignment="0" applyProtection="0"/>
    <xf numFmtId="4" fontId="144" fillId="39" borderId="63" applyNumberFormat="0" applyProtection="0">
      <alignment horizontal="right" vertical="center"/>
    </xf>
    <xf numFmtId="190" fontId="101" fillId="85" borderId="65" applyNumberFormat="0" applyProtection="0">
      <alignment horizontal="left" vertical="top" indent="1"/>
    </xf>
    <xf numFmtId="4" fontId="144" fillId="80" borderId="63" applyNumberFormat="0" applyProtection="0">
      <alignment horizontal="right" vertical="center"/>
    </xf>
    <xf numFmtId="4" fontId="101" fillId="44" borderId="66" applyNumberFormat="0" applyProtection="0">
      <alignment horizontal="left" vertical="center"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4" fontId="144" fillId="75" borderId="63" applyNumberFormat="0" applyProtection="0">
      <alignment horizontal="left" vertical="center" indent="1"/>
    </xf>
    <xf numFmtId="190" fontId="148" fillId="74" borderId="65" applyNumberFormat="0" applyProtection="0">
      <alignment horizontal="left" vertical="top" indent="1"/>
    </xf>
    <xf numFmtId="194" fontId="3" fillId="27" borderId="29">
      <alignment vertical="center"/>
    </xf>
    <xf numFmtId="190" fontId="101" fillId="86" borderId="70" applyNumberFormat="0">
      <protection locked="0"/>
    </xf>
    <xf numFmtId="167" fontId="3" fillId="20" borderId="70">
      <alignment vertical="center"/>
      <protection locked="0"/>
    </xf>
    <xf numFmtId="190" fontId="144" fillId="44" borderId="65" applyNumberFormat="0" applyProtection="0">
      <alignment horizontal="left" vertical="top" indent="1"/>
    </xf>
    <xf numFmtId="190" fontId="144" fillId="37" borderId="65" applyNumberFormat="0" applyProtection="0">
      <alignment horizontal="left" vertical="top" indent="1"/>
    </xf>
    <xf numFmtId="4" fontId="144" fillId="78" borderId="63" applyNumberFormat="0" applyProtection="0">
      <alignment horizontal="right" vertical="center"/>
    </xf>
    <xf numFmtId="190" fontId="144" fillId="63" borderId="63" applyNumberFormat="0" applyFont="0" applyAlignment="0" applyProtection="0"/>
    <xf numFmtId="190" fontId="144" fillId="38" borderId="65" applyNumberFormat="0" applyProtection="0">
      <alignment horizontal="left" vertical="top" indent="1"/>
    </xf>
    <xf numFmtId="185" fontId="104" fillId="73" borderId="29">
      <alignment horizontal="right" vertical="center"/>
      <protection locked="0"/>
    </xf>
    <xf numFmtId="4" fontId="144" fillId="77" borderId="63" applyNumberFormat="0" applyProtection="0">
      <alignment horizontal="right" vertical="center"/>
    </xf>
    <xf numFmtId="186" fontId="104" fillId="23" borderId="70">
      <alignment vertical="center"/>
    </xf>
    <xf numFmtId="194" fontId="104" fillId="72" borderId="29">
      <alignment vertical="center"/>
    </xf>
    <xf numFmtId="190" fontId="144" fillId="44" borderId="65" applyNumberFormat="0" applyProtection="0">
      <alignment horizontal="left" vertical="top" indent="1"/>
    </xf>
    <xf numFmtId="197" fontId="3" fillId="27" borderId="29">
      <alignment vertical="center"/>
    </xf>
    <xf numFmtId="190" fontId="144" fillId="38" borderId="65" applyNumberFormat="0" applyProtection="0">
      <alignment horizontal="left" vertical="top" indent="1"/>
    </xf>
    <xf numFmtId="186" fontId="104" fillId="22" borderId="29">
      <alignment vertical="center"/>
      <protection locked="0"/>
    </xf>
    <xf numFmtId="37" fontId="107" fillId="0" borderId="68" applyNumberFormat="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4" fillId="22" borderId="70">
      <alignment vertical="center"/>
      <protection locked="0"/>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4" fontId="150" fillId="71" borderId="65" applyNumberFormat="0" applyProtection="0">
      <alignment vertical="center"/>
    </xf>
    <xf numFmtId="190" fontId="145" fillId="67" borderId="64" applyNumberFormat="0" applyAlignment="0" applyProtection="0"/>
    <xf numFmtId="190" fontId="101" fillId="85" borderId="65" applyNumberFormat="0" applyProtection="0">
      <alignment horizontal="left" vertical="top" indent="1"/>
    </xf>
    <xf numFmtId="190" fontId="144" fillId="85" borderId="65" applyNumberFormat="0" applyProtection="0">
      <alignment horizontal="left" vertical="top" indent="1"/>
    </xf>
    <xf numFmtId="185" fontId="3" fillId="27" borderId="29">
      <alignment vertical="center"/>
    </xf>
    <xf numFmtId="190" fontId="144" fillId="63" borderId="63" applyNumberFormat="0" applyFont="0" applyAlignment="0" applyProtection="0"/>
    <xf numFmtId="190" fontId="144" fillId="37" borderId="65" applyNumberFormat="0" applyProtection="0">
      <alignment horizontal="left" vertical="top" indent="1"/>
    </xf>
    <xf numFmtId="197" fontId="104" fillId="72" borderId="29">
      <alignment vertical="center"/>
    </xf>
    <xf numFmtId="185" fontId="104" fillId="72" borderId="29">
      <alignment vertical="center"/>
    </xf>
    <xf numFmtId="185"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0" fontId="104" fillId="72" borderId="29">
      <alignment vertical="center"/>
    </xf>
    <xf numFmtId="194" fontId="104" fillId="72" borderId="29">
      <alignment vertical="center"/>
    </xf>
    <xf numFmtId="194" fontId="104" fillId="72" borderId="29">
      <alignment vertical="center"/>
    </xf>
    <xf numFmtId="197" fontId="104" fillId="72" borderId="29">
      <alignment vertical="center"/>
    </xf>
    <xf numFmtId="185"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6" fontId="104" fillId="22" borderId="29">
      <alignment vertical="center"/>
      <protection locked="0"/>
    </xf>
    <xf numFmtId="190" fontId="104" fillId="22" borderId="29">
      <alignment vertical="center"/>
      <protection locked="0"/>
    </xf>
    <xf numFmtId="190" fontId="104" fillId="22" borderId="29">
      <alignment vertical="center"/>
      <protection locked="0"/>
    </xf>
    <xf numFmtId="186" fontId="104" fillId="22" borderId="29">
      <alignment vertical="center"/>
      <protection locked="0"/>
    </xf>
    <xf numFmtId="185" fontId="104" fillId="22" borderId="29">
      <alignment vertical="center"/>
      <protection locked="0"/>
    </xf>
    <xf numFmtId="185"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67" fontId="104" fillId="22" borderId="29">
      <alignment vertical="center"/>
      <protection locked="0"/>
    </xf>
    <xf numFmtId="185" fontId="104" fillId="22" borderId="29">
      <alignment vertical="center"/>
      <protection locked="0"/>
    </xf>
    <xf numFmtId="185" fontId="104" fillId="23" borderId="29">
      <alignment vertical="center"/>
    </xf>
    <xf numFmtId="185"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86" fontId="104" fillId="23" borderId="29">
      <alignment vertical="center"/>
    </xf>
    <xf numFmtId="194" fontId="104" fillId="23" borderId="29">
      <alignment vertical="center"/>
    </xf>
    <xf numFmtId="197"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90"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23" borderId="29">
      <alignment vertical="center"/>
    </xf>
    <xf numFmtId="185" fontId="104" fillId="73" borderId="29">
      <alignment horizontal="right" vertical="center"/>
      <protection locked="0"/>
    </xf>
    <xf numFmtId="190" fontId="104" fillId="73" borderId="29">
      <alignment horizontal="right" vertical="center"/>
      <protection locked="0"/>
    </xf>
    <xf numFmtId="190" fontId="104" fillId="73" borderId="29">
      <alignment horizontal="right" vertical="center"/>
      <protection locked="0"/>
    </xf>
    <xf numFmtId="197" fontId="104" fillId="73" borderId="29">
      <alignment horizontal="right" vertical="center"/>
      <protection locked="0"/>
    </xf>
    <xf numFmtId="194" fontId="104" fillId="73" borderId="29">
      <alignment horizontal="right" vertical="center"/>
      <protection locked="0"/>
    </xf>
    <xf numFmtId="197"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185" fontId="104" fillId="73" borderId="29">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44" fillId="84" borderId="63" applyNumberFormat="0" applyProtection="0">
      <alignment horizontal="left" vertical="center" indent="1"/>
    </xf>
    <xf numFmtId="190" fontId="144" fillId="85" borderId="63" applyNumberFormat="0" applyProtection="0">
      <alignment horizontal="left" vertical="center" indent="1"/>
    </xf>
    <xf numFmtId="190" fontId="144" fillId="37" borderId="63" applyNumberFormat="0" applyProtection="0">
      <alignment horizontal="left" vertical="center" indent="1"/>
    </xf>
    <xf numFmtId="190" fontId="101" fillId="86" borderId="29" applyNumberFormat="0">
      <protection locked="0"/>
    </xf>
    <xf numFmtId="4" fontId="150" fillId="71" borderId="65" applyNumberFormat="0" applyProtection="0">
      <alignment vertical="center"/>
    </xf>
    <xf numFmtId="4" fontId="147" fillId="22" borderId="29"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29"/>
    <xf numFmtId="4" fontId="152" fillId="86" borderId="63" applyNumberFormat="0" applyProtection="0">
      <alignment horizontal="right" vertical="center"/>
    </xf>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190" fontId="144" fillId="63" borderId="63" applyNumberFormat="0" applyFont="0" applyAlignment="0" applyProtection="0"/>
    <xf numFmtId="190" fontId="144" fillId="63" borderId="63" applyNumberFormat="0" applyFont="0" applyAlignment="0" applyProtection="0"/>
    <xf numFmtId="185" fontId="3" fillId="27" borderId="29">
      <alignment vertical="center"/>
    </xf>
    <xf numFmtId="194" fontId="3" fillId="27" borderId="29">
      <alignment vertical="center"/>
    </xf>
    <xf numFmtId="197" fontId="3" fillId="27" borderId="29">
      <alignment vertical="center"/>
    </xf>
    <xf numFmtId="185" fontId="3" fillId="20" borderId="29">
      <alignment vertical="center"/>
      <protection locked="0"/>
    </xf>
    <xf numFmtId="194" fontId="3" fillId="20" borderId="29">
      <alignment vertical="center"/>
      <protection locked="0"/>
    </xf>
    <xf numFmtId="201" fontId="3" fillId="33" borderId="29">
      <alignment vertical="center"/>
    </xf>
    <xf numFmtId="194" fontId="3" fillId="33" borderId="29">
      <alignment vertical="center"/>
    </xf>
    <xf numFmtId="197" fontId="3" fillId="33" borderId="29">
      <alignment vertical="center"/>
    </xf>
    <xf numFmtId="185" fontId="3" fillId="33" borderId="29">
      <alignment vertical="center"/>
    </xf>
    <xf numFmtId="194" fontId="3" fillId="90" borderId="29">
      <alignment horizontal="right" vertical="center"/>
      <protection locked="0"/>
    </xf>
    <xf numFmtId="197" fontId="3" fillId="90" borderId="29">
      <alignment horizontal="right" vertical="center"/>
      <protection locked="0"/>
    </xf>
    <xf numFmtId="185" fontId="3" fillId="90" borderId="29">
      <alignment horizontal="right" vertical="center"/>
      <protection locked="0"/>
    </xf>
    <xf numFmtId="194" fontId="3" fillId="27" borderId="70">
      <alignment vertical="center"/>
    </xf>
    <xf numFmtId="190" fontId="132" fillId="67" borderId="63" applyNumberFormat="0" applyAlignment="0" applyProtection="0"/>
    <xf numFmtId="190" fontId="132" fillId="67" borderId="63" applyNumberFormat="0" applyAlignment="0" applyProtection="0"/>
    <xf numFmtId="185" fontId="3" fillId="90" borderId="70">
      <alignment horizontal="right" vertical="center"/>
      <protection locked="0"/>
    </xf>
    <xf numFmtId="0" fontId="3" fillId="27" borderId="70">
      <alignment vertical="center"/>
    </xf>
    <xf numFmtId="190" fontId="144" fillId="85" borderId="65" applyNumberFormat="0" applyProtection="0">
      <alignment horizontal="left" vertical="top" indent="1"/>
    </xf>
    <xf numFmtId="190" fontId="144" fillId="63" borderId="63" applyNumberFormat="0" applyFont="0" applyAlignment="0" applyProtection="0"/>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7" borderId="65" applyNumberFormat="0" applyProtection="0">
      <alignment horizontal="left" vertical="top" indent="1"/>
    </xf>
    <xf numFmtId="190" fontId="140" fillId="64" borderId="63" applyNumberFormat="0" applyAlignment="0" applyProtection="0"/>
    <xf numFmtId="190" fontId="144" fillId="85" borderId="65" applyNumberFormat="0" applyProtection="0">
      <alignment horizontal="left" vertical="top" indent="1"/>
    </xf>
    <xf numFmtId="190" fontId="144" fillId="44" borderId="65" applyNumberFormat="0" applyProtection="0">
      <alignment horizontal="left" vertical="top" indent="1"/>
    </xf>
    <xf numFmtId="4" fontId="144" fillId="80" borderId="63" applyNumberFormat="0" applyProtection="0">
      <alignment horizontal="right" vertical="center"/>
    </xf>
    <xf numFmtId="190" fontId="101" fillId="44" borderId="65" applyNumberFormat="0" applyProtection="0">
      <alignment horizontal="left" vertical="center" indent="1"/>
    </xf>
    <xf numFmtId="190" fontId="144" fillId="37" borderId="65" applyNumberFormat="0" applyProtection="0">
      <alignment horizontal="left" vertical="top" indent="1"/>
    </xf>
    <xf numFmtId="190" fontId="144" fillId="85" borderId="65" applyNumberFormat="0" applyProtection="0">
      <alignment horizontal="left" vertical="top" indent="1"/>
    </xf>
    <xf numFmtId="190" fontId="145" fillId="67" borderId="64" applyNumberFormat="0" applyAlignment="0" applyProtection="0"/>
    <xf numFmtId="0" fontId="3" fillId="90" borderId="29">
      <alignment horizontal="right" vertical="center"/>
      <protection locked="0"/>
    </xf>
    <xf numFmtId="190" fontId="144" fillId="85" borderId="65" applyNumberFormat="0" applyProtection="0">
      <alignment horizontal="left" vertical="top" indent="1"/>
    </xf>
    <xf numFmtId="190" fontId="150" fillId="71" borderId="65" applyNumberFormat="0" applyProtection="0">
      <alignment horizontal="left" vertical="top" indent="1"/>
    </xf>
    <xf numFmtId="190" fontId="144" fillId="85" borderId="65" applyNumberFormat="0" applyProtection="0">
      <alignment horizontal="left" vertical="top" indent="1"/>
    </xf>
    <xf numFmtId="4" fontId="144" fillId="75" borderId="63" applyNumberFormat="0" applyProtection="0">
      <alignment horizontal="left" vertical="center" indent="1"/>
    </xf>
    <xf numFmtId="190" fontId="144" fillId="44" borderId="65" applyNumberFormat="0" applyProtection="0">
      <alignment horizontal="left" vertical="top" indent="1"/>
    </xf>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7" fontId="104" fillId="72" borderId="70">
      <alignment vertical="center"/>
    </xf>
    <xf numFmtId="185" fontId="104" fillId="72" borderId="70">
      <alignment vertical="center"/>
    </xf>
    <xf numFmtId="185" fontId="104" fillId="72" borderId="70">
      <alignment vertical="center"/>
    </xf>
    <xf numFmtId="190" fontId="104" fillId="72" borderId="70">
      <alignment vertical="center"/>
    </xf>
    <xf numFmtId="190" fontId="104" fillId="72" borderId="70">
      <alignment vertical="center"/>
    </xf>
    <xf numFmtId="190" fontId="104" fillId="72" borderId="70">
      <alignment vertical="center"/>
    </xf>
    <xf numFmtId="190" fontId="104" fillId="72" borderId="70">
      <alignment vertical="center"/>
    </xf>
    <xf numFmtId="194" fontId="104" fillId="72" borderId="70">
      <alignment vertical="center"/>
    </xf>
    <xf numFmtId="194" fontId="104" fillId="72" borderId="70">
      <alignment vertical="center"/>
    </xf>
    <xf numFmtId="197" fontId="104" fillId="72" borderId="70">
      <alignment vertical="center"/>
    </xf>
    <xf numFmtId="185" fontId="104" fillId="22" borderId="70">
      <alignment vertical="center"/>
      <protection locked="0"/>
    </xf>
    <xf numFmtId="186" fontId="104" fillId="22" borderId="70">
      <alignment vertical="center"/>
      <protection locked="0"/>
    </xf>
    <xf numFmtId="190" fontId="104" fillId="22" borderId="70">
      <alignment vertical="center"/>
      <protection locked="0"/>
    </xf>
    <xf numFmtId="190" fontId="104" fillId="22" borderId="70">
      <alignment vertical="center"/>
      <protection locked="0"/>
    </xf>
    <xf numFmtId="186" fontId="104" fillId="22" borderId="70">
      <alignment vertical="center"/>
      <protection locked="0"/>
    </xf>
    <xf numFmtId="186" fontId="104" fillId="22" borderId="70">
      <alignment vertical="center"/>
      <protection locked="0"/>
    </xf>
    <xf numFmtId="190" fontId="104" fillId="22" borderId="70">
      <alignment vertical="center"/>
      <protection locked="0"/>
    </xf>
    <xf numFmtId="190" fontId="104" fillId="22" borderId="70">
      <alignment vertical="center"/>
      <protection locked="0"/>
    </xf>
    <xf numFmtId="186" fontId="104" fillId="22" borderId="70">
      <alignment vertical="center"/>
      <protection locked="0"/>
    </xf>
    <xf numFmtId="185" fontId="104" fillId="22" borderId="70">
      <alignment vertical="center"/>
      <protection locked="0"/>
    </xf>
    <xf numFmtId="185" fontId="104" fillId="22" borderId="70">
      <alignment vertical="center"/>
      <protection locked="0"/>
    </xf>
    <xf numFmtId="167" fontId="104" fillId="22" borderId="70">
      <alignment vertical="center"/>
      <protection locked="0"/>
    </xf>
    <xf numFmtId="167" fontId="104" fillId="22" borderId="70">
      <alignment vertical="center"/>
      <protection locked="0"/>
    </xf>
    <xf numFmtId="167" fontId="104" fillId="22" borderId="70">
      <alignment vertical="center"/>
      <protection locked="0"/>
    </xf>
    <xf numFmtId="167" fontId="104" fillId="22" borderId="70">
      <alignment vertical="center"/>
      <protection locked="0"/>
    </xf>
    <xf numFmtId="185" fontId="104" fillId="22" borderId="70">
      <alignment vertical="center"/>
      <protection locked="0"/>
    </xf>
    <xf numFmtId="185" fontId="104" fillId="23" borderId="70">
      <alignment vertical="center"/>
    </xf>
    <xf numFmtId="185" fontId="104" fillId="23" borderId="70">
      <alignment vertical="center"/>
    </xf>
    <xf numFmtId="186" fontId="104" fillId="23" borderId="70">
      <alignment vertical="center"/>
    </xf>
    <xf numFmtId="186" fontId="104" fillId="23" borderId="70">
      <alignment vertical="center"/>
    </xf>
    <xf numFmtId="186" fontId="104" fillId="23" borderId="70">
      <alignment vertical="center"/>
    </xf>
    <xf numFmtId="186" fontId="104" fillId="23" borderId="70">
      <alignment vertical="center"/>
    </xf>
    <xf numFmtId="194" fontId="104" fillId="23" borderId="70">
      <alignment vertical="center"/>
    </xf>
    <xf numFmtId="197" fontId="104" fillId="23" borderId="70">
      <alignment vertical="center"/>
    </xf>
    <xf numFmtId="190" fontId="104" fillId="23" borderId="70">
      <alignment vertical="center"/>
    </xf>
    <xf numFmtId="190" fontId="104" fillId="23" borderId="70">
      <alignment vertical="center"/>
    </xf>
    <xf numFmtId="190" fontId="104" fillId="23" borderId="70">
      <alignment vertical="center"/>
    </xf>
    <xf numFmtId="190" fontId="104" fillId="23" borderId="70">
      <alignment vertical="center"/>
    </xf>
    <xf numFmtId="185" fontId="104" fillId="23" borderId="70">
      <alignment vertical="center"/>
    </xf>
    <xf numFmtId="185" fontId="104" fillId="23" borderId="70">
      <alignment vertical="center"/>
    </xf>
    <xf numFmtId="185" fontId="104" fillId="23" borderId="70">
      <alignment vertical="center"/>
    </xf>
    <xf numFmtId="185" fontId="104" fillId="23" borderId="70">
      <alignment vertical="center"/>
    </xf>
    <xf numFmtId="185" fontId="104" fillId="73" borderId="70">
      <alignment horizontal="right" vertical="center"/>
      <protection locked="0"/>
    </xf>
    <xf numFmtId="190" fontId="104" fillId="73" borderId="70">
      <alignment horizontal="right" vertical="center"/>
      <protection locked="0"/>
    </xf>
    <xf numFmtId="190" fontId="104" fillId="73" borderId="70">
      <alignment horizontal="right" vertical="center"/>
      <protection locked="0"/>
    </xf>
    <xf numFmtId="197" fontId="104" fillId="73" borderId="70">
      <alignment horizontal="right" vertical="center"/>
      <protection locked="0"/>
    </xf>
    <xf numFmtId="194" fontId="104" fillId="73" borderId="70">
      <alignment horizontal="right" vertical="center"/>
      <protection locked="0"/>
    </xf>
    <xf numFmtId="197" fontId="104" fillId="73" borderId="70">
      <alignment horizontal="right" vertical="center"/>
      <protection locked="0"/>
    </xf>
    <xf numFmtId="185" fontId="104" fillId="73" borderId="70">
      <alignment horizontal="right" vertical="center"/>
      <protection locked="0"/>
    </xf>
    <xf numFmtId="185" fontId="104" fillId="73" borderId="70">
      <alignment horizontal="right" vertical="center"/>
      <protection locked="0"/>
    </xf>
    <xf numFmtId="185" fontId="104" fillId="73" borderId="70">
      <alignment horizontal="right" vertical="center"/>
      <protection locked="0"/>
    </xf>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01" fillId="86" borderId="70" applyNumberFormat="0">
      <protection locked="0"/>
    </xf>
    <xf numFmtId="190" fontId="149" fillId="44" borderId="67" applyBorder="0"/>
    <xf numFmtId="4" fontId="150" fillId="71" borderId="65" applyNumberFormat="0" applyProtection="0">
      <alignment vertical="center"/>
    </xf>
    <xf numFmtId="4" fontId="147" fillId="22" borderId="70"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190" fontId="144" fillId="88" borderId="70"/>
    <xf numFmtId="4" fontId="152" fillId="86" borderId="63" applyNumberFormat="0" applyProtection="0">
      <alignment horizontal="right" vertical="center"/>
    </xf>
    <xf numFmtId="37" fontId="107" fillId="0" borderId="68" applyNumberFormat="0"/>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190" fontId="101" fillId="44" borderId="65" applyNumberFormat="0" applyProtection="0">
      <alignment horizontal="left" vertical="top" indent="1"/>
    </xf>
    <xf numFmtId="185" fontId="3" fillId="27" borderId="70">
      <alignment vertical="center"/>
    </xf>
    <xf numFmtId="194" fontId="3" fillId="27" borderId="70">
      <alignment vertical="center"/>
    </xf>
    <xf numFmtId="197" fontId="3" fillId="27" borderId="70">
      <alignment vertical="center"/>
    </xf>
    <xf numFmtId="185" fontId="3" fillId="20" borderId="70">
      <alignment vertical="center"/>
      <protection locked="0"/>
    </xf>
    <xf numFmtId="194" fontId="3" fillId="20" borderId="70">
      <alignment vertical="center"/>
      <protection locked="0"/>
    </xf>
    <xf numFmtId="201" fontId="3" fillId="33" borderId="70">
      <alignment vertical="center"/>
    </xf>
    <xf numFmtId="194" fontId="3" fillId="33" borderId="70">
      <alignment vertical="center"/>
    </xf>
    <xf numFmtId="197" fontId="3" fillId="33" borderId="70">
      <alignment vertical="center"/>
    </xf>
    <xf numFmtId="185" fontId="3" fillId="33" borderId="70">
      <alignment vertical="center"/>
    </xf>
    <xf numFmtId="194" fontId="3" fillId="90" borderId="70">
      <alignment horizontal="right" vertical="center"/>
      <protection locked="0"/>
    </xf>
    <xf numFmtId="197" fontId="3" fillId="90" borderId="70">
      <alignment horizontal="right" vertical="center"/>
      <protection locked="0"/>
    </xf>
    <xf numFmtId="185" fontId="3" fillId="90" borderId="70">
      <alignment horizontal="right" vertical="center"/>
      <protection locked="0"/>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5" fontId="107" fillId="0" borderId="72" applyFill="0"/>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190" fontId="101" fillId="85" borderId="65" applyNumberFormat="0" applyProtection="0">
      <alignment horizontal="left" vertical="top" indent="1"/>
    </xf>
    <xf numFmtId="190" fontId="101" fillId="37" borderId="65" applyNumberFormat="0" applyProtection="0">
      <alignment horizontal="left" vertical="center" indent="1"/>
    </xf>
    <xf numFmtId="190" fontId="132" fillId="67" borderId="63" applyNumberForma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32" fillId="67" borderId="63" applyNumberFormat="0" applyAlignment="0" applyProtection="0"/>
    <xf numFmtId="190" fontId="132" fillId="67" borderId="63" applyNumberFormat="0" applyAlignment="0" applyProtection="0"/>
    <xf numFmtId="0" fontId="3" fillId="33" borderId="70">
      <alignment vertical="center"/>
    </xf>
    <xf numFmtId="190" fontId="149" fillId="44" borderId="67" applyBorder="0"/>
    <xf numFmtId="190" fontId="101" fillId="44"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5" applyNumberFormat="0" applyProtection="0">
      <alignment horizontal="left" vertical="top" indent="1"/>
    </xf>
    <xf numFmtId="4" fontId="144" fillId="39" borderId="63" applyNumberFormat="0" applyProtection="0">
      <alignment horizontal="right" vertical="center"/>
    </xf>
    <xf numFmtId="190" fontId="144" fillId="85" borderId="65" applyNumberFormat="0" applyProtection="0">
      <alignment horizontal="left" vertical="top" indent="1"/>
    </xf>
    <xf numFmtId="190" fontId="144" fillId="38" borderId="65" applyNumberFormat="0" applyProtection="0">
      <alignment horizontal="left" vertical="top" indent="1"/>
    </xf>
    <xf numFmtId="190" fontId="144" fillId="85" borderId="65" applyNumberFormat="0" applyProtection="0">
      <alignment horizontal="left" vertical="top" indent="1"/>
    </xf>
    <xf numFmtId="190" fontId="101" fillId="37" borderId="65" applyNumberFormat="0" applyProtection="0">
      <alignment horizontal="left" vertical="top" indent="1"/>
    </xf>
    <xf numFmtId="190" fontId="101" fillId="38" borderId="65" applyNumberFormat="0" applyProtection="0">
      <alignment horizontal="left" vertical="center"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44" fillId="36" borderId="63" applyNumberFormat="0" applyProtection="0">
      <alignment horizontal="left" vertical="center" indent="1"/>
    </xf>
    <xf numFmtId="190" fontId="104" fillId="72" borderId="29">
      <alignment vertical="center"/>
    </xf>
    <xf numFmtId="190" fontId="144" fillId="85" borderId="65" applyNumberFormat="0" applyProtection="0">
      <alignment horizontal="left" vertical="top" indent="1"/>
    </xf>
    <xf numFmtId="4" fontId="144" fillId="81" borderId="63" applyNumberFormat="0" applyProtection="0">
      <alignment horizontal="right" vertical="center"/>
    </xf>
    <xf numFmtId="190" fontId="104" fillId="72" borderId="70">
      <alignment vertical="center"/>
    </xf>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40" fillId="64" borderId="63" applyNumberFormat="0" applyAlignment="0" applyProtection="0"/>
    <xf numFmtId="190" fontId="132" fillId="67" borderId="63" applyNumberFormat="0" applyAlignment="0" applyProtection="0"/>
    <xf numFmtId="190" fontId="145" fillId="67" borderId="64" applyNumberFormat="0" applyAlignment="0" applyProtection="0"/>
    <xf numFmtId="190" fontId="145" fillId="67" borderId="64" applyNumberFormat="0" applyAlignment="0" applyProtection="0"/>
    <xf numFmtId="190" fontId="148" fillId="74" borderId="65" applyNumberFormat="0" applyProtection="0">
      <alignment horizontal="left" vertical="top" indent="1"/>
    </xf>
    <xf numFmtId="4" fontId="144" fillId="79" borderId="66"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190" fontId="101" fillId="44" borderId="65" applyNumberFormat="0" applyProtection="0">
      <alignment horizontal="left" vertical="top" indent="1"/>
    </xf>
    <xf numFmtId="37" fontId="107" fillId="0" borderId="68" applyNumberFormat="0"/>
    <xf numFmtId="190" fontId="144" fillId="44" borderId="65" applyNumberFormat="0" applyProtection="0">
      <alignment horizontal="left" vertical="top" indent="1"/>
    </xf>
    <xf numFmtId="190" fontId="134" fillId="0" borderId="69" applyNumberFormat="0" applyFill="0" applyAlignment="0" applyProtection="0"/>
    <xf numFmtId="190" fontId="134" fillId="0" borderId="69" applyNumberFormat="0" applyFill="0" applyAlignment="0" applyProtection="0"/>
    <xf numFmtId="190" fontId="144" fillId="38" borderId="65" applyNumberFormat="0" applyProtection="0">
      <alignment horizontal="left" vertical="top" indent="1"/>
    </xf>
    <xf numFmtId="186" fontId="3" fillId="20" borderId="70">
      <alignment vertical="center"/>
      <protection locked="0"/>
    </xf>
    <xf numFmtId="190" fontId="101" fillId="37" borderId="65" applyNumberFormat="0" applyProtection="0">
      <alignment horizontal="left" vertical="top" indent="1"/>
    </xf>
    <xf numFmtId="4" fontId="144" fillId="77" borderId="63" applyNumberFormat="0" applyProtection="0">
      <alignment horizontal="right" vertical="center"/>
    </xf>
    <xf numFmtId="190" fontId="144" fillId="85" borderId="65" applyNumberFormat="0" applyProtection="0">
      <alignment horizontal="left" vertical="top" indent="1"/>
    </xf>
    <xf numFmtId="4" fontId="150" fillId="71" borderId="65" applyNumberFormat="0" applyProtection="0">
      <alignment vertical="center"/>
    </xf>
    <xf numFmtId="4" fontId="101" fillId="44" borderId="66" applyNumberFormat="0" applyProtection="0">
      <alignment horizontal="left" vertical="center" indent="1"/>
    </xf>
    <xf numFmtId="190" fontId="144" fillId="63" borderId="63" applyNumberFormat="0" applyFont="0" applyAlignment="0" applyProtection="0"/>
    <xf numFmtId="190" fontId="144" fillId="85" borderId="65" applyNumberFormat="0" applyProtection="0">
      <alignment horizontal="left" vertical="top" indent="1"/>
    </xf>
    <xf numFmtId="4" fontId="101" fillId="44" borderId="66" applyNumberFormat="0" applyProtection="0">
      <alignment horizontal="left" vertical="center" indent="1"/>
    </xf>
    <xf numFmtId="190" fontId="144" fillId="44" borderId="65" applyNumberFormat="0" applyProtection="0">
      <alignment horizontal="left" vertical="top" indent="1"/>
    </xf>
    <xf numFmtId="197" fontId="104" fillId="73" borderId="29">
      <alignment horizontal="right" vertical="center"/>
      <protection locked="0"/>
    </xf>
    <xf numFmtId="190" fontId="144" fillId="37" borderId="65" applyNumberFormat="0" applyProtection="0">
      <alignment horizontal="left" vertical="top" indent="1"/>
    </xf>
    <xf numFmtId="190" fontId="144" fillId="85" borderId="63" applyNumberFormat="0" applyProtection="0">
      <alignment horizontal="left" vertical="center" indent="1"/>
    </xf>
    <xf numFmtId="190" fontId="144" fillId="37" borderId="65" applyNumberFormat="0" applyProtection="0">
      <alignment horizontal="left" vertical="top" indent="1"/>
    </xf>
    <xf numFmtId="4" fontId="144" fillId="79" borderId="66" applyNumberFormat="0" applyProtection="0">
      <alignment horizontal="right" vertical="center"/>
    </xf>
    <xf numFmtId="4" fontId="147" fillId="24" borderId="63" applyNumberFormat="0" applyProtection="0">
      <alignment horizontal="right" vertical="center"/>
    </xf>
    <xf numFmtId="190" fontId="101" fillId="37" borderId="65" applyNumberFormat="0" applyProtection="0">
      <alignment horizontal="left" vertical="top" indent="1"/>
    </xf>
    <xf numFmtId="185" fontId="3" fillId="33" borderId="29">
      <alignment vertical="center"/>
    </xf>
    <xf numFmtId="4" fontId="144" fillId="83" borderId="66" applyNumberFormat="0" applyProtection="0">
      <alignment horizontal="left" vertical="center" indent="1"/>
    </xf>
    <xf numFmtId="190" fontId="140" fillId="64" borderId="63" applyNumberFormat="0" applyAlignment="0" applyProtection="0"/>
    <xf numFmtId="190" fontId="145" fillId="67" borderId="64" applyNumberFormat="0" applyAlignment="0" applyProtection="0"/>
    <xf numFmtId="186" fontId="104" fillId="23" borderId="29">
      <alignment vertical="center"/>
    </xf>
    <xf numFmtId="190" fontId="101" fillId="38" borderId="65" applyNumberFormat="0" applyProtection="0">
      <alignment horizontal="left" vertical="center" indent="1"/>
    </xf>
    <xf numFmtId="190" fontId="101" fillId="85" borderId="65" applyNumberFormat="0" applyProtection="0">
      <alignment horizontal="left" vertical="top" indent="1"/>
    </xf>
    <xf numFmtId="190" fontId="144" fillId="63" borderId="63" applyNumberFormat="0" applyFont="0" applyAlignment="0" applyProtection="0"/>
    <xf numFmtId="190" fontId="145" fillId="67" borderId="64" applyNumberFormat="0" applyAlignment="0" applyProtection="0"/>
    <xf numFmtId="190" fontId="145" fillId="67" borderId="64" applyNumberFormat="0" applyAlignment="0" applyProtection="0"/>
    <xf numFmtId="4" fontId="144" fillId="74" borderId="63" applyNumberFormat="0" applyProtection="0">
      <alignment vertical="center"/>
    </xf>
    <xf numFmtId="4" fontId="147" fillId="75" borderId="63" applyNumberFormat="0" applyProtection="0">
      <alignment vertical="center"/>
    </xf>
    <xf numFmtId="4" fontId="144" fillId="75" borderId="63" applyNumberFormat="0" applyProtection="0">
      <alignment horizontal="left" vertical="center" indent="1"/>
    </xf>
    <xf numFmtId="190" fontId="148" fillId="74" borderId="65" applyNumberFormat="0" applyProtection="0">
      <alignment horizontal="left" vertical="top" indent="1"/>
    </xf>
    <xf numFmtId="4" fontId="144" fillId="76" borderId="63" applyNumberFormat="0" applyProtection="0">
      <alignment horizontal="left" vertical="center" indent="1"/>
    </xf>
    <xf numFmtId="4" fontId="144" fillId="77" borderId="63" applyNumberFormat="0" applyProtection="0">
      <alignment horizontal="right" vertical="center"/>
    </xf>
    <xf numFmtId="4" fontId="144" fillId="78" borderId="63" applyNumberFormat="0" applyProtection="0">
      <alignment horizontal="right" vertical="center"/>
    </xf>
    <xf numFmtId="4" fontId="144" fillId="79" borderId="66" applyNumberFormat="0" applyProtection="0">
      <alignment horizontal="right" vertical="center"/>
    </xf>
    <xf numFmtId="4" fontId="144" fillId="46" borderId="63" applyNumberFormat="0" applyProtection="0">
      <alignment horizontal="right" vertical="center"/>
    </xf>
    <xf numFmtId="4" fontId="144" fillId="80" borderId="63" applyNumberFormat="0" applyProtection="0">
      <alignment horizontal="right" vertical="center"/>
    </xf>
    <xf numFmtId="4" fontId="144" fillId="81" borderId="63" applyNumberFormat="0" applyProtection="0">
      <alignment horizontal="right" vertical="center"/>
    </xf>
    <xf numFmtId="4" fontId="144" fillId="42" borderId="63" applyNumberFormat="0" applyProtection="0">
      <alignment horizontal="right" vertical="center"/>
    </xf>
    <xf numFmtId="4" fontId="144" fillId="39" borderId="63" applyNumberFormat="0" applyProtection="0">
      <alignment horizontal="right" vertical="center"/>
    </xf>
    <xf numFmtId="4" fontId="144" fillId="82" borderId="63" applyNumberFormat="0" applyProtection="0">
      <alignment horizontal="right" vertical="center"/>
    </xf>
    <xf numFmtId="4" fontId="144" fillId="83" borderId="66" applyNumberFormat="0" applyProtection="0">
      <alignment horizontal="left" vertical="center" indent="1"/>
    </xf>
    <xf numFmtId="4" fontId="101" fillId="44" borderId="66" applyNumberFormat="0" applyProtection="0">
      <alignment horizontal="left" vertical="center" indent="1"/>
    </xf>
    <xf numFmtId="4" fontId="101" fillId="44" borderId="66" applyNumberFormat="0" applyProtection="0">
      <alignment horizontal="left" vertical="center" indent="1"/>
    </xf>
    <xf numFmtId="4" fontId="144" fillId="38" borderId="63" applyNumberFormat="0" applyProtection="0">
      <alignment horizontal="right" vertical="center"/>
    </xf>
    <xf numFmtId="4" fontId="144" fillId="37" borderId="66" applyNumberFormat="0" applyProtection="0">
      <alignment horizontal="left" vertical="center" indent="1"/>
    </xf>
    <xf numFmtId="4" fontId="144" fillId="38" borderId="66" applyNumberFormat="0" applyProtection="0">
      <alignment horizontal="left" vertical="center" indent="1"/>
    </xf>
    <xf numFmtId="190" fontId="144" fillId="36" borderId="63" applyNumberFormat="0" applyProtection="0">
      <alignment horizontal="left" vertical="center" indent="1"/>
    </xf>
    <xf numFmtId="190" fontId="101" fillId="44" borderId="65" applyNumberFormat="0" applyProtection="0">
      <alignment horizontal="left" vertical="center" indent="1"/>
    </xf>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44" borderId="65" applyNumberFormat="0" applyProtection="0">
      <alignment horizontal="left" vertical="top" indent="1"/>
    </xf>
    <xf numFmtId="190" fontId="144" fillId="84" borderId="63" applyNumberFormat="0" applyProtection="0">
      <alignment horizontal="left" vertical="center" indent="1"/>
    </xf>
    <xf numFmtId="190" fontId="101" fillId="38" borderId="65" applyNumberFormat="0" applyProtection="0">
      <alignment horizontal="left" vertical="center" indent="1"/>
    </xf>
    <xf numFmtId="190" fontId="144" fillId="38" borderId="65" applyNumberFormat="0" applyProtection="0">
      <alignment horizontal="left" vertical="top" indent="1"/>
    </xf>
    <xf numFmtId="190" fontId="101"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38" borderId="65" applyNumberFormat="0" applyProtection="0">
      <alignment horizontal="left" vertical="top" indent="1"/>
    </xf>
    <xf numFmtId="190" fontId="144" fillId="85" borderId="63" applyNumberFormat="0" applyProtection="0">
      <alignment horizontal="left" vertical="center" indent="1"/>
    </xf>
    <xf numFmtId="190" fontId="101" fillId="85" borderId="65" applyNumberFormat="0" applyProtection="0">
      <alignment horizontal="left" vertical="center" indent="1"/>
    </xf>
    <xf numFmtId="190" fontId="144" fillId="85" borderId="65" applyNumberFormat="0" applyProtection="0">
      <alignment horizontal="left" vertical="top" indent="1"/>
    </xf>
    <xf numFmtId="190" fontId="101"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90" fontId="144" fillId="37" borderId="63" applyNumberFormat="0" applyProtection="0">
      <alignment horizontal="left" vertical="center" indent="1"/>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01"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4" fillId="37" borderId="65" applyNumberFormat="0" applyProtection="0">
      <alignment horizontal="left" vertical="top" indent="1"/>
    </xf>
    <xf numFmtId="190" fontId="149" fillId="44" borderId="67" applyBorder="0"/>
    <xf numFmtId="4" fontId="150" fillId="71" borderId="65" applyNumberFormat="0" applyProtection="0">
      <alignment vertical="center"/>
    </xf>
    <xf numFmtId="4" fontId="150" fillId="36" borderId="65" applyNumberFormat="0" applyProtection="0">
      <alignment horizontal="left" vertical="center" indent="1"/>
    </xf>
    <xf numFmtId="190" fontId="150" fillId="71" borderId="65" applyNumberFormat="0" applyProtection="0">
      <alignment horizontal="left" vertical="top" indent="1"/>
    </xf>
    <xf numFmtId="4" fontId="144" fillId="0" borderId="63" applyNumberFormat="0" applyProtection="0">
      <alignment horizontal="right" vertical="center"/>
    </xf>
    <xf numFmtId="4" fontId="147" fillId="24" borderId="63" applyNumberFormat="0" applyProtection="0">
      <alignment horizontal="right" vertical="center"/>
    </xf>
    <xf numFmtId="4" fontId="144" fillId="76" borderId="63" applyNumberFormat="0" applyProtection="0">
      <alignment horizontal="left" vertical="center" indent="1"/>
    </xf>
    <xf numFmtId="190" fontId="150" fillId="38" borderId="65" applyNumberFormat="0" applyProtection="0">
      <alignment horizontal="left" vertical="top" indent="1"/>
    </xf>
    <xf numFmtId="4" fontId="151" fillId="87" borderId="66" applyNumberFormat="0" applyProtection="0">
      <alignment horizontal="left" vertical="center" indent="1"/>
    </xf>
    <xf numFmtId="4" fontId="152" fillId="86" borderId="63" applyNumberFormat="0" applyProtection="0">
      <alignment horizontal="right" vertical="center"/>
    </xf>
    <xf numFmtId="37" fontId="107" fillId="0" borderId="68" applyNumberFormat="0"/>
    <xf numFmtId="190" fontId="134" fillId="0" borderId="69" applyNumberFormat="0" applyFill="0" applyAlignment="0" applyProtection="0"/>
    <xf numFmtId="190" fontId="134" fillId="0" borderId="69" applyNumberFormat="0" applyFill="0" applyAlignment="0" applyProtection="0"/>
    <xf numFmtId="190" fontId="144" fillId="44" borderId="65" applyNumberFormat="0" applyProtection="0">
      <alignment horizontal="left" vertical="top" indent="1"/>
    </xf>
    <xf numFmtId="190" fontId="101" fillId="44" borderId="65" applyNumberFormat="0" applyProtection="0">
      <alignment horizontal="left" vertical="top" indent="1"/>
    </xf>
    <xf numFmtId="190" fontId="101" fillId="44" borderId="65" applyNumberFormat="0" applyProtection="0">
      <alignment horizontal="left" vertical="top" indent="1"/>
    </xf>
    <xf numFmtId="190" fontId="144" fillId="85" borderId="65" applyNumberFormat="0" applyProtection="0">
      <alignment horizontal="left" vertical="top" indent="1"/>
    </xf>
    <xf numFmtId="190" fontId="144" fillId="37" borderId="65" applyNumberFormat="0" applyProtection="0">
      <alignment horizontal="left" vertical="top" indent="1"/>
    </xf>
    <xf numFmtId="4" fontId="144" fillId="77" borderId="63" applyNumberFormat="0" applyProtection="0">
      <alignment horizontal="right" vertical="center"/>
    </xf>
    <xf numFmtId="190" fontId="145" fillId="67" borderId="64" applyNumberFormat="0" applyAlignment="0" applyProtection="0"/>
    <xf numFmtId="190" fontId="101" fillId="37" borderId="65" applyNumberFormat="0" applyProtection="0">
      <alignment horizontal="left" vertical="top" indent="1"/>
    </xf>
    <xf numFmtId="190" fontId="144" fillId="38" borderId="65" applyNumberFormat="0" applyProtection="0">
      <alignment horizontal="left" vertical="top" indent="1"/>
    </xf>
    <xf numFmtId="185" fontId="3" fillId="27" borderId="70">
      <alignment vertical="center"/>
    </xf>
    <xf numFmtId="185" fontId="3" fillId="27" borderId="70">
      <alignment vertical="center"/>
    </xf>
    <xf numFmtId="185" fontId="3" fillId="27" borderId="70">
      <alignment vertical="center"/>
    </xf>
    <xf numFmtId="0" fontId="3" fillId="27" borderId="70">
      <alignment vertical="center"/>
    </xf>
    <xf numFmtId="0" fontId="3" fillId="27" borderId="70">
      <alignment vertical="center"/>
    </xf>
    <xf numFmtId="0" fontId="3" fillId="27" borderId="70">
      <alignment vertical="center"/>
    </xf>
    <xf numFmtId="0" fontId="3" fillId="27" borderId="70">
      <alignment vertical="center"/>
    </xf>
    <xf numFmtId="185" fontId="3" fillId="27" borderId="70">
      <alignment vertical="center"/>
    </xf>
    <xf numFmtId="194" fontId="3" fillId="27" borderId="70">
      <alignment vertical="center"/>
    </xf>
    <xf numFmtId="185" fontId="3" fillId="27" borderId="70">
      <alignment vertical="center"/>
    </xf>
    <xf numFmtId="201" fontId="3" fillId="27" borderId="70">
      <alignment vertical="center"/>
    </xf>
    <xf numFmtId="194" fontId="3" fillId="27" borderId="70">
      <alignment vertical="center"/>
    </xf>
    <xf numFmtId="194" fontId="3" fillId="27" borderId="70">
      <alignment vertical="center"/>
    </xf>
    <xf numFmtId="197" fontId="3" fillId="27" borderId="70">
      <alignment vertical="center"/>
    </xf>
    <xf numFmtId="186" fontId="3" fillId="20" borderId="70">
      <alignment vertical="center"/>
      <protection locked="0"/>
    </xf>
    <xf numFmtId="186" fontId="3" fillId="20" borderId="70">
      <alignment vertical="center"/>
      <protection locked="0"/>
    </xf>
    <xf numFmtId="0" fontId="3" fillId="20" borderId="70">
      <alignment vertical="center"/>
      <protection locked="0"/>
    </xf>
    <xf numFmtId="0" fontId="3" fillId="20" borderId="70">
      <alignment vertical="center"/>
      <protection locked="0"/>
    </xf>
    <xf numFmtId="186" fontId="3" fillId="20" borderId="70">
      <alignment vertical="center"/>
      <protection locked="0"/>
    </xf>
    <xf numFmtId="186" fontId="3" fillId="20" borderId="70">
      <alignment vertical="center"/>
      <protection locked="0"/>
    </xf>
    <xf numFmtId="0" fontId="3" fillId="20" borderId="70">
      <alignment vertical="center"/>
      <protection locked="0"/>
    </xf>
    <xf numFmtId="0" fontId="3" fillId="20" borderId="70">
      <alignment vertical="center"/>
      <protection locked="0"/>
    </xf>
    <xf numFmtId="186" fontId="3" fillId="20" borderId="70">
      <alignment vertical="center"/>
      <protection locked="0"/>
    </xf>
    <xf numFmtId="186" fontId="3" fillId="20" borderId="70">
      <alignment vertical="center"/>
      <protection locked="0"/>
    </xf>
    <xf numFmtId="194" fontId="3" fillId="20" borderId="70">
      <alignment vertical="center"/>
      <protection locked="0"/>
    </xf>
    <xf numFmtId="185" fontId="3" fillId="20" borderId="70">
      <alignment vertical="center"/>
      <protection locked="0"/>
    </xf>
    <xf numFmtId="167" fontId="3" fillId="20" borderId="70">
      <alignment vertical="center"/>
      <protection locked="0"/>
    </xf>
    <xf numFmtId="167" fontId="3" fillId="20" borderId="70">
      <alignment vertical="center"/>
      <protection locked="0"/>
    </xf>
    <xf numFmtId="167" fontId="3" fillId="20" borderId="70">
      <alignment vertical="center"/>
      <protection locked="0"/>
    </xf>
    <xf numFmtId="167" fontId="3" fillId="20" borderId="70">
      <alignment vertical="center"/>
      <protection locked="0"/>
    </xf>
    <xf numFmtId="185" fontId="3" fillId="20" borderId="70">
      <alignment vertical="center"/>
      <protection locked="0"/>
    </xf>
    <xf numFmtId="185" fontId="3" fillId="20" borderId="70">
      <alignment vertical="center"/>
      <protection locked="0"/>
    </xf>
    <xf numFmtId="194" fontId="3" fillId="20" borderId="70">
      <alignment vertical="center"/>
      <protection locked="0"/>
    </xf>
    <xf numFmtId="185"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186" fontId="3" fillId="33" borderId="70">
      <alignment vertical="center"/>
    </xf>
    <xf numFmtId="201" fontId="3" fillId="33" borderId="70">
      <alignment vertical="center"/>
    </xf>
    <xf numFmtId="194" fontId="3" fillId="33" borderId="70">
      <alignment vertical="center"/>
    </xf>
    <xf numFmtId="194" fontId="3" fillId="33" borderId="70">
      <alignment vertical="center"/>
    </xf>
    <xf numFmtId="197" fontId="3" fillId="33" borderId="70">
      <alignment vertical="center"/>
    </xf>
    <xf numFmtId="0" fontId="3" fillId="33" borderId="70">
      <alignment vertical="center"/>
    </xf>
    <xf numFmtId="0" fontId="3" fillId="33" borderId="70">
      <alignment vertical="center"/>
    </xf>
    <xf numFmtId="0" fontId="3" fillId="33" borderId="70">
      <alignment vertical="center"/>
    </xf>
    <xf numFmtId="0" fontId="3" fillId="33" borderId="70">
      <alignment vertical="center"/>
    </xf>
    <xf numFmtId="185" fontId="3" fillId="33" borderId="70">
      <alignment vertical="center"/>
    </xf>
    <xf numFmtId="194" fontId="3" fillId="33" borderId="70">
      <alignment vertical="center"/>
    </xf>
    <xf numFmtId="185" fontId="3" fillId="33" borderId="70">
      <alignment vertical="center"/>
    </xf>
    <xf numFmtId="185" fontId="3" fillId="33" borderId="70">
      <alignment vertical="center"/>
    </xf>
    <xf numFmtId="185" fontId="3" fillId="90" borderId="70">
      <alignment horizontal="right" vertical="center"/>
      <protection locked="0"/>
    </xf>
    <xf numFmtId="0" fontId="3" fillId="90" borderId="70">
      <alignment horizontal="right" vertical="center"/>
      <protection locked="0"/>
    </xf>
    <xf numFmtId="0" fontId="3" fillId="90" borderId="70">
      <alignment horizontal="right" vertical="center"/>
      <protection locked="0"/>
    </xf>
    <xf numFmtId="0" fontId="3" fillId="90" borderId="70">
      <alignment horizontal="right" vertical="center"/>
      <protection locked="0"/>
    </xf>
    <xf numFmtId="201" fontId="3" fillId="90" borderId="70">
      <alignment horizontal="right" vertical="center"/>
      <protection locked="0"/>
    </xf>
    <xf numFmtId="194" fontId="3" fillId="90" borderId="70">
      <alignment horizontal="right" vertical="center"/>
      <protection locked="0"/>
    </xf>
    <xf numFmtId="194" fontId="3" fillId="90" borderId="70">
      <alignment horizontal="right" vertical="center"/>
      <protection locked="0"/>
    </xf>
    <xf numFmtId="197" fontId="3" fillId="90" borderId="70">
      <alignment horizontal="right" vertical="center"/>
      <protection locked="0"/>
    </xf>
    <xf numFmtId="185" fontId="3" fillId="90" borderId="70">
      <alignment horizontal="right" vertical="center"/>
      <protection locked="0"/>
    </xf>
    <xf numFmtId="194" fontId="3" fillId="90" borderId="70">
      <alignment horizontal="right" vertical="center"/>
      <protection locked="0"/>
    </xf>
    <xf numFmtId="185" fontId="3" fillId="90" borderId="70">
      <alignment horizontal="right" vertical="center"/>
      <protection locked="0"/>
    </xf>
    <xf numFmtId="185" fontId="3" fillId="90" borderId="70">
      <alignment horizontal="right" vertical="center"/>
      <protection locked="0"/>
    </xf>
    <xf numFmtId="0" fontId="101" fillId="86" borderId="70" applyNumberFormat="0">
      <protection locked="0"/>
    </xf>
    <xf numFmtId="186" fontId="3" fillId="33" borderId="70">
      <alignment vertical="center"/>
    </xf>
    <xf numFmtId="190" fontId="144" fillId="84" borderId="63" applyNumberFormat="0" applyProtection="0">
      <alignment horizontal="left" vertical="center" indent="1"/>
    </xf>
    <xf numFmtId="4" fontId="144" fillId="83" borderId="66" applyNumberFormat="0" applyProtection="0">
      <alignment horizontal="left" vertical="center" indent="1"/>
    </xf>
    <xf numFmtId="190" fontId="144" fillId="44" borderId="65" applyNumberFormat="0" applyProtection="0">
      <alignment horizontal="left" vertical="top" indent="1"/>
    </xf>
    <xf numFmtId="4" fontId="144" fillId="82" borderId="63" applyNumberFormat="0" applyProtection="0">
      <alignment horizontal="right" vertical="center"/>
    </xf>
    <xf numFmtId="190" fontId="144" fillId="85" borderId="65" applyNumberFormat="0" applyProtection="0">
      <alignment horizontal="left" vertical="top" indent="1"/>
    </xf>
    <xf numFmtId="190" fontId="144" fillId="85" borderId="65" applyNumberFormat="0" applyProtection="0">
      <alignment horizontal="left" vertical="top" indent="1"/>
    </xf>
    <xf numFmtId="186" fontId="104" fillId="22" borderId="70">
      <alignment vertical="center"/>
      <protection locked="0"/>
    </xf>
    <xf numFmtId="185" fontId="3" fillId="90" borderId="29">
      <alignment horizontal="right" vertical="center"/>
      <protection locked="0"/>
    </xf>
    <xf numFmtId="190" fontId="101" fillId="37" borderId="65" applyNumberFormat="0" applyProtection="0">
      <alignment horizontal="left" vertical="center" indent="1"/>
    </xf>
    <xf numFmtId="190" fontId="144" fillId="37" borderId="65" applyNumberFormat="0" applyProtection="0">
      <alignment horizontal="left" vertical="top" indent="1"/>
    </xf>
    <xf numFmtId="190" fontId="144" fillId="44" borderId="65" applyNumberFormat="0" applyProtection="0">
      <alignment horizontal="left" vertical="top" indent="1"/>
    </xf>
    <xf numFmtId="190" fontId="144" fillId="85" borderId="65" applyNumberFormat="0" applyProtection="0">
      <alignment horizontal="left" vertical="top" indent="1"/>
    </xf>
    <xf numFmtId="190" fontId="144" fillId="85" borderId="65" applyNumberFormat="0" applyProtection="0">
      <alignment horizontal="left" vertical="top" indent="1"/>
    </xf>
    <xf numFmtId="185" fontId="104" fillId="22" borderId="70">
      <alignment vertical="center"/>
      <protection locked="0"/>
    </xf>
    <xf numFmtId="4" fontId="147" fillId="75" borderId="63" applyNumberFormat="0" applyProtection="0">
      <alignment vertical="center"/>
    </xf>
    <xf numFmtId="190" fontId="145" fillId="67" borderId="64" applyNumberFormat="0" applyAlignment="0" applyProtection="0"/>
    <xf numFmtId="185" fontId="104" fillId="23" borderId="70">
      <alignment vertical="center"/>
    </xf>
    <xf numFmtId="190" fontId="101" fillId="86" borderId="70" applyNumberFormat="0">
      <protection locked="0"/>
    </xf>
    <xf numFmtId="190" fontId="144" fillId="88" borderId="70"/>
    <xf numFmtId="190" fontId="144" fillId="44" borderId="65" applyNumberFormat="0" applyProtection="0">
      <alignment horizontal="left" vertical="top" indent="1"/>
    </xf>
    <xf numFmtId="190" fontId="144" fillId="38" borderId="65" applyNumberFormat="0" applyProtection="0">
      <alignment horizontal="left" vertical="top" indent="1"/>
    </xf>
    <xf numFmtId="190" fontId="144" fillId="63" borderId="63" applyNumberFormat="0" applyFont="0" applyAlignment="0" applyProtection="0"/>
    <xf numFmtId="4" fontId="144" fillId="83" borderId="66" applyNumberFormat="0" applyProtection="0">
      <alignment horizontal="left" vertical="center" indent="1"/>
    </xf>
    <xf numFmtId="4" fontId="144" fillId="42" borderId="63" applyNumberFormat="0" applyProtection="0">
      <alignment horizontal="right" vertical="center"/>
    </xf>
    <xf numFmtId="4" fontId="144" fillId="38" borderId="63" applyNumberFormat="0" applyProtection="0">
      <alignment horizontal="right" vertical="center"/>
    </xf>
    <xf numFmtId="190" fontId="144" fillId="85" borderId="65" applyNumberFormat="0" applyProtection="0">
      <alignment horizontal="left" vertical="top" indent="1"/>
    </xf>
    <xf numFmtId="190" fontId="144" fillId="37" borderId="65" applyNumberFormat="0" applyProtection="0">
      <alignment horizontal="left" vertical="top" indent="1"/>
    </xf>
    <xf numFmtId="4" fontId="144" fillId="77" borderId="63" applyNumberFormat="0" applyProtection="0">
      <alignment horizontal="right" vertical="center"/>
    </xf>
    <xf numFmtId="4" fontId="144" fillId="77" borderId="63" applyNumberFormat="0" applyProtection="0">
      <alignment horizontal="right" vertical="center"/>
    </xf>
    <xf numFmtId="0" fontId="114" fillId="0" borderId="0"/>
    <xf numFmtId="0" fontId="1" fillId="0" borderId="0"/>
    <xf numFmtId="0" fontId="1" fillId="0" borderId="0"/>
    <xf numFmtId="0" fontId="1" fillId="0" borderId="0"/>
    <xf numFmtId="0" fontId="101" fillId="0" borderId="0"/>
  </cellStyleXfs>
  <cellXfs count="1452">
    <xf numFmtId="0" fontId="0" fillId="0" borderId="0" xfId="0"/>
    <xf numFmtId="0" fontId="5" fillId="0" borderId="0" xfId="0" applyFont="1"/>
    <xf numFmtId="0" fontId="6" fillId="0" borderId="0" xfId="0" applyFont="1"/>
    <xf numFmtId="0" fontId="7" fillId="3" borderId="0" xfId="0" applyFont="1" applyFill="1" applyAlignment="1">
      <alignment horizontal="left" vertical="center"/>
    </xf>
    <xf numFmtId="0" fontId="6" fillId="3" borderId="0" xfId="0" applyFont="1" applyFill="1" applyAlignment="1">
      <alignment horizontal="left" vertical="center"/>
    </xf>
    <xf numFmtId="0" fontId="6" fillId="3" borderId="0" xfId="0" applyFont="1" applyFill="1" applyAlignment="1">
      <alignment vertical="center"/>
    </xf>
    <xf numFmtId="0" fontId="8" fillId="3" borderId="0" xfId="0" applyFont="1" applyFill="1" applyAlignment="1">
      <alignment horizontal="left" vertical="center"/>
    </xf>
    <xf numFmtId="0" fontId="9" fillId="3" borderId="0" xfId="0" applyFont="1" applyFill="1" applyAlignment="1">
      <alignment horizontal="left" vertical="center"/>
    </xf>
    <xf numFmtId="0" fontId="9" fillId="3" borderId="0" xfId="0" applyFont="1" applyFill="1" applyAlignment="1">
      <alignment vertical="center"/>
    </xf>
    <xf numFmtId="0" fontId="5" fillId="0" borderId="0" xfId="0" applyFont="1" applyAlignment="1">
      <alignment horizontal="left"/>
    </xf>
    <xf numFmtId="0" fontId="16" fillId="5" borderId="0" xfId="0" applyFont="1" applyFill="1"/>
    <xf numFmtId="0" fontId="11" fillId="0" borderId="0" xfId="10" applyAlignment="1">
      <alignment horizontal="left"/>
    </xf>
    <xf numFmtId="0" fontId="17" fillId="0" borderId="0" xfId="0" applyFont="1"/>
    <xf numFmtId="0" fontId="12" fillId="0" borderId="0" xfId="6"/>
    <xf numFmtId="165" fontId="12" fillId="0" borderId="0" xfId="6" applyNumberFormat="1"/>
    <xf numFmtId="166" fontId="12" fillId="0" borderId="0" xfId="6" applyNumberFormat="1"/>
    <xf numFmtId="0" fontId="19" fillId="0" borderId="0" xfId="0" applyFont="1" applyAlignment="1">
      <alignment horizontal="right" vertical="center" wrapText="1"/>
    </xf>
    <xf numFmtId="0" fontId="20" fillId="0" borderId="0" xfId="0" applyFont="1" applyAlignment="1">
      <alignment horizontal="right" vertical="center" wrapText="1"/>
    </xf>
    <xf numFmtId="0" fontId="21" fillId="0" borderId="0" xfId="0" applyFont="1" applyAlignment="1">
      <alignment horizontal="right" vertical="center" wrapText="1"/>
    </xf>
    <xf numFmtId="0" fontId="22" fillId="0" borderId="0" xfId="0" applyFont="1" applyAlignment="1">
      <alignment vertical="center"/>
    </xf>
    <xf numFmtId="0" fontId="28" fillId="9" borderId="10" xfId="0" applyFont="1" applyFill="1" applyBorder="1" applyAlignment="1">
      <alignment horizontal="right" vertical="center" wrapText="1"/>
    </xf>
    <xf numFmtId="0" fontId="28" fillId="9" borderId="10" xfId="0" applyFont="1" applyFill="1" applyBorder="1" applyAlignment="1">
      <alignment vertical="center" wrapText="1"/>
    </xf>
    <xf numFmtId="0" fontId="29" fillId="9" borderId="11" xfId="0" applyFont="1" applyFill="1" applyBorder="1" applyAlignment="1">
      <alignment horizontal="right" vertical="center" wrapText="1"/>
    </xf>
    <xf numFmtId="0" fontId="30" fillId="9" borderId="0" xfId="0" applyFont="1" applyFill="1" applyAlignment="1">
      <alignment vertical="center" wrapText="1"/>
    </xf>
    <xf numFmtId="0" fontId="31" fillId="0" borderId="0" xfId="0" applyFont="1" applyAlignment="1">
      <alignment vertical="center" wrapText="1"/>
    </xf>
    <xf numFmtId="0" fontId="28" fillId="9" borderId="11" xfId="0" applyFont="1" applyFill="1" applyBorder="1" applyAlignment="1">
      <alignment horizontal="right" vertical="center" wrapText="1"/>
    </xf>
    <xf numFmtId="0" fontId="27" fillId="0" borderId="5" xfId="0" applyFont="1" applyBorder="1" applyAlignment="1">
      <alignment vertical="center" wrapText="1"/>
    </xf>
    <xf numFmtId="0" fontId="27" fillId="0" borderId="4" xfId="0" applyFont="1" applyBorder="1" applyAlignment="1">
      <alignment vertical="center" wrapText="1"/>
    </xf>
    <xf numFmtId="0" fontId="33" fillId="0" borderId="0" xfId="0" applyFont="1" applyAlignment="1">
      <alignment vertical="center"/>
    </xf>
    <xf numFmtId="0" fontId="11" fillId="0" borderId="0" xfId="10" applyAlignment="1">
      <alignment vertical="center"/>
    </xf>
    <xf numFmtId="0" fontId="32" fillId="0" borderId="9" xfId="0" applyFont="1" applyBorder="1" applyAlignment="1">
      <alignment horizontal="center" vertical="center" wrapText="1"/>
    </xf>
    <xf numFmtId="0" fontId="0" fillId="0" borderId="7" xfId="0" applyBorder="1" applyAlignment="1">
      <alignment vertical="center" wrapText="1"/>
    </xf>
    <xf numFmtId="0" fontId="32" fillId="0" borderId="5" xfId="0" applyFont="1" applyBorder="1" applyAlignment="1">
      <alignment horizontal="center" vertical="center" wrapText="1"/>
    </xf>
    <xf numFmtId="0" fontId="32" fillId="0" borderId="4" xfId="0" applyFont="1" applyBorder="1" applyAlignment="1">
      <alignment vertical="center" wrapText="1"/>
    </xf>
    <xf numFmtId="0" fontId="34" fillId="0" borderId="4" xfId="0" applyFont="1" applyBorder="1" applyAlignment="1">
      <alignment vertical="center" wrapText="1"/>
    </xf>
    <xf numFmtId="0" fontId="35" fillId="0" borderId="9" xfId="0" applyFont="1" applyBorder="1" applyAlignment="1">
      <alignment horizontal="center" vertical="center" wrapText="1"/>
    </xf>
    <xf numFmtId="0" fontId="35" fillId="0" borderId="5" xfId="0" applyFont="1" applyBorder="1" applyAlignment="1">
      <alignment horizontal="center" vertical="center" wrapText="1"/>
    </xf>
    <xf numFmtId="0" fontId="24" fillId="0" borderId="5" xfId="0" applyFont="1" applyBorder="1" applyAlignment="1">
      <alignment horizontal="center" vertical="center" wrapText="1"/>
    </xf>
    <xf numFmtId="0" fontId="23" fillId="0" borderId="0" xfId="0" applyFont="1" applyAlignment="1">
      <alignment vertical="center"/>
    </xf>
    <xf numFmtId="0" fontId="23" fillId="0" borderId="0" xfId="0" applyFont="1"/>
    <xf numFmtId="0" fontId="26" fillId="0" borderId="5" xfId="0" applyFont="1" applyBorder="1" applyAlignment="1">
      <alignment vertical="center"/>
    </xf>
    <xf numFmtId="0" fontId="36" fillId="0" borderId="5" xfId="0" applyFont="1" applyBorder="1" applyAlignment="1">
      <alignment horizontal="center" vertical="center" wrapText="1"/>
    </xf>
    <xf numFmtId="0" fontId="26" fillId="0" borderId="4" xfId="0" applyFont="1" applyBorder="1" applyAlignment="1">
      <alignment vertical="center"/>
    </xf>
    <xf numFmtId="0" fontId="37" fillId="0" borderId="0" xfId="0" applyFont="1" applyAlignment="1">
      <alignment vertical="center"/>
    </xf>
    <xf numFmtId="0" fontId="25" fillId="0" borderId="0" xfId="0" applyFont="1" applyAlignment="1">
      <alignment vertical="center"/>
    </xf>
    <xf numFmtId="0" fontId="32" fillId="0" borderId="5" xfId="0" applyFont="1" applyBorder="1" applyAlignment="1">
      <alignment vertical="center" wrapText="1"/>
    </xf>
    <xf numFmtId="3" fontId="32" fillId="0" borderId="5" xfId="0" applyNumberFormat="1" applyFont="1" applyBorder="1" applyAlignment="1">
      <alignment vertical="center" wrapText="1"/>
    </xf>
    <xf numFmtId="0" fontId="32" fillId="0" borderId="3" xfId="0" applyFont="1" applyBorder="1" applyAlignment="1">
      <alignment vertical="center" wrapText="1"/>
    </xf>
    <xf numFmtId="0" fontId="10" fillId="0" borderId="0" xfId="0" applyFont="1" applyAlignment="1">
      <alignment vertical="center"/>
    </xf>
    <xf numFmtId="0" fontId="27" fillId="0" borderId="2" xfId="0" applyFont="1" applyBorder="1" applyAlignment="1">
      <alignment vertical="center" wrapText="1"/>
    </xf>
    <xf numFmtId="9" fontId="0" fillId="0" borderId="0" xfId="11" applyFont="1"/>
    <xf numFmtId="9" fontId="6" fillId="0" borderId="0" xfId="11" applyFont="1"/>
    <xf numFmtId="0" fontId="39" fillId="0" borderId="2" xfId="0" applyFont="1" applyBorder="1" applyAlignment="1">
      <alignment vertical="center" wrapText="1"/>
    </xf>
    <xf numFmtId="0" fontId="39" fillId="0" borderId="4" xfId="0" applyFont="1" applyBorder="1" applyAlignment="1">
      <alignment vertical="center" wrapText="1"/>
    </xf>
    <xf numFmtId="0" fontId="23" fillId="0" borderId="0" xfId="0" applyFont="1" applyAlignment="1">
      <alignment horizontal="justify" vertical="center" wrapText="1"/>
    </xf>
    <xf numFmtId="0" fontId="32" fillId="0" borderId="6"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2" xfId="0" applyFont="1" applyBorder="1" applyAlignment="1">
      <alignment vertical="center" wrapText="1"/>
    </xf>
    <xf numFmtId="0" fontId="34" fillId="0" borderId="3" xfId="0" applyFont="1" applyBorder="1" applyAlignment="1">
      <alignment vertical="center" wrapText="1"/>
    </xf>
    <xf numFmtId="0" fontId="23" fillId="0" borderId="0" xfId="0" applyFont="1" applyAlignment="1">
      <alignment horizontal="justify" vertical="center"/>
    </xf>
    <xf numFmtId="0" fontId="10" fillId="0" borderId="0" xfId="0" applyFont="1" applyAlignment="1">
      <alignment horizontal="justify" vertical="center"/>
    </xf>
    <xf numFmtId="0" fontId="35" fillId="0" borderId="9" xfId="0" applyFont="1" applyBorder="1" applyAlignment="1">
      <alignment vertical="center" wrapText="1"/>
    </xf>
    <xf numFmtId="0" fontId="0" fillId="0" borderId="7" xfId="0" applyBorder="1" applyAlignment="1">
      <alignment vertical="top" wrapText="1"/>
    </xf>
    <xf numFmtId="0" fontId="35" fillId="0" borderId="5" xfId="0" applyFont="1" applyBorder="1" applyAlignment="1">
      <alignment vertical="center" wrapText="1"/>
    </xf>
    <xf numFmtId="0" fontId="45" fillId="0" borderId="4" xfId="0" applyFont="1" applyBorder="1" applyAlignment="1">
      <alignment vertical="center" wrapText="1"/>
    </xf>
    <xf numFmtId="0" fontId="46" fillId="0" borderId="0" xfId="0" applyFont="1" applyAlignment="1">
      <alignment vertical="center"/>
    </xf>
    <xf numFmtId="0" fontId="47" fillId="0" borderId="0" xfId="0" applyFont="1"/>
    <xf numFmtId="0" fontId="48" fillId="0" borderId="0" xfId="0" applyFont="1" applyAlignment="1">
      <alignment vertical="top"/>
    </xf>
    <xf numFmtId="0" fontId="47" fillId="0" borderId="0" xfId="0" applyFont="1" applyAlignment="1">
      <alignment vertical="top"/>
    </xf>
    <xf numFmtId="0" fontId="27" fillId="0" borderId="7" xfId="0" applyFont="1" applyBorder="1" applyAlignment="1">
      <alignment vertical="center" wrapText="1"/>
    </xf>
    <xf numFmtId="0" fontId="32" fillId="0" borderId="17"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7" xfId="0" applyFont="1" applyBorder="1" applyAlignment="1">
      <alignment horizontal="center" vertical="center" wrapText="1"/>
    </xf>
    <xf numFmtId="0" fontId="34" fillId="0" borderId="7" xfId="0" applyFont="1" applyBorder="1" applyAlignment="1">
      <alignment vertical="center" wrapText="1"/>
    </xf>
    <xf numFmtId="0" fontId="27" fillId="0" borderId="0" xfId="0" applyFont="1" applyAlignment="1">
      <alignment horizontal="center" vertical="center" wrapText="1"/>
    </xf>
    <xf numFmtId="0" fontId="49" fillId="0" borderId="2" xfId="0" applyFont="1" applyBorder="1" applyAlignment="1">
      <alignment vertical="center" wrapText="1"/>
    </xf>
    <xf numFmtId="0" fontId="49" fillId="0" borderId="4" xfId="0" applyFont="1" applyBorder="1" applyAlignment="1">
      <alignment vertical="center" wrapText="1"/>
    </xf>
    <xf numFmtId="0" fontId="49" fillId="0" borderId="5" xfId="0" applyFont="1" applyBorder="1" applyAlignment="1">
      <alignment vertical="center" wrapText="1"/>
    </xf>
    <xf numFmtId="0" fontId="49" fillId="10" borderId="5" xfId="0" applyFont="1" applyFill="1" applyBorder="1" applyAlignment="1">
      <alignment vertical="center" wrapText="1"/>
    </xf>
    <xf numFmtId="0" fontId="49" fillId="0" borderId="7" xfId="0" applyFont="1" applyBorder="1" applyAlignment="1">
      <alignment vertical="center" wrapText="1"/>
    </xf>
    <xf numFmtId="0" fontId="49" fillId="12" borderId="5" xfId="0" applyFont="1" applyFill="1" applyBorder="1" applyAlignment="1">
      <alignment vertical="center" wrapText="1"/>
    </xf>
    <xf numFmtId="0" fontId="49" fillId="9" borderId="5" xfId="0" applyFont="1" applyFill="1" applyBorder="1" applyAlignment="1">
      <alignment vertical="center" wrapText="1"/>
    </xf>
    <xf numFmtId="1" fontId="6" fillId="0" borderId="0" xfId="0" applyNumberFormat="1" applyFont="1"/>
    <xf numFmtId="0" fontId="27" fillId="0" borderId="0" xfId="0" applyFont="1" applyAlignment="1">
      <alignment vertical="center" wrapText="1"/>
    </xf>
    <xf numFmtId="0" fontId="32" fillId="0" borderId="0" xfId="0" applyFont="1" applyAlignment="1">
      <alignment vertical="center" wrapText="1"/>
    </xf>
    <xf numFmtId="3" fontId="32" fillId="0" borderId="0" xfId="0" applyNumberFormat="1" applyFont="1" applyAlignment="1">
      <alignment vertical="center" wrapText="1"/>
    </xf>
    <xf numFmtId="0" fontId="51" fillId="0" borderId="0" xfId="0" applyFont="1" applyAlignment="1">
      <alignment vertical="center"/>
    </xf>
    <xf numFmtId="0" fontId="51" fillId="0" borderId="18" xfId="0" applyFont="1" applyBorder="1" applyAlignment="1">
      <alignment vertical="center"/>
    </xf>
    <xf numFmtId="0" fontId="51" fillId="0" borderId="18" xfId="0" applyFont="1" applyBorder="1" applyAlignment="1">
      <alignment vertical="center" wrapText="1"/>
    </xf>
    <xf numFmtId="0" fontId="51" fillId="0" borderId="19" xfId="0" applyFont="1" applyBorder="1" applyAlignment="1">
      <alignment vertical="center"/>
    </xf>
    <xf numFmtId="0" fontId="43" fillId="0" borderId="0" xfId="0" applyFont="1" applyAlignment="1">
      <alignment vertical="center" wrapText="1"/>
    </xf>
    <xf numFmtId="0" fontId="51" fillId="0" borderId="20" xfId="0" applyFont="1" applyBorder="1" applyAlignment="1">
      <alignment vertical="center"/>
    </xf>
    <xf numFmtId="1" fontId="0" fillId="0" borderId="0" xfId="0" applyNumberFormat="1"/>
    <xf numFmtId="0" fontId="0" fillId="0" borderId="0" xfId="0" applyAlignment="1">
      <alignment horizontal="right"/>
    </xf>
    <xf numFmtId="0" fontId="43" fillId="0" borderId="2" xfId="0" applyFont="1" applyBorder="1" applyAlignment="1">
      <alignment vertical="center" wrapText="1"/>
    </xf>
    <xf numFmtId="0" fontId="43" fillId="0" borderId="4" xfId="0" applyFont="1" applyBorder="1" applyAlignment="1">
      <alignment vertical="center" wrapText="1"/>
    </xf>
    <xf numFmtId="0" fontId="43" fillId="0" borderId="5" xfId="0" applyFont="1" applyBorder="1" applyAlignment="1">
      <alignment vertical="center"/>
    </xf>
    <xf numFmtId="0" fontId="43" fillId="0" borderId="5" xfId="0" applyFont="1" applyBorder="1" applyAlignment="1">
      <alignment vertical="center" wrapText="1"/>
    </xf>
    <xf numFmtId="0" fontId="51" fillId="0" borderId="0" xfId="0" applyFont="1"/>
    <xf numFmtId="0" fontId="43" fillId="0" borderId="4" xfId="0" applyFont="1" applyBorder="1" applyAlignment="1">
      <alignment vertical="center"/>
    </xf>
    <xf numFmtId="0" fontId="60" fillId="0" borderId="2" xfId="0" applyFont="1" applyBorder="1" applyAlignment="1">
      <alignment vertical="center" wrapText="1"/>
    </xf>
    <xf numFmtId="0" fontId="60" fillId="0" borderId="3" xfId="0" applyFont="1" applyBorder="1" applyAlignment="1">
      <alignment vertical="center" wrapText="1"/>
    </xf>
    <xf numFmtId="0" fontId="60" fillId="0" borderId="4" xfId="0" applyFont="1" applyBorder="1" applyAlignment="1">
      <alignment vertical="center" wrapText="1"/>
    </xf>
    <xf numFmtId="0" fontId="60" fillId="0" borderId="5" xfId="0" applyFont="1" applyBorder="1" applyAlignment="1">
      <alignment vertical="center" wrapText="1"/>
    </xf>
    <xf numFmtId="0" fontId="43" fillId="0" borderId="3" xfId="0" applyFont="1" applyBorder="1" applyAlignment="1">
      <alignment vertical="center" wrapText="1"/>
    </xf>
    <xf numFmtId="0" fontId="43" fillId="0" borderId="0" xfId="0" applyFont="1" applyAlignment="1">
      <alignment vertical="center"/>
    </xf>
    <xf numFmtId="0" fontId="60" fillId="0" borderId="0" xfId="0" applyFont="1" applyAlignment="1">
      <alignment vertical="center" wrapText="1"/>
    </xf>
    <xf numFmtId="9" fontId="60" fillId="0" borderId="0" xfId="11" applyFont="1" applyBorder="1" applyAlignment="1">
      <alignment vertical="center" wrapText="1"/>
    </xf>
    <xf numFmtId="0" fontId="62" fillId="0" borderId="0" xfId="0" applyFont="1"/>
    <xf numFmtId="0" fontId="43" fillId="0" borderId="7" xfId="0" applyFont="1" applyBorder="1" applyAlignment="1">
      <alignment vertical="center" wrapText="1"/>
    </xf>
    <xf numFmtId="0" fontId="0" fillId="0" borderId="16" xfId="0" applyBorder="1"/>
    <xf numFmtId="0" fontId="32" fillId="0" borderId="8"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4" xfId="0" applyFont="1" applyBorder="1" applyAlignment="1">
      <alignment horizontal="center" vertical="center" wrapText="1"/>
    </xf>
    <xf numFmtId="0" fontId="49" fillId="10" borderId="8" xfId="0" applyFont="1" applyFill="1" applyBorder="1" applyAlignment="1">
      <alignment vertical="center" wrapText="1"/>
    </xf>
    <xf numFmtId="0" fontId="49" fillId="10" borderId="4" xfId="0" applyFont="1" applyFill="1" applyBorder="1" applyAlignment="1">
      <alignment vertical="center" wrapText="1"/>
    </xf>
    <xf numFmtId="0" fontId="49" fillId="11" borderId="8" xfId="0" applyFont="1" applyFill="1" applyBorder="1" applyAlignment="1">
      <alignment vertical="center" wrapText="1"/>
    </xf>
    <xf numFmtId="0" fontId="49" fillId="11" borderId="4" xfId="0" applyFont="1" applyFill="1" applyBorder="1" applyAlignment="1">
      <alignment vertical="center" wrapText="1"/>
    </xf>
    <xf numFmtId="0" fontId="49" fillId="0" borderId="8" xfId="0" applyFont="1" applyBorder="1" applyAlignment="1">
      <alignment vertical="center" wrapText="1"/>
    </xf>
    <xf numFmtId="0" fontId="32" fillId="0" borderId="12" xfId="0" applyFont="1" applyBorder="1" applyAlignment="1">
      <alignment vertical="center" wrapText="1"/>
    </xf>
    <xf numFmtId="0" fontId="32" fillId="0" borderId="13" xfId="0" applyFont="1" applyBorder="1" applyAlignment="1">
      <alignment vertical="center" wrapText="1"/>
    </xf>
    <xf numFmtId="0" fontId="60" fillId="0" borderId="12" xfId="0" applyFont="1" applyBorder="1" applyAlignment="1">
      <alignment vertical="center" wrapText="1"/>
    </xf>
    <xf numFmtId="0" fontId="35" fillId="0" borderId="8" xfId="0" applyFont="1" applyBorder="1" applyAlignment="1">
      <alignment vertical="center" wrapText="1"/>
    </xf>
    <xf numFmtId="0" fontId="35" fillId="0" borderId="6" xfId="0" applyFont="1" applyBorder="1" applyAlignment="1">
      <alignment vertical="center" wrapText="1"/>
    </xf>
    <xf numFmtId="0" fontId="35" fillId="0" borderId="4" xfId="0" applyFont="1" applyBorder="1" applyAlignment="1">
      <alignment vertical="center" wrapText="1"/>
    </xf>
    <xf numFmtId="0" fontId="0" fillId="0" borderId="17" xfId="0" applyBorder="1"/>
    <xf numFmtId="0" fontId="0" fillId="0" borderId="7" xfId="0" applyBorder="1"/>
    <xf numFmtId="0" fontId="0" fillId="0" borderId="14" xfId="0" applyBorder="1"/>
    <xf numFmtId="0" fontId="0" fillId="0" borderId="1" xfId="0" applyBorder="1"/>
    <xf numFmtId="0" fontId="0" fillId="0" borderId="5" xfId="0" applyBorder="1"/>
    <xf numFmtId="0" fontId="63" fillId="0" borderId="15" xfId="0" applyFont="1" applyBorder="1"/>
    <xf numFmtId="0" fontId="63" fillId="0" borderId="0" xfId="0" applyFont="1"/>
    <xf numFmtId="0" fontId="63" fillId="0" borderId="0" xfId="0" applyFont="1" applyAlignment="1">
      <alignment horizontal="center" wrapText="1"/>
    </xf>
    <xf numFmtId="10" fontId="0" fillId="0" borderId="7" xfId="0" applyNumberFormat="1" applyBorder="1"/>
    <xf numFmtId="10" fontId="0" fillId="0" borderId="5" xfId="0" applyNumberFormat="1" applyBorder="1"/>
    <xf numFmtId="0" fontId="63" fillId="0" borderId="0" xfId="0" applyFont="1" applyAlignment="1">
      <alignment horizontal="center"/>
    </xf>
    <xf numFmtId="9" fontId="0" fillId="0" borderId="0" xfId="11" applyFont="1" applyBorder="1"/>
    <xf numFmtId="9" fontId="0" fillId="0" borderId="1" xfId="11" applyFont="1" applyBorder="1"/>
    <xf numFmtId="0" fontId="11" fillId="0" borderId="0" xfId="10" applyBorder="1" applyAlignment="1">
      <alignment horizontal="left"/>
    </xf>
    <xf numFmtId="0" fontId="54" fillId="0" borderId="0" xfId="0" applyFont="1" applyAlignment="1">
      <alignment horizontal="center" vertical="center" wrapText="1"/>
    </xf>
    <xf numFmtId="0" fontId="55" fillId="0" borderId="0" xfId="0" applyFont="1" applyAlignment="1">
      <alignment horizontal="center" vertical="center" wrapText="1"/>
    </xf>
    <xf numFmtId="0" fontId="53" fillId="0" borderId="0" xfId="0" applyFont="1" applyAlignment="1">
      <alignment horizontal="center" vertical="center" wrapText="1"/>
    </xf>
    <xf numFmtId="0" fontId="48" fillId="0" borderId="0" xfId="0" applyFont="1" applyAlignment="1">
      <alignment horizontal="center" vertical="center" wrapText="1"/>
    </xf>
    <xf numFmtId="0" fontId="57" fillId="0" borderId="0" xfId="0" applyFont="1" applyAlignment="1">
      <alignment horizontal="center" vertical="center" wrapText="1"/>
    </xf>
    <xf numFmtId="0" fontId="56" fillId="0" borderId="0" xfId="0" applyFont="1" applyAlignment="1">
      <alignment horizontal="center" vertical="center" wrapText="1"/>
    </xf>
    <xf numFmtId="0" fontId="58" fillId="0" borderId="0" xfId="0" applyFont="1" applyAlignment="1">
      <alignment vertical="center"/>
    </xf>
    <xf numFmtId="0" fontId="64" fillId="0" borderId="0" xfId="0" applyFont="1"/>
    <xf numFmtId="0" fontId="62" fillId="0" borderId="15" xfId="0" applyFont="1" applyBorder="1"/>
    <xf numFmtId="1" fontId="0" fillId="0" borderId="7" xfId="0" applyNumberFormat="1" applyBorder="1"/>
    <xf numFmtId="1" fontId="0" fillId="0" borderId="5" xfId="0" applyNumberFormat="1" applyBorder="1"/>
    <xf numFmtId="9" fontId="0" fillId="0" borderId="0" xfId="0" applyNumberFormat="1"/>
    <xf numFmtId="0" fontId="65" fillId="0" borderId="2" xfId="0" applyFont="1" applyBorder="1" applyAlignment="1">
      <alignment vertical="center" wrapText="1"/>
    </xf>
    <xf numFmtId="0" fontId="65" fillId="0" borderId="3" xfId="0" applyFont="1" applyBorder="1" applyAlignment="1">
      <alignment vertical="center" wrapText="1"/>
    </xf>
    <xf numFmtId="0" fontId="49" fillId="0" borderId="6" xfId="0" applyFont="1" applyBorder="1" applyAlignment="1">
      <alignment vertical="center" wrapText="1"/>
    </xf>
    <xf numFmtId="0" fontId="30" fillId="6" borderId="0" xfId="0" applyFont="1" applyFill="1" applyAlignment="1">
      <alignment vertical="center"/>
    </xf>
    <xf numFmtId="0" fontId="0" fillId="6" borderId="0" xfId="0" applyFill="1"/>
    <xf numFmtId="0" fontId="0" fillId="7" borderId="0" xfId="0" applyFill="1"/>
    <xf numFmtId="0" fontId="30" fillId="8" borderId="0" xfId="0" applyFont="1" applyFill="1" applyAlignment="1">
      <alignment vertical="center"/>
    </xf>
    <xf numFmtId="0" fontId="0" fillId="8" borderId="0" xfId="0" applyFill="1"/>
    <xf numFmtId="0" fontId="49" fillId="10" borderId="7" xfId="0" applyFont="1" applyFill="1" applyBorder="1" applyAlignment="1">
      <alignment vertical="center" wrapText="1"/>
    </xf>
    <xf numFmtId="0" fontId="49" fillId="9" borderId="3" xfId="0" applyFont="1" applyFill="1" applyBorder="1" applyAlignment="1">
      <alignment vertical="center" wrapText="1"/>
    </xf>
    <xf numFmtId="0" fontId="59" fillId="6" borderId="0" xfId="0" applyFont="1" applyFill="1" applyAlignment="1">
      <alignment vertical="center"/>
    </xf>
    <xf numFmtId="0" fontId="59" fillId="7" borderId="0" xfId="0" applyFont="1" applyFill="1" applyAlignment="1">
      <alignment vertical="center"/>
    </xf>
    <xf numFmtId="0" fontId="59" fillId="8" borderId="0" xfId="0" applyFont="1" applyFill="1" applyAlignment="1">
      <alignment vertical="center"/>
    </xf>
    <xf numFmtId="169" fontId="0" fillId="0" borderId="0" xfId="11" applyNumberFormat="1" applyFont="1"/>
    <xf numFmtId="0" fontId="50" fillId="0" borderId="0" xfId="10" applyFont="1"/>
    <xf numFmtId="1" fontId="60" fillId="0" borderId="5" xfId="0" applyNumberFormat="1" applyFont="1" applyBorder="1" applyAlignment="1">
      <alignment vertical="center" wrapText="1"/>
    </xf>
    <xf numFmtId="1" fontId="43" fillId="0" borderId="5" xfId="0" applyNumberFormat="1" applyFont="1" applyBorder="1" applyAlignment="1">
      <alignment vertical="center" wrapText="1"/>
    </xf>
    <xf numFmtId="3" fontId="6" fillId="0" borderId="0" xfId="0" applyNumberFormat="1" applyFont="1"/>
    <xf numFmtId="0" fontId="27" fillId="0" borderId="15" xfId="0" applyFont="1" applyBorder="1" applyAlignment="1">
      <alignment vertical="center" wrapText="1"/>
    </xf>
    <xf numFmtId="0" fontId="27" fillId="0" borderId="17" xfId="0" applyFont="1" applyBorder="1" applyAlignment="1">
      <alignment vertical="center" wrapText="1"/>
    </xf>
    <xf numFmtId="0" fontId="32" fillId="0" borderId="17" xfId="0" applyFont="1" applyBorder="1" applyAlignment="1">
      <alignment vertical="center" wrapText="1"/>
    </xf>
    <xf numFmtId="0" fontId="39" fillId="0" borderId="17" xfId="0" applyFont="1" applyBorder="1" applyAlignment="1">
      <alignment vertical="center" wrapText="1"/>
    </xf>
    <xf numFmtId="0" fontId="18" fillId="0" borderId="2" xfId="10" applyFont="1" applyBorder="1" applyAlignment="1">
      <alignment vertical="center" wrapText="1"/>
    </xf>
    <xf numFmtId="0" fontId="60" fillId="0" borderId="0" xfId="0" applyFont="1" applyAlignment="1">
      <alignment horizontal="right" vertical="center" wrapText="1"/>
    </xf>
    <xf numFmtId="0" fontId="36" fillId="0" borderId="15" xfId="0" applyFont="1" applyBorder="1" applyAlignment="1">
      <alignment horizontal="center" vertical="center"/>
    </xf>
    <xf numFmtId="0" fontId="36" fillId="0" borderId="9" xfId="0" applyFont="1" applyBorder="1" applyAlignment="1">
      <alignment horizontal="center" vertical="center"/>
    </xf>
    <xf numFmtId="0" fontId="26" fillId="0" borderId="15" xfId="0" applyFont="1" applyBorder="1" applyAlignment="1">
      <alignment vertical="center"/>
    </xf>
    <xf numFmtId="0" fontId="26" fillId="0" borderId="17" xfId="0" applyFont="1" applyBorder="1" applyAlignment="1">
      <alignment vertical="center"/>
    </xf>
    <xf numFmtId="0" fontId="26" fillId="0" borderId="7" xfId="0" applyFont="1" applyBorder="1" applyAlignment="1">
      <alignment horizontal="center" vertical="center" wrapText="1"/>
    </xf>
    <xf numFmtId="0" fontId="36" fillId="0" borderId="17" xfId="0" applyFont="1" applyBorder="1" applyAlignment="1">
      <alignment vertical="center"/>
    </xf>
    <xf numFmtId="0" fontId="36" fillId="0" borderId="17" xfId="0" applyFont="1" applyBorder="1" applyAlignment="1">
      <alignment horizontal="center" vertical="center"/>
    </xf>
    <xf numFmtId="0" fontId="36" fillId="0" borderId="7" xfId="0" applyFont="1" applyBorder="1" applyAlignment="1">
      <alignment horizontal="center" vertical="center"/>
    </xf>
    <xf numFmtId="0" fontId="36" fillId="0" borderId="14" xfId="0" applyFont="1" applyBorder="1" applyAlignment="1">
      <alignment vertical="center"/>
    </xf>
    <xf numFmtId="0" fontId="61" fillId="0" borderId="5" xfId="0" applyFont="1" applyBorder="1" applyAlignment="1">
      <alignment vertical="center" wrapText="1"/>
    </xf>
    <xf numFmtId="3" fontId="61" fillId="0" borderId="5" xfId="0" applyNumberFormat="1" applyFont="1" applyBorder="1" applyAlignment="1">
      <alignment vertical="center" wrapText="1"/>
    </xf>
    <xf numFmtId="0" fontId="61" fillId="0" borderId="15" xfId="0" applyFont="1" applyBorder="1" applyAlignment="1">
      <alignment vertical="center" wrapText="1"/>
    </xf>
    <xf numFmtId="0" fontId="61" fillId="0" borderId="16" xfId="0" applyFont="1" applyBorder="1" applyAlignment="1">
      <alignment vertical="center" wrapText="1"/>
    </xf>
    <xf numFmtId="0" fontId="61" fillId="0" borderId="9" xfId="0" applyFont="1" applyBorder="1" applyAlignment="1">
      <alignment vertical="center" wrapText="1"/>
    </xf>
    <xf numFmtId="0" fontId="60" fillId="0" borderId="15" xfId="0" applyFont="1" applyBorder="1" applyAlignment="1">
      <alignment vertical="center" wrapText="1"/>
    </xf>
    <xf numFmtId="0" fontId="60" fillId="0" borderId="16" xfId="0" applyFont="1" applyBorder="1" applyAlignment="1">
      <alignment vertical="center" wrapText="1"/>
    </xf>
    <xf numFmtId="0" fontId="60" fillId="0" borderId="17" xfId="0" applyFont="1" applyBorder="1" applyAlignment="1">
      <alignment vertical="center" wrapText="1"/>
    </xf>
    <xf numFmtId="0" fontId="61" fillId="0" borderId="7" xfId="0" applyFont="1" applyBorder="1" applyAlignment="1">
      <alignment vertical="center" wrapText="1"/>
    </xf>
    <xf numFmtId="0" fontId="60" fillId="0" borderId="14" xfId="0" applyFont="1" applyBorder="1" applyAlignment="1">
      <alignment vertical="center" wrapText="1"/>
    </xf>
    <xf numFmtId="0" fontId="60" fillId="0" borderId="1" xfId="0" applyFont="1" applyBorder="1" applyAlignment="1">
      <alignment vertical="center" wrapText="1"/>
    </xf>
    <xf numFmtId="0" fontId="51" fillId="0" borderId="15" xfId="0" applyFont="1" applyBorder="1" applyAlignment="1">
      <alignment vertical="center"/>
    </xf>
    <xf numFmtId="0" fontId="51" fillId="0" borderId="9" xfId="0" applyFont="1" applyBorder="1" applyAlignment="1">
      <alignment vertical="center"/>
    </xf>
    <xf numFmtId="0" fontId="43" fillId="0" borderId="15" xfId="0" applyFont="1" applyBorder="1" applyAlignment="1">
      <alignment vertical="center"/>
    </xf>
    <xf numFmtId="0" fontId="43" fillId="0" borderId="17" xfId="0" applyFont="1" applyBorder="1" applyAlignment="1">
      <alignment vertical="center"/>
    </xf>
    <xf numFmtId="0" fontId="43" fillId="0" borderId="14" xfId="0" applyFont="1" applyBorder="1" applyAlignment="1">
      <alignment vertical="center"/>
    </xf>
    <xf numFmtId="0" fontId="51" fillId="0" borderId="9" xfId="0" applyFont="1" applyBorder="1" applyAlignment="1">
      <alignment vertical="center" wrapText="1"/>
    </xf>
    <xf numFmtId="0" fontId="51" fillId="0" borderId="7" xfId="0" applyFont="1" applyBorder="1" applyAlignment="1">
      <alignment vertical="center" wrapText="1"/>
    </xf>
    <xf numFmtId="3" fontId="51" fillId="0" borderId="7" xfId="0" applyNumberFormat="1" applyFont="1" applyBorder="1" applyAlignment="1">
      <alignment vertical="center" wrapText="1"/>
    </xf>
    <xf numFmtId="0" fontId="51" fillId="0" borderId="7" xfId="0" applyFont="1" applyBorder="1" applyAlignment="1">
      <alignment vertical="center"/>
    </xf>
    <xf numFmtId="3" fontId="51" fillId="0" borderId="5" xfId="0" applyNumberFormat="1" applyFont="1" applyBorder="1" applyAlignment="1">
      <alignment vertical="center" wrapText="1"/>
    </xf>
    <xf numFmtId="1" fontId="61" fillId="0" borderId="9" xfId="0" applyNumberFormat="1" applyFont="1" applyBorder="1" applyAlignment="1">
      <alignment vertical="center" wrapText="1"/>
    </xf>
    <xf numFmtId="1" fontId="61" fillId="0" borderId="7" xfId="0" applyNumberFormat="1" applyFont="1" applyBorder="1" applyAlignment="1">
      <alignment vertical="center" wrapText="1"/>
    </xf>
    <xf numFmtId="0" fontId="60" fillId="0" borderId="9" xfId="0" applyFont="1" applyBorder="1" applyAlignment="1">
      <alignment vertical="center" wrapText="1"/>
    </xf>
    <xf numFmtId="3" fontId="60" fillId="0" borderId="0" xfId="0" applyNumberFormat="1" applyFont="1" applyAlignment="1">
      <alignment vertical="center" wrapText="1"/>
    </xf>
    <xf numFmtId="3" fontId="60" fillId="0" borderId="1" xfId="0" applyNumberFormat="1" applyFont="1" applyBorder="1" applyAlignment="1">
      <alignment vertical="center" wrapText="1"/>
    </xf>
    <xf numFmtId="0" fontId="43" fillId="0" borderId="9" xfId="0" applyFont="1" applyBorder="1" applyAlignment="1">
      <alignment vertical="center"/>
    </xf>
    <xf numFmtId="0" fontId="0" fillId="0" borderId="0" xfId="11" applyNumberFormat="1" applyFont="1" applyBorder="1" applyAlignment="1"/>
    <xf numFmtId="172" fontId="6" fillId="0" borderId="0" xfId="0" applyNumberFormat="1" applyFont="1"/>
    <xf numFmtId="9" fontId="73" fillId="0" borderId="0" xfId="11" applyFont="1" applyAlignment="1">
      <alignment horizontal="left"/>
    </xf>
    <xf numFmtId="0" fontId="76" fillId="0" borderId="0" xfId="10" applyFont="1"/>
    <xf numFmtId="0" fontId="36" fillId="0" borderId="2" xfId="0" applyFont="1" applyBorder="1" applyAlignment="1">
      <alignment horizontal="center" vertical="center" wrapText="1"/>
    </xf>
    <xf numFmtId="0" fontId="74" fillId="0" borderId="0" xfId="0" applyFont="1"/>
    <xf numFmtId="0" fontId="80" fillId="0" borderId="0" xfId="0" applyFont="1"/>
    <xf numFmtId="0" fontId="68" fillId="14" borderId="0" xfId="0" applyFont="1" applyFill="1"/>
    <xf numFmtId="0" fontId="6" fillId="14" borderId="0" xfId="0" applyFont="1" applyFill="1"/>
    <xf numFmtId="0" fontId="16" fillId="0" borderId="0" xfId="0" applyFont="1"/>
    <xf numFmtId="10" fontId="0" fillId="0" borderId="0" xfId="0" applyNumberFormat="1"/>
    <xf numFmtId="0" fontId="39" fillId="0" borderId="17" xfId="0" applyFont="1" applyBorder="1" applyAlignment="1">
      <alignment horizontal="right" vertical="center" wrapText="1"/>
    </xf>
    <xf numFmtId="0" fontId="83" fillId="0" borderId="16" xfId="0" applyFont="1" applyBorder="1" applyAlignment="1">
      <alignment wrapText="1"/>
    </xf>
    <xf numFmtId="9" fontId="0" fillId="0" borderId="0" xfId="11" applyFont="1" applyAlignment="1">
      <alignment horizontal="left"/>
    </xf>
    <xf numFmtId="0" fontId="63" fillId="0" borderId="15" xfId="0" applyFont="1" applyBorder="1" applyAlignment="1">
      <alignment vertical="top"/>
    </xf>
    <xf numFmtId="0" fontId="63" fillId="0" borderId="9" xfId="0" applyFont="1" applyBorder="1" applyAlignment="1">
      <alignment vertical="top" wrapText="1"/>
    </xf>
    <xf numFmtId="1" fontId="50" fillId="0" borderId="7" xfId="0" applyNumberFormat="1" applyFont="1" applyBorder="1"/>
    <xf numFmtId="1" fontId="51" fillId="0" borderId="5" xfId="0" applyNumberFormat="1" applyFont="1" applyBorder="1" applyAlignment="1">
      <alignment vertical="center" wrapText="1"/>
    </xf>
    <xf numFmtId="0" fontId="55" fillId="0" borderId="9" xfId="0" applyFont="1" applyBorder="1" applyAlignment="1">
      <alignment horizontal="center" vertical="center" wrapText="1"/>
    </xf>
    <xf numFmtId="0" fontId="84" fillId="0" borderId="7" xfId="0" applyFont="1" applyBorder="1" applyAlignment="1">
      <alignment horizontal="center" vertical="center" wrapText="1"/>
    </xf>
    <xf numFmtId="0" fontId="55" fillId="0" borderId="7" xfId="0" applyFont="1" applyBorder="1" applyAlignment="1">
      <alignment horizontal="center" vertical="center" wrapText="1"/>
    </xf>
    <xf numFmtId="0" fontId="58" fillId="0" borderId="7" xfId="0" applyFont="1" applyBorder="1" applyAlignment="1">
      <alignment vertical="center"/>
    </xf>
    <xf numFmtId="0" fontId="58" fillId="0" borderId="7" xfId="0" applyFont="1" applyBorder="1" applyAlignment="1">
      <alignment horizontal="center" vertical="center"/>
    </xf>
    <xf numFmtId="0" fontId="0" fillId="0" borderId="28" xfId="0" applyBorder="1"/>
    <xf numFmtId="0" fontId="63" fillId="0" borderId="28" xfId="0" applyFont="1" applyBorder="1"/>
    <xf numFmtId="10" fontId="0" fillId="0" borderId="28" xfId="0" applyNumberFormat="1" applyBorder="1"/>
    <xf numFmtId="9" fontId="0" fillId="0" borderId="28" xfId="0" applyNumberFormat="1" applyBorder="1"/>
    <xf numFmtId="1" fontId="60" fillId="0" borderId="16" xfId="0" applyNumberFormat="1" applyFont="1" applyBorder="1" applyAlignment="1">
      <alignment vertical="center" wrapText="1"/>
    </xf>
    <xf numFmtId="1" fontId="60" fillId="0" borderId="0" xfId="0" applyNumberFormat="1" applyFont="1" applyAlignment="1">
      <alignment vertical="center" wrapText="1"/>
    </xf>
    <xf numFmtId="10" fontId="0" fillId="0" borderId="0" xfId="11" applyNumberFormat="1" applyFont="1" applyBorder="1"/>
    <xf numFmtId="9" fontId="6" fillId="0" borderId="0" xfId="11" applyFont="1" applyAlignment="1">
      <alignment horizontal="left"/>
    </xf>
    <xf numFmtId="0" fontId="6" fillId="0" borderId="0" xfId="0" applyFont="1" applyAlignment="1">
      <alignment horizontal="right"/>
    </xf>
    <xf numFmtId="0" fontId="77" fillId="0" borderId="0" xfId="6" applyFont="1" applyAlignment="1">
      <alignment horizontal="right"/>
    </xf>
    <xf numFmtId="0" fontId="32" fillId="0" borderId="9" xfId="0" applyFont="1" applyBorder="1" applyAlignment="1">
      <alignment vertical="center" wrapText="1"/>
    </xf>
    <xf numFmtId="170" fontId="0" fillId="0" borderId="0" xfId="0" applyNumberFormat="1"/>
    <xf numFmtId="1" fontId="87" fillId="0" borderId="0" xfId="0" applyNumberFormat="1" applyFont="1" applyAlignment="1">
      <alignment horizontal="left"/>
    </xf>
    <xf numFmtId="1" fontId="26" fillId="0" borderId="7" xfId="0" applyNumberFormat="1" applyFont="1" applyBorder="1" applyAlignment="1">
      <alignment horizontal="center" vertical="center" wrapText="1"/>
    </xf>
    <xf numFmtId="1" fontId="36" fillId="0" borderId="5" xfId="0" applyNumberFormat="1" applyFont="1" applyBorder="1" applyAlignment="1">
      <alignment horizontal="center" vertical="center" wrapText="1"/>
    </xf>
    <xf numFmtId="1" fontId="26" fillId="0" borderId="9" xfId="0" applyNumberFormat="1" applyFont="1" applyBorder="1" applyAlignment="1">
      <alignment horizontal="center" vertical="center" wrapText="1"/>
    </xf>
    <xf numFmtId="2" fontId="89" fillId="0" borderId="0" xfId="10" applyNumberFormat="1" applyFont="1"/>
    <xf numFmtId="180" fontId="0" fillId="0" borderId="0" xfId="0" applyNumberFormat="1"/>
    <xf numFmtId="165" fontId="6" fillId="0" borderId="0" xfId="0" applyNumberFormat="1" applyFont="1"/>
    <xf numFmtId="0" fontId="82" fillId="0" borderId="0" xfId="0" applyFont="1" applyAlignment="1">
      <alignment vertical="center"/>
    </xf>
    <xf numFmtId="181" fontId="6" fillId="0" borderId="0" xfId="0" applyNumberFormat="1" applyFont="1"/>
    <xf numFmtId="43" fontId="6" fillId="0" borderId="0" xfId="0" applyNumberFormat="1" applyFont="1"/>
    <xf numFmtId="0" fontId="26" fillId="0" borderId="7" xfId="0" applyFont="1" applyBorder="1" applyAlignment="1">
      <alignment vertical="center"/>
    </xf>
    <xf numFmtId="0" fontId="77" fillId="0" borderId="8" xfId="0" applyFont="1" applyBorder="1" applyAlignment="1">
      <alignment vertical="center"/>
    </xf>
    <xf numFmtId="43" fontId="6" fillId="0" borderId="8" xfId="0" applyNumberFormat="1" applyFont="1" applyBorder="1"/>
    <xf numFmtId="2" fontId="92" fillId="0" borderId="0" xfId="0" applyNumberFormat="1" applyFont="1" applyAlignment="1">
      <alignment horizontal="left" wrapText="1"/>
    </xf>
    <xf numFmtId="0" fontId="77" fillId="0" borderId="4" xfId="0" applyFont="1" applyBorder="1" applyAlignment="1">
      <alignment vertical="center"/>
    </xf>
    <xf numFmtId="43" fontId="6" fillId="0" borderId="6" xfId="0" applyNumberFormat="1" applyFont="1" applyBorder="1"/>
    <xf numFmtId="0" fontId="91" fillId="0" borderId="0" xfId="0" applyFont="1" applyAlignment="1">
      <alignment wrapText="1"/>
    </xf>
    <xf numFmtId="0" fontId="78" fillId="0" borderId="4" xfId="0" applyFont="1" applyBorder="1" applyAlignment="1">
      <alignment vertical="center"/>
    </xf>
    <xf numFmtId="0" fontId="91" fillId="0" borderId="0" xfId="0" applyFont="1"/>
    <xf numFmtId="0" fontId="68" fillId="0" borderId="0" xfId="0" applyFont="1"/>
    <xf numFmtId="0" fontId="77" fillId="0" borderId="0" xfId="0" applyFont="1" applyAlignment="1">
      <alignment vertical="center"/>
    </xf>
    <xf numFmtId="0" fontId="90" fillId="0" borderId="0" xfId="0" applyFont="1" applyAlignment="1">
      <alignment vertical="center"/>
    </xf>
    <xf numFmtId="165" fontId="74" fillId="0" borderId="0" xfId="0" applyNumberFormat="1" applyFont="1"/>
    <xf numFmtId="0" fontId="92" fillId="0" borderId="0" xfId="0" applyFont="1" applyAlignment="1">
      <alignment wrapText="1"/>
    </xf>
    <xf numFmtId="165" fontId="6" fillId="0" borderId="0" xfId="0" applyNumberFormat="1" applyFont="1" applyAlignment="1">
      <alignment horizontal="right"/>
    </xf>
    <xf numFmtId="43" fontId="0" fillId="0" borderId="0" xfId="0" applyNumberFormat="1"/>
    <xf numFmtId="176" fontId="6" fillId="0" borderId="0" xfId="0" applyNumberFormat="1" applyFont="1"/>
    <xf numFmtId="178" fontId="6" fillId="0" borderId="0" xfId="0" applyNumberFormat="1" applyFont="1" applyAlignment="1">
      <alignment horizontal="right"/>
    </xf>
    <xf numFmtId="9" fontId="92" fillId="0" borderId="0" xfId="11" applyFont="1" applyFill="1"/>
    <xf numFmtId="165" fontId="91" fillId="0" borderId="0" xfId="0" applyNumberFormat="1" applyFont="1"/>
    <xf numFmtId="0" fontId="81" fillId="0" borderId="0" xfId="0" applyFont="1"/>
    <xf numFmtId="0" fontId="73" fillId="0" borderId="0" xfId="0" applyFont="1"/>
    <xf numFmtId="170" fontId="6" fillId="0" borderId="0" xfId="12" applyNumberFormat="1" applyFont="1" applyFill="1"/>
    <xf numFmtId="170" fontId="6" fillId="0" borderId="0" xfId="0" applyNumberFormat="1" applyFont="1"/>
    <xf numFmtId="170" fontId="5" fillId="0" borderId="0" xfId="0" applyNumberFormat="1" applyFont="1"/>
    <xf numFmtId="173" fontId="6" fillId="0" borderId="0" xfId="0" applyNumberFormat="1" applyFont="1"/>
    <xf numFmtId="1" fontId="6" fillId="0" borderId="0" xfId="0" quotePrefix="1" applyNumberFormat="1" applyFont="1" applyAlignment="1">
      <alignment horizontal="right"/>
    </xf>
    <xf numFmtId="1" fontId="5" fillId="0" borderId="0" xfId="0" applyNumberFormat="1" applyFont="1"/>
    <xf numFmtId="0" fontId="68" fillId="0" borderId="0" xfId="0" quotePrefix="1" applyFont="1"/>
    <xf numFmtId="170" fontId="5" fillId="0" borderId="2" xfId="0" applyNumberFormat="1" applyFont="1" applyBorder="1"/>
    <xf numFmtId="1" fontId="79" fillId="0" borderId="0" xfId="0" applyNumberFormat="1" applyFont="1" applyAlignment="1">
      <alignment horizontal="left"/>
    </xf>
    <xf numFmtId="0" fontId="5" fillId="0" borderId="0" xfId="0" applyFont="1" applyAlignment="1">
      <alignment horizontal="right"/>
    </xf>
    <xf numFmtId="170" fontId="5" fillId="0" borderId="2" xfId="12" applyNumberFormat="1" applyFont="1" applyFill="1" applyBorder="1"/>
    <xf numFmtId="3" fontId="88" fillId="0" borderId="0" xfId="0" applyNumberFormat="1" applyFont="1" applyAlignment="1">
      <alignment horizontal="left"/>
    </xf>
    <xf numFmtId="0" fontId="75" fillId="0" borderId="0" xfId="0" applyFont="1"/>
    <xf numFmtId="0" fontId="76" fillId="0" borderId="0" xfId="10" applyFont="1" applyFill="1"/>
    <xf numFmtId="174" fontId="5" fillId="0" borderId="0" xfId="12" applyNumberFormat="1" applyFont="1" applyFill="1" applyBorder="1"/>
    <xf numFmtId="175" fontId="6" fillId="0" borderId="0" xfId="12" applyNumberFormat="1" applyFont="1" applyFill="1"/>
    <xf numFmtId="3" fontId="87" fillId="0" borderId="0" xfId="0" applyNumberFormat="1" applyFont="1" applyAlignment="1">
      <alignment horizontal="left"/>
    </xf>
    <xf numFmtId="170" fontId="5" fillId="0" borderId="0" xfId="12" applyNumberFormat="1" applyFont="1" applyFill="1"/>
    <xf numFmtId="174" fontId="6" fillId="0" borderId="0" xfId="0" applyNumberFormat="1" applyFont="1"/>
    <xf numFmtId="0" fontId="88" fillId="0" borderId="0" xfId="0" applyFont="1" applyAlignment="1">
      <alignment horizontal="left"/>
    </xf>
    <xf numFmtId="1" fontId="5" fillId="0" borderId="2" xfId="0" applyNumberFormat="1" applyFont="1" applyBorder="1"/>
    <xf numFmtId="0" fontId="5" fillId="0" borderId="2" xfId="0" applyFont="1" applyBorder="1"/>
    <xf numFmtId="0" fontId="6" fillId="0" borderId="2" xfId="0" applyFont="1" applyBorder="1"/>
    <xf numFmtId="1" fontId="32" fillId="0" borderId="9" xfId="0" applyNumberFormat="1" applyFont="1" applyBorder="1" applyAlignment="1">
      <alignment vertical="center" wrapText="1"/>
    </xf>
    <xf numFmtId="1" fontId="32" fillId="0" borderId="7" xfId="0" applyNumberFormat="1" applyFont="1" applyBorder="1" applyAlignment="1">
      <alignment vertical="center" wrapText="1"/>
    </xf>
    <xf numFmtId="1" fontId="69" fillId="0" borderId="0" xfId="0" applyNumberFormat="1" applyFont="1" applyAlignment="1">
      <alignment horizontal="right" vertical="center" wrapText="1"/>
    </xf>
    <xf numFmtId="0" fontId="39" fillId="0" borderId="0" xfId="0" applyFont="1" applyAlignment="1">
      <alignment vertical="center" wrapText="1"/>
    </xf>
    <xf numFmtId="0" fontId="32" fillId="0" borderId="7" xfId="0" applyFont="1" applyBorder="1" applyAlignment="1">
      <alignment vertical="center" wrapText="1"/>
    </xf>
    <xf numFmtId="1" fontId="27" fillId="0" borderId="0" xfId="0" applyNumberFormat="1" applyFont="1" applyAlignment="1">
      <alignment vertical="center" wrapText="1"/>
    </xf>
    <xf numFmtId="0" fontId="27" fillId="0" borderId="0" xfId="0" applyFont="1" applyAlignment="1">
      <alignment horizontal="right" vertical="center" wrapText="1"/>
    </xf>
    <xf numFmtId="0" fontId="32" fillId="0" borderId="1" xfId="0" applyFont="1" applyBorder="1" applyAlignment="1">
      <alignment vertical="center" wrapText="1"/>
    </xf>
    <xf numFmtId="0" fontId="32" fillId="0" borderId="15" xfId="0" applyFont="1" applyBorder="1" applyAlignment="1">
      <alignment vertical="center" wrapText="1"/>
    </xf>
    <xf numFmtId="0" fontId="32" fillId="0" borderId="16" xfId="0" applyFont="1" applyBorder="1" applyAlignment="1">
      <alignment vertical="center" wrapText="1"/>
    </xf>
    <xf numFmtId="1" fontId="27" fillId="0" borderId="16" xfId="0" applyNumberFormat="1" applyFont="1" applyBorder="1" applyAlignment="1">
      <alignment vertical="center" wrapText="1"/>
    </xf>
    <xf numFmtId="0" fontId="27" fillId="0" borderId="17" xfId="0" applyFont="1" applyBorder="1" applyAlignment="1">
      <alignment horizontal="right" vertical="center" wrapText="1"/>
    </xf>
    <xf numFmtId="3" fontId="32" fillId="0" borderId="7" xfId="0" applyNumberFormat="1" applyFont="1" applyBorder="1" applyAlignment="1">
      <alignment vertical="center" wrapText="1"/>
    </xf>
    <xf numFmtId="0" fontId="69" fillId="0" borderId="0" xfId="0" applyFont="1" applyAlignment="1">
      <alignment horizontal="right" vertical="center" wrapText="1"/>
    </xf>
    <xf numFmtId="0" fontId="32" fillId="0" borderId="14" xfId="0" applyFont="1" applyBorder="1" applyAlignment="1">
      <alignment vertical="center" wrapText="1"/>
    </xf>
    <xf numFmtId="0" fontId="18" fillId="0" borderId="14" xfId="10" applyFont="1" applyFill="1" applyBorder="1" applyAlignment="1">
      <alignment vertical="center" wrapText="1"/>
    </xf>
    <xf numFmtId="0" fontId="18" fillId="0" borderId="1" xfId="10" applyFont="1" applyFill="1" applyBorder="1" applyAlignment="1">
      <alignment vertical="center" wrapText="1"/>
    </xf>
    <xf numFmtId="0" fontId="18" fillId="0" borderId="5" xfId="10" applyFont="1" applyFill="1" applyBorder="1" applyAlignment="1">
      <alignment vertical="center" wrapText="1"/>
    </xf>
    <xf numFmtId="179" fontId="0" fillId="0" borderId="0" xfId="0" applyNumberFormat="1"/>
    <xf numFmtId="175" fontId="26" fillId="0" borderId="8" xfId="12" applyNumberFormat="1" applyFont="1" applyFill="1" applyBorder="1" applyAlignment="1">
      <alignment horizontal="center" vertical="center" wrapText="1"/>
    </xf>
    <xf numFmtId="1" fontId="26" fillId="0" borderId="6" xfId="0" applyNumberFormat="1" applyFont="1" applyBorder="1" applyAlignment="1">
      <alignment horizontal="center" vertical="center" wrapText="1"/>
    </xf>
    <xf numFmtId="0" fontId="41" fillId="0" borderId="17" xfId="0" applyFont="1" applyBorder="1" applyAlignment="1">
      <alignment vertical="center"/>
    </xf>
    <xf numFmtId="0" fontId="26" fillId="0" borderId="6" xfId="0" applyFont="1" applyBorder="1" applyAlignment="1">
      <alignment horizontal="center" vertical="center" wrapText="1"/>
    </xf>
    <xf numFmtId="3" fontId="36" fillId="0" borderId="6" xfId="0" applyNumberFormat="1" applyFont="1" applyBorder="1" applyAlignment="1">
      <alignment horizontal="center" vertical="center" wrapText="1"/>
    </xf>
    <xf numFmtId="0" fontId="36" fillId="0" borderId="6" xfId="0" applyFont="1" applyBorder="1" applyAlignment="1">
      <alignment horizontal="center" vertical="center"/>
    </xf>
    <xf numFmtId="3" fontId="36" fillId="0" borderId="6" xfId="0" applyNumberFormat="1" applyFont="1" applyBorder="1" applyAlignment="1">
      <alignment horizontal="center" vertical="center"/>
    </xf>
    <xf numFmtId="3" fontId="36" fillId="0" borderId="4" xfId="0" applyNumberFormat="1" applyFont="1" applyBorder="1" applyAlignment="1">
      <alignment horizontal="center" vertical="center" wrapText="1"/>
    </xf>
    <xf numFmtId="0" fontId="26" fillId="0" borderId="14" xfId="0" applyFont="1" applyBorder="1" applyAlignment="1">
      <alignment vertical="center"/>
    </xf>
    <xf numFmtId="0" fontId="27" fillId="0" borderId="16" xfId="0" applyFont="1" applyBorder="1" applyAlignment="1">
      <alignment horizontal="right" vertical="center" wrapText="1"/>
    </xf>
    <xf numFmtId="3" fontId="32" fillId="0" borderId="9" xfId="0" applyNumberFormat="1" applyFont="1" applyBorder="1" applyAlignment="1">
      <alignment vertical="center" wrapText="1"/>
    </xf>
    <xf numFmtId="0" fontId="32" fillId="0" borderId="0" xfId="0" applyFont="1" applyAlignment="1">
      <alignment horizontal="right" vertical="center" wrapText="1"/>
    </xf>
    <xf numFmtId="3" fontId="27" fillId="0" borderId="0" xfId="0" applyNumberFormat="1" applyFont="1" applyAlignment="1">
      <alignment horizontal="right" vertical="center" wrapText="1"/>
    </xf>
    <xf numFmtId="1" fontId="69" fillId="0" borderId="20" xfId="0" applyNumberFormat="1" applyFont="1" applyBorder="1" applyAlignment="1">
      <alignment horizontal="right" vertical="center" wrapText="1"/>
    </xf>
    <xf numFmtId="0" fontId="69" fillId="0" borderId="20" xfId="0" applyFont="1" applyBorder="1" applyAlignment="1">
      <alignment horizontal="right" vertical="center" wrapText="1"/>
    </xf>
    <xf numFmtId="1" fontId="5" fillId="0" borderId="0" xfId="0" applyNumberFormat="1" applyFont="1" applyAlignment="1">
      <alignment horizontal="left"/>
    </xf>
    <xf numFmtId="2" fontId="6" fillId="0" borderId="0" xfId="11" applyNumberFormat="1" applyFont="1" applyFill="1" applyAlignment="1">
      <alignment horizontal="left"/>
    </xf>
    <xf numFmtId="2" fontId="6" fillId="0" borderId="0" xfId="0" applyNumberFormat="1" applyFont="1"/>
    <xf numFmtId="165" fontId="5" fillId="0" borderId="0" xfId="0" applyNumberFormat="1" applyFont="1" applyAlignment="1">
      <alignment horizontal="left"/>
    </xf>
    <xf numFmtId="0" fontId="32" fillId="0" borderId="30" xfId="0" applyFont="1" applyBorder="1" applyAlignment="1">
      <alignment vertical="center" wrapText="1"/>
    </xf>
    <xf numFmtId="1" fontId="27" fillId="0" borderId="5" xfId="0" applyNumberFormat="1" applyFont="1" applyBorder="1" applyAlignment="1">
      <alignment horizontal="center" vertical="center" wrapText="1"/>
    </xf>
    <xf numFmtId="1" fontId="32" fillId="0" borderId="5" xfId="0" applyNumberFormat="1" applyFont="1" applyBorder="1" applyAlignment="1">
      <alignment horizontal="center" vertical="center" wrapText="1"/>
    </xf>
    <xf numFmtId="173" fontId="27" fillId="0" borderId="5" xfId="0" applyNumberFormat="1" applyFont="1" applyBorder="1" applyAlignment="1">
      <alignment horizontal="center" vertical="center" wrapText="1"/>
    </xf>
    <xf numFmtId="173" fontId="32" fillId="0" borderId="5" xfId="0" applyNumberFormat="1" applyFont="1" applyBorder="1" applyAlignment="1">
      <alignment horizontal="center" vertical="center" wrapText="1"/>
    </xf>
    <xf numFmtId="9" fontId="6" fillId="0" borderId="0" xfId="11" applyFont="1" applyFill="1"/>
    <xf numFmtId="1" fontId="32" fillId="0" borderId="3" xfId="0" applyNumberFormat="1" applyFont="1" applyBorder="1" applyAlignment="1">
      <alignment vertical="center" wrapText="1"/>
    </xf>
    <xf numFmtId="0" fontId="50" fillId="0" borderId="0" xfId="10" applyFont="1" applyFill="1" applyAlignment="1">
      <alignment vertical="center"/>
    </xf>
    <xf numFmtId="0" fontId="41" fillId="0" borderId="10" xfId="0" applyFont="1" applyBorder="1" applyAlignment="1">
      <alignment horizontal="right" vertical="center" wrapText="1"/>
    </xf>
    <xf numFmtId="0" fontId="40" fillId="0" borderId="10" xfId="0" applyFont="1" applyBorder="1" applyAlignment="1">
      <alignment vertical="center" wrapText="1"/>
    </xf>
    <xf numFmtId="0" fontId="41" fillId="0" borderId="10" xfId="0" applyFont="1" applyBorder="1" applyAlignment="1">
      <alignment vertical="center" wrapText="1"/>
    </xf>
    <xf numFmtId="0" fontId="41" fillId="0" borderId="11" xfId="0" applyFont="1" applyBorder="1" applyAlignment="1">
      <alignment horizontal="right" vertical="center" wrapText="1"/>
    </xf>
    <xf numFmtId="1" fontId="26" fillId="0" borderId="0" xfId="0" applyNumberFormat="1" applyFont="1" applyAlignment="1">
      <alignment vertical="center" wrapText="1"/>
    </xf>
    <xf numFmtId="1" fontId="41" fillId="0" borderId="0" xfId="0" applyNumberFormat="1" applyFont="1" applyAlignment="1">
      <alignment vertical="center" wrapText="1"/>
    </xf>
    <xf numFmtId="1" fontId="36" fillId="0" borderId="0" xfId="0" applyNumberFormat="1" applyFont="1" applyAlignment="1">
      <alignment vertical="center" wrapText="1"/>
    </xf>
    <xf numFmtId="3" fontId="26" fillId="0" borderId="0" xfId="0" applyNumberFormat="1" applyFont="1" applyAlignment="1">
      <alignment vertical="center" wrapText="1"/>
    </xf>
    <xf numFmtId="3" fontId="41" fillId="0" borderId="0" xfId="0" applyNumberFormat="1" applyFont="1" applyAlignment="1">
      <alignment vertical="center" wrapText="1"/>
    </xf>
    <xf numFmtId="0" fontId="26" fillId="0" borderId="0" xfId="0" applyFont="1" applyAlignment="1">
      <alignment vertical="center" wrapText="1"/>
    </xf>
    <xf numFmtId="0" fontId="41" fillId="0" borderId="0" xfId="0" applyFont="1" applyAlignment="1">
      <alignment vertical="center" wrapText="1"/>
    </xf>
    <xf numFmtId="0" fontId="36" fillId="0" borderId="0" xfId="0" applyFont="1" applyAlignment="1">
      <alignment vertical="center" wrapText="1"/>
    </xf>
    <xf numFmtId="0" fontId="26" fillId="0" borderId="0" xfId="0" applyFont="1" applyAlignment="1">
      <alignment horizontal="right" vertical="center" wrapText="1"/>
    </xf>
    <xf numFmtId="0" fontId="36" fillId="0" borderId="12" xfId="0" applyFont="1" applyBorder="1" applyAlignment="1">
      <alignment horizontal="center" vertical="center"/>
    </xf>
    <xf numFmtId="0" fontId="36" fillId="0" borderId="3" xfId="0" applyFont="1" applyBorder="1" applyAlignment="1">
      <alignment horizontal="center" vertical="center"/>
    </xf>
    <xf numFmtId="0" fontId="36" fillId="0" borderId="4" xfId="0" applyFont="1" applyBorder="1" applyAlignment="1">
      <alignment vertical="center"/>
    </xf>
    <xf numFmtId="3" fontId="27" fillId="0" borderId="16" xfId="0" applyNumberFormat="1" applyFont="1" applyBorder="1" applyAlignment="1">
      <alignment horizontal="right" vertical="center" wrapText="1"/>
    </xf>
    <xf numFmtId="1" fontId="27" fillId="0" borderId="0" xfId="0" applyNumberFormat="1" applyFont="1" applyAlignment="1">
      <alignment horizontal="right" vertical="center" wrapText="1"/>
    </xf>
    <xf numFmtId="0" fontId="50" fillId="0" borderId="0" xfId="10" applyFont="1" applyFill="1" applyBorder="1" applyAlignment="1">
      <alignment horizontal="right" vertical="center" wrapText="1"/>
    </xf>
    <xf numFmtId="3" fontId="32" fillId="0" borderId="1" xfId="0" applyNumberFormat="1" applyFont="1" applyBorder="1" applyAlignment="1">
      <alignment vertical="center" wrapText="1"/>
    </xf>
    <xf numFmtId="9" fontId="27" fillId="0" borderId="0" xfId="11" applyFont="1" applyAlignment="1">
      <alignment horizontal="right"/>
    </xf>
    <xf numFmtId="0" fontId="6" fillId="0" borderId="12" xfId="0" applyFont="1" applyBorder="1"/>
    <xf numFmtId="0" fontId="6" fillId="0" borderId="13" xfId="0" applyFont="1" applyBorder="1"/>
    <xf numFmtId="0" fontId="6" fillId="0" borderId="13" xfId="0" applyFont="1" applyBorder="1" applyAlignment="1">
      <alignment horizontal="right"/>
    </xf>
    <xf numFmtId="0" fontId="62" fillId="0" borderId="0" xfId="0" applyFont="1" applyAlignment="1">
      <alignment horizontal="right"/>
    </xf>
    <xf numFmtId="0" fontId="27" fillId="0" borderId="31" xfId="0" applyFont="1" applyBorder="1" applyAlignment="1">
      <alignment horizontal="right" vertical="center" wrapText="1"/>
    </xf>
    <xf numFmtId="1" fontId="26" fillId="0" borderId="0" xfId="0" applyNumberFormat="1" applyFont="1" applyAlignment="1">
      <alignment horizontal="right" vertical="center" wrapText="1"/>
    </xf>
    <xf numFmtId="1" fontId="69" fillId="0" borderId="0" xfId="0" quotePrefix="1" applyNumberFormat="1" applyFont="1" applyAlignment="1">
      <alignment horizontal="right" vertical="center" wrapText="1"/>
    </xf>
    <xf numFmtId="1" fontId="26" fillId="0" borderId="0" xfId="0" quotePrefix="1" applyNumberFormat="1" applyFont="1" applyAlignment="1">
      <alignment horizontal="right" vertical="center" wrapText="1"/>
    </xf>
    <xf numFmtId="0" fontId="39" fillId="0" borderId="32" xfId="0" applyFont="1" applyBorder="1" applyAlignment="1">
      <alignment horizontal="right" vertical="center" wrapText="1"/>
    </xf>
    <xf numFmtId="1" fontId="62" fillId="0" borderId="0" xfId="0" applyNumberFormat="1" applyFont="1"/>
    <xf numFmtId="0" fontId="27" fillId="0" borderId="31" xfId="0" quotePrefix="1" applyFont="1" applyBorder="1" applyAlignment="1">
      <alignment horizontal="right" vertical="center" wrapText="1"/>
    </xf>
    <xf numFmtId="1" fontId="27" fillId="0" borderId="0" xfId="0" quotePrefix="1" applyNumberFormat="1" applyFont="1" applyAlignment="1">
      <alignment horizontal="right" vertical="center" wrapText="1"/>
    </xf>
    <xf numFmtId="1" fontId="32" fillId="0" borderId="5" xfId="0" applyNumberFormat="1" applyFont="1" applyBorder="1" applyAlignment="1">
      <alignment vertical="center" wrapText="1"/>
    </xf>
    <xf numFmtId="0" fontId="6" fillId="0" borderId="0" xfId="0" quotePrefix="1" applyFont="1"/>
    <xf numFmtId="0" fontId="93" fillId="0" borderId="0" xfId="0" applyFont="1" applyAlignment="1">
      <alignment wrapText="1"/>
    </xf>
    <xf numFmtId="1" fontId="51" fillId="0" borderId="9" xfId="0" applyNumberFormat="1" applyFont="1" applyBorder="1" applyAlignment="1">
      <alignment vertical="center" wrapText="1"/>
    </xf>
    <xf numFmtId="1" fontId="51" fillId="0" borderId="7" xfId="0" applyNumberFormat="1" applyFont="1" applyBorder="1" applyAlignment="1">
      <alignment vertical="center" wrapText="1"/>
    </xf>
    <xf numFmtId="0" fontId="51" fillId="0" borderId="17" xfId="0" applyFont="1" applyBorder="1" applyAlignment="1">
      <alignment vertical="center"/>
    </xf>
    <xf numFmtId="0" fontId="43" fillId="0" borderId="12" xfId="0" applyFont="1" applyBorder="1" applyAlignment="1">
      <alignment vertical="center"/>
    </xf>
    <xf numFmtId="0" fontId="94" fillId="0" borderId="0" xfId="0" applyFont="1"/>
    <xf numFmtId="0" fontId="74" fillId="0" borderId="0" xfId="0" applyFont="1" applyAlignment="1">
      <alignment horizontal="right"/>
    </xf>
    <xf numFmtId="1" fontId="6" fillId="0" borderId="0" xfId="12" applyNumberFormat="1" applyFont="1" applyFill="1"/>
    <xf numFmtId="0" fontId="95" fillId="0" borderId="0" xfId="0" applyFont="1"/>
    <xf numFmtId="173" fontId="85" fillId="0" borderId="0" xfId="0" applyNumberFormat="1" applyFont="1" applyAlignment="1">
      <alignment horizontal="right"/>
    </xf>
    <xf numFmtId="0" fontId="95" fillId="0" borderId="0" xfId="0" quotePrefix="1" applyFont="1"/>
    <xf numFmtId="0" fontId="85" fillId="0" borderId="0" xfId="0" applyFont="1" applyAlignment="1">
      <alignment horizontal="right"/>
    </xf>
    <xf numFmtId="0" fontId="72" fillId="0" borderId="0" xfId="0" applyFont="1"/>
    <xf numFmtId="1" fontId="60" fillId="0" borderId="16" xfId="0" applyNumberFormat="1" applyFont="1" applyBorder="1" applyAlignment="1">
      <alignment horizontal="right" vertical="center" wrapText="1"/>
    </xf>
    <xf numFmtId="1" fontId="60" fillId="0" borderId="0" xfId="0" applyNumberFormat="1" applyFont="1" applyAlignment="1">
      <alignment horizontal="right" vertical="center" wrapText="1"/>
    </xf>
    <xf numFmtId="0" fontId="61" fillId="0" borderId="17" xfId="0" applyFont="1" applyBorder="1" applyAlignment="1">
      <alignment vertical="center" wrapText="1"/>
    </xf>
    <xf numFmtId="0" fontId="61" fillId="0" borderId="14" xfId="0" applyFont="1" applyBorder="1" applyAlignment="1">
      <alignment vertical="center" wrapText="1"/>
    </xf>
    <xf numFmtId="0" fontId="96" fillId="0" borderId="0" xfId="0" applyFont="1" applyAlignment="1">
      <alignment horizontal="right" vertical="center" wrapText="1"/>
    </xf>
    <xf numFmtId="1" fontId="43" fillId="0" borderId="0" xfId="0" applyNumberFormat="1" applyFont="1"/>
    <xf numFmtId="0" fontId="43" fillId="0" borderId="0" xfId="0" applyFont="1"/>
    <xf numFmtId="173" fontId="61" fillId="0" borderId="5" xfId="0" applyNumberFormat="1" applyFont="1" applyBorder="1" applyAlignment="1">
      <alignment vertical="center" wrapText="1"/>
    </xf>
    <xf numFmtId="1" fontId="43" fillId="0" borderId="9" xfId="0" applyNumberFormat="1" applyFont="1" applyBorder="1" applyAlignment="1">
      <alignment vertical="center" wrapText="1"/>
    </xf>
    <xf numFmtId="1" fontId="43" fillId="0" borderId="7" xfId="0" applyNumberFormat="1" applyFont="1" applyBorder="1" applyAlignment="1">
      <alignment vertical="center" wrapText="1"/>
    </xf>
    <xf numFmtId="0" fontId="51" fillId="0" borderId="5" xfId="0" applyFont="1" applyBorder="1" applyAlignment="1">
      <alignment vertical="center"/>
    </xf>
    <xf numFmtId="0" fontId="51" fillId="0" borderId="14" xfId="0" applyFont="1" applyBorder="1" applyAlignment="1">
      <alignment vertical="center"/>
    </xf>
    <xf numFmtId="0" fontId="51" fillId="0" borderId="4" xfId="0" applyFont="1" applyBorder="1" applyAlignment="1">
      <alignment vertical="center"/>
    </xf>
    <xf numFmtId="1" fontId="60" fillId="0" borderId="1" xfId="0" applyNumberFormat="1" applyFont="1" applyBorder="1" applyAlignment="1">
      <alignment vertical="center" wrapText="1"/>
    </xf>
    <xf numFmtId="1" fontId="61" fillId="0" borderId="5" xfId="0" applyNumberFormat="1" applyFont="1" applyBorder="1" applyAlignment="1">
      <alignment vertical="center" wrapText="1"/>
    </xf>
    <xf numFmtId="1" fontId="6" fillId="0" borderId="16" xfId="0" applyNumberFormat="1" applyFont="1" applyBorder="1"/>
    <xf numFmtId="0" fontId="6" fillId="0" borderId="0" xfId="0" applyFont="1" applyAlignment="1">
      <alignment horizontal="center"/>
    </xf>
    <xf numFmtId="0" fontId="62" fillId="0" borderId="16" xfId="0" applyFont="1" applyBorder="1" applyAlignment="1">
      <alignment horizontal="center"/>
    </xf>
    <xf numFmtId="0" fontId="62" fillId="0" borderId="9" xfId="0" applyFont="1" applyBorder="1" applyAlignment="1">
      <alignment horizontal="center"/>
    </xf>
    <xf numFmtId="0" fontId="62" fillId="0" borderId="0" xfId="0" applyFont="1" applyAlignment="1">
      <alignment horizontal="center"/>
    </xf>
    <xf numFmtId="0" fontId="71" fillId="0" borderId="0" xfId="0" applyFont="1" applyAlignment="1">
      <alignment vertical="center"/>
    </xf>
    <xf numFmtId="165" fontId="60" fillId="0" borderId="0" xfId="0" applyNumberFormat="1" applyFont="1" applyAlignment="1">
      <alignment vertical="center" wrapText="1"/>
    </xf>
    <xf numFmtId="1" fontId="61" fillId="0" borderId="1" xfId="0" applyNumberFormat="1" applyFont="1" applyBorder="1" applyAlignment="1">
      <alignment vertical="center" wrapText="1"/>
    </xf>
    <xf numFmtId="0" fontId="61" fillId="0" borderId="4" xfId="0" applyFont="1" applyBorder="1" applyAlignment="1">
      <alignment vertical="center" wrapText="1"/>
    </xf>
    <xf numFmtId="1" fontId="43" fillId="0" borderId="18" xfId="0" applyNumberFormat="1" applyFont="1" applyBorder="1" applyAlignment="1">
      <alignment horizontal="right" vertical="center" wrapText="1"/>
    </xf>
    <xf numFmtId="1" fontId="43" fillId="0" borderId="19" xfId="0" applyNumberFormat="1" applyFont="1" applyBorder="1" applyAlignment="1">
      <alignment horizontal="right" vertical="center" wrapText="1"/>
    </xf>
    <xf numFmtId="0" fontId="24" fillId="0" borderId="0" xfId="0" applyFont="1" applyAlignment="1">
      <alignment vertical="center"/>
    </xf>
    <xf numFmtId="0" fontId="36" fillId="0" borderId="0" xfId="0" applyFont="1" applyAlignment="1">
      <alignment horizontal="center" vertical="center" wrapText="1"/>
    </xf>
    <xf numFmtId="174" fontId="5" fillId="0" borderId="0" xfId="12" applyNumberFormat="1" applyFont="1"/>
    <xf numFmtId="0" fontId="0" fillId="0" borderId="36" xfId="0" applyBorder="1"/>
    <xf numFmtId="0" fontId="0" fillId="0" borderId="41" xfId="0" applyBorder="1"/>
    <xf numFmtId="9" fontId="0" fillId="13" borderId="0" xfId="11" applyFont="1" applyFill="1" applyBorder="1"/>
    <xf numFmtId="0" fontId="0" fillId="0" borderId="73" xfId="0" applyBorder="1"/>
    <xf numFmtId="0" fontId="0" fillId="0" borderId="74" xfId="0" applyBorder="1"/>
    <xf numFmtId="0" fontId="0" fillId="0" borderId="75" xfId="0" applyBorder="1"/>
    <xf numFmtId="0" fontId="0" fillId="0" borderId="76" xfId="0" applyBorder="1"/>
    <xf numFmtId="3" fontId="0" fillId="0" borderId="11" xfId="0" applyNumberFormat="1" applyBorder="1"/>
    <xf numFmtId="10" fontId="0" fillId="0" borderId="11" xfId="0" applyNumberFormat="1" applyBorder="1"/>
    <xf numFmtId="0" fontId="0" fillId="0" borderId="11" xfId="0" applyBorder="1"/>
    <xf numFmtId="9" fontId="0" fillId="0" borderId="11" xfId="0" applyNumberFormat="1" applyBorder="1"/>
    <xf numFmtId="0" fontId="63" fillId="0" borderId="11" xfId="0" applyFont="1" applyBorder="1"/>
    <xf numFmtId="0" fontId="63" fillId="0" borderId="74" xfId="0" applyFont="1" applyBorder="1"/>
    <xf numFmtId="0" fontId="63" fillId="0" borderId="75" xfId="0" applyFont="1" applyBorder="1"/>
    <xf numFmtId="0" fontId="63" fillId="0" borderId="35" xfId="0" applyFont="1" applyBorder="1"/>
    <xf numFmtId="0" fontId="0" fillId="0" borderId="37" xfId="0" applyBorder="1"/>
    <xf numFmtId="0" fontId="0" fillId="0" borderId="38" xfId="0" applyBorder="1"/>
    <xf numFmtId="0" fontId="0" fillId="0" borderId="40" xfId="0" applyBorder="1"/>
    <xf numFmtId="0" fontId="5" fillId="0" borderId="0" xfId="0" applyFont="1" applyAlignment="1">
      <alignment wrapText="1"/>
    </xf>
    <xf numFmtId="1" fontId="68" fillId="0" borderId="0" xfId="0" applyNumberFormat="1" applyFont="1" applyAlignment="1">
      <alignment horizontal="center"/>
    </xf>
    <xf numFmtId="0" fontId="68" fillId="0" borderId="0" xfId="0" applyFont="1" applyAlignment="1">
      <alignment horizontal="center" wrapText="1"/>
    </xf>
    <xf numFmtId="1" fontId="6" fillId="0" borderId="0" xfId="0" applyNumberFormat="1" applyFont="1" applyAlignment="1">
      <alignment horizontal="center"/>
    </xf>
    <xf numFmtId="173" fontId="5" fillId="0" borderId="0" xfId="0" applyNumberFormat="1" applyFont="1"/>
    <xf numFmtId="1" fontId="5" fillId="0" borderId="0" xfId="0" applyNumberFormat="1" applyFont="1" applyAlignment="1">
      <alignment horizontal="center"/>
    </xf>
    <xf numFmtId="1" fontId="5" fillId="0" borderId="2" xfId="0" applyNumberFormat="1" applyFont="1" applyBorder="1" applyAlignment="1">
      <alignment horizontal="center"/>
    </xf>
    <xf numFmtId="0" fontId="156" fillId="0" borderId="0" xfId="0" applyFont="1"/>
    <xf numFmtId="1" fontId="5" fillId="0" borderId="0" xfId="12" applyNumberFormat="1" applyFont="1" applyAlignment="1">
      <alignment horizontal="center"/>
    </xf>
    <xf numFmtId="0" fontId="26" fillId="0" borderId="2" xfId="0" applyFont="1" applyBorder="1" applyAlignment="1">
      <alignment vertical="center"/>
    </xf>
    <xf numFmtId="3" fontId="163" fillId="0" borderId="0" xfId="0" applyNumberFormat="1" applyFont="1" applyAlignment="1">
      <alignment horizontal="center"/>
    </xf>
    <xf numFmtId="1" fontId="5" fillId="0" borderId="2" xfId="12" applyNumberFormat="1" applyFont="1" applyBorder="1" applyAlignment="1">
      <alignment horizontal="center"/>
    </xf>
    <xf numFmtId="0" fontId="68" fillId="109" borderId="12" xfId="0" applyFont="1" applyFill="1" applyBorder="1"/>
    <xf numFmtId="1" fontId="162" fillId="109" borderId="2" xfId="0" applyNumberFormat="1" applyFont="1" applyFill="1" applyBorder="1" applyAlignment="1">
      <alignment horizontal="center"/>
    </xf>
    <xf numFmtId="1" fontId="68" fillId="109" borderId="0" xfId="0" applyNumberFormat="1" applyFont="1" applyFill="1" applyAlignment="1">
      <alignment horizontal="center"/>
    </xf>
    <xf numFmtId="0" fontId="68" fillId="109" borderId="13" xfId="0" applyFont="1" applyFill="1" applyBorder="1"/>
    <xf numFmtId="1" fontId="68" fillId="109" borderId="2" xfId="0" applyNumberFormat="1" applyFont="1" applyFill="1" applyBorder="1" applyAlignment="1">
      <alignment horizontal="center"/>
    </xf>
    <xf numFmtId="0" fontId="51" fillId="0" borderId="3" xfId="0" applyFont="1" applyBorder="1" applyAlignment="1">
      <alignment vertical="center"/>
    </xf>
    <xf numFmtId="0" fontId="96" fillId="0" borderId="16" xfId="0" applyFont="1" applyBorder="1" applyAlignment="1">
      <alignment horizontal="right" vertical="center" wrapText="1"/>
    </xf>
    <xf numFmtId="0" fontId="60" fillId="0" borderId="13" xfId="0" applyFont="1" applyBorder="1" applyAlignment="1">
      <alignment vertical="center" wrapText="1"/>
    </xf>
    <xf numFmtId="0" fontId="61" fillId="0" borderId="12" xfId="0" applyFont="1" applyBorder="1" applyAlignment="1">
      <alignment vertical="center" wrapText="1"/>
    </xf>
    <xf numFmtId="0" fontId="61" fillId="0" borderId="3" xfId="0" applyFont="1" applyBorder="1" applyAlignment="1">
      <alignment vertical="center" wrapText="1"/>
    </xf>
    <xf numFmtId="165" fontId="60" fillId="0" borderId="0" xfId="0" applyNumberFormat="1" applyFont="1" applyAlignment="1">
      <alignment horizontal="right" vertical="center" wrapText="1"/>
    </xf>
    <xf numFmtId="0" fontId="61" fillId="0" borderId="13" xfId="0" applyFont="1" applyBorder="1" applyAlignment="1">
      <alignment vertical="center" wrapText="1"/>
    </xf>
    <xf numFmtId="9" fontId="5" fillId="0" borderId="0" xfId="11" applyFont="1"/>
    <xf numFmtId="0" fontId="51" fillId="0" borderId="4" xfId="0" applyFont="1" applyBorder="1" applyAlignment="1">
      <alignment vertical="center" wrapText="1"/>
    </xf>
    <xf numFmtId="0" fontId="43" fillId="0" borderId="8" xfId="0" applyFont="1" applyBorder="1" applyAlignment="1">
      <alignment vertical="center" wrapText="1"/>
    </xf>
    <xf numFmtId="1" fontId="43" fillId="0" borderId="0" xfId="0" applyNumberFormat="1" applyFont="1" applyAlignment="1">
      <alignment vertical="center" wrapText="1"/>
    </xf>
    <xf numFmtId="1" fontId="43" fillId="0" borderId="16" xfId="0" applyNumberFormat="1" applyFont="1" applyBorder="1" applyAlignment="1">
      <alignment vertical="center" wrapText="1"/>
    </xf>
    <xf numFmtId="1" fontId="51" fillId="0" borderId="1" xfId="0" applyNumberFormat="1" applyFont="1" applyBorder="1" applyAlignment="1">
      <alignment vertical="center" wrapText="1"/>
    </xf>
    <xf numFmtId="0" fontId="43" fillId="0" borderId="6" xfId="0" applyFont="1" applyBorder="1" applyAlignment="1">
      <alignment vertical="center" wrapText="1"/>
    </xf>
    <xf numFmtId="0" fontId="10" fillId="0" borderId="9" xfId="0" applyFont="1" applyBorder="1" applyAlignment="1">
      <alignment vertical="center" wrapText="1"/>
    </xf>
    <xf numFmtId="1" fontId="60" fillId="0" borderId="0" xfId="0" quotePrefix="1" applyNumberFormat="1" applyFont="1" applyAlignment="1">
      <alignment vertical="center" wrapText="1"/>
    </xf>
    <xf numFmtId="202" fontId="6" fillId="0" borderId="0" xfId="0" applyNumberFormat="1" applyFont="1"/>
    <xf numFmtId="203" fontId="6" fillId="0" borderId="0" xfId="0" applyNumberFormat="1" applyFont="1"/>
    <xf numFmtId="0" fontId="43" fillId="0" borderId="7" xfId="0" applyFont="1" applyBorder="1" applyAlignment="1">
      <alignment vertical="center"/>
    </xf>
    <xf numFmtId="1" fontId="165" fillId="0" borderId="0" xfId="0" applyNumberFormat="1" applyFont="1" applyAlignment="1">
      <alignment horizontal="center"/>
    </xf>
    <xf numFmtId="1" fontId="72" fillId="0" borderId="0" xfId="0" applyNumberFormat="1" applyFont="1" applyAlignment="1">
      <alignment horizontal="center"/>
    </xf>
    <xf numFmtId="1" fontId="156" fillId="0" borderId="0" xfId="0" applyNumberFormat="1" applyFont="1" applyAlignment="1">
      <alignment horizontal="center"/>
    </xf>
    <xf numFmtId="9" fontId="166" fillId="0" borderId="0" xfId="11" applyFont="1" applyBorder="1" applyAlignment="1">
      <alignment vertical="center" wrapText="1"/>
    </xf>
    <xf numFmtId="9" fontId="71" fillId="0" borderId="0" xfId="11" applyFont="1" applyBorder="1" applyAlignment="1">
      <alignment vertical="center" wrapText="1"/>
    </xf>
    <xf numFmtId="173" fontId="0" fillId="0" borderId="0" xfId="0" applyNumberFormat="1"/>
    <xf numFmtId="173" fontId="94" fillId="0" borderId="0" xfId="0" applyNumberFormat="1" applyFont="1"/>
    <xf numFmtId="9" fontId="0" fillId="0" borderId="7" xfId="11" applyFont="1" applyBorder="1"/>
    <xf numFmtId="10" fontId="0" fillId="0" borderId="17" xfId="0" applyNumberFormat="1" applyBorder="1"/>
    <xf numFmtId="165" fontId="0" fillId="0" borderId="0" xfId="0" applyNumberFormat="1"/>
    <xf numFmtId="10" fontId="0" fillId="0" borderId="1" xfId="0" applyNumberFormat="1" applyBorder="1"/>
    <xf numFmtId="9" fontId="0" fillId="0" borderId="5" xfId="11" applyFont="1" applyBorder="1"/>
    <xf numFmtId="10" fontId="0" fillId="0" borderId="14" xfId="0" applyNumberFormat="1" applyBorder="1"/>
    <xf numFmtId="165" fontId="0" fillId="0" borderId="1" xfId="0" applyNumberFormat="1" applyBorder="1"/>
    <xf numFmtId="0" fontId="0" fillId="0" borderId="15" xfId="0" applyBorder="1"/>
    <xf numFmtId="0" fontId="0" fillId="0" borderId="9" xfId="0" applyBorder="1"/>
    <xf numFmtId="0" fontId="0" fillId="0" borderId="17" xfId="0" applyBorder="1" applyAlignment="1">
      <alignment horizontal="right"/>
    </xf>
    <xf numFmtId="0" fontId="0" fillId="0" borderId="0" xfId="0" applyAlignment="1">
      <alignment horizontal="center"/>
    </xf>
    <xf numFmtId="0" fontId="0" fillId="0" borderId="7" xfId="0" applyBorder="1" applyAlignment="1">
      <alignment horizontal="center"/>
    </xf>
    <xf numFmtId="0" fontId="0" fillId="0" borderId="14" xfId="0" applyBorder="1" applyAlignment="1">
      <alignment horizontal="right"/>
    </xf>
    <xf numFmtId="0" fontId="0" fillId="0" borderId="35" xfId="0" applyBorder="1"/>
    <xf numFmtId="0" fontId="0" fillId="0" borderId="38" xfId="0" applyBorder="1" applyAlignment="1">
      <alignment horizontal="left"/>
    </xf>
    <xf numFmtId="168" fontId="0" fillId="0" borderId="28" xfId="0" applyNumberFormat="1" applyBorder="1"/>
    <xf numFmtId="168" fontId="0" fillId="0" borderId="39" xfId="0" applyNumberFormat="1" applyBorder="1"/>
    <xf numFmtId="0" fontId="0" fillId="0" borderId="40" xfId="0" applyBorder="1" applyAlignment="1">
      <alignment horizontal="left"/>
    </xf>
    <xf numFmtId="0" fontId="0" fillId="0" borderId="42" xfId="0" applyBorder="1"/>
    <xf numFmtId="0" fontId="62" fillId="0" borderId="16" xfId="0" applyFont="1" applyBorder="1"/>
    <xf numFmtId="0" fontId="62" fillId="0" borderId="17" xfId="0" applyFont="1" applyBorder="1"/>
    <xf numFmtId="0" fontId="62" fillId="0" borderId="0" xfId="0" applyFont="1" applyAlignment="1">
      <alignment horizontal="center" wrapText="1"/>
    </xf>
    <xf numFmtId="0" fontId="62" fillId="0" borderId="7" xfId="0" applyFont="1" applyBorder="1" applyAlignment="1">
      <alignment horizontal="center" wrapText="1"/>
    </xf>
    <xf numFmtId="0" fontId="62" fillId="0" borderId="15" xfId="0" applyFont="1" applyBorder="1" applyAlignment="1">
      <alignment horizontal="center" wrapText="1"/>
    </xf>
    <xf numFmtId="168" fontId="18" fillId="0" borderId="21" xfId="0" applyNumberFormat="1" applyFont="1" applyBorder="1" applyAlignment="1">
      <alignment horizontal="center"/>
    </xf>
    <xf numFmtId="3" fontId="18" fillId="0" borderId="21" xfId="0" applyNumberFormat="1" applyFont="1" applyBorder="1" applyAlignment="1">
      <alignment horizontal="center"/>
    </xf>
    <xf numFmtId="3" fontId="18" fillId="0" borderId="25" xfId="0" applyNumberFormat="1" applyFont="1" applyBorder="1" applyAlignment="1">
      <alignment horizontal="center"/>
    </xf>
    <xf numFmtId="3" fontId="18" fillId="0" borderId="24" xfId="0" applyNumberFormat="1" applyFont="1" applyBorder="1" applyAlignment="1">
      <alignment horizontal="center"/>
    </xf>
    <xf numFmtId="168" fontId="50" fillId="0" borderId="21" xfId="0" applyNumberFormat="1" applyFont="1" applyBorder="1" applyAlignment="1">
      <alignment horizontal="center"/>
    </xf>
    <xf numFmtId="168" fontId="50" fillId="0" borderId="25" xfId="0" applyNumberFormat="1" applyFont="1" applyBorder="1" applyAlignment="1">
      <alignment horizontal="center"/>
    </xf>
    <xf numFmtId="168" fontId="50" fillId="0" borderId="23" xfId="0" applyNumberFormat="1" applyFont="1" applyBorder="1" applyAlignment="1">
      <alignment horizontal="center"/>
    </xf>
    <xf numFmtId="168" fontId="50" fillId="0" borderId="26" xfId="0" applyNumberFormat="1" applyFont="1" applyBorder="1" applyAlignment="1">
      <alignment horizontal="center"/>
    </xf>
    <xf numFmtId="0" fontId="50" fillId="0" borderId="0" xfId="0" applyFont="1" applyAlignment="1">
      <alignment horizontal="right"/>
    </xf>
    <xf numFmtId="4" fontId="50" fillId="0" borderId="21" xfId="0" quotePrefix="1" applyNumberFormat="1" applyFont="1" applyBorder="1" applyAlignment="1">
      <alignment horizontal="center"/>
    </xf>
    <xf numFmtId="4" fontId="50" fillId="0" borderId="25" xfId="0" quotePrefix="1" applyNumberFormat="1" applyFont="1" applyBorder="1" applyAlignment="1">
      <alignment horizontal="center"/>
    </xf>
    <xf numFmtId="4" fontId="50" fillId="0" borderId="22" xfId="0" quotePrefix="1" applyNumberFormat="1" applyFont="1" applyBorder="1" applyAlignment="1">
      <alignment horizontal="center"/>
    </xf>
    <xf numFmtId="4" fontId="50" fillId="0" borderId="27" xfId="0" quotePrefix="1" applyNumberFormat="1" applyFont="1" applyBorder="1" applyAlignment="1">
      <alignment horizontal="center"/>
    </xf>
    <xf numFmtId="3" fontId="18" fillId="0" borderId="7" xfId="0" applyNumberFormat="1" applyFont="1" applyBorder="1" applyAlignment="1">
      <alignment horizontal="center"/>
    </xf>
    <xf numFmtId="3" fontId="50" fillId="0" borderId="21" xfId="0" applyNumberFormat="1" applyFont="1" applyBorder="1" applyAlignment="1">
      <alignment horizontal="center"/>
    </xf>
    <xf numFmtId="168" fontId="50" fillId="0" borderId="21" xfId="0" quotePrefix="1" applyNumberFormat="1" applyFont="1" applyBorder="1" applyAlignment="1">
      <alignment horizontal="center"/>
    </xf>
    <xf numFmtId="3" fontId="50" fillId="0" borderId="21" xfId="0" quotePrefix="1" applyNumberFormat="1" applyFont="1" applyBorder="1" applyAlignment="1">
      <alignment horizontal="center"/>
    </xf>
    <xf numFmtId="3" fontId="50" fillId="0" borderId="25" xfId="0" quotePrefix="1" applyNumberFormat="1" applyFont="1" applyBorder="1" applyAlignment="1">
      <alignment horizontal="center"/>
    </xf>
    <xf numFmtId="168" fontId="50" fillId="0" borderId="22" xfId="0" applyNumberFormat="1" applyFont="1" applyBorder="1" applyAlignment="1">
      <alignment horizontal="center"/>
    </xf>
    <xf numFmtId="3" fontId="50" fillId="0" borderId="22" xfId="0" applyNumberFormat="1" applyFont="1" applyBorder="1" applyAlignment="1">
      <alignment horizontal="center"/>
    </xf>
    <xf numFmtId="168" fontId="50" fillId="0" borderId="22" xfId="0" quotePrefix="1" applyNumberFormat="1" applyFont="1" applyBorder="1" applyAlignment="1">
      <alignment horizontal="center"/>
    </xf>
    <xf numFmtId="3" fontId="50" fillId="0" borderId="22" xfId="0" quotePrefix="1" applyNumberFormat="1" applyFont="1" applyBorder="1" applyAlignment="1">
      <alignment horizontal="center"/>
    </xf>
    <xf numFmtId="3" fontId="50" fillId="0" borderId="27" xfId="0" quotePrefix="1" applyNumberFormat="1" applyFont="1" applyBorder="1" applyAlignment="1">
      <alignment horizontal="center"/>
    </xf>
    <xf numFmtId="2" fontId="30" fillId="9" borderId="0" xfId="0" applyNumberFormat="1" applyFont="1" applyFill="1" applyAlignment="1">
      <alignment vertical="center" wrapText="1"/>
    </xf>
    <xf numFmtId="202" fontId="30" fillId="9" borderId="0" xfId="0" quotePrefix="1" applyNumberFormat="1" applyFont="1" applyFill="1" applyAlignment="1">
      <alignment vertical="center" wrapText="1"/>
    </xf>
    <xf numFmtId="2" fontId="31" fillId="0" borderId="0" xfId="0" applyNumberFormat="1" applyFont="1" applyAlignment="1">
      <alignment vertical="center" wrapText="1"/>
    </xf>
    <xf numFmtId="165" fontId="31" fillId="0" borderId="0" xfId="0" applyNumberFormat="1" applyFont="1" applyAlignment="1">
      <alignment vertical="center" wrapText="1"/>
    </xf>
    <xf numFmtId="0" fontId="6" fillId="0" borderId="14" xfId="0" applyFont="1" applyBorder="1"/>
    <xf numFmtId="165" fontId="32" fillId="0" borderId="7" xfId="0" applyNumberFormat="1" applyFont="1" applyBorder="1" applyAlignment="1">
      <alignment horizontal="center" vertical="center" wrapText="1"/>
    </xf>
    <xf numFmtId="179" fontId="32" fillId="0" borderId="7" xfId="0" applyNumberFormat="1" applyFont="1" applyBorder="1" applyAlignment="1">
      <alignment horizontal="center" vertical="center" wrapText="1"/>
    </xf>
    <xf numFmtId="173" fontId="32" fillId="0" borderId="7" xfId="0" applyNumberFormat="1" applyFont="1" applyBorder="1" applyAlignment="1">
      <alignment horizontal="center" vertical="center" wrapText="1"/>
    </xf>
    <xf numFmtId="0" fontId="27" fillId="0" borderId="5" xfId="0" applyFont="1" applyBorder="1" applyAlignment="1">
      <alignment horizontal="center" vertical="center" wrapText="1"/>
    </xf>
    <xf numFmtId="0" fontId="169" fillId="0" borderId="5" xfId="0" applyFont="1" applyBorder="1" applyAlignment="1">
      <alignment vertical="center" wrapText="1"/>
    </xf>
    <xf numFmtId="0" fontId="24" fillId="0" borderId="1" xfId="0" applyFont="1" applyBorder="1" applyAlignment="1">
      <alignment horizontal="center" vertical="center" wrapText="1"/>
    </xf>
    <xf numFmtId="165" fontId="24" fillId="0" borderId="5" xfId="0" applyNumberFormat="1" applyFont="1" applyBorder="1" applyAlignment="1">
      <alignment horizontal="center" vertical="center" wrapText="1"/>
    </xf>
    <xf numFmtId="2" fontId="0" fillId="0" borderId="0" xfId="0" applyNumberFormat="1"/>
    <xf numFmtId="2" fontId="0" fillId="0" borderId="1" xfId="0" applyNumberFormat="1" applyBorder="1"/>
    <xf numFmtId="0" fontId="34" fillId="0" borderId="6" xfId="0" applyFont="1" applyBorder="1" applyAlignment="1">
      <alignment vertical="center" wrapText="1"/>
    </xf>
    <xf numFmtId="2" fontId="24" fillId="0" borderId="5" xfId="0" applyNumberFormat="1" applyFont="1" applyBorder="1" applyAlignment="1">
      <alignment horizontal="center" vertical="center" wrapText="1"/>
    </xf>
    <xf numFmtId="0" fontId="169" fillId="0" borderId="5" xfId="0" applyFont="1" applyBorder="1" applyAlignment="1">
      <alignment horizontal="center" vertical="center" wrapText="1"/>
    </xf>
    <xf numFmtId="2" fontId="169" fillId="0" borderId="5" xfId="0" applyNumberFormat="1" applyFont="1" applyBorder="1" applyAlignment="1">
      <alignment horizontal="center" vertical="center" wrapText="1"/>
    </xf>
    <xf numFmtId="179" fontId="169" fillId="0" borderId="5" xfId="0" applyNumberFormat="1" applyFont="1" applyBorder="1" applyAlignment="1">
      <alignment horizontal="center" vertical="center" wrapText="1"/>
    </xf>
    <xf numFmtId="0" fontId="0" fillId="0" borderId="80" xfId="0" applyBorder="1" applyAlignment="1">
      <alignment horizontal="center"/>
    </xf>
    <xf numFmtId="168" fontId="18" fillId="0" borderId="81" xfId="0" applyNumberFormat="1" applyFont="1" applyBorder="1" applyAlignment="1">
      <alignment horizontal="center"/>
    </xf>
    <xf numFmtId="165" fontId="0" fillId="0" borderId="78" xfId="0" applyNumberFormat="1" applyBorder="1"/>
    <xf numFmtId="165" fontId="0" fillId="0" borderId="30" xfId="0" applyNumberFormat="1" applyBorder="1"/>
    <xf numFmtId="0" fontId="0" fillId="0" borderId="17" xfId="0" applyBorder="1" applyAlignment="1">
      <alignment horizontal="center"/>
    </xf>
    <xf numFmtId="168" fontId="18" fillId="0" borderId="78" xfId="0" applyNumberFormat="1" applyFont="1" applyBorder="1" applyAlignment="1">
      <alignment horizontal="center"/>
    </xf>
    <xf numFmtId="3" fontId="18" fillId="0" borderId="30" xfId="0" applyNumberFormat="1" applyFont="1" applyBorder="1" applyAlignment="1">
      <alignment horizontal="center"/>
    </xf>
    <xf numFmtId="0" fontId="0" fillId="0" borderId="78" xfId="0" applyBorder="1"/>
    <xf numFmtId="0" fontId="0" fillId="0" borderId="30" xfId="0" applyBorder="1"/>
    <xf numFmtId="168" fontId="18" fillId="0" borderId="80" xfId="0" applyNumberFormat="1" applyFont="1" applyBorder="1" applyAlignment="1">
      <alignment horizontal="center"/>
    </xf>
    <xf numFmtId="165" fontId="0" fillId="0" borderId="79" xfId="0" applyNumberFormat="1" applyBorder="1"/>
    <xf numFmtId="165" fontId="0" fillId="0" borderId="82" xfId="0" applyNumberFormat="1" applyBorder="1"/>
    <xf numFmtId="165" fontId="0" fillId="0" borderId="83" xfId="0" applyNumberFormat="1" applyBorder="1"/>
    <xf numFmtId="0" fontId="0" fillId="0" borderId="83" xfId="0" applyBorder="1"/>
    <xf numFmtId="173" fontId="169" fillId="0" borderId="5" xfId="0" applyNumberFormat="1" applyFont="1" applyBorder="1" applyAlignment="1">
      <alignment horizontal="center" vertical="center" wrapText="1"/>
    </xf>
    <xf numFmtId="170" fontId="32" fillId="0" borderId="5" xfId="12" applyNumberFormat="1" applyFont="1" applyBorder="1" applyAlignment="1">
      <alignment vertical="center" wrapText="1"/>
    </xf>
    <xf numFmtId="3" fontId="27" fillId="0" borderId="5" xfId="0" applyNumberFormat="1" applyFont="1" applyBorder="1" applyAlignment="1">
      <alignment vertical="center" wrapText="1"/>
    </xf>
    <xf numFmtId="170" fontId="27" fillId="0" borderId="5" xfId="12" applyNumberFormat="1" applyFont="1" applyFill="1" applyBorder="1" applyAlignment="1">
      <alignment vertical="center" wrapText="1"/>
    </xf>
    <xf numFmtId="173" fontId="27" fillId="0" borderId="5" xfId="0" applyNumberFormat="1" applyFont="1" applyBorder="1" applyAlignment="1">
      <alignment horizontal="right" vertical="center" wrapText="1"/>
    </xf>
    <xf numFmtId="173" fontId="27" fillId="0" borderId="5" xfId="0" applyNumberFormat="1" applyFont="1" applyBorder="1" applyAlignment="1">
      <alignment vertical="center" wrapText="1"/>
    </xf>
    <xf numFmtId="0" fontId="6" fillId="0" borderId="6" xfId="0" applyFont="1" applyBorder="1"/>
    <xf numFmtId="173" fontId="27" fillId="0" borderId="2" xfId="0" applyNumberFormat="1" applyFont="1" applyBorder="1" applyAlignment="1">
      <alignment vertical="center" wrapText="1"/>
    </xf>
    <xf numFmtId="173" fontId="27" fillId="0" borderId="2" xfId="0" applyNumberFormat="1" applyFont="1" applyBorder="1"/>
    <xf numFmtId="179" fontId="27" fillId="0" borderId="2" xfId="0" applyNumberFormat="1" applyFont="1" applyBorder="1" applyAlignment="1">
      <alignment horizontal="center" vertical="center" wrapText="1"/>
    </xf>
    <xf numFmtId="179" fontId="27" fillId="0" borderId="3" xfId="0" applyNumberFormat="1" applyFont="1" applyBorder="1" applyAlignment="1">
      <alignment horizontal="center" vertical="center" wrapText="1"/>
    </xf>
    <xf numFmtId="179" fontId="6" fillId="0" borderId="0" xfId="0" applyNumberFormat="1" applyFont="1"/>
    <xf numFmtId="0" fontId="8" fillId="0" borderId="2" xfId="0" applyFont="1" applyBorder="1" applyAlignment="1">
      <alignment vertical="center"/>
    </xf>
    <xf numFmtId="0" fontId="17" fillId="0" borderId="3" xfId="0" applyFont="1" applyBorder="1" applyAlignment="1">
      <alignment vertical="center"/>
    </xf>
    <xf numFmtId="0" fontId="17" fillId="0" borderId="3" xfId="0" applyFont="1" applyBorder="1" applyAlignment="1">
      <alignment vertical="center" wrapText="1"/>
    </xf>
    <xf numFmtId="0" fontId="17" fillId="0" borderId="15" xfId="0" applyFont="1" applyBorder="1" applyAlignment="1">
      <alignment vertical="center"/>
    </xf>
    <xf numFmtId="0" fontId="17" fillId="0" borderId="16" xfId="0" applyFont="1" applyBorder="1" applyAlignment="1">
      <alignment vertical="center"/>
    </xf>
    <xf numFmtId="0" fontId="17" fillId="0" borderId="16" xfId="0" applyFont="1" applyBorder="1" applyAlignment="1">
      <alignment vertical="center" wrapText="1"/>
    </xf>
    <xf numFmtId="0" fontId="17" fillId="0" borderId="9" xfId="0" applyFont="1" applyBorder="1" applyAlignment="1">
      <alignment vertical="center" wrapText="1"/>
    </xf>
    <xf numFmtId="0" fontId="17" fillId="0" borderId="0" xfId="0" applyFont="1" applyAlignment="1">
      <alignment vertical="center" wrapText="1"/>
    </xf>
    <xf numFmtId="0" fontId="17" fillId="0" borderId="84" xfId="0" applyFont="1" applyBorder="1" applyAlignment="1">
      <alignment vertical="center"/>
    </xf>
    <xf numFmtId="0" fontId="8" fillId="0" borderId="19" xfId="0" applyFont="1" applyBorder="1" applyAlignment="1">
      <alignment vertical="center"/>
    </xf>
    <xf numFmtId="0" fontId="8" fillId="0" borderId="19" xfId="0" applyFont="1" applyBorder="1" applyAlignment="1">
      <alignment vertical="center" wrapText="1"/>
    </xf>
    <xf numFmtId="0" fontId="17" fillId="0" borderId="12" xfId="0" applyFont="1" applyBorder="1" applyAlignment="1">
      <alignment vertical="center"/>
    </xf>
    <xf numFmtId="0" fontId="8" fillId="0" borderId="13" xfId="0" applyFont="1" applyBorder="1" applyAlignment="1">
      <alignment vertical="center"/>
    </xf>
    <xf numFmtId="0" fontId="8" fillId="0" borderId="13" xfId="0" applyFont="1" applyBorder="1" applyAlignment="1">
      <alignment vertical="center" wrapText="1"/>
    </xf>
    <xf numFmtId="165" fontId="8" fillId="0" borderId="13" xfId="0" applyNumberFormat="1" applyFont="1" applyBorder="1" applyAlignment="1">
      <alignment vertical="center" wrapText="1"/>
    </xf>
    <xf numFmtId="179" fontId="170" fillId="0" borderId="2" xfId="0" applyNumberFormat="1" applyFont="1" applyBorder="1" applyAlignment="1">
      <alignment vertical="center" wrapText="1"/>
    </xf>
    <xf numFmtId="0" fontId="8" fillId="0" borderId="4" xfId="0" applyFont="1" applyBorder="1" applyAlignment="1">
      <alignment vertical="center"/>
    </xf>
    <xf numFmtId="0" fontId="17" fillId="0" borderId="17" xfId="0" applyFont="1" applyBorder="1" applyAlignment="1">
      <alignment vertical="center"/>
    </xf>
    <xf numFmtId="0" fontId="8" fillId="0" borderId="0" xfId="0" applyFont="1" applyAlignment="1">
      <alignment vertical="center"/>
    </xf>
    <xf numFmtId="0" fontId="8" fillId="0" borderId="0" xfId="0" applyFont="1" applyAlignment="1">
      <alignment vertical="center" wrapText="1"/>
    </xf>
    <xf numFmtId="165" fontId="8" fillId="0" borderId="0" xfId="0" applyNumberFormat="1" applyFont="1" applyAlignment="1">
      <alignment vertical="center" wrapText="1"/>
    </xf>
    <xf numFmtId="179" fontId="170" fillId="0" borderId="89" xfId="0" applyNumberFormat="1" applyFont="1" applyBorder="1" applyAlignment="1">
      <alignment vertical="center" wrapText="1"/>
    </xf>
    <xf numFmtId="0" fontId="8" fillId="0" borderId="5" xfId="0" applyFont="1" applyBorder="1" applyAlignment="1">
      <alignment vertical="center"/>
    </xf>
    <xf numFmtId="0" fontId="8" fillId="0" borderId="5" xfId="0" applyFont="1" applyBorder="1" applyAlignment="1">
      <alignment vertical="center" wrapText="1"/>
    </xf>
    <xf numFmtId="0" fontId="17" fillId="0" borderId="85" xfId="0" applyFont="1" applyBorder="1" applyAlignment="1">
      <alignment vertical="center"/>
    </xf>
    <xf numFmtId="0" fontId="8" fillId="0" borderId="18" xfId="0" applyFont="1" applyBorder="1" applyAlignment="1">
      <alignment vertical="center"/>
    </xf>
    <xf numFmtId="0" fontId="8" fillId="0" borderId="18" xfId="0" applyFont="1" applyBorder="1" applyAlignment="1">
      <alignment vertical="center" wrapText="1"/>
    </xf>
    <xf numFmtId="165" fontId="8" fillId="0" borderId="18" xfId="0" applyNumberFormat="1" applyFont="1" applyBorder="1" applyAlignment="1">
      <alignment vertical="center" wrapText="1"/>
    </xf>
    <xf numFmtId="165" fontId="8" fillId="0" borderId="20" xfId="0" applyNumberFormat="1" applyFont="1" applyBorder="1" applyAlignment="1">
      <alignment vertical="center" wrapText="1"/>
    </xf>
    <xf numFmtId="179" fontId="170" fillId="0" borderId="90" xfId="0" applyNumberFormat="1" applyFont="1" applyBorder="1" applyAlignment="1">
      <alignment vertical="center" wrapText="1"/>
    </xf>
    <xf numFmtId="179" fontId="170" fillId="0" borderId="6" xfId="0" applyNumberFormat="1" applyFont="1" applyBorder="1" applyAlignment="1">
      <alignment vertical="center" wrapText="1"/>
    </xf>
    <xf numFmtId="179" fontId="170" fillId="0" borderId="91" xfId="0" applyNumberFormat="1" applyFont="1" applyBorder="1" applyAlignment="1">
      <alignment vertical="center" wrapText="1"/>
    </xf>
    <xf numFmtId="0" fontId="8" fillId="0" borderId="7" xfId="0" applyFont="1" applyBorder="1" applyAlignment="1">
      <alignment vertical="center" wrapText="1"/>
    </xf>
    <xf numFmtId="0" fontId="8" fillId="0" borderId="16" xfId="0" applyFont="1" applyBorder="1" applyAlignment="1">
      <alignment vertical="center" wrapText="1"/>
    </xf>
    <xf numFmtId="0" fontId="17" fillId="0" borderId="14" xfId="0" applyFont="1" applyBorder="1" applyAlignment="1">
      <alignment vertical="center"/>
    </xf>
    <xf numFmtId="0" fontId="8" fillId="0" borderId="1" xfId="0" applyFont="1" applyBorder="1" applyAlignment="1">
      <alignment vertical="center"/>
    </xf>
    <xf numFmtId="0" fontId="8" fillId="0" borderId="1" xfId="0" applyFont="1" applyBorder="1" applyAlignment="1">
      <alignment vertical="center" wrapText="1"/>
    </xf>
    <xf numFmtId="165" fontId="8" fillId="0" borderId="1" xfId="0" applyNumberFormat="1" applyFont="1" applyBorder="1" applyAlignment="1">
      <alignment vertical="center" wrapText="1"/>
    </xf>
    <xf numFmtId="179" fontId="170" fillId="0" borderId="4" xfId="0" applyNumberFormat="1" applyFont="1" applyBorder="1" applyAlignment="1">
      <alignment vertical="center" wrapText="1"/>
    </xf>
    <xf numFmtId="0" fontId="17" fillId="0" borderId="86" xfId="0" applyFont="1" applyBorder="1" applyAlignment="1">
      <alignment vertical="center"/>
    </xf>
    <xf numFmtId="0" fontId="8" fillId="0" borderId="87" xfId="0" applyFont="1" applyBorder="1" applyAlignment="1">
      <alignment vertical="center"/>
    </xf>
    <xf numFmtId="0" fontId="8" fillId="0" borderId="87" xfId="0" applyFont="1" applyBorder="1" applyAlignment="1">
      <alignment vertical="center" wrapText="1"/>
    </xf>
    <xf numFmtId="2" fontId="5" fillId="0" borderId="0" xfId="0" applyNumberFormat="1" applyFont="1"/>
    <xf numFmtId="179" fontId="5" fillId="0" borderId="0" xfId="0" applyNumberFormat="1" applyFont="1"/>
    <xf numFmtId="0" fontId="6" fillId="0" borderId="7" xfId="0" applyFont="1" applyBorder="1" applyAlignment="1">
      <alignment vertical="center" wrapText="1"/>
    </xf>
    <xf numFmtId="9" fontId="170" fillId="0" borderId="0" xfId="11" applyFont="1" applyFill="1" applyBorder="1" applyAlignment="1">
      <alignment vertical="center" wrapText="1"/>
    </xf>
    <xf numFmtId="0" fontId="6" fillId="0" borderId="5" xfId="0" applyFont="1" applyBorder="1" applyAlignment="1">
      <alignment vertical="center" wrapText="1"/>
    </xf>
    <xf numFmtId="0" fontId="17" fillId="0" borderId="0" xfId="0" applyFont="1" applyAlignment="1">
      <alignment vertical="center"/>
    </xf>
    <xf numFmtId="0" fontId="6" fillId="0" borderId="0" xfId="0" applyFont="1" applyAlignment="1">
      <alignment vertical="center" wrapText="1"/>
    </xf>
    <xf numFmtId="0" fontId="172" fillId="0" borderId="0" xfId="10" applyFont="1" applyAlignment="1">
      <alignment vertical="center"/>
    </xf>
    <xf numFmtId="0" fontId="170" fillId="0" borderId="18" xfId="0" applyFont="1" applyBorder="1" applyAlignment="1">
      <alignment vertical="center" wrapText="1"/>
    </xf>
    <xf numFmtId="165" fontId="171" fillId="0" borderId="18" xfId="0" applyNumberFormat="1" applyFont="1" applyBorder="1" applyAlignment="1">
      <alignment vertical="center" wrapText="1"/>
    </xf>
    <xf numFmtId="165" fontId="171" fillId="0" borderId="19" xfId="0" applyNumberFormat="1" applyFont="1" applyBorder="1" applyAlignment="1">
      <alignment vertical="center" wrapText="1"/>
    </xf>
    <xf numFmtId="165" fontId="171" fillId="0" borderId="87" xfId="0" applyNumberFormat="1" applyFont="1" applyBorder="1" applyAlignment="1">
      <alignment vertical="center" wrapText="1"/>
    </xf>
    <xf numFmtId="0" fontId="17" fillId="0" borderId="2" xfId="0" applyFont="1" applyBorder="1" applyAlignment="1">
      <alignment vertical="center" wrapText="1"/>
    </xf>
    <xf numFmtId="0" fontId="94" fillId="0" borderId="0" xfId="10" applyFont="1" applyAlignment="1">
      <alignment vertical="center"/>
    </xf>
    <xf numFmtId="173" fontId="27" fillId="15" borderId="5" xfId="0" applyNumberFormat="1" applyFont="1" applyFill="1" applyBorder="1" applyAlignment="1">
      <alignment vertical="center" wrapText="1"/>
    </xf>
    <xf numFmtId="179" fontId="27" fillId="15" borderId="3" xfId="0" applyNumberFormat="1" applyFont="1" applyFill="1" applyBorder="1" applyAlignment="1">
      <alignment horizontal="center" vertical="center" wrapText="1"/>
    </xf>
    <xf numFmtId="0" fontId="170" fillId="0" borderId="4" xfId="0" applyFont="1" applyBorder="1" applyAlignment="1">
      <alignment vertical="center"/>
    </xf>
    <xf numFmtId="0" fontId="170" fillId="0" borderId="5" xfId="0" applyFont="1" applyBorder="1" applyAlignment="1">
      <alignment vertical="center"/>
    </xf>
    <xf numFmtId="0" fontId="170" fillId="0" borderId="5" xfId="0" applyFont="1" applyBorder="1" applyAlignment="1">
      <alignment vertical="center" wrapText="1"/>
    </xf>
    <xf numFmtId="2" fontId="170" fillId="0" borderId="5" xfId="0" applyNumberFormat="1" applyFont="1" applyBorder="1" applyAlignment="1">
      <alignment vertical="center" wrapText="1"/>
    </xf>
    <xf numFmtId="165" fontId="8" fillId="0" borderId="5" xfId="0" applyNumberFormat="1" applyFont="1" applyBorder="1" applyAlignment="1">
      <alignment vertical="center" wrapText="1"/>
    </xf>
    <xf numFmtId="3" fontId="70" fillId="0" borderId="5" xfId="0" applyNumberFormat="1" applyFont="1" applyBorder="1" applyAlignment="1">
      <alignment vertical="center" wrapText="1"/>
    </xf>
    <xf numFmtId="0" fontId="70" fillId="0" borderId="5" xfId="0" applyFont="1" applyBorder="1" applyAlignment="1">
      <alignment vertical="center" wrapText="1"/>
    </xf>
    <xf numFmtId="167" fontId="175" fillId="0" borderId="0" xfId="11" applyNumberFormat="1" applyFont="1"/>
    <xf numFmtId="206" fontId="32" fillId="0" borderId="0" xfId="0" applyNumberFormat="1" applyFont="1" applyAlignment="1">
      <alignment vertical="center" wrapText="1"/>
    </xf>
    <xf numFmtId="0" fontId="62" fillId="0" borderId="73" xfId="0" applyFont="1" applyBorder="1"/>
    <xf numFmtId="0" fontId="6" fillId="0" borderId="6" xfId="0" applyFont="1" applyBorder="1" applyAlignment="1">
      <alignment horizontal="center"/>
    </xf>
    <xf numFmtId="2" fontId="72" fillId="0" borderId="6" xfId="0" applyNumberFormat="1" applyFont="1" applyBorder="1" applyAlignment="1">
      <alignment horizontal="center"/>
    </xf>
    <xf numFmtId="2" fontId="6" fillId="0" borderId="6" xfId="0" applyNumberFormat="1" applyFont="1" applyBorder="1"/>
    <xf numFmtId="2" fontId="6" fillId="0" borderId="6" xfId="0" applyNumberFormat="1" applyFont="1" applyBorder="1" applyAlignment="1">
      <alignment horizontal="center"/>
    </xf>
    <xf numFmtId="0" fontId="6" fillId="0" borderId="8" xfId="0" applyFont="1" applyBorder="1" applyAlignment="1">
      <alignment horizontal="center"/>
    </xf>
    <xf numFmtId="2" fontId="74" fillId="0" borderId="6" xfId="0" applyNumberFormat="1" applyFont="1" applyBorder="1" applyAlignment="1">
      <alignment horizontal="center"/>
    </xf>
    <xf numFmtId="0" fontId="6" fillId="0" borderId="4" xfId="0" applyFont="1" applyBorder="1" applyAlignment="1">
      <alignment horizontal="center"/>
    </xf>
    <xf numFmtId="0" fontId="50" fillId="0" borderId="17" xfId="0" applyFont="1" applyBorder="1" applyAlignment="1" applyProtection="1">
      <alignment horizontal="right"/>
      <protection locked="0"/>
    </xf>
    <xf numFmtId="207" fontId="50" fillId="110" borderId="70" xfId="37866" applyNumberFormat="1" applyFont="1" applyFill="1" applyBorder="1" applyAlignment="1">
      <alignment horizontal="center" vertical="top"/>
    </xf>
    <xf numFmtId="208" fontId="0" fillId="13" borderId="70" xfId="0" applyNumberFormat="1" applyFill="1" applyBorder="1"/>
    <xf numFmtId="168" fontId="24" fillId="0" borderId="5" xfId="0" applyNumberFormat="1" applyFont="1" applyBorder="1" applyAlignment="1">
      <alignment horizontal="center" vertical="center" wrapText="1"/>
    </xf>
    <xf numFmtId="2" fontId="8" fillId="0" borderId="5" xfId="0" applyNumberFormat="1" applyFont="1" applyBorder="1" applyAlignment="1">
      <alignment vertical="center" wrapText="1"/>
    </xf>
    <xf numFmtId="179" fontId="27" fillId="15" borderId="5" xfId="0" applyNumberFormat="1" applyFont="1" applyFill="1" applyBorder="1" applyAlignment="1">
      <alignment vertical="center" wrapText="1"/>
    </xf>
    <xf numFmtId="0" fontId="174" fillId="0" borderId="0" xfId="0" applyFont="1"/>
    <xf numFmtId="0" fontId="176" fillId="0" borderId="0" xfId="0" applyFont="1" applyAlignment="1">
      <alignment vertical="center"/>
    </xf>
    <xf numFmtId="0" fontId="177" fillId="111" borderId="14" xfId="0" applyFont="1" applyFill="1" applyBorder="1" applyAlignment="1">
      <alignment horizontal="right" vertical="center" wrapText="1"/>
    </xf>
    <xf numFmtId="0" fontId="8" fillId="0" borderId="16" xfId="0" applyFont="1" applyBorder="1" applyAlignment="1">
      <alignment vertical="center"/>
    </xf>
    <xf numFmtId="0" fontId="179" fillId="0" borderId="0" xfId="0" applyFont="1"/>
    <xf numFmtId="0" fontId="36" fillId="0" borderId="9" xfId="0" applyFont="1" applyBorder="1" applyAlignment="1">
      <alignment horizontal="right" vertical="center" wrapText="1"/>
    </xf>
    <xf numFmtId="3" fontId="36" fillId="111" borderId="0" xfId="0" applyNumberFormat="1" applyFont="1" applyFill="1" applyAlignment="1">
      <alignment horizontal="right" vertical="center" wrapText="1"/>
    </xf>
    <xf numFmtId="0" fontId="36" fillId="0" borderId="73" xfId="0" applyFont="1" applyBorder="1" applyAlignment="1">
      <alignment horizontal="right" vertical="center" wrapText="1"/>
    </xf>
    <xf numFmtId="0" fontId="36" fillId="111" borderId="74" xfId="0" applyFont="1" applyFill="1" applyBorder="1" applyAlignment="1">
      <alignment horizontal="right" vertical="center" wrapText="1"/>
    </xf>
    <xf numFmtId="0" fontId="36" fillId="0" borderId="74" xfId="0" applyFont="1" applyBorder="1" applyAlignment="1">
      <alignment horizontal="right" vertical="center" wrapText="1"/>
    </xf>
    <xf numFmtId="0" fontId="180" fillId="0" borderId="77" xfId="0" applyFont="1" applyBorder="1" applyAlignment="1">
      <alignment horizontal="right" vertical="center" wrapText="1"/>
    </xf>
    <xf numFmtId="0" fontId="36" fillId="0" borderId="10" xfId="0" applyFont="1" applyBorder="1" applyAlignment="1">
      <alignment horizontal="right" vertical="center" wrapText="1"/>
    </xf>
    <xf numFmtId="0" fontId="26" fillId="9" borderId="0" xfId="0" applyFont="1" applyFill="1" applyAlignment="1">
      <alignment horizontal="right" vertical="center" wrapText="1"/>
    </xf>
    <xf numFmtId="0" fontId="36" fillId="9" borderId="0" xfId="0" applyFont="1" applyFill="1" applyAlignment="1">
      <alignment horizontal="right" vertical="center" wrapText="1"/>
    </xf>
    <xf numFmtId="9" fontId="26" fillId="111" borderId="0" xfId="0" applyNumberFormat="1" applyFont="1" applyFill="1" applyAlignment="1">
      <alignment horizontal="right" vertical="center" wrapText="1"/>
    </xf>
    <xf numFmtId="3" fontId="36" fillId="0" borderId="0" xfId="0" applyNumberFormat="1" applyFont="1" applyAlignment="1">
      <alignment horizontal="right" vertical="center" wrapText="1"/>
    </xf>
    <xf numFmtId="9" fontId="36" fillId="111" borderId="0" xfId="0" applyNumberFormat="1" applyFont="1" applyFill="1" applyAlignment="1">
      <alignment horizontal="right" vertical="center" wrapText="1"/>
    </xf>
    <xf numFmtId="0" fontId="26" fillId="111" borderId="76" xfId="0" applyFont="1" applyFill="1" applyBorder="1" applyAlignment="1">
      <alignment horizontal="right" vertical="center" wrapText="1"/>
    </xf>
    <xf numFmtId="0" fontId="180" fillId="111" borderId="76" xfId="0" applyFont="1" applyFill="1" applyBorder="1" applyAlignment="1">
      <alignment horizontal="right" vertical="center" wrapText="1"/>
    </xf>
    <xf numFmtId="0" fontId="36" fillId="111" borderId="76" xfId="0" applyFont="1" applyFill="1" applyBorder="1" applyAlignment="1">
      <alignment horizontal="right" vertical="center" wrapText="1"/>
    </xf>
    <xf numFmtId="0" fontId="41" fillId="111" borderId="76" xfId="0" applyFont="1" applyFill="1" applyBorder="1" applyAlignment="1">
      <alignment horizontal="right" vertical="center" wrapText="1"/>
    </xf>
    <xf numFmtId="0" fontId="36" fillId="111" borderId="77" xfId="0" applyFont="1" applyFill="1" applyBorder="1" applyAlignment="1">
      <alignment horizontal="right" vertical="center" wrapText="1"/>
    </xf>
    <xf numFmtId="3" fontId="36" fillId="111" borderId="10" xfId="0" applyNumberFormat="1" applyFont="1" applyFill="1" applyBorder="1" applyAlignment="1">
      <alignment horizontal="right" vertical="center" wrapText="1"/>
    </xf>
    <xf numFmtId="0" fontId="50" fillId="111" borderId="73" xfId="10" applyFont="1" applyFill="1" applyBorder="1" applyAlignment="1">
      <alignment horizontal="right" vertical="center" wrapText="1"/>
    </xf>
    <xf numFmtId="0" fontId="36" fillId="111" borderId="0" xfId="0" quotePrefix="1" applyFont="1" applyFill="1" applyAlignment="1">
      <alignment horizontal="right" vertical="center" wrapText="1"/>
    </xf>
    <xf numFmtId="3" fontId="72" fillId="0" borderId="0" xfId="0" applyNumberFormat="1" applyFont="1"/>
    <xf numFmtId="0" fontId="32" fillId="0" borderId="0" xfId="0" applyFont="1" applyAlignment="1">
      <alignment horizontal="center" vertical="center" wrapText="1"/>
    </xf>
    <xf numFmtId="0" fontId="182" fillId="0" borderId="0" xfId="0" applyFont="1" applyAlignment="1">
      <alignment horizontal="center"/>
    </xf>
    <xf numFmtId="0" fontId="5" fillId="0" borderId="17" xfId="0" applyFont="1" applyBorder="1"/>
    <xf numFmtId="1" fontId="6" fillId="0" borderId="7" xfId="0" applyNumberFormat="1" applyFont="1" applyBorder="1"/>
    <xf numFmtId="1" fontId="6" fillId="0" borderId="5" xfId="0" applyNumberFormat="1" applyFont="1" applyBorder="1"/>
    <xf numFmtId="0" fontId="6" fillId="0" borderId="17" xfId="0" applyFont="1" applyBorder="1"/>
    <xf numFmtId="0" fontId="27" fillId="0" borderId="17" xfId="0" applyFont="1" applyBorder="1"/>
    <xf numFmtId="0" fontId="27" fillId="0" borderId="14" xfId="0" applyFont="1" applyBorder="1"/>
    <xf numFmtId="1" fontId="5" fillId="0" borderId="8" xfId="0" applyNumberFormat="1" applyFont="1" applyBorder="1"/>
    <xf numFmtId="1" fontId="5" fillId="0" borderId="6" xfId="0" applyNumberFormat="1" applyFont="1" applyBorder="1"/>
    <xf numFmtId="1" fontId="5" fillId="0" borderId="4" xfId="0" applyNumberFormat="1" applyFont="1" applyBorder="1"/>
    <xf numFmtId="210" fontId="6" fillId="0" borderId="0" xfId="0" applyNumberFormat="1" applyFont="1"/>
    <xf numFmtId="211" fontId="6" fillId="0" borderId="0" xfId="0" applyNumberFormat="1" applyFont="1"/>
    <xf numFmtId="212" fontId="63" fillId="0" borderId="0" xfId="12" applyNumberFormat="1" applyFont="1"/>
    <xf numFmtId="43" fontId="68" fillId="0" borderId="15" xfId="0" applyNumberFormat="1" applyFont="1" applyBorder="1"/>
    <xf numFmtId="43" fontId="68" fillId="0" borderId="0" xfId="0" applyNumberFormat="1" applyFont="1"/>
    <xf numFmtId="43" fontId="68" fillId="0" borderId="17" xfId="0" applyNumberFormat="1" applyFont="1" applyBorder="1"/>
    <xf numFmtId="43" fontId="6" fillId="0" borderId="1" xfId="0" applyNumberFormat="1" applyFont="1" applyBorder="1"/>
    <xf numFmtId="43" fontId="68" fillId="0" borderId="16" xfId="0" applyNumberFormat="1" applyFont="1" applyBorder="1"/>
    <xf numFmtId="43" fontId="6" fillId="0" borderId="14" xfId="0" applyNumberFormat="1" applyFont="1" applyBorder="1"/>
    <xf numFmtId="179" fontId="68" fillId="0" borderId="7" xfId="0" applyNumberFormat="1" applyFont="1" applyBorder="1"/>
    <xf numFmtId="179" fontId="68" fillId="0" borderId="5" xfId="0" applyNumberFormat="1" applyFont="1" applyBorder="1"/>
    <xf numFmtId="2" fontId="30" fillId="9" borderId="0" xfId="0" quotePrefix="1" applyNumberFormat="1" applyFont="1" applyFill="1" applyAlignment="1">
      <alignment horizontal="right" vertical="center" wrapText="1"/>
    </xf>
    <xf numFmtId="0" fontId="19" fillId="0" borderId="0" xfId="0" applyFont="1" applyAlignment="1">
      <alignment horizontal="left" vertical="center"/>
    </xf>
    <xf numFmtId="3" fontId="6" fillId="0" borderId="14" xfId="0" applyNumberFormat="1" applyFont="1" applyBorder="1"/>
    <xf numFmtId="3" fontId="6" fillId="0" borderId="17" xfId="0" applyNumberFormat="1" applyFont="1" applyBorder="1"/>
    <xf numFmtId="0" fontId="6" fillId="0" borderId="15" xfId="0" applyFont="1" applyBorder="1" applyAlignment="1">
      <alignment wrapText="1"/>
    </xf>
    <xf numFmtId="0" fontId="68" fillId="0" borderId="8" xfId="0" applyFont="1" applyBorder="1" applyAlignment="1">
      <alignment horizontal="center"/>
    </xf>
    <xf numFmtId="173" fontId="6" fillId="0" borderId="4" xfId="0" applyNumberFormat="1" applyFont="1" applyBorder="1" applyAlignment="1">
      <alignment horizontal="center"/>
    </xf>
    <xf numFmtId="0" fontId="6" fillId="0" borderId="8" xfId="0" applyFont="1" applyBorder="1" applyAlignment="1">
      <alignment wrapText="1"/>
    </xf>
    <xf numFmtId="3" fontId="6" fillId="0" borderId="4" xfId="0" applyNumberFormat="1" applyFont="1" applyBorder="1"/>
    <xf numFmtId="3" fontId="6" fillId="0" borderId="6" xfId="0" applyNumberFormat="1" applyFont="1" applyBorder="1"/>
    <xf numFmtId="170" fontId="5" fillId="0" borderId="0" xfId="0" applyNumberFormat="1" applyFont="1" applyAlignment="1">
      <alignment horizontal="right"/>
    </xf>
    <xf numFmtId="43" fontId="5" fillId="0" borderId="0" xfId="0" applyNumberFormat="1" applyFont="1" applyAlignment="1">
      <alignment horizontal="right"/>
    </xf>
    <xf numFmtId="43" fontId="5" fillId="0" borderId="0" xfId="0" applyNumberFormat="1" applyFont="1"/>
    <xf numFmtId="2" fontId="6" fillId="0" borderId="4" xfId="0" applyNumberFormat="1" applyFont="1" applyBorder="1"/>
    <xf numFmtId="0" fontId="91" fillId="0" borderId="0" xfId="0" applyFont="1" applyAlignment="1">
      <alignment horizontal="left" wrapText="1"/>
    </xf>
    <xf numFmtId="0" fontId="68" fillId="0" borderId="0" xfId="0" applyFont="1" applyAlignment="1">
      <alignment wrapText="1"/>
    </xf>
    <xf numFmtId="1" fontId="53" fillId="0" borderId="16" xfId="0" applyNumberFormat="1" applyFont="1" applyBorder="1" applyAlignment="1">
      <alignment vertical="center" wrapText="1"/>
    </xf>
    <xf numFmtId="1" fontId="53" fillId="0" borderId="16" xfId="0" quotePrefix="1" applyNumberFormat="1" applyFont="1" applyBorder="1" applyAlignment="1">
      <alignment horizontal="right" vertical="center" wrapText="1"/>
    </xf>
    <xf numFmtId="1" fontId="53" fillId="0" borderId="0" xfId="0" applyNumberFormat="1" applyFont="1" applyAlignment="1">
      <alignment horizontal="right" vertical="center" wrapText="1"/>
    </xf>
    <xf numFmtId="1" fontId="53" fillId="0" borderId="0" xfId="0" quotePrefix="1" applyNumberFormat="1" applyFont="1" applyAlignment="1">
      <alignment horizontal="right" vertical="center" wrapText="1"/>
    </xf>
    <xf numFmtId="2" fontId="69" fillId="0" borderId="0" xfId="0" quotePrefix="1" applyNumberFormat="1" applyFont="1" applyAlignment="1">
      <alignment horizontal="right" vertical="center" wrapText="1"/>
    </xf>
    <xf numFmtId="1" fontId="69" fillId="0" borderId="31" xfId="0" applyNumberFormat="1" applyFont="1" applyBorder="1" applyAlignment="1">
      <alignment horizontal="right" vertical="center" wrapText="1"/>
    </xf>
    <xf numFmtId="1" fontId="6" fillId="0" borderId="17" xfId="0" applyNumberFormat="1" applyFont="1" applyBorder="1"/>
    <xf numFmtId="0" fontId="6" fillId="0" borderId="7" xfId="0" applyFont="1" applyBorder="1"/>
    <xf numFmtId="1" fontId="6" fillId="0" borderId="14" xfId="0" applyNumberFormat="1" applyFont="1" applyBorder="1"/>
    <xf numFmtId="1" fontId="6" fillId="0" borderId="1" xfId="0" applyNumberFormat="1" applyFont="1" applyBorder="1"/>
    <xf numFmtId="173" fontId="27" fillId="0" borderId="16" xfId="0" applyNumberFormat="1" applyFont="1" applyBorder="1" applyAlignment="1">
      <alignment horizontal="right" vertical="center" wrapText="1"/>
    </xf>
    <xf numFmtId="173" fontId="27" fillId="0" borderId="0" xfId="0" applyNumberFormat="1" applyFont="1" applyAlignment="1">
      <alignment horizontal="right" vertical="center" wrapText="1"/>
    </xf>
    <xf numFmtId="173" fontId="26" fillId="0" borderId="6" xfId="0" applyNumberFormat="1" applyFont="1" applyBorder="1" applyAlignment="1">
      <alignment horizontal="center" vertical="center" wrapText="1"/>
    </xf>
    <xf numFmtId="0" fontId="182" fillId="0" borderId="0" xfId="0" applyFont="1"/>
    <xf numFmtId="43" fontId="182" fillId="0" borderId="0" xfId="0" applyNumberFormat="1" applyFont="1"/>
    <xf numFmtId="0" fontId="183" fillId="0" borderId="0" xfId="0" applyFont="1"/>
    <xf numFmtId="1" fontId="69" fillId="0" borderId="16" xfId="0" applyNumberFormat="1" applyFont="1" applyBorder="1" applyAlignment="1">
      <alignment horizontal="right" vertical="center" wrapText="1"/>
    </xf>
    <xf numFmtId="1" fontId="27" fillId="0" borderId="16" xfId="0" quotePrefix="1" applyNumberFormat="1" applyFont="1" applyBorder="1" applyAlignment="1">
      <alignment horizontal="right" vertical="center" wrapText="1"/>
    </xf>
    <xf numFmtId="1" fontId="53" fillId="0" borderId="0" xfId="0" applyNumberFormat="1" applyFont="1" applyAlignment="1">
      <alignment vertical="center" wrapText="1"/>
    </xf>
    <xf numFmtId="168" fontId="43" fillId="0" borderId="19" xfId="0" applyNumberFormat="1" applyFont="1" applyBorder="1" applyAlignment="1">
      <alignment vertical="center" wrapText="1"/>
    </xf>
    <xf numFmtId="168" fontId="43" fillId="0" borderId="0" xfId="0" applyNumberFormat="1" applyFont="1" applyAlignment="1">
      <alignment vertical="center" wrapText="1"/>
    </xf>
    <xf numFmtId="43" fontId="91" fillId="0" borderId="0" xfId="0" applyNumberFormat="1" applyFont="1"/>
    <xf numFmtId="165" fontId="6" fillId="0" borderId="13" xfId="0" applyNumberFormat="1" applyFont="1" applyBorder="1"/>
    <xf numFmtId="9" fontId="6" fillId="0" borderId="13" xfId="0" applyNumberFormat="1" applyFont="1" applyBorder="1"/>
    <xf numFmtId="213" fontId="32" fillId="0" borderId="0" xfId="0" applyNumberFormat="1" applyFont="1" applyAlignment="1">
      <alignment vertical="center" wrapText="1"/>
    </xf>
    <xf numFmtId="2" fontId="73" fillId="0" borderId="0" xfId="11" applyNumberFormat="1" applyFont="1" applyAlignment="1">
      <alignment horizontal="left"/>
    </xf>
    <xf numFmtId="214" fontId="5" fillId="0" borderId="0" xfId="12" applyNumberFormat="1" applyFont="1" applyFill="1" applyBorder="1"/>
    <xf numFmtId="0" fontId="27" fillId="0" borderId="0" xfId="0" quotePrefix="1" applyFont="1" applyAlignment="1">
      <alignment horizontal="right" vertical="center" wrapText="1"/>
    </xf>
    <xf numFmtId="209" fontId="87" fillId="0" borderId="0" xfId="0" applyNumberFormat="1" applyFont="1" applyAlignment="1">
      <alignment horizontal="left"/>
    </xf>
    <xf numFmtId="168" fontId="6" fillId="0" borderId="8" xfId="0" applyNumberFormat="1" applyFont="1" applyBorder="1"/>
    <xf numFmtId="168" fontId="6" fillId="0" borderId="4" xfId="0" applyNumberFormat="1" applyFont="1" applyBorder="1"/>
    <xf numFmtId="0" fontId="184" fillId="0" borderId="0" xfId="0" applyFont="1" applyAlignment="1">
      <alignment horizontal="right" vertical="center"/>
    </xf>
    <xf numFmtId="1" fontId="6" fillId="0" borderId="0" xfId="0" applyNumberFormat="1" applyFont="1" applyAlignment="1">
      <alignment horizontal="left"/>
    </xf>
    <xf numFmtId="0" fontId="66" fillId="0" borderId="0" xfId="0" applyFont="1"/>
    <xf numFmtId="179" fontId="66" fillId="0" borderId="0" xfId="0" applyNumberFormat="1" applyFont="1"/>
    <xf numFmtId="0" fontId="50" fillId="111" borderId="15" xfId="10" applyFont="1" applyFill="1" applyBorder="1" applyAlignment="1">
      <alignment horizontal="right" vertical="center" wrapText="1"/>
    </xf>
    <xf numFmtId="0" fontId="36" fillId="111" borderId="16" xfId="0" applyFont="1" applyFill="1" applyBorder="1" applyAlignment="1">
      <alignment horizontal="right" vertical="center" wrapText="1"/>
    </xf>
    <xf numFmtId="0" fontId="26" fillId="111" borderId="17" xfId="0" applyFont="1" applyFill="1" applyBorder="1" applyAlignment="1">
      <alignment horizontal="right" vertical="center" wrapText="1"/>
    </xf>
    <xf numFmtId="1" fontId="6" fillId="0" borderId="5" xfId="0" applyNumberFormat="1" applyFont="1" applyBorder="1" applyAlignment="1">
      <alignment vertical="center" wrapText="1"/>
    </xf>
    <xf numFmtId="1" fontId="5" fillId="0" borderId="5" xfId="0" applyNumberFormat="1" applyFont="1" applyBorder="1" applyAlignment="1">
      <alignment vertical="center" wrapText="1"/>
    </xf>
    <xf numFmtId="0" fontId="5" fillId="0" borderId="0" xfId="0" applyFont="1" applyAlignment="1">
      <alignment horizontal="center"/>
    </xf>
    <xf numFmtId="0" fontId="5" fillId="0" borderId="15" xfId="0" applyFont="1" applyBorder="1" applyAlignment="1">
      <alignment horizontal="right"/>
    </xf>
    <xf numFmtId="0" fontId="5" fillId="0" borderId="16" xfId="0" applyFont="1" applyBorder="1" applyAlignment="1">
      <alignment horizontal="right"/>
    </xf>
    <xf numFmtId="0" fontId="5" fillId="0" borderId="9" xfId="0" applyFont="1" applyBorder="1" applyAlignment="1">
      <alignment horizontal="right"/>
    </xf>
    <xf numFmtId="1" fontId="36" fillId="0" borderId="7" xfId="0" applyNumberFormat="1" applyFont="1" applyBorder="1" applyAlignment="1">
      <alignment horizontal="center" vertical="center" wrapText="1"/>
    </xf>
    <xf numFmtId="1" fontId="181" fillId="0" borderId="0" xfId="0" applyNumberFormat="1" applyFont="1" applyAlignment="1">
      <alignment horizontal="left" wrapText="1"/>
    </xf>
    <xf numFmtId="0" fontId="26" fillId="0" borderId="0" xfId="0" applyFont="1" applyAlignment="1">
      <alignment vertical="center"/>
    </xf>
    <xf numFmtId="168" fontId="6" fillId="0" borderId="9" xfId="0" applyNumberFormat="1" applyFont="1" applyBorder="1"/>
    <xf numFmtId="168" fontId="6" fillId="0" borderId="5" xfId="0" applyNumberFormat="1" applyFont="1" applyBorder="1"/>
    <xf numFmtId="0" fontId="36" fillId="0" borderId="0" xfId="0" applyFont="1" applyAlignment="1">
      <alignment vertical="center"/>
    </xf>
    <xf numFmtId="179" fontId="68" fillId="0" borderId="15" xfId="0" applyNumberFormat="1" applyFont="1" applyBorder="1"/>
    <xf numFmtId="179" fontId="68" fillId="0" borderId="14" xfId="0" applyNumberFormat="1" applyFont="1" applyBorder="1"/>
    <xf numFmtId="179" fontId="68" fillId="0" borderId="5" xfId="0" quotePrefix="1" applyNumberFormat="1" applyFont="1" applyBorder="1"/>
    <xf numFmtId="0" fontId="32" fillId="0" borderId="0" xfId="0" applyFont="1" applyAlignment="1">
      <alignment horizontal="center"/>
    </xf>
    <xf numFmtId="2" fontId="68" fillId="0" borderId="0" xfId="0" applyNumberFormat="1" applyFont="1" applyAlignment="1">
      <alignment horizontal="center"/>
    </xf>
    <xf numFmtId="0" fontId="6" fillId="0" borderId="3" xfId="0" applyFont="1" applyBorder="1"/>
    <xf numFmtId="1" fontId="60" fillId="0" borderId="15" xfId="0" applyNumberFormat="1" applyFont="1" applyBorder="1" applyAlignment="1">
      <alignment vertical="center" wrapText="1"/>
    </xf>
    <xf numFmtId="0" fontId="96" fillId="0" borderId="9" xfId="0" applyFont="1" applyBorder="1" applyAlignment="1">
      <alignment horizontal="right" vertical="center" wrapText="1"/>
    </xf>
    <xf numFmtId="1" fontId="60" fillId="0" borderId="17" xfId="0" applyNumberFormat="1" applyFont="1" applyBorder="1" applyAlignment="1">
      <alignment vertical="center" wrapText="1"/>
    </xf>
    <xf numFmtId="0" fontId="96" fillId="0" borderId="7" xfId="0" applyFont="1" applyBorder="1" applyAlignment="1">
      <alignment horizontal="right" vertical="center" wrapText="1"/>
    </xf>
    <xf numFmtId="1" fontId="60" fillId="0" borderId="14" xfId="0" applyNumberFormat="1" applyFont="1" applyBorder="1" applyAlignment="1">
      <alignment vertical="center" wrapText="1"/>
    </xf>
    <xf numFmtId="0" fontId="96" fillId="0" borderId="5" xfId="0" applyFont="1" applyBorder="1" applyAlignment="1">
      <alignment horizontal="right" vertical="center" wrapText="1"/>
    </xf>
    <xf numFmtId="1" fontId="61" fillId="0" borderId="8" xfId="0" applyNumberFormat="1" applyFont="1" applyBorder="1" applyAlignment="1">
      <alignment vertical="center" wrapText="1"/>
    </xf>
    <xf numFmtId="1" fontId="61" fillId="0" borderId="6" xfId="0" applyNumberFormat="1" applyFont="1" applyBorder="1" applyAlignment="1">
      <alignment vertical="center" wrapText="1"/>
    </xf>
    <xf numFmtId="1" fontId="61" fillId="0" borderId="4" xfId="0" applyNumberFormat="1" applyFont="1" applyBorder="1" applyAlignment="1">
      <alignment vertical="center" wrapText="1"/>
    </xf>
    <xf numFmtId="0" fontId="27" fillId="0" borderId="12" xfId="0" applyFont="1" applyBorder="1" applyAlignment="1">
      <alignment vertical="center" wrapText="1"/>
    </xf>
    <xf numFmtId="0" fontId="96" fillId="0" borderId="1" xfId="0" applyFont="1" applyBorder="1" applyAlignment="1">
      <alignment horizontal="right" vertical="center" wrapText="1"/>
    </xf>
    <xf numFmtId="3" fontId="61" fillId="0" borderId="4" xfId="0" applyNumberFormat="1" applyFont="1" applyBorder="1" applyAlignment="1">
      <alignment vertical="center" wrapText="1"/>
    </xf>
    <xf numFmtId="0" fontId="60" fillId="0" borderId="0" xfId="0" applyFont="1" applyAlignment="1">
      <alignment vertical="center"/>
    </xf>
    <xf numFmtId="0" fontId="27" fillId="0" borderId="13" xfId="0" applyFont="1" applyBorder="1" applyAlignment="1">
      <alignment vertical="center" wrapText="1"/>
    </xf>
    <xf numFmtId="174" fontId="51" fillId="0" borderId="2" xfId="0" applyNumberFormat="1" applyFont="1" applyBorder="1" applyAlignment="1">
      <alignment vertical="center" wrapText="1"/>
    </xf>
    <xf numFmtId="0" fontId="27" fillId="0" borderId="3" xfId="0" applyFont="1" applyBorder="1" applyAlignment="1">
      <alignment vertical="center" wrapText="1"/>
    </xf>
    <xf numFmtId="0" fontId="43" fillId="0" borderId="2" xfId="0" applyFont="1" applyBorder="1" applyAlignment="1">
      <alignment vertical="center"/>
    </xf>
    <xf numFmtId="0" fontId="60" fillId="0" borderId="8" xfId="0" applyFont="1" applyBorder="1" applyAlignment="1">
      <alignment vertical="center" wrapText="1"/>
    </xf>
    <xf numFmtId="0" fontId="60" fillId="0" borderId="6" xfId="0" applyFont="1" applyBorder="1" applyAlignment="1">
      <alignment vertical="center" wrapText="1"/>
    </xf>
    <xf numFmtId="0" fontId="27" fillId="0" borderId="8" xfId="0" applyFont="1" applyBorder="1" applyAlignment="1">
      <alignment vertical="center" wrapText="1"/>
    </xf>
    <xf numFmtId="165" fontId="60" fillId="0" borderId="16" xfId="0" applyNumberFormat="1" applyFont="1" applyBorder="1" applyAlignment="1">
      <alignment vertical="center" wrapText="1"/>
    </xf>
    <xf numFmtId="1" fontId="74" fillId="0" borderId="0" xfId="0" applyNumberFormat="1" applyFont="1"/>
    <xf numFmtId="9" fontId="74" fillId="0" borderId="0" xfId="11" applyFont="1"/>
    <xf numFmtId="9" fontId="94" fillId="0" borderId="0" xfId="11" applyFont="1"/>
    <xf numFmtId="2" fontId="6" fillId="0" borderId="0" xfId="0" applyNumberFormat="1" applyFont="1" applyAlignment="1">
      <alignment horizontal="left"/>
    </xf>
    <xf numFmtId="9" fontId="72" fillId="0" borderId="0" xfId="11" applyFont="1" applyFill="1" applyBorder="1" applyAlignment="1">
      <alignment horizontal="left"/>
    </xf>
    <xf numFmtId="2" fontId="72" fillId="0" borderId="0" xfId="0" applyNumberFormat="1" applyFont="1" applyAlignment="1">
      <alignment horizontal="left"/>
    </xf>
    <xf numFmtId="179" fontId="6" fillId="0" borderId="0" xfId="0" applyNumberFormat="1" applyFont="1" applyAlignment="1">
      <alignment horizontal="left"/>
    </xf>
    <xf numFmtId="167" fontId="72" fillId="0" borderId="0" xfId="11" applyNumberFormat="1" applyFont="1" applyAlignment="1">
      <alignment horizontal="left"/>
    </xf>
    <xf numFmtId="0" fontId="62" fillId="0" borderId="15" xfId="0" applyFont="1" applyBorder="1" applyAlignment="1">
      <alignment horizontal="center"/>
    </xf>
    <xf numFmtId="165" fontId="8" fillId="0" borderId="16" xfId="0" applyNumberFormat="1" applyFont="1" applyBorder="1" applyAlignment="1">
      <alignment vertical="center" wrapText="1"/>
    </xf>
    <xf numFmtId="2" fontId="173" fillId="0" borderId="15" xfId="0" applyNumberFormat="1" applyFont="1" applyBorder="1" applyAlignment="1">
      <alignment vertical="center" wrapText="1"/>
    </xf>
    <xf numFmtId="2" fontId="173" fillId="0" borderId="17" xfId="0" applyNumberFormat="1" applyFont="1" applyBorder="1" applyAlignment="1">
      <alignment vertical="center" wrapText="1"/>
    </xf>
    <xf numFmtId="2" fontId="173" fillId="0" borderId="14" xfId="0" applyNumberFormat="1" applyFont="1" applyBorder="1" applyAlignment="1">
      <alignment vertical="center" wrapText="1"/>
    </xf>
    <xf numFmtId="2" fontId="6" fillId="0" borderId="8" xfId="0" applyNumberFormat="1" applyFont="1" applyBorder="1"/>
    <xf numFmtId="1" fontId="6" fillId="0" borderId="4" xfId="0" applyNumberFormat="1" applyFont="1" applyBorder="1"/>
    <xf numFmtId="216" fontId="6" fillId="0" borderId="0" xfId="0" applyNumberFormat="1" applyFont="1"/>
    <xf numFmtId="216" fontId="0" fillId="0" borderId="0" xfId="0" applyNumberFormat="1"/>
    <xf numFmtId="4" fontId="6" fillId="0" borderId="8" xfId="0" applyNumberFormat="1" applyFont="1" applyBorder="1" applyAlignment="1">
      <alignment horizontal="right"/>
    </xf>
    <xf numFmtId="4" fontId="6" fillId="0" borderId="6" xfId="0" applyNumberFormat="1" applyFont="1" applyBorder="1" applyAlignment="1">
      <alignment horizontal="right"/>
    </xf>
    <xf numFmtId="2" fontId="6" fillId="0" borderId="4" xfId="0" applyNumberFormat="1" applyFont="1" applyBorder="1" applyAlignment="1">
      <alignment horizontal="right"/>
    </xf>
    <xf numFmtId="4" fontId="6" fillId="0" borderId="4" xfId="0" applyNumberFormat="1" applyFont="1" applyBorder="1" applyAlignment="1">
      <alignment horizontal="right"/>
    </xf>
    <xf numFmtId="0" fontId="6" fillId="0" borderId="9" xfId="0" applyFont="1" applyBorder="1"/>
    <xf numFmtId="9" fontId="6" fillId="0" borderId="7" xfId="11" applyFont="1" applyBorder="1"/>
    <xf numFmtId="9" fontId="6" fillId="0" borderId="5" xfId="11" applyFont="1" applyBorder="1"/>
    <xf numFmtId="1" fontId="6" fillId="0" borderId="13" xfId="0" applyNumberFormat="1" applyFont="1" applyBorder="1"/>
    <xf numFmtId="1" fontId="6" fillId="0" borderId="3" xfId="0" applyNumberFormat="1" applyFont="1" applyBorder="1"/>
    <xf numFmtId="209" fontId="6" fillId="0" borderId="0" xfId="0" applyNumberFormat="1" applyFont="1"/>
    <xf numFmtId="3" fontId="0" fillId="0" borderId="0" xfId="0" applyNumberFormat="1"/>
    <xf numFmtId="1" fontId="57" fillId="0" borderId="0" xfId="0" quotePrefix="1" applyNumberFormat="1" applyFont="1" applyAlignment="1">
      <alignment horizontal="right" vertical="center" wrapText="1"/>
    </xf>
    <xf numFmtId="1" fontId="185" fillId="0" borderId="0" xfId="0" quotePrefix="1" applyNumberFormat="1" applyFont="1" applyAlignment="1">
      <alignment horizontal="right" vertical="center" wrapText="1"/>
    </xf>
    <xf numFmtId="1" fontId="34" fillId="0" borderId="7" xfId="0" applyNumberFormat="1" applyFont="1" applyBorder="1" applyAlignment="1">
      <alignment vertical="center" wrapText="1"/>
    </xf>
    <xf numFmtId="1" fontId="57" fillId="0" borderId="0" xfId="0" applyNumberFormat="1" applyFont="1" applyAlignment="1">
      <alignment horizontal="right" vertical="center" wrapText="1"/>
    </xf>
    <xf numFmtId="9" fontId="26" fillId="0" borderId="0" xfId="11" applyFont="1" applyAlignment="1">
      <alignment horizontal="center"/>
    </xf>
    <xf numFmtId="9" fontId="27" fillId="0" borderId="0" xfId="11" applyFont="1" applyAlignment="1">
      <alignment horizontal="center"/>
    </xf>
    <xf numFmtId="0" fontId="5" fillId="0" borderId="16" xfId="0" applyFont="1" applyBorder="1"/>
    <xf numFmtId="1" fontId="5" fillId="0" borderId="9" xfId="0" applyNumberFormat="1" applyFont="1" applyBorder="1"/>
    <xf numFmtId="0" fontId="6" fillId="0" borderId="17" xfId="0" applyFont="1" applyBorder="1" applyAlignment="1">
      <alignment horizontal="right"/>
    </xf>
    <xf numFmtId="1" fontId="5" fillId="0" borderId="7" xfId="0" applyNumberFormat="1" applyFont="1" applyBorder="1"/>
    <xf numFmtId="0" fontId="5" fillId="0" borderId="17" xfId="0" applyFont="1" applyBorder="1" applyAlignment="1">
      <alignment horizontal="right"/>
    </xf>
    <xf numFmtId="0" fontId="6" fillId="0" borderId="14" xfId="0" applyFont="1" applyBorder="1" applyAlignment="1">
      <alignment horizontal="right"/>
    </xf>
    <xf numFmtId="1" fontId="5" fillId="0" borderId="5" xfId="0" applyNumberFormat="1" applyFont="1" applyBorder="1"/>
    <xf numFmtId="0" fontId="6" fillId="0" borderId="16" xfId="0" applyFont="1" applyBorder="1"/>
    <xf numFmtId="173" fontId="6" fillId="0" borderId="1" xfId="0" applyNumberFormat="1" applyFont="1" applyBorder="1"/>
    <xf numFmtId="0" fontId="36" fillId="0" borderId="15" xfId="0" applyFont="1" applyBorder="1" applyAlignment="1">
      <alignment horizontal="right" vertical="center" wrapText="1"/>
    </xf>
    <xf numFmtId="0" fontId="36" fillId="0" borderId="14" xfId="0" applyFont="1" applyBorder="1" applyAlignment="1">
      <alignment horizontal="right" vertical="center" wrapText="1"/>
    </xf>
    <xf numFmtId="0" fontId="36" fillId="0" borderId="5" xfId="0" applyFont="1" applyBorder="1" applyAlignment="1">
      <alignment horizontal="right" vertical="center" wrapText="1"/>
    </xf>
    <xf numFmtId="0" fontId="186" fillId="0" borderId="0" xfId="0" applyFont="1"/>
    <xf numFmtId="0" fontId="36" fillId="0" borderId="8" xfId="0" applyFont="1" applyBorder="1" applyAlignment="1">
      <alignment horizontal="right" vertical="center" wrapText="1"/>
    </xf>
    <xf numFmtId="0" fontId="187" fillId="0" borderId="16" xfId="0" applyFont="1" applyBorder="1" applyAlignment="1">
      <alignment wrapText="1"/>
    </xf>
    <xf numFmtId="165" fontId="50" fillId="0" borderId="0" xfId="0" applyNumberFormat="1" applyFont="1"/>
    <xf numFmtId="0" fontId="83" fillId="0" borderId="9" xfId="0" applyFont="1" applyBorder="1" applyAlignment="1">
      <alignment wrapText="1"/>
    </xf>
    <xf numFmtId="2" fontId="0" fillId="0" borderId="7" xfId="0" applyNumberFormat="1" applyBorder="1"/>
    <xf numFmtId="2" fontId="0" fillId="0" borderId="5" xfId="0" applyNumberFormat="1" applyBorder="1"/>
    <xf numFmtId="43" fontId="87" fillId="0" borderId="0" xfId="0" applyNumberFormat="1" applyFont="1" applyAlignment="1">
      <alignment horizontal="left"/>
    </xf>
    <xf numFmtId="43" fontId="88" fillId="0" borderId="0" xfId="0" applyNumberFormat="1" applyFont="1" applyAlignment="1">
      <alignment horizontal="left"/>
    </xf>
    <xf numFmtId="9" fontId="6" fillId="0" borderId="0" xfId="11" applyFont="1" applyAlignment="1">
      <alignment horizontal="right"/>
    </xf>
    <xf numFmtId="0" fontId="189" fillId="0" borderId="0" xfId="0" applyFont="1"/>
    <xf numFmtId="9" fontId="190" fillId="0" borderId="7" xfId="11" applyFont="1" applyBorder="1"/>
    <xf numFmtId="9" fontId="188" fillId="0" borderId="0" xfId="11" applyFont="1"/>
    <xf numFmtId="1" fontId="191" fillId="0" borderId="0" xfId="0" applyNumberFormat="1" applyFont="1" applyAlignment="1">
      <alignment horizontal="left"/>
    </xf>
    <xf numFmtId="9" fontId="192" fillId="21" borderId="14" xfId="0" applyNumberFormat="1" applyFont="1" applyFill="1" applyBorder="1" applyAlignment="1">
      <alignment horizontal="right" vertical="center" wrapText="1"/>
    </xf>
    <xf numFmtId="9" fontId="192" fillId="21" borderId="5" xfId="0" applyNumberFormat="1" applyFont="1" applyFill="1" applyBorder="1" applyAlignment="1">
      <alignment horizontal="right" vertical="center" wrapText="1"/>
    </xf>
    <xf numFmtId="9" fontId="193" fillId="21" borderId="6" xfId="11" applyFont="1" applyFill="1" applyBorder="1"/>
    <xf numFmtId="0" fontId="194" fillId="0" borderId="5" xfId="0" applyFont="1" applyBorder="1" applyAlignment="1">
      <alignment vertical="center" wrapText="1"/>
    </xf>
    <xf numFmtId="9" fontId="196" fillId="0" borderId="0" xfId="11" applyFont="1"/>
    <xf numFmtId="9" fontId="197" fillId="111" borderId="7" xfId="11" applyFont="1" applyFill="1" applyBorder="1" applyAlignment="1">
      <alignment horizontal="right" vertical="center" wrapText="1"/>
    </xf>
    <xf numFmtId="9" fontId="197" fillId="111" borderId="5" xfId="11" applyFont="1" applyFill="1" applyBorder="1" applyAlignment="1">
      <alignment horizontal="right" vertical="center" wrapText="1"/>
    </xf>
    <xf numFmtId="1" fontId="190" fillId="0" borderId="0" xfId="0" applyNumberFormat="1" applyFont="1" applyAlignment="1">
      <alignment horizontal="left"/>
    </xf>
    <xf numFmtId="0" fontId="198" fillId="0" borderId="0" xfId="0" applyFont="1" applyAlignment="1">
      <alignment wrapText="1"/>
    </xf>
    <xf numFmtId="215" fontId="198" fillId="0" borderId="0" xfId="0" applyNumberFormat="1" applyFont="1" applyAlignment="1">
      <alignment wrapText="1"/>
    </xf>
    <xf numFmtId="218" fontId="6" fillId="0" borderId="0" xfId="0" applyNumberFormat="1" applyFont="1" applyAlignment="1">
      <alignment horizontal="left"/>
    </xf>
    <xf numFmtId="165" fontId="5" fillId="0" borderId="0" xfId="0" applyNumberFormat="1" applyFont="1"/>
    <xf numFmtId="165" fontId="195" fillId="0" borderId="0" xfId="0" applyNumberFormat="1" applyFont="1" applyAlignment="1">
      <alignment vertical="center" wrapText="1"/>
    </xf>
    <xf numFmtId="0" fontId="5" fillId="0" borderId="15" xfId="0" applyFont="1" applyBorder="1"/>
    <xf numFmtId="165" fontId="5" fillId="0" borderId="16" xfId="0" applyNumberFormat="1" applyFont="1" applyBorder="1"/>
    <xf numFmtId="165" fontId="5" fillId="0" borderId="9" xfId="0" applyNumberFormat="1" applyFont="1" applyBorder="1"/>
    <xf numFmtId="0" fontId="5" fillId="0" borderId="14" xfId="0" applyFont="1" applyBorder="1"/>
    <xf numFmtId="167" fontId="5" fillId="0" borderId="1" xfId="11" applyNumberFormat="1" applyFont="1" applyBorder="1"/>
    <xf numFmtId="167" fontId="5" fillId="0" borderId="5" xfId="11" applyNumberFormat="1" applyFont="1" applyBorder="1"/>
    <xf numFmtId="9" fontId="5" fillId="0" borderId="1" xfId="11" applyFont="1" applyBorder="1"/>
    <xf numFmtId="0" fontId="5" fillId="0" borderId="1" xfId="0" applyFont="1" applyBorder="1"/>
    <xf numFmtId="9" fontId="5" fillId="0" borderId="5" xfId="11" applyFont="1" applyBorder="1"/>
    <xf numFmtId="219" fontId="6" fillId="0" borderId="0" xfId="0" applyNumberFormat="1" applyFont="1"/>
    <xf numFmtId="217" fontId="0" fillId="0" borderId="0" xfId="0" applyNumberFormat="1"/>
    <xf numFmtId="209" fontId="0" fillId="0" borderId="0" xfId="0" applyNumberFormat="1"/>
    <xf numFmtId="0" fontId="6" fillId="0" borderId="8" xfId="0" applyFont="1" applyBorder="1"/>
    <xf numFmtId="1" fontId="6" fillId="0" borderId="6" xfId="0" applyNumberFormat="1" applyFont="1" applyBorder="1"/>
    <xf numFmtId="165" fontId="6" fillId="112" borderId="0" xfId="0" applyNumberFormat="1" applyFont="1" applyFill="1"/>
    <xf numFmtId="0" fontId="6" fillId="112" borderId="0" xfId="0" applyFont="1" applyFill="1"/>
    <xf numFmtId="1" fontId="6" fillId="112" borderId="0" xfId="0" applyNumberFormat="1" applyFont="1" applyFill="1"/>
    <xf numFmtId="1" fontId="62" fillId="0" borderId="0" xfId="0" applyNumberFormat="1" applyFont="1" applyAlignment="1">
      <alignment horizontal="center"/>
    </xf>
    <xf numFmtId="1" fontId="68" fillId="0" borderId="0" xfId="0" applyNumberFormat="1" applyFont="1"/>
    <xf numFmtId="220" fontId="6" fillId="0" borderId="0" xfId="0" applyNumberFormat="1" applyFont="1" applyAlignment="1">
      <alignment horizontal="left"/>
    </xf>
    <xf numFmtId="178" fontId="0" fillId="0" borderId="0" xfId="0" applyNumberFormat="1"/>
    <xf numFmtId="178" fontId="6" fillId="0" borderId="0" xfId="0" applyNumberFormat="1" applyFont="1"/>
    <xf numFmtId="165" fontId="68" fillId="0" borderId="0" xfId="0" applyNumberFormat="1" applyFont="1"/>
    <xf numFmtId="1" fontId="60" fillId="0" borderId="13" xfId="0" applyNumberFormat="1" applyFont="1" applyBorder="1" applyAlignment="1">
      <alignment vertical="center" wrapText="1"/>
    </xf>
    <xf numFmtId="1" fontId="61" fillId="0" borderId="3" xfId="0" applyNumberFormat="1" applyFont="1" applyBorder="1" applyAlignment="1">
      <alignment vertical="center" wrapText="1"/>
    </xf>
    <xf numFmtId="0" fontId="96" fillId="0" borderId="13" xfId="0" applyFont="1" applyBorder="1" applyAlignment="1">
      <alignment horizontal="right" vertical="center" wrapText="1"/>
    </xf>
    <xf numFmtId="1" fontId="66" fillId="0" borderId="0" xfId="0" applyNumberFormat="1" applyFont="1"/>
    <xf numFmtId="167" fontId="192" fillId="21" borderId="14" xfId="0" applyNumberFormat="1" applyFont="1" applyFill="1" applyBorder="1" applyAlignment="1">
      <alignment horizontal="right" vertical="center" wrapText="1"/>
    </xf>
    <xf numFmtId="0" fontId="6" fillId="0" borderId="0" xfId="0" applyFont="1" applyAlignment="1">
      <alignment wrapText="1"/>
    </xf>
    <xf numFmtId="0" fontId="15" fillId="5" borderId="0" xfId="0" applyFont="1" applyFill="1"/>
    <xf numFmtId="9" fontId="62" fillId="0" borderId="0" xfId="11" applyFont="1" applyBorder="1" applyAlignment="1"/>
    <xf numFmtId="1" fontId="6" fillId="0" borderId="0" xfId="11" applyNumberFormat="1" applyFont="1"/>
    <xf numFmtId="1" fontId="27" fillId="0" borderId="2" xfId="0" applyNumberFormat="1" applyFont="1" applyBorder="1" applyAlignment="1">
      <alignment horizontal="center" vertical="center" wrapText="1"/>
    </xf>
    <xf numFmtId="1" fontId="27" fillId="0" borderId="3" xfId="0" applyNumberFormat="1" applyFont="1" applyBorder="1" applyAlignment="1">
      <alignment horizontal="center" vertical="center" wrapText="1"/>
    </xf>
    <xf numFmtId="173" fontId="5" fillId="0" borderId="8" xfId="0" applyNumberFormat="1" applyFont="1" applyBorder="1"/>
    <xf numFmtId="173" fontId="5" fillId="0" borderId="6" xfId="0" applyNumberFormat="1" applyFont="1" applyBorder="1"/>
    <xf numFmtId="173" fontId="6" fillId="0" borderId="13" xfId="0" applyNumberFormat="1" applyFont="1" applyBorder="1"/>
    <xf numFmtId="173" fontId="6" fillId="0" borderId="3" xfId="0" applyNumberFormat="1" applyFont="1" applyBorder="1"/>
    <xf numFmtId="1" fontId="12" fillId="0" borderId="0" xfId="6" applyNumberFormat="1"/>
    <xf numFmtId="0" fontId="6" fillId="0" borderId="15" xfId="0" applyFont="1" applyBorder="1"/>
    <xf numFmtId="0" fontId="5" fillId="0" borderId="12" xfId="0" applyFont="1" applyBorder="1"/>
    <xf numFmtId="1" fontId="5" fillId="0" borderId="12" xfId="0" applyNumberFormat="1" applyFont="1" applyBorder="1"/>
    <xf numFmtId="1" fontId="5" fillId="0" borderId="13" xfId="0" applyNumberFormat="1" applyFont="1" applyBorder="1"/>
    <xf numFmtId="1" fontId="5" fillId="0" borderId="3" xfId="0" applyNumberFormat="1" applyFont="1" applyBorder="1"/>
    <xf numFmtId="0" fontId="23" fillId="0" borderId="18" xfId="0" applyFont="1" applyBorder="1" applyAlignment="1">
      <alignment vertical="center" wrapText="1"/>
    </xf>
    <xf numFmtId="0" fontId="23" fillId="0" borderId="18" xfId="0" applyFont="1" applyBorder="1" applyAlignment="1">
      <alignment horizontal="right" vertical="center" wrapText="1"/>
    </xf>
    <xf numFmtId="0" fontId="199" fillId="0" borderId="18" xfId="0" applyFont="1" applyBorder="1" applyAlignment="1">
      <alignment horizontal="right" vertical="center" wrapText="1"/>
    </xf>
    <xf numFmtId="0" fontId="23" fillId="0" borderId="19" xfId="0" applyFont="1" applyBorder="1" applyAlignment="1">
      <alignment vertical="center" wrapText="1"/>
    </xf>
    <xf numFmtId="0" fontId="199" fillId="0" borderId="19" xfId="0" applyFont="1" applyBorder="1" applyAlignment="1">
      <alignment horizontal="right" vertical="center" wrapText="1"/>
    </xf>
    <xf numFmtId="0" fontId="23" fillId="0" borderId="0" xfId="0" applyFont="1" applyAlignment="1">
      <alignment vertical="center" wrapText="1"/>
    </xf>
    <xf numFmtId="0" fontId="199" fillId="0" borderId="0" xfId="0" applyFont="1" applyAlignment="1">
      <alignment horizontal="right" vertical="center" wrapText="1"/>
    </xf>
    <xf numFmtId="170" fontId="10" fillId="0" borderId="19" xfId="12" applyNumberFormat="1" applyFont="1" applyBorder="1" applyAlignment="1">
      <alignment horizontal="right" vertical="center" wrapText="1"/>
    </xf>
    <xf numFmtId="170" fontId="23" fillId="0" borderId="19" xfId="12" applyNumberFormat="1" applyFont="1" applyBorder="1" applyAlignment="1">
      <alignment horizontal="right" vertical="center" wrapText="1"/>
    </xf>
    <xf numFmtId="170" fontId="10" fillId="0" borderId="0" xfId="12" applyNumberFormat="1" applyFont="1" applyAlignment="1">
      <alignment horizontal="right" vertical="center" wrapText="1"/>
    </xf>
    <xf numFmtId="170" fontId="10" fillId="0" borderId="18" xfId="12" applyNumberFormat="1" applyFont="1" applyBorder="1" applyAlignment="1">
      <alignment horizontal="right" vertical="center" wrapText="1"/>
    </xf>
    <xf numFmtId="0" fontId="5" fillId="0" borderId="8" xfId="0" applyFont="1" applyBorder="1"/>
    <xf numFmtId="3" fontId="43" fillId="0" borderId="0" xfId="0" applyNumberFormat="1" applyFont="1"/>
    <xf numFmtId="1" fontId="26" fillId="0" borderId="5" xfId="0" applyNumberFormat="1" applyFont="1" applyBorder="1" applyAlignment="1">
      <alignment horizontal="center" vertical="center" wrapText="1"/>
    </xf>
    <xf numFmtId="1" fontId="36" fillId="0" borderId="3" xfId="0" applyNumberFormat="1" applyFont="1" applyBorder="1" applyAlignment="1">
      <alignment horizontal="center" vertical="center"/>
    </xf>
    <xf numFmtId="0" fontId="17" fillId="0" borderId="12" xfId="0" applyFont="1" applyBorder="1" applyAlignment="1">
      <alignment vertical="center" wrapText="1"/>
    </xf>
    <xf numFmtId="0" fontId="17" fillId="0" borderId="13" xfId="0" applyFont="1" applyBorder="1" applyAlignment="1">
      <alignment vertical="center" wrapText="1"/>
    </xf>
    <xf numFmtId="165" fontId="8" fillId="0" borderId="19" xfId="0" applyNumberFormat="1" applyFont="1" applyBorder="1" applyAlignment="1">
      <alignment vertical="center" wrapText="1"/>
    </xf>
    <xf numFmtId="1" fontId="93" fillId="0" borderId="0" xfId="0" applyNumberFormat="1" applyFont="1"/>
    <xf numFmtId="1" fontId="93" fillId="0" borderId="0" xfId="0" applyNumberFormat="1" applyFont="1" applyAlignment="1">
      <alignment horizontal="right"/>
    </xf>
    <xf numFmtId="1" fontId="200" fillId="0" borderId="0" xfId="24" applyNumberFormat="1" applyFont="1" applyAlignment="1">
      <alignment horizontal="right"/>
    </xf>
    <xf numFmtId="173" fontId="5" fillId="0" borderId="4" xfId="0" applyNumberFormat="1" applyFont="1" applyBorder="1"/>
    <xf numFmtId="1" fontId="6" fillId="0" borderId="9" xfId="0" applyNumberFormat="1" applyFont="1" applyBorder="1"/>
    <xf numFmtId="173" fontId="6" fillId="0" borderId="5" xfId="0" applyNumberFormat="1" applyFont="1" applyBorder="1"/>
    <xf numFmtId="1" fontId="6" fillId="0" borderId="15" xfId="0" applyNumberFormat="1" applyFont="1" applyBorder="1"/>
    <xf numFmtId="1" fontId="6" fillId="0" borderId="9" xfId="0" applyNumberFormat="1" applyFont="1" applyBorder="1" applyAlignment="1">
      <alignment horizontal="center"/>
    </xf>
    <xf numFmtId="1" fontId="6" fillId="0" borderId="8" xfId="0" applyNumberFormat="1" applyFont="1" applyBorder="1"/>
    <xf numFmtId="9" fontId="6" fillId="0" borderId="0" xfId="11" applyFont="1" applyAlignment="1">
      <alignment horizontal="center"/>
    </xf>
    <xf numFmtId="3" fontId="68" fillId="0" borderId="0" xfId="0" applyNumberFormat="1" applyFont="1"/>
    <xf numFmtId="0" fontId="169" fillId="0" borderId="0" xfId="0" applyFont="1" applyAlignment="1">
      <alignment horizontal="center"/>
    </xf>
    <xf numFmtId="9" fontId="0" fillId="0" borderId="0" xfId="11"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3" fontId="27" fillId="0" borderId="0" xfId="0" applyNumberFormat="1" applyFont="1" applyAlignment="1">
      <alignment horizontal="center"/>
    </xf>
    <xf numFmtId="173" fontId="27" fillId="0" borderId="0" xfId="0" applyNumberFormat="1" applyFont="1" applyAlignment="1">
      <alignment horizontal="center"/>
    </xf>
    <xf numFmtId="1" fontId="32" fillId="0" borderId="2" xfId="0" applyNumberFormat="1" applyFont="1" applyBorder="1" applyAlignment="1">
      <alignment horizontal="center"/>
    </xf>
    <xf numFmtId="9" fontId="201" fillId="0" borderId="0" xfId="11" applyFont="1" applyAlignment="1">
      <alignment horizontal="center"/>
    </xf>
    <xf numFmtId="174" fontId="27" fillId="0" borderId="0" xfId="0" applyNumberFormat="1" applyFont="1" applyAlignment="1">
      <alignment horizontal="center"/>
    </xf>
    <xf numFmtId="1" fontId="26" fillId="0" borderId="6" xfId="0" applyNumberFormat="1" applyFont="1" applyBorder="1" applyAlignment="1">
      <alignment horizontal="center" vertical="center"/>
    </xf>
    <xf numFmtId="0" fontId="202" fillId="0" borderId="0" xfId="0" applyFont="1"/>
    <xf numFmtId="0" fontId="8" fillId="0" borderId="2" xfId="0" applyFont="1" applyBorder="1" applyAlignment="1">
      <alignment vertical="center" wrapText="1"/>
    </xf>
    <xf numFmtId="2" fontId="170" fillId="0" borderId="2" xfId="0" applyNumberFormat="1" applyFont="1" applyBorder="1" applyAlignment="1">
      <alignment vertical="center" wrapText="1"/>
    </xf>
    <xf numFmtId="0" fontId="6" fillId="0" borderId="1" xfId="0" applyFont="1" applyBorder="1"/>
    <xf numFmtId="0" fontId="6" fillId="0" borderId="5" xfId="0" applyFont="1" applyBorder="1"/>
    <xf numFmtId="2" fontId="171" fillId="0" borderId="21" xfId="0" applyNumberFormat="1" applyFont="1" applyBorder="1" applyAlignment="1">
      <alignment vertical="center" wrapText="1"/>
    </xf>
    <xf numFmtId="165" fontId="171" fillId="0" borderId="0" xfId="0" applyNumberFormat="1" applyFont="1" applyAlignment="1">
      <alignment vertical="center" wrapText="1"/>
    </xf>
    <xf numFmtId="0" fontId="170" fillId="0" borderId="0" xfId="0" applyFont="1" applyAlignment="1">
      <alignment vertical="center" wrapText="1"/>
    </xf>
    <xf numFmtId="2" fontId="171" fillId="0" borderId="92" xfId="0" applyNumberFormat="1" applyFont="1" applyBorder="1" applyAlignment="1">
      <alignment vertical="center" wrapText="1"/>
    </xf>
    <xf numFmtId="0" fontId="17" fillId="0" borderId="13" xfId="0" applyFont="1" applyBorder="1" applyAlignment="1">
      <alignment vertical="center"/>
    </xf>
    <xf numFmtId="0" fontId="17" fillId="0" borderId="15" xfId="0" applyFont="1" applyBorder="1" applyAlignment="1">
      <alignment vertical="center" wrapText="1"/>
    </xf>
    <xf numFmtId="165" fontId="17" fillId="0" borderId="16" xfId="0" applyNumberFormat="1" applyFont="1" applyBorder="1" applyAlignment="1">
      <alignment vertical="center" wrapText="1"/>
    </xf>
    <xf numFmtId="165" fontId="17" fillId="0" borderId="2" xfId="0" applyNumberFormat="1" applyFont="1" applyBorder="1" applyAlignment="1">
      <alignment vertical="center" wrapText="1"/>
    </xf>
    <xf numFmtId="0" fontId="74" fillId="0" borderId="15" xfId="0" applyFont="1" applyBorder="1"/>
    <xf numFmtId="0" fontId="50" fillId="0" borderId="16" xfId="0" applyFont="1" applyBorder="1"/>
    <xf numFmtId="2" fontId="74" fillId="0" borderId="16" xfId="0" applyNumberFormat="1" applyFont="1" applyBorder="1"/>
    <xf numFmtId="0" fontId="170" fillId="0" borderId="9" xfId="0" applyFont="1" applyBorder="1" applyAlignment="1">
      <alignment vertical="center" wrapText="1"/>
    </xf>
    <xf numFmtId="0" fontId="74" fillId="0" borderId="17" xfId="0" applyFont="1" applyBorder="1"/>
    <xf numFmtId="0" fontId="50" fillId="0" borderId="0" xfId="0" applyFont="1"/>
    <xf numFmtId="0" fontId="170" fillId="0" borderId="7" xfId="0" applyFont="1" applyBorder="1" applyAlignment="1">
      <alignment vertical="center" wrapText="1"/>
    </xf>
    <xf numFmtId="0" fontId="74" fillId="0" borderId="7" xfId="0" applyFont="1" applyBorder="1"/>
    <xf numFmtId="0" fontId="170" fillId="0" borderId="17" xfId="0" applyFont="1" applyBorder="1" applyAlignment="1">
      <alignment vertical="center" wrapText="1"/>
    </xf>
    <xf numFmtId="0" fontId="74" fillId="0" borderId="14" xfId="0" applyFont="1" applyBorder="1"/>
    <xf numFmtId="0" fontId="74" fillId="0" borderId="1" xfId="0" applyFont="1" applyBorder="1"/>
    <xf numFmtId="0" fontId="170" fillId="0" borderId="1" xfId="0" applyFont="1" applyBorder="1" applyAlignment="1">
      <alignment vertical="center" wrapText="1"/>
    </xf>
    <xf numFmtId="0" fontId="74" fillId="0" borderId="5" xfId="0" applyFont="1" applyBorder="1"/>
    <xf numFmtId="0" fontId="170" fillId="0" borderId="15" xfId="0" applyFont="1" applyBorder="1" applyAlignment="1">
      <alignment vertical="center" wrapText="1"/>
    </xf>
    <xf numFmtId="0" fontId="170" fillId="0" borderId="14" xfId="0" applyFont="1" applyBorder="1" applyAlignment="1">
      <alignment vertical="center" wrapText="1"/>
    </xf>
    <xf numFmtId="179" fontId="170" fillId="0" borderId="0" xfId="0" applyNumberFormat="1" applyFont="1" applyAlignment="1">
      <alignment vertical="center"/>
    </xf>
    <xf numFmtId="0" fontId="170" fillId="0" borderId="0" xfId="0" applyFont="1" applyAlignment="1">
      <alignment vertical="center"/>
    </xf>
    <xf numFmtId="2" fontId="170" fillId="0" borderId="8" xfId="0" applyNumberFormat="1" applyFont="1" applyBorder="1" applyAlignment="1">
      <alignment vertical="center" wrapText="1"/>
    </xf>
    <xf numFmtId="2" fontId="170" fillId="0" borderId="4" xfId="0" applyNumberFormat="1" applyFont="1" applyBorder="1" applyAlignment="1">
      <alignment vertical="center" wrapText="1"/>
    </xf>
    <xf numFmtId="165" fontId="170" fillId="0" borderId="15" xfId="0" applyNumberFormat="1" applyFont="1" applyBorder="1" applyAlignment="1">
      <alignment vertical="center" wrapText="1"/>
    </xf>
    <xf numFmtId="165" fontId="170" fillId="0" borderId="14" xfId="0" applyNumberFormat="1" applyFont="1" applyBorder="1" applyAlignment="1">
      <alignment vertical="center" wrapText="1"/>
    </xf>
    <xf numFmtId="179" fontId="8" fillId="0" borderId="0" xfId="0" applyNumberFormat="1" applyFont="1" applyAlignment="1">
      <alignment vertical="center" wrapText="1"/>
    </xf>
    <xf numFmtId="179" fontId="6" fillId="0" borderId="0" xfId="0" applyNumberFormat="1" applyFont="1" applyAlignment="1">
      <alignment vertical="center" wrapText="1"/>
    </xf>
    <xf numFmtId="3" fontId="6" fillId="0" borderId="2" xfId="0" applyNumberFormat="1" applyFont="1" applyBorder="1"/>
    <xf numFmtId="3" fontId="6" fillId="0" borderId="13" xfId="0" applyNumberFormat="1" applyFont="1" applyBorder="1"/>
    <xf numFmtId="173" fontId="6" fillId="0" borderId="2" xfId="0" applyNumberFormat="1" applyFont="1" applyBorder="1"/>
    <xf numFmtId="173" fontId="6" fillId="0" borderId="6" xfId="0" applyNumberFormat="1" applyFont="1" applyBorder="1"/>
    <xf numFmtId="1" fontId="6" fillId="0" borderId="2" xfId="0" applyNumberFormat="1" applyFont="1" applyBorder="1"/>
    <xf numFmtId="0" fontId="5" fillId="0" borderId="8" xfId="0" applyFont="1" applyBorder="1" applyAlignment="1">
      <alignment horizontal="center"/>
    </xf>
    <xf numFmtId="209" fontId="5" fillId="0" borderId="0" xfId="0" applyNumberFormat="1" applyFont="1"/>
    <xf numFmtId="0" fontId="96" fillId="0" borderId="17" xfId="0" applyFont="1" applyBorder="1" applyAlignment="1">
      <alignment vertical="center" wrapText="1"/>
    </xf>
    <xf numFmtId="0" fontId="204" fillId="0" borderId="0" xfId="0" applyFont="1" applyAlignment="1">
      <alignment vertical="center" wrapText="1"/>
    </xf>
    <xf numFmtId="0" fontId="162" fillId="0" borderId="0" xfId="0" applyFont="1" applyAlignment="1">
      <alignment horizontal="right"/>
    </xf>
    <xf numFmtId="165" fontId="6" fillId="0" borderId="17" xfId="0" applyNumberFormat="1" applyFont="1" applyBorder="1"/>
    <xf numFmtId="165" fontId="5" fillId="0" borderId="2" xfId="0" applyNumberFormat="1" applyFont="1" applyBorder="1"/>
    <xf numFmtId="205" fontId="6" fillId="0" borderId="0" xfId="0" applyNumberFormat="1" applyFont="1"/>
    <xf numFmtId="4" fontId="6" fillId="0" borderId="0" xfId="0" applyNumberFormat="1" applyFont="1"/>
    <xf numFmtId="1" fontId="6" fillId="0" borderId="0" xfId="0" applyNumberFormat="1" applyFont="1" applyAlignment="1">
      <alignment horizontal="right"/>
    </xf>
    <xf numFmtId="9" fontId="5" fillId="0" borderId="0" xfId="0" applyNumberFormat="1" applyFont="1"/>
    <xf numFmtId="179" fontId="6" fillId="0" borderId="4" xfId="0" applyNumberFormat="1" applyFont="1" applyBorder="1"/>
    <xf numFmtId="179" fontId="68" fillId="0" borderId="16" xfId="0" quotePrefix="1" applyNumberFormat="1" applyFont="1" applyBorder="1"/>
    <xf numFmtId="179" fontId="6" fillId="0" borderId="9" xfId="0" applyNumberFormat="1" applyFont="1" applyBorder="1"/>
    <xf numFmtId="179" fontId="68" fillId="0" borderId="1" xfId="0" quotePrefix="1" applyNumberFormat="1" applyFont="1" applyBorder="1"/>
    <xf numFmtId="0" fontId="205" fillId="0" borderId="0" xfId="0" applyFont="1"/>
    <xf numFmtId="3" fontId="206" fillId="0" borderId="0" xfId="0" applyNumberFormat="1" applyFont="1" applyAlignment="1">
      <alignment horizontal="left"/>
    </xf>
    <xf numFmtId="173" fontId="206" fillId="0" borderId="0" xfId="0" applyNumberFormat="1" applyFont="1" applyAlignment="1">
      <alignment horizontal="right"/>
    </xf>
    <xf numFmtId="0" fontId="206" fillId="0" borderId="0" xfId="0" applyFont="1" applyAlignment="1">
      <alignment horizontal="right"/>
    </xf>
    <xf numFmtId="2" fontId="207" fillId="0" borderId="0" xfId="0" applyNumberFormat="1" applyFont="1" applyAlignment="1">
      <alignment horizontal="left"/>
    </xf>
    <xf numFmtId="2" fontId="170" fillId="0" borderId="15" xfId="0" applyNumberFormat="1" applyFont="1" applyBorder="1" applyAlignment="1">
      <alignment vertical="center" wrapText="1"/>
    </xf>
    <xf numFmtId="2" fontId="170" fillId="0" borderId="14" xfId="0" applyNumberFormat="1" applyFont="1" applyBorder="1" applyAlignment="1">
      <alignment vertical="center" wrapText="1"/>
    </xf>
    <xf numFmtId="165" fontId="170" fillId="0" borderId="9" xfId="0" applyNumberFormat="1" applyFont="1" applyBorder="1" applyAlignment="1">
      <alignment vertical="center" wrapText="1"/>
    </xf>
    <xf numFmtId="165" fontId="170" fillId="0" borderId="5" xfId="0" applyNumberFormat="1" applyFont="1" applyBorder="1" applyAlignment="1">
      <alignment vertical="center" wrapText="1"/>
    </xf>
    <xf numFmtId="167" fontId="6" fillId="0" borderId="0" xfId="0" applyNumberFormat="1" applyFont="1"/>
    <xf numFmtId="10" fontId="6" fillId="0" borderId="0" xfId="0" applyNumberFormat="1" applyFont="1"/>
    <xf numFmtId="173" fontId="197" fillId="111" borderId="1" xfId="0" applyNumberFormat="1" applyFont="1" applyFill="1" applyBorder="1" applyAlignment="1">
      <alignment horizontal="right" vertical="center" wrapText="1"/>
    </xf>
    <xf numFmtId="0" fontId="209" fillId="0" borderId="0" xfId="0" applyFont="1"/>
    <xf numFmtId="9" fontId="210" fillId="0" borderId="0" xfId="11" applyFont="1" applyFill="1"/>
    <xf numFmtId="0" fontId="210" fillId="0" borderId="0" xfId="0" applyFont="1"/>
    <xf numFmtId="9" fontId="210" fillId="0" borderId="0" xfId="11" applyFont="1" applyAlignment="1">
      <alignment horizontal="center"/>
    </xf>
    <xf numFmtId="9" fontId="210" fillId="0" borderId="0" xfId="11" applyFont="1"/>
    <xf numFmtId="173" fontId="211" fillId="0" borderId="5" xfId="0" applyNumberFormat="1" applyFont="1" applyBorder="1" applyAlignment="1">
      <alignment vertical="center" wrapText="1"/>
    </xf>
    <xf numFmtId="9" fontId="212" fillId="0" borderId="0" xfId="11" applyFont="1"/>
    <xf numFmtId="0" fontId="213" fillId="0" borderId="0" xfId="6" applyFont="1"/>
    <xf numFmtId="9" fontId="214" fillId="0" borderId="0" xfId="11" applyFont="1"/>
    <xf numFmtId="0" fontId="214" fillId="0" borderId="0" xfId="0" applyFont="1"/>
    <xf numFmtId="9" fontId="211" fillId="0" borderId="0" xfId="11" applyFont="1"/>
    <xf numFmtId="9" fontId="208" fillId="0" borderId="0" xfId="11" applyFont="1"/>
    <xf numFmtId="0" fontId="208" fillId="0" borderId="0" xfId="0" applyFont="1"/>
    <xf numFmtId="9" fontId="215" fillId="0" borderId="0" xfId="11" applyFont="1"/>
    <xf numFmtId="165" fontId="210" fillId="0" borderId="0" xfId="0" applyNumberFormat="1" applyFont="1"/>
    <xf numFmtId="221" fontId="6" fillId="0" borderId="0" xfId="0" applyNumberFormat="1" applyFont="1"/>
    <xf numFmtId="2" fontId="217" fillId="0" borderId="0" xfId="11" applyNumberFormat="1" applyFont="1" applyAlignment="1">
      <alignment horizontal="left"/>
    </xf>
    <xf numFmtId="1" fontId="32" fillId="0" borderId="0" xfId="0" applyNumberFormat="1" applyFont="1" applyAlignment="1">
      <alignment vertical="center" wrapText="1"/>
    </xf>
    <xf numFmtId="9" fontId="32" fillId="0" borderId="0" xfId="11" applyFont="1" applyAlignment="1">
      <alignment vertical="center" wrapText="1"/>
    </xf>
    <xf numFmtId="9" fontId="6" fillId="0" borderId="0" xfId="0" applyNumberFormat="1" applyFont="1"/>
    <xf numFmtId="2" fontId="0" fillId="13" borderId="70" xfId="0" applyNumberFormat="1" applyFill="1" applyBorder="1"/>
    <xf numFmtId="165" fontId="30" fillId="9" borderId="0" xfId="0" applyNumberFormat="1" applyFont="1" applyFill="1" applyAlignment="1">
      <alignment vertical="center" wrapText="1"/>
    </xf>
    <xf numFmtId="0" fontId="39" fillId="0" borderId="0" xfId="0" applyFont="1" applyAlignment="1">
      <alignment horizontal="center" vertical="center" wrapText="1"/>
    </xf>
    <xf numFmtId="0" fontId="91" fillId="0" borderId="15" xfId="0" applyFont="1" applyBorder="1"/>
    <xf numFmtId="0" fontId="39" fillId="0" borderId="16" xfId="0" applyFont="1" applyBorder="1" applyAlignment="1">
      <alignment horizontal="center" vertical="center" wrapText="1"/>
    </xf>
    <xf numFmtId="0" fontId="91" fillId="0" borderId="17" xfId="0" applyFont="1" applyBorder="1"/>
    <xf numFmtId="0" fontId="39" fillId="0" borderId="7" xfId="0" applyFont="1" applyBorder="1" applyAlignment="1">
      <alignment horizontal="center" vertical="center" wrapText="1"/>
    </xf>
    <xf numFmtId="0" fontId="91" fillId="0" borderId="14" xfId="0" applyFont="1" applyBorder="1"/>
    <xf numFmtId="0" fontId="27" fillId="0" borderId="1" xfId="0" applyFont="1" applyBorder="1" applyAlignment="1">
      <alignment horizontal="center" vertical="center" wrapText="1"/>
    </xf>
    <xf numFmtId="165" fontId="32" fillId="0" borderId="0" xfId="0" applyNumberFormat="1" applyFont="1" applyAlignment="1">
      <alignment vertical="center" wrapText="1"/>
    </xf>
    <xf numFmtId="0" fontId="5" fillId="0" borderId="12" xfId="0" applyFont="1" applyBorder="1" applyAlignment="1">
      <alignment horizontal="right"/>
    </xf>
    <xf numFmtId="2" fontId="5" fillId="0" borderId="2" xfId="0" applyNumberFormat="1" applyFont="1" applyBorder="1"/>
    <xf numFmtId="0" fontId="0" fillId="0" borderId="0" xfId="0" applyAlignment="1">
      <alignment horizontal="left"/>
    </xf>
    <xf numFmtId="0" fontId="218" fillId="0" borderId="0" xfId="0" applyFont="1"/>
    <xf numFmtId="0" fontId="68" fillId="0" borderId="0" xfId="0" applyFont="1" applyAlignment="1">
      <alignment horizontal="right"/>
    </xf>
    <xf numFmtId="1" fontId="5" fillId="0" borderId="2" xfId="11" applyNumberFormat="1" applyFont="1" applyBorder="1"/>
    <xf numFmtId="0" fontId="219" fillId="0" borderId="95" xfId="0" applyFont="1" applyBorder="1" applyAlignment="1">
      <alignment horizontal="center" vertical="center"/>
    </xf>
    <xf numFmtId="0" fontId="220" fillId="0" borderId="96" xfId="0" applyFont="1" applyBorder="1" applyAlignment="1">
      <alignment horizontal="center" vertical="center"/>
    </xf>
    <xf numFmtId="170" fontId="0" fillId="0" borderId="0" xfId="11" applyNumberFormat="1" applyFont="1"/>
    <xf numFmtId="0" fontId="163" fillId="0" borderId="0" xfId="0" applyFont="1" applyAlignment="1">
      <alignment vertical="center"/>
    </xf>
    <xf numFmtId="179" fontId="220" fillId="0" borderId="96" xfId="0" applyNumberFormat="1" applyFont="1" applyBorder="1" applyAlignment="1">
      <alignment horizontal="center" vertical="center"/>
    </xf>
    <xf numFmtId="9" fontId="221" fillId="0" borderId="0" xfId="11" applyFont="1" applyBorder="1" applyAlignment="1">
      <alignment vertical="center" wrapText="1"/>
    </xf>
    <xf numFmtId="9" fontId="222" fillId="0" borderId="0" xfId="11" applyFont="1" applyBorder="1" applyAlignment="1">
      <alignment vertical="center" wrapText="1"/>
    </xf>
    <xf numFmtId="9" fontId="223" fillId="0" borderId="95" xfId="11" applyFont="1" applyBorder="1" applyAlignment="1">
      <alignment horizontal="center" vertical="center"/>
    </xf>
    <xf numFmtId="9" fontId="223" fillId="0" borderId="96" xfId="11" applyFont="1" applyBorder="1" applyAlignment="1">
      <alignment horizontal="center" vertical="center"/>
    </xf>
    <xf numFmtId="1" fontId="32" fillId="0" borderId="0" xfId="0" applyNumberFormat="1" applyFont="1" applyAlignment="1">
      <alignment horizontal="center"/>
    </xf>
    <xf numFmtId="3" fontId="32" fillId="0" borderId="0" xfId="0" applyNumberFormat="1" applyFont="1" applyAlignment="1">
      <alignment horizontal="center"/>
    </xf>
    <xf numFmtId="9" fontId="224" fillId="0" borderId="0" xfId="11" applyFont="1"/>
    <xf numFmtId="9" fontId="93" fillId="0" borderId="0" xfId="11" applyFont="1"/>
    <xf numFmtId="0" fontId="93" fillId="0" borderId="0" xfId="0" applyFont="1" applyAlignment="1">
      <alignment horizontal="center"/>
    </xf>
    <xf numFmtId="0" fontId="19" fillId="0" borderId="0" xfId="0" applyFont="1" applyAlignment="1">
      <alignment horizontal="center"/>
    </xf>
    <xf numFmtId="1" fontId="226" fillId="0" borderId="0" xfId="11" applyNumberFormat="1" applyFont="1" applyAlignment="1">
      <alignment horizontal="center"/>
    </xf>
    <xf numFmtId="1" fontId="226" fillId="0" borderId="0" xfId="0" applyNumberFormat="1" applyFont="1" applyAlignment="1">
      <alignment horizontal="center"/>
    </xf>
    <xf numFmtId="1" fontId="27" fillId="0" borderId="2" xfId="11" applyNumberFormat="1" applyFont="1" applyBorder="1" applyAlignment="1">
      <alignment horizontal="center"/>
    </xf>
    <xf numFmtId="3" fontId="93" fillId="0" borderId="2" xfId="0" applyNumberFormat="1" applyFont="1" applyBorder="1"/>
    <xf numFmtId="2" fontId="94" fillId="0" borderId="2" xfId="11" applyNumberFormat="1" applyFont="1" applyFill="1" applyBorder="1"/>
    <xf numFmtId="173" fontId="27" fillId="0" borderId="0" xfId="0" applyNumberFormat="1" applyFont="1" applyAlignment="1">
      <alignment vertical="center" wrapText="1"/>
    </xf>
    <xf numFmtId="9" fontId="224" fillId="0" borderId="0" xfId="11" applyFont="1" applyAlignment="1">
      <alignment horizontal="center"/>
    </xf>
    <xf numFmtId="0" fontId="6" fillId="0" borderId="6" xfId="0" applyFont="1" applyBorder="1" applyAlignment="1">
      <alignment wrapText="1"/>
    </xf>
    <xf numFmtId="0" fontId="68" fillId="0" borderId="6" xfId="0" applyFont="1" applyBorder="1" applyAlignment="1">
      <alignment horizontal="center"/>
    </xf>
    <xf numFmtId="173" fontId="6" fillId="0" borderId="9" xfId="0" applyNumberFormat="1" applyFont="1" applyBorder="1" applyAlignment="1">
      <alignment horizontal="center"/>
    </xf>
    <xf numFmtId="1" fontId="27" fillId="0" borderId="16" xfId="11" applyNumberFormat="1" applyFont="1" applyFill="1" applyBorder="1"/>
    <xf numFmtId="1" fontId="27" fillId="0" borderId="0" xfId="0" applyNumberFormat="1" applyFont="1"/>
    <xf numFmtId="1" fontId="27" fillId="0" borderId="1" xfId="0" applyNumberFormat="1" applyFont="1" applyBorder="1"/>
    <xf numFmtId="177" fontId="6" fillId="0" borderId="2" xfId="0" applyNumberFormat="1" applyFont="1" applyBorder="1" applyAlignment="1">
      <alignment horizontal="right" vertical="center" wrapText="1"/>
    </xf>
    <xf numFmtId="10" fontId="6" fillId="0" borderId="2" xfId="11" applyNumberFormat="1" applyFont="1" applyFill="1" applyBorder="1"/>
    <xf numFmtId="165" fontId="208" fillId="0" borderId="20" xfId="0" applyNumberFormat="1" applyFont="1" applyBorder="1" applyAlignment="1">
      <alignment vertical="center" wrapText="1"/>
    </xf>
    <xf numFmtId="165" fontId="211" fillId="0" borderId="20" xfId="0" applyNumberFormat="1" applyFont="1" applyBorder="1" applyAlignment="1">
      <alignment vertical="center" wrapText="1"/>
    </xf>
    <xf numFmtId="2" fontId="227" fillId="0" borderId="96" xfId="0" applyNumberFormat="1" applyFont="1" applyBorder="1" applyAlignment="1">
      <alignment horizontal="center" vertical="center"/>
    </xf>
    <xf numFmtId="0" fontId="92" fillId="0" borderId="0" xfId="0" applyFont="1"/>
    <xf numFmtId="0" fontId="228" fillId="0" borderId="0" xfId="0" applyFont="1"/>
    <xf numFmtId="2" fontId="210" fillId="0" borderId="2" xfId="0" applyNumberFormat="1" applyFont="1" applyBorder="1" applyAlignment="1">
      <alignment horizontal="right"/>
    </xf>
    <xf numFmtId="2" fontId="228" fillId="0" borderId="0" xfId="0" applyNumberFormat="1" applyFont="1"/>
    <xf numFmtId="2" fontId="210" fillId="0" borderId="0" xfId="0" applyNumberFormat="1" applyFont="1"/>
    <xf numFmtId="2" fontId="210" fillId="0" borderId="0" xfId="0" applyNumberFormat="1" applyFont="1" applyAlignment="1">
      <alignment horizontal="right"/>
    </xf>
    <xf numFmtId="211" fontId="210" fillId="0" borderId="0" xfId="0" applyNumberFormat="1" applyFont="1"/>
    <xf numFmtId="2" fontId="210" fillId="0" borderId="8" xfId="0" applyNumberFormat="1" applyFont="1" applyBorder="1"/>
    <xf numFmtId="9" fontId="210" fillId="0" borderId="4" xfId="11" applyFont="1" applyFill="1" applyBorder="1"/>
    <xf numFmtId="2" fontId="210" fillId="0" borderId="8" xfId="0" applyNumberFormat="1" applyFont="1" applyBorder="1" applyAlignment="1">
      <alignment horizontal="right"/>
    </xf>
    <xf numFmtId="173" fontId="216" fillId="0" borderId="0" xfId="0" applyNumberFormat="1" applyFont="1"/>
    <xf numFmtId="1" fontId="210" fillId="0" borderId="0" xfId="0" applyNumberFormat="1" applyFont="1"/>
    <xf numFmtId="1" fontId="216" fillId="0" borderId="0" xfId="0" applyNumberFormat="1" applyFont="1"/>
    <xf numFmtId="1" fontId="216" fillId="0" borderId="0" xfId="12" applyNumberFormat="1" applyFont="1" applyFill="1" applyBorder="1"/>
    <xf numFmtId="1" fontId="209" fillId="0" borderId="0" xfId="0" applyNumberFormat="1" applyFont="1"/>
    <xf numFmtId="214" fontId="5" fillId="0" borderId="0" xfId="12" applyNumberFormat="1" applyFont="1" applyFill="1" applyBorder="1" applyAlignment="1">
      <alignment horizontal="right"/>
    </xf>
    <xf numFmtId="214" fontId="6" fillId="0" borderId="0" xfId="12" applyNumberFormat="1" applyFont="1" applyFill="1" applyBorder="1" applyAlignment="1">
      <alignment horizontal="right"/>
    </xf>
    <xf numFmtId="214" fontId="5" fillId="0" borderId="0" xfId="12" applyNumberFormat="1" applyFont="1" applyFill="1" applyBorder="1" applyAlignment="1">
      <alignment horizontal="left"/>
    </xf>
    <xf numFmtId="1" fontId="210" fillId="0" borderId="6" xfId="0" applyNumberFormat="1" applyFont="1" applyBorder="1"/>
    <xf numFmtId="170" fontId="62" fillId="0" borderId="0" xfId="0" applyNumberFormat="1" applyFont="1"/>
    <xf numFmtId="1" fontId="230" fillId="0" borderId="13" xfId="11" applyNumberFormat="1" applyFont="1" applyBorder="1" applyAlignment="1">
      <alignment horizontal="right"/>
    </xf>
    <xf numFmtId="1" fontId="229" fillId="0" borderId="13" xfId="11" applyNumberFormat="1" applyFont="1" applyBorder="1" applyAlignment="1">
      <alignment horizontal="right"/>
    </xf>
    <xf numFmtId="1" fontId="216" fillId="0" borderId="3" xfId="0" applyNumberFormat="1" applyFont="1" applyBorder="1"/>
    <xf numFmtId="1" fontId="216" fillId="0" borderId="2" xfId="0" applyNumberFormat="1" applyFont="1" applyBorder="1"/>
    <xf numFmtId="2" fontId="229" fillId="0" borderId="0" xfId="11" applyNumberFormat="1" applyFont="1" applyAlignment="1">
      <alignment horizontal="left"/>
    </xf>
    <xf numFmtId="170" fontId="6" fillId="0" borderId="0" xfId="12" applyNumberFormat="1" applyFont="1"/>
    <xf numFmtId="170" fontId="217" fillId="0" borderId="0" xfId="12" applyNumberFormat="1" applyFont="1" applyAlignment="1">
      <alignment horizontal="left"/>
    </xf>
    <xf numFmtId="170" fontId="6" fillId="0" borderId="0" xfId="12" applyNumberFormat="1" applyFont="1" applyFill="1" applyBorder="1"/>
    <xf numFmtId="170" fontId="74" fillId="0" borderId="0" xfId="12" applyNumberFormat="1" applyFont="1" applyAlignment="1">
      <alignment horizontal="right"/>
    </xf>
    <xf numFmtId="170" fontId="62" fillId="0" borderId="0" xfId="0" applyNumberFormat="1" applyFont="1" applyAlignment="1">
      <alignment horizontal="center"/>
    </xf>
    <xf numFmtId="1" fontId="210" fillId="0" borderId="0" xfId="12" applyNumberFormat="1" applyFont="1"/>
    <xf numFmtId="197" fontId="6" fillId="0" borderId="0" xfId="0" applyNumberFormat="1" applyFont="1"/>
    <xf numFmtId="1" fontId="226" fillId="0" borderId="7" xfId="0" applyNumberFormat="1" applyFont="1" applyBorder="1" applyAlignment="1">
      <alignment vertical="center" wrapText="1"/>
    </xf>
    <xf numFmtId="3" fontId="226" fillId="0" borderId="5" xfId="0" applyNumberFormat="1" applyFont="1" applyBorder="1" applyAlignment="1">
      <alignment vertical="center" wrapText="1"/>
    </xf>
    <xf numFmtId="9" fontId="226" fillId="0" borderId="0" xfId="11" applyFont="1" applyAlignment="1">
      <alignment horizontal="right"/>
    </xf>
    <xf numFmtId="1" fontId="226" fillId="0" borderId="24" xfId="0" applyNumberFormat="1" applyFont="1" applyBorder="1" applyAlignment="1">
      <alignment vertical="center" wrapText="1"/>
    </xf>
    <xf numFmtId="1" fontId="224" fillId="0" borderId="31" xfId="0" applyNumberFormat="1" applyFont="1" applyBorder="1" applyAlignment="1">
      <alignment vertical="center" wrapText="1"/>
    </xf>
    <xf numFmtId="3" fontId="226" fillId="0" borderId="7" xfId="0" applyNumberFormat="1" applyFont="1" applyBorder="1" applyAlignment="1">
      <alignment vertical="center" wrapText="1"/>
    </xf>
    <xf numFmtId="1" fontId="224" fillId="0" borderId="31" xfId="0" applyNumberFormat="1" applyFont="1" applyBorder="1" applyAlignment="1">
      <alignment horizontal="right" vertical="center" wrapText="1"/>
    </xf>
    <xf numFmtId="179" fontId="209" fillId="0" borderId="0" xfId="0" applyNumberFormat="1" applyFont="1"/>
    <xf numFmtId="9" fontId="226" fillId="0" borderId="0" xfId="11" applyFont="1"/>
    <xf numFmtId="1" fontId="226" fillId="0" borderId="5" xfId="0" applyNumberFormat="1" applyFont="1" applyBorder="1" applyAlignment="1">
      <alignment vertical="center" wrapText="1"/>
    </xf>
    <xf numFmtId="202" fontId="0" fillId="0" borderId="0" xfId="0" applyNumberFormat="1"/>
    <xf numFmtId="1" fontId="210" fillId="0" borderId="2" xfId="0" applyNumberFormat="1" applyFont="1" applyBorder="1"/>
    <xf numFmtId="1" fontId="224" fillId="0" borderId="16" xfId="0" applyNumberFormat="1" applyFont="1" applyBorder="1" applyAlignment="1">
      <alignment horizontal="right" vertical="center" wrapText="1"/>
    </xf>
    <xf numFmtId="0" fontId="224" fillId="0" borderId="0" xfId="0" applyFont="1"/>
    <xf numFmtId="1" fontId="224" fillId="0" borderId="0" xfId="0" applyNumberFormat="1" applyFont="1" applyAlignment="1">
      <alignment horizontal="center"/>
    </xf>
    <xf numFmtId="1" fontId="226" fillId="0" borderId="2" xfId="0" applyNumberFormat="1" applyFont="1" applyBorder="1" applyAlignment="1">
      <alignment horizontal="center"/>
    </xf>
    <xf numFmtId="1" fontId="216" fillId="0" borderId="0" xfId="0" applyNumberFormat="1" applyFont="1" applyAlignment="1">
      <alignment horizontal="left"/>
    </xf>
    <xf numFmtId="2" fontId="216" fillId="0" borderId="2" xfId="11" applyNumberFormat="1" applyFont="1" applyFill="1" applyBorder="1"/>
    <xf numFmtId="1" fontId="224" fillId="0" borderId="0" xfId="0" applyNumberFormat="1" applyFont="1" applyAlignment="1">
      <alignment vertical="center" wrapText="1"/>
    </xf>
    <xf numFmtId="1" fontId="224" fillId="0" borderId="5" xfId="0" applyNumberFormat="1" applyFont="1" applyBorder="1" applyAlignment="1">
      <alignment horizontal="center" vertical="center" wrapText="1"/>
    </xf>
    <xf numFmtId="1" fontId="216" fillId="0" borderId="6" xfId="0" applyNumberFormat="1" applyFont="1" applyBorder="1"/>
    <xf numFmtId="2" fontId="5" fillId="0" borderId="6" xfId="0" applyNumberFormat="1" applyFont="1" applyBorder="1"/>
    <xf numFmtId="0" fontId="93" fillId="0" borderId="0" xfId="0" applyFont="1"/>
    <xf numFmtId="9" fontId="225" fillId="0" borderId="0" xfId="11" applyFont="1"/>
    <xf numFmtId="9" fontId="224" fillId="0" borderId="0" xfId="11" applyFont="1" applyFill="1" applyAlignment="1">
      <alignment horizontal="center"/>
    </xf>
    <xf numFmtId="1" fontId="226" fillId="0" borderId="5" xfId="0" applyNumberFormat="1" applyFont="1" applyBorder="1" applyAlignment="1">
      <alignment horizontal="center" vertical="center" wrapText="1"/>
    </xf>
    <xf numFmtId="9" fontId="226" fillId="0" borderId="0" xfId="11" applyFont="1" applyAlignment="1">
      <alignment vertical="center" wrapText="1"/>
    </xf>
    <xf numFmtId="1" fontId="210" fillId="0" borderId="7" xfId="0" applyNumberFormat="1" applyFont="1" applyBorder="1" applyAlignment="1">
      <alignment horizontal="center"/>
    </xf>
    <xf numFmtId="1" fontId="210" fillId="0" borderId="5" xfId="0" applyNumberFormat="1" applyFont="1" applyBorder="1" applyAlignment="1">
      <alignment horizontal="center"/>
    </xf>
    <xf numFmtId="1" fontId="210" fillId="0" borderId="0" xfId="0" applyNumberFormat="1" applyFont="1" applyAlignment="1">
      <alignment horizontal="center"/>
    </xf>
    <xf numFmtId="9" fontId="210" fillId="0" borderId="0" xfId="11" applyFont="1" applyAlignment="1">
      <alignment horizontal="left"/>
    </xf>
    <xf numFmtId="9" fontId="5" fillId="0" borderId="0" xfId="11" applyFont="1" applyAlignment="1">
      <alignment horizontal="left"/>
    </xf>
    <xf numFmtId="9" fontId="225" fillId="0" borderId="0" xfId="11" applyFont="1" applyAlignment="1">
      <alignment horizontal="center"/>
    </xf>
    <xf numFmtId="0" fontId="5" fillId="15" borderId="8" xfId="0" applyFont="1" applyFill="1" applyBorder="1" applyAlignment="1">
      <alignment wrapText="1"/>
    </xf>
    <xf numFmtId="0" fontId="5" fillId="15" borderId="4" xfId="0" applyFont="1" applyFill="1" applyBorder="1" applyAlignment="1">
      <alignment wrapText="1"/>
    </xf>
    <xf numFmtId="3" fontId="224" fillId="0" borderId="6" xfId="0" applyNumberFormat="1" applyFont="1" applyBorder="1" applyAlignment="1">
      <alignment horizontal="center" vertical="center" wrapText="1"/>
    </xf>
    <xf numFmtId="1" fontId="224" fillId="0" borderId="6" xfId="0" applyNumberFormat="1" applyFont="1" applyBorder="1" applyAlignment="1">
      <alignment horizontal="center" vertical="center" wrapText="1"/>
    </xf>
    <xf numFmtId="3" fontId="226" fillId="0" borderId="4" xfId="0" applyNumberFormat="1" applyFont="1" applyBorder="1" applyAlignment="1">
      <alignment horizontal="center" vertical="center" wrapText="1"/>
    </xf>
    <xf numFmtId="165" fontId="214" fillId="0" borderId="0" xfId="0" applyNumberFormat="1" applyFont="1"/>
    <xf numFmtId="1" fontId="214" fillId="0" borderId="0" xfId="0" applyNumberFormat="1" applyFont="1"/>
    <xf numFmtId="170" fontId="62" fillId="0" borderId="0" xfId="12" applyNumberFormat="1" applyFont="1" applyAlignment="1">
      <alignment horizontal="left"/>
    </xf>
    <xf numFmtId="9" fontId="214" fillId="0" borderId="0" xfId="11" applyFont="1" applyAlignment="1">
      <alignment horizontal="right"/>
    </xf>
    <xf numFmtId="1" fontId="231" fillId="0" borderId="0" xfId="0" applyNumberFormat="1" applyFont="1" applyAlignment="1">
      <alignment horizontal="right"/>
    </xf>
    <xf numFmtId="1" fontId="224" fillId="0" borderId="2" xfId="11" applyNumberFormat="1" applyFont="1" applyBorder="1" applyAlignment="1">
      <alignment horizontal="center"/>
    </xf>
    <xf numFmtId="1" fontId="194" fillId="0" borderId="5" xfId="0" applyNumberFormat="1" applyFont="1" applyBorder="1" applyAlignment="1">
      <alignment vertical="center" wrapText="1"/>
    </xf>
    <xf numFmtId="1" fontId="224" fillId="0" borderId="5" xfId="0" applyNumberFormat="1" applyFont="1" applyBorder="1" applyAlignment="1">
      <alignment vertical="center" wrapText="1"/>
    </xf>
    <xf numFmtId="1" fontId="232" fillId="0" borderId="5" xfId="0" applyNumberFormat="1" applyFont="1" applyBorder="1" applyAlignment="1">
      <alignment vertical="center" wrapText="1"/>
    </xf>
    <xf numFmtId="1" fontId="224" fillId="0" borderId="2" xfId="0" applyNumberFormat="1" applyFont="1" applyBorder="1" applyAlignment="1">
      <alignment vertical="center" wrapText="1"/>
    </xf>
    <xf numFmtId="1" fontId="226" fillId="0" borderId="2" xfId="0" applyNumberFormat="1" applyFont="1" applyBorder="1"/>
    <xf numFmtId="2" fontId="224" fillId="0" borderId="2" xfId="0" applyNumberFormat="1" applyFont="1" applyBorder="1" applyAlignment="1">
      <alignment horizontal="center" vertical="center" wrapText="1"/>
    </xf>
    <xf numFmtId="2" fontId="210" fillId="0" borderId="2" xfId="0" applyNumberFormat="1" applyFont="1" applyBorder="1"/>
    <xf numFmtId="2" fontId="210" fillId="0" borderId="5" xfId="0" applyNumberFormat="1" applyFont="1" applyBorder="1" applyAlignment="1">
      <alignment horizontal="right" vertical="center" wrapText="1"/>
    </xf>
    <xf numFmtId="0" fontId="26" fillId="15" borderId="15" xfId="0" applyFont="1" applyFill="1" applyBorder="1" applyAlignment="1">
      <alignment vertical="center"/>
    </xf>
    <xf numFmtId="0" fontId="26" fillId="15" borderId="14" xfId="0" applyFont="1" applyFill="1" applyBorder="1" applyAlignment="1">
      <alignment vertical="center"/>
    </xf>
    <xf numFmtId="3" fontId="216" fillId="0" borderId="0" xfId="12" applyNumberFormat="1" applyFont="1" applyFill="1" applyBorder="1"/>
    <xf numFmtId="1" fontId="0" fillId="0" borderId="0" xfId="11" applyNumberFormat="1" applyFont="1"/>
    <xf numFmtId="1" fontId="216" fillId="0" borderId="0" xfId="12" applyNumberFormat="1" applyFont="1" applyAlignment="1">
      <alignment vertical="center" wrapText="1"/>
    </xf>
    <xf numFmtId="1" fontId="216" fillId="0" borderId="0" xfId="12" applyNumberFormat="1" applyFont="1"/>
    <xf numFmtId="1" fontId="94" fillId="0" borderId="0" xfId="12" applyNumberFormat="1" applyFont="1" applyAlignment="1">
      <alignment vertical="center" wrapText="1"/>
    </xf>
    <xf numFmtId="9" fontId="216" fillId="0" borderId="0" xfId="11" applyFont="1" applyAlignment="1">
      <alignment vertical="center" wrapText="1"/>
    </xf>
    <xf numFmtId="9" fontId="216" fillId="0" borderId="0" xfId="11" applyFont="1"/>
    <xf numFmtId="170" fontId="6" fillId="0" borderId="0" xfId="12" applyNumberFormat="1" applyFont="1" applyAlignment="1">
      <alignment vertical="center" wrapText="1"/>
    </xf>
    <xf numFmtId="1" fontId="216" fillId="0" borderId="3" xfId="12" applyNumberFormat="1" applyFont="1" applyBorder="1" applyAlignment="1">
      <alignment vertical="center" wrapText="1"/>
    </xf>
    <xf numFmtId="1" fontId="5" fillId="0" borderId="9" xfId="0" applyNumberFormat="1" applyFont="1" applyBorder="1" applyAlignment="1">
      <alignment vertical="center" wrapText="1"/>
    </xf>
    <xf numFmtId="1" fontId="5" fillId="0" borderId="7" xfId="0" applyNumberFormat="1" applyFont="1" applyBorder="1" applyAlignment="1">
      <alignment vertical="center" wrapText="1"/>
    </xf>
    <xf numFmtId="3" fontId="5" fillId="0" borderId="3" xfId="0" applyNumberFormat="1" applyFont="1" applyBorder="1" applyAlignment="1">
      <alignment vertical="center" wrapText="1"/>
    </xf>
    <xf numFmtId="0" fontId="5" fillId="0" borderId="7" xfId="0" applyFont="1" applyBorder="1" applyAlignment="1">
      <alignment vertical="center"/>
    </xf>
    <xf numFmtId="3" fontId="5" fillId="0" borderId="5" xfId="0" applyNumberFormat="1" applyFont="1" applyBorder="1" applyAlignment="1">
      <alignment vertical="center" wrapText="1"/>
    </xf>
    <xf numFmtId="1" fontId="216" fillId="0" borderId="5" xfId="0" applyNumberFormat="1" applyFont="1" applyBorder="1" applyAlignment="1">
      <alignment vertical="center" wrapText="1"/>
    </xf>
    <xf numFmtId="1" fontId="211" fillId="0" borderId="3" xfId="0" applyNumberFormat="1" applyFont="1" applyBorder="1" applyAlignment="1">
      <alignment vertical="center" wrapText="1"/>
    </xf>
    <xf numFmtId="1" fontId="211" fillId="0" borderId="5" xfId="0" applyNumberFormat="1" applyFont="1" applyBorder="1" applyAlignment="1">
      <alignment vertical="center" wrapText="1"/>
    </xf>
    <xf numFmtId="0" fontId="5" fillId="0" borderId="6" xfId="0" applyFont="1" applyBorder="1"/>
    <xf numFmtId="1" fontId="210" fillId="0" borderId="7" xfId="0" applyNumberFormat="1" applyFont="1" applyBorder="1"/>
    <xf numFmtId="1" fontId="210" fillId="0" borderId="5" xfId="0" applyNumberFormat="1" applyFont="1" applyBorder="1" applyAlignment="1">
      <alignment vertical="center" wrapText="1"/>
    </xf>
    <xf numFmtId="1" fontId="50" fillId="0" borderId="0" xfId="24" applyNumberFormat="1" applyFont="1" applyAlignment="1">
      <alignment horizontal="right"/>
    </xf>
    <xf numFmtId="1" fontId="210" fillId="0" borderId="12" xfId="0" applyNumberFormat="1" applyFont="1" applyBorder="1"/>
    <xf numFmtId="1" fontId="210" fillId="0" borderId="13" xfId="0" applyNumberFormat="1" applyFont="1" applyBorder="1"/>
    <xf numFmtId="1" fontId="210" fillId="0" borderId="2" xfId="0" applyNumberFormat="1" applyFont="1" applyBorder="1" applyAlignment="1">
      <alignment horizontal="center" vertical="center" wrapText="1"/>
    </xf>
    <xf numFmtId="165" fontId="211" fillId="0" borderId="7" xfId="0" applyNumberFormat="1" applyFont="1" applyBorder="1" applyAlignment="1">
      <alignment vertical="center" wrapText="1"/>
    </xf>
    <xf numFmtId="1" fontId="208" fillId="0" borderId="5" xfId="0" applyNumberFormat="1" applyFont="1" applyBorder="1" applyAlignment="1">
      <alignment vertical="center" wrapText="1"/>
    </xf>
    <xf numFmtId="170" fontId="5" fillId="0" borderId="0" xfId="12" applyNumberFormat="1" applyFont="1"/>
    <xf numFmtId="3" fontId="216" fillId="0" borderId="0" xfId="12" applyNumberFormat="1" applyFont="1"/>
    <xf numFmtId="1" fontId="210" fillId="0" borderId="0" xfId="0" applyNumberFormat="1" applyFont="1" applyAlignment="1">
      <alignment horizontal="right"/>
    </xf>
    <xf numFmtId="2" fontId="226" fillId="0" borderId="2" xfId="0" applyNumberFormat="1" applyFont="1" applyBorder="1" applyAlignment="1">
      <alignment horizontal="right" vertical="center" wrapText="1"/>
    </xf>
    <xf numFmtId="2" fontId="226" fillId="0" borderId="4" xfId="0" applyNumberFormat="1" applyFont="1" applyBorder="1" applyAlignment="1">
      <alignment horizontal="right" vertical="center" wrapText="1"/>
    </xf>
    <xf numFmtId="3" fontId="210" fillId="0" borderId="12" xfId="12" applyNumberFormat="1" applyFont="1" applyBorder="1"/>
    <xf numFmtId="3" fontId="6" fillId="0" borderId="13" xfId="12" applyNumberFormat="1" applyFont="1" applyBorder="1"/>
    <xf numFmtId="3" fontId="210" fillId="0" borderId="13" xfId="12" applyNumberFormat="1" applyFont="1" applyBorder="1"/>
    <xf numFmtId="1" fontId="210" fillId="0" borderId="2" xfId="12" applyNumberFormat="1" applyFont="1" applyBorder="1"/>
    <xf numFmtId="3" fontId="211" fillId="0" borderId="5" xfId="0" applyNumberFormat="1" applyFont="1" applyBorder="1" applyAlignment="1">
      <alignment vertical="center" wrapText="1"/>
    </xf>
    <xf numFmtId="3" fontId="211" fillId="0" borderId="2" xfId="0" applyNumberFormat="1" applyFont="1" applyBorder="1" applyAlignment="1">
      <alignment vertical="center" wrapText="1"/>
    </xf>
    <xf numFmtId="3" fontId="210" fillId="0" borderId="0" xfId="0" applyNumberFormat="1" applyFont="1"/>
    <xf numFmtId="0" fontId="233" fillId="0" borderId="0" xfId="0" applyFont="1" applyAlignment="1">
      <alignment horizontal="center" wrapText="1"/>
    </xf>
    <xf numFmtId="1" fontId="208" fillId="0" borderId="0" xfId="0" applyNumberFormat="1" applyFont="1" applyAlignment="1">
      <alignment horizontal="right" vertical="center" wrapText="1"/>
    </xf>
    <xf numFmtId="1" fontId="208" fillId="0" borderId="0" xfId="0" applyNumberFormat="1" applyFont="1" applyAlignment="1">
      <alignment vertical="center" wrapText="1"/>
    </xf>
    <xf numFmtId="1" fontId="208" fillId="0" borderId="3" xfId="0" applyNumberFormat="1" applyFont="1" applyBorder="1" applyAlignment="1">
      <alignment vertical="center" wrapText="1"/>
    </xf>
    <xf numFmtId="197" fontId="32" fillId="0" borderId="0" xfId="0" applyNumberFormat="1" applyFont="1" applyAlignment="1">
      <alignment vertical="center" wrapText="1"/>
    </xf>
    <xf numFmtId="3" fontId="32" fillId="0" borderId="2" xfId="0" applyNumberFormat="1" applyFont="1" applyBorder="1" applyAlignment="1">
      <alignment horizontal="center"/>
    </xf>
    <xf numFmtId="2" fontId="27" fillId="0" borderId="0" xfId="11" applyNumberFormat="1" applyFont="1" applyAlignment="1">
      <alignment horizontal="center"/>
    </xf>
    <xf numFmtId="1" fontId="50" fillId="0" borderId="28" xfId="0" applyNumberFormat="1" applyFont="1" applyBorder="1"/>
    <xf numFmtId="4" fontId="50" fillId="0" borderId="39" xfId="0" applyNumberFormat="1" applyFont="1" applyBorder="1"/>
    <xf numFmtId="1" fontId="50" fillId="0" borderId="41" xfId="0" applyNumberFormat="1" applyFont="1" applyBorder="1"/>
    <xf numFmtId="4" fontId="50" fillId="0" borderId="42" xfId="0" applyNumberFormat="1" applyFont="1" applyBorder="1"/>
    <xf numFmtId="0" fontId="234" fillId="0" borderId="0" xfId="0" applyFont="1" applyAlignment="1">
      <alignment vertical="center"/>
    </xf>
    <xf numFmtId="0" fontId="234" fillId="0" borderId="18" xfId="0" applyFont="1" applyBorder="1" applyAlignment="1">
      <alignment vertical="center"/>
    </xf>
    <xf numFmtId="43" fontId="91" fillId="0" borderId="0" xfId="0" applyNumberFormat="1" applyFont="1" applyAlignment="1">
      <alignment wrapText="1"/>
    </xf>
    <xf numFmtId="211" fontId="210" fillId="0" borderId="0" xfId="0" quotePrefix="1" applyNumberFormat="1" applyFont="1"/>
    <xf numFmtId="167" fontId="210" fillId="0" borderId="2" xfId="11" applyNumberFormat="1" applyFont="1" applyFill="1" applyBorder="1" applyAlignment="1">
      <alignment horizontal="right"/>
    </xf>
    <xf numFmtId="9" fontId="210" fillId="0" borderId="4" xfId="11" applyFont="1" applyFill="1" applyBorder="1" applyAlignment="1">
      <alignment horizontal="right"/>
    </xf>
    <xf numFmtId="176" fontId="91" fillId="0" borderId="0" xfId="0" applyNumberFormat="1" applyFont="1"/>
    <xf numFmtId="176" fontId="6" fillId="0" borderId="0" xfId="0" applyNumberFormat="1" applyFont="1" applyAlignment="1">
      <alignment horizontal="right"/>
    </xf>
    <xf numFmtId="165" fontId="91" fillId="0" borderId="0" xfId="0" applyNumberFormat="1" applyFont="1" applyAlignment="1">
      <alignment wrapText="1"/>
    </xf>
    <xf numFmtId="167" fontId="210" fillId="0" borderId="0" xfId="11" applyNumberFormat="1" applyFont="1" applyFill="1" applyAlignment="1">
      <alignment horizontal="right"/>
    </xf>
    <xf numFmtId="168" fontId="51" fillId="0" borderId="19" xfId="0" applyNumberFormat="1" applyFont="1" applyBorder="1" applyAlignment="1">
      <alignment vertical="center" wrapText="1"/>
    </xf>
    <xf numFmtId="168" fontId="51" fillId="0" borderId="0" xfId="0" applyNumberFormat="1" applyFont="1" applyAlignment="1">
      <alignment vertical="center" wrapText="1"/>
    </xf>
    <xf numFmtId="9" fontId="210" fillId="0" borderId="3" xfId="11" applyFont="1" applyBorder="1"/>
    <xf numFmtId="2" fontId="209" fillId="0" borderId="9" xfId="0" applyNumberFormat="1" applyFont="1" applyBorder="1"/>
    <xf numFmtId="209" fontId="210" fillId="0" borderId="5" xfId="0" applyNumberFormat="1" applyFont="1" applyBorder="1"/>
    <xf numFmtId="2" fontId="209" fillId="0" borderId="14" xfId="0" applyNumberFormat="1" applyFont="1" applyBorder="1"/>
    <xf numFmtId="0" fontId="235" fillId="0" borderId="94" xfId="0" applyFont="1" applyBorder="1" applyAlignment="1">
      <alignment horizontal="center" vertical="center" wrapText="1"/>
    </xf>
    <xf numFmtId="0" fontId="235" fillId="0" borderId="93" xfId="0" applyFont="1" applyBorder="1" applyAlignment="1">
      <alignment horizontal="center" vertical="center" wrapText="1"/>
    </xf>
    <xf numFmtId="165" fontId="236" fillId="0" borderId="96" xfId="0" applyNumberFormat="1" applyFont="1" applyBorder="1" applyAlignment="1">
      <alignment horizontal="center" vertical="center"/>
    </xf>
    <xf numFmtId="165" fontId="0" fillId="0" borderId="7" xfId="0" applyNumberFormat="1" applyBorder="1"/>
    <xf numFmtId="204" fontId="0" fillId="0" borderId="0" xfId="48" applyNumberFormat="1" applyFont="1"/>
    <xf numFmtId="0" fontId="63" fillId="0" borderId="16" xfId="0" applyFont="1" applyBorder="1"/>
    <xf numFmtId="0" fontId="63" fillId="0" borderId="9" xfId="0" applyFont="1" applyBorder="1"/>
    <xf numFmtId="9" fontId="0" fillId="0" borderId="0" xfId="11" applyFont="1" applyFill="1" applyBorder="1"/>
    <xf numFmtId="9" fontId="0" fillId="0" borderId="7" xfId="0" applyNumberFormat="1" applyBorder="1"/>
    <xf numFmtId="9" fontId="0" fillId="0" borderId="1" xfId="0" applyNumberFormat="1" applyBorder="1"/>
    <xf numFmtId="9" fontId="0" fillId="0" borderId="1" xfId="11" applyFont="1" applyFill="1" applyBorder="1"/>
    <xf numFmtId="9" fontId="0" fillId="0" borderId="5" xfId="0" applyNumberFormat="1" applyBorder="1"/>
    <xf numFmtId="9" fontId="214" fillId="13" borderId="0" xfId="11" applyFont="1" applyFill="1" applyBorder="1"/>
    <xf numFmtId="9" fontId="214" fillId="0" borderId="1" xfId="11" applyFont="1" applyFill="1" applyBorder="1"/>
    <xf numFmtId="10" fontId="0" fillId="0" borderId="0" xfId="11" applyNumberFormat="1" applyFont="1" applyFill="1"/>
    <xf numFmtId="10" fontId="0" fillId="0" borderId="0" xfId="11" applyNumberFormat="1" applyFont="1" applyFill="1" applyBorder="1"/>
    <xf numFmtId="0" fontId="226" fillId="0" borderId="5" xfId="0" applyFont="1" applyBorder="1" applyAlignment="1">
      <alignment vertical="center" wrapText="1"/>
    </xf>
    <xf numFmtId="2" fontId="226" fillId="0" borderId="7" xfId="0" applyNumberFormat="1" applyFont="1" applyBorder="1" applyAlignment="1">
      <alignment horizontal="center" vertical="center" wrapText="1"/>
    </xf>
    <xf numFmtId="2" fontId="237" fillId="0" borderId="5" xfId="0" applyNumberFormat="1" applyFont="1" applyBorder="1" applyAlignment="1">
      <alignment horizontal="center" vertical="center" wrapText="1"/>
    </xf>
    <xf numFmtId="2" fontId="97" fillId="0" borderId="14" xfId="0" applyNumberFormat="1" applyFont="1" applyBorder="1" applyAlignment="1">
      <alignment vertical="center" wrapText="1"/>
    </xf>
    <xf numFmtId="2" fontId="97" fillId="0" borderId="5" xfId="0" applyNumberFormat="1" applyFont="1" applyBorder="1" applyAlignment="1">
      <alignment vertical="center" wrapText="1"/>
    </xf>
    <xf numFmtId="2" fontId="212" fillId="0" borderId="15" xfId="0" applyNumberFormat="1" applyFont="1" applyBorder="1" applyAlignment="1">
      <alignment vertical="center" wrapText="1"/>
    </xf>
    <xf numFmtId="2" fontId="212" fillId="0" borderId="9" xfId="0" applyNumberFormat="1" applyFont="1" applyBorder="1" applyAlignment="1">
      <alignment vertical="center" wrapText="1"/>
    </xf>
    <xf numFmtId="2" fontId="210" fillId="0" borderId="4" xfId="0" applyNumberFormat="1" applyFont="1" applyBorder="1" applyAlignment="1">
      <alignment horizontal="center"/>
    </xf>
    <xf numFmtId="2" fontId="210" fillId="0" borderId="6" xfId="0" applyNumberFormat="1" applyFont="1" applyBorder="1" applyAlignment="1">
      <alignment horizontal="center"/>
    </xf>
    <xf numFmtId="2" fontId="170" fillId="0" borderId="89" xfId="0" applyNumberFormat="1" applyFont="1" applyBorder="1" applyAlignment="1">
      <alignment vertical="center" wrapText="1"/>
    </xf>
    <xf numFmtId="2" fontId="212" fillId="0" borderId="89" xfId="0" applyNumberFormat="1" applyFont="1" applyBorder="1" applyAlignment="1">
      <alignment vertical="center" wrapText="1"/>
    </xf>
    <xf numFmtId="2" fontId="212" fillId="0" borderId="91" xfId="0" applyNumberFormat="1" applyFont="1" applyBorder="1" applyAlignment="1">
      <alignment vertical="center" wrapText="1"/>
    </xf>
    <xf numFmtId="2" fontId="212" fillId="0" borderId="6" xfId="0" applyNumberFormat="1" applyFont="1" applyBorder="1" applyAlignment="1">
      <alignment vertical="center" wrapText="1"/>
    </xf>
    <xf numFmtId="2" fontId="212" fillId="0" borderId="90" xfId="0" applyNumberFormat="1" applyFont="1" applyBorder="1" applyAlignment="1">
      <alignment vertical="center" wrapText="1"/>
    </xf>
    <xf numFmtId="2" fontId="212" fillId="0" borderId="8" xfId="0" applyNumberFormat="1" applyFont="1" applyBorder="1" applyAlignment="1">
      <alignment vertical="center" wrapText="1"/>
    </xf>
    <xf numFmtId="2" fontId="212" fillId="0" borderId="2" xfId="0" applyNumberFormat="1" applyFont="1" applyBorder="1" applyAlignment="1">
      <alignment vertical="center" wrapText="1"/>
    </xf>
    <xf numFmtId="170" fontId="6" fillId="0" borderId="2" xfId="12" applyNumberFormat="1" applyFont="1" applyBorder="1" applyAlignment="1">
      <alignment horizontal="center"/>
    </xf>
    <xf numFmtId="1" fontId="6" fillId="0" borderId="6" xfId="0" applyNumberFormat="1" applyFont="1" applyBorder="1" applyAlignment="1">
      <alignment horizontal="right"/>
    </xf>
    <xf numFmtId="165" fontId="210" fillId="0" borderId="13" xfId="0" applyNumberFormat="1" applyFont="1" applyBorder="1"/>
    <xf numFmtId="165" fontId="6" fillId="0" borderId="12" xfId="0" applyNumberFormat="1" applyFont="1" applyBorder="1"/>
    <xf numFmtId="165" fontId="209" fillId="0" borderId="0" xfId="0" applyNumberFormat="1" applyFont="1"/>
    <xf numFmtId="9" fontId="209" fillId="0" borderId="0" xfId="11" applyFont="1"/>
    <xf numFmtId="209" fontId="24" fillId="0" borderId="5" xfId="0" applyNumberFormat="1" applyFont="1" applyBorder="1" applyAlignment="1">
      <alignment horizontal="center" vertical="center" wrapText="1"/>
    </xf>
    <xf numFmtId="0" fontId="238" fillId="0" borderId="0" xfId="0" applyFont="1"/>
    <xf numFmtId="2" fontId="50" fillId="0" borderId="7" xfId="0" applyNumberFormat="1" applyFont="1" applyBorder="1"/>
    <xf numFmtId="1" fontId="6" fillId="0" borderId="70" xfId="0" applyNumberFormat="1" applyFont="1" applyBorder="1"/>
    <xf numFmtId="0" fontId="240" fillId="0" borderId="0" xfId="0" applyFont="1" applyAlignment="1">
      <alignment vertical="center"/>
    </xf>
    <xf numFmtId="0" fontId="241" fillId="0" borderId="0" xfId="0" applyFont="1" applyAlignment="1">
      <alignment vertical="center"/>
    </xf>
    <xf numFmtId="0" fontId="239" fillId="0" borderId="0" xfId="0" applyFont="1" applyAlignment="1">
      <alignment vertical="center"/>
    </xf>
    <xf numFmtId="0" fontId="0" fillId="0" borderId="0" xfId="0" applyAlignment="1">
      <alignment vertical="top"/>
    </xf>
    <xf numFmtId="0" fontId="63" fillId="0" borderId="0" xfId="0" applyFont="1" applyAlignment="1">
      <alignment horizontal="left"/>
    </xf>
    <xf numFmtId="1" fontId="63" fillId="0" borderId="0" xfId="0" applyNumberFormat="1" applyFont="1"/>
    <xf numFmtId="0" fontId="182" fillId="0" borderId="0" xfId="11" applyNumberFormat="1" applyFont="1" applyFill="1" applyAlignment="1">
      <alignment horizontal="center"/>
    </xf>
    <xf numFmtId="0" fontId="36" fillId="0" borderId="0" xfId="0" applyFont="1" applyAlignment="1">
      <alignment horizontal="right" vertical="center" wrapText="1"/>
    </xf>
    <xf numFmtId="3" fontId="26" fillId="0" borderId="0" xfId="0" applyNumberFormat="1" applyFont="1" applyAlignment="1">
      <alignment horizontal="right" vertical="center" wrapText="1"/>
    </xf>
    <xf numFmtId="3" fontId="36" fillId="0" borderId="10" xfId="0" applyNumberFormat="1" applyFont="1" applyBorder="1" applyAlignment="1">
      <alignment horizontal="right" vertical="center" wrapText="1"/>
    </xf>
    <xf numFmtId="0" fontId="36" fillId="0" borderId="16" xfId="0" applyFont="1" applyBorder="1" applyAlignment="1">
      <alignment horizontal="right" vertical="center" wrapText="1"/>
    </xf>
    <xf numFmtId="3" fontId="178" fillId="0" borderId="1" xfId="0" applyNumberFormat="1" applyFont="1" applyBorder="1" applyAlignment="1">
      <alignment horizontal="right" vertical="center" wrapText="1"/>
    </xf>
    <xf numFmtId="2" fontId="0" fillId="0" borderId="0" xfId="0" applyNumberFormat="1" applyAlignment="1">
      <alignment horizontal="center"/>
    </xf>
    <xf numFmtId="2" fontId="6" fillId="0" borderId="0" xfId="0" applyNumberFormat="1" applyFont="1" applyAlignment="1">
      <alignment horizontal="center"/>
    </xf>
    <xf numFmtId="1" fontId="162" fillId="0" borderId="0" xfId="0" applyNumberFormat="1" applyFont="1" applyAlignment="1">
      <alignment horizontal="center"/>
    </xf>
    <xf numFmtId="3" fontId="229" fillId="0" borderId="0" xfId="0" applyNumberFormat="1" applyFont="1" applyAlignment="1">
      <alignment horizontal="center"/>
    </xf>
    <xf numFmtId="0" fontId="68" fillId="0" borderId="0" xfId="0" applyFont="1" applyAlignment="1">
      <alignment horizontal="center"/>
    </xf>
    <xf numFmtId="0" fontId="88" fillId="0" borderId="0" xfId="0" applyFont="1"/>
    <xf numFmtId="0" fontId="87" fillId="0" borderId="0" xfId="0" applyFont="1"/>
    <xf numFmtId="1" fontId="88" fillId="0" borderId="0" xfId="0" applyNumberFormat="1" applyFont="1" applyAlignment="1">
      <alignment horizontal="center"/>
    </xf>
    <xf numFmtId="0" fontId="242" fillId="0" borderId="0" xfId="0" applyFont="1"/>
    <xf numFmtId="165" fontId="51" fillId="0" borderId="5" xfId="0" applyNumberFormat="1" applyFont="1" applyBorder="1" applyAlignment="1">
      <alignment vertical="center" wrapText="1"/>
    </xf>
    <xf numFmtId="167" fontId="243" fillId="21" borderId="6" xfId="11" applyNumberFormat="1" applyFont="1" applyFill="1" applyBorder="1"/>
    <xf numFmtId="1" fontId="74" fillId="0" borderId="8" xfId="0" applyNumberFormat="1" applyFont="1" applyBorder="1" applyAlignment="1">
      <alignment horizontal="center"/>
    </xf>
    <xf numFmtId="1" fontId="74" fillId="0" borderId="6" xfId="0" applyNumberFormat="1" applyFont="1" applyBorder="1" applyAlignment="1">
      <alignment horizontal="center"/>
    </xf>
    <xf numFmtId="9" fontId="74" fillId="0" borderId="4" xfId="11" applyFont="1" applyFill="1" applyBorder="1" applyAlignment="1">
      <alignment horizontal="center"/>
    </xf>
    <xf numFmtId="0" fontId="206" fillId="0" borderId="0" xfId="0" applyFont="1"/>
    <xf numFmtId="202" fontId="206" fillId="0" borderId="0" xfId="0" applyNumberFormat="1" applyFont="1"/>
    <xf numFmtId="0" fontId="5" fillId="3" borderId="0" xfId="0" applyFont="1" applyFill="1" applyAlignment="1">
      <alignment horizontal="left" vertical="top" wrapText="1"/>
    </xf>
    <xf numFmtId="0" fontId="6" fillId="0" borderId="0" xfId="0" applyFont="1" applyAlignment="1">
      <alignment horizontal="center"/>
    </xf>
    <xf numFmtId="0" fontId="32" fillId="0" borderId="8" xfId="0" applyFont="1" applyBorder="1" applyAlignment="1">
      <alignment vertical="center" wrapText="1"/>
    </xf>
    <xf numFmtId="0" fontId="32" fillId="0" borderId="6" xfId="0" applyFont="1" applyBorder="1" applyAlignment="1">
      <alignment vertical="center" wrapText="1"/>
    </xf>
    <xf numFmtId="0" fontId="32" fillId="0" borderId="4" xfId="0" applyFont="1" applyBorder="1" applyAlignment="1">
      <alignment vertical="center" wrapText="1"/>
    </xf>
    <xf numFmtId="0" fontId="35" fillId="0" borderId="8"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4" xfId="0" applyFont="1" applyBorder="1" applyAlignment="1">
      <alignment horizontal="center" vertical="center" wrapText="1"/>
    </xf>
    <xf numFmtId="0" fontId="10" fillId="0" borderId="8" xfId="0" applyFont="1" applyBorder="1" applyAlignment="1">
      <alignment vertical="center" wrapText="1"/>
    </xf>
    <xf numFmtId="0" fontId="10" fillId="0" borderId="6" xfId="0" applyFont="1" applyBorder="1" applyAlignment="1">
      <alignment vertical="center" wrapText="1"/>
    </xf>
    <xf numFmtId="0" fontId="10" fillId="0" borderId="4" xfId="0" applyFont="1" applyBorder="1" applyAlignment="1">
      <alignment vertical="center" wrapText="1"/>
    </xf>
    <xf numFmtId="0" fontId="15" fillId="5" borderId="0" xfId="0" applyFont="1" applyFill="1" applyAlignment="1">
      <alignment horizontal="left"/>
    </xf>
    <xf numFmtId="0" fontId="62" fillId="0" borderId="16" xfId="0" applyFont="1" applyBorder="1" applyAlignment="1">
      <alignment horizontal="center"/>
    </xf>
    <xf numFmtId="0" fontId="62" fillId="0" borderId="9" xfId="0" applyFont="1" applyBorder="1" applyAlignment="1">
      <alignment horizontal="center"/>
    </xf>
    <xf numFmtId="0" fontId="62" fillId="0" borderId="15" xfId="0" applyFont="1" applyBorder="1" applyAlignment="1">
      <alignment horizontal="center"/>
    </xf>
    <xf numFmtId="0" fontId="52" fillId="0" borderId="0" xfId="0" applyFont="1" applyAlignment="1">
      <alignment horizontal="right" vertical="center"/>
    </xf>
    <xf numFmtId="0" fontId="53" fillId="0" borderId="0" xfId="0" applyFont="1" applyAlignment="1">
      <alignment horizontal="right" vertical="center"/>
    </xf>
    <xf numFmtId="0" fontId="54" fillId="0" borderId="0" xfId="0" applyFont="1" applyAlignment="1">
      <alignment horizontal="center" vertical="center" wrapText="1"/>
    </xf>
    <xf numFmtId="0" fontId="55" fillId="0" borderId="0" xfId="0" applyFont="1" applyAlignment="1">
      <alignment horizontal="center" vertical="center" wrapText="1"/>
    </xf>
    <xf numFmtId="0" fontId="32" fillId="0" borderId="12" xfId="0" applyFont="1" applyBorder="1" applyAlignment="1">
      <alignment vertical="center" wrapText="1"/>
    </xf>
    <xf numFmtId="0" fontId="32" fillId="0" borderId="13" xfId="0" applyFont="1" applyBorder="1" applyAlignment="1">
      <alignment vertical="center" wrapText="1"/>
    </xf>
    <xf numFmtId="0" fontId="32" fillId="0" borderId="3" xfId="0" applyFont="1" applyBorder="1" applyAlignment="1">
      <alignment vertical="center" wrapText="1"/>
    </xf>
    <xf numFmtId="0" fontId="35" fillId="0" borderId="8" xfId="0" applyFont="1" applyBorder="1" applyAlignment="1">
      <alignment vertical="center" wrapText="1"/>
    </xf>
    <xf numFmtId="0" fontId="35" fillId="0" borderId="6" xfId="0" applyFont="1" applyBorder="1" applyAlignment="1">
      <alignment vertical="center" wrapText="1"/>
    </xf>
    <xf numFmtId="0" fontId="35" fillId="0" borderId="4" xfId="0" applyFont="1" applyBorder="1" applyAlignment="1">
      <alignment vertical="center" wrapText="1"/>
    </xf>
    <xf numFmtId="0" fontId="35" fillId="15" borderId="8" xfId="0" applyFont="1" applyFill="1" applyBorder="1" applyAlignment="1">
      <alignment vertical="center" wrapText="1"/>
    </xf>
    <xf numFmtId="0" fontId="35" fillId="15" borderId="6" xfId="0" applyFont="1" applyFill="1" applyBorder="1" applyAlignment="1">
      <alignment vertical="center" wrapText="1"/>
    </xf>
    <xf numFmtId="0" fontId="35" fillId="15" borderId="4" xfId="0" applyFont="1" applyFill="1" applyBorder="1" applyAlignment="1">
      <alignment vertical="center" wrapText="1"/>
    </xf>
    <xf numFmtId="0" fontId="45" fillId="0" borderId="8" xfId="0" applyFont="1" applyBorder="1" applyAlignment="1">
      <alignment vertical="center" wrapText="1"/>
    </xf>
    <xf numFmtId="0" fontId="45" fillId="0" borderId="6" xfId="0" applyFont="1" applyBorder="1" applyAlignment="1">
      <alignment vertical="center" wrapText="1"/>
    </xf>
    <xf numFmtId="0" fontId="45" fillId="0" borderId="4" xfId="0" applyFont="1" applyBorder="1" applyAlignment="1">
      <alignment vertical="center" wrapText="1"/>
    </xf>
    <xf numFmtId="0" fontId="39" fillId="0" borderId="8" xfId="0" applyFont="1" applyBorder="1" applyAlignment="1">
      <alignment vertical="center" wrapText="1"/>
    </xf>
    <xf numFmtId="0" fontId="39" fillId="0" borderId="6" xfId="0" applyFont="1" applyBorder="1" applyAlignment="1">
      <alignment vertical="center" wrapText="1"/>
    </xf>
    <xf numFmtId="0" fontId="39" fillId="0" borderId="4" xfId="0" applyFont="1" applyBorder="1" applyAlignment="1">
      <alignment vertical="center" wrapText="1"/>
    </xf>
    <xf numFmtId="0" fontId="32" fillId="0" borderId="9" xfId="0" applyFont="1" applyBorder="1" applyAlignment="1">
      <alignment vertical="center" wrapText="1"/>
    </xf>
    <xf numFmtId="0" fontId="32" fillId="0" borderId="5" xfId="0" applyFont="1" applyBorder="1" applyAlignment="1">
      <alignment vertical="center" wrapText="1"/>
    </xf>
    <xf numFmtId="0" fontId="43" fillId="0" borderId="0" xfId="0" applyFont="1" applyAlignment="1">
      <alignment vertical="center"/>
    </xf>
    <xf numFmtId="0" fontId="60" fillId="0" borderId="12" xfId="0" applyFont="1" applyBorder="1" applyAlignment="1">
      <alignment vertical="center" wrapText="1"/>
    </xf>
    <xf numFmtId="0" fontId="60" fillId="0" borderId="3" xfId="0" applyFont="1" applyBorder="1" applyAlignment="1">
      <alignment vertical="center" wrapText="1"/>
    </xf>
    <xf numFmtId="1" fontId="60" fillId="0" borderId="16" xfId="0" applyNumberFormat="1" applyFont="1" applyBorder="1" applyAlignment="1">
      <alignment vertical="center" wrapText="1"/>
    </xf>
    <xf numFmtId="1" fontId="60" fillId="0" borderId="0" xfId="0" applyNumberFormat="1" applyFont="1" applyAlignment="1">
      <alignment vertical="center" wrapText="1"/>
    </xf>
    <xf numFmtId="0" fontId="8" fillId="0" borderId="12" xfId="0" applyFont="1" applyBorder="1" applyAlignment="1">
      <alignment vertical="center" wrapText="1"/>
    </xf>
    <xf numFmtId="0" fontId="8" fillId="0" borderId="3" xfId="0" applyFont="1" applyBorder="1" applyAlignment="1">
      <alignment vertical="center" wrapText="1"/>
    </xf>
    <xf numFmtId="2" fontId="212" fillId="0" borderId="12" xfId="0" applyNumberFormat="1" applyFont="1" applyBorder="1" applyAlignment="1">
      <alignment vertical="center" wrapText="1"/>
    </xf>
    <xf numFmtId="2" fontId="212" fillId="0" borderId="3" xfId="0" applyNumberFormat="1" applyFont="1" applyBorder="1" applyAlignment="1">
      <alignment vertical="center" wrapText="1"/>
    </xf>
    <xf numFmtId="0" fontId="8" fillId="0" borderId="16" xfId="0" applyFont="1" applyBorder="1" applyAlignment="1">
      <alignment vertical="center" wrapText="1"/>
    </xf>
    <xf numFmtId="2" fontId="8" fillId="0" borderId="12" xfId="0" applyNumberFormat="1" applyFont="1" applyBorder="1" applyAlignment="1">
      <alignment vertical="center" wrapText="1"/>
    </xf>
    <xf numFmtId="2" fontId="8" fillId="0" borderId="3" xfId="0" applyNumberFormat="1" applyFont="1" applyBorder="1" applyAlignment="1">
      <alignment vertical="center" wrapText="1"/>
    </xf>
    <xf numFmtId="165" fontId="8" fillId="0" borderId="12" xfId="0" applyNumberFormat="1" applyFont="1" applyBorder="1" applyAlignment="1">
      <alignment vertical="center" wrapText="1"/>
    </xf>
    <xf numFmtId="165" fontId="8" fillId="0" borderId="3" xfId="0" applyNumberFormat="1" applyFont="1" applyBorder="1" applyAlignment="1">
      <alignment vertical="center" wrapText="1"/>
    </xf>
    <xf numFmtId="2" fontId="170" fillId="0" borderId="15" xfId="0" applyNumberFormat="1" applyFont="1" applyBorder="1" applyAlignment="1">
      <alignment vertical="center" wrapText="1"/>
    </xf>
    <xf numFmtId="2" fontId="170" fillId="0" borderId="9" xfId="0" applyNumberFormat="1" applyFont="1" applyBorder="1" applyAlignment="1">
      <alignment vertical="center" wrapText="1"/>
    </xf>
    <xf numFmtId="2" fontId="170" fillId="0" borderId="14" xfId="0" applyNumberFormat="1" applyFont="1" applyBorder="1" applyAlignment="1">
      <alignment vertical="center" wrapText="1"/>
    </xf>
    <xf numFmtId="2" fontId="170" fillId="0" borderId="5" xfId="0" applyNumberFormat="1" applyFont="1" applyBorder="1" applyAlignment="1">
      <alignment vertical="center" wrapText="1"/>
    </xf>
    <xf numFmtId="0" fontId="8" fillId="0" borderId="8" xfId="0" applyFont="1" applyBorder="1" applyAlignment="1">
      <alignment vertical="center"/>
    </xf>
    <xf numFmtId="0" fontId="8" fillId="0" borderId="4" xfId="0" applyFont="1" applyBorder="1" applyAlignment="1">
      <alignment vertical="center"/>
    </xf>
    <xf numFmtId="2" fontId="8" fillId="0" borderId="8" xfId="0" applyNumberFormat="1" applyFont="1" applyBorder="1" applyAlignment="1">
      <alignment vertical="center"/>
    </xf>
    <xf numFmtId="2" fontId="8" fillId="0" borderId="4" xfId="0" applyNumberFormat="1" applyFont="1" applyBorder="1" applyAlignment="1">
      <alignment vertical="center"/>
    </xf>
    <xf numFmtId="0" fontId="6" fillId="0" borderId="8" xfId="0" applyFont="1" applyBorder="1" applyAlignment="1">
      <alignment vertical="center" wrapText="1"/>
    </xf>
    <xf numFmtId="0" fontId="6" fillId="0" borderId="4" xfId="0" applyFont="1" applyBorder="1" applyAlignment="1">
      <alignment vertical="center" wrapText="1"/>
    </xf>
    <xf numFmtId="165" fontId="8" fillId="0" borderId="8" xfId="0" applyNumberFormat="1" applyFont="1" applyBorder="1" applyAlignment="1">
      <alignment vertical="center" wrapText="1"/>
    </xf>
    <xf numFmtId="165" fontId="8" fillId="0" borderId="4" xfId="0" applyNumberFormat="1" applyFont="1" applyBorder="1" applyAlignment="1">
      <alignment vertical="center" wrapText="1"/>
    </xf>
    <xf numFmtId="165" fontId="8" fillId="0" borderId="15" xfId="0" applyNumberFormat="1" applyFont="1" applyBorder="1" applyAlignment="1">
      <alignment vertical="center" wrapText="1"/>
    </xf>
    <xf numFmtId="165" fontId="8" fillId="0" borderId="16" xfId="0" applyNumberFormat="1" applyFont="1" applyBorder="1" applyAlignment="1">
      <alignment vertical="center" wrapText="1"/>
    </xf>
    <xf numFmtId="165" fontId="8" fillId="0" borderId="14" xfId="0" applyNumberFormat="1" applyFont="1" applyBorder="1" applyAlignment="1">
      <alignment vertical="center" wrapText="1"/>
    </xf>
    <xf numFmtId="165" fontId="8" fillId="0" borderId="1" xfId="0" applyNumberFormat="1" applyFont="1" applyBorder="1" applyAlignment="1">
      <alignment vertical="center" wrapText="1"/>
    </xf>
    <xf numFmtId="0" fontId="8" fillId="0" borderId="6" xfId="0" applyFont="1" applyBorder="1" applyAlignment="1">
      <alignment vertical="center"/>
    </xf>
    <xf numFmtId="0" fontId="8" fillId="0" borderId="8" xfId="0" applyFont="1" applyBorder="1" applyAlignment="1">
      <alignment vertical="center" wrapText="1"/>
    </xf>
    <xf numFmtId="0" fontId="8" fillId="0" borderId="6" xfId="0" applyFont="1" applyBorder="1" applyAlignment="1">
      <alignment vertical="center" wrapText="1"/>
    </xf>
    <xf numFmtId="0" fontId="8" fillId="0" borderId="4" xfId="0" applyFont="1" applyBorder="1" applyAlignment="1">
      <alignment vertical="center" wrapText="1"/>
    </xf>
    <xf numFmtId="2" fontId="173" fillId="0" borderId="16" xfId="0" applyNumberFormat="1" applyFont="1" applyBorder="1" applyAlignment="1">
      <alignment vertical="center" wrapText="1"/>
    </xf>
    <xf numFmtId="2" fontId="173" fillId="0" borderId="0" xfId="0" applyNumberFormat="1" applyFont="1" applyAlignment="1">
      <alignment vertical="center" wrapText="1"/>
    </xf>
    <xf numFmtId="2" fontId="173" fillId="0" borderId="1" xfId="0" applyNumberFormat="1" applyFont="1" applyBorder="1" applyAlignment="1">
      <alignment vertical="center" wrapText="1"/>
    </xf>
    <xf numFmtId="0" fontId="173" fillId="0" borderId="16" xfId="0" applyFont="1" applyBorder="1" applyAlignment="1">
      <alignment vertical="center" wrapText="1"/>
    </xf>
    <xf numFmtId="0" fontId="173" fillId="0" borderId="0" xfId="0" applyFont="1" applyAlignment="1">
      <alignment vertical="center" wrapText="1"/>
    </xf>
    <xf numFmtId="0" fontId="173" fillId="0" borderId="1" xfId="0" applyFont="1" applyBorder="1" applyAlignment="1">
      <alignment vertical="center" wrapText="1"/>
    </xf>
    <xf numFmtId="2" fontId="173" fillId="0" borderId="15" xfId="0" applyNumberFormat="1" applyFont="1" applyBorder="1" applyAlignment="1">
      <alignment vertical="center" wrapText="1"/>
    </xf>
    <xf numFmtId="2" fontId="173" fillId="0" borderId="9" xfId="0" applyNumberFormat="1" applyFont="1" applyBorder="1" applyAlignment="1">
      <alignment vertical="center" wrapText="1"/>
    </xf>
    <xf numFmtId="2" fontId="173" fillId="0" borderId="17" xfId="0" applyNumberFormat="1" applyFont="1" applyBorder="1" applyAlignment="1">
      <alignment vertical="center" wrapText="1"/>
    </xf>
    <xf numFmtId="2" fontId="173" fillId="0" borderId="7" xfId="0" applyNumberFormat="1" applyFont="1" applyBorder="1" applyAlignment="1">
      <alignment vertical="center" wrapText="1"/>
    </xf>
    <xf numFmtId="2" fontId="173" fillId="0" borderId="14" xfId="0" applyNumberFormat="1" applyFont="1" applyBorder="1" applyAlignment="1">
      <alignment vertical="center" wrapText="1"/>
    </xf>
    <xf numFmtId="2" fontId="173" fillId="0" borderId="5" xfId="0" applyNumberFormat="1" applyFont="1" applyBorder="1" applyAlignment="1">
      <alignment vertical="center" wrapText="1"/>
    </xf>
    <xf numFmtId="165" fontId="170" fillId="0" borderId="12" xfId="0" applyNumberFormat="1" applyFont="1" applyBorder="1" applyAlignment="1">
      <alignment vertical="center" wrapText="1"/>
    </xf>
    <xf numFmtId="165" fontId="170" fillId="0" borderId="3" xfId="0" applyNumberFormat="1" applyFont="1" applyBorder="1" applyAlignment="1">
      <alignment vertical="center" wrapText="1"/>
    </xf>
    <xf numFmtId="0" fontId="170" fillId="0" borderId="12" xfId="0" applyFont="1" applyBorder="1" applyAlignment="1">
      <alignment vertical="center" wrapText="1"/>
    </xf>
    <xf numFmtId="0" fontId="170" fillId="0" borderId="3" xfId="0" applyFont="1" applyBorder="1" applyAlignment="1">
      <alignment vertical="center" wrapText="1"/>
    </xf>
    <xf numFmtId="2" fontId="170" fillId="0" borderId="17" xfId="0" applyNumberFormat="1" applyFont="1" applyBorder="1" applyAlignment="1">
      <alignment vertical="center" wrapText="1"/>
    </xf>
    <xf numFmtId="2" fontId="170" fillId="0" borderId="7" xfId="0" applyNumberFormat="1" applyFont="1" applyBorder="1" applyAlignment="1">
      <alignment vertical="center" wrapText="1"/>
    </xf>
    <xf numFmtId="2" fontId="170" fillId="0" borderId="12" xfId="0" applyNumberFormat="1" applyFont="1" applyBorder="1" applyAlignment="1">
      <alignment vertical="center" wrapText="1"/>
    </xf>
    <xf numFmtId="2" fontId="170" fillId="0" borderId="3" xfId="0" applyNumberFormat="1" applyFont="1" applyBorder="1" applyAlignment="1">
      <alignment vertical="center" wrapText="1"/>
    </xf>
    <xf numFmtId="2" fontId="170" fillId="0" borderId="8" xfId="0" applyNumberFormat="1" applyFont="1" applyBorder="1" applyAlignment="1">
      <alignment vertical="center" wrapText="1"/>
    </xf>
    <xf numFmtId="2" fontId="170" fillId="0" borderId="4" xfId="0" applyNumberFormat="1" applyFont="1" applyBorder="1" applyAlignment="1">
      <alignment vertical="center" wrapText="1"/>
    </xf>
    <xf numFmtId="165" fontId="170" fillId="0" borderId="15" xfId="0" applyNumberFormat="1" applyFont="1" applyBorder="1" applyAlignment="1">
      <alignment vertical="center" wrapText="1"/>
    </xf>
    <xf numFmtId="165" fontId="170" fillId="0" borderId="16" xfId="0" applyNumberFormat="1" applyFont="1" applyBorder="1" applyAlignment="1">
      <alignment vertical="center" wrapText="1"/>
    </xf>
    <xf numFmtId="165" fontId="170" fillId="0" borderId="17" xfId="0" applyNumberFormat="1" applyFont="1" applyBorder="1" applyAlignment="1">
      <alignment vertical="center" wrapText="1"/>
    </xf>
    <xf numFmtId="165" fontId="170" fillId="0" borderId="0" xfId="0" applyNumberFormat="1" applyFont="1" applyAlignment="1">
      <alignment vertical="center" wrapText="1"/>
    </xf>
    <xf numFmtId="165" fontId="170" fillId="0" borderId="14" xfId="0" applyNumberFormat="1" applyFont="1" applyBorder="1" applyAlignment="1">
      <alignment vertical="center" wrapText="1"/>
    </xf>
    <xf numFmtId="165" fontId="170" fillId="0" borderId="1" xfId="0" applyNumberFormat="1" applyFont="1" applyBorder="1" applyAlignment="1">
      <alignment vertical="center" wrapText="1"/>
    </xf>
    <xf numFmtId="2" fontId="97" fillId="0" borderId="14" xfId="0" applyNumberFormat="1" applyFont="1" applyBorder="1" applyAlignment="1">
      <alignment vertical="center" wrapText="1"/>
    </xf>
    <xf numFmtId="2" fontId="97" fillId="0" borderId="5" xfId="0" applyNumberFormat="1" applyFont="1" applyBorder="1" applyAlignment="1">
      <alignment vertical="center" wrapText="1"/>
    </xf>
    <xf numFmtId="2" fontId="212" fillId="0" borderId="14" xfId="0" applyNumberFormat="1" applyFont="1" applyBorder="1" applyAlignment="1">
      <alignment vertical="center" wrapText="1"/>
    </xf>
    <xf numFmtId="2" fontId="212" fillId="0" borderId="5" xfId="0" applyNumberFormat="1" applyFont="1" applyBorder="1" applyAlignment="1">
      <alignment vertical="center" wrapText="1"/>
    </xf>
    <xf numFmtId="2" fontId="97" fillId="0" borderId="15" xfId="0" applyNumberFormat="1" applyFont="1" applyBorder="1" applyAlignment="1">
      <alignment vertical="center" wrapText="1"/>
    </xf>
    <xf numFmtId="2" fontId="97" fillId="0" borderId="9" xfId="0" applyNumberFormat="1" applyFont="1" applyBorder="1" applyAlignment="1">
      <alignment vertical="center" wrapText="1"/>
    </xf>
    <xf numFmtId="2" fontId="212" fillId="0" borderId="15" xfId="0" applyNumberFormat="1" applyFont="1" applyBorder="1" applyAlignment="1">
      <alignment vertical="center" wrapText="1"/>
    </xf>
    <xf numFmtId="2" fontId="212" fillId="0" borderId="9" xfId="0" applyNumberFormat="1" applyFont="1" applyBorder="1" applyAlignment="1">
      <alignment vertical="center" wrapText="1"/>
    </xf>
    <xf numFmtId="1" fontId="170" fillId="0" borderId="12" xfId="0" applyNumberFormat="1" applyFont="1" applyBorder="1" applyAlignment="1">
      <alignment vertical="center" wrapText="1"/>
    </xf>
    <xf numFmtId="1" fontId="170" fillId="0" borderId="3" xfId="0" applyNumberFormat="1" applyFont="1" applyBorder="1" applyAlignment="1">
      <alignment vertical="center" wrapText="1"/>
    </xf>
    <xf numFmtId="0" fontId="17" fillId="0" borderId="12" xfId="0" applyFont="1" applyBorder="1" applyAlignment="1">
      <alignment vertical="center" wrapText="1"/>
    </xf>
    <xf numFmtId="0" fontId="17" fillId="0" borderId="3" xfId="0" applyFont="1" applyBorder="1" applyAlignment="1">
      <alignment vertical="center" wrapText="1"/>
    </xf>
    <xf numFmtId="0" fontId="8" fillId="0" borderId="20" xfId="0" applyFont="1" applyBorder="1" applyAlignment="1">
      <alignment vertical="center" wrapText="1"/>
    </xf>
    <xf numFmtId="0" fontId="8" fillId="0" borderId="19" xfId="0" applyFont="1" applyBorder="1" applyAlignment="1">
      <alignment vertical="center" wrapText="1"/>
    </xf>
    <xf numFmtId="0" fontId="17" fillId="0" borderId="15" xfId="0" applyFont="1" applyBorder="1" applyAlignment="1">
      <alignment vertical="center"/>
    </xf>
    <xf numFmtId="0" fontId="17" fillId="0" borderId="14" xfId="0" applyFont="1" applyBorder="1" applyAlignment="1">
      <alignment vertical="center"/>
    </xf>
    <xf numFmtId="0" fontId="8" fillId="0" borderId="16" xfId="0" applyFont="1" applyBorder="1" applyAlignment="1">
      <alignment vertical="center"/>
    </xf>
    <xf numFmtId="0" fontId="8" fillId="0" borderId="1" xfId="0" applyFont="1" applyBorder="1" applyAlignment="1">
      <alignment vertical="center"/>
    </xf>
    <xf numFmtId="165" fontId="8" fillId="0" borderId="20" xfId="0" applyNumberFormat="1" applyFont="1" applyBorder="1" applyAlignment="1">
      <alignment vertical="center" wrapText="1"/>
    </xf>
    <xf numFmtId="165" fontId="8" fillId="0" borderId="19" xfId="0" applyNumberFormat="1" applyFont="1" applyBorder="1" applyAlignment="1">
      <alignment vertical="center" wrapText="1"/>
    </xf>
    <xf numFmtId="0" fontId="17" fillId="0" borderId="88" xfId="0" applyFont="1" applyBorder="1" applyAlignment="1">
      <alignment vertical="center"/>
    </xf>
    <xf numFmtId="0" fontId="17" fillId="0" borderId="84" xfId="0" applyFont="1" applyBorder="1" applyAlignment="1">
      <alignment vertical="center"/>
    </xf>
    <xf numFmtId="0" fontId="8" fillId="0" borderId="20" xfId="0" applyFont="1" applyBorder="1" applyAlignment="1">
      <alignment vertical="center"/>
    </xf>
    <xf numFmtId="0" fontId="8" fillId="0" borderId="19" xfId="0" applyFont="1" applyBorder="1" applyAlignment="1">
      <alignment vertical="center"/>
    </xf>
    <xf numFmtId="165" fontId="0" fillId="0" borderId="97" xfId="0" applyNumberFormat="1" applyBorder="1"/>
    <xf numFmtId="0" fontId="0" fillId="0" borderId="97" xfId="0" applyBorder="1"/>
    <xf numFmtId="0" fontId="39" fillId="0" borderId="98" xfId="0" applyFont="1" applyBorder="1" applyAlignment="1">
      <alignment horizontal="right" vertical="center" wrapText="1"/>
    </xf>
    <xf numFmtId="1" fontId="224" fillId="0" borderId="99" xfId="0" applyNumberFormat="1" applyFont="1" applyBorder="1" applyAlignment="1">
      <alignment vertical="center" wrapText="1"/>
    </xf>
    <xf numFmtId="0" fontId="27" fillId="0" borderId="99" xfId="0" quotePrefix="1" applyFont="1" applyBorder="1" applyAlignment="1">
      <alignment horizontal="right" vertical="center" wrapText="1"/>
    </xf>
    <xf numFmtId="0" fontId="27" fillId="0" borderId="99" xfId="0" applyFont="1" applyBorder="1" applyAlignment="1">
      <alignment horizontal="right" vertical="center" wrapText="1"/>
    </xf>
    <xf numFmtId="1" fontId="226" fillId="0" borderId="100" xfId="0" applyNumberFormat="1" applyFont="1" applyBorder="1" applyAlignment="1">
      <alignment vertical="center" wrapText="1"/>
    </xf>
    <xf numFmtId="1" fontId="224" fillId="0" borderId="99" xfId="0" applyNumberFormat="1" applyFont="1" applyBorder="1" applyAlignment="1">
      <alignment horizontal="right" vertical="center" wrapText="1"/>
    </xf>
    <xf numFmtId="1" fontId="69" fillId="0" borderId="99" xfId="0" applyNumberFormat="1" applyFont="1" applyBorder="1" applyAlignment="1">
      <alignment horizontal="right" vertical="center" wrapText="1"/>
    </xf>
    <xf numFmtId="1" fontId="32" fillId="0" borderId="101" xfId="0" applyNumberFormat="1" applyFont="1" applyBorder="1" applyAlignment="1">
      <alignment vertical="center" wrapText="1"/>
    </xf>
    <xf numFmtId="0" fontId="32" fillId="0" borderId="101" xfId="0" applyFont="1" applyBorder="1" applyAlignment="1">
      <alignment vertical="center" wrapText="1"/>
    </xf>
    <xf numFmtId="1" fontId="226" fillId="0" borderId="101" xfId="0" applyNumberFormat="1" applyFont="1" applyBorder="1" applyAlignment="1">
      <alignment vertical="center" wrapText="1"/>
    </xf>
    <xf numFmtId="1" fontId="32" fillId="0" borderId="102" xfId="0" applyNumberFormat="1" applyFont="1" applyBorder="1" applyAlignment="1">
      <alignment vertical="center" wrapText="1"/>
    </xf>
    <xf numFmtId="2" fontId="171" fillId="0" borderId="70" xfId="0" applyNumberFormat="1" applyFont="1" applyBorder="1" applyAlignment="1">
      <alignment vertical="center" wrapText="1"/>
    </xf>
    <xf numFmtId="2" fontId="17" fillId="0" borderId="70" xfId="0" applyNumberFormat="1" applyFont="1" applyBorder="1" applyAlignment="1">
      <alignment vertical="center" wrapText="1"/>
    </xf>
    <xf numFmtId="0" fontId="6" fillId="0" borderId="0" xfId="0" applyFont="1" applyAlignment="1"/>
  </cellXfs>
  <cellStyles count="37867">
    <cellStyle name=" 1" xfId="1060" xr:uid="{FADB62BD-25BE-4716-8FA2-1C57451EBC9C}"/>
    <cellStyle name=" 1 2" xfId="6389" xr:uid="{F25550D2-DD30-4CE1-90B7-1E6E0B891AFA}"/>
    <cellStyle name="$1000s (0)" xfId="1057" xr:uid="{8C0636BA-B906-4EF0-8379-F5DA7DB114E0}"/>
    <cellStyle name="%" xfId="24" xr:uid="{40F1FF88-F092-45BA-8B37-152A986FF43D}"/>
    <cellStyle name="% 10" xfId="1106" xr:uid="{DC584BDE-3FC7-4C55-96B9-0A472209743B}"/>
    <cellStyle name="% 10 2" xfId="1061" xr:uid="{E31C7646-FD11-4CE9-AFC3-AA2730B07F62}"/>
    <cellStyle name="% 10 2 2" xfId="5561" xr:uid="{A9D30845-4106-4A96-942D-E8E4568CB520}"/>
    <cellStyle name="% 10 2 3" xfId="1022" xr:uid="{8DB6280C-7074-4A80-A3FF-F731B1194851}"/>
    <cellStyle name="% 105" xfId="1058" xr:uid="{BB337A92-ABAB-4506-9F6B-079DED86EF63}"/>
    <cellStyle name="% 114" xfId="1020" xr:uid="{A5E5A829-4552-40AD-BD07-428218EBC7FA}"/>
    <cellStyle name="% 2" xfId="47" xr:uid="{F55AB763-72EC-4164-BB60-DFB3DABA7D6B}"/>
    <cellStyle name="% 2 2" xfId="1108" xr:uid="{69814DBF-1C34-4E6B-9A07-92AD4B0CE98C}"/>
    <cellStyle name="% 2 2 2" xfId="37" xr:uid="{06C9075E-E39B-4180-AA3B-E4675494AE71}"/>
    <cellStyle name="% 2 2 2 2" xfId="1109" xr:uid="{E014FCFB-E134-43A3-BA51-868B8A651A35}"/>
    <cellStyle name="% 2 2 2 2 2" xfId="1045" xr:uid="{ACB479FB-B5C8-422D-BAA8-DDAB3EB3272D}"/>
    <cellStyle name="% 2 2 3" xfId="295" xr:uid="{61CF5A58-0BBE-4AC5-9110-7A2C7459088C}"/>
    <cellStyle name="% 2 2 3 2" xfId="1059" xr:uid="{49E7F77C-8F0B-4AEB-A69C-C8BC887AA861}"/>
    <cellStyle name="% 2 2 3 3" xfId="6391" xr:uid="{2D56B9AC-D731-42B7-9361-E3ED26ADF052}"/>
    <cellStyle name="% 2 2_3.1.2 DB Pension Detail" xfId="5562" xr:uid="{3F0BB0D9-AED6-4690-B56A-A723FA2A4E4E}"/>
    <cellStyle name="% 2 3" xfId="1107" xr:uid="{ED7ADA1C-DE80-4D49-A5E4-D9DC208986DF}"/>
    <cellStyle name="% 2 3 2" xfId="6390" xr:uid="{F979FD52-05C0-4BD6-BF42-D1FB7B7EB7B8}"/>
    <cellStyle name="% 3" xfId="1110" xr:uid="{D0058B94-F61C-412D-BBB0-F45BED7572A3}"/>
    <cellStyle name="% 3 79" xfId="936" xr:uid="{34F5B760-3C56-4339-8C59-90FA003078CC}"/>
    <cellStyle name="% 4" xfId="1111" xr:uid="{DFDC617E-BCAA-4B2B-8C97-C26CBA47D909}"/>
    <cellStyle name="% 4 2" xfId="1112" xr:uid="{DBB728A2-ABF2-4498-8754-1BC66DEE81E4}"/>
    <cellStyle name="% 4 3" xfId="1113" xr:uid="{4D51515A-770C-4B63-9A1C-84D93A2447BC}"/>
    <cellStyle name="% 4 4" xfId="1114" xr:uid="{C5CD3F05-04B8-42AD-8179-AFDEA3A3C792}"/>
    <cellStyle name="% 4 5" xfId="1115" xr:uid="{F6E9828D-973B-4540-9476-CA7679607BB9}"/>
    <cellStyle name="% 4 6" xfId="1116" xr:uid="{E0F3604E-3CC2-45B7-B0E7-7AB7D9424296}"/>
    <cellStyle name="% 4 7" xfId="1117" xr:uid="{FE93C983-BC2F-485B-A0B0-C6F3AA223FFE}"/>
    <cellStyle name="% 4 8" xfId="1118" xr:uid="{7349DCB7-EA80-45CE-A89C-4A2BB28CFE3D}"/>
    <cellStyle name="% 5" xfId="2476" xr:uid="{3087FE84-DFAB-46F9-AC02-9640D66CAE95}"/>
    <cellStyle name="% 53" xfId="25" xr:uid="{A3E7EFFE-905D-456C-B5ED-86F3C6FF3209}"/>
    <cellStyle name="% 53 2" xfId="93" xr:uid="{0A5C809B-5BDB-4484-B00C-543A1D7E6F47}"/>
    <cellStyle name="% 6" xfId="1105" xr:uid="{DC6E57C7-C8E9-4BDA-8ABE-DB8C612C9090}"/>
    <cellStyle name="%_3.3 Tax" xfId="1119" xr:uid="{04940AB2-9EB6-4B76-BE84-F3FE79B58212}"/>
    <cellStyle name="%_3.3 Tax 2" xfId="1120" xr:uid="{B229C417-807A-4B1D-80B3-E6547278F3F8}"/>
    <cellStyle name="%_3.3 Tax 2 2" xfId="6393" xr:uid="{5318C68B-7BBA-43A4-892C-812C5544C2F7}"/>
    <cellStyle name="%_3.3 Tax 3" xfId="6392" xr:uid="{194C4355-0B23-4350-9AFD-4576B6DEA0FC}"/>
    <cellStyle name="%_4.2 Activity Indicators" xfId="5563" xr:uid="{993DC066-332B-48F5-8884-00FB38739925}"/>
    <cellStyle name="%_BP10+ GTO Capex Split CN" xfId="1121" xr:uid="{528F2922-E314-4F7B-801A-125AA8F5B793}"/>
    <cellStyle name="%_GTO Non Operational Capex Roll-over submission (FINAL with property)" xfId="1122" xr:uid="{6A1C6854-AF91-46CD-9E4A-1D9841ADE84F}"/>
    <cellStyle name="%_NGG Opex PCRRP Tables 31 Mar 2009" xfId="5564" xr:uid="{52873E0C-9886-44CE-AE57-2138D26882ED}"/>
    <cellStyle name="%_NGG Opex PCRRP Tables 31 Mar 2009 2 2" xfId="1046" xr:uid="{908AC15D-79A2-4197-B27C-3C92B2812D5D}"/>
    <cellStyle name="%_NGG TPCR4 MG Workings" xfId="1123" xr:uid="{51EDA181-1ADF-4E95-9294-F3749FB2F958}"/>
    <cellStyle name="%_Opex Input" xfId="1124" xr:uid="{47F9BF88-2C72-4D7A-BCC7-43BDF98D6F87}"/>
    <cellStyle name="%_RRP Rec" xfId="6394" xr:uid="{164C0EE5-F425-4D9F-BD65-1603798E54E7}"/>
    <cellStyle name="%_Sch 2.1 Eng schedule 2009-10 Final @ 270710" xfId="5565" xr:uid="{CFF0EBC5-F283-41D2-8E80-EF11AB99E4C5}"/>
    <cellStyle name="%_Section 5" xfId="6395" xr:uid="{4C91B5E7-079C-4062-A9FE-7D82170D508F}"/>
    <cellStyle name="%_Transmission PCRRP tables_SPTL_200809 V1" xfId="1125" xr:uid="{50488B7D-9BB5-4E5C-9ECB-3E4FD1FB0ED0}"/>
    <cellStyle name="%_Transmission PCRRP tables_SPTL_200809 V1 2" xfId="6396" xr:uid="{B2185748-B525-47C2-BA00-565A450CEF88}"/>
    <cellStyle name="%_VR NGET Opex tables" xfId="1126" xr:uid="{5D1E9684-DBC4-4D31-944D-E0E2475697A9}"/>
    <cellStyle name="%_VR Pensions Opex tables" xfId="1127" xr:uid="{4621281D-DDF9-4BB5-9486-656A91892C89}"/>
    <cellStyle name="_070323 - 5yr opex BPQ (Final)" xfId="1128" xr:uid="{D6EA80D4-48BF-4AEF-94E6-53138D64532B}"/>
    <cellStyle name="_070323 - 5yr opex BPQ (Final) 2" xfId="6397" xr:uid="{261A2021-E879-44EB-A93E-321164DCA075}"/>
    <cellStyle name="_0708 GSO Capex RRP (detail)" xfId="1129" xr:uid="{F1892B71-D5A3-43B6-BE66-DF0A2EE7134E}"/>
    <cellStyle name="_0708 GSO Capex RRP (detail) 2" xfId="1130" xr:uid="{07E55368-19C8-4EDE-9BD5-5DD93C3D0825}"/>
    <cellStyle name="_0708 GSO Capex RRP (detail) 2 2" xfId="1131" xr:uid="{203211C7-048B-4748-AE0C-649D8416ADAB}"/>
    <cellStyle name="_0708 GSO Capex RRP (detail) 2 3" xfId="1132" xr:uid="{B2788640-23D2-4045-AA1D-923C33CA0F4A}"/>
    <cellStyle name="_0708 GSO Capex RRP (detail) 2 4" xfId="1133" xr:uid="{2EDC511D-0F59-43CC-BB6D-01F314D25C08}"/>
    <cellStyle name="_0708 GSO Capex RRP (detail) 2 5" xfId="1134" xr:uid="{3A959A24-CEC5-4110-8B1B-738D56D9D19D}"/>
    <cellStyle name="_0708 GSO Capex RRP (detail) 2 6" xfId="1135" xr:uid="{94330A09-AC5C-4C63-A53C-7C45E9DBA6A1}"/>
    <cellStyle name="_0708 GSO Capex RRP (detail) 2 7" xfId="1136" xr:uid="{FF9FD1E5-D403-4D41-AB06-A4204BCB6402}"/>
    <cellStyle name="_0708 GSO Capex RRP (detail) 2 8" xfId="1137" xr:uid="{2A3B7F6D-7E0D-4376-84E0-4C6B2ECC11B1}"/>
    <cellStyle name="_0708 GSO Capex RRP (detail)_Opex Input" xfId="1138" xr:uid="{A2EF883F-A176-42FE-BCDE-0AA4CF64E2FF}"/>
    <cellStyle name="_0708 TO Non-Op Capex (detail)" xfId="1139" xr:uid="{49726089-A129-4FC3-B66D-87DBF22FFFF7}"/>
    <cellStyle name="_Book4" xfId="1140" xr:uid="{9D3A9CC2-0E45-4050-B88A-41EB581641C0}"/>
    <cellStyle name="_Book4 2" xfId="1141" xr:uid="{66335CC5-66D7-4AB3-84AD-09BFE461F6D8}"/>
    <cellStyle name="_Book4 2 2" xfId="1142" xr:uid="{99E553FB-21F9-45EC-954A-72C9BB3DBC4F}"/>
    <cellStyle name="_Book4 2 3" xfId="1143" xr:uid="{31FAB7C0-0987-4F92-8DA1-E88A0E30FE70}"/>
    <cellStyle name="_Book4 2 4" xfId="1144" xr:uid="{E1A9CF34-CD3C-4FEE-9E0C-A082BF93A7BC}"/>
    <cellStyle name="_Book4 2 5" xfId="1145" xr:uid="{FAD3C77F-5BDC-4E0F-BEEE-96F510A906D4}"/>
    <cellStyle name="_Book4 2 6" xfId="1146" xr:uid="{25E963A5-1C57-499C-A0A7-ADF7E786818E}"/>
    <cellStyle name="_Book4 2 7" xfId="1147" xr:uid="{58414C16-F021-4853-AA1A-CA23DEAD3AD6}"/>
    <cellStyle name="_Book4 2 8" xfId="1148" xr:uid="{F4F3D361-C8B5-4225-B31F-87C70FD387A9}"/>
    <cellStyle name="_BP10+ GTO Capex Split CN" xfId="1149" xr:uid="{CF732D40-AAE2-410B-A2F9-B1EE88EEBFB5}"/>
    <cellStyle name="_BP10+post TIC 1 Jun" xfId="1150" xr:uid="{26151E8D-6803-411B-B808-6B0D9C724A0E}"/>
    <cellStyle name="_BP10+post TIC 1 Jun 2" xfId="1151" xr:uid="{E58056C4-46FB-4FE9-B93F-03CB952F7FA2}"/>
    <cellStyle name="_BP10+post TIC 1 Jun 2 2" xfId="1152" xr:uid="{63930EF5-F3E9-4CD9-B959-091B52584E85}"/>
    <cellStyle name="_BP10+post TIC 1 Jun 2 3" xfId="1153" xr:uid="{63C3CCD3-A5D8-4F41-9813-46C83785E0C8}"/>
    <cellStyle name="_BP10+post TIC 1 Jun 2 4" xfId="1154" xr:uid="{E1DE7CA7-6E3D-46FB-99E1-B231BB6A20A9}"/>
    <cellStyle name="_BP10+post TIC 1 Jun 2 5" xfId="1155" xr:uid="{DAAF6717-E739-427A-AB0E-5BF85133BD36}"/>
    <cellStyle name="_BP10+post TIC 1 Jun 2 6" xfId="1156" xr:uid="{3AAB405A-AB9D-4CA6-B3DA-472D9614A198}"/>
    <cellStyle name="_BP10+post TIC 1 Jun 2 7" xfId="1157" xr:uid="{54BC3AFD-423D-4DAE-8577-C162D22ECB46}"/>
    <cellStyle name="_BP10+post TIC 1 Jun 2 8" xfId="1158" xr:uid="{21A3AF4F-31DD-4200-A625-ABD7AC96C71E}"/>
    <cellStyle name="_Capital Plan - IS UK" xfId="1159" xr:uid="{BC1F4E79-BA67-4F2C-8448-4FF4E8458FBE}"/>
    <cellStyle name="_Capital Plan - IS UK_0910 GSO Capex RRP - Final (Detail) v2 220710" xfId="1160" xr:uid="{8CF1A684-C01A-492E-AA69-3B8AFA369F1D}"/>
    <cellStyle name="_Capital Plan - IS UK_0910 GSO Capex RRP - Final (Detail) v2 220710 2" xfId="1161" xr:uid="{277B9D65-4244-406F-A6A2-C936BC4554DB}"/>
    <cellStyle name="_Capital Plan - IS UK_0910 GSO Capex RRP - Final (Detail) v2 220710 2 2" xfId="1162" xr:uid="{C42124D9-E182-4A84-B38D-62A0C8004994}"/>
    <cellStyle name="_Capital Plan - IS UK_0910 GSO Capex RRP - Final (Detail) v2 220710 2 3" xfId="1163" xr:uid="{BD54D338-1835-4ADA-BBF8-6C12576FFBEC}"/>
    <cellStyle name="_Capital Plan - IS UK_0910 GSO Capex RRP - Final (Detail) v2 220710 2 4" xfId="1164" xr:uid="{ED4BBF26-4D76-4876-BDB5-E18EB5108728}"/>
    <cellStyle name="_Capital Plan - IS UK_0910 GSO Capex RRP - Final (Detail) v2 220710 2 5" xfId="1165" xr:uid="{E4BCBD00-EFD7-41DA-9ECF-3A404394878B}"/>
    <cellStyle name="_Capital Plan - IS UK_0910 GSO Capex RRP - Final (Detail) v2 220710 2 6" xfId="1166" xr:uid="{8F27C747-A771-44B3-A9D1-29B58D6896B0}"/>
    <cellStyle name="_Capital Plan - IS UK_0910 GSO Capex RRP - Final (Detail) v2 220710 2 7" xfId="1167" xr:uid="{ACAF617E-207F-4EAF-844C-92DED3EAA0BC}"/>
    <cellStyle name="_Capital Plan - IS UK_0910 GSO Capex RRP - Final (Detail) v2 220710 2 8" xfId="1168" xr:uid="{56E26DC2-7281-46E7-BBF9-C40E4BC0080C}"/>
    <cellStyle name="_Capital Plan - IS UK_0910 GSO Capex RRP - Final (Detail) v2 220710_Opex Input" xfId="1169" xr:uid="{3A2A87FE-A07E-4DD5-84CD-7E94314B6426}"/>
    <cellStyle name="_Gas TO major Projects Forecast Jun-10" xfId="1170" xr:uid="{35EEFECB-EF86-4A5E-8FD9-BDB486EB2E94}"/>
    <cellStyle name="_Gas TO major Projects Forecast Jun-10 2" xfId="1171" xr:uid="{1376F79A-7732-437C-A95A-F44B46C5BD74}"/>
    <cellStyle name="_Gas TO major Projects Forecast Jun-10 2 2" xfId="1172" xr:uid="{D651288B-2D25-4F69-A0FB-86BE4FB99697}"/>
    <cellStyle name="_Gas TO major Projects Forecast Jun-10 2 3" xfId="1173" xr:uid="{DDE5B96C-1FD0-41A7-B1A1-0C4388B9A78B}"/>
    <cellStyle name="_Gas TO major Projects Forecast Jun-10 2 4" xfId="1174" xr:uid="{083B7744-A95C-4ACB-9BF1-130D634AA459}"/>
    <cellStyle name="_Gas TO major Projects Forecast Jun-10 2 5" xfId="1175" xr:uid="{6BAAE3C6-B1D3-4E97-A7FA-6388E813D309}"/>
    <cellStyle name="_Gas TO major Projects Forecast Jun-10 2 6" xfId="1176" xr:uid="{B0882014-94D9-4E88-92FF-473411BD44BB}"/>
    <cellStyle name="_Gas TO major Projects Forecast Jun-10 2 7" xfId="1177" xr:uid="{E6CFA1E0-A115-4E79-8045-05E8E3D2A5A0}"/>
    <cellStyle name="_Gas TO major Projects Forecast Jun-10 2 8" xfId="1178" xr:uid="{2501C9F0-9097-4E1A-9022-E866020EB951}"/>
    <cellStyle name="_Gas TO major Projects Forecast May-10 BP10+ v5" xfId="1179" xr:uid="{F9078814-7FF7-46B8-B02F-99011E05BBC9}"/>
    <cellStyle name="_Gas TO major Projects Forecast May-10 BP10+ v5 2" xfId="1180" xr:uid="{1D1EDF89-EAF4-4468-A2FA-145200FD9C44}"/>
    <cellStyle name="_Gas TO major Projects Forecast May-10 BP10+ v5 2 2" xfId="1181" xr:uid="{A0966883-7A32-4827-9BE3-EAC69FF3DD9D}"/>
    <cellStyle name="_Gas TO major Projects Forecast May-10 BP10+ v5 2 3" xfId="1182" xr:uid="{094983AE-E4FB-4830-97C0-39EB7AB16EF2}"/>
    <cellStyle name="_Gas TO major Projects Forecast May-10 BP10+ v5 2 4" xfId="1183" xr:uid="{20D68BC3-EB94-486B-A596-28A1A2602FFD}"/>
    <cellStyle name="_Gas TO major Projects Forecast May-10 BP10+ v5 2 5" xfId="1184" xr:uid="{3C1F20CA-4845-48C8-895E-2AEE9AE2EF18}"/>
    <cellStyle name="_Gas TO major Projects Forecast May-10 BP10+ v5 2 6" xfId="1185" xr:uid="{1C08BE75-2DB6-44E1-8A43-176C84A8FC6A}"/>
    <cellStyle name="_Gas TO major Projects Forecast May-10 BP10+ v5 2 7" xfId="1186" xr:uid="{A7794907-DFEF-4BB4-A2BE-DEBD3F517F6B}"/>
    <cellStyle name="_Gas TO major Projects Forecast May-10 BP10+ v5 2 8" xfId="1187" xr:uid="{499FE541-9C55-4FE1-84E7-CA42528C0A1A}"/>
    <cellStyle name="_GTO Non Operational Capex Roll-over submission (FINAL with property)" xfId="1188" xr:uid="{01A614BD-9484-4C71-9430-00EAA000646F}"/>
    <cellStyle name="_Test scoring_UKGDx_20070924_Pilot (DV)" xfId="1189" xr:uid="{8C4A4364-6853-4BB4-866B-52625A8A466E}"/>
    <cellStyle name="=C:\WINNT\SYSTEM32\COMMAND.COM" xfId="64" xr:uid="{9059B411-A45C-44D5-AE9C-08750D317B54}"/>
    <cellStyle name="=C:\WINNT\SYSTEM32\COMMAND.COM 10" xfId="1097" xr:uid="{65AE97B3-133D-4862-B699-7FC5EEBFB2B9}"/>
    <cellStyle name="=C:\WINNT\SYSTEM32\COMMAND.COM 11" xfId="1190" xr:uid="{D4A8DC73-0BEA-4F2D-8092-0836D5BA34EA}"/>
    <cellStyle name="=C:\WINNT\SYSTEM32\COMMAND.COM 12" xfId="1191" xr:uid="{C5BCD144-F92F-4E09-9391-655C290A61AC}"/>
    <cellStyle name="=C:\WINNT\SYSTEM32\COMMAND.COM 13" xfId="1192" xr:uid="{B2FFFDBA-52A8-446A-86F3-8912E29A9379}"/>
    <cellStyle name="=C:\WINNT\SYSTEM32\COMMAND.COM 14" xfId="1193" xr:uid="{1D556D14-1818-4A35-A527-5ABE4219AC58}"/>
    <cellStyle name="=C:\WINNT\SYSTEM32\COMMAND.COM 15" xfId="1194" xr:uid="{0C6AEF02-13F4-486E-8CA3-5FCE093C471C}"/>
    <cellStyle name="=C:\WINNT\SYSTEM32\COMMAND.COM 16" xfId="1195" xr:uid="{70086A05-E601-491E-99F9-2DA43347A0F1}"/>
    <cellStyle name="=C:\WINNT\SYSTEM32\COMMAND.COM 17" xfId="1196" xr:uid="{46B1878B-C01B-48E9-9939-40FFDA11BC5C}"/>
    <cellStyle name="=C:\WINNT\SYSTEM32\COMMAND.COM 18" xfId="1197" xr:uid="{1DAD8AA2-D8EA-4847-8AD7-7B58D3D3AC21}"/>
    <cellStyle name="=C:\WINNT\SYSTEM32\COMMAND.COM 19" xfId="1198" xr:uid="{0A02ED5D-222A-4C65-962F-B2F94BD8A594}"/>
    <cellStyle name="=C:\WINNT\SYSTEM32\COMMAND.COM 2" xfId="1095" xr:uid="{88D334AB-8A1C-45B6-8992-F4DB583E5CA8}"/>
    <cellStyle name="=C:\WINNT\SYSTEM32\COMMAND.COM 2 10" xfId="3211" xr:uid="{0BDA87DF-3F44-4E58-BC0D-F1F03437656E}"/>
    <cellStyle name="=C:\WINNT\SYSTEM32\COMMAND.COM 2 10 2" xfId="6398" xr:uid="{C9B18602-7A0E-477C-85BD-1B3C89D22C0C}"/>
    <cellStyle name="=C:\WINNT\SYSTEM32\COMMAND.COM 2 2" xfId="1199" xr:uid="{610999B7-DD15-47EF-B343-151742829141}"/>
    <cellStyle name="=C:\WINNT\SYSTEM32\COMMAND.COM 2 2 10" xfId="6400" xr:uid="{DA5C62B4-A90C-4CB9-B800-DDBA6F8BBDB3}"/>
    <cellStyle name="=C:\WINNT\SYSTEM32\COMMAND.COM 2 2 2" xfId="1200" xr:uid="{85C03723-B702-4EDF-A582-F960222C7C41}"/>
    <cellStyle name="=C:\WINNT\SYSTEM32\COMMAND.COM 2 2 2 2" xfId="1201" xr:uid="{6A24027D-2082-4CC1-8A22-60A9B697B7D6}"/>
    <cellStyle name="=C:\WINNT\SYSTEM32\COMMAND.COM 2 2 2 3" xfId="1202" xr:uid="{AEE8440F-FCCE-4B37-A73F-A4568BF8F8A8}"/>
    <cellStyle name="=C:\WINNT\SYSTEM32\COMMAND.COM 2 2 2 4" xfId="6401" xr:uid="{9C6E7353-1254-45E5-B33A-FB55B29C0E20}"/>
    <cellStyle name="=C:\WINNT\SYSTEM32\COMMAND.COM 2 2 2_Opex Input" xfId="1203" xr:uid="{43F09016-E483-4D73-9168-946480A298C9}"/>
    <cellStyle name="=C:\WINNT\SYSTEM32\COMMAND.COM 2 2 3" xfId="1204" xr:uid="{92DF33F2-E304-4B32-9EDF-11C032F4C7E2}"/>
    <cellStyle name="=C:\WINNT\SYSTEM32\COMMAND.COM 2 2 4" xfId="2478" xr:uid="{084DDB3A-CC67-467D-BD24-79A64B939810}"/>
    <cellStyle name="=C:\WINNT\SYSTEM32\COMMAND.COM 2 2 4 2" xfId="6399" xr:uid="{240B8E1B-463E-42C9-8CF4-BBF8D5E67690}"/>
    <cellStyle name="=C:\WINNT\SYSTEM32\COMMAND.COM 2 2_Opex Input" xfId="1205" xr:uid="{FC6FF4A8-953F-48BA-A7CF-652A14292F7D}"/>
    <cellStyle name="=C:\WINNT\SYSTEM32\COMMAND.COM 2 3" xfId="1206" xr:uid="{A081CFB2-4D46-446F-9A6A-A23C35F97257}"/>
    <cellStyle name="=C:\WINNT\SYSTEM32\COMMAND.COM 2 4" xfId="2385" xr:uid="{86894A53-406D-4FF2-A945-3B06882E0C08}"/>
    <cellStyle name="=C:\WINNT\SYSTEM32\COMMAND.COM 2 5" xfId="2680" xr:uid="{245D202E-D756-442A-862B-F054648444EF}"/>
    <cellStyle name="=C:\WINNT\SYSTEM32\COMMAND.COM 2 6" xfId="2499" xr:uid="{F9697FC2-EC8B-4423-B7F9-B357E9AC394D}"/>
    <cellStyle name="=C:\WINNT\SYSTEM32\COMMAND.COM 2 7" xfId="2865" xr:uid="{786B1864-9883-48ED-AED0-9C27AD3FB80E}"/>
    <cellStyle name="=C:\WINNT\SYSTEM32\COMMAND.COM 2 8" xfId="3352" xr:uid="{6ED8D602-64B3-4199-B332-080162022C3B}"/>
    <cellStyle name="=C:\WINNT\SYSTEM32\COMMAND.COM 2 9" xfId="3363" xr:uid="{C5031501-1916-4F5C-9B96-AA1925C6E481}"/>
    <cellStyle name="=C:\WINNT\SYSTEM32\COMMAND.COM 2_Opex Input" xfId="1207" xr:uid="{6295E43B-9C9B-42D2-88F6-0AE11C353395}"/>
    <cellStyle name="=C:\WINNT\SYSTEM32\COMMAND.COM 20" xfId="1208" xr:uid="{80BAE5E7-3DF2-43C8-8653-CF218481B3EE}"/>
    <cellStyle name="=C:\WINNT\SYSTEM32\COMMAND.COM 21" xfId="1209" xr:uid="{AE7234FD-1DA4-491F-9396-741B6A9552DC}"/>
    <cellStyle name="=C:\WINNT\SYSTEM32\COMMAND.COM 22" xfId="1210" xr:uid="{14473B61-5850-4A27-AC0B-63742C181164}"/>
    <cellStyle name="=C:\WINNT\SYSTEM32\COMMAND.COM 23" xfId="1211" xr:uid="{1EDA5DD1-3C3D-4298-8D30-6B4705F425B6}"/>
    <cellStyle name="=C:\WINNT\SYSTEM32\COMMAND.COM 23 2" xfId="1212" xr:uid="{72C3A5E6-7EA0-4BB1-8888-7E2EA68F4BC8}"/>
    <cellStyle name="=C:\WINNT\SYSTEM32\COMMAND.COM 24" xfId="1213" xr:uid="{7822E087-B272-4F02-8E73-4ABD4E3EA605}"/>
    <cellStyle name="=C:\WINNT\SYSTEM32\COMMAND.COM 25" xfId="1214" xr:uid="{9D9DBD88-49F7-408B-AAB4-2A2EF68C0932}"/>
    <cellStyle name="=C:\WINNT\SYSTEM32\COMMAND.COM 25 2" xfId="1215" xr:uid="{F893DD81-C0CA-48EF-90B5-16EDA0A12221}"/>
    <cellStyle name="=C:\WINNT\SYSTEM32\COMMAND.COM 25 3" xfId="1216" xr:uid="{B8D019F3-7208-4E82-AA60-71843C9890C3}"/>
    <cellStyle name="=C:\WINNT\SYSTEM32\COMMAND.COM 26" xfId="1217" xr:uid="{4FA494B5-EBE4-4B22-B600-2197FEE5B85D}"/>
    <cellStyle name="=C:\WINNT\SYSTEM32\COMMAND.COM 27" xfId="1218" xr:uid="{97900B8F-E84C-42B1-835B-3C0A0430CBA5}"/>
    <cellStyle name="=C:\WINNT\SYSTEM32\COMMAND.COM 28" xfId="1219" xr:uid="{F405D674-1EBB-4EC9-A5F2-AE6EB4B563DB}"/>
    <cellStyle name="=C:\WINNT\SYSTEM32\COMMAND.COM 29" xfId="1220" xr:uid="{A3EA0A7F-4D59-4ABE-BAFD-2D95E8E9133C}"/>
    <cellStyle name="=C:\WINNT\SYSTEM32\COMMAND.COM 3" xfId="1096" xr:uid="{B8241313-EE28-48D1-9DF6-A60B6B6F154E}"/>
    <cellStyle name="=C:\WINNT\SYSTEM32\COMMAND.COM 3 9" xfId="1040" xr:uid="{CB2FC7E0-3872-4206-9784-D9EBAEEE54B1}"/>
    <cellStyle name="=C:\WINNT\SYSTEM32\COMMAND.COM 30" xfId="1221" xr:uid="{1E7B5FE3-F9AA-471B-9A5A-1855D16F1A8E}"/>
    <cellStyle name="=C:\WINNT\SYSTEM32\COMMAND.COM 31" xfId="1222" xr:uid="{B95D9800-3B39-4A34-8D85-198DB999CFC7}"/>
    <cellStyle name="=C:\WINNT\SYSTEM32\COMMAND.COM 32" xfId="1223" xr:uid="{79E490A1-0800-4E75-A671-EB83F352F8F4}"/>
    <cellStyle name="=C:\WINNT\SYSTEM32\COMMAND.COM 33" xfId="1224" xr:uid="{97C23B06-8EFC-469F-A6EF-278BFC3AA175}"/>
    <cellStyle name="=C:\WINNT\SYSTEM32\COMMAND.COM 34" xfId="1099" xr:uid="{15AF864A-E7D4-4CBC-9478-F23D86E8AC4B}"/>
    <cellStyle name="=C:\WINNT\SYSTEM32\COMMAND.COM 4" xfId="1225" xr:uid="{DA3F0232-C955-4389-B563-7EFEDDFC25E4}"/>
    <cellStyle name="=C:\WINNT\SYSTEM32\COMMAND.COM 4 2" xfId="1226" xr:uid="{C7F1D7C5-7323-43EA-AAF7-FB44CFBD7835}"/>
    <cellStyle name="=C:\WINNT\SYSTEM32\COMMAND.COM 4 3" xfId="1227" xr:uid="{AB8056EA-121D-42F8-B6DA-E43C7EEF140D}"/>
    <cellStyle name="=C:\WINNT\SYSTEM32\COMMAND.COM 4 4" xfId="6402" xr:uid="{CB67FF76-DAE9-48D8-B1DB-1826A46CFD14}"/>
    <cellStyle name="=C:\WINNT\SYSTEM32\COMMAND.COM 4_Opex Input" xfId="1228" xr:uid="{10D66D3E-BEA3-418E-8774-1E26049A7200}"/>
    <cellStyle name="=C:\WINNT\SYSTEM32\COMMAND.COM 5" xfId="1229" xr:uid="{F44C5AFD-8353-40F7-A373-5E9221931346}"/>
    <cellStyle name="=C:\WINNT\SYSTEM32\COMMAND.COM 6" xfId="1230" xr:uid="{DDF3EDD1-C589-4042-921D-A13D887ED463}"/>
    <cellStyle name="=C:\WINNT\SYSTEM32\COMMAND.COM 7" xfId="1231" xr:uid="{D7ECCE48-AE74-4F02-B934-CD142B098151}"/>
    <cellStyle name="=C:\WINNT\SYSTEM32\COMMAND.COM 8" xfId="1232" xr:uid="{2D0BA8E7-E77B-40CF-9D74-3D637FF7F944}"/>
    <cellStyle name="=C:\WINNT\SYSTEM32\COMMAND.COM 9" xfId="1233" xr:uid="{3A349DFC-5881-4BA3-A320-14D047C2785C}"/>
    <cellStyle name="=C:\WINNT\SYSTEM32\COMMAND.COM_Gas_Run_060918" xfId="6403" xr:uid="{62D96E84-1AA3-423F-95F6-6BDCB2D7FDF0}"/>
    <cellStyle name="=C:\WINNT35\SYSTEM32\COMMAND.COM" xfId="1234" xr:uid="{75ADC8AE-F1CE-4C68-A462-FE663821669B}"/>
    <cellStyle name="=C:\WINNT35\SYSTEM32\COMMAND.COM 2" xfId="6404" xr:uid="{173430E7-8093-44A0-886B-B642E12A5DA3}"/>
    <cellStyle name="20% - Accent1 2" xfId="1235" xr:uid="{9214CE22-817E-404E-9519-81409160E899}"/>
    <cellStyle name="20% - Accent1 3" xfId="1236" xr:uid="{756A2398-A131-4994-A99A-6729344337E8}"/>
    <cellStyle name="20% - Accent2 2" xfId="1237" xr:uid="{61E0F604-2926-4F19-A91D-8F79877204A5}"/>
    <cellStyle name="20% - Accent2 3" xfId="1238" xr:uid="{03911573-35CF-4C56-AC59-8AA77489F3EB}"/>
    <cellStyle name="20% - Accent3 2" xfId="1239" xr:uid="{40255AE7-9E11-4035-B424-B6E54426F7AF}"/>
    <cellStyle name="20% - Accent3 3" xfId="1240" xr:uid="{22C44707-AEA7-45E6-8F29-751B741391BD}"/>
    <cellStyle name="20% - Accent4 2" xfId="1241" xr:uid="{6ED09808-910C-4741-AB8D-D91D1DD68A34}"/>
    <cellStyle name="20% - Accent4 3" xfId="1242" xr:uid="{3F2C1642-F4E0-4066-BEFD-928ECB9ED53D}"/>
    <cellStyle name="20% - Accent5 2" xfId="1243" xr:uid="{93A8FB3C-CE10-4185-B40D-A44A3E77E27F}"/>
    <cellStyle name="20% - Accent5 3" xfId="1244" xr:uid="{F140BA7C-0168-4E2C-968C-2214CC88D15F}"/>
    <cellStyle name="20% - Accent6 2" xfId="1245" xr:uid="{90F17125-9D78-4945-B3F8-902F70596DC8}"/>
    <cellStyle name="20% - Accent6 3" xfId="1246" xr:uid="{535062A9-5A41-4597-9567-6319D66879DC}"/>
    <cellStyle name="40% - Accent1 2" xfId="1247" xr:uid="{441CBCF2-44DE-4C44-ACB7-23B51E578DE9}"/>
    <cellStyle name="40% - Accent1 3" xfId="1248" xr:uid="{5AE9FF95-53DC-4559-B721-DADBFFBC6087}"/>
    <cellStyle name="40% - Accent2 2" xfId="1249" xr:uid="{87E17370-F723-4056-BC0F-074AF3319938}"/>
    <cellStyle name="40% - Accent2 3" xfId="1250" xr:uid="{00F94286-12AE-4066-AA99-C0EDF93D9B00}"/>
    <cellStyle name="40% - Accent3 2" xfId="1251" xr:uid="{E27998C1-0C47-493A-94AD-14DAD4328A55}"/>
    <cellStyle name="40% - Accent3 3" xfId="1252" xr:uid="{4E0F5334-6B0A-4E85-A783-13D2E3174851}"/>
    <cellStyle name="40% - Accent4 2" xfId="1253" xr:uid="{EF104ECC-BEE8-4F09-8284-6778F0F67DAF}"/>
    <cellStyle name="40% - Accent4 3" xfId="1254" xr:uid="{34520249-9CCD-431A-BACC-F057F315DF1E}"/>
    <cellStyle name="40% - Accent5 2" xfId="1255" xr:uid="{3D7BBA44-455B-4816-BD87-5DF234741DBA}"/>
    <cellStyle name="40% - Accent5 3" xfId="1256" xr:uid="{18067445-49EC-494F-8238-FAF3E4F8DDEE}"/>
    <cellStyle name="40% - Accent6 2" xfId="1257" xr:uid="{16FE7F07-4916-442C-AF33-DF9B407565D7}"/>
    <cellStyle name="40% - Accent6 3" xfId="1258" xr:uid="{49C48F61-212A-4FF3-A589-EA4CFE62AAE7}"/>
    <cellStyle name="60% - Accent1 2" xfId="1259" xr:uid="{D54A1D68-CDB2-43B1-B8F0-175FF7F274D8}"/>
    <cellStyle name="60% - Accent1 3" xfId="1260" xr:uid="{22FD54DF-AA07-491F-B6C8-3EF312AD6D53}"/>
    <cellStyle name="60% - Accent2 2" xfId="1261" xr:uid="{F1582919-6558-4DC3-BD1F-4340F44B63F8}"/>
    <cellStyle name="60% - Accent2 3" xfId="1262" xr:uid="{E6A09FA0-656C-43B7-9E73-7FADAE47B683}"/>
    <cellStyle name="60% - Accent3 2" xfId="1263" xr:uid="{94C38121-7D78-42FA-9534-448FB23693B7}"/>
    <cellStyle name="60% - Accent3 3" xfId="1264" xr:uid="{73AFFEF5-5945-41E8-BC9C-1A65DACB31EA}"/>
    <cellStyle name="60% - Accent4 2" xfId="1265" xr:uid="{30A4B63C-79AD-46FF-AD22-59A5714ADA88}"/>
    <cellStyle name="60% - Accent4 3" xfId="1266" xr:uid="{5F2BDA4F-FEA7-48D4-8E53-85A3586F0515}"/>
    <cellStyle name="60% - Accent5 2" xfId="1267" xr:uid="{129B60FB-F3C6-4F6E-A32C-2475FBEAF944}"/>
    <cellStyle name="60% - Accent5 3" xfId="1268" xr:uid="{842EAD97-03FB-4CC4-AE2F-4CA02F7DDC89}"/>
    <cellStyle name="60% - Accent6 2" xfId="1269" xr:uid="{FC6BFE21-8499-43A1-8926-4A13CB56C03A}"/>
    <cellStyle name="60% - Accent6 3" xfId="1270" xr:uid="{2A36D600-9D08-4BC7-B10E-FE05188049D4}"/>
    <cellStyle name="Accent1 - 20%" xfId="1271" xr:uid="{AB4A0336-07AE-4EB7-9F53-1610F91B9CF5}"/>
    <cellStyle name="Accent1 - 20% 2" xfId="6405" xr:uid="{69B00415-8ACA-4848-9978-BECA3C323690}"/>
    <cellStyle name="Accent1 - 40%" xfId="1272" xr:uid="{F0EE471D-256F-4CC5-BECB-248B0A2DF53F}"/>
    <cellStyle name="Accent1 - 40% 2" xfId="6406" xr:uid="{9435A4E5-E8AF-4298-80D5-012915AB3877}"/>
    <cellStyle name="Accent1 - 60%" xfId="1273" xr:uid="{ACAF3EB9-6B36-4E21-80BD-E23AC53A9F27}"/>
    <cellStyle name="Accent1 - 60% 2" xfId="6407" xr:uid="{59689F09-7231-4EB6-92EB-E78A349385E8}"/>
    <cellStyle name="Accent1 2" xfId="1274" xr:uid="{FBF08BC3-DF82-4262-AFC4-2381537CB00A}"/>
    <cellStyle name="Accent1 3" xfId="1275" xr:uid="{32721F28-75EC-46E5-AA28-785B955B642D}"/>
    <cellStyle name="Accent2 - 20%" xfId="1276" xr:uid="{B0C9277D-17A6-43B9-9580-9D59ED51DDB5}"/>
    <cellStyle name="Accent2 - 20% 2" xfId="6408" xr:uid="{29407FBA-6D92-4410-B525-AF3E1D807CC5}"/>
    <cellStyle name="Accent2 - 40%" xfId="1277" xr:uid="{86B31BAE-D077-4497-924B-B239081D8526}"/>
    <cellStyle name="Accent2 - 40% 2" xfId="6409" xr:uid="{65C9C1F6-DA14-48A9-953F-54715519CB43}"/>
    <cellStyle name="Accent2 - 60%" xfId="1278" xr:uid="{C624A673-3C0A-4532-9D89-5982498EEC97}"/>
    <cellStyle name="Accent2 - 60% 2" xfId="6410" xr:uid="{5A936855-8D40-49CE-A8CD-56ED1278C803}"/>
    <cellStyle name="Accent2 2" xfId="1279" xr:uid="{83D4F186-0CBE-46B1-8D42-085D550588D4}"/>
    <cellStyle name="Accent2 3" xfId="1280" xr:uid="{2762034F-E939-4853-836A-63EF335921D0}"/>
    <cellStyle name="Accent3 - 20%" xfId="1281" xr:uid="{84ABE33E-ADE2-42BD-9C52-CB6CCD31E15B}"/>
    <cellStyle name="Accent3 - 20% 2" xfId="6411" xr:uid="{C11671AB-AF33-48F8-9279-4D3465160E01}"/>
    <cellStyle name="Accent3 - 40%" xfId="1282" xr:uid="{10AFF2C8-F65A-48D0-8237-2490439D3199}"/>
    <cellStyle name="Accent3 - 40% 2" xfId="6412" xr:uid="{2E63BE7F-AEBB-477C-B3EF-05DCFCFAB9B9}"/>
    <cellStyle name="Accent3 - 60%" xfId="1283" xr:uid="{F0BE6A2F-0048-4651-A7B5-AAE91C95DA47}"/>
    <cellStyle name="Accent3 - 60% 2" xfId="6413" xr:uid="{E2E69A03-0DB6-4815-9372-89B197BDCD01}"/>
    <cellStyle name="Accent3 2" xfId="1284" xr:uid="{E4F2FE7F-63E6-4E8C-9919-68CE16D6ADA1}"/>
    <cellStyle name="Accent3 3" xfId="1285" xr:uid="{CFFFAC60-D65F-4735-B04B-E4DEC4E489F6}"/>
    <cellStyle name="Accent4 - 20%" xfId="1286" xr:uid="{436BB6E7-5200-46FD-BDD9-8E187B6C397F}"/>
    <cellStyle name="Accent4 - 20% 2" xfId="6414" xr:uid="{050B1C8A-D865-47DA-941A-E8F69A24CE27}"/>
    <cellStyle name="Accent4 - 40%" xfId="1287" xr:uid="{1B1A8BDD-5FC1-4BE3-B535-00B46D5EE452}"/>
    <cellStyle name="Accent4 - 40% 2" xfId="6415" xr:uid="{23EF2138-55C6-45A6-9039-B8DBE0D79BFA}"/>
    <cellStyle name="Accent4 - 60%" xfId="1288" xr:uid="{C5AE05E1-E94B-438B-A1F5-5B1D59ACE771}"/>
    <cellStyle name="Accent4 - 60% 2" xfId="6416" xr:uid="{8A9AC725-4616-4C31-BEF3-DB46C0AC1930}"/>
    <cellStyle name="Accent4 2" xfId="1289" xr:uid="{D34990B0-6CC4-4046-A21A-D171607D6096}"/>
    <cellStyle name="Accent4 3" xfId="1290" xr:uid="{0D4B2709-499C-43E1-A693-354E88599C0E}"/>
    <cellStyle name="Accent5 - 20%" xfId="1291" xr:uid="{C0A5C7AF-D250-43D7-A167-EAF4B18E939D}"/>
    <cellStyle name="Accent5 - 20% 2" xfId="6417" xr:uid="{C042FDCB-C926-40A7-9378-C8D5CDA275EB}"/>
    <cellStyle name="Accent5 - 40%" xfId="1292" xr:uid="{C57633B7-ABCE-4126-8F0A-51F96A8842FC}"/>
    <cellStyle name="Accent5 - 40% 2" xfId="6418" xr:uid="{5AF55497-4FDD-4434-BECD-59F40C75AAD8}"/>
    <cellStyle name="Accent5 - 60%" xfId="1293" xr:uid="{A6572018-14D8-42EF-BBDF-35B12AF2FFA1}"/>
    <cellStyle name="Accent5 - 60% 2" xfId="6419" xr:uid="{E123F381-D2BF-48D8-8CC7-D1F6A08F1C81}"/>
    <cellStyle name="Accent5 2" xfId="1294" xr:uid="{D2C6F558-BEBC-4D4F-95E3-AD208DAD5E5A}"/>
    <cellStyle name="Accent5 3" xfId="1295" xr:uid="{CFFC7F49-844F-4B5C-8EB7-1B02D8658A25}"/>
    <cellStyle name="Accent6 - 20%" xfId="1296" xr:uid="{D70831DD-598B-4B06-93CF-103735CB649D}"/>
    <cellStyle name="Accent6 - 20% 2" xfId="6420" xr:uid="{54C66DCE-A20A-4296-A578-9067CCC2FCF2}"/>
    <cellStyle name="Accent6 - 40%" xfId="1297" xr:uid="{55464FFA-6766-49A0-8C20-D015A0458275}"/>
    <cellStyle name="Accent6 - 40% 2" xfId="6421" xr:uid="{6A803CB7-14F9-4FBB-86A3-178CCE3918D3}"/>
    <cellStyle name="Accent6 - 60%" xfId="1298" xr:uid="{02DD1EEB-3AE9-4ACA-91E1-91F28865494A}"/>
    <cellStyle name="Accent6 - 60% 2" xfId="6422" xr:uid="{7AC79895-2B76-4EFF-AD24-D81BEB9F0BAD}"/>
    <cellStyle name="Accent6 2" xfId="1299" xr:uid="{442F2D18-4D01-4A8F-90FB-EA8DD560259B}"/>
    <cellStyle name="Accent6 3" xfId="1300" xr:uid="{0EE29391-D099-4DB4-AD2F-AF70D9F3D8EF}"/>
    <cellStyle name="Annotation" xfId="1013" xr:uid="{7D088E48-DBE0-44BF-B306-C95C2FE6FD8F}"/>
    <cellStyle name="Bad 2" xfId="7" xr:uid="{A5BB0138-D0CD-46E3-AB08-9AA2AD79D468}"/>
    <cellStyle name="Bad 2 2" xfId="1301" xr:uid="{51408E39-E716-4660-8F5F-9756D4DA9097}"/>
    <cellStyle name="Bad 2 3" xfId="932" xr:uid="{83E08817-4B59-4B51-8CDD-70BEE0F18254}"/>
    <cellStyle name="Bad 3" xfId="1302" xr:uid="{A9AFBE7B-64EE-4C3F-BBC1-4038FB7842B4}"/>
    <cellStyle name="Bad 4" xfId="993" xr:uid="{AF73B89E-950E-4D67-B5CB-D7872014CD11}"/>
    <cellStyle name="Blank" xfId="94" xr:uid="{6C9685E5-36DB-40F6-BFF0-4983F04449B5}"/>
    <cellStyle name="Calculation 2" xfId="1303" xr:uid="{9B338CCE-0F94-44FB-A78C-01916E32A171}"/>
    <cellStyle name="Calculation 2 10" xfId="24169" xr:uid="{E63E5DB9-E943-4E0E-A0BE-BD4F5597F5E4}"/>
    <cellStyle name="Calculation 2 10 2" xfId="35538" xr:uid="{C2432CDB-1EFD-482A-8862-3D45CA4C259F}"/>
    <cellStyle name="Calculation 2 11" xfId="13773" xr:uid="{8A1E616A-68AE-4DDB-83D1-D4F5B44826C0}"/>
    <cellStyle name="Calculation 2 12" xfId="13893" xr:uid="{B153CBA3-631E-453C-9123-14DDA3A1622C}"/>
    <cellStyle name="Calculation 2 2" xfId="3381" xr:uid="{FCD91C7D-4298-41A7-814B-79EFE9496AC8}"/>
    <cellStyle name="Calculation 2 2 10" xfId="13942" xr:uid="{49AF27E8-627D-44DB-8734-8FEFE4D72AA2}"/>
    <cellStyle name="Calculation 2 2 2" xfId="7027" xr:uid="{9C48E772-3336-403C-82E0-D473DAF6C8A0}"/>
    <cellStyle name="Calculation 2 2 2 2" xfId="9790" xr:uid="{B29C4918-B54A-40C1-B609-8901454998FB}"/>
    <cellStyle name="Calculation 2 2 2 2 2" xfId="21245" xr:uid="{D8D6F476-B5C9-4EAF-BF0F-2B9C706B9BEF}"/>
    <cellStyle name="Calculation 2 2 2 2 3" xfId="33330" xr:uid="{DA8F9F88-9F34-4F8A-A722-A4BA8CB9739F}"/>
    <cellStyle name="Calculation 2 2 2 3" xfId="10516" xr:uid="{09E867E6-216D-4B8A-9AC1-1C906A163B03}"/>
    <cellStyle name="Calculation 2 2 2 3 2" xfId="21971" xr:uid="{0949AE72-B112-4931-A870-0D83C7D4A311}"/>
    <cellStyle name="Calculation 2 2 2 3 3" xfId="34055" xr:uid="{322AAA08-D922-48D1-B771-847B50D807FD}"/>
    <cellStyle name="Calculation 2 2 2 4" xfId="11877" xr:uid="{11D42DD5-7EC8-4260-A912-01ACB68F1ACF}"/>
    <cellStyle name="Calculation 2 2 2 4 2" xfId="23332" xr:uid="{63E29363-FBFB-4CDC-A667-8378C2524EAE}"/>
    <cellStyle name="Calculation 2 2 2 4 3" xfId="34981" xr:uid="{8FB358B5-E146-4C3D-A386-4D1EBC43D1C0}"/>
    <cellStyle name="Calculation 2 2 2 5" xfId="26743" xr:uid="{431B39DE-7EB9-4E86-95D8-762EEFC89BB6}"/>
    <cellStyle name="Calculation 2 2 2 5 2" xfId="37179" xr:uid="{8752FDA9-2A52-418C-8E9F-F920DBB75319}"/>
    <cellStyle name="Calculation 2 2 2 6" xfId="18588" xr:uid="{9BE779E7-D9C0-4F0F-BE87-B3563AA1BC74}"/>
    <cellStyle name="Calculation 2 2 2 7" xfId="30851" xr:uid="{C9FDB225-57D9-4EBE-BCDE-78D852EA40D2}"/>
    <cellStyle name="Calculation 2 2 2 8" xfId="27787" xr:uid="{7C812C93-48A8-4063-883B-298ECAA50FC6}"/>
    <cellStyle name="Calculation 2 2 3" xfId="5594" xr:uid="{00D87895-8F4B-4782-8318-DE78CA26E7B3}"/>
    <cellStyle name="Calculation 2 2 3 2" xfId="8895" xr:uid="{F7D32BE6-7BD9-45A3-963E-B3EDFDD11079}"/>
    <cellStyle name="Calculation 2 2 3 2 2" xfId="20350" xr:uid="{68719AEC-55A9-4AC2-845F-B8823C86D220}"/>
    <cellStyle name="Calculation 2 2 3 2 3" xfId="32435" xr:uid="{26EE1B04-46F4-4B9C-A9DD-26BD1C840DA7}"/>
    <cellStyle name="Calculation 2 2 3 3" xfId="9816" xr:uid="{51B5146E-639A-4B38-89DE-43A4F0B79241}"/>
    <cellStyle name="Calculation 2 2 3 3 2" xfId="21271" xr:uid="{208BA91E-C157-4186-8E55-B895D4436CCD}"/>
    <cellStyle name="Calculation 2 2 3 3 3" xfId="33356" xr:uid="{3DE7908F-5B32-400D-B466-F63F00BA1372}"/>
    <cellStyle name="Calculation 2 2 3 4" xfId="25623" xr:uid="{3315E58D-F4DB-407F-A3B5-F6F053CC87E8}"/>
    <cellStyle name="Calculation 2 2 3 4 2" xfId="36406" xr:uid="{EB9D9B80-1335-4E7E-8F7C-FDF013B30EAC}"/>
    <cellStyle name="Calculation 2 2 3 5" xfId="17362" xr:uid="{C20F8CEB-7BE2-488A-903F-3B95E73F27B4}"/>
    <cellStyle name="Calculation 2 2 3 6" xfId="29881" xr:uid="{10030153-F444-49C0-B813-A1806F921350}"/>
    <cellStyle name="Calculation 2 2 3 7" xfId="31450" xr:uid="{5BB0D682-7D2E-42B8-9113-9B11DEAA5217}"/>
    <cellStyle name="Calculation 2 2 3 8" xfId="18154" xr:uid="{D9656D8D-93B3-4BF4-9DB3-EA2F8865DF25}"/>
    <cellStyle name="Calculation 2 2 4" xfId="5271" xr:uid="{36226F86-5FA8-43F8-AFB8-1AFD75643CBF}"/>
    <cellStyle name="Calculation 2 2 4 2" xfId="17055" xr:uid="{0AB49FA6-B320-42EB-A45A-77F941EC1074}"/>
    <cellStyle name="Calculation 2 2 4 3" xfId="29638" xr:uid="{40C78D92-C905-4CE7-8551-3F78DA6D6387}"/>
    <cellStyle name="Calculation 2 2 5" xfId="8698" xr:uid="{0FCE9FEA-6C6F-4D27-88B5-D8FB6914A7B1}"/>
    <cellStyle name="Calculation 2 2 5 2" xfId="20153" xr:uid="{96576A8F-04CD-4415-8E38-3FC5C10BB280}"/>
    <cellStyle name="Calculation 2 2 5 3" xfId="32238" xr:uid="{F9B96A49-DD63-47A8-B7CA-60C2F48A354E}"/>
    <cellStyle name="Calculation 2 2 6" xfId="10153" xr:uid="{AD9E123B-4806-47D1-A9EE-C7F47592D098}"/>
    <cellStyle name="Calculation 2 2 6 2" xfId="21608" xr:uid="{4F9AB065-B3D6-4360-81DC-60D40AADDBF4}"/>
    <cellStyle name="Calculation 2 2 6 3" xfId="33692" xr:uid="{62C2DA3C-824A-46FB-8162-26D27138558F}"/>
    <cellStyle name="Calculation 2 2 7" xfId="25330" xr:uid="{DEDFFAD4-FC73-4E81-AE0B-3135C710FEBF}"/>
    <cellStyle name="Calculation 2 2 7 2" xfId="36176" xr:uid="{BC5F7C2F-3DFA-4132-A147-F55F5E067CF0}"/>
    <cellStyle name="Calculation 2 2 8" xfId="15172" xr:uid="{C306A0DA-2782-45BF-B219-A73CDD29B6A3}"/>
    <cellStyle name="Calculation 2 2 9" xfId="28555" xr:uid="{DDC5363F-E376-4E6B-99F7-B367E1B30741}"/>
    <cellStyle name="Calculation 2 3" xfId="3253" xr:uid="{E67EE3CB-4BA5-4F7D-AB87-DF6F414F09FE}"/>
    <cellStyle name="Calculation 2 3 10" xfId="28747" xr:uid="{A3E9CBA0-2792-4769-8569-856D88417CCF}"/>
    <cellStyle name="Calculation 2 3 2" xfId="7120" xr:uid="{43546829-C0D8-4475-A0CB-C713B2B17F5D}"/>
    <cellStyle name="Calculation 2 3 2 2" xfId="9844" xr:uid="{A2041C46-83F5-41E5-9325-EB9039D0546F}"/>
    <cellStyle name="Calculation 2 3 2 2 2" xfId="21299" xr:uid="{34D40413-B4FC-4944-80A3-F4E1FE205B3B}"/>
    <cellStyle name="Calculation 2 3 2 2 3" xfId="33384" xr:uid="{22151D75-1AA2-4F64-93C2-D7EAC5E36EEB}"/>
    <cellStyle name="Calculation 2 3 2 3" xfId="10523" xr:uid="{467C2CBF-D3EB-4ECE-8414-CF36C652B296}"/>
    <cellStyle name="Calculation 2 3 2 3 2" xfId="21978" xr:uid="{77F0434E-E54D-4865-A4C8-5E128847AF86}"/>
    <cellStyle name="Calculation 2 3 2 3 3" xfId="34062" xr:uid="{C59B6373-5D47-4C31-B9B7-366FF94F9B8D}"/>
    <cellStyle name="Calculation 2 3 2 4" xfId="11970" xr:uid="{A0C38120-8164-4FB0-BF96-22B6C579C1D9}"/>
    <cellStyle name="Calculation 2 3 2 4 2" xfId="23425" xr:uid="{7AB4B9D4-C101-4A10-A60F-324DE0CE55D6}"/>
    <cellStyle name="Calculation 2 3 2 4 3" xfId="35011" xr:uid="{E8B0787E-F2B6-40A8-961D-F9D1DA4CA64B}"/>
    <cellStyle name="Calculation 2 3 2 5" xfId="26836" xr:uid="{08BFF017-BB11-488E-A287-C4E1F8C51DB4}"/>
    <cellStyle name="Calculation 2 3 2 5 2" xfId="37207" xr:uid="{151D5264-8F69-41F7-BCC3-CFD67F903261}"/>
    <cellStyle name="Calculation 2 3 2 6" xfId="18681" xr:uid="{2C45CB70-3546-458E-BB8C-2860E56D48CF}"/>
    <cellStyle name="Calculation 2 3 2 7" xfId="30879" xr:uid="{A0885E6F-52DC-4CEB-B6FB-B8407B3382EC}"/>
    <cellStyle name="Calculation 2 3 2 8" xfId="28624" xr:uid="{4C5C72F0-E6A0-4EF9-864F-100E54C4F1E8}"/>
    <cellStyle name="Calculation 2 3 3" xfId="5687" xr:uid="{98F510FA-1A32-44DB-AD1C-B57D5393E04B}"/>
    <cellStyle name="Calculation 2 3 3 2" xfId="8949" xr:uid="{89318261-F3CD-4B78-8F63-486031AA4153}"/>
    <cellStyle name="Calculation 2 3 3 2 2" xfId="20404" xr:uid="{714D8083-0798-4FF4-A0B7-03365B9B9E7B}"/>
    <cellStyle name="Calculation 2 3 3 2 3" xfId="32489" xr:uid="{FE25A53F-86AE-4997-B3C4-0A1174EEC979}"/>
    <cellStyle name="Calculation 2 3 3 3" xfId="8425" xr:uid="{ABB53688-B36D-4474-82CF-F6BDEDD592E1}"/>
    <cellStyle name="Calculation 2 3 3 3 2" xfId="19880" xr:uid="{BF7A29DD-5B8B-4F32-93BB-8EC0F20F6E3C}"/>
    <cellStyle name="Calculation 2 3 3 3 3" xfId="31965" xr:uid="{54A4BBD6-C22A-4EA6-A236-CE0A9EA118DF}"/>
    <cellStyle name="Calculation 2 3 3 4" xfId="25716" xr:uid="{989CBCD9-09CE-4C66-814A-43702D0B0098}"/>
    <cellStyle name="Calculation 2 3 3 4 2" xfId="36432" xr:uid="{D92D52E5-7F08-41C4-86BC-B9CAF281E74F}"/>
    <cellStyle name="Calculation 2 3 3 5" xfId="17455" xr:uid="{D3627111-6F2C-4770-B72A-B215E43DA588}"/>
    <cellStyle name="Calculation 2 3 3 6" xfId="29907" xr:uid="{E33F0CAE-FA62-4E9B-98B0-7985C6FA797B}"/>
    <cellStyle name="Calculation 2 3 3 7" xfId="13940" xr:uid="{AC426DCF-AF0C-4A76-9212-BC9315ED268B}"/>
    <cellStyle name="Calculation 2 3 3 8" xfId="31343" xr:uid="{9BD4E3D5-2CAA-4570-AAD3-B6F53D172FDC}"/>
    <cellStyle name="Calculation 2 3 4" xfId="5145" xr:uid="{868183C5-6ABF-4A46-A809-30C1B7AA5F3C}"/>
    <cellStyle name="Calculation 2 3 4 2" xfId="16929" xr:uid="{65EC4941-B0B1-4A62-9B93-8FAE0D2081D4}"/>
    <cellStyle name="Calculation 2 3 4 3" xfId="29577" xr:uid="{3FAA4602-E91B-476F-8D99-67481A5402FB}"/>
    <cellStyle name="Calculation 2 3 5" xfId="8610" xr:uid="{E7899A82-2E24-4630-A7F4-F699C78DF782}"/>
    <cellStyle name="Calculation 2 3 5 2" xfId="20065" xr:uid="{ECF19239-32B1-41DB-B3CA-112FABB7D7E3}"/>
    <cellStyle name="Calculation 2 3 5 3" xfId="32150" xr:uid="{5641138E-C927-4190-8911-991A5C9A4CEE}"/>
    <cellStyle name="Calculation 2 3 6" xfId="9744" xr:uid="{5AABD848-5CA6-476F-AF6D-17DBC0E6D356}"/>
    <cellStyle name="Calculation 2 3 6 2" xfId="21199" xr:uid="{875C50FA-C44C-4DED-A714-A60397338AEF}"/>
    <cellStyle name="Calculation 2 3 6 3" xfId="33284" xr:uid="{069523C6-5BE0-4D82-BF8E-818170722BCB}"/>
    <cellStyle name="Calculation 2 3 7" xfId="25204" xr:uid="{2E6257FC-AD82-48AF-A1FF-FD0EE4574B55}"/>
    <cellStyle name="Calculation 2 3 7 2" xfId="36116" xr:uid="{4961D8C6-8747-4D56-B5B3-D7F182E26E04}"/>
    <cellStyle name="Calculation 2 3 8" xfId="15045" xr:uid="{5C84E27E-0598-4F54-B41F-92970D81C3B5}"/>
    <cellStyle name="Calculation 2 3 9" xfId="28493" xr:uid="{96B33862-85C7-4DA8-837D-FDA7F5FC762D}"/>
    <cellStyle name="Calculation 2 4" xfId="3108" xr:uid="{10E91534-48EA-42BE-A894-9A0CD5CAF467}"/>
    <cellStyle name="Calculation 2 4 10" xfId="28740" xr:uid="{1CC4990A-82CF-48DB-A237-82F71521C481}"/>
    <cellStyle name="Calculation 2 4 2" xfId="7391" xr:uid="{6ED87827-6B10-40E3-8AA3-1ADD2405C0D6}"/>
    <cellStyle name="Calculation 2 4 2 2" xfId="10011" xr:uid="{41783951-2E79-45A0-B0A3-DB99ADCBE2DC}"/>
    <cellStyle name="Calculation 2 4 2 2 2" xfId="21466" xr:uid="{37B4B7AE-E178-4951-B94C-ADDEB72F564A}"/>
    <cellStyle name="Calculation 2 4 2 2 3" xfId="33550" xr:uid="{9B3D8A33-1215-446C-921A-8F550D7E3CE3}"/>
    <cellStyle name="Calculation 2 4 2 3" xfId="10788" xr:uid="{8DBF4FCC-A9F0-4964-ACC1-051CD7EB3946}"/>
    <cellStyle name="Calculation 2 4 2 3 2" xfId="22243" xr:uid="{B66CF12F-DD3E-4322-8558-EEBDDFEF97E4}"/>
    <cellStyle name="Calculation 2 4 2 3 3" xfId="34327" xr:uid="{3EF4A168-24EC-4B26-A799-DB34713B5551}"/>
    <cellStyle name="Calculation 2 4 2 4" xfId="12175" xr:uid="{7D5C744C-5704-4A35-A95B-B40ECD01F6F0}"/>
    <cellStyle name="Calculation 2 4 2 4 2" xfId="23630" xr:uid="{E5CBBD1C-48FC-4457-8CC0-9203E6FAFC69}"/>
    <cellStyle name="Calculation 2 4 2 4 3" xfId="35211" xr:uid="{2253985A-0081-44ED-8F32-7E3FFD5D443D}"/>
    <cellStyle name="Calculation 2 4 2 5" xfId="27107" xr:uid="{2CBCC4FD-06BC-470F-8E1F-12C782BD0AA3}"/>
    <cellStyle name="Calculation 2 4 2 5 2" xfId="37473" xr:uid="{0AC04B62-F250-4F4D-96B2-8CD8E23CA9F5}"/>
    <cellStyle name="Calculation 2 4 2 6" xfId="18909" xr:uid="{FFC2DCF8-60C4-4B3B-B182-FF35AE90D8CA}"/>
    <cellStyle name="Calculation 2 4 2 7" xfId="31145" xr:uid="{2CF3398C-A9DD-4BC0-AF42-0A1B740CA4BC}"/>
    <cellStyle name="Calculation 2 4 2 8" xfId="27899" xr:uid="{19216FDC-145F-457E-A9F0-AD6629EAB373}"/>
    <cellStyle name="Calculation 2 4 3" xfId="5960" xr:uid="{C74E71EC-E111-4AC4-B534-BB01A9ACA08F}"/>
    <cellStyle name="Calculation 2 4 3 2" xfId="9217" xr:uid="{DA1D3EA4-720D-40FB-B075-216247C0091C}"/>
    <cellStyle name="Calculation 2 4 3 2 2" xfId="20672" xr:uid="{13909BFA-F537-43F2-99A9-F28BC834CBC9}"/>
    <cellStyle name="Calculation 2 4 3 2 3" xfId="32757" xr:uid="{949E6B41-9C21-40B3-8C01-96596E36DE27}"/>
    <cellStyle name="Calculation 2 4 3 3" xfId="8221" xr:uid="{859F02E8-0A49-4C74-B78D-F066CFE38C73}"/>
    <cellStyle name="Calculation 2 4 3 3 2" xfId="19676" xr:uid="{2070E8A5-8F61-4C5B-BEA7-09D4C274F6BD}"/>
    <cellStyle name="Calculation 2 4 3 3 3" xfId="31761" xr:uid="{D059DED0-3D3F-44B5-8205-A4670F8935D8}"/>
    <cellStyle name="Calculation 2 4 3 4" xfId="25921" xr:uid="{2CC9BCFA-E38B-49AC-B2FF-C4D9EB621D45}"/>
    <cellStyle name="Calculation 2 4 3 4 2" xfId="36633" xr:uid="{768BBE65-338B-4E90-9EB7-1D634D8B1E9D}"/>
    <cellStyle name="Calculation 2 4 3 5" xfId="17682" xr:uid="{4351C838-9433-4F66-B30D-FE70615E6D66}"/>
    <cellStyle name="Calculation 2 4 3 6" xfId="30174" xr:uid="{01887261-17D6-4297-957B-C0C489A763D6}"/>
    <cellStyle name="Calculation 2 4 3 7" xfId="29171" xr:uid="{C558F132-9ECD-44AC-903C-DB3585278037}"/>
    <cellStyle name="Calculation 2 4 3 8" xfId="13931" xr:uid="{CEAD6098-9D8B-442A-9A04-0048616557C4}"/>
    <cellStyle name="Calculation 2 4 4" xfId="5001" xr:uid="{8009D6E1-26C9-4E4D-8960-19011160DC86}"/>
    <cellStyle name="Calculation 2 4 4 2" xfId="16785" xr:uid="{FDE8B85A-A228-478C-B3E4-02FAAB2F8634}"/>
    <cellStyle name="Calculation 2 4 4 3" xfId="29433" xr:uid="{29FCDDE2-34BC-4D7D-A11F-847CCC5C5131}"/>
    <cellStyle name="Calculation 2 4 5" xfId="8466" xr:uid="{1E38F3D4-DBBE-41C4-8D0D-1A723B156E67}"/>
    <cellStyle name="Calculation 2 4 5 2" xfId="19921" xr:uid="{A722C0D7-027A-4169-BB5C-117D28C02196}"/>
    <cellStyle name="Calculation 2 4 5 3" xfId="32006" xr:uid="{CC7F80ED-454D-4A24-9AED-30C3C5864435}"/>
    <cellStyle name="Calculation 2 4 6" xfId="10212" xr:uid="{039118BB-D37E-4038-B00B-2025ADAAA36B}"/>
    <cellStyle name="Calculation 2 4 6 2" xfId="21667" xr:uid="{70BACBDC-7C09-4485-956F-66E8A319273A}"/>
    <cellStyle name="Calculation 2 4 6 3" xfId="33751" xr:uid="{8CBD79D2-3BCE-4238-A53B-98DE19D62C31}"/>
    <cellStyle name="Calculation 2 4 7" xfId="25060" xr:uid="{DB4ABA6B-982F-4FD8-A18E-A68A20C434FC}"/>
    <cellStyle name="Calculation 2 4 7 2" xfId="35972" xr:uid="{20C62C9F-1512-4F74-A559-5783CC17164E}"/>
    <cellStyle name="Calculation 2 4 8" xfId="14901" xr:uid="{D0BFF7B3-03EF-4CA3-97E5-4876838A6972}"/>
    <cellStyle name="Calculation 2 4 9" xfId="28349" xr:uid="{764A8927-884C-40B6-81A3-A6515A9A5978}"/>
    <cellStyle name="Calculation 2 5" xfId="3099" xr:uid="{43AAEF09-920C-4895-ABEB-B5B896AA418D}"/>
    <cellStyle name="Calculation 2 5 10" xfId="21443" xr:uid="{BA68F0CA-F396-498D-8419-1B471FF98B47}"/>
    <cellStyle name="Calculation 2 5 2" xfId="7382" xr:uid="{2B8E0CB1-B58C-4E2D-B82D-3B89A9EAD8D4}"/>
    <cellStyle name="Calculation 2 5 2 2" xfId="10002" xr:uid="{A32616AE-C5D4-4160-995B-1391631FD0D2}"/>
    <cellStyle name="Calculation 2 5 2 2 2" xfId="21457" xr:uid="{E534019A-2574-47BC-A860-80BDED836348}"/>
    <cellStyle name="Calculation 2 5 2 2 3" xfId="33541" xr:uid="{A61783C5-A851-4F9C-B5ED-3D056F4DA362}"/>
    <cellStyle name="Calculation 2 5 2 3" xfId="10779" xr:uid="{5EECAFC5-C85D-475C-A80C-C0120ED09947}"/>
    <cellStyle name="Calculation 2 5 2 3 2" xfId="22234" xr:uid="{284136A7-E5BF-4EFF-8AF3-2B2E748588D9}"/>
    <cellStyle name="Calculation 2 5 2 3 3" xfId="34318" xr:uid="{8D9B6CB3-22B3-462E-B089-704784C8A98F}"/>
    <cellStyle name="Calculation 2 5 2 4" xfId="12166" xr:uid="{79FB1ED1-73C7-4435-A819-E53B85D80CED}"/>
    <cellStyle name="Calculation 2 5 2 4 2" xfId="23621" xr:uid="{0420F50D-5DC7-47BE-B125-A00CA4F4CB52}"/>
    <cellStyle name="Calculation 2 5 2 4 3" xfId="35202" xr:uid="{79B027DB-7D5F-4C99-A783-0343AD491321}"/>
    <cellStyle name="Calculation 2 5 2 5" xfId="27098" xr:uid="{0C801419-F56E-4C52-9B91-F119398869B7}"/>
    <cellStyle name="Calculation 2 5 2 5 2" xfId="37464" xr:uid="{06358848-0CC4-4BD3-BBC0-E7A193CAFD0F}"/>
    <cellStyle name="Calculation 2 5 2 6" xfId="18900" xr:uid="{9C9813E0-E6C2-4CE0-A9F4-F79F35A58B3B}"/>
    <cellStyle name="Calculation 2 5 2 7" xfId="31136" xr:uid="{449DDE91-CB23-48D2-BE2B-69961D120A71}"/>
    <cellStyle name="Calculation 2 5 2 8" xfId="36917" xr:uid="{A33461F1-D822-4DC3-A10A-36622A16C00D}"/>
    <cellStyle name="Calculation 2 5 3" xfId="5951" xr:uid="{F5189374-4F16-483A-A41F-0F92E605457D}"/>
    <cellStyle name="Calculation 2 5 3 2" xfId="9208" xr:uid="{EB4357C8-3022-4A8A-AA9A-DC194F74E089}"/>
    <cellStyle name="Calculation 2 5 3 2 2" xfId="20663" xr:uid="{3AF74BE3-BAD3-4F00-9606-BE84F7F26CC5}"/>
    <cellStyle name="Calculation 2 5 3 2 3" xfId="32748" xr:uid="{F1A9B95B-4240-43AA-B83F-79AAA5F4CADA}"/>
    <cellStyle name="Calculation 2 5 3 3" xfId="9229" xr:uid="{533CC8EF-CB8A-4646-A7F3-6AB20947F02F}"/>
    <cellStyle name="Calculation 2 5 3 3 2" xfId="20684" xr:uid="{527C659E-4770-4BFE-89B6-721F85CE40A0}"/>
    <cellStyle name="Calculation 2 5 3 3 3" xfId="32769" xr:uid="{3C650D15-D51D-4586-92C9-78CDA8E7E689}"/>
    <cellStyle name="Calculation 2 5 3 4" xfId="25912" xr:uid="{9D542FCB-0C36-4051-A485-854C6803A1F6}"/>
    <cellStyle name="Calculation 2 5 3 4 2" xfId="36624" xr:uid="{8DD12E9E-E00C-4CFD-BC8E-5D1CB933F199}"/>
    <cellStyle name="Calculation 2 5 3 5" xfId="17673" xr:uid="{671FEA31-6932-4384-B8D8-476D1395B9D9}"/>
    <cellStyle name="Calculation 2 5 3 6" xfId="30165" xr:uid="{3E473E0E-5F99-4EE7-BC59-337B9AFDAF4B}"/>
    <cellStyle name="Calculation 2 5 3 7" xfId="13639" xr:uid="{E1B77793-356D-4915-B221-A5811E55E74B}"/>
    <cellStyle name="Calculation 2 5 3 8" xfId="35737" xr:uid="{9D77B81F-A32F-43CB-9B1F-08198FC315A5}"/>
    <cellStyle name="Calculation 2 5 4" xfId="4992" xr:uid="{4115B52B-9397-46E2-AE64-6FA27B90D347}"/>
    <cellStyle name="Calculation 2 5 4 2" xfId="16776" xr:uid="{5A454074-7A97-45E3-9B55-F68C7D9BB10E}"/>
    <cellStyle name="Calculation 2 5 4 3" xfId="29424" xr:uid="{F9DEA330-F39A-44CF-A890-1C7606495FBA}"/>
    <cellStyle name="Calculation 2 5 5" xfId="8457" xr:uid="{8BC046D6-D6BF-4B0F-9ACB-782ED3A2B3D2}"/>
    <cellStyle name="Calculation 2 5 5 2" xfId="19912" xr:uid="{1B0D6B27-E597-45C4-9113-4B84FB57C211}"/>
    <cellStyle name="Calculation 2 5 5 3" xfId="31997" xr:uid="{1367C646-9008-4A92-9407-772E2E98398E}"/>
    <cellStyle name="Calculation 2 5 6" xfId="9461" xr:uid="{A73E0E22-4739-40C7-AEE9-AE8781306B65}"/>
    <cellStyle name="Calculation 2 5 6 2" xfId="20916" xr:uid="{0991DA1F-9B1C-4DA6-8781-7AA5EBEE06EA}"/>
    <cellStyle name="Calculation 2 5 6 3" xfId="33001" xr:uid="{5CA681DC-F84F-4376-8A80-23E2435616CE}"/>
    <cellStyle name="Calculation 2 5 7" xfId="25051" xr:uid="{4802D6A2-ED7A-479A-9FB7-284A8D7CB544}"/>
    <cellStyle name="Calculation 2 5 7 2" xfId="35963" xr:uid="{52038CBF-15AC-4DD3-B54B-537DFED890CE}"/>
    <cellStyle name="Calculation 2 5 8" xfId="14892" xr:uid="{9DA64D77-6F95-4245-B14D-3D8371542A5A}"/>
    <cellStyle name="Calculation 2 5 9" xfId="28340" xr:uid="{E3489B38-B11D-430E-96AF-F0387AE6CF62}"/>
    <cellStyle name="Calculation 2 6" xfId="6632" xr:uid="{0A65D88E-8263-4361-8C7B-36C057B7C82F}"/>
    <cellStyle name="Calculation 2 6 2" xfId="9646" xr:uid="{55E71ECB-7E24-4EF7-AC24-8FD0BF840D60}"/>
    <cellStyle name="Calculation 2 6 2 2" xfId="21101" xr:uid="{245F41B7-2D57-4DB1-894B-4DB1422035C5}"/>
    <cellStyle name="Calculation 2 6 2 3" xfId="33186" xr:uid="{FD998427-F7A7-4A92-9F0D-5D910C173C20}"/>
    <cellStyle name="Calculation 2 6 3" xfId="10418" xr:uid="{3DDED3A9-3AA2-4FCE-AF54-25B730F74AA7}"/>
    <cellStyle name="Calculation 2 6 3 2" xfId="21873" xr:uid="{50481F5D-F25D-43D0-B99D-74034DC126E8}"/>
    <cellStyle name="Calculation 2 6 3 3" xfId="33957" xr:uid="{6D13F383-8575-4CFB-9FE3-8376594E6B8B}"/>
    <cellStyle name="Calculation 2 6 4" xfId="11531" xr:uid="{179F3740-DC28-4662-9A98-BAF3835842F5}"/>
    <cellStyle name="Calculation 2 6 4 2" xfId="22986" xr:uid="{EDC4D451-3322-467E-9CA1-00A5FC640760}"/>
    <cellStyle name="Calculation 2 6 4 3" xfId="34771" xr:uid="{46A37B38-8F71-4AD5-90F9-CEFAB7B1EC8B}"/>
    <cellStyle name="Calculation 2 6 5" xfId="26396" xr:uid="{791ED7D0-947B-4461-ACC3-E4E4BAEB7FA8}"/>
    <cellStyle name="Calculation 2 6 5 2" xfId="36960" xr:uid="{A4E12665-4723-451B-9B0C-F52A0B1D9A18}"/>
    <cellStyle name="Calculation 2 6 6" xfId="18220" xr:uid="{9586238C-3733-4962-8297-FDAC2E79D2D2}"/>
    <cellStyle name="Calculation 2 6 7" xfId="30603" xr:uid="{30C974E1-0567-4EFD-9F6A-E30E888F92DC}"/>
    <cellStyle name="Calculation 2 6 8" xfId="36415" xr:uid="{3783B686-E0AD-4616-B6A9-7BEFED982C74}"/>
    <cellStyle name="Calculation 2 7" xfId="5323" xr:uid="{8369B70F-36BE-4532-9CE6-108EE5F79F1E}"/>
    <cellStyle name="Calculation 2 7 2" xfId="8747" xr:uid="{CA9B7871-36B4-45B3-AA69-B57A8CF4ABAF}"/>
    <cellStyle name="Calculation 2 7 2 2" xfId="20202" xr:uid="{24BC22DD-D605-4694-8EAB-764D51AAE17F}"/>
    <cellStyle name="Calculation 2 7 2 3" xfId="32287" xr:uid="{06C453C5-92B5-4FB3-9743-57FE482B4164}"/>
    <cellStyle name="Calculation 2 7 3" xfId="10312" xr:uid="{71AC8985-3FE1-4362-8C86-5BD8FD732E59}"/>
    <cellStyle name="Calculation 2 7 3 2" xfId="21767" xr:uid="{8D05D979-0A1B-4B23-96C4-990AB05599C6}"/>
    <cellStyle name="Calculation 2 7 3 3" xfId="33851" xr:uid="{9A928616-782E-46E6-82DF-C5F999C7392A}"/>
    <cellStyle name="Calculation 2 7 4" xfId="25382" xr:uid="{DF777217-4D05-4929-B138-86EF1A58B7F3}"/>
    <cellStyle name="Calculation 2 7 4 2" xfId="36226" xr:uid="{61B676B4-A08D-4B81-9F60-AF8E73E64DD7}"/>
    <cellStyle name="Calculation 2 7 5" xfId="17107" xr:uid="{DB31FAA9-5E6C-4608-A0A5-6B30F77D55CA}"/>
    <cellStyle name="Calculation 2 7 6" xfId="29688" xr:uid="{66851C1D-F06F-46C9-ABEE-396DAB321813}"/>
    <cellStyle name="Calculation 2 7 7" xfId="29222" xr:uid="{1CF5EB4C-F8F3-4293-AAB1-7382CD3710B4}"/>
    <cellStyle name="Calculation 2 7 8" xfId="27880" xr:uid="{286DC882-CF0F-4866-BEC6-C4EBAD9A8985}"/>
    <cellStyle name="Calculation 2 8" xfId="3860" xr:uid="{49DE1BCF-14A1-4C72-B7C0-42301980D973}"/>
    <cellStyle name="Calculation 2 8 2" xfId="15647" xr:uid="{0F6DCDAA-183C-4863-9A20-92CD238D8CC9}"/>
    <cellStyle name="Calculation 2 8 3" xfId="28753" xr:uid="{41428A40-1FA2-4FF6-854B-7CA9946F6B75}"/>
    <cellStyle name="Calculation 2 9" xfId="8017" xr:uid="{B0E3A3BB-DE1F-4978-9103-734C05C066D0}"/>
    <cellStyle name="Calculation 2 9 2" xfId="19472" xr:uid="{F33B8B58-91C1-422D-A7B6-6E03165FBE5F}"/>
    <cellStyle name="Calculation 2 9 3" xfId="31558" xr:uid="{C3239D69-0941-4470-95E6-523392D8B225}"/>
    <cellStyle name="Calculation 3" xfId="1304" xr:uid="{478085CC-3C43-49A4-B7E3-106589785D1B}"/>
    <cellStyle name="Calculation 3 10" xfId="24170" xr:uid="{862F510B-04E2-4EAB-9A5F-74A3AF18C5E8}"/>
    <cellStyle name="Calculation 3 10 2" xfId="35539" xr:uid="{F13A433E-AA09-4F18-8401-FAB4C4160C61}"/>
    <cellStyle name="Calculation 3 11" xfId="13774" xr:uid="{0A7EAD6B-02C4-4EDF-A6C9-4DF37567BAD5}"/>
    <cellStyle name="Calculation 3 12" xfId="13892" xr:uid="{A1E80CDF-40C3-47BB-980E-186D35E18982}"/>
    <cellStyle name="Calculation 3 2" xfId="3119" xr:uid="{50D6527C-F702-40DA-96AD-DCA1688A01AE}"/>
    <cellStyle name="Calculation 3 2 10" xfId="28719" xr:uid="{DE431B99-33A1-4180-8983-91A3F0F573CB}"/>
    <cellStyle name="Calculation 3 2 2" xfId="7028" xr:uid="{C3BAF7EE-D695-4460-B979-B393347BF425}"/>
    <cellStyle name="Calculation 3 2 2 2" xfId="9791" xr:uid="{312DEC25-5FD4-4B1E-89C1-ED24CAE26C02}"/>
    <cellStyle name="Calculation 3 2 2 2 2" xfId="21246" xr:uid="{21623DF1-4DF4-4A4D-8B37-898B0143BE3A}"/>
    <cellStyle name="Calculation 3 2 2 2 3" xfId="33331" xr:uid="{FDB17FC7-7BFD-402D-8AF9-9EBA077879D4}"/>
    <cellStyle name="Calculation 3 2 2 3" xfId="10517" xr:uid="{A5997E44-8729-43F5-8508-87270BFD4C1F}"/>
    <cellStyle name="Calculation 3 2 2 3 2" xfId="21972" xr:uid="{1BF2CC57-CF6B-44D3-BB5B-C3100B093152}"/>
    <cellStyle name="Calculation 3 2 2 3 3" xfId="34056" xr:uid="{CEB15016-D5A4-4306-89C4-387F37423CC6}"/>
    <cellStyle name="Calculation 3 2 2 4" xfId="11878" xr:uid="{B7220A91-9E25-4AB3-8196-EB4ADA534B73}"/>
    <cellStyle name="Calculation 3 2 2 4 2" xfId="23333" xr:uid="{9586A9F4-4C09-47AA-9457-8B6869F66A4D}"/>
    <cellStyle name="Calculation 3 2 2 4 3" xfId="34982" xr:uid="{81B7267D-A8CF-42C5-AC2B-ECD3AC37CDC1}"/>
    <cellStyle name="Calculation 3 2 2 5" xfId="26744" xr:uid="{F0059AE0-0FEE-460C-ADC9-9933C7100F0C}"/>
    <cellStyle name="Calculation 3 2 2 5 2" xfId="37180" xr:uid="{4C77F2B8-67DA-4480-BED6-89A325B49E26}"/>
    <cellStyle name="Calculation 3 2 2 6" xfId="18589" xr:uid="{7EFDB964-D4F4-4119-A467-AC0B04E2B099}"/>
    <cellStyle name="Calculation 3 2 2 7" xfId="30852" xr:uid="{44DD64CA-4502-458A-B684-CC7C67124136}"/>
    <cellStyle name="Calculation 3 2 2 8" xfId="28711" xr:uid="{308B2B4F-69CF-4D1E-87B5-1D6D22F173C4}"/>
    <cellStyle name="Calculation 3 2 3" xfId="5595" xr:uid="{30C5BFC7-119C-413A-B11B-4EAA24BFD5A5}"/>
    <cellStyle name="Calculation 3 2 3 2" xfId="8896" xr:uid="{9D00E918-7D48-4948-B036-2A3BCA7E3591}"/>
    <cellStyle name="Calculation 3 2 3 2 2" xfId="20351" xr:uid="{24EBCB7C-C1A8-4986-BB81-61B4AA404741}"/>
    <cellStyle name="Calculation 3 2 3 2 3" xfId="32436" xr:uid="{B4CF4DC9-5127-403A-8850-DEDC209CE754}"/>
    <cellStyle name="Calculation 3 2 3 3" xfId="8139" xr:uid="{78EBB502-8B39-4739-83AD-2FC12693D68D}"/>
    <cellStyle name="Calculation 3 2 3 3 2" xfId="19594" xr:uid="{F71F220F-663F-4D71-8E02-E7534848CFE4}"/>
    <cellStyle name="Calculation 3 2 3 3 3" xfId="31679" xr:uid="{FC14CC33-14B3-4EEB-AF71-723181A7B5A2}"/>
    <cellStyle name="Calculation 3 2 3 4" xfId="25624" xr:uid="{3D2D5CCD-262C-47DA-A935-5987CBC60D39}"/>
    <cellStyle name="Calculation 3 2 3 4 2" xfId="36407" xr:uid="{E35E4DC4-9C2E-4F77-9574-81241D11C45F}"/>
    <cellStyle name="Calculation 3 2 3 5" xfId="17363" xr:uid="{48DD5130-DC1D-417A-A542-DB1C716C3E21}"/>
    <cellStyle name="Calculation 3 2 3 6" xfId="29882" xr:uid="{5DD6F6DC-9F7D-441B-954F-5896D2517F93}"/>
    <cellStyle name="Calculation 3 2 3 7" xfId="28088" xr:uid="{8F76CF64-C4F6-48EF-B10A-A817B79DBB6F}"/>
    <cellStyle name="Calculation 3 2 3 8" xfId="12787" xr:uid="{C42024F7-2641-4D8A-AAD0-FCF0B9D7038F}"/>
    <cellStyle name="Calculation 3 2 4" xfId="5012" xr:uid="{FAD54D39-52DD-4BCF-9E96-5E8D7BB437D9}"/>
    <cellStyle name="Calculation 3 2 4 2" xfId="16796" xr:uid="{792F8F01-F370-495C-9AA0-10DF0C59138B}"/>
    <cellStyle name="Calculation 3 2 4 3" xfId="29444" xr:uid="{5B29B070-8447-49D0-8397-EFE50627F95D}"/>
    <cellStyle name="Calculation 3 2 5" xfId="8477" xr:uid="{AF308721-8A5F-4F8C-A9D2-C078800987A8}"/>
    <cellStyle name="Calculation 3 2 5 2" xfId="19932" xr:uid="{44AC0CE9-B4DE-4B6C-9DF4-89FB2372C57F}"/>
    <cellStyle name="Calculation 3 2 5 3" xfId="32017" xr:uid="{2E7D2805-685B-4BF6-B15B-651572D39D25}"/>
    <cellStyle name="Calculation 3 2 6" xfId="8250" xr:uid="{0F8B8E29-32E6-4835-803A-3FA041FA5E73}"/>
    <cellStyle name="Calculation 3 2 6 2" xfId="19705" xr:uid="{4BCB04A1-0D62-467A-BDD7-C86FC6C80C57}"/>
    <cellStyle name="Calculation 3 2 6 3" xfId="31790" xr:uid="{A583376F-4D08-4C40-B7F2-FED261E6D404}"/>
    <cellStyle name="Calculation 3 2 7" xfId="25071" xr:uid="{91101D6D-CF89-4174-B87D-00EEFEDB8B92}"/>
    <cellStyle name="Calculation 3 2 7 2" xfId="35983" xr:uid="{0A885AA5-176D-4E53-AF60-170F1F6F1DFD}"/>
    <cellStyle name="Calculation 3 2 8" xfId="14912" xr:uid="{46D76CE7-EFE1-4A9D-90F0-8DF8B3618299}"/>
    <cellStyle name="Calculation 3 2 9" xfId="28360" xr:uid="{85F28BC0-5829-46A5-8139-BBE645E1B192}"/>
    <cellStyle name="Calculation 3 3" xfId="3252" xr:uid="{47B0BC23-BE09-4FDE-B95B-B705A053479A}"/>
    <cellStyle name="Calculation 3 3 10" xfId="12745" xr:uid="{BD1F17B6-CE26-44FA-82BC-3909C39B66F9}"/>
    <cellStyle name="Calculation 3 3 2" xfId="7119" xr:uid="{32DCDFB9-0F5B-4464-95E1-B300770DFA65}"/>
    <cellStyle name="Calculation 3 3 2 2" xfId="9843" xr:uid="{0B18CAD9-E6B9-4717-AB55-06D8A2557B1A}"/>
    <cellStyle name="Calculation 3 3 2 2 2" xfId="21298" xr:uid="{174CCE19-4B00-43CF-A967-A2CB960BC636}"/>
    <cellStyle name="Calculation 3 3 2 2 3" xfId="33383" xr:uid="{C36F072D-171C-4AFC-9753-1A31F9E3E586}"/>
    <cellStyle name="Calculation 3 3 2 3" xfId="10522" xr:uid="{B1E3AC0A-D75A-4A81-8254-17921F325023}"/>
    <cellStyle name="Calculation 3 3 2 3 2" xfId="21977" xr:uid="{26E73095-632F-4871-97DB-38FEDD4E2C66}"/>
    <cellStyle name="Calculation 3 3 2 3 3" xfId="34061" xr:uid="{BBA00DF8-1638-4955-A404-B8506A792B95}"/>
    <cellStyle name="Calculation 3 3 2 4" xfId="11969" xr:uid="{F1161A88-AF07-4D3B-A1AD-CAEC43D0046E}"/>
    <cellStyle name="Calculation 3 3 2 4 2" xfId="23424" xr:uid="{3F5404E8-4F67-40E8-B7FA-9201001185DF}"/>
    <cellStyle name="Calculation 3 3 2 4 3" xfId="35010" xr:uid="{4F6A3189-3C33-4489-AA7B-077E611C6E7C}"/>
    <cellStyle name="Calculation 3 3 2 5" xfId="26835" xr:uid="{68300B51-9300-4C63-B6AA-6533E687372C}"/>
    <cellStyle name="Calculation 3 3 2 5 2" xfId="37206" xr:uid="{9547B029-1064-4A39-8F2E-3481022513A7}"/>
    <cellStyle name="Calculation 3 3 2 6" xfId="18680" xr:uid="{60844F47-1D2D-41FB-97F5-349A1231A391}"/>
    <cellStyle name="Calculation 3 3 2 7" xfId="30878" xr:uid="{BB8DC6CE-5B08-43CF-A8F9-03E2EB419D9E}"/>
    <cellStyle name="Calculation 3 3 2 8" xfId="35677" xr:uid="{35D1750C-0A27-427A-9EB3-40E066A0BE40}"/>
    <cellStyle name="Calculation 3 3 3" xfId="5686" xr:uid="{A356FDE8-8546-49C2-8DEF-AA7D2970350B}"/>
    <cellStyle name="Calculation 3 3 3 2" xfId="8948" xr:uid="{B2BF98AE-2A25-4729-B61D-6A1E1E3B761D}"/>
    <cellStyle name="Calculation 3 3 3 2 2" xfId="20403" xr:uid="{5F424A1F-65D1-420F-8DEA-5DB0C333A754}"/>
    <cellStyle name="Calculation 3 3 3 2 3" xfId="32488" xr:uid="{38C3C9E5-863F-4538-BFF6-1476F7BC6793}"/>
    <cellStyle name="Calculation 3 3 3 3" xfId="9734" xr:uid="{E0DDA543-ADED-49D8-9120-07C7BCEC4BA6}"/>
    <cellStyle name="Calculation 3 3 3 3 2" xfId="21189" xr:uid="{1411A0A9-A183-498B-97B5-20FE44A6F246}"/>
    <cellStyle name="Calculation 3 3 3 3 3" xfId="33274" xr:uid="{7CEF0ABA-801E-422A-B5B7-18DD03F8A2D1}"/>
    <cellStyle name="Calculation 3 3 3 4" xfId="25715" xr:uid="{2EEE438A-A942-4C83-A4C9-D31CCFCF7EA4}"/>
    <cellStyle name="Calculation 3 3 3 4 2" xfId="36431" xr:uid="{262A45FD-AF1F-411D-A1A0-4124A5E8CCB6}"/>
    <cellStyle name="Calculation 3 3 3 5" xfId="17454" xr:uid="{2A25011E-B97E-4BD8-AFAA-031A616A1CDF}"/>
    <cellStyle name="Calculation 3 3 3 6" xfId="29906" xr:uid="{19D1DD29-A346-4083-8B59-BE2ED06F3931}"/>
    <cellStyle name="Calculation 3 3 3 7" xfId="28167" xr:uid="{D0E787D5-8C87-4D23-8EAE-6C14194C8D39}"/>
    <cellStyle name="Calculation 3 3 3 8" xfId="35412" xr:uid="{ECC60166-7EAB-4193-90AE-DABB38226675}"/>
    <cellStyle name="Calculation 3 3 4" xfId="5144" xr:uid="{AB87BF73-6793-4127-B99A-83EF44941AFE}"/>
    <cellStyle name="Calculation 3 3 4 2" xfId="16928" xr:uid="{9D827BA1-BC94-4A45-89CB-0E6DA991B7FA}"/>
    <cellStyle name="Calculation 3 3 4 3" xfId="29576" xr:uid="{6E875764-9094-4F0C-AA23-A1FE1B47EE7D}"/>
    <cellStyle name="Calculation 3 3 5" xfId="8609" xr:uid="{8394CACC-E77E-4174-8EF7-331888337640}"/>
    <cellStyle name="Calculation 3 3 5 2" xfId="20064" xr:uid="{48A6D869-16A7-4D1E-9524-6701B243A4D9}"/>
    <cellStyle name="Calculation 3 3 5 3" xfId="32149" xr:uid="{6299675D-0CD7-4E6C-80F4-1832B7C2AFCB}"/>
    <cellStyle name="Calculation 3 3 6" xfId="8781" xr:uid="{4FF21952-AEBB-4DEB-A9A5-92677432EF97}"/>
    <cellStyle name="Calculation 3 3 6 2" xfId="20236" xr:uid="{13E902AD-0561-4BF9-9938-9A60DC15B9C8}"/>
    <cellStyle name="Calculation 3 3 6 3" xfId="32321" xr:uid="{44A1DAD6-4CA3-4AB7-A8F2-6599D44FA7A4}"/>
    <cellStyle name="Calculation 3 3 7" xfId="25203" xr:uid="{020D4636-06B5-4290-8615-60BEB7398FDE}"/>
    <cellStyle name="Calculation 3 3 7 2" xfId="36115" xr:uid="{8EE775CC-56F6-4783-BFE5-08353DA923B4}"/>
    <cellStyle name="Calculation 3 3 8" xfId="15044" xr:uid="{1DBF8BEF-8077-43EB-A582-B7C19EE93468}"/>
    <cellStyle name="Calculation 3 3 9" xfId="28492" xr:uid="{BCDCB53B-6F5E-48E6-AD03-F2F9644B494A}"/>
    <cellStyle name="Calculation 3 4" xfId="2870" xr:uid="{54977D23-9320-4F3B-B403-D11930A875BD}"/>
    <cellStyle name="Calculation 3 4 10" xfId="27795" xr:uid="{307D9ACC-07E2-45CA-BDB6-C263EDB9F04D}"/>
    <cellStyle name="Calculation 3 4 2" xfId="7392" xr:uid="{439553D9-424E-44BC-9F9B-96B45E637F4E}"/>
    <cellStyle name="Calculation 3 4 2 2" xfId="10012" xr:uid="{F9524F3A-4CC9-45F7-A2A6-FE858D5A18E8}"/>
    <cellStyle name="Calculation 3 4 2 2 2" xfId="21467" xr:uid="{5FCC421B-72C2-4BBC-BCBF-FAD986651634}"/>
    <cellStyle name="Calculation 3 4 2 2 3" xfId="33551" xr:uid="{327C67A1-1801-491F-AA77-13C27E31C0F9}"/>
    <cellStyle name="Calculation 3 4 2 3" xfId="10789" xr:uid="{2BE11579-B742-441E-A4AD-859B2B7E6441}"/>
    <cellStyle name="Calculation 3 4 2 3 2" xfId="22244" xr:uid="{74384030-02A0-49E4-9CD4-4D7378389370}"/>
    <cellStyle name="Calculation 3 4 2 3 3" xfId="34328" xr:uid="{F59C3CC9-7096-4D8C-978B-DC4A51B3E2E0}"/>
    <cellStyle name="Calculation 3 4 2 4" xfId="12176" xr:uid="{22999908-4D0C-4688-A496-36D3CA1C9F3E}"/>
    <cellStyle name="Calculation 3 4 2 4 2" xfId="23631" xr:uid="{C204D2DA-C6AC-4CBC-80BA-4D1B39F7252C}"/>
    <cellStyle name="Calculation 3 4 2 4 3" xfId="35212" xr:uid="{494F3C1F-ED4E-4AF7-AA53-29162FF5BE28}"/>
    <cellStyle name="Calculation 3 4 2 5" xfId="27108" xr:uid="{DD3D4172-8301-4E77-8024-AC4B2C7688AA}"/>
    <cellStyle name="Calculation 3 4 2 5 2" xfId="37474" xr:uid="{028295EB-3058-4EAD-83D8-8E51FF8A485E}"/>
    <cellStyle name="Calculation 3 4 2 6" xfId="18910" xr:uid="{178F8B04-CDEA-45E5-8F8D-3DB087D921D4}"/>
    <cellStyle name="Calculation 3 4 2 7" xfId="31146" xr:uid="{D28944F5-A025-4545-BA30-DD502FB277F9}"/>
    <cellStyle name="Calculation 3 4 2 8" xfId="27900" xr:uid="{A39F4BAA-9249-4175-8B2D-C31D2A892DAC}"/>
    <cellStyle name="Calculation 3 4 3" xfId="5961" xr:uid="{E5F7EE81-85C0-4432-A535-D760644C0589}"/>
    <cellStyle name="Calculation 3 4 3 2" xfId="9218" xr:uid="{7C9B0D30-CA8F-472A-970F-C374EBCF4BBB}"/>
    <cellStyle name="Calculation 3 4 3 2 2" xfId="20673" xr:uid="{F6058F1A-706D-4E21-B500-8EEB96C66929}"/>
    <cellStyle name="Calculation 3 4 3 2 3" xfId="32758" xr:uid="{3A4963D8-AEEF-425F-A15F-6421B0F419F6}"/>
    <cellStyle name="Calculation 3 4 3 3" xfId="8028" xr:uid="{920A71FF-7325-4A53-8916-E5EE11A9A37A}"/>
    <cellStyle name="Calculation 3 4 3 3 2" xfId="19483" xr:uid="{FB57A392-5E5F-494D-A4A2-42715050C11C}"/>
    <cellStyle name="Calculation 3 4 3 3 3" xfId="31568" xr:uid="{30656884-CC54-4EB5-9FC7-EE1A8F112303}"/>
    <cellStyle name="Calculation 3 4 3 4" xfId="25922" xr:uid="{984DC0DF-58ED-48E8-BBD7-C73F39C8A4A9}"/>
    <cellStyle name="Calculation 3 4 3 4 2" xfId="36634" xr:uid="{592A62AE-0B55-4C7C-B0D2-5E67E06A6232}"/>
    <cellStyle name="Calculation 3 4 3 5" xfId="17683" xr:uid="{BC158CDA-1D31-4C0B-995D-51809696A92B}"/>
    <cellStyle name="Calculation 3 4 3 6" xfId="30175" xr:uid="{FBAB21F1-DE7C-469C-A755-20C378943B57}"/>
    <cellStyle name="Calculation 3 4 3 7" xfId="36975" xr:uid="{AED5C658-723E-4FA9-BB91-B4B1A2ECD3DD}"/>
    <cellStyle name="Calculation 3 4 3 8" xfId="13584" xr:uid="{04A7117D-867D-4DD5-BFDC-E18C7241813D}"/>
    <cellStyle name="Calculation 3 4 4" xfId="4763" xr:uid="{5425133B-433B-4BAA-9686-D1E49092EF1D}"/>
    <cellStyle name="Calculation 3 4 4 2" xfId="16547" xr:uid="{008FF385-2B9E-430B-92A2-4A69A3FC9983}"/>
    <cellStyle name="Calculation 3 4 4 3" xfId="29254" xr:uid="{EFAA1965-67A7-43FD-9ECF-ADBC2943F173}"/>
    <cellStyle name="Calculation 3 4 5" xfId="8267" xr:uid="{78945AB3-B0F9-4685-9B22-8B4883A87FF6}"/>
    <cellStyle name="Calculation 3 4 5 2" xfId="19722" xr:uid="{1EFF8511-F048-492E-A84F-8EAC61875289}"/>
    <cellStyle name="Calculation 3 4 5 3" xfId="31807" xr:uid="{685A43BA-B179-4308-926E-422BD87D532F}"/>
    <cellStyle name="Calculation 3 4 6" xfId="10220" xr:uid="{E4BA5184-4763-44F6-83E9-FD662223021A}"/>
    <cellStyle name="Calculation 3 4 6 2" xfId="21675" xr:uid="{2B158D76-B482-492D-8BA1-C675C4DEB4C9}"/>
    <cellStyle name="Calculation 3 4 6 3" xfId="33759" xr:uid="{25D51D25-4055-4504-8CA4-1D1A04C8C1AF}"/>
    <cellStyle name="Calculation 3 4 7" xfId="24822" xr:uid="{A8DF2DE7-F4AC-4308-B497-73D97A486B0E}"/>
    <cellStyle name="Calculation 3 4 7 2" xfId="35792" xr:uid="{906C8F8D-5AC1-4E3A-973C-493C4907C82B}"/>
    <cellStyle name="Calculation 3 4 8" xfId="14663" xr:uid="{67DFBE0C-D4BB-48FF-A823-FE8DFE06ED63}"/>
    <cellStyle name="Calculation 3 4 9" xfId="28176" xr:uid="{4EA4594F-B6AC-4F4A-B16A-819AE991FD3F}"/>
    <cellStyle name="Calculation 3 5" xfId="3100" xr:uid="{F3178058-4779-4596-8F0B-9163A526D3F2}"/>
    <cellStyle name="Calculation 3 5 10" xfId="29401" xr:uid="{D116A1EC-94A4-40E7-8443-B8E9466CFC10}"/>
    <cellStyle name="Calculation 3 5 2" xfId="7483" xr:uid="{0D42199A-C278-4841-BB51-5F1E80A2422A}"/>
    <cellStyle name="Calculation 3 5 2 2" xfId="10064" xr:uid="{CD5D0CE9-C329-45D9-B128-A4371C23CCD7}"/>
    <cellStyle name="Calculation 3 5 2 2 2" xfId="21519" xr:uid="{480B230A-12B6-4C12-B62B-E7956BFA9C19}"/>
    <cellStyle name="Calculation 3 5 2 2 3" xfId="33603" xr:uid="{EBD1DC4E-6794-4C75-AE2B-35963EB2E9D5}"/>
    <cellStyle name="Calculation 3 5 2 3" xfId="10794" xr:uid="{373CF15C-71F8-4FF9-8129-FDBF2E4C6350}"/>
    <cellStyle name="Calculation 3 5 2 3 2" xfId="22249" xr:uid="{1CC884CB-6C09-4FBF-9AA6-8DE57AC535EC}"/>
    <cellStyle name="Calculation 3 5 2 3 3" xfId="34333" xr:uid="{6D73259D-F622-419E-9572-C800CF92D5E7}"/>
    <cellStyle name="Calculation 3 5 2 4" xfId="12267" xr:uid="{117F6302-C232-4B2D-86A0-AE104BDB0B8B}"/>
    <cellStyle name="Calculation 3 5 2 4 2" xfId="23722" xr:uid="{58556DC2-F341-421E-9544-0FC0072A0742}"/>
    <cellStyle name="Calculation 3 5 2 4 3" xfId="35237" xr:uid="{80E2D6B5-13F3-40B1-97C4-99665C57D4AA}"/>
    <cellStyle name="Calculation 3 5 2 5" xfId="27199" xr:uid="{5216B4DC-2E0E-467E-A27E-6BBEE596AF52}"/>
    <cellStyle name="Calculation 3 5 2 5 2" xfId="37498" xr:uid="{D62A56DD-63B5-43F3-8FF1-AB2D75877788}"/>
    <cellStyle name="Calculation 3 5 2 6" xfId="19001" xr:uid="{CBE146EB-5FDE-4852-BD40-456473F73B40}"/>
    <cellStyle name="Calculation 3 5 2 7" xfId="31170" xr:uid="{77E7E056-FEE9-4B1C-9A1D-A1053D56ED63}"/>
    <cellStyle name="Calculation 3 5 2 8" xfId="28114" xr:uid="{39868E7B-F3AF-4CEC-979D-47E874B2104F}"/>
    <cellStyle name="Calculation 3 5 3" xfId="6052" xr:uid="{EDB38A4E-DB84-403E-A3FB-8A7A2D0F922D}"/>
    <cellStyle name="Calculation 3 5 3 2" xfId="9268" xr:uid="{1A5C5CB5-36A3-4AAE-8775-32D0CFF981CC}"/>
    <cellStyle name="Calculation 3 5 3 2 2" xfId="20723" xr:uid="{0B5BEF6B-3344-4785-B1E6-09EE0B1ABD0F}"/>
    <cellStyle name="Calculation 3 5 3 2 3" xfId="32808" xr:uid="{13075F3E-B181-4024-A36F-EA4E7F76F6EB}"/>
    <cellStyle name="Calculation 3 5 3 3" xfId="8026" xr:uid="{EEF83BB4-0AFE-4E07-912A-9FD8EF37782D}"/>
    <cellStyle name="Calculation 3 5 3 3 2" xfId="19481" xr:uid="{527AFE2B-5C2A-43EB-BD84-2B6A07DA760B}"/>
    <cellStyle name="Calculation 3 5 3 3 3" xfId="31566" xr:uid="{4C71A32F-8F7F-4009-90C5-6F3D11727AA4}"/>
    <cellStyle name="Calculation 3 5 3 4" xfId="26013" xr:uid="{DE12C28D-4A2D-4A77-BB25-DCE6872B1F98}"/>
    <cellStyle name="Calculation 3 5 3 4 2" xfId="36656" xr:uid="{00846157-323E-4487-999B-43C81483464D}"/>
    <cellStyle name="Calculation 3 5 3 5" xfId="17774" xr:uid="{F68CC8B3-0AC9-445F-B17B-EAC7A355AC52}"/>
    <cellStyle name="Calculation 3 5 3 6" xfId="30200" xr:uid="{1F32AC7A-D762-4EAA-B7CF-27CCF99E0B35}"/>
    <cellStyle name="Calculation 3 5 3 7" xfId="29241" xr:uid="{4E94F73A-D40C-41B4-AAF8-BEEB9C45C299}"/>
    <cellStyle name="Calculation 3 5 3 8" xfId="28734" xr:uid="{64943CEF-810A-4076-B751-A7584355D286}"/>
    <cellStyle name="Calculation 3 5 4" xfId="4993" xr:uid="{1F54831D-9F68-48C8-A467-4D7664BC8D4C}"/>
    <cellStyle name="Calculation 3 5 4 2" xfId="16777" xr:uid="{4D27C998-A2F3-4FE3-82B4-6355B55C7696}"/>
    <cellStyle name="Calculation 3 5 4 3" xfId="29425" xr:uid="{8838D360-20FA-4EE9-8757-198FDD57F8C3}"/>
    <cellStyle name="Calculation 3 5 5" xfId="8458" xr:uid="{B7632624-C82F-45C2-A1DF-8DE27B95582F}"/>
    <cellStyle name="Calculation 3 5 5 2" xfId="19913" xr:uid="{F86C16A2-6A8B-405D-8D92-EBFFB50D9E7E}"/>
    <cellStyle name="Calculation 3 5 5 3" xfId="31998" xr:uid="{F32CE920-6D6D-4EB5-A3DA-0DFACB04ECE8}"/>
    <cellStyle name="Calculation 3 5 6" xfId="10162" xr:uid="{A8A3B7D4-20D7-43F3-8C45-9469384EDE1A}"/>
    <cellStyle name="Calculation 3 5 6 2" xfId="21617" xr:uid="{288C1933-4425-498E-B7C8-6FD1263EF93F}"/>
    <cellStyle name="Calculation 3 5 6 3" xfId="33701" xr:uid="{33999813-882F-4368-B6E7-DB3C5C6A47A9}"/>
    <cellStyle name="Calculation 3 5 7" xfId="25052" xr:uid="{10EA9A0C-914C-424E-A477-0DFCB4756CC8}"/>
    <cellStyle name="Calculation 3 5 7 2" xfId="35964" xr:uid="{CD7B4F32-4108-414B-A4B0-CED20ADCCB9C}"/>
    <cellStyle name="Calculation 3 5 8" xfId="14893" xr:uid="{6AFCECB8-3087-4FDC-99B7-D5BA541909F9}"/>
    <cellStyle name="Calculation 3 5 9" xfId="28341" xr:uid="{423DB324-7780-44B3-A5EA-BBDD573E3DF7}"/>
    <cellStyle name="Calculation 3 6" xfId="6633" xr:uid="{80278862-3BF1-4D14-873E-F2110007DD29}"/>
    <cellStyle name="Calculation 3 6 2" xfId="9647" xr:uid="{DB51416D-8E07-40AE-BD04-406A35390FFF}"/>
    <cellStyle name="Calculation 3 6 2 2" xfId="21102" xr:uid="{01CA0AB0-438E-4E28-B464-D68540FB2D05}"/>
    <cellStyle name="Calculation 3 6 2 3" xfId="33187" xr:uid="{AC7553D6-F7AA-47BB-B8A7-FB3F2E2988E8}"/>
    <cellStyle name="Calculation 3 6 3" xfId="10419" xr:uid="{DA22032F-6C4A-476A-A707-0C7348EC53AB}"/>
    <cellStyle name="Calculation 3 6 3 2" xfId="21874" xr:uid="{8585B6BC-5C09-4861-B1F8-89E591977FDF}"/>
    <cellStyle name="Calculation 3 6 3 3" xfId="33958" xr:uid="{22AF26D3-CC60-436D-BCD2-69F9667DF839}"/>
    <cellStyle name="Calculation 3 6 4" xfId="11532" xr:uid="{B8F06BE6-739F-4D0C-B353-DF2F69FCEBDB}"/>
    <cellStyle name="Calculation 3 6 4 2" xfId="22987" xr:uid="{A239345E-F3CA-422B-A7C2-A86647B67505}"/>
    <cellStyle name="Calculation 3 6 4 3" xfId="34772" xr:uid="{CCB1EF9E-726E-4A21-A3BE-7D26846954D8}"/>
    <cellStyle name="Calculation 3 6 5" xfId="26397" xr:uid="{15F4A437-CC53-465D-B224-AC4DE16A7CC0}"/>
    <cellStyle name="Calculation 3 6 5 2" xfId="36961" xr:uid="{A43D451A-5E13-4782-9AEC-C98C512598EA}"/>
    <cellStyle name="Calculation 3 6 6" xfId="18221" xr:uid="{FF39DC9F-E6D8-4610-9024-6C4A7A89EB99}"/>
    <cellStyle name="Calculation 3 6 7" xfId="30604" xr:uid="{79A728C6-419B-4DF5-B444-08425A3DBC0A}"/>
    <cellStyle name="Calculation 3 6 8" xfId="18110" xr:uid="{D8DCA233-5382-4B25-B887-EC423DE2B044}"/>
    <cellStyle name="Calculation 3 7" xfId="5324" xr:uid="{152EB114-F89C-4DAB-B45B-2C0638F9DD60}"/>
    <cellStyle name="Calculation 3 7 2" xfId="8748" xr:uid="{F9EBC062-8D32-4B28-B006-CCF75DF5514D}"/>
    <cellStyle name="Calculation 3 7 2 2" xfId="20203" xr:uid="{89C70E17-B313-4221-9CB9-10CF791BF78D}"/>
    <cellStyle name="Calculation 3 7 2 3" xfId="32288" xr:uid="{484B7F49-1F39-413B-8C94-8315F2681ED3}"/>
    <cellStyle name="Calculation 3 7 3" xfId="8095" xr:uid="{97482825-785C-46FD-8F3A-134B4765B215}"/>
    <cellStyle name="Calculation 3 7 3 2" xfId="19550" xr:uid="{63B6B83B-9EAC-4B5B-826D-5ABB9489AB68}"/>
    <cellStyle name="Calculation 3 7 3 3" xfId="31635" xr:uid="{A4086C4D-9F67-439D-A4E8-F0BE45A6111B}"/>
    <cellStyle name="Calculation 3 7 4" xfId="25383" xr:uid="{EB1042DA-3AFA-45FD-B6BB-54F4F649AA0E}"/>
    <cellStyle name="Calculation 3 7 4 2" xfId="36227" xr:uid="{367FC4B2-994C-4721-B996-A2CD8858961E}"/>
    <cellStyle name="Calculation 3 7 5" xfId="17108" xr:uid="{FEB8B69F-67D5-4251-93A5-B535EAE5DF6C}"/>
    <cellStyle name="Calculation 3 7 6" xfId="29689" xr:uid="{CB05EA68-C721-4F87-81D2-6FEA07F1C787}"/>
    <cellStyle name="Calculation 3 7 7" xfId="36651" xr:uid="{4D520E3E-E040-4501-93DC-165CC79DF7F6}"/>
    <cellStyle name="Calculation 3 7 8" xfId="29866" xr:uid="{F05B064C-EBA6-48C7-86B9-8207CD27E962}"/>
    <cellStyle name="Calculation 3 8" xfId="3861" xr:uid="{93ECD687-5AF7-476F-AF44-894178E7636C}"/>
    <cellStyle name="Calculation 3 8 2" xfId="15648" xr:uid="{8C52A81A-AF8B-4034-B9DD-18BD37A4AFEC}"/>
    <cellStyle name="Calculation 3 8 3" xfId="28754" xr:uid="{8A95F052-3487-45DF-8EE0-B6451CFE5920}"/>
    <cellStyle name="Calculation 3 9" xfId="8016" xr:uid="{AA371588-3B48-44DF-BB88-88EE04574769}"/>
    <cellStyle name="Calculation 3 9 2" xfId="19471" xr:uid="{83CE250A-F403-4B19-BC9E-179291C65314}"/>
    <cellStyle name="Calculation 3 9 3" xfId="31557" xr:uid="{8C527A5A-1F89-4BF1-BC26-637170E23048}"/>
    <cellStyle name="Calculations" xfId="124" xr:uid="{68A179E4-CFB6-4BAD-8F33-BE627137A313}"/>
    <cellStyle name="Check Cell 2" xfId="1305" xr:uid="{7B0FEC99-DD92-4A21-80C4-0087DC2393DB}"/>
    <cellStyle name="Check Cell 3" xfId="1306" xr:uid="{D0228A71-7E85-4082-A95C-B1EFABE2F352}"/>
    <cellStyle name="column Head Underlined" xfId="1307" xr:uid="{8A9D636F-BDB0-4B80-9BE6-7BE762261665}"/>
    <cellStyle name="Column Heading" xfId="1308" xr:uid="{2EEC2C8E-278B-4930-89DD-03430BEE0C03}"/>
    <cellStyle name="Comma" xfId="12" builtinId="3"/>
    <cellStyle name="Comma [1]" xfId="1309" xr:uid="{45441D69-EA89-45A7-8A6B-DAA9A84DC139}"/>
    <cellStyle name="Comma [1] 2" xfId="1310" xr:uid="{ADAC0268-3FFE-43E8-B293-FCD411BD07E0}"/>
    <cellStyle name="Comma [1] 2 2" xfId="1311" xr:uid="{20E96AD0-18BD-45C4-9FD9-4B2C0C9EBE2B}"/>
    <cellStyle name="Comma [1] 2 3" xfId="1312" xr:uid="{D28C3852-14A6-4108-A6B2-F27D18BDFC43}"/>
    <cellStyle name="Comma [1] 2 4" xfId="1313" xr:uid="{C7ECD6ED-11D1-4A3C-8144-A0410EF21993}"/>
    <cellStyle name="Comma [1] 2 5" xfId="1314" xr:uid="{AA19DF7C-0601-4835-8171-978310B4AF3C}"/>
    <cellStyle name="Comma [1] 2 6" xfId="1315" xr:uid="{4EECF50C-03CB-4877-9222-8F905C27B2EC}"/>
    <cellStyle name="Comma [1] 2 7" xfId="1316" xr:uid="{AE8CF86C-38FC-42F3-A585-AEDF78618B33}"/>
    <cellStyle name="Comma [1] 2 8" xfId="1317" xr:uid="{8F5B82E2-28BB-45FA-BE4D-190FF98AA08C}"/>
    <cellStyle name="Comma 10" xfId="964" xr:uid="{12E0166D-FDA1-4D31-A718-57BDB8A4A18B}"/>
    <cellStyle name="Comma 10 10" xfId="13597" xr:uid="{873AF10B-AC95-4C3F-828E-B2B9097BFE95}"/>
    <cellStyle name="Comma 10 2" xfId="2386" xr:uid="{AECFB011-DA7E-4448-BD68-883AB6BA6415}"/>
    <cellStyle name="Comma 10 2 2" xfId="2771" xr:uid="{0216A408-37EA-4272-8836-996E33632E56}"/>
    <cellStyle name="Comma 10 2 2 2" xfId="7646" xr:uid="{30ADE52C-B1F2-4C72-B644-1E2355D2F64C}"/>
    <cellStyle name="Comma 10 2 2 2 2" xfId="12421" xr:uid="{894B77B1-4920-494E-AF10-5CD6C915BDFB}"/>
    <cellStyle name="Comma 10 2 2 2 2 2" xfId="23876" xr:uid="{CF423175-BA05-49AC-A2BF-7AC06F2B8C78}"/>
    <cellStyle name="Comma 10 2 2 2 3" xfId="27353" xr:uid="{0A290ABD-671F-4E03-903E-23971F1E9E10}"/>
    <cellStyle name="Comma 10 2 2 2 4" xfId="19157" xr:uid="{9F1A056F-F0D4-4B8B-B0C4-368C4CA4CDC8}"/>
    <cellStyle name="Comma 10 2 2 3" xfId="6215" xr:uid="{BE3FA2F7-6DED-4EFC-99D1-36A9444F6DB4}"/>
    <cellStyle name="Comma 10 2 2 3 2" xfId="26167" xr:uid="{9B45B7E1-DEF9-4C1E-8A4F-791A98457F3A}"/>
    <cellStyle name="Comma 10 2 2 3 3" xfId="17932" xr:uid="{037EE34A-4FAA-43C0-85A3-150AB44FD059}"/>
    <cellStyle name="Comma 10 2 2 4" xfId="4665" xr:uid="{CF9E9B68-3BD1-486A-80A8-CD565749CA6F}"/>
    <cellStyle name="Comma 10 2 2 4 2" xfId="16449" xr:uid="{3E315698-B95B-4AD6-B364-6746C747BBF8}"/>
    <cellStyle name="Comma 10 2 2 5" xfId="11388" xr:uid="{79F5437E-246D-4929-BF35-86A44EB62573}"/>
    <cellStyle name="Comma 10 2 2 5 2" xfId="22843" xr:uid="{2188B19C-1A8F-4ED7-AD26-A98A169A4679}"/>
    <cellStyle name="Comma 10 2 2 6" xfId="24725" xr:uid="{F8D9FD78-33D5-476A-9D3A-8CF7CA79AE8C}"/>
    <cellStyle name="Comma 10 2 2 7" xfId="14564" xr:uid="{F25776F5-9666-413D-9B9E-D103031D52DE}"/>
    <cellStyle name="Comma 10 2 3" xfId="2590" xr:uid="{3FF1C186-F13D-4943-8FDF-B4AD3137CB27}"/>
    <cellStyle name="Comma 10 2 3 2" xfId="7029" xr:uid="{28140292-CF95-4C53-BCE2-C41969FB381A}"/>
    <cellStyle name="Comma 10 2 3 2 2" xfId="26745" xr:uid="{47DCAEF6-0603-4DA1-9E2D-946A9357BDFC}"/>
    <cellStyle name="Comma 10 2 3 2 3" xfId="18590" xr:uid="{1FAB28F9-104D-4333-BA16-7D7E7DB47F9C}"/>
    <cellStyle name="Comma 10 2 3 3" xfId="4485" xr:uid="{634CBAEC-364E-400B-BC95-C3808384647D}"/>
    <cellStyle name="Comma 10 2 3 3 2" xfId="16269" xr:uid="{260695B8-0FAF-4D99-A995-02F845ED8F33}"/>
    <cellStyle name="Comma 10 2 3 4" xfId="11879" xr:uid="{CE86428C-6830-45F0-A187-281BDF577249}"/>
    <cellStyle name="Comma 10 2 3 4 2" xfId="23334" xr:uid="{58DDC0F7-ECFC-43B1-8E3E-3A8FE5CC4292}"/>
    <cellStyle name="Comma 10 2 3 5" xfId="24547" xr:uid="{FDCF5100-AFA7-4E4E-82D9-BE986F5689E0}"/>
    <cellStyle name="Comma 10 2 3 6" xfId="14385" xr:uid="{8FB03F49-0D9A-4F45-9CE6-042E9D44FA01}"/>
    <cellStyle name="Comma 10 2 4" xfId="3266" xr:uid="{47F2E4FE-374B-4730-9A5F-6F9E587912CD}"/>
    <cellStyle name="Comma 10 2 4 2" xfId="5158" xr:uid="{EC16AF39-8BE4-4AD8-ACFE-2C7F7AE55AA6}"/>
    <cellStyle name="Comma 10 2 4 2 2" xfId="16942" xr:uid="{BD5025A3-E66A-4F6A-BB60-912102739CB4}"/>
    <cellStyle name="Comma 10 2 4 3" xfId="25217" xr:uid="{19333ED3-2D5B-4653-B5FF-F526DCA17FA3}"/>
    <cellStyle name="Comma 10 2 4 4" xfId="15058" xr:uid="{5E186802-E6AE-41AF-B646-29E894E71B72}"/>
    <cellStyle name="Comma 10 2 5" xfId="5596" xr:uid="{FE81BE7F-C953-45FD-B9AC-972F5DA00A58}"/>
    <cellStyle name="Comma 10 2 5 2" xfId="25625" xr:uid="{87E5B717-21D3-401A-BC34-0D9ECB2C59E1}"/>
    <cellStyle name="Comma 10 2 5 3" xfId="17364" xr:uid="{8F11F9A7-1730-4518-916E-E4F0566579DE}"/>
    <cellStyle name="Comma 10 2 6" xfId="4289" xr:uid="{56E761D6-AD17-4258-9FEE-4D5CCC2DF1F1}"/>
    <cellStyle name="Comma 10 2 6 2" xfId="16073" xr:uid="{1E0AFECD-85CD-483F-9BD9-40B5DB035061}"/>
    <cellStyle name="Comma 10 2 7" xfId="11207" xr:uid="{3B347381-EDEF-4592-9455-F62E22068544}"/>
    <cellStyle name="Comma 10 2 7 2" xfId="22662" xr:uid="{61580663-23D8-4F29-A27F-9928D999BBC9}"/>
    <cellStyle name="Comma 10 2 8" xfId="24362" xr:uid="{5FB83C39-BB29-44E6-9624-D9F3B5072824}"/>
    <cellStyle name="Comma 10 2 9" xfId="14189" xr:uid="{BC4BA49A-F9DD-42EA-A70F-DAA78BBD3619}"/>
    <cellStyle name="Comma 10 3" xfId="2682" xr:uid="{F699291D-20F4-4231-93E0-226E5AEC1AD9}"/>
    <cellStyle name="Comma 10 3 2" xfId="7393" xr:uid="{D81B5881-8C1F-4685-B3B1-AE3AEF5DEA0B}"/>
    <cellStyle name="Comma 10 3 2 2" xfId="12177" xr:uid="{D5A48712-24BA-45BB-A546-F3B0C24EB6F2}"/>
    <cellStyle name="Comma 10 3 2 2 2" xfId="23632" xr:uid="{B1E82464-DBDD-4B0C-BC07-1CE6285467BE}"/>
    <cellStyle name="Comma 10 3 2 3" xfId="27109" xr:uid="{B3EBD0AD-BBB3-42C4-82CB-889CA6507AE8}"/>
    <cellStyle name="Comma 10 3 2 4" xfId="18911" xr:uid="{9F8E8356-775C-4340-8A11-60FC56CE6BB3}"/>
    <cellStyle name="Comma 10 3 3" xfId="5962" xr:uid="{97687137-89C1-4892-A3FC-3BBD4D3C407B}"/>
    <cellStyle name="Comma 10 3 3 2" xfId="25923" xr:uid="{21BA1C97-BD2F-4EA2-AAA3-A17B2E737202}"/>
    <cellStyle name="Comma 10 3 3 3" xfId="17684" xr:uid="{13D4E605-404E-42E6-A05D-9D5E4810EF77}"/>
    <cellStyle name="Comma 10 3 4" xfId="4576" xr:uid="{3FD5E0E0-7F46-434E-AF9B-77981D899122}"/>
    <cellStyle name="Comma 10 3 4 2" xfId="16360" xr:uid="{9484AD48-A08E-46C4-9835-35F67D912947}"/>
    <cellStyle name="Comma 10 3 5" xfId="11300" xr:uid="{F12FAAE0-F808-4A41-9E50-3033BEBCD4BA}"/>
    <cellStyle name="Comma 10 3 5 2" xfId="22755" xr:uid="{F642C8DB-D43B-477F-8016-1908A8C1D6BD}"/>
    <cellStyle name="Comma 10 3 6" xfId="24637" xr:uid="{7B95D1BB-32E9-4F0D-9223-960E98DE28FF}"/>
    <cellStyle name="Comma 10 3 7" xfId="14476" xr:uid="{656B93DA-A143-4C4C-BF46-53587E1984BF}"/>
    <cellStyle name="Comma 10 4" xfId="2501" xr:uid="{FF63D6BA-9C05-4E91-BDE1-7790718421E8}"/>
    <cellStyle name="Comma 10 4 2" xfId="7818" xr:uid="{A2FBF972-87FB-4811-822C-43C1449D7E9D}"/>
    <cellStyle name="Comma 10 4 2 2" xfId="12593" xr:uid="{095BE842-887A-4E9A-B77F-688C0D7B0517}"/>
    <cellStyle name="Comma 10 4 2 2 2" xfId="24048" xr:uid="{04E34142-62B3-4D4D-90BA-45BACFB55C43}"/>
    <cellStyle name="Comma 10 4 2 3" xfId="27525" xr:uid="{5109D844-8BC6-460E-B478-03DAA072F8D1}"/>
    <cellStyle name="Comma 10 4 2 4" xfId="19329" xr:uid="{34C33773-46D6-4CC3-9196-E4334F9B84F0}"/>
    <cellStyle name="Comma 10 4 3" xfId="6423" xr:uid="{189E8D6A-96B4-49B2-A222-8F84C1705F7C}"/>
    <cellStyle name="Comma 10 4 3 2" xfId="26339" xr:uid="{4B4339D7-29C3-4B2A-A250-5FAF15E3D45C}"/>
    <cellStyle name="Comma 10 4 3 3" xfId="18126" xr:uid="{3FC9864A-FDD1-41C0-8C1C-71C2AB6017D4}"/>
    <cellStyle name="Comma 10 4 4" xfId="4396" xr:uid="{85FF84F9-A709-41CF-8DB6-D3C916110D4A}"/>
    <cellStyle name="Comma 10 4 4 2" xfId="16180" xr:uid="{10102F78-CFF0-41B4-8FEB-2B3F1D1AB987}"/>
    <cellStyle name="Comma 10 4 5" xfId="11476" xr:uid="{B930FE87-20E4-4628-BB00-1E2E0C84BADF}"/>
    <cellStyle name="Comma 10 4 5 2" xfId="22931" xr:uid="{946CE9D0-88D1-434D-B98E-7ECA494FB319}"/>
    <cellStyle name="Comma 10 4 6" xfId="24459" xr:uid="{F7FD80B6-9E2D-4D44-9F26-EA785D3C4587}"/>
    <cellStyle name="Comma 10 4 7" xfId="14296" xr:uid="{20465309-380A-4BE5-9292-EEA44C03B147}"/>
    <cellStyle name="Comma 10 5" xfId="2997" xr:uid="{BB677542-4D91-4612-B469-D530B395F7AB}"/>
    <cellStyle name="Comma 10 5 2" xfId="6823" xr:uid="{994CD90B-BDE7-4F7C-92D0-E63CB46DD1B5}"/>
    <cellStyle name="Comma 10 5 2 2" xfId="26548" xr:uid="{60F368B4-BCC8-4B2B-A128-EE368B5EC8E5}"/>
    <cellStyle name="Comma 10 5 2 3" xfId="18389" xr:uid="{48959CAC-036C-4DD4-8835-25F99A12AC02}"/>
    <cellStyle name="Comma 10 5 3" xfId="4890" xr:uid="{60031176-BEA6-4A0E-8BD4-920994F1FBC5}"/>
    <cellStyle name="Comma 10 5 3 2" xfId="16674" xr:uid="{4890C4B9-0D42-4D5A-90C5-56D4616A899C}"/>
    <cellStyle name="Comma 10 5 4" xfId="11683" xr:uid="{1D95976C-FB34-441E-A2DF-02C72F0B9808}"/>
    <cellStyle name="Comma 10 5 4 2" xfId="23138" xr:uid="{87EC8D63-25DB-4EB4-8365-48948A931D95}"/>
    <cellStyle name="Comma 10 5 5" xfId="24949" xr:uid="{32D5E391-01F2-4E4C-BA79-17DF2ECE726E}"/>
    <cellStyle name="Comma 10 5 6" xfId="14790" xr:uid="{0C456DCA-CD3D-41D6-B5E2-9E39B474AC97}"/>
    <cellStyle name="Comma 10 6" xfId="1318" xr:uid="{E266D7BC-BAD1-4967-ACA0-6C21202E5BF8}"/>
    <cellStyle name="Comma 10 6 2" xfId="5325" xr:uid="{F18AB6A1-DC5B-4C07-8C75-196F4383B574}"/>
    <cellStyle name="Comma 10 6 2 2" xfId="17109" xr:uid="{F22FA902-E67F-4A4C-80F1-C41772BCD72D}"/>
    <cellStyle name="Comma 10 6 3" xfId="25384" xr:uid="{A1154DE5-033A-43DE-A95A-16E10E7983F5}"/>
    <cellStyle name="Comma 10 6 4" xfId="13782" xr:uid="{8514EEA6-39F7-469B-876A-3F14A3F8AE69}"/>
    <cellStyle name="Comma 10 7" xfId="3862" xr:uid="{BD13E54F-2580-4942-924C-23CF3C3241E9}"/>
    <cellStyle name="Comma 10 7 2" xfId="15649" xr:uid="{1BA2D468-C51E-4D39-B6B2-B839A9F85BFB}"/>
    <cellStyle name="Comma 10 8" xfId="11105" xr:uid="{7910216E-F1BB-4DF2-BEA0-BF202EF893F3}"/>
    <cellStyle name="Comma 10 8 2" xfId="22560" xr:uid="{844489D6-C90A-480A-BEA4-8668E898F058}"/>
    <cellStyle name="Comma 10 9" xfId="24171" xr:uid="{3CA42852-EB46-49C7-A134-E2C2AF560493}"/>
    <cellStyle name="Comma 11" xfId="81" xr:uid="{E35B75C8-B3D6-43C8-BE11-F80DDBFC426C}"/>
    <cellStyle name="Comma 11 10" xfId="12743" xr:uid="{1FAB12EB-25CF-453A-AF85-018E2F4141B5}"/>
    <cellStyle name="Comma 11 2" xfId="113" xr:uid="{B736B697-7F05-4C68-8AE9-07DC90F6CBEF}"/>
    <cellStyle name="Comma 11 2 10" xfId="12770" xr:uid="{E6B398F7-DD34-4965-B678-86AE2F7E83E3}"/>
    <cellStyle name="Comma 11 2 2" xfId="179" xr:uid="{28153684-2CBF-42CE-A1BF-8BF39434D125}"/>
    <cellStyle name="Comma 11 2 2 2" xfId="281" xr:uid="{E6B16DC6-7D04-4E33-8827-75ADACDE513C}"/>
    <cellStyle name="Comma 11 2 2 2 2" xfId="712" xr:uid="{F1C571D3-4D12-4FC2-8237-0F594677E90C}"/>
    <cellStyle name="Comma 11 2 2 2 2 2" xfId="3838" xr:uid="{C6BC6271-796E-4FA7-AC2F-D0E36A2CE0B8}"/>
    <cellStyle name="Comma 11 2 2 2 2 2 2" xfId="15626" xr:uid="{771BA1BD-1F4F-409D-B80A-57E34E956AA2}"/>
    <cellStyle name="Comma 11 2 2 2 2 3" xfId="13359" xr:uid="{B1F7665E-133E-4113-AC39-D3E4075B42ED}"/>
    <cellStyle name="Comma 11 2 2 2 3" xfId="497" xr:uid="{BE0CBA55-18B4-404B-9224-4D06C3D21F4E}"/>
    <cellStyle name="Comma 11 2 2 2 3 2" xfId="13145" xr:uid="{A401CAC1-3B3A-4C8D-A905-C1FE2E4E963E}"/>
    <cellStyle name="Comma 11 2 2 2 4" xfId="3628" xr:uid="{71195C85-C5D9-43D2-B9E8-15762B6AD6B2}"/>
    <cellStyle name="Comma 11 2 2 2 4 2" xfId="15416" xr:uid="{16D8FB7D-3A13-42D0-8569-A073A9C5587A}"/>
    <cellStyle name="Comma 11 2 2 2 5" xfId="7644" xr:uid="{31262BC1-260A-495D-BBD3-33DFF83DF01E}"/>
    <cellStyle name="Comma 11 2 2 2 5 2" xfId="19155" xr:uid="{88F9A4F1-E2B1-4423-BDAC-8F7391B74340}"/>
    <cellStyle name="Comma 11 2 2 2 6" xfId="12419" xr:uid="{D2CB0BEA-125B-4567-9DDB-58D3BD7B207D}"/>
    <cellStyle name="Comma 11 2 2 2 6 2" xfId="23874" xr:uid="{4FA0D569-3310-4092-B634-085107775043}"/>
    <cellStyle name="Comma 11 2 2 2 7" xfId="27351" xr:uid="{DD17863F-A9A6-47BE-AE08-C073590BFF43}"/>
    <cellStyle name="Comma 11 2 2 2 8" xfId="12932" xr:uid="{D5DB39C3-C2D8-4C60-89FA-99F9010C5CEC}"/>
    <cellStyle name="Comma 11 2 2 3" xfId="610" xr:uid="{646DF7CE-A4CD-4DDD-B0A0-6339920C3CA5}"/>
    <cellStyle name="Comma 11 2 2 3 2" xfId="2769" xr:uid="{644E9DB9-0884-4A61-8D1A-836D7732F36E}"/>
    <cellStyle name="Comma 11 2 2 3 2 2" xfId="14562" xr:uid="{2E28A542-E7C1-4AFE-8D56-F542EA2028F0}"/>
    <cellStyle name="Comma 11 2 2 3 3" xfId="3736" xr:uid="{D1CE8106-4C1E-4FDF-82DE-64045F370C82}"/>
    <cellStyle name="Comma 11 2 2 3 3 2" xfId="15524" xr:uid="{D86C744D-C662-489F-ACE0-C416CFC2C669}"/>
    <cellStyle name="Comma 11 2 2 3 4" xfId="6213" xr:uid="{5647C43B-5FEE-4893-BB57-F7354829D844}"/>
    <cellStyle name="Comma 11 2 2 3 4 2" xfId="17930" xr:uid="{0970A30A-4637-48CC-80BC-8AA81F4B0529}"/>
    <cellStyle name="Comma 11 2 2 3 5" xfId="26165" xr:uid="{D325C863-F145-4770-AA20-173F8C8A4DFD}"/>
    <cellStyle name="Comma 11 2 2 3 6" xfId="13257" xr:uid="{01D7C843-F389-4770-A454-4C9754B4FA94}"/>
    <cellStyle name="Comma 11 2 2 4" xfId="395" xr:uid="{FC4A2A20-3454-410A-9258-2B4F17DC1E19}"/>
    <cellStyle name="Comma 11 2 2 4 2" xfId="13043" xr:uid="{DD7E81D5-EE9C-4BD3-8E61-718B37805DDF}"/>
    <cellStyle name="Comma 11 2 2 5" xfId="3526" xr:uid="{FD2C373A-36D5-498A-B4F9-F9CA867C92CB}"/>
    <cellStyle name="Comma 11 2 2 5 2" xfId="15314" xr:uid="{7B3EF7A5-5982-45C8-99FB-0E650A40C945}"/>
    <cellStyle name="Comma 11 2 2 6" xfId="4663" xr:uid="{11AEAC76-391F-4988-974D-08C052DC54FA}"/>
    <cellStyle name="Comma 11 2 2 6 2" xfId="16447" xr:uid="{DCD56FBF-19D4-4924-A414-890B61E9BAC6}"/>
    <cellStyle name="Comma 11 2 2 7" xfId="11386" xr:uid="{0F297642-49FF-4CFD-8493-888C85830150}"/>
    <cellStyle name="Comma 11 2 2 7 2" xfId="22841" xr:uid="{0F8ED68F-08D2-491E-B130-9C7A84E58FA5}"/>
    <cellStyle name="Comma 11 2 2 8" xfId="24723" xr:uid="{0B73973A-770C-42C3-91A0-17DBBDA4787D}"/>
    <cellStyle name="Comma 11 2 2 9" xfId="12830" xr:uid="{1E81A3CC-4EA0-4201-92A3-B85DFFF67201}"/>
    <cellStyle name="Comma 11 2 3" xfId="231" xr:uid="{1D070579-7782-43B6-8B16-C67EE862B85B}"/>
    <cellStyle name="Comma 11 2 3 2" xfId="662" xr:uid="{0F079AFC-6EC9-4B74-AD43-44576B12AA81}"/>
    <cellStyle name="Comma 11 2 3 2 2" xfId="2588" xr:uid="{CA5649F9-BDA5-4650-B7BA-6EE57C059818}"/>
    <cellStyle name="Comma 11 2 3 2 2 2" xfId="14383" xr:uid="{E954D985-A09E-410B-AE3E-E12496FC5B02}"/>
    <cellStyle name="Comma 11 2 3 2 3" xfId="3788" xr:uid="{12F540EE-6598-4B7C-B559-ED9D71ABD3B5}"/>
    <cellStyle name="Comma 11 2 3 2 3 2" xfId="15576" xr:uid="{BA7E574B-F1CD-4B82-8A2E-0A7FC31E269D}"/>
    <cellStyle name="Comma 11 2 3 2 4" xfId="7024" xr:uid="{42728E18-AB9C-4136-9219-92B2C63468D4}"/>
    <cellStyle name="Comma 11 2 3 2 4 2" xfId="18586" xr:uid="{2E32372D-6545-43B9-8A78-51529AF35CF8}"/>
    <cellStyle name="Comma 11 2 3 2 5" xfId="26740" xr:uid="{96DFAFD1-5FE8-4B13-9A98-9B9DBB85A8E1}"/>
    <cellStyle name="Comma 11 2 3 2 6" xfId="13309" xr:uid="{167541BD-B50E-4E1B-B015-C5F723D0965C}"/>
    <cellStyle name="Comma 11 2 3 3" xfId="447" xr:uid="{240038DA-0EF2-4A31-AFD7-32570F846A16}"/>
    <cellStyle name="Comma 11 2 3 3 2" xfId="13095" xr:uid="{2D435E7A-6C00-45E2-B52A-C475CCA47A40}"/>
    <cellStyle name="Comma 11 2 3 4" xfId="3578" xr:uid="{ADC72A0F-97D2-4408-B25A-676F87A534F9}"/>
    <cellStyle name="Comma 11 2 3 4 2" xfId="15366" xr:uid="{4E295618-116E-4867-8155-D31FDF9A386F}"/>
    <cellStyle name="Comma 11 2 3 5" xfId="4483" xr:uid="{8A88C54F-F2A4-4CEC-B29B-56913178C559}"/>
    <cellStyle name="Comma 11 2 3 5 2" xfId="16267" xr:uid="{262B9EF5-012D-41DB-B781-B0B0353B5645}"/>
    <cellStyle name="Comma 11 2 3 6" xfId="11875" xr:uid="{2333BD57-14E0-4377-A9D2-F5D25155819E}"/>
    <cellStyle name="Comma 11 2 3 6 2" xfId="23330" xr:uid="{A44C6B5C-5A7B-451A-8B5B-B8B6B9E57A48}"/>
    <cellStyle name="Comma 11 2 3 7" xfId="24545" xr:uid="{F3AFD923-7997-4A0B-9570-098527B96A1E}"/>
    <cellStyle name="Comma 11 2 3 8" xfId="12882" xr:uid="{06A4D6E9-B429-49C6-B734-CDDB8D5ED6FE}"/>
    <cellStyle name="Comma 11 2 4" xfId="555" xr:uid="{8249F7A0-017B-40A0-BBD4-ED457F006E39}"/>
    <cellStyle name="Comma 11 2 4 2" xfId="3263" xr:uid="{44A63F82-0C76-4F34-9006-216743D61D85}"/>
    <cellStyle name="Comma 11 2 4 2 2" xfId="15055" xr:uid="{9D6F08DD-D94A-44F3-9CDF-195F6F73A222}"/>
    <cellStyle name="Comma 11 2 4 3" xfId="3681" xr:uid="{22BE0543-6BBB-4153-AEF6-B1A6A2E968CA}"/>
    <cellStyle name="Comma 11 2 4 3 2" xfId="15469" xr:uid="{ED2E621D-0D90-4D05-802B-CC35352AB25F}"/>
    <cellStyle name="Comma 11 2 4 4" xfId="5155" xr:uid="{AF82357F-9A6B-43D1-A7DE-B2709A26ED74}"/>
    <cellStyle name="Comma 11 2 4 4 2" xfId="16939" xr:uid="{DB4201A5-5B52-441C-9DF4-E646ADF1E042}"/>
    <cellStyle name="Comma 11 2 4 5" xfId="25214" xr:uid="{58A8C0F2-B866-4802-97AC-9C05EFD52766}"/>
    <cellStyle name="Comma 11 2 4 6" xfId="13202" xr:uid="{F6C909B4-E71A-40C9-B72A-B491734E9035}"/>
    <cellStyle name="Comma 11 2 5" xfId="340" xr:uid="{417E7732-017E-43A5-A8C9-AFC91FF07085}"/>
    <cellStyle name="Comma 11 2 5 2" xfId="2383" xr:uid="{22ADE22D-532C-4D3C-BBD9-28E57DD17A5B}"/>
    <cellStyle name="Comma 11 2 5 2 2" xfId="14187" xr:uid="{9D0ACA6C-0413-4218-AB95-406BC662FC67}"/>
    <cellStyle name="Comma 11 2 5 3" xfId="5591" xr:uid="{3D9EFB7D-425D-4912-899F-AD1B177C386E}"/>
    <cellStyle name="Comma 11 2 5 3 2" xfId="17359" xr:uid="{9FB3E784-8D06-45B0-A3B9-73115FD9FA68}"/>
    <cellStyle name="Comma 11 2 5 4" xfId="25621" xr:uid="{6EF02BB9-9031-4A7F-B2AA-26301D8D3099}"/>
    <cellStyle name="Comma 11 2 5 5" xfId="12988" xr:uid="{53FFE067-6A96-4130-8ADC-8D85452D5E3C}"/>
    <cellStyle name="Comma 11 2 6" xfId="3471" xr:uid="{5C94E4E8-D64C-458B-BBBD-1057072284C8}"/>
    <cellStyle name="Comma 11 2 6 2" xfId="15259" xr:uid="{15B06A2A-5B2F-4F5B-BED8-4683F911201F}"/>
    <cellStyle name="Comma 11 2 7" xfId="4287" xr:uid="{5E40991A-874A-4A65-9457-1CB26D1565A1}"/>
    <cellStyle name="Comma 11 2 7 2" xfId="16071" xr:uid="{AF4B234E-9CB7-4B7F-9F2B-D5837C39199E}"/>
    <cellStyle name="Comma 11 2 8" xfId="11205" xr:uid="{114AB69D-E818-4267-AA95-F44BA54F2EDA}"/>
    <cellStyle name="Comma 11 2 8 2" xfId="22660" xr:uid="{CAAAA97C-F68A-41F3-A717-03F010C98FBA}"/>
    <cellStyle name="Comma 11 2 9" xfId="24360" xr:uid="{87DB901D-E8F2-49A1-83D2-9C71DC187275}"/>
    <cellStyle name="Comma 11 3" xfId="156" xr:uid="{5C50E0C2-84C4-405A-8822-6DE13766D5ED}"/>
    <cellStyle name="Comma 11 3 2" xfId="587" xr:uid="{89658F35-0EC7-4AC9-B63B-DF250D13B4A7}"/>
    <cellStyle name="Comma 11 3 2 2" xfId="2678" xr:uid="{09E33D2A-2E6B-4331-BFC1-A61155481574}"/>
    <cellStyle name="Comma 11 3 2 2 2" xfId="14472" xr:uid="{9E2D2250-3103-473C-9167-76FCB925ECC6}"/>
    <cellStyle name="Comma 11 3 2 3" xfId="3713" xr:uid="{115B50B9-ACFC-4CC9-AC6E-D44E03FC4A33}"/>
    <cellStyle name="Comma 11 3 2 3 2" xfId="15501" xr:uid="{5E733994-103F-4981-B73C-4774DC6E451C}"/>
    <cellStyle name="Comma 11 3 2 4" xfId="7378" xr:uid="{94311482-54CE-4BA6-AD25-EB568FCC6470}"/>
    <cellStyle name="Comma 11 3 2 4 2" xfId="18896" xr:uid="{9CBAEC09-DF1A-4DEA-989D-F9A36A151C7E}"/>
    <cellStyle name="Comma 11 3 2 5" xfId="12162" xr:uid="{CD282CDE-A1F8-4AFF-8E57-16FB4E3B38B4}"/>
    <cellStyle name="Comma 11 3 2 5 2" xfId="23617" xr:uid="{98803810-98C1-4DED-8D93-762B060C88C2}"/>
    <cellStyle name="Comma 11 3 2 6" xfId="27094" xr:uid="{4E0A3CF2-DB1D-446C-A904-DF7A57A8C648}"/>
    <cellStyle name="Comma 11 3 2 7" xfId="13234" xr:uid="{EBDB6933-C0DB-4CEF-90B1-D17367C52EDE}"/>
    <cellStyle name="Comma 11 3 3" xfId="372" xr:uid="{B22E74C9-9FE8-43DF-8C99-691BCA3E814D}"/>
    <cellStyle name="Comma 11 3 3 2" xfId="5946" xr:uid="{90B68B44-9BD2-4F44-B84F-03832D8932B8}"/>
    <cellStyle name="Comma 11 3 3 2 2" xfId="17668" xr:uid="{C3928519-281E-4185-8C3D-D56AAF14D732}"/>
    <cellStyle name="Comma 11 3 3 3" xfId="25908" xr:uid="{FE1E5EA8-4E8A-4881-83C5-26998C0F98C5}"/>
    <cellStyle name="Comma 11 3 3 4" xfId="13020" xr:uid="{54EC9B35-2078-40E8-99E3-0BEDFF7BC1CF}"/>
    <cellStyle name="Comma 11 3 4" xfId="3503" xr:uid="{7C060F42-49BA-49F3-9F09-5AA59D926FD3}"/>
    <cellStyle name="Comma 11 3 4 2" xfId="15291" xr:uid="{D9517C6D-8D2C-438A-8D7B-8B6205380E5B}"/>
    <cellStyle name="Comma 11 3 5" xfId="4573" xr:uid="{D0ECEB87-E67B-4139-9B28-B0EDBC137519}"/>
    <cellStyle name="Comma 11 3 5 2" xfId="16357" xr:uid="{0804AF54-BECC-4B48-BCC6-790F39F321F3}"/>
    <cellStyle name="Comma 11 3 6" xfId="11298" xr:uid="{BD29647A-2B64-4696-9566-2AE65C180317}"/>
    <cellStyle name="Comma 11 3 6 2" xfId="22753" xr:uid="{9B5B7FCD-8B0F-424C-8DB7-FA8328384581}"/>
    <cellStyle name="Comma 11 3 7" xfId="24634" xr:uid="{CECF3F1A-65D2-46D0-BA28-8C689DF720A2}"/>
    <cellStyle name="Comma 11 3 8" xfId="12807" xr:uid="{449D190C-F863-4A32-AC38-290F5275D96D}"/>
    <cellStyle name="Comma 11 4" xfId="207" xr:uid="{EEBA2BC9-C2B2-4095-8399-BB55FAB45863}"/>
    <cellStyle name="Comma 11 4 2" xfId="638" xr:uid="{F42E8384-62E5-472A-98A6-650C1011D744}"/>
    <cellStyle name="Comma 11 4 2 2" xfId="2497" xr:uid="{682379AE-1A81-4412-A415-DD32A795A8EA}"/>
    <cellStyle name="Comma 11 4 2 2 2" xfId="14292" xr:uid="{1F30E0E9-E71C-4699-9B8F-9128A82741D6}"/>
    <cellStyle name="Comma 11 4 2 3" xfId="3764" xr:uid="{D15ACE20-70DF-48B2-85D7-8A764408D139}"/>
    <cellStyle name="Comma 11 4 2 3 2" xfId="15552" xr:uid="{5B07024F-2449-4656-9E68-60EBECBA105B}"/>
    <cellStyle name="Comma 11 4 2 4" xfId="7819" xr:uid="{5F261865-B5BD-4B7B-87B8-8F43BA059EAF}"/>
    <cellStyle name="Comma 11 4 2 4 2" xfId="19330" xr:uid="{D964491E-152F-4229-8DE1-69DE58490C3E}"/>
    <cellStyle name="Comma 11 4 2 5" xfId="12594" xr:uid="{0E3AF72C-889D-4831-8CED-D25FA9BBBFDB}"/>
    <cellStyle name="Comma 11 4 2 5 2" xfId="24049" xr:uid="{485B6183-877A-4915-AD56-E0420ABB1BA5}"/>
    <cellStyle name="Comma 11 4 2 6" xfId="27526" xr:uid="{CE2A6B4B-F1A9-4C41-B502-8B8CEC6B6535}"/>
    <cellStyle name="Comma 11 4 2 7" xfId="13285" xr:uid="{A6EF06CE-63B3-44B6-AEF4-8D83BA9ABF31}"/>
    <cellStyle name="Comma 11 4 3" xfId="423" xr:uid="{7935AA4B-3E31-4EC6-86AD-CDDA4B750982}"/>
    <cellStyle name="Comma 11 4 3 2" xfId="6424" xr:uid="{CFBA7DC0-000E-4376-BD62-F87160D8A0AA}"/>
    <cellStyle name="Comma 11 4 3 2 2" xfId="18127" xr:uid="{CFA0DC8A-A275-44A7-9837-915773E41F22}"/>
    <cellStyle name="Comma 11 4 3 3" xfId="26340" xr:uid="{7451E7BD-AC79-4C3A-A522-EBE4F1CD0228}"/>
    <cellStyle name="Comma 11 4 3 4" xfId="13071" xr:uid="{205783E8-E401-4692-8430-1ED1318C72A7}"/>
    <cellStyle name="Comma 11 4 4" xfId="3554" xr:uid="{19B44E5F-1E5D-4F1D-A622-807D93AA514E}"/>
    <cellStyle name="Comma 11 4 4 2" xfId="15342" xr:uid="{BF2499BF-A5CC-433C-B4FC-04A126E2D03F}"/>
    <cellStyle name="Comma 11 4 5" xfId="4393" xr:uid="{1FA3AB36-26C6-48FC-84AD-E7C1CD1FFCBF}"/>
    <cellStyle name="Comma 11 4 5 2" xfId="16177" xr:uid="{63A37D89-E5FD-47C1-9C6A-2EE0A0AF0820}"/>
    <cellStyle name="Comma 11 4 6" xfId="11477" xr:uid="{5603B801-50B8-4D2E-BC2A-590E5CE9AE6E}"/>
    <cellStyle name="Comma 11 4 6 2" xfId="22932" xr:uid="{36A04E98-5217-4F67-82EE-CA00036F403C}"/>
    <cellStyle name="Comma 11 4 7" xfId="24456" xr:uid="{65C1F328-21DF-4E98-A396-3BC23A56F29B}"/>
    <cellStyle name="Comma 11 4 8" xfId="12858" xr:uid="{6D0CE353-878B-49B1-96AD-D8E3DF99FA46}"/>
    <cellStyle name="Comma 11 5" xfId="531" xr:uid="{A390DA78-4644-4E83-A9DD-2FB0900EDAC0}"/>
    <cellStyle name="Comma 11 5 2" xfId="2863" xr:uid="{A3CC182D-02E8-4C00-8856-07BA07616896}"/>
    <cellStyle name="Comma 11 5 2 2" xfId="6820" xr:uid="{4177A87A-71BE-4047-ACE0-EED860161B93}"/>
    <cellStyle name="Comma 11 5 2 2 2" xfId="18386" xr:uid="{9F27545C-9364-4161-9A62-583EACCF7736}"/>
    <cellStyle name="Comma 11 5 2 3" xfId="26545" xr:uid="{66202E6E-16E3-4A6A-B30F-72470E49AA7D}"/>
    <cellStyle name="Comma 11 5 2 4" xfId="14656" xr:uid="{BFB645E0-B654-4504-AD52-18B9BD37334E}"/>
    <cellStyle name="Comma 11 5 3" xfId="981" xr:uid="{3F218A43-979F-44ED-A99C-02559A2A0066}"/>
    <cellStyle name="Comma 11 5 3 2" xfId="13609" xr:uid="{357EC9F5-D5C7-4D2E-A48C-2294BF78F3BE}"/>
    <cellStyle name="Comma 11 5 4" xfId="4757" xr:uid="{666BAB9A-4A13-4683-942E-AEA2DC21287C}"/>
    <cellStyle name="Comma 11 5 4 2" xfId="16541" xr:uid="{B432712A-AD3E-45AA-81E5-B2BA94658976}"/>
    <cellStyle name="Comma 11 5 5" xfId="11680" xr:uid="{E8771BEC-CD06-4C53-A409-5FDF863715D6}"/>
    <cellStyle name="Comma 11 5 5 2" xfId="23135" xr:uid="{37049653-4E07-491D-80B8-78623A87E3C7}"/>
    <cellStyle name="Comma 11 5 6" xfId="24816" xr:uid="{956BDA80-F4B8-400B-BA91-A8B8730856BB}"/>
    <cellStyle name="Comma 11 5 7" xfId="13178" xr:uid="{20C4DDE3-C94C-4BC4-8AA6-0FC96D92E263}"/>
    <cellStyle name="Comma 11 6" xfId="316" xr:uid="{25FF7161-602E-467A-B217-46AEA52199AC}"/>
    <cellStyle name="Comma 11 6 2" xfId="1090" xr:uid="{E001FD99-3D00-4441-B891-32E77945584D}"/>
    <cellStyle name="Comma 11 6 2 2" xfId="13667" xr:uid="{EEAB30F0-9502-417F-BE51-D2C1000F5E4F}"/>
    <cellStyle name="Comma 11 6 3" xfId="5320" xr:uid="{BB8E5859-0ABF-49A7-80E8-B6B0625E9CF2}"/>
    <cellStyle name="Comma 11 6 3 2" xfId="17104" xr:uid="{67C6362E-5156-4D12-A45B-37576E252979}"/>
    <cellStyle name="Comma 11 6 4" xfId="25379" xr:uid="{F653F8FB-22C9-478F-88B7-AEA7BF72CB44}"/>
    <cellStyle name="Comma 11 6 5" xfId="12964" xr:uid="{912DB4C4-7308-49E8-B361-7B8EC49045A0}"/>
    <cellStyle name="Comma 11 7" xfId="3853" xr:uid="{33DD9C37-7A01-44A4-8190-2F31B082E646}"/>
    <cellStyle name="Comma 11 7 2" xfId="15641" xr:uid="{DB9B97C4-E29F-4CD2-9BBF-16D7D109A616}"/>
    <cellStyle name="Comma 11 8" xfId="11102" xr:uid="{CB43D5CA-5E53-4206-A4BD-B26EA20C5954}"/>
    <cellStyle name="Comma 11 8 2" xfId="22557" xr:uid="{DAA3FF78-F37F-4941-BC9E-5EC29C20F4C0}"/>
    <cellStyle name="Comma 11 9" xfId="24165" xr:uid="{90910CE5-0FF0-41ED-B75D-69068674B8A5}"/>
    <cellStyle name="Comma 12" xfId="984" xr:uid="{4054B560-67D1-41FA-BC50-3CD04321BD64}"/>
    <cellStyle name="Comma 12 10" xfId="13611" xr:uid="{15EF26ED-34A5-400A-89DE-A9C5CB628C09}"/>
    <cellStyle name="Comma 12 2" xfId="2387" xr:uid="{548B3872-878B-4A0C-8156-640009882191}"/>
    <cellStyle name="Comma 12 2 2" xfId="2772" xr:uid="{028BF558-6E79-4185-8F8E-DCBC038C7BB2}"/>
    <cellStyle name="Comma 12 2 2 2" xfId="7647" xr:uid="{14655DA1-5B23-44C4-A6C8-10B397938374}"/>
    <cellStyle name="Comma 12 2 2 2 2" xfId="12422" xr:uid="{781C0105-45B8-4E06-BBF3-2B74BEBD3506}"/>
    <cellStyle name="Comma 12 2 2 2 2 2" xfId="23877" xr:uid="{E6407ADE-316F-41E7-952F-A5A7664C0E47}"/>
    <cellStyle name="Comma 12 2 2 2 3" xfId="27354" xr:uid="{77368A92-80F3-4822-BCD4-3EF6ED51436F}"/>
    <cellStyle name="Comma 12 2 2 2 4" xfId="19158" xr:uid="{52B33B87-C551-4569-8776-7D2B98346FAB}"/>
    <cellStyle name="Comma 12 2 2 3" xfId="6216" xr:uid="{48A3DA94-E52A-4839-A6AA-FD5D3C85DDC5}"/>
    <cellStyle name="Comma 12 2 2 3 2" xfId="26168" xr:uid="{3047ED37-3AC2-4F20-9BEA-CA2BDF6069BF}"/>
    <cellStyle name="Comma 12 2 2 3 3" xfId="17933" xr:uid="{B2C4A744-4F73-4230-9408-597231A56E4E}"/>
    <cellStyle name="Comma 12 2 2 4" xfId="4666" xr:uid="{0FD116A6-C3D8-437D-A5D0-60F1BC027D60}"/>
    <cellStyle name="Comma 12 2 2 4 2" xfId="16450" xr:uid="{F7D9B711-32FA-451E-8DD0-C8BCBC768518}"/>
    <cellStyle name="Comma 12 2 2 5" xfId="11389" xr:uid="{9A4141BA-826F-46AD-A1FE-A06C080406E8}"/>
    <cellStyle name="Comma 12 2 2 5 2" xfId="22844" xr:uid="{604A0DC8-FD9A-4BDA-9D68-F20B3F7F99B6}"/>
    <cellStyle name="Comma 12 2 2 6" xfId="24726" xr:uid="{BCC1A37E-8D4B-4B67-839B-FC88B7A1E421}"/>
    <cellStyle name="Comma 12 2 2 7" xfId="14565" xr:uid="{4D3C1701-1B44-4214-A134-CB0723EA5982}"/>
    <cellStyle name="Comma 12 2 3" xfId="2591" xr:uid="{E1EB061C-0ECA-4150-B83E-CB61E5B41BE7}"/>
    <cellStyle name="Comma 12 2 3 2" xfId="7030" xr:uid="{7280564D-81AB-4B6A-9D3E-75510A50AD1A}"/>
    <cellStyle name="Comma 12 2 3 2 2" xfId="26746" xr:uid="{A40B615F-9259-491B-BE52-0D2DF4DEC19C}"/>
    <cellStyle name="Comma 12 2 3 2 3" xfId="18591" xr:uid="{3FFC0068-C05B-4DE9-8CA2-692703846ABE}"/>
    <cellStyle name="Comma 12 2 3 3" xfId="4486" xr:uid="{4C79C753-1781-4077-A017-5F5FF6161DF1}"/>
    <cellStyle name="Comma 12 2 3 3 2" xfId="16270" xr:uid="{34366FC4-8D6F-4ABB-8C42-A622238B8EEC}"/>
    <cellStyle name="Comma 12 2 3 4" xfId="11880" xr:uid="{6C7EDC65-7DCC-49B0-9B0F-ADA2DBCE9043}"/>
    <cellStyle name="Comma 12 2 3 4 2" xfId="23335" xr:uid="{E9259B98-FED5-4E5F-81D1-2ECD9ADCE198}"/>
    <cellStyle name="Comma 12 2 3 5" xfId="24548" xr:uid="{0E143BCA-3BC8-4CA2-A7E3-D1004CD1F177}"/>
    <cellStyle name="Comma 12 2 3 6" xfId="14386" xr:uid="{B7261516-90F3-4F71-BF1A-B282AE23E738}"/>
    <cellStyle name="Comma 12 2 4" xfId="3267" xr:uid="{92AD3FA2-0C30-4BA5-94F4-B519519541F4}"/>
    <cellStyle name="Comma 12 2 4 2" xfId="5159" xr:uid="{1DE8B137-0348-4C33-97BC-1285417D5639}"/>
    <cellStyle name="Comma 12 2 4 2 2" xfId="16943" xr:uid="{0E3B5FAE-3BD4-4AA5-A791-344FCCC2EC5B}"/>
    <cellStyle name="Comma 12 2 4 3" xfId="25218" xr:uid="{56E5F890-4B0C-49A3-AF63-FC90A79C84B9}"/>
    <cellStyle name="Comma 12 2 4 4" xfId="15059" xr:uid="{2BA4E218-A414-459F-A8CC-935105186939}"/>
    <cellStyle name="Comma 12 2 5" xfId="5597" xr:uid="{4D20A166-A442-43DE-A9AD-061FC8636ABF}"/>
    <cellStyle name="Comma 12 2 5 2" xfId="25626" xr:uid="{75CD99F4-A442-4C23-AF7B-078E2DC9C49F}"/>
    <cellStyle name="Comma 12 2 5 3" xfId="17365" xr:uid="{51E9D0C7-2F21-4701-AD7B-F97ADBA800E2}"/>
    <cellStyle name="Comma 12 2 6" xfId="4290" xr:uid="{2638CB03-3F10-45A4-A4AF-F0A022EB0A97}"/>
    <cellStyle name="Comma 12 2 6 2" xfId="16074" xr:uid="{41553FFC-7CFB-46AC-B072-47500FB7BD0D}"/>
    <cellStyle name="Comma 12 2 7" xfId="11208" xr:uid="{B5AD6B53-FD33-4B45-BD29-57115C149CA7}"/>
    <cellStyle name="Comma 12 2 7 2" xfId="22663" xr:uid="{6224B7F7-1BAE-4D05-8989-F365B2EF727B}"/>
    <cellStyle name="Comma 12 2 8" xfId="24363" xr:uid="{E266C358-AA7C-4C87-87EA-B5CABDA89B86}"/>
    <cellStyle name="Comma 12 2 9" xfId="14190" xr:uid="{5D8D9A77-DBB9-40A3-8140-CC342D0A9B95}"/>
    <cellStyle name="Comma 12 3" xfId="2683" xr:uid="{11FFEEC6-FE23-4103-B273-E44361AA4EB7}"/>
    <cellStyle name="Comma 12 3 2" xfId="7394" xr:uid="{B1A42351-BEBF-480E-9198-BEBF73316DEF}"/>
    <cellStyle name="Comma 12 3 2 2" xfId="12178" xr:uid="{85674DD8-8D16-4AA4-9847-4C3FCAF6B6C6}"/>
    <cellStyle name="Comma 12 3 2 2 2" xfId="23633" xr:uid="{2CBEB532-62C8-498D-930C-8A16810A3B5B}"/>
    <cellStyle name="Comma 12 3 2 3" xfId="27110" xr:uid="{6E355678-647A-42DA-A7EE-7867B10FC317}"/>
    <cellStyle name="Comma 12 3 2 4" xfId="18912" xr:uid="{CF1AC7D7-7106-46C5-952D-EF66BB81DADA}"/>
    <cellStyle name="Comma 12 3 3" xfId="5963" xr:uid="{7B57D3E9-C532-4E86-8A5A-FA49A7C75E2E}"/>
    <cellStyle name="Comma 12 3 3 2" xfId="25924" xr:uid="{AA9CAC8A-27DF-4585-8791-860DEE26D131}"/>
    <cellStyle name="Comma 12 3 3 3" xfId="17685" xr:uid="{9E393FF0-72AC-49D9-AEC4-F67D283CABBC}"/>
    <cellStyle name="Comma 12 3 4" xfId="4577" xr:uid="{D68065D0-161D-45C5-958E-D04F9D71ABB8}"/>
    <cellStyle name="Comma 12 3 4 2" xfId="16361" xr:uid="{C0105D98-CE81-4795-BCB1-3C8AFCCC692A}"/>
    <cellStyle name="Comma 12 3 5" xfId="11301" xr:uid="{36CD2C71-900A-4EDB-A610-7408E9209E5B}"/>
    <cellStyle name="Comma 12 3 5 2" xfId="22756" xr:uid="{731D6E94-0032-42DE-B8A9-B6CBA6CD3E75}"/>
    <cellStyle name="Comma 12 3 6" xfId="24638" xr:uid="{162A878B-7CA2-4CFF-82DD-EA8D1B54A89F}"/>
    <cellStyle name="Comma 12 3 7" xfId="14477" xr:uid="{7F74A71A-7CEA-43EB-B14F-C2AC24C3441D}"/>
    <cellStyle name="Comma 12 4" xfId="2502" xr:uid="{01E54B54-D443-4144-A52E-338E99E78CBE}"/>
    <cellStyle name="Comma 12 4 2" xfId="7820" xr:uid="{37C63CB4-A233-4C89-AC55-DFDA81D9C699}"/>
    <cellStyle name="Comma 12 4 2 2" xfId="12595" xr:uid="{62540821-781F-4C3A-A82A-1B4711DB05E3}"/>
    <cellStyle name="Comma 12 4 2 2 2" xfId="24050" xr:uid="{B15574E3-A40C-4124-83E1-ACA874CC70FF}"/>
    <cellStyle name="Comma 12 4 2 3" xfId="27527" xr:uid="{19CD3F4C-2F59-4A10-A95D-87B6ED4A791A}"/>
    <cellStyle name="Comma 12 4 2 4" xfId="19331" xr:uid="{B3545AC7-7ADF-4235-A2B6-27286606E380}"/>
    <cellStyle name="Comma 12 4 3" xfId="6425" xr:uid="{79940B44-86B9-4C4A-894E-E7A59A5DF5D9}"/>
    <cellStyle name="Comma 12 4 3 2" xfId="26341" xr:uid="{7A265A1B-30FC-44D0-AB3B-48D80170CD94}"/>
    <cellStyle name="Comma 12 4 3 3" xfId="18128" xr:uid="{3B6A9079-5B7D-460B-939C-A9E57389B022}"/>
    <cellStyle name="Comma 12 4 4" xfId="4397" xr:uid="{3CB23C73-24EF-40FA-AEA4-7C306C1F4FD6}"/>
    <cellStyle name="Comma 12 4 4 2" xfId="16181" xr:uid="{DBA21E1A-A3CD-4284-BD18-2E7D79E2F999}"/>
    <cellStyle name="Comma 12 4 5" xfId="11478" xr:uid="{E8A0FB2B-123D-427C-B1AF-50923691F029}"/>
    <cellStyle name="Comma 12 4 5 2" xfId="22933" xr:uid="{BCE8FF50-2F77-4B00-A7B4-CB41488DF2CD}"/>
    <cellStyle name="Comma 12 4 6" xfId="24460" xr:uid="{3791652B-68D4-4B5A-A71A-3E2DAB719EF6}"/>
    <cellStyle name="Comma 12 4 7" xfId="14297" xr:uid="{F2C1A9D9-3849-47BE-8D8A-A361ECFD879A}"/>
    <cellStyle name="Comma 12 5" xfId="2998" xr:uid="{5E16172A-CCD6-45BD-A5A7-003F92151D24}"/>
    <cellStyle name="Comma 12 5 2" xfId="6824" xr:uid="{4D4B1D5D-28ED-438D-9BAB-6E4653550417}"/>
    <cellStyle name="Comma 12 5 2 2" xfId="26549" xr:uid="{07FE2653-3D3A-4F11-A43E-3636D9624D7B}"/>
    <cellStyle name="Comma 12 5 2 3" xfId="18390" xr:uid="{F5FAEDE2-4316-4F43-A047-B619CDEDF7C1}"/>
    <cellStyle name="Comma 12 5 3" xfId="4891" xr:uid="{21C7567B-A32D-4F54-9C55-DE0AA325ED8A}"/>
    <cellStyle name="Comma 12 5 3 2" xfId="16675" xr:uid="{A60E7DAD-24F1-428B-B68B-B5A6DB7B7E0E}"/>
    <cellStyle name="Comma 12 5 4" xfId="11684" xr:uid="{37445649-42DB-4ACA-BBDC-24BE735E536C}"/>
    <cellStyle name="Comma 12 5 4 2" xfId="23139" xr:uid="{D08E5E77-FEE1-4705-AFA8-D242CCE79AF4}"/>
    <cellStyle name="Comma 12 5 5" xfId="24950" xr:uid="{143C938A-DAA1-41F3-97E2-86F7A7BADC06}"/>
    <cellStyle name="Comma 12 5 6" xfId="14791" xr:uid="{7DD8D468-B62E-497C-91D7-D941D22FFB21}"/>
    <cellStyle name="Comma 12 6" xfId="1319" xr:uid="{3A33E4F4-C6D6-4EB9-9300-EFAB0EE5A7F2}"/>
    <cellStyle name="Comma 12 6 2" xfId="5326" xr:uid="{C3548622-9BD5-40A2-9D8A-B137D4CF1728}"/>
    <cellStyle name="Comma 12 6 2 2" xfId="17110" xr:uid="{5E14BF71-094A-4A6D-8D5B-B5F7838699DC}"/>
    <cellStyle name="Comma 12 6 3" xfId="25385" xr:uid="{4AE41B05-EBEB-46E2-A0D5-C8C2E8BF0C8D}"/>
    <cellStyle name="Comma 12 6 4" xfId="13783" xr:uid="{F1C60A9B-D8EF-4606-A647-A700569B7143}"/>
    <cellStyle name="Comma 12 7" xfId="3863" xr:uid="{D905CDEF-869F-4A6B-9B3B-50F927B6AB0E}"/>
    <cellStyle name="Comma 12 7 2" xfId="15650" xr:uid="{BE482B7F-80D0-4414-A10D-B14351B63C6B}"/>
    <cellStyle name="Comma 12 8" xfId="11106" xr:uid="{CC901F9F-7882-4BB1-84D0-531E75A14A27}"/>
    <cellStyle name="Comma 12 8 2" xfId="22561" xr:uid="{708B0034-8D46-4773-88E7-E5E7EFF06022}"/>
    <cellStyle name="Comma 12 9" xfId="24172" xr:uid="{187674AD-5AEC-4087-A7DA-58E303CD3FF8}"/>
    <cellStyle name="Comma 13" xfId="987" xr:uid="{A3BBD280-F1AB-4449-A9CC-1CBF6090D7A5}"/>
    <cellStyle name="Comma 13 10" xfId="13613" xr:uid="{5ABCA03D-13E3-4511-A6DD-DDEEB8FB16C4}"/>
    <cellStyle name="Comma 13 2" xfId="2388" xr:uid="{4EDF9ABA-830C-43B6-8EF7-3D03993A7C51}"/>
    <cellStyle name="Comma 13 2 2" xfId="2773" xr:uid="{1E9FEC77-0D68-4B73-89B2-77F8E0B26F62}"/>
    <cellStyle name="Comma 13 2 2 2" xfId="7648" xr:uid="{15ACC023-8232-4441-9680-45A06905ECA4}"/>
    <cellStyle name="Comma 13 2 2 2 2" xfId="12423" xr:uid="{36097504-49C7-482C-B626-C070471E128F}"/>
    <cellStyle name="Comma 13 2 2 2 2 2" xfId="23878" xr:uid="{B490574F-1F37-40CB-9483-BC20CA305B04}"/>
    <cellStyle name="Comma 13 2 2 2 3" xfId="27355" xr:uid="{851B43A0-0F34-443E-BD91-01BF885F0EF0}"/>
    <cellStyle name="Comma 13 2 2 2 4" xfId="19159" xr:uid="{4D82A490-736A-49B8-A105-FB1C5F62A920}"/>
    <cellStyle name="Comma 13 2 2 3" xfId="6217" xr:uid="{56C917AD-41E6-45D6-BC12-3BD0268119B1}"/>
    <cellStyle name="Comma 13 2 2 3 2" xfId="26169" xr:uid="{402B430B-A882-4889-8E1D-BA3CAD362E6D}"/>
    <cellStyle name="Comma 13 2 2 3 3" xfId="17934" xr:uid="{B49DE30B-3CC0-490B-849C-1A8B19179EC8}"/>
    <cellStyle name="Comma 13 2 2 4" xfId="4667" xr:uid="{007D7CC4-3D03-498E-8FE9-D583345E77A1}"/>
    <cellStyle name="Comma 13 2 2 4 2" xfId="16451" xr:uid="{E17EDEF8-621C-4191-B6D9-486E7DBED621}"/>
    <cellStyle name="Comma 13 2 2 5" xfId="11390" xr:uid="{54BA0A89-8713-4940-B611-C3C49D1E47CB}"/>
    <cellStyle name="Comma 13 2 2 5 2" xfId="22845" xr:uid="{6D907BE6-6819-4474-A91D-17F6202277C4}"/>
    <cellStyle name="Comma 13 2 2 6" xfId="24727" xr:uid="{50AD3ECA-01EE-40B3-8C26-F6D9591C84C6}"/>
    <cellStyle name="Comma 13 2 2 7" xfId="14566" xr:uid="{FBA6A8E3-0BAE-4BCB-9FAF-5893FC7AC2BE}"/>
    <cellStyle name="Comma 13 2 3" xfId="2592" xr:uid="{FE3FE431-60F4-42F7-BC59-1C4E8802CACA}"/>
    <cellStyle name="Comma 13 2 3 2" xfId="7031" xr:uid="{109DC7D9-C692-4D9A-83BC-0982580B991C}"/>
    <cellStyle name="Comma 13 2 3 2 2" xfId="26747" xr:uid="{117BC778-0390-4F52-BB32-17677F2079C8}"/>
    <cellStyle name="Comma 13 2 3 2 3" xfId="18592" xr:uid="{624EE86D-7A8B-444D-8079-9C2E6ACFDBF1}"/>
    <cellStyle name="Comma 13 2 3 3" xfId="4487" xr:uid="{A36F363D-E23F-4517-A6EC-BC0A7BEE6AC3}"/>
    <cellStyle name="Comma 13 2 3 3 2" xfId="16271" xr:uid="{A8CEF147-DF9B-4D11-9540-9FE4437E8698}"/>
    <cellStyle name="Comma 13 2 3 4" xfId="11881" xr:uid="{13F6424C-0CD4-4E2F-9E07-153F6A7A61C9}"/>
    <cellStyle name="Comma 13 2 3 4 2" xfId="23336" xr:uid="{1856E4CA-93A9-4A6E-A511-1EF80E0437F5}"/>
    <cellStyle name="Comma 13 2 3 5" xfId="24549" xr:uid="{A468998D-AA18-4160-9064-CB6CAB690D4B}"/>
    <cellStyle name="Comma 13 2 3 6" xfId="14387" xr:uid="{35225076-24FB-4B43-8744-F53DE5CBC4D0}"/>
    <cellStyle name="Comma 13 2 4" xfId="3268" xr:uid="{8C15194C-5BCE-481C-9EB0-71FE47C111C1}"/>
    <cellStyle name="Comma 13 2 4 2" xfId="5160" xr:uid="{39D98B35-C5D4-415A-9FD0-837725220D7F}"/>
    <cellStyle name="Comma 13 2 4 2 2" xfId="16944" xr:uid="{9E9E5FFB-4587-4957-BCC4-4D4E4263FE44}"/>
    <cellStyle name="Comma 13 2 4 3" xfId="25219" xr:uid="{7CB5971C-A1CD-40DB-8AFA-5830FBA15BB3}"/>
    <cellStyle name="Comma 13 2 4 4" xfId="15060" xr:uid="{B868177E-4B8F-429A-BC7C-5B3C39FBCC7C}"/>
    <cellStyle name="Comma 13 2 5" xfId="5598" xr:uid="{55F6CF22-6468-4683-B4C2-E546A4F50CC8}"/>
    <cellStyle name="Comma 13 2 5 2" xfId="25627" xr:uid="{665509D8-0BD7-4A55-BBFB-61C26391430F}"/>
    <cellStyle name="Comma 13 2 5 3" xfId="17366" xr:uid="{38DA6F5F-2C87-4F0C-9AE0-C81DFB199A3A}"/>
    <cellStyle name="Comma 13 2 6" xfId="4291" xr:uid="{B647C0B1-042D-42D6-9E80-5C7C04836A6F}"/>
    <cellStyle name="Comma 13 2 6 2" xfId="16075" xr:uid="{612F1D4F-303C-4482-B455-903C58465438}"/>
    <cellStyle name="Comma 13 2 7" xfId="11209" xr:uid="{6AC17B24-1277-4890-A6A6-6E71FDEA5D35}"/>
    <cellStyle name="Comma 13 2 7 2" xfId="22664" xr:uid="{3C937B48-C30B-4212-8FA1-F92AB374E21C}"/>
    <cellStyle name="Comma 13 2 8" xfId="24364" xr:uid="{4B30539A-9297-4D82-84B6-152D767106D1}"/>
    <cellStyle name="Comma 13 2 9" xfId="14191" xr:uid="{27DA8EB2-F4AF-46C3-90A5-2F7268FBC197}"/>
    <cellStyle name="Comma 13 3" xfId="2684" xr:uid="{052B765A-C85E-4295-B995-9DCAE382AA22}"/>
    <cellStyle name="Comma 13 3 2" xfId="7395" xr:uid="{4A3031FB-EE65-4C5B-A91F-BA7561F069A7}"/>
    <cellStyle name="Comma 13 3 2 2" xfId="12179" xr:uid="{B7F2D219-A1CC-474B-A8F1-DDB40FE5C8E7}"/>
    <cellStyle name="Comma 13 3 2 2 2" xfId="23634" xr:uid="{0DE840A3-B132-4896-AB74-01995F21F709}"/>
    <cellStyle name="Comma 13 3 2 3" xfId="27111" xr:uid="{254ECCA6-61F6-4704-8B9B-8103B82B9402}"/>
    <cellStyle name="Comma 13 3 2 4" xfId="18913" xr:uid="{B1633D82-92B8-4F30-902B-2592E0A72012}"/>
    <cellStyle name="Comma 13 3 3" xfId="5964" xr:uid="{8DB4A8A3-901F-484B-AD53-828E740B3E0B}"/>
    <cellStyle name="Comma 13 3 3 2" xfId="25925" xr:uid="{0741DBFE-D8F8-41FB-8EE8-909B0B38E9B2}"/>
    <cellStyle name="Comma 13 3 3 3" xfId="17686" xr:uid="{26AFF2BE-790B-4DBA-AA98-D20841C01D28}"/>
    <cellStyle name="Comma 13 3 4" xfId="4578" xr:uid="{989B2911-8B8B-4257-8E0B-8BC6AB32594A}"/>
    <cellStyle name="Comma 13 3 4 2" xfId="16362" xr:uid="{2BE5ED3A-5DB7-434C-9397-0652C215D25C}"/>
    <cellStyle name="Comma 13 3 5" xfId="11302" xr:uid="{5C774F21-E0D3-4532-9300-C2B17A7885C6}"/>
    <cellStyle name="Comma 13 3 5 2" xfId="22757" xr:uid="{7311A6FB-10CE-4CB1-986A-18D3A663D99D}"/>
    <cellStyle name="Comma 13 3 6" xfId="24639" xr:uid="{EFE49794-F223-4849-ABFD-6FD6546E1190}"/>
    <cellStyle name="Comma 13 3 7" xfId="14478" xr:uid="{A58B619F-A696-4ED7-89E5-EFDB298D9694}"/>
    <cellStyle name="Comma 13 4" xfId="2503" xr:uid="{085797C3-4F48-4197-9BD0-30998C96732D}"/>
    <cellStyle name="Comma 13 4 2" xfId="7821" xr:uid="{FF757F7A-938D-4205-BFD8-670D0D581642}"/>
    <cellStyle name="Comma 13 4 2 2" xfId="12596" xr:uid="{D145A317-1C29-44F6-856A-7097C860776B}"/>
    <cellStyle name="Comma 13 4 2 2 2" xfId="24051" xr:uid="{C33255D2-5D80-49EB-8824-C9F8B782AF60}"/>
    <cellStyle name="Comma 13 4 2 3" xfId="27528" xr:uid="{DA624326-6EDF-4B40-A7B6-569F3DC1B5F8}"/>
    <cellStyle name="Comma 13 4 2 4" xfId="19332" xr:uid="{311A8E24-4375-4A68-9557-12BB7BBB0F25}"/>
    <cellStyle name="Comma 13 4 3" xfId="6426" xr:uid="{5F99C329-D10C-47E4-BF5D-67D1F6159596}"/>
    <cellStyle name="Comma 13 4 3 2" xfId="26342" xr:uid="{9772A49C-2E6C-4589-A3EF-F08AD1CC4216}"/>
    <cellStyle name="Comma 13 4 3 3" xfId="18129" xr:uid="{FE6F03D1-23A0-490D-A88A-88151AC2C9DE}"/>
    <cellStyle name="Comma 13 4 4" xfId="4398" xr:uid="{EF27C275-DAE7-4F6C-9144-9A01EC02DD54}"/>
    <cellStyle name="Comma 13 4 4 2" xfId="16182" xr:uid="{92721297-8906-43E7-BC32-B7C57E674400}"/>
    <cellStyle name="Comma 13 4 5" xfId="11479" xr:uid="{E3EF9F0B-2EC7-4F57-AAD9-4F9AE564D25A}"/>
    <cellStyle name="Comma 13 4 5 2" xfId="22934" xr:uid="{5E01DA45-6BCC-4B82-A9AA-78C5BB2D485A}"/>
    <cellStyle name="Comma 13 4 6" xfId="24461" xr:uid="{F1120304-D9A0-4A92-AD1D-1E13C1DF0A2A}"/>
    <cellStyle name="Comma 13 4 7" xfId="14298" xr:uid="{5740BCF0-4D27-4A14-A897-D0D8F50050DD}"/>
    <cellStyle name="Comma 13 5" xfId="2999" xr:uid="{FE322732-0F7A-4085-8C96-C7C95ECC2BC4}"/>
    <cellStyle name="Comma 13 5 2" xfId="6825" xr:uid="{0E78D73B-1AC0-4536-84A4-B5591B21404A}"/>
    <cellStyle name="Comma 13 5 2 2" xfId="26550" xr:uid="{14F3FF4A-055A-402B-8F14-FD4FEB9459BC}"/>
    <cellStyle name="Comma 13 5 2 3" xfId="18391" xr:uid="{32A7C155-F771-4230-95E0-9FD39782B6FF}"/>
    <cellStyle name="Comma 13 5 3" xfId="4892" xr:uid="{213AB0E5-3821-41CA-9415-795B351E0F39}"/>
    <cellStyle name="Comma 13 5 3 2" xfId="16676" xr:uid="{F548AE31-8F78-4174-8BB4-F308418DD139}"/>
    <cellStyle name="Comma 13 5 4" xfId="11685" xr:uid="{F55DF336-5401-4A94-83FE-3DD6AC59CF5E}"/>
    <cellStyle name="Comma 13 5 4 2" xfId="23140" xr:uid="{AF5805FE-4868-4C2B-AD52-42E6FC66F225}"/>
    <cellStyle name="Comma 13 5 5" xfId="24951" xr:uid="{E5E152FB-9080-43E9-8859-2658AC562C51}"/>
    <cellStyle name="Comma 13 5 6" xfId="14792" xr:uid="{767428CD-0366-4E75-8213-E16D83575FAC}"/>
    <cellStyle name="Comma 13 6" xfId="1320" xr:uid="{A77D5338-AB47-47BA-B06D-2463B2D34321}"/>
    <cellStyle name="Comma 13 6 2" xfId="5327" xr:uid="{2F45EF18-6F01-4DCD-84F6-F0241E4914DE}"/>
    <cellStyle name="Comma 13 6 2 2" xfId="17111" xr:uid="{DF7B762C-0C17-4940-9C56-AE9CEC941CA4}"/>
    <cellStyle name="Comma 13 6 3" xfId="25386" xr:uid="{24324937-3052-4247-9C17-1F7AFD80D510}"/>
    <cellStyle name="Comma 13 6 4" xfId="13784" xr:uid="{EEBDF902-B913-4068-9851-F7D4CA37C69D}"/>
    <cellStyle name="Comma 13 7" xfId="3864" xr:uid="{C2EEFAAB-AF49-475B-A082-4BBA5506BD3B}"/>
    <cellStyle name="Comma 13 7 2" xfId="15651" xr:uid="{C5A96711-5788-45F1-B2EB-3E377C9F5135}"/>
    <cellStyle name="Comma 13 8" xfId="11107" xr:uid="{09DA49D3-DA5D-47F3-9CA2-EF338DA3E331}"/>
    <cellStyle name="Comma 13 8 2" xfId="22562" xr:uid="{7B20DA4C-1380-4DFD-8403-4AB1490306B9}"/>
    <cellStyle name="Comma 13 9" xfId="24173" xr:uid="{78E8C030-C759-4C45-B619-0EA1C3BAB9D4}"/>
    <cellStyle name="Comma 14" xfId="989" xr:uid="{D0FD8CEB-85FC-4BCA-B022-E7482EA35CF1}"/>
    <cellStyle name="Comma 14 2" xfId="6427" xr:uid="{637719AC-046E-4B6B-A6F7-4A99EE95D25B}"/>
    <cellStyle name="Comma 14 2 2" xfId="7822" xr:uid="{4BDB7C1C-AD66-4691-AA42-1CFA51EBEC81}"/>
    <cellStyle name="Comma 14 2 2 2" xfId="12597" xr:uid="{B9613996-0A36-4C4D-85EE-21C2E6AD1638}"/>
    <cellStyle name="Comma 14 2 2 2 2" xfId="24052" xr:uid="{81D66BE5-C24E-4242-9D40-0EEEAE34D593}"/>
    <cellStyle name="Comma 14 2 2 3" xfId="27529" xr:uid="{04E84BEB-9F73-4E7E-9B6C-C5764790D70B}"/>
    <cellStyle name="Comma 14 2 2 4" xfId="19333" xr:uid="{40A96F9B-9868-4E0F-AC34-EB61676693A3}"/>
    <cellStyle name="Comma 14 2 3" xfId="11480" xr:uid="{7B1C6185-9FA8-4D1E-9A28-0F28FFC4FABB}"/>
    <cellStyle name="Comma 14 2 3 2" xfId="22935" xr:uid="{7A951D99-7849-4FE7-8A29-D4BADBF27E5B}"/>
    <cellStyle name="Comma 14 2 4" xfId="26343" xr:uid="{1094DBF0-1038-4991-B96D-28171DCA6687}"/>
    <cellStyle name="Comma 14 2 5" xfId="18130" xr:uid="{F17298A8-6FE0-4D9E-97DF-2B79EA2A0CD5}"/>
    <cellStyle name="Comma 14 3" xfId="7268" xr:uid="{75C40AE2-BE54-49F4-B1F1-4BDF7114EA65}"/>
    <cellStyle name="Comma 14 3 2" xfId="12064" xr:uid="{C7D6BFEA-AFAE-42A0-A879-A91E30726D92}"/>
    <cellStyle name="Comma 14 3 2 2" xfId="23519" xr:uid="{1929DBD8-2AE4-4CA8-ABEE-DE3A5ABBAC01}"/>
    <cellStyle name="Comma 14 3 3" xfId="26984" xr:uid="{918CE701-2643-4690-A64F-B270B5F1DE9D}"/>
    <cellStyle name="Comma 14 3 4" xfId="18794" xr:uid="{D0F89A5F-B78D-4D78-95B7-7CE4F79FC602}"/>
    <cellStyle name="Comma 14 4" xfId="5836" xr:uid="{C8F1A65E-B3B6-4A04-9611-1CC5E1A4A5A8}"/>
    <cellStyle name="Comma 14 4 2" xfId="17568" xr:uid="{B0A6EC40-CA68-4C54-B73C-CAAC1D3D0C59}"/>
    <cellStyle name="Comma 14 5" xfId="11294" xr:uid="{F77F4B27-1A16-4FB9-9ED5-54AC049AC2E6}"/>
    <cellStyle name="Comma 14 5 2" xfId="22749" xr:uid="{680C9B8D-1A69-4963-BC82-D65037CCBBE2}"/>
    <cellStyle name="Comma 14 6" xfId="25810" xr:uid="{D29B12B2-73E0-4ED1-880D-F0A0C210F44A}"/>
    <cellStyle name="Comma 14 7" xfId="13615" xr:uid="{02578373-A041-469E-9CE3-A36E7A9EF7C0}"/>
    <cellStyle name="Comma 15" xfId="991" xr:uid="{FDBA98A1-D56B-4991-8F93-3F21BD5D9294}"/>
    <cellStyle name="Comma 15 2" xfId="7376" xr:uid="{3663915E-F277-411F-9FE5-6C6382A61A33}"/>
    <cellStyle name="Comma 15 2 2" xfId="12160" xr:uid="{A0DC8A0F-1EBE-4AC1-A25A-171631439FC8}"/>
    <cellStyle name="Comma 15 2 2 2" xfId="23615" xr:uid="{17FC4A73-834D-4CF5-A192-99217C96BAC7}"/>
    <cellStyle name="Comma 15 2 3" xfId="27092" xr:uid="{9F80B80D-DFFE-4C68-9971-EDB2DD2D246D}"/>
    <cellStyle name="Comma 15 2 4" xfId="18894" xr:uid="{0796993C-D121-4E9E-9965-AD55E408AD32}"/>
    <cellStyle name="Comma 15 3" xfId="5944" xr:uid="{09A4703B-10AB-4ED0-B6F5-67142E0F9EA8}"/>
    <cellStyle name="Comma 15 3 2" xfId="17666" xr:uid="{EE106798-D36A-4BAE-888A-D878581022E5}"/>
    <cellStyle name="Comma 15 4" xfId="11297" xr:uid="{F80899C2-AAFC-44FD-8B4D-B401357B2B15}"/>
    <cellStyle name="Comma 15 4 2" xfId="22752" xr:uid="{CFF31261-520F-4A8C-A28B-C15608034C9A}"/>
    <cellStyle name="Comma 15 5" xfId="25906" xr:uid="{1CB0D1B4-FCB0-4320-9E07-A2DE98887BF4}"/>
    <cellStyle name="Comma 15 6" xfId="13616" xr:uid="{E59F133F-68D2-488E-91BA-1EEDDE4CD44B}"/>
    <cellStyle name="Comma 16" xfId="930" xr:uid="{9E59EB5F-6B84-4F21-94C4-6D823D1297FC}"/>
    <cellStyle name="Comma 16 2" xfId="7997" xr:uid="{4FC4920E-0DC0-491D-8ADF-3F25B25481DE}"/>
    <cellStyle name="Comma 16 2 2" xfId="12695" xr:uid="{C5EA7183-B0BA-4596-B044-37630EB8D6D8}"/>
    <cellStyle name="Comma 16 2 2 2" xfId="24150" xr:uid="{D0113AC2-D05B-4902-B7AE-42FE71B4FF4C}"/>
    <cellStyle name="Comma 16 2 3" xfId="27695" xr:uid="{0EAC881F-A3B5-49B9-AF8B-9571348CF67A}"/>
    <cellStyle name="Comma 16 2 4" xfId="19452" xr:uid="{8502C48B-5D30-4F0F-9DA6-48888B943140}"/>
    <cellStyle name="Comma 16 3" xfId="6788" xr:uid="{0F88D7B9-E3A5-4526-AFC9-63E38D826CF6}"/>
    <cellStyle name="Comma 16 3 2" xfId="18368" xr:uid="{5A1415C8-EF02-48C4-BCB2-49027C4D4C91}"/>
    <cellStyle name="Comma 16 4" xfId="11666" xr:uid="{B1C5B5C9-8D04-4B31-A96B-988EC74525C1}"/>
    <cellStyle name="Comma 16 4 2" xfId="23121" xr:uid="{08323671-1D27-4295-8B4B-BF0BB82F48A2}"/>
    <cellStyle name="Comma 16 5" xfId="26531" xr:uid="{0D7B0904-9AE1-48B5-945B-5B568616AF75}"/>
    <cellStyle name="Comma 16 6" xfId="13577" xr:uid="{F9FC0932-2F4C-444A-B78F-D5839E861DCD}"/>
    <cellStyle name="Comma 17" xfId="995" xr:uid="{571FFED0-7A74-451F-B919-15C45B7B72AB}"/>
    <cellStyle name="Comma 17 2" xfId="7823" xr:uid="{7FAC9BDF-DB42-4F7B-B7BB-FC139A918914}"/>
    <cellStyle name="Comma 17 2 2" xfId="12598" xr:uid="{DF968D71-C736-4CF5-8543-BD4F1D24BB2B}"/>
    <cellStyle name="Comma 17 2 2 2" xfId="24053" xr:uid="{A043FB15-0D25-4419-B051-2F45F83F19F1}"/>
    <cellStyle name="Comma 17 2 3" xfId="27530" xr:uid="{99703C70-5CB1-473D-B62B-0D6EC44B862B}"/>
    <cellStyle name="Comma 17 2 4" xfId="19334" xr:uid="{79165E08-BC53-4C71-9461-2F1844C29801}"/>
    <cellStyle name="Comma 17 3" xfId="6428" xr:uid="{C4D6D995-67F1-4CCD-8F9A-5EF10FCF98FA}"/>
    <cellStyle name="Comma 17 3 2" xfId="18131" xr:uid="{38C5D455-1B30-4D60-9629-6A383D6A83F9}"/>
    <cellStyle name="Comma 17 4" xfId="11481" xr:uid="{AE7EF3FA-7E8F-4D8C-ADE9-9BFE821A2FFB}"/>
    <cellStyle name="Comma 17 4 2" xfId="22936" xr:uid="{495E7B05-1FD1-479E-8B3B-D7A15859D805}"/>
    <cellStyle name="Comma 17 5" xfId="26344" xr:uid="{610E9155-D415-457E-AC75-52038F7D8D4D}"/>
    <cellStyle name="Comma 17 6" xfId="13619" xr:uid="{C8A56FCA-F432-4AFF-AAD7-936F6C105B65}"/>
    <cellStyle name="Comma 18" xfId="1073" xr:uid="{987D3107-9FFD-4C26-91AE-942E7AB0C231}"/>
    <cellStyle name="Comma 18 2" xfId="7824" xr:uid="{87A14085-81F1-46D5-9B9D-823984952F0A}"/>
    <cellStyle name="Comma 18 2 2" xfId="12599" xr:uid="{03DB407E-6AD5-40AA-B6BB-7990449B2056}"/>
    <cellStyle name="Comma 18 2 2 2" xfId="24054" xr:uid="{989A5617-4BB3-47F7-81BA-2FB8A016E4FC}"/>
    <cellStyle name="Comma 18 2 3" xfId="27531" xr:uid="{9C5B587B-976A-4DBE-A29B-A9E7015CDEDE}"/>
    <cellStyle name="Comma 18 2 4" xfId="19335" xr:uid="{C5C74A8F-DE8D-49A3-8A3F-4608E9500CC2}"/>
    <cellStyle name="Comma 18 3" xfId="6429" xr:uid="{2C2CC5A6-627A-4E73-8482-B84204BA836E}"/>
    <cellStyle name="Comma 18 3 2" xfId="18132" xr:uid="{2387D4E4-CC11-4F07-9829-944D8FD1ADFE}"/>
    <cellStyle name="Comma 18 4" xfId="11482" xr:uid="{8B9504AA-F376-4A2B-AD1F-E66ADA5A9BB0}"/>
    <cellStyle name="Comma 18 4 2" xfId="22937" xr:uid="{40855659-241D-4B25-9D16-8069697F9370}"/>
    <cellStyle name="Comma 18 5" xfId="26345" xr:uid="{1E797B77-C8FC-4FE4-B055-60549FECF846}"/>
    <cellStyle name="Comma 18 6" xfId="13664" xr:uid="{D6B4E5A6-5B8B-4D8A-8806-9230CFA62BA7}"/>
    <cellStyle name="Comma 19" xfId="924" xr:uid="{184A6D61-6FC8-412E-8C6C-00966CCF7D53}"/>
    <cellStyle name="Comma 19 2" xfId="6813" xr:uid="{DFAEA561-A8D8-4AED-8249-AC7E2EDC9E86}"/>
    <cellStyle name="Comma 19 2 2" xfId="8006" xr:uid="{3DEA7C95-DEC9-4984-8006-F5822C036155}"/>
    <cellStyle name="Comma 19 2 2 2" xfId="12704" xr:uid="{18E6AC7E-61E2-42EA-91C2-7469516B60E4}"/>
    <cellStyle name="Comma 19 2 2 2 2" xfId="24159" xr:uid="{8D578521-BEB8-4F5B-BD25-2D97B05FA064}"/>
    <cellStyle name="Comma 19 2 2 3" xfId="27704" xr:uid="{7A852667-F3C4-4DFF-8AFD-CB3E6F3B2492}"/>
    <cellStyle name="Comma 19 2 2 4" xfId="19461" xr:uid="{40A47710-F3CF-41E7-BA46-37C9EB9979CA}"/>
    <cellStyle name="Comma 19 2 3" xfId="11675" xr:uid="{CE08B405-2CA3-43DC-AA16-A7A0F7765E6E}"/>
    <cellStyle name="Comma 19 2 3 2" xfId="23130" xr:uid="{492F0E6C-BB99-4C77-B44C-418EA6646CD0}"/>
    <cellStyle name="Comma 19 2 4" xfId="26540" xr:uid="{93C4D34E-03A3-4B07-AF06-B1BC08B21A9E}"/>
    <cellStyle name="Comma 19 2 5" xfId="18380" xr:uid="{4E738995-3479-4FFD-9FB4-DD5C02944783}"/>
    <cellStyle name="Comma 19 3" xfId="7994" xr:uid="{1745834B-1698-4579-943A-85094F762ED7}"/>
    <cellStyle name="Comma 19 3 2" xfId="12692" xr:uid="{B8151163-BA17-49FE-80FB-BD09855DEA5B}"/>
    <cellStyle name="Comma 19 3 2 2" xfId="24147" xr:uid="{E14C5351-71C9-4737-9DD9-C316B5AB449C}"/>
    <cellStyle name="Comma 19 3 3" xfId="27692" xr:uid="{CCBBB1DA-84BA-472B-9E1C-1A13DE9628CA}"/>
    <cellStyle name="Comma 19 3 4" xfId="19449" xr:uid="{03ADD40D-1870-4CC2-86C3-692FED84810E}"/>
    <cellStyle name="Comma 19 4" xfId="6782" xr:uid="{A1E291B1-E6FB-4ADF-AF25-57D9B8DF78D6}"/>
    <cellStyle name="Comma 19 4 2" xfId="18362" xr:uid="{3ABDA871-0EC0-4F8A-B88A-1AD65582E696}"/>
    <cellStyle name="Comma 19 5" xfId="11663" xr:uid="{1176CBA0-44D1-471F-9C12-0EA256A4ED0E}"/>
    <cellStyle name="Comma 19 5 2" xfId="23118" xr:uid="{91285169-847C-45D9-9D39-59AA52569341}"/>
    <cellStyle name="Comma 19 6" xfId="26528" xr:uid="{397F501A-6EA3-4A02-B1FA-6995E0FAAEFB}"/>
    <cellStyle name="Comma 19 7" xfId="13571" xr:uid="{84857A2F-354A-4DA2-A3F2-A26DB52EE895}"/>
    <cellStyle name="Comma 2" xfId="2" xr:uid="{67964B6C-1AAD-4E86-B24C-845E96371A73}"/>
    <cellStyle name="Comma 2 10" xfId="1322" xr:uid="{02C64406-7F8B-45CC-A743-9E509019DB13}"/>
    <cellStyle name="Comma 2 10 10" xfId="13786" xr:uid="{C50F2B9B-23A1-49A1-AF6A-2CEA3DC33748}"/>
    <cellStyle name="Comma 2 10 2" xfId="2390" xr:uid="{B83C3B2E-9AE4-46FF-B20E-BA519586A4F1}"/>
    <cellStyle name="Comma 2 10 2 2" xfId="2775" xr:uid="{6E60D8B4-5BE6-4B15-970E-3F69AC44BE4E}"/>
    <cellStyle name="Comma 2 10 2 2 2" xfId="7650" xr:uid="{64952118-FD3B-4AD1-AE6A-4D5B66A16BD2}"/>
    <cellStyle name="Comma 2 10 2 2 2 2" xfId="12425" xr:uid="{CE1AEABE-92DE-463E-BB04-FD7F93BCD195}"/>
    <cellStyle name="Comma 2 10 2 2 2 2 2" xfId="23880" xr:uid="{026EB6B6-12D2-4BFF-9E8B-08670D615024}"/>
    <cellStyle name="Comma 2 10 2 2 2 3" xfId="27357" xr:uid="{0C6C19B0-F0EA-4300-965C-E57E43ABCDCD}"/>
    <cellStyle name="Comma 2 10 2 2 2 4" xfId="19161" xr:uid="{D2A50F73-67A6-42D6-8832-8EFC26FC972B}"/>
    <cellStyle name="Comma 2 10 2 2 3" xfId="6219" xr:uid="{64255E1D-6A1F-460D-A847-CE599F49CCBE}"/>
    <cellStyle name="Comma 2 10 2 2 3 2" xfId="26171" xr:uid="{D1293A01-D370-48A8-BBBF-FC47A391986A}"/>
    <cellStyle name="Comma 2 10 2 2 3 3" xfId="17936" xr:uid="{A0BC44A1-1753-4000-A786-6DD208269C99}"/>
    <cellStyle name="Comma 2 10 2 2 4" xfId="4669" xr:uid="{7A28C0A9-CFD9-4E7A-B3EB-7F39A9C4CE4D}"/>
    <cellStyle name="Comma 2 10 2 2 4 2" xfId="16453" xr:uid="{FC2D1C19-AAD2-4661-A9F4-9E76B0EA7EDC}"/>
    <cellStyle name="Comma 2 10 2 2 5" xfId="11392" xr:uid="{C60453AB-B692-41C4-B9F7-9BE5CCA04CA7}"/>
    <cellStyle name="Comma 2 10 2 2 5 2" xfId="22847" xr:uid="{5E127E1D-DEF2-41AC-8AA8-F9D254B56FDA}"/>
    <cellStyle name="Comma 2 10 2 2 6" xfId="24729" xr:uid="{51425399-28D9-4768-AB8B-1B39B833B3E5}"/>
    <cellStyle name="Comma 2 10 2 2 7" xfId="14568" xr:uid="{A2950043-088E-4414-B46C-5C0B9B97D02A}"/>
    <cellStyle name="Comma 2 10 2 3" xfId="2594" xr:uid="{15CB1608-8E3E-4DFD-8E08-1B162B3DFADD}"/>
    <cellStyle name="Comma 2 10 2 3 2" xfId="7033" xr:uid="{99982C7F-B47F-4E54-8802-FDD8E923C295}"/>
    <cellStyle name="Comma 2 10 2 3 2 2" xfId="26749" xr:uid="{A0237F90-6C0F-4E6C-AD98-6A4EC2652C09}"/>
    <cellStyle name="Comma 2 10 2 3 2 3" xfId="18594" xr:uid="{5FBB7E42-955F-4ACE-B06B-782E8B9EFC75}"/>
    <cellStyle name="Comma 2 10 2 3 3" xfId="4489" xr:uid="{434B5EFB-653F-48D3-BC71-293B2FABF6F1}"/>
    <cellStyle name="Comma 2 10 2 3 3 2" xfId="16273" xr:uid="{EC958E14-4246-41C4-831A-8FC995FD0085}"/>
    <cellStyle name="Comma 2 10 2 3 4" xfId="11883" xr:uid="{F8BB0B1E-F0D0-406E-BECB-AC21417B07F0}"/>
    <cellStyle name="Comma 2 10 2 3 4 2" xfId="23338" xr:uid="{EC0FAC93-AF31-4253-9910-E03EED7B704E}"/>
    <cellStyle name="Comma 2 10 2 3 5" xfId="24551" xr:uid="{4F42B4F1-502C-4460-A457-8D1EC87F0EB5}"/>
    <cellStyle name="Comma 2 10 2 3 6" xfId="14389" xr:uid="{610BFDC2-9438-46AA-8980-E74E0C2F5ECB}"/>
    <cellStyle name="Comma 2 10 2 4" xfId="3270" xr:uid="{78B41199-AA4C-4102-B6EC-73B5DFCFF867}"/>
    <cellStyle name="Comma 2 10 2 4 2" xfId="5162" xr:uid="{08E77075-FCEF-45EE-941C-E8C7E14DB6F1}"/>
    <cellStyle name="Comma 2 10 2 4 2 2" xfId="16946" xr:uid="{0DB41451-CF78-49D8-81D3-3679E2E9221C}"/>
    <cellStyle name="Comma 2 10 2 4 3" xfId="25221" xr:uid="{0383ED58-AAC1-4403-96DB-4E8F6B5C806E}"/>
    <cellStyle name="Comma 2 10 2 4 4" xfId="15062" xr:uid="{2504F160-3D84-4331-8B37-5B11A2BFDFE1}"/>
    <cellStyle name="Comma 2 10 2 5" xfId="5600" xr:uid="{36059FAD-8D6F-45DC-A216-A68E356DF334}"/>
    <cellStyle name="Comma 2 10 2 5 2" xfId="25629" xr:uid="{863DFEE7-E0C2-4938-8D9F-5EF6689F559C}"/>
    <cellStyle name="Comma 2 10 2 5 3" xfId="17368" xr:uid="{4AD5A768-6D67-4723-BA32-C81218AA7DCB}"/>
    <cellStyle name="Comma 2 10 2 6" xfId="4293" xr:uid="{26175B2E-BE77-4C72-B48C-9DB81014B93F}"/>
    <cellStyle name="Comma 2 10 2 6 2" xfId="16077" xr:uid="{447CF2AF-E8DA-4D74-BDE5-BEDEDC8AF59D}"/>
    <cellStyle name="Comma 2 10 2 7" xfId="11211" xr:uid="{8374363B-6D4A-4762-A168-476675EAD228}"/>
    <cellStyle name="Comma 2 10 2 7 2" xfId="22666" xr:uid="{F8F4DEFE-3ED8-47F8-A7AA-A6503000DE1E}"/>
    <cellStyle name="Comma 2 10 2 8" xfId="24366" xr:uid="{B0B4CD1A-4B5D-4DE6-B928-C618F99F7671}"/>
    <cellStyle name="Comma 2 10 2 9" xfId="14193" xr:uid="{F2610803-07A8-4351-92D1-E7268F8B3790}"/>
    <cellStyle name="Comma 2 10 3" xfId="2686" xr:uid="{E0C925DA-53A0-4F46-8B71-9439D555101C}"/>
    <cellStyle name="Comma 2 10 3 2" xfId="7397" xr:uid="{F4992581-2B22-40AF-95E8-754B9617EDA9}"/>
    <cellStyle name="Comma 2 10 3 2 2" xfId="12181" xr:uid="{82F1FC07-755F-41A0-9F99-E284A82B5744}"/>
    <cellStyle name="Comma 2 10 3 2 2 2" xfId="23636" xr:uid="{611E4D4C-5A81-43F6-8462-F90937946140}"/>
    <cellStyle name="Comma 2 10 3 2 3" xfId="27113" xr:uid="{AC34892F-7484-4B88-8B11-915F95AF0AE1}"/>
    <cellStyle name="Comma 2 10 3 2 4" xfId="18915" xr:uid="{E11EAD41-F86E-4463-A638-52E26EC2322B}"/>
    <cellStyle name="Comma 2 10 3 3" xfId="5966" xr:uid="{8E1DB29B-D57E-4AB9-9A47-7AF1B21D0058}"/>
    <cellStyle name="Comma 2 10 3 3 2" xfId="25927" xr:uid="{E8FB0DC6-3FC0-4B6F-B031-43D6B850FC7B}"/>
    <cellStyle name="Comma 2 10 3 3 3" xfId="17688" xr:uid="{7DACEDB6-60CE-4C4B-8898-E724E24F6B4F}"/>
    <cellStyle name="Comma 2 10 3 4" xfId="4580" xr:uid="{D96E3715-EBAA-4EB9-87F7-6D6700858E62}"/>
    <cellStyle name="Comma 2 10 3 4 2" xfId="16364" xr:uid="{5D19FB6E-1B89-4BB9-8194-53FDBEA6A894}"/>
    <cellStyle name="Comma 2 10 3 5" xfId="11304" xr:uid="{F8B2B074-D239-4F5B-BBC8-E1F45DA880A5}"/>
    <cellStyle name="Comma 2 10 3 5 2" xfId="22759" xr:uid="{7D161AA3-4EA4-4358-B158-199CF6AA3CF5}"/>
    <cellStyle name="Comma 2 10 3 6" xfId="24641" xr:uid="{FD9CE4AC-D285-419B-9070-7FE503AD1B0D}"/>
    <cellStyle name="Comma 2 10 3 7" xfId="14480" xr:uid="{4164A394-DA20-4DE5-A3A0-3DCD7471AAE4}"/>
    <cellStyle name="Comma 2 10 4" xfId="2505" xr:uid="{A7E19782-F17C-42B8-A7D5-7CEAF0679A8D}"/>
    <cellStyle name="Comma 2 10 4 2" xfId="7909" xr:uid="{6BBDD76C-9ADE-44AA-9CD6-312A49466BB8}"/>
    <cellStyle name="Comma 2 10 4 2 2" xfId="12618" xr:uid="{C19A040F-63C9-41B2-B513-15ABFB2CB449}"/>
    <cellStyle name="Comma 2 10 4 2 2 2" xfId="24073" xr:uid="{70245A14-6E07-4370-9303-3E6085CB84DD}"/>
    <cellStyle name="Comma 2 10 4 2 3" xfId="27615" xr:uid="{5C64BF9D-4879-4C8A-B4EF-FBE2D93FF9A6}"/>
    <cellStyle name="Comma 2 10 4 2 4" xfId="19375" xr:uid="{45701ADA-82BB-48F2-80BC-FD0826A16454}"/>
    <cellStyle name="Comma 2 10 4 3" xfId="6634" xr:uid="{2553FCDE-AF1A-4C1A-8A1B-94D5EE89DE2A}"/>
    <cellStyle name="Comma 2 10 4 3 2" xfId="26398" xr:uid="{B9D5999D-A705-417C-B711-EE1FB3FB7B3D}"/>
    <cellStyle name="Comma 2 10 4 3 3" xfId="18222" xr:uid="{34A169E9-8E9B-44DB-AA35-9A756CCEEBA1}"/>
    <cellStyle name="Comma 2 10 4 4" xfId="4400" xr:uid="{1F590A96-EB31-4485-8A1E-FDBE963BD31B}"/>
    <cellStyle name="Comma 2 10 4 4 2" xfId="16184" xr:uid="{A048A94C-6FEE-4C1C-9D9B-B555BB70559E}"/>
    <cellStyle name="Comma 2 10 4 5" xfId="11533" xr:uid="{2298D198-1E43-412E-AB67-3B0D6D065DFB}"/>
    <cellStyle name="Comma 2 10 4 5 2" xfId="22988" xr:uid="{F708474E-081B-4463-A390-02FB7B97120C}"/>
    <cellStyle name="Comma 2 10 4 6" xfId="24463" xr:uid="{51FEE780-0844-4B53-AB07-6AFD75894932}"/>
    <cellStyle name="Comma 2 10 4 7" xfId="14300" xr:uid="{49266CCA-201E-47A8-B25B-022A6C84E742}"/>
    <cellStyle name="Comma 2 10 5" xfId="3001" xr:uid="{B612B513-0B3D-4495-8F7C-3765094511F1}"/>
    <cellStyle name="Comma 2 10 5 2" xfId="6827" xr:uid="{07FDB8FB-B7E2-4836-96CD-59C773C8E9A3}"/>
    <cellStyle name="Comma 2 10 5 2 2" xfId="26552" xr:uid="{AB0AB762-2855-43BF-95AC-87477A0B3D3F}"/>
    <cellStyle name="Comma 2 10 5 2 3" xfId="18393" xr:uid="{70E2AF91-DD74-4D36-A423-9D138AD161DD}"/>
    <cellStyle name="Comma 2 10 5 3" xfId="4894" xr:uid="{591A181B-775B-4FB5-AB64-4B1300EFF130}"/>
    <cellStyle name="Comma 2 10 5 3 2" xfId="16678" xr:uid="{248768C6-DE59-4435-AD72-15DC22D5838F}"/>
    <cellStyle name="Comma 2 10 5 4" xfId="11687" xr:uid="{5AD76A91-3FED-41F3-A607-F6119B8A78DE}"/>
    <cellStyle name="Comma 2 10 5 4 2" xfId="23142" xr:uid="{315BE11A-ADBB-4EFF-B83C-0C1CD156FFB0}"/>
    <cellStyle name="Comma 2 10 5 5" xfId="24953" xr:uid="{A831EEFA-DE01-4693-8E4E-5495E24593EF}"/>
    <cellStyle name="Comma 2 10 5 6" xfId="14794" xr:uid="{3639EF9E-1E9F-4278-9EEC-820FB528E50D}"/>
    <cellStyle name="Comma 2 10 6" xfId="5329" xr:uid="{474A7F1A-5A11-49B7-8F78-B8678017294A}"/>
    <cellStyle name="Comma 2 10 6 2" xfId="25388" xr:uid="{0DDD6264-FFD8-4C9A-8D7B-AA6886F83759}"/>
    <cellStyle name="Comma 2 10 6 3" xfId="17113" xr:uid="{2B2A6AB3-5114-453F-919F-3A045FA5600B}"/>
    <cellStyle name="Comma 2 10 7" xfId="3866" xr:uid="{14DD46F0-FC64-4C4A-9E4C-5752197AE02C}"/>
    <cellStyle name="Comma 2 10 7 2" xfId="15653" xr:uid="{59847818-BB2D-417F-9859-3C078E16A303}"/>
    <cellStyle name="Comma 2 10 8" xfId="11109" xr:uid="{51843E47-5503-4836-AABA-9593455387E3}"/>
    <cellStyle name="Comma 2 10 8 2" xfId="22564" xr:uid="{6D783F52-F1F5-4D74-A199-1B37D5332EA6}"/>
    <cellStyle name="Comma 2 10 9" xfId="24175" xr:uid="{14D0FD52-48AC-49AE-8178-21E68A701EEE}"/>
    <cellStyle name="Comma 2 11" xfId="1323" xr:uid="{83917424-AB83-49C3-BA9A-563AEDA019F1}"/>
    <cellStyle name="Comma 2 11 10" xfId="13787" xr:uid="{845AEBE2-3B04-49E8-AAFF-E3C9B7B59CAF}"/>
    <cellStyle name="Comma 2 11 2" xfId="2391" xr:uid="{20190FEE-99E1-48A2-A891-9A379D0C0286}"/>
    <cellStyle name="Comma 2 11 2 2" xfId="2776" xr:uid="{A3B07FD0-70AA-4284-A40C-D1501CADB768}"/>
    <cellStyle name="Comma 2 11 2 2 2" xfId="7651" xr:uid="{2E7E0DDF-5946-491B-9456-E81C8044B235}"/>
    <cellStyle name="Comma 2 11 2 2 2 2" xfId="12426" xr:uid="{641B9446-EB64-490C-9F0E-4FA7EEF7E57E}"/>
    <cellStyle name="Comma 2 11 2 2 2 2 2" xfId="23881" xr:uid="{344B2BF2-97D1-4BC3-A743-F40A02B83E71}"/>
    <cellStyle name="Comma 2 11 2 2 2 3" xfId="27358" xr:uid="{8F781640-FEE6-48C2-ACA0-2650FD0CACE9}"/>
    <cellStyle name="Comma 2 11 2 2 2 4" xfId="19162" xr:uid="{4AFFAEC1-D3EB-4F30-A8EB-AA2EBD7E8B84}"/>
    <cellStyle name="Comma 2 11 2 2 3" xfId="6220" xr:uid="{DB804C74-091E-46F8-B7F4-DB44F5C66C57}"/>
    <cellStyle name="Comma 2 11 2 2 3 2" xfId="26172" xr:uid="{D50213A5-8A07-435C-A6B5-4D7B48DA4EB2}"/>
    <cellStyle name="Comma 2 11 2 2 3 3" xfId="17937" xr:uid="{B7B92047-818F-432A-B214-A2535AC127DA}"/>
    <cellStyle name="Comma 2 11 2 2 4" xfId="4670" xr:uid="{6EF2FC85-6D2C-4FD7-82C2-A29430E59F2F}"/>
    <cellStyle name="Comma 2 11 2 2 4 2" xfId="16454" xr:uid="{D20A4978-3157-49AE-8744-B9CE06E5B0BE}"/>
    <cellStyle name="Comma 2 11 2 2 5" xfId="11393" xr:uid="{C6CB1FC4-0C0A-48EB-827E-D652EBA9D960}"/>
    <cellStyle name="Comma 2 11 2 2 5 2" xfId="22848" xr:uid="{465BF6B2-4896-48E7-B4F3-E5CB9FAA8EB8}"/>
    <cellStyle name="Comma 2 11 2 2 6" xfId="24730" xr:uid="{544176FD-0D04-48DA-B034-802D19738322}"/>
    <cellStyle name="Comma 2 11 2 2 7" xfId="14569" xr:uid="{F625923B-8D19-4357-BCB0-6CEB10B21216}"/>
    <cellStyle name="Comma 2 11 2 3" xfId="2595" xr:uid="{8F947AD6-A88E-4CB8-90A3-3F180AA47CFA}"/>
    <cellStyle name="Comma 2 11 2 3 2" xfId="7034" xr:uid="{98B3F8A4-4E8A-421B-8E96-63E2C3935444}"/>
    <cellStyle name="Comma 2 11 2 3 2 2" xfId="26750" xr:uid="{7F178452-0D5F-430F-8135-6B75D551C5B4}"/>
    <cellStyle name="Comma 2 11 2 3 2 3" xfId="18595" xr:uid="{F136C577-B73B-4377-A7FD-4EE39F4C97DF}"/>
    <cellStyle name="Comma 2 11 2 3 3" xfId="4490" xr:uid="{ECC9935A-0CC9-4236-ABAE-4FF9BF9201CF}"/>
    <cellStyle name="Comma 2 11 2 3 3 2" xfId="16274" xr:uid="{9293B944-DC6C-4919-B742-8988D0096A25}"/>
    <cellStyle name="Comma 2 11 2 3 4" xfId="11884" xr:uid="{0950AB14-1603-420A-B185-026085B4C2A9}"/>
    <cellStyle name="Comma 2 11 2 3 4 2" xfId="23339" xr:uid="{8200D316-7F0B-480F-852F-2FC9C031E74D}"/>
    <cellStyle name="Comma 2 11 2 3 5" xfId="24552" xr:uid="{D2DDC5E5-D936-433E-B4A4-91C82D5F0009}"/>
    <cellStyle name="Comma 2 11 2 3 6" xfId="14390" xr:uid="{61987110-9CD8-4E27-AF37-EE2AFB72A076}"/>
    <cellStyle name="Comma 2 11 2 4" xfId="3271" xr:uid="{8757B1D6-2656-4C89-A1F0-37DE51A47642}"/>
    <cellStyle name="Comma 2 11 2 4 2" xfId="5163" xr:uid="{BB9DDD47-8577-4AF8-B243-EDF5CD50232D}"/>
    <cellStyle name="Comma 2 11 2 4 2 2" xfId="16947" xr:uid="{F2D136E0-A333-4990-9044-A10F0FBF4F0F}"/>
    <cellStyle name="Comma 2 11 2 4 3" xfId="25222" xr:uid="{D7AA2AE1-8221-4319-8B58-A0F2370952F6}"/>
    <cellStyle name="Comma 2 11 2 4 4" xfId="15063" xr:uid="{005C6088-F836-4A4E-8889-F4180292BF98}"/>
    <cellStyle name="Comma 2 11 2 5" xfId="5601" xr:uid="{4EE9DDF1-9F8A-4263-BC58-19EC9BBFB82F}"/>
    <cellStyle name="Comma 2 11 2 5 2" xfId="25630" xr:uid="{91881831-FB4E-494E-A6A0-8F6ACEFD9BBA}"/>
    <cellStyle name="Comma 2 11 2 5 3" xfId="17369" xr:uid="{A2CD8F33-FEC5-44F2-8063-3B7D0F59E9CC}"/>
    <cellStyle name="Comma 2 11 2 6" xfId="4294" xr:uid="{67830874-C111-47C5-B730-12D9D40DED85}"/>
    <cellStyle name="Comma 2 11 2 6 2" xfId="16078" xr:uid="{70773756-7437-4302-B84A-D4A3F33CDDCE}"/>
    <cellStyle name="Comma 2 11 2 7" xfId="11212" xr:uid="{2A50C293-DFBE-421D-AD6E-1FA4438D1E53}"/>
    <cellStyle name="Comma 2 11 2 7 2" xfId="22667" xr:uid="{7E674D2B-0ADB-41A6-8686-309A6F89D5B5}"/>
    <cellStyle name="Comma 2 11 2 8" xfId="24367" xr:uid="{06EDE5E6-70B5-4734-827B-8693CFF912B3}"/>
    <cellStyle name="Comma 2 11 2 9" xfId="14194" xr:uid="{963B0282-9F15-4A35-AFA0-3C398B7E19C5}"/>
    <cellStyle name="Comma 2 11 3" xfId="2687" xr:uid="{283A3FDF-CE1C-4C38-A8EE-33B4978C8DF7}"/>
    <cellStyle name="Comma 2 11 3 2" xfId="7398" xr:uid="{4538DF38-AF02-4F5D-8E0E-5ABEF20E185A}"/>
    <cellStyle name="Comma 2 11 3 2 2" xfId="12182" xr:uid="{FFBBB548-0B23-4B3F-B114-BE76B5A856ED}"/>
    <cellStyle name="Comma 2 11 3 2 2 2" xfId="23637" xr:uid="{590B0666-1D94-4CC3-B1ED-E7B4BCB11B25}"/>
    <cellStyle name="Comma 2 11 3 2 3" xfId="27114" xr:uid="{2FB43C00-225F-4D4F-AA37-1AEE35DDBF2C}"/>
    <cellStyle name="Comma 2 11 3 2 4" xfId="18916" xr:uid="{D5C6E05C-E97D-4BD9-8808-BF9CAEC26712}"/>
    <cellStyle name="Comma 2 11 3 3" xfId="5967" xr:uid="{C4F13965-3359-467E-B6FF-42EF2532DBE0}"/>
    <cellStyle name="Comma 2 11 3 3 2" xfId="25928" xr:uid="{4DE9A149-25C6-483A-873B-91F6EE069CDC}"/>
    <cellStyle name="Comma 2 11 3 3 3" xfId="17689" xr:uid="{059F7597-ABCF-4A38-9AA3-AB03BDD1468E}"/>
    <cellStyle name="Comma 2 11 3 4" xfId="4581" xr:uid="{24714E13-F335-44B4-BAFB-C9C62FF9C5B3}"/>
    <cellStyle name="Comma 2 11 3 4 2" xfId="16365" xr:uid="{D70DB95C-200B-40DE-8F29-8A01179032B8}"/>
    <cellStyle name="Comma 2 11 3 5" xfId="11305" xr:uid="{8F283316-6809-493E-AFDF-2A02E8EEEC9C}"/>
    <cellStyle name="Comma 2 11 3 5 2" xfId="22760" xr:uid="{FA890BC7-BBBC-4D1A-9A33-EAD045FCD8E2}"/>
    <cellStyle name="Comma 2 11 3 6" xfId="24642" xr:uid="{9C818BA3-1F46-40E4-8E80-EA5314DC3D5B}"/>
    <cellStyle name="Comma 2 11 3 7" xfId="14481" xr:uid="{10EE5A25-5E8E-41EB-90D3-AB4D8C5DF535}"/>
    <cellStyle name="Comma 2 11 4" xfId="2506" xr:uid="{F160EBE7-60BB-442F-86A1-386DC091606A}"/>
    <cellStyle name="Comma 2 11 4 2" xfId="7910" xr:uid="{48763F80-5C24-470D-8D85-B33AE8A7A530}"/>
    <cellStyle name="Comma 2 11 4 2 2" xfId="12619" xr:uid="{7310B972-8A9E-41DD-A3BD-2C0F1DC33159}"/>
    <cellStyle name="Comma 2 11 4 2 2 2" xfId="24074" xr:uid="{1A9653ED-12CC-4DBD-B81A-4B7AC2A93A46}"/>
    <cellStyle name="Comma 2 11 4 2 3" xfId="27616" xr:uid="{E673CD2E-4771-4AE2-B02F-A8CD33B30EF3}"/>
    <cellStyle name="Comma 2 11 4 2 4" xfId="19376" xr:uid="{90447603-AD06-4D9D-BD69-109F9ADEE841}"/>
    <cellStyle name="Comma 2 11 4 3" xfId="6635" xr:uid="{BFA466FB-6EC3-4E85-B5EB-C44A2BC452EC}"/>
    <cellStyle name="Comma 2 11 4 3 2" xfId="26399" xr:uid="{16D6A8E5-14AE-4E17-B33C-CFA6ECD439F9}"/>
    <cellStyle name="Comma 2 11 4 3 3" xfId="18223" xr:uid="{0F6C24CC-F877-4B3A-AEF3-0AAEEDA2FBCA}"/>
    <cellStyle name="Comma 2 11 4 4" xfId="4401" xr:uid="{EB92CC28-D64A-4818-8A00-06D69E13F5CE}"/>
    <cellStyle name="Comma 2 11 4 4 2" xfId="16185" xr:uid="{955ED8AA-19E5-4450-AFA2-4DF1036429F4}"/>
    <cellStyle name="Comma 2 11 4 5" xfId="11534" xr:uid="{ACEAEE46-A2BA-42FB-AC43-E218B9ACBE7A}"/>
    <cellStyle name="Comma 2 11 4 5 2" xfId="22989" xr:uid="{D4E335E6-2734-44E9-A73A-20C8E55D38B6}"/>
    <cellStyle name="Comma 2 11 4 6" xfId="24464" xr:uid="{0156AF49-F3FC-413E-875D-992480C9A64C}"/>
    <cellStyle name="Comma 2 11 4 7" xfId="14301" xr:uid="{9703EDCA-164F-4E7B-AD67-2525F51F0E22}"/>
    <cellStyle name="Comma 2 11 5" xfId="3002" xr:uid="{B6EB4180-4771-4688-B4BE-0AB35B34B93B}"/>
    <cellStyle name="Comma 2 11 5 2" xfId="6828" xr:uid="{6358B78A-8415-42FA-B9CD-1C6CCCCF081A}"/>
    <cellStyle name="Comma 2 11 5 2 2" xfId="26553" xr:uid="{AB2CC067-FCBA-4A35-8418-609C7B543038}"/>
    <cellStyle name="Comma 2 11 5 2 3" xfId="18394" xr:uid="{29A98BEE-82CE-4801-88D2-2728A3FC6AA8}"/>
    <cellStyle name="Comma 2 11 5 3" xfId="4895" xr:uid="{740AE57D-256B-4031-A643-5D59BBA300B4}"/>
    <cellStyle name="Comma 2 11 5 3 2" xfId="16679" xr:uid="{FA7E0D38-53C3-451F-A494-D0B4BB9CE7D2}"/>
    <cellStyle name="Comma 2 11 5 4" xfId="11688" xr:uid="{720C8C83-1E9F-4D8B-8ED8-134670E94664}"/>
    <cellStyle name="Comma 2 11 5 4 2" xfId="23143" xr:uid="{D6D79367-8508-488A-A34B-FDE3DFBA25A3}"/>
    <cellStyle name="Comma 2 11 5 5" xfId="24954" xr:uid="{D058A958-1FAC-4EF0-AD9E-0E3CC52EF3AA}"/>
    <cellStyle name="Comma 2 11 5 6" xfId="14795" xr:uid="{E959BC34-7BFB-4E98-83F2-B28AB4671A84}"/>
    <cellStyle name="Comma 2 11 6" xfId="5330" xr:uid="{60822BFF-5A05-4F2C-8245-D8650D17DFC1}"/>
    <cellStyle name="Comma 2 11 6 2" xfId="25389" xr:uid="{55B9753D-D3A4-44D0-8DD4-D27E5104A4AC}"/>
    <cellStyle name="Comma 2 11 6 3" xfId="17114" xr:uid="{29C94AC4-6D99-45C0-9A81-F2608F0F89C5}"/>
    <cellStyle name="Comma 2 11 7" xfId="3867" xr:uid="{9E10394F-4F36-4337-A84D-FF85C6CDD8A0}"/>
    <cellStyle name="Comma 2 11 7 2" xfId="15654" xr:uid="{9E7FAE28-B577-4F5C-85EC-AD16A1EBEAF4}"/>
    <cellStyle name="Comma 2 11 8" xfId="11110" xr:uid="{6C54A224-F391-4CF1-8898-6AB5AA02BBCF}"/>
    <cellStyle name="Comma 2 11 8 2" xfId="22565" xr:uid="{58C2D638-EF3E-40C1-A310-FACDFC3724F0}"/>
    <cellStyle name="Comma 2 11 9" xfId="24176" xr:uid="{0832E1D0-5066-406E-B480-3CBD36F3A3FB}"/>
    <cellStyle name="Comma 2 12" xfId="1324" xr:uid="{B0476CBD-F94D-4A6B-912B-5E66F3EA6560}"/>
    <cellStyle name="Comma 2 12 10" xfId="13788" xr:uid="{363748BB-7303-4B92-8D60-E2B3D698F4A4}"/>
    <cellStyle name="Comma 2 12 2" xfId="2392" xr:uid="{58EA1DED-B2B0-4D5C-80EC-6A50B825A809}"/>
    <cellStyle name="Comma 2 12 2 2" xfId="2777" xr:uid="{8D1A471B-358C-4A14-8744-22B1FF371D09}"/>
    <cellStyle name="Comma 2 12 2 2 2" xfId="7652" xr:uid="{B6EC2AA7-37B8-468D-AEEE-A34ABD2EA000}"/>
    <cellStyle name="Comma 2 12 2 2 2 2" xfId="12427" xr:uid="{C7D11515-B107-4254-B288-720968A127A2}"/>
    <cellStyle name="Comma 2 12 2 2 2 2 2" xfId="23882" xr:uid="{083D9CB5-AED6-43CD-AED0-4C33BA491ECD}"/>
    <cellStyle name="Comma 2 12 2 2 2 3" xfId="27359" xr:uid="{5153BE1D-59EE-4AB1-998C-FF2600B2A4F5}"/>
    <cellStyle name="Comma 2 12 2 2 2 4" xfId="19163" xr:uid="{BFA7BA3D-156A-4CC4-A18C-26F553CC4203}"/>
    <cellStyle name="Comma 2 12 2 2 3" xfId="6221" xr:uid="{587C122E-766D-443F-A7FA-6D8EA0E818CB}"/>
    <cellStyle name="Comma 2 12 2 2 3 2" xfId="26173" xr:uid="{AD9EBC3D-7DD5-4A38-8D0D-80C26A3F613E}"/>
    <cellStyle name="Comma 2 12 2 2 3 3" xfId="17938" xr:uid="{D5E7CE58-8DAC-4CBD-9936-25D07268A687}"/>
    <cellStyle name="Comma 2 12 2 2 4" xfId="4671" xr:uid="{425096D0-E269-49AA-AE66-40EB32612F08}"/>
    <cellStyle name="Comma 2 12 2 2 4 2" xfId="16455" xr:uid="{173BC5F8-F231-48D4-AC30-0930238C95B9}"/>
    <cellStyle name="Comma 2 12 2 2 5" xfId="11394" xr:uid="{10C40CCB-1EEB-49BD-AEEC-16AF4D4141E0}"/>
    <cellStyle name="Comma 2 12 2 2 5 2" xfId="22849" xr:uid="{28180D75-E2EF-4A82-9F9C-91DC03F713BC}"/>
    <cellStyle name="Comma 2 12 2 2 6" xfId="24731" xr:uid="{68FDFDC2-4702-4560-8A3D-CA96BAF97705}"/>
    <cellStyle name="Comma 2 12 2 2 7" xfId="14570" xr:uid="{87D8E01F-9F76-40AE-B669-16E6D111C152}"/>
    <cellStyle name="Comma 2 12 2 3" xfId="2596" xr:uid="{AC4A7B9C-2F9B-4C9F-996A-0FFDC42C5B39}"/>
    <cellStyle name="Comma 2 12 2 3 2" xfId="7035" xr:uid="{647EB257-061D-40D2-B78B-CF56F98889B3}"/>
    <cellStyle name="Comma 2 12 2 3 2 2" xfId="26751" xr:uid="{2144359A-3439-4D5C-A642-1FF13B5D8A3E}"/>
    <cellStyle name="Comma 2 12 2 3 2 3" xfId="18596" xr:uid="{A7654C4D-288B-4114-B112-E9EEDC8D83AF}"/>
    <cellStyle name="Comma 2 12 2 3 3" xfId="4491" xr:uid="{510EEDDC-BD38-46C7-B3CB-4EC4BBE23C82}"/>
    <cellStyle name="Comma 2 12 2 3 3 2" xfId="16275" xr:uid="{A5602F1C-BA57-4CD3-A72F-CEE5DB85CD59}"/>
    <cellStyle name="Comma 2 12 2 3 4" xfId="11885" xr:uid="{B354077D-B0B8-4723-9E0A-75777892CCC7}"/>
    <cellStyle name="Comma 2 12 2 3 4 2" xfId="23340" xr:uid="{B1FBA4F9-C4DF-4AA9-AD81-442E1996931A}"/>
    <cellStyle name="Comma 2 12 2 3 5" xfId="24553" xr:uid="{010B5A34-AD32-4377-8624-F8992A735E6D}"/>
    <cellStyle name="Comma 2 12 2 3 6" xfId="14391" xr:uid="{9A6D97CB-EB85-47DE-A069-8DA9D09EC585}"/>
    <cellStyle name="Comma 2 12 2 4" xfId="3272" xr:uid="{1CD30CEA-6589-46B1-8393-242C5C288432}"/>
    <cellStyle name="Comma 2 12 2 4 2" xfId="5164" xr:uid="{F8506C41-914D-4F45-80EE-E3E5789999DD}"/>
    <cellStyle name="Comma 2 12 2 4 2 2" xfId="16948" xr:uid="{53444721-E2A1-4755-B9DC-426022D04080}"/>
    <cellStyle name="Comma 2 12 2 4 3" xfId="25223" xr:uid="{C3958C91-5EA2-4FE1-BA6E-64F0F3B24E56}"/>
    <cellStyle name="Comma 2 12 2 4 4" xfId="15064" xr:uid="{8BE10E32-12E7-4AE0-834B-A73C68C02596}"/>
    <cellStyle name="Comma 2 12 2 5" xfId="5602" xr:uid="{E1C234ED-275C-44F3-90DB-26E1974B2A2F}"/>
    <cellStyle name="Comma 2 12 2 5 2" xfId="25631" xr:uid="{BFDD4627-9DF6-4387-AB34-8E9C3D888FC7}"/>
    <cellStyle name="Comma 2 12 2 5 3" xfId="17370" xr:uid="{D4D0B89E-D4E3-4CDF-859F-315ED6B899F6}"/>
    <cellStyle name="Comma 2 12 2 6" xfId="4295" xr:uid="{21C533FE-BFB3-4A02-9FE2-164D1E847F51}"/>
    <cellStyle name="Comma 2 12 2 6 2" xfId="16079" xr:uid="{BA9691A2-9E88-4B94-978E-1BD0CAF10592}"/>
    <cellStyle name="Comma 2 12 2 7" xfId="11213" xr:uid="{EB1CC94F-D06A-41C0-82AF-BE849EFA4E36}"/>
    <cellStyle name="Comma 2 12 2 7 2" xfId="22668" xr:uid="{E9841683-DAF4-4FBE-880B-A8E79C19D07A}"/>
    <cellStyle name="Comma 2 12 2 8" xfId="24368" xr:uid="{316435DB-0598-4F7A-B292-BEB75BCC7FAB}"/>
    <cellStyle name="Comma 2 12 2 9" xfId="14195" xr:uid="{342868E0-4E94-4C2F-ACB2-F2C526FF5840}"/>
    <cellStyle name="Comma 2 12 3" xfId="2688" xr:uid="{8ADAC585-BBC4-45E9-BA0F-4C610CBD82AC}"/>
    <cellStyle name="Comma 2 12 3 2" xfId="7399" xr:uid="{DDE417C4-47FF-46AA-BB51-A286D1D764EA}"/>
    <cellStyle name="Comma 2 12 3 2 2" xfId="12183" xr:uid="{9E2A9767-A4E6-4DF5-B0FA-4A0F59218063}"/>
    <cellStyle name="Comma 2 12 3 2 2 2" xfId="23638" xr:uid="{56DC3D31-88F3-4B5F-8299-81FC0B6CB870}"/>
    <cellStyle name="Comma 2 12 3 2 3" xfId="27115" xr:uid="{6CAAB0E3-7B67-4027-92E4-40F5ED840CE2}"/>
    <cellStyle name="Comma 2 12 3 2 4" xfId="18917" xr:uid="{2942EAE9-7C4A-4086-A6E0-0292FB7AE0F7}"/>
    <cellStyle name="Comma 2 12 3 3" xfId="5968" xr:uid="{9594BF16-1ED4-43D9-BD14-FC5CCFD21F9F}"/>
    <cellStyle name="Comma 2 12 3 3 2" xfId="25929" xr:uid="{0CDBA6A3-B576-4D2F-87CF-774A1F1DF87E}"/>
    <cellStyle name="Comma 2 12 3 3 3" xfId="17690" xr:uid="{B4BD2038-1625-4219-85B0-5851E4D1EB13}"/>
    <cellStyle name="Comma 2 12 3 4" xfId="4582" xr:uid="{37795F5B-C655-4541-ACF1-E7F46838AF2C}"/>
    <cellStyle name="Comma 2 12 3 4 2" xfId="16366" xr:uid="{A2A13B05-BA17-4C9A-8149-9FF75AF183E7}"/>
    <cellStyle name="Comma 2 12 3 5" xfId="11306" xr:uid="{AF998A90-27F3-4E68-B4CF-57F50D67585B}"/>
    <cellStyle name="Comma 2 12 3 5 2" xfId="22761" xr:uid="{D62E4629-B652-4943-976D-AE8D8907889C}"/>
    <cellStyle name="Comma 2 12 3 6" xfId="24643" xr:uid="{B7EEA95E-DDA0-4CDB-9EE6-FEFC16817350}"/>
    <cellStyle name="Comma 2 12 3 7" xfId="14482" xr:uid="{F34586FA-358C-40DC-8601-D07D02DF1CEB}"/>
    <cellStyle name="Comma 2 12 4" xfId="2507" xr:uid="{941E2168-A49C-4653-8343-4C2D3C994A29}"/>
    <cellStyle name="Comma 2 12 4 2" xfId="7911" xr:uid="{92F6C5F9-8259-4CAA-88D4-5BA07A8B57EB}"/>
    <cellStyle name="Comma 2 12 4 2 2" xfId="12620" xr:uid="{12AD82B9-2B3A-48D6-9D83-09DB2BD2E88C}"/>
    <cellStyle name="Comma 2 12 4 2 2 2" xfId="24075" xr:uid="{BF2AFC79-47D3-4EDD-84E6-BB24BDA6CE5F}"/>
    <cellStyle name="Comma 2 12 4 2 3" xfId="27617" xr:uid="{7CB43721-57F6-4757-83D4-3858AC609A8E}"/>
    <cellStyle name="Comma 2 12 4 2 4" xfId="19377" xr:uid="{0CCA16DF-C5C2-495D-8362-D369432F782E}"/>
    <cellStyle name="Comma 2 12 4 3" xfId="6636" xr:uid="{CF1C74E1-534B-48C5-8160-AE91C568EFC2}"/>
    <cellStyle name="Comma 2 12 4 3 2" xfId="26400" xr:uid="{5C588ABF-633E-42D4-810C-6E91553F8BE1}"/>
    <cellStyle name="Comma 2 12 4 3 3" xfId="18224" xr:uid="{DE3A5CCC-7DDB-456F-BB12-233BC0610A36}"/>
    <cellStyle name="Comma 2 12 4 4" xfId="4402" xr:uid="{4CD433C7-EFC6-4532-9EF5-0EC944C5C333}"/>
    <cellStyle name="Comma 2 12 4 4 2" xfId="16186" xr:uid="{F84B10B0-FBA7-4BDD-9BED-7ECB8EA20AC2}"/>
    <cellStyle name="Comma 2 12 4 5" xfId="11535" xr:uid="{AB54DC91-9D04-491D-9B6B-9C142ED28527}"/>
    <cellStyle name="Comma 2 12 4 5 2" xfId="22990" xr:uid="{10E4315D-7668-48C6-85AC-BC2BC981B8D6}"/>
    <cellStyle name="Comma 2 12 4 6" xfId="24465" xr:uid="{F03F1A5F-01EE-4DE0-B980-3B45121347E1}"/>
    <cellStyle name="Comma 2 12 4 7" xfId="14302" xr:uid="{886BF1FE-8D4A-4159-A74D-6CFAD5936AD9}"/>
    <cellStyle name="Comma 2 12 5" xfId="3003" xr:uid="{C4146B24-B4FB-4CC6-A457-947D82DA5DF5}"/>
    <cellStyle name="Comma 2 12 5 2" xfId="6829" xr:uid="{C3A84F8A-75E9-4F27-A96E-4ED051550528}"/>
    <cellStyle name="Comma 2 12 5 2 2" xfId="26554" xr:uid="{278E8260-10FA-4944-B1EC-1D6648C8F255}"/>
    <cellStyle name="Comma 2 12 5 2 3" xfId="18395" xr:uid="{69E255BE-97E1-47ED-98B1-3C3746F9C6D1}"/>
    <cellStyle name="Comma 2 12 5 3" xfId="4896" xr:uid="{D709E9EB-B330-4366-B441-4B16B868BA28}"/>
    <cellStyle name="Comma 2 12 5 3 2" xfId="16680" xr:uid="{E8748D6F-CE93-4C7C-A974-19D5239E662E}"/>
    <cellStyle name="Comma 2 12 5 4" xfId="11689" xr:uid="{853C3687-3FAD-4362-BA64-A510381629A6}"/>
    <cellStyle name="Comma 2 12 5 4 2" xfId="23144" xr:uid="{AA8E09C7-276F-4FD4-8C7B-52043931260C}"/>
    <cellStyle name="Comma 2 12 5 5" xfId="24955" xr:uid="{DB53C110-B541-4E52-913B-0F5CD81A0462}"/>
    <cellStyle name="Comma 2 12 5 6" xfId="14796" xr:uid="{1959E553-86BC-41D6-8B9A-62CFB2FC02EA}"/>
    <cellStyle name="Comma 2 12 6" xfId="5331" xr:uid="{62E5EB9D-C209-48B5-BE54-72C2FC7CF569}"/>
    <cellStyle name="Comma 2 12 6 2" xfId="25390" xr:uid="{D592E9B0-DF04-497E-8AF0-D653FBFA894A}"/>
    <cellStyle name="Comma 2 12 6 3" xfId="17115" xr:uid="{9E776754-B791-4BE2-9633-C90F5442113D}"/>
    <cellStyle name="Comma 2 12 7" xfId="3868" xr:uid="{9D0BDD61-B7F6-4D06-8416-DF9A650DFAB0}"/>
    <cellStyle name="Comma 2 12 7 2" xfId="15655" xr:uid="{E12DB833-993D-4E89-BED1-A4E96A1CA5A8}"/>
    <cellStyle name="Comma 2 12 8" xfId="11111" xr:uid="{BA68ECD1-3617-49DC-A406-6F4CF8CF3AA2}"/>
    <cellStyle name="Comma 2 12 8 2" xfId="22566" xr:uid="{9D76BE42-F675-4568-A3E5-E34AB6B36263}"/>
    <cellStyle name="Comma 2 12 9" xfId="24177" xr:uid="{FD429D33-8332-44DF-A2DE-85DDF72CCABF}"/>
    <cellStyle name="Comma 2 128" xfId="45" xr:uid="{47603117-3506-46A4-99EE-5CCA7E48C01C}"/>
    <cellStyle name="Comma 2 13" xfId="1325" xr:uid="{F782AC32-C52F-4E85-999E-88C847DBB4DB}"/>
    <cellStyle name="Comma 2 13 10" xfId="13789" xr:uid="{A66DB944-9111-4541-9309-1E30584C6E35}"/>
    <cellStyle name="Comma 2 13 2" xfId="2393" xr:uid="{47B4567D-D917-4768-8B65-903B9DA13A0F}"/>
    <cellStyle name="Comma 2 13 2 2" xfId="2778" xr:uid="{039295CE-8C80-4888-9CDE-BD0715291C66}"/>
    <cellStyle name="Comma 2 13 2 2 2" xfId="7653" xr:uid="{53BD3B04-4644-48EC-8483-D85784F93EB3}"/>
    <cellStyle name="Comma 2 13 2 2 2 2" xfId="12428" xr:uid="{4F7F6675-7A53-4E13-B21E-C69BF6C76489}"/>
    <cellStyle name="Comma 2 13 2 2 2 2 2" xfId="23883" xr:uid="{46EFA4AC-AB96-4E01-8ED2-60C10C98BC45}"/>
    <cellStyle name="Comma 2 13 2 2 2 3" xfId="27360" xr:uid="{83BD28B4-8A72-40C9-A3C6-E20D15F34D2F}"/>
    <cellStyle name="Comma 2 13 2 2 2 4" xfId="19164" xr:uid="{77663C52-AB10-4903-B07E-63EFDB2185DB}"/>
    <cellStyle name="Comma 2 13 2 2 3" xfId="6222" xr:uid="{DC33E997-8AC6-45FF-94F3-20FFCC217BBC}"/>
    <cellStyle name="Comma 2 13 2 2 3 2" xfId="26174" xr:uid="{6FA51D88-7D06-41E5-B516-8CACA245589B}"/>
    <cellStyle name="Comma 2 13 2 2 3 3" xfId="17939" xr:uid="{75422A55-59B6-413A-837F-80D97EA37D3E}"/>
    <cellStyle name="Comma 2 13 2 2 4" xfId="4672" xr:uid="{187AF080-9A57-4D42-BFD7-282ED99C57F5}"/>
    <cellStyle name="Comma 2 13 2 2 4 2" xfId="16456" xr:uid="{0917793A-BB71-46FD-B400-F5602E83AD75}"/>
    <cellStyle name="Comma 2 13 2 2 5" xfId="11395" xr:uid="{63439C01-89CE-4929-ADF0-CE724E8D3106}"/>
    <cellStyle name="Comma 2 13 2 2 5 2" xfId="22850" xr:uid="{E51348F7-64C9-4409-AF31-14025F5D1CBD}"/>
    <cellStyle name="Comma 2 13 2 2 6" xfId="24732" xr:uid="{AC536607-9DDD-4A90-AB07-E92E2A959F0E}"/>
    <cellStyle name="Comma 2 13 2 2 7" xfId="14571" xr:uid="{F20F5B08-FE0E-468C-BFAF-FDBE20A1C1F2}"/>
    <cellStyle name="Comma 2 13 2 3" xfId="2597" xr:uid="{0A7A0916-E989-4146-8A49-22E862069BA6}"/>
    <cellStyle name="Comma 2 13 2 3 2" xfId="7036" xr:uid="{4FA0120B-92FF-406B-A74B-C0072F1C67C6}"/>
    <cellStyle name="Comma 2 13 2 3 2 2" xfId="26752" xr:uid="{BA7299B6-9B5F-41C1-B78B-04DDCEFC459F}"/>
    <cellStyle name="Comma 2 13 2 3 2 3" xfId="18597" xr:uid="{678F1032-C754-437B-98BD-12F5D499EDCE}"/>
    <cellStyle name="Comma 2 13 2 3 3" xfId="4492" xr:uid="{1933C32A-DFBE-45D3-B3AA-863C98F00C25}"/>
    <cellStyle name="Comma 2 13 2 3 3 2" xfId="16276" xr:uid="{BFD8FC0C-AC0C-44F5-8F4B-A21239A35E2F}"/>
    <cellStyle name="Comma 2 13 2 3 4" xfId="11886" xr:uid="{C78DD183-7644-4B63-9E11-6B05FDE4CA3E}"/>
    <cellStyle name="Comma 2 13 2 3 4 2" xfId="23341" xr:uid="{393E5491-B100-4864-86D6-DD92603B1762}"/>
    <cellStyle name="Comma 2 13 2 3 5" xfId="24554" xr:uid="{BCD44ABD-CF0E-47CC-810B-B35CB002D410}"/>
    <cellStyle name="Comma 2 13 2 3 6" xfId="14392" xr:uid="{DBE11302-80E6-4639-9237-BE24935119F9}"/>
    <cellStyle name="Comma 2 13 2 4" xfId="3273" xr:uid="{FC95B48A-A918-4551-B164-A2685EDD86D3}"/>
    <cellStyle name="Comma 2 13 2 4 2" xfId="5165" xr:uid="{5C91349C-33E8-4E67-BC0C-DA6966785559}"/>
    <cellStyle name="Comma 2 13 2 4 2 2" xfId="16949" xr:uid="{988733EB-FEE9-4777-978F-D83BC061C1DE}"/>
    <cellStyle name="Comma 2 13 2 4 3" xfId="25224" xr:uid="{A6D62F84-44B5-47D5-B266-0CC193DD5546}"/>
    <cellStyle name="Comma 2 13 2 4 4" xfId="15065" xr:uid="{3B2B6416-9289-450D-8554-439075660518}"/>
    <cellStyle name="Comma 2 13 2 5" xfId="5603" xr:uid="{0B20476F-096C-4DF8-8EE5-A4BF6B108DF9}"/>
    <cellStyle name="Comma 2 13 2 5 2" xfId="25632" xr:uid="{A4D4C334-C2C0-412F-ADCF-6B8CD54C24A1}"/>
    <cellStyle name="Comma 2 13 2 5 3" xfId="17371" xr:uid="{21E726D2-4CAA-40E2-B8FB-A33283314893}"/>
    <cellStyle name="Comma 2 13 2 6" xfId="4296" xr:uid="{DAE313AF-CB44-45FE-9F83-38CB3BBBDE5F}"/>
    <cellStyle name="Comma 2 13 2 6 2" xfId="16080" xr:uid="{EBAEE375-03AA-41AA-A0A8-85B685FF2F84}"/>
    <cellStyle name="Comma 2 13 2 7" xfId="11214" xr:uid="{13834093-C6CF-4121-8244-D075F4B30EC5}"/>
    <cellStyle name="Comma 2 13 2 7 2" xfId="22669" xr:uid="{C39D4BF7-C6C4-4B4C-8ADC-CC850D5B10C2}"/>
    <cellStyle name="Comma 2 13 2 8" xfId="24369" xr:uid="{DD7B0B8E-9FF3-48D5-A8E7-5E29A5CDC494}"/>
    <cellStyle name="Comma 2 13 2 9" xfId="14196" xr:uid="{6DBACD5E-3475-4B4F-8573-2B52E0070D31}"/>
    <cellStyle name="Comma 2 13 3" xfId="2689" xr:uid="{F739D70D-2B7F-44D2-A8DE-35F0C8033BA2}"/>
    <cellStyle name="Comma 2 13 3 2" xfId="7400" xr:uid="{BF3FC20E-2499-4739-92C3-6EFEC2AFD6CB}"/>
    <cellStyle name="Comma 2 13 3 2 2" xfId="12184" xr:uid="{04E11CD7-A8BF-4C33-9527-4FA03238B576}"/>
    <cellStyle name="Comma 2 13 3 2 2 2" xfId="23639" xr:uid="{173D60B5-938C-4A71-A5E1-004417B726AA}"/>
    <cellStyle name="Comma 2 13 3 2 3" xfId="27116" xr:uid="{5C89FBB1-DBB2-44EC-82B8-9A1779AC9379}"/>
    <cellStyle name="Comma 2 13 3 2 4" xfId="18918" xr:uid="{68D71D46-D3F4-4888-86EE-BC323281EA5F}"/>
    <cellStyle name="Comma 2 13 3 3" xfId="5969" xr:uid="{A87C1BBC-C23C-4536-8388-3CD0AFBA60F3}"/>
    <cellStyle name="Comma 2 13 3 3 2" xfId="25930" xr:uid="{DDB122BC-C242-4149-B770-8C2C10C5AF41}"/>
    <cellStyle name="Comma 2 13 3 3 3" xfId="17691" xr:uid="{EBF6F604-6C47-417D-ACF7-3273234E316D}"/>
    <cellStyle name="Comma 2 13 3 4" xfId="4583" xr:uid="{FD21D48B-2E7A-4766-9B1B-08B52D7F7906}"/>
    <cellStyle name="Comma 2 13 3 4 2" xfId="16367" xr:uid="{2E4689B3-2ABD-4C11-A31E-3517D2435F1A}"/>
    <cellStyle name="Comma 2 13 3 5" xfId="11307" xr:uid="{2D640EFC-768B-433B-A285-26C864EF767D}"/>
    <cellStyle name="Comma 2 13 3 5 2" xfId="22762" xr:uid="{D1E8D705-3844-4BA1-B832-17E5D8767944}"/>
    <cellStyle name="Comma 2 13 3 6" xfId="24644" xr:uid="{06050C65-D30A-430D-B35E-BC1727919147}"/>
    <cellStyle name="Comma 2 13 3 7" xfId="14483" xr:uid="{A49D1480-5D5C-49E2-968B-4B08F8A1CB7F}"/>
    <cellStyle name="Comma 2 13 4" xfId="2508" xr:uid="{6731CC41-161F-47C1-BF14-CFB81B0836E8}"/>
    <cellStyle name="Comma 2 13 4 2" xfId="7912" xr:uid="{FA56E8CA-ABC3-4064-8482-998658BFC48B}"/>
    <cellStyle name="Comma 2 13 4 2 2" xfId="12621" xr:uid="{6632EE97-9DEF-4DB8-9973-7594A2D26250}"/>
    <cellStyle name="Comma 2 13 4 2 2 2" xfId="24076" xr:uid="{4095427A-5C13-4BEA-8685-8E2E5D00B563}"/>
    <cellStyle name="Comma 2 13 4 2 3" xfId="27618" xr:uid="{5924319C-CCE1-4258-B32E-E633B6809ED9}"/>
    <cellStyle name="Comma 2 13 4 2 4" xfId="19378" xr:uid="{9E4DEC32-0581-477B-9EE8-548B9FD82241}"/>
    <cellStyle name="Comma 2 13 4 3" xfId="6637" xr:uid="{A5643661-1B5E-4454-9202-801E37E83A63}"/>
    <cellStyle name="Comma 2 13 4 3 2" xfId="26401" xr:uid="{A084349E-97FF-42A6-99FF-BE25481FD465}"/>
    <cellStyle name="Comma 2 13 4 3 3" xfId="18225" xr:uid="{D0450600-8912-4205-BF0A-2CBECBC26C73}"/>
    <cellStyle name="Comma 2 13 4 4" xfId="4403" xr:uid="{3E3C9566-F45D-4B8E-BAF8-2EF5CB63CF76}"/>
    <cellStyle name="Comma 2 13 4 4 2" xfId="16187" xr:uid="{DBE1C733-AF7D-4304-89F7-D73366AC81F5}"/>
    <cellStyle name="Comma 2 13 4 5" xfId="11536" xr:uid="{01FEBAD5-86B7-4AAC-BBBE-9E104BE303FA}"/>
    <cellStyle name="Comma 2 13 4 5 2" xfId="22991" xr:uid="{04D4E0E1-5972-4611-8A02-5410D0989CED}"/>
    <cellStyle name="Comma 2 13 4 6" xfId="24466" xr:uid="{E5734FB4-AC5C-4148-B811-0DA673A3CFB3}"/>
    <cellStyle name="Comma 2 13 4 7" xfId="14303" xr:uid="{4AD07F85-CA6B-47CD-AEAA-2E80C001457A}"/>
    <cellStyle name="Comma 2 13 5" xfId="3004" xr:uid="{4FFA6249-1F79-4A90-87D3-733F8F2D5E17}"/>
    <cellStyle name="Comma 2 13 5 2" xfId="6830" xr:uid="{08D5AC57-D880-4BF7-AB63-CC41839179E4}"/>
    <cellStyle name="Comma 2 13 5 2 2" xfId="26555" xr:uid="{9B7A9178-28B0-4975-9062-D770190D982A}"/>
    <cellStyle name="Comma 2 13 5 2 3" xfId="18396" xr:uid="{829AE059-16E3-440F-9325-DD567F8DF18E}"/>
    <cellStyle name="Comma 2 13 5 3" xfId="4897" xr:uid="{7824EE92-B82C-4092-8843-2E3B53F69730}"/>
    <cellStyle name="Comma 2 13 5 3 2" xfId="16681" xr:uid="{4F3EC5BD-217A-420A-B6B6-355DF2C1651D}"/>
    <cellStyle name="Comma 2 13 5 4" xfId="11690" xr:uid="{AF4AB481-1F1B-4F8D-B3F4-31C7FBA84A69}"/>
    <cellStyle name="Comma 2 13 5 4 2" xfId="23145" xr:uid="{49141394-3090-4D78-8CEB-96214D2C7298}"/>
    <cellStyle name="Comma 2 13 5 5" xfId="24956" xr:uid="{281BD49E-A07A-4AF5-B04B-4E3022BE1446}"/>
    <cellStyle name="Comma 2 13 5 6" xfId="14797" xr:uid="{54898D47-F3E1-497B-9D2E-1C70990A275D}"/>
    <cellStyle name="Comma 2 13 6" xfId="5332" xr:uid="{0E6A2908-BEC7-4887-A063-1B7B82E86B6E}"/>
    <cellStyle name="Comma 2 13 6 2" xfId="25391" xr:uid="{902D568D-D70C-4A10-9FFA-5E67FBB9E575}"/>
    <cellStyle name="Comma 2 13 6 3" xfId="17116" xr:uid="{67C9AE1A-C0B4-456E-8787-4B2CBE92BEEB}"/>
    <cellStyle name="Comma 2 13 7" xfId="3869" xr:uid="{A1EDDDD0-3E1D-4EC3-BBB4-896B16F07A86}"/>
    <cellStyle name="Comma 2 13 7 2" xfId="15656" xr:uid="{957F8566-3532-4A51-9D49-4B32F06965E1}"/>
    <cellStyle name="Comma 2 13 8" xfId="11112" xr:uid="{87E9D037-282F-4FF3-81BC-575BEE693DE3}"/>
    <cellStyle name="Comma 2 13 8 2" xfId="22567" xr:uid="{71F63D71-B827-4491-96BE-5DCDC1BABC25}"/>
    <cellStyle name="Comma 2 13 9" xfId="24178" xr:uid="{67E5BC8F-F7AE-4531-95F3-EB3E505CD3F4}"/>
    <cellStyle name="Comma 2 14" xfId="1326" xr:uid="{DF90A992-78FE-48C3-8EF4-AD8815BBEBAC}"/>
    <cellStyle name="Comma 2 14 10" xfId="13790" xr:uid="{6E701086-E4C3-4EF1-8E72-83F46A87A4EB}"/>
    <cellStyle name="Comma 2 14 2" xfId="2394" xr:uid="{EDCE2B40-B9AC-4B51-A399-1D8937665589}"/>
    <cellStyle name="Comma 2 14 2 2" xfId="2779" xr:uid="{F2A1A395-D084-4885-9979-EE477AD19CED}"/>
    <cellStyle name="Comma 2 14 2 2 2" xfId="7654" xr:uid="{E9D2EA5C-B9F2-4F46-BC10-90D74A86CEC2}"/>
    <cellStyle name="Comma 2 14 2 2 2 2" xfId="12429" xr:uid="{202C4194-AD66-4EEB-B488-4ADAC5589901}"/>
    <cellStyle name="Comma 2 14 2 2 2 2 2" xfId="23884" xr:uid="{0E59FD79-A6A2-457B-BD38-17FA9545116F}"/>
    <cellStyle name="Comma 2 14 2 2 2 3" xfId="27361" xr:uid="{923BE4B0-BCE4-47E8-9F3C-DF6E6A6B7C85}"/>
    <cellStyle name="Comma 2 14 2 2 2 4" xfId="19165" xr:uid="{F7289AAF-0CA9-4A73-B25E-0CA2FA9715BC}"/>
    <cellStyle name="Comma 2 14 2 2 3" xfId="6223" xr:uid="{BBDCBD84-FDAC-42B9-9A6B-17A7500260F5}"/>
    <cellStyle name="Comma 2 14 2 2 3 2" xfId="26175" xr:uid="{F113BCF9-46A9-48F1-BFA1-A7EC9738BB0C}"/>
    <cellStyle name="Comma 2 14 2 2 3 3" xfId="17940" xr:uid="{1B692694-8F71-4F16-8F28-102B723FB58F}"/>
    <cellStyle name="Comma 2 14 2 2 4" xfId="4673" xr:uid="{AFF633FB-DBE8-49D8-BF0B-AC8C4AC59873}"/>
    <cellStyle name="Comma 2 14 2 2 4 2" xfId="16457" xr:uid="{69B9D1D1-4E13-40E7-A002-FA11DFBA3CE7}"/>
    <cellStyle name="Comma 2 14 2 2 5" xfId="11396" xr:uid="{0588D88E-D77E-4536-A234-C52CB4B0BA34}"/>
    <cellStyle name="Comma 2 14 2 2 5 2" xfId="22851" xr:uid="{8925BDB5-0713-4AE5-8873-8E3D5B6C7EEE}"/>
    <cellStyle name="Comma 2 14 2 2 6" xfId="24733" xr:uid="{A610408A-DE7E-4FB1-A438-10D85A51CC27}"/>
    <cellStyle name="Comma 2 14 2 2 7" xfId="14572" xr:uid="{2C563943-CC07-4D56-B357-41212809E5B0}"/>
    <cellStyle name="Comma 2 14 2 3" xfId="2598" xr:uid="{4211C32E-EC35-4E7E-91A6-80F2A90C4A73}"/>
    <cellStyle name="Comma 2 14 2 3 2" xfId="7037" xr:uid="{0D77341A-00C5-42A9-A3E4-62BD7C2AFC0B}"/>
    <cellStyle name="Comma 2 14 2 3 2 2" xfId="26753" xr:uid="{1CE6781F-09E8-47BA-B5BD-2A471F5F8D24}"/>
    <cellStyle name="Comma 2 14 2 3 2 3" xfId="18598" xr:uid="{C2C0065F-2EFF-4612-A7AF-33135C324A5C}"/>
    <cellStyle name="Comma 2 14 2 3 3" xfId="4493" xr:uid="{7ADBBBDB-F6C4-4A93-8B89-93A9E15FB332}"/>
    <cellStyle name="Comma 2 14 2 3 3 2" xfId="16277" xr:uid="{2CD004E6-96C8-494C-940D-214F829DD8F1}"/>
    <cellStyle name="Comma 2 14 2 3 4" xfId="11887" xr:uid="{4486C644-E35E-4C89-BFFD-9F7696ED7BCA}"/>
    <cellStyle name="Comma 2 14 2 3 4 2" xfId="23342" xr:uid="{C5DFD3A3-33AD-48AE-B99D-06EEE5713FF8}"/>
    <cellStyle name="Comma 2 14 2 3 5" xfId="24555" xr:uid="{817E15AC-FC81-4370-A07A-AC28B537335F}"/>
    <cellStyle name="Comma 2 14 2 3 6" xfId="14393" xr:uid="{27F9D122-FAC9-4871-A513-8B127E3B6290}"/>
    <cellStyle name="Comma 2 14 2 4" xfId="3274" xr:uid="{84C67CC3-D729-4AF2-89B2-E7882ECBD8DE}"/>
    <cellStyle name="Comma 2 14 2 4 2" xfId="5166" xr:uid="{A35DDA88-E6B3-4A3A-A340-D51F73305C20}"/>
    <cellStyle name="Comma 2 14 2 4 2 2" xfId="16950" xr:uid="{3C24A048-10F6-4E35-A632-C693B5C24E83}"/>
    <cellStyle name="Comma 2 14 2 4 3" xfId="25225" xr:uid="{D7C7FDB6-31CD-4339-BC46-9E65F0A9499D}"/>
    <cellStyle name="Comma 2 14 2 4 4" xfId="15066" xr:uid="{2066BF7A-9BD9-456F-B0E2-4C2EB70DD6FE}"/>
    <cellStyle name="Comma 2 14 2 5" xfId="5604" xr:uid="{6AF025FB-1205-42A2-9873-5B05A613EB58}"/>
    <cellStyle name="Comma 2 14 2 5 2" xfId="25633" xr:uid="{570C6005-CCC7-480C-BEE9-3A1C441E2C67}"/>
    <cellStyle name="Comma 2 14 2 5 3" xfId="17372" xr:uid="{ABF01018-F7C7-4339-8946-035D6E9EAF78}"/>
    <cellStyle name="Comma 2 14 2 6" xfId="4297" xr:uid="{1A641244-7577-45D1-AFB4-3B2A098AD992}"/>
    <cellStyle name="Comma 2 14 2 6 2" xfId="16081" xr:uid="{3FBD420B-E9F1-474F-A1D4-ED27E4C198B1}"/>
    <cellStyle name="Comma 2 14 2 7" xfId="11215" xr:uid="{49EAD122-17CF-4EC6-BA7A-E6DAB42AB860}"/>
    <cellStyle name="Comma 2 14 2 7 2" xfId="22670" xr:uid="{05F26F0C-55C4-4FE5-B826-5F8D308EF29F}"/>
    <cellStyle name="Comma 2 14 2 8" xfId="24370" xr:uid="{9E37325A-7F22-4E38-B29D-44C571450C1A}"/>
    <cellStyle name="Comma 2 14 2 9" xfId="14197" xr:uid="{CCF089E8-BF3A-4361-8F2D-5687031E604D}"/>
    <cellStyle name="Comma 2 14 3" xfId="2690" xr:uid="{705B10ED-278C-4BBC-AE2E-537E74B55B5A}"/>
    <cellStyle name="Comma 2 14 3 2" xfId="7401" xr:uid="{B0B4B40D-F3C4-449E-AC95-E375DD12596D}"/>
    <cellStyle name="Comma 2 14 3 2 2" xfId="12185" xr:uid="{716EDCF3-F42C-4CBD-8202-87590801F5B6}"/>
    <cellStyle name="Comma 2 14 3 2 2 2" xfId="23640" xr:uid="{FC573A0F-21F6-4E2B-A236-6494072554C2}"/>
    <cellStyle name="Comma 2 14 3 2 3" xfId="27117" xr:uid="{CF967442-B536-4C8D-8C0A-96EDF2D1F5DC}"/>
    <cellStyle name="Comma 2 14 3 2 4" xfId="18919" xr:uid="{3F91D2B6-7384-4D41-9CEF-296D10B0A5A1}"/>
    <cellStyle name="Comma 2 14 3 3" xfId="5970" xr:uid="{2D01C795-95E2-4A97-BC34-95F4EF01AF05}"/>
    <cellStyle name="Comma 2 14 3 3 2" xfId="25931" xr:uid="{E034BB1F-6901-4DD4-8AB2-ABC252906008}"/>
    <cellStyle name="Comma 2 14 3 3 3" xfId="17692" xr:uid="{E3BFF01A-7079-49E7-BCA1-38B261C8FD39}"/>
    <cellStyle name="Comma 2 14 3 4" xfId="4584" xr:uid="{518BA83F-EA0B-4702-BAE6-F14DE5A55647}"/>
    <cellStyle name="Comma 2 14 3 4 2" xfId="16368" xr:uid="{CD5D571B-BEC9-4B4E-A3DF-8E8B1274E629}"/>
    <cellStyle name="Comma 2 14 3 5" xfId="11308" xr:uid="{1C6254F1-A136-45D8-982D-B0E3C0DB926D}"/>
    <cellStyle name="Comma 2 14 3 5 2" xfId="22763" xr:uid="{2EF7C665-1E7A-473F-9737-1696B5033EE5}"/>
    <cellStyle name="Comma 2 14 3 6" xfId="24645" xr:uid="{24C05253-325D-4819-AA01-8DCE032572F2}"/>
    <cellStyle name="Comma 2 14 3 7" xfId="14484" xr:uid="{984AF6CC-E222-4420-9D5D-AF6A992BCB8C}"/>
    <cellStyle name="Comma 2 14 4" xfId="2509" xr:uid="{BB33FC9A-CB3B-4101-B59E-F263056B3E9E}"/>
    <cellStyle name="Comma 2 14 4 2" xfId="7913" xr:uid="{CC50350A-0675-4996-93D3-1A2984C1BE79}"/>
    <cellStyle name="Comma 2 14 4 2 2" xfId="12622" xr:uid="{F101929C-B333-45E3-BD8A-469B9260409C}"/>
    <cellStyle name="Comma 2 14 4 2 2 2" xfId="24077" xr:uid="{2E3C2222-AD15-40FB-85F5-A751DFE69B8D}"/>
    <cellStyle name="Comma 2 14 4 2 3" xfId="27619" xr:uid="{1FBEDF62-92FF-4FE0-9D4D-92E33BAAFA9E}"/>
    <cellStyle name="Comma 2 14 4 2 4" xfId="19379" xr:uid="{E1FB7377-8EFD-41E8-B66B-DA025B34D0DD}"/>
    <cellStyle name="Comma 2 14 4 3" xfId="6638" xr:uid="{BE3A0A06-46D3-4BFE-8673-AF957F2B25C3}"/>
    <cellStyle name="Comma 2 14 4 3 2" xfId="26402" xr:uid="{8E0DC1D1-55E6-4D54-B11B-37BCD30C7201}"/>
    <cellStyle name="Comma 2 14 4 3 3" xfId="18226" xr:uid="{5FDD1C40-A746-4FD5-BBE9-DACD8E21F0E0}"/>
    <cellStyle name="Comma 2 14 4 4" xfId="4404" xr:uid="{3A248FC9-C2D5-4E08-9B48-EAD2AA360B2D}"/>
    <cellStyle name="Comma 2 14 4 4 2" xfId="16188" xr:uid="{0974DDC5-4FF5-46AF-A848-E29FDF8711A6}"/>
    <cellStyle name="Comma 2 14 4 5" xfId="11537" xr:uid="{8098FEA8-9697-40DC-A2FD-952E60B626E7}"/>
    <cellStyle name="Comma 2 14 4 5 2" xfId="22992" xr:uid="{43F09624-94F4-447D-AB91-55F93473F3C4}"/>
    <cellStyle name="Comma 2 14 4 6" xfId="24467" xr:uid="{CC8CC354-2100-4AF6-B01C-93C2EA021D75}"/>
    <cellStyle name="Comma 2 14 4 7" xfId="14304" xr:uid="{628AC8A7-492E-4F9E-BF1C-FFECFCE8B80F}"/>
    <cellStyle name="Comma 2 14 5" xfId="3005" xr:uid="{9C3D012C-A040-4630-9525-4D8F95642289}"/>
    <cellStyle name="Comma 2 14 5 2" xfId="6831" xr:uid="{AFC5824D-758E-4B5E-892F-7C9CF56A02B8}"/>
    <cellStyle name="Comma 2 14 5 2 2" xfId="26556" xr:uid="{7CDCF67B-62A5-4324-9EC5-80C35EF5691A}"/>
    <cellStyle name="Comma 2 14 5 2 3" xfId="18397" xr:uid="{F0B952C3-C02C-4D6F-A890-FD441D4B5D0C}"/>
    <cellStyle name="Comma 2 14 5 3" xfId="4898" xr:uid="{2672E83F-F0E1-4E7F-ABFE-BF7E44E4A27B}"/>
    <cellStyle name="Comma 2 14 5 3 2" xfId="16682" xr:uid="{B67FE36C-E61A-4CFD-88CD-66D708782FC2}"/>
    <cellStyle name="Comma 2 14 5 4" xfId="11691" xr:uid="{923158F0-E19D-463D-AED2-344701C07662}"/>
    <cellStyle name="Comma 2 14 5 4 2" xfId="23146" xr:uid="{488DDFB1-ED4B-4D0A-8214-8E29339D6733}"/>
    <cellStyle name="Comma 2 14 5 5" xfId="24957" xr:uid="{47F2E7F5-9614-4554-A88D-B275505DF319}"/>
    <cellStyle name="Comma 2 14 5 6" xfId="14798" xr:uid="{CA97CE87-04A4-47B8-A202-1CE6D7BF61D6}"/>
    <cellStyle name="Comma 2 14 6" xfId="5333" xr:uid="{C7C53589-C264-46A7-9F86-3C4C4E63A475}"/>
    <cellStyle name="Comma 2 14 6 2" xfId="25392" xr:uid="{48471079-8B92-4FDC-8030-7AC6A9A0A851}"/>
    <cellStyle name="Comma 2 14 6 3" xfId="17117" xr:uid="{E35F1520-CF7F-4EDA-9175-1CAF07081D83}"/>
    <cellStyle name="Comma 2 14 7" xfId="3870" xr:uid="{46A7521C-CB7E-41D5-864D-C83ACD5F8E67}"/>
    <cellStyle name="Comma 2 14 7 2" xfId="15657" xr:uid="{3E8D5B3B-AB4B-4D43-AACE-9800A4C75703}"/>
    <cellStyle name="Comma 2 14 8" xfId="11113" xr:uid="{07561B78-4490-4CFE-BD57-0E27DFDFD135}"/>
    <cellStyle name="Comma 2 14 8 2" xfId="22568" xr:uid="{8AD1CCFC-6E89-466D-93BB-6389D26A5EE3}"/>
    <cellStyle name="Comma 2 14 9" xfId="24179" xr:uid="{D71A2C68-B47B-4504-B5F3-AA05AECCF76D}"/>
    <cellStyle name="Comma 2 15" xfId="1327" xr:uid="{49511CAD-8EB8-4E12-A134-4AB964483A89}"/>
    <cellStyle name="Comma 2 15 10" xfId="13791" xr:uid="{BD2DDBBF-6420-44F8-92A6-451ECDD1D6FC}"/>
    <cellStyle name="Comma 2 15 2" xfId="2395" xr:uid="{C18DCFFE-5E68-4A17-BDFA-4E6708632FA3}"/>
    <cellStyle name="Comma 2 15 2 2" xfId="2780" xr:uid="{99389AEB-6052-4683-A3CB-F50B0AF2599D}"/>
    <cellStyle name="Comma 2 15 2 2 2" xfId="7655" xr:uid="{FE23AB9F-3588-4B6D-9E15-FF4E66B2DF13}"/>
    <cellStyle name="Comma 2 15 2 2 2 2" xfId="12430" xr:uid="{AE5E7BF0-54E3-4610-AB98-E5778E42DC02}"/>
    <cellStyle name="Comma 2 15 2 2 2 2 2" xfId="23885" xr:uid="{0E253E34-74D8-4E1C-9F75-8478184B5300}"/>
    <cellStyle name="Comma 2 15 2 2 2 3" xfId="27362" xr:uid="{D58947B7-CF8E-4757-8DBF-1F43BCB44E4E}"/>
    <cellStyle name="Comma 2 15 2 2 2 4" xfId="19166" xr:uid="{7EE21C43-A12D-4878-BDFB-E383230063B9}"/>
    <cellStyle name="Comma 2 15 2 2 3" xfId="6224" xr:uid="{8010D41C-8A5C-4494-A251-2EA5CF4061ED}"/>
    <cellStyle name="Comma 2 15 2 2 3 2" xfId="26176" xr:uid="{8401E2F8-7548-41C4-9DA5-96D60B31CCC7}"/>
    <cellStyle name="Comma 2 15 2 2 3 3" xfId="17941" xr:uid="{3D97880F-C0A4-42D5-982E-298F5DD63737}"/>
    <cellStyle name="Comma 2 15 2 2 4" xfId="4674" xr:uid="{EC8A3D1C-9069-4C64-8B7C-AA521D8FB34C}"/>
    <cellStyle name="Comma 2 15 2 2 4 2" xfId="16458" xr:uid="{DC57FFAB-88F3-4DD8-9535-A3D77A80BFEE}"/>
    <cellStyle name="Comma 2 15 2 2 5" xfId="11397" xr:uid="{8A62634C-F1A9-4ECA-A50E-023CC6D9AA41}"/>
    <cellStyle name="Comma 2 15 2 2 5 2" xfId="22852" xr:uid="{8258422A-E9CA-4658-B168-04071D03C86D}"/>
    <cellStyle name="Comma 2 15 2 2 6" xfId="24734" xr:uid="{5429CB18-BB06-4AF8-B2A9-38366989F074}"/>
    <cellStyle name="Comma 2 15 2 2 7" xfId="14573" xr:uid="{3B084376-609E-4242-839C-E6946BFF4DE0}"/>
    <cellStyle name="Comma 2 15 2 3" xfId="2599" xr:uid="{9191EE7E-221B-42C6-9C10-E30088C2C617}"/>
    <cellStyle name="Comma 2 15 2 3 2" xfId="7038" xr:uid="{5E4BA4C3-EDF4-41DA-9A24-B98A4C8516BB}"/>
    <cellStyle name="Comma 2 15 2 3 2 2" xfId="26754" xr:uid="{D72F33DC-4977-4277-BB54-555B2E34D9FD}"/>
    <cellStyle name="Comma 2 15 2 3 2 3" xfId="18599" xr:uid="{3E3DE19C-7855-4649-B134-732B8B2A8C40}"/>
    <cellStyle name="Comma 2 15 2 3 3" xfId="4494" xr:uid="{D125D18A-E93E-4F2A-8B47-0DA14C7ECC70}"/>
    <cellStyle name="Comma 2 15 2 3 3 2" xfId="16278" xr:uid="{FC96EA3E-19F2-4F9E-ACF1-852D1E167360}"/>
    <cellStyle name="Comma 2 15 2 3 4" xfId="11888" xr:uid="{405E32B6-C9D3-4E4B-8BB9-9E30DD25DA91}"/>
    <cellStyle name="Comma 2 15 2 3 4 2" xfId="23343" xr:uid="{2DCD7C4F-77A4-4F29-AEB9-4E0B4E601F39}"/>
    <cellStyle name="Comma 2 15 2 3 5" xfId="24556" xr:uid="{767C8CA2-09DB-4510-BC1F-22B3E0F6DC77}"/>
    <cellStyle name="Comma 2 15 2 3 6" xfId="14394" xr:uid="{36753D8F-EB90-411B-BA70-E7C988277BA6}"/>
    <cellStyle name="Comma 2 15 2 4" xfId="3275" xr:uid="{4778E34F-CA23-4612-B736-A92FFD32FA33}"/>
    <cellStyle name="Comma 2 15 2 4 2" xfId="5167" xr:uid="{34B016E4-42A1-4243-9FE0-99B3D8390AF9}"/>
    <cellStyle name="Comma 2 15 2 4 2 2" xfId="16951" xr:uid="{7C537C9F-D446-4B62-A70F-ECCFBCF57032}"/>
    <cellStyle name="Comma 2 15 2 4 3" xfId="25226" xr:uid="{CD991ABA-BA31-4820-8001-94F63A20F626}"/>
    <cellStyle name="Comma 2 15 2 4 4" xfId="15067" xr:uid="{7B6D71B9-B6FC-49C6-891D-E6E4B3876207}"/>
    <cellStyle name="Comma 2 15 2 5" xfId="5605" xr:uid="{25AF7264-BCAC-4F58-86E8-E754522B089C}"/>
    <cellStyle name="Comma 2 15 2 5 2" xfId="25634" xr:uid="{D4CE2FD0-2E64-4110-B99C-15433D179435}"/>
    <cellStyle name="Comma 2 15 2 5 3" xfId="17373" xr:uid="{3F4D26E4-1198-465D-9D13-A9B331BE742A}"/>
    <cellStyle name="Comma 2 15 2 6" xfId="4298" xr:uid="{BD32D327-F916-4E57-81B4-D91807B818A7}"/>
    <cellStyle name="Comma 2 15 2 6 2" xfId="16082" xr:uid="{7361777A-4A7D-470E-8F13-7022E27C7214}"/>
    <cellStyle name="Comma 2 15 2 7" xfId="11216" xr:uid="{B0F90DF6-7986-4720-9F3B-8AB95E10EB62}"/>
    <cellStyle name="Comma 2 15 2 7 2" xfId="22671" xr:uid="{29A003F4-6017-4B5F-A510-C3C8EA15D88D}"/>
    <cellStyle name="Comma 2 15 2 8" xfId="24371" xr:uid="{33469D85-F5DE-468A-92CC-CA165E4696EA}"/>
    <cellStyle name="Comma 2 15 2 9" xfId="14198" xr:uid="{F330E4B0-AB1E-420F-A5A8-ABE38FA732D1}"/>
    <cellStyle name="Comma 2 15 3" xfId="2691" xr:uid="{620035FA-6553-450A-AE20-B01E156B659D}"/>
    <cellStyle name="Comma 2 15 3 2" xfId="7402" xr:uid="{4421A81B-3BB0-485E-B7E0-F330E10EA8CE}"/>
    <cellStyle name="Comma 2 15 3 2 2" xfId="12186" xr:uid="{DEB247E9-A85F-4718-AA65-2FCEDE49BC9A}"/>
    <cellStyle name="Comma 2 15 3 2 2 2" xfId="23641" xr:uid="{583D33A5-7688-461E-A1D6-A1330030E7B2}"/>
    <cellStyle name="Comma 2 15 3 2 3" xfId="27118" xr:uid="{65B41CD0-3188-4F4A-83C3-6FC9A4EED008}"/>
    <cellStyle name="Comma 2 15 3 2 4" xfId="18920" xr:uid="{C3781610-CE4B-4D79-A111-E0A525537F73}"/>
    <cellStyle name="Comma 2 15 3 3" xfId="5971" xr:uid="{621ED053-62E6-4D28-99A0-D29632778775}"/>
    <cellStyle name="Comma 2 15 3 3 2" xfId="25932" xr:uid="{D04C698F-4E64-41D2-9096-141CCEBD70B1}"/>
    <cellStyle name="Comma 2 15 3 3 3" xfId="17693" xr:uid="{46FB0B4D-2480-4DC8-B386-C8B7A1AE715F}"/>
    <cellStyle name="Comma 2 15 3 4" xfId="4585" xr:uid="{3429E859-8349-44A8-B733-4A3249418DDD}"/>
    <cellStyle name="Comma 2 15 3 4 2" xfId="16369" xr:uid="{F19C5398-0A35-4902-9E14-2E449AC8A0F4}"/>
    <cellStyle name="Comma 2 15 3 5" xfId="11309" xr:uid="{F9D36F2C-9E2F-4723-80EE-B22C414E8255}"/>
    <cellStyle name="Comma 2 15 3 5 2" xfId="22764" xr:uid="{7C855E35-B52B-47CE-A547-EB915D69C9FE}"/>
    <cellStyle name="Comma 2 15 3 6" xfId="24646" xr:uid="{E53EC8CD-CB9C-4C27-A238-0D95EAE9714A}"/>
    <cellStyle name="Comma 2 15 3 7" xfId="14485" xr:uid="{5207AD9D-267E-438C-94D3-FE8859576C9C}"/>
    <cellStyle name="Comma 2 15 4" xfId="2510" xr:uid="{A9FDE428-360A-49C5-88F2-E645AA7E7090}"/>
    <cellStyle name="Comma 2 15 4 2" xfId="7914" xr:uid="{2AFA84B6-5AA5-4257-AAE8-33FC99DE816E}"/>
    <cellStyle name="Comma 2 15 4 2 2" xfId="12623" xr:uid="{90FDDDF4-9145-4D31-B96B-AC488BE912CD}"/>
    <cellStyle name="Comma 2 15 4 2 2 2" xfId="24078" xr:uid="{3715BFB7-AA9E-40DC-82BE-5B654603523B}"/>
    <cellStyle name="Comma 2 15 4 2 3" xfId="27620" xr:uid="{B5171E72-670B-4588-A81C-5B821051F867}"/>
    <cellStyle name="Comma 2 15 4 2 4" xfId="19380" xr:uid="{A7B56A04-24C1-4E06-BBE6-9F6B9E833ECF}"/>
    <cellStyle name="Comma 2 15 4 3" xfId="6639" xr:uid="{098727C4-2D60-4D3B-A138-11A00993E5FF}"/>
    <cellStyle name="Comma 2 15 4 3 2" xfId="26403" xr:uid="{01FC053E-0D13-48AE-A40B-FDFA5442E8CF}"/>
    <cellStyle name="Comma 2 15 4 3 3" xfId="18227" xr:uid="{0BC06F5F-EB2F-433E-8321-AAFB6EF3A3A9}"/>
    <cellStyle name="Comma 2 15 4 4" xfId="4405" xr:uid="{FEA7815E-17F2-4013-BAB3-5652EAB5FF79}"/>
    <cellStyle name="Comma 2 15 4 4 2" xfId="16189" xr:uid="{9B0B4870-AA07-4F5A-9BC9-8EF091FA484B}"/>
    <cellStyle name="Comma 2 15 4 5" xfId="11538" xr:uid="{9F639FBA-7DF6-469B-9B25-387D83ECF25F}"/>
    <cellStyle name="Comma 2 15 4 5 2" xfId="22993" xr:uid="{DFA0BE6F-11FB-4DC8-B5EC-C64B362DF1C2}"/>
    <cellStyle name="Comma 2 15 4 6" xfId="24468" xr:uid="{CCCEFBA9-677D-44CD-BA38-A98974BF74B2}"/>
    <cellStyle name="Comma 2 15 4 7" xfId="14305" xr:uid="{BF96EF36-EADA-4446-94CF-FA860613B3F8}"/>
    <cellStyle name="Comma 2 15 5" xfId="3006" xr:uid="{37F5AFC0-BF60-4C25-9492-F867F2C42784}"/>
    <cellStyle name="Comma 2 15 5 2" xfId="6832" xr:uid="{0B87251D-7AEE-40EE-91E4-56C98AABE034}"/>
    <cellStyle name="Comma 2 15 5 2 2" xfId="26557" xr:uid="{CBEC43F2-2818-4FDA-B31A-349DD692305B}"/>
    <cellStyle name="Comma 2 15 5 2 3" xfId="18398" xr:uid="{88EADB38-4A3D-4540-BD89-0B94E7428DEA}"/>
    <cellStyle name="Comma 2 15 5 3" xfId="4899" xr:uid="{7D54C202-F7EC-4C30-8BDB-069FCE26AD60}"/>
    <cellStyle name="Comma 2 15 5 3 2" xfId="16683" xr:uid="{415052AA-AA3B-4612-B7AB-B40B186E9761}"/>
    <cellStyle name="Comma 2 15 5 4" xfId="11692" xr:uid="{47C12ACE-C4BE-4905-AB45-3DCB11CF9BEE}"/>
    <cellStyle name="Comma 2 15 5 4 2" xfId="23147" xr:uid="{BAA2A423-6FAF-428D-BE29-A3B4AEDCEA7E}"/>
    <cellStyle name="Comma 2 15 5 5" xfId="24958" xr:uid="{1E84D15E-276C-448F-A8C3-2108259FC89C}"/>
    <cellStyle name="Comma 2 15 5 6" xfId="14799" xr:uid="{0876F175-B111-43F0-8DDD-2100EBCDAC5B}"/>
    <cellStyle name="Comma 2 15 6" xfId="5334" xr:uid="{A75A95C5-32B1-4200-AD11-9811E2C39EF0}"/>
    <cellStyle name="Comma 2 15 6 2" xfId="25393" xr:uid="{FBC0111E-813D-426F-A021-E4379B3F8154}"/>
    <cellStyle name="Comma 2 15 6 3" xfId="17118" xr:uid="{4C50E8F3-C59E-4F0F-AD6F-0E12F91BB415}"/>
    <cellStyle name="Comma 2 15 7" xfId="3871" xr:uid="{6AEB8409-BA20-4999-ACAA-48656586D5F3}"/>
    <cellStyle name="Comma 2 15 7 2" xfId="15658" xr:uid="{5B33D7AA-A717-4915-BFAC-00858C550F9B}"/>
    <cellStyle name="Comma 2 15 8" xfId="11114" xr:uid="{FD7413DA-062D-4761-9DD1-E6667E749D01}"/>
    <cellStyle name="Comma 2 15 8 2" xfId="22569" xr:uid="{248B138C-1E2F-4B17-A5F2-ED5589EF975F}"/>
    <cellStyle name="Comma 2 15 9" xfId="24180" xr:uid="{9D960DCB-607E-47E4-B3CF-1E76757D77C3}"/>
    <cellStyle name="Comma 2 16" xfId="1328" xr:uid="{DD97874E-4BCD-4828-891C-C3C7096E78C4}"/>
    <cellStyle name="Comma 2 16 10" xfId="13792" xr:uid="{6D98854C-D5C8-4EDE-9065-E15C79825979}"/>
    <cellStyle name="Comma 2 16 2" xfId="2396" xr:uid="{544D26CD-41AA-466B-A07A-E7B61E392454}"/>
    <cellStyle name="Comma 2 16 2 2" xfId="2781" xr:uid="{7B19637D-5113-4639-B1A3-7DFDB42A5371}"/>
    <cellStyle name="Comma 2 16 2 2 2" xfId="7656" xr:uid="{B9373FF5-71B4-4A77-BE47-3EE35CBCBC45}"/>
    <cellStyle name="Comma 2 16 2 2 2 2" xfId="12431" xr:uid="{C368A662-6307-4F91-8E55-D4E1DCB97AB3}"/>
    <cellStyle name="Comma 2 16 2 2 2 2 2" xfId="23886" xr:uid="{94E03BD2-9DE3-4F53-8CAD-F2E1EF9B68D2}"/>
    <cellStyle name="Comma 2 16 2 2 2 3" xfId="27363" xr:uid="{C11C36D0-261B-4340-B5A2-FF5C9582AD06}"/>
    <cellStyle name="Comma 2 16 2 2 2 4" xfId="19167" xr:uid="{28D70C85-12C9-42A7-B5BD-30FAAE14C6E1}"/>
    <cellStyle name="Comma 2 16 2 2 3" xfId="6225" xr:uid="{6C995E71-6826-499D-BB85-6E946199F64B}"/>
    <cellStyle name="Comma 2 16 2 2 3 2" xfId="26177" xr:uid="{13165A68-986F-4693-809A-F18F12D12E63}"/>
    <cellStyle name="Comma 2 16 2 2 3 3" xfId="17942" xr:uid="{8823CE1C-BC0E-4E6A-937C-24437A86C063}"/>
    <cellStyle name="Comma 2 16 2 2 4" xfId="4675" xr:uid="{73B9EEA7-372F-4C5A-B413-A27B890E5AE6}"/>
    <cellStyle name="Comma 2 16 2 2 4 2" xfId="16459" xr:uid="{FDBC907C-1EC4-4E64-9809-579500BB0B9D}"/>
    <cellStyle name="Comma 2 16 2 2 5" xfId="11398" xr:uid="{0713962B-A7DF-402C-BEE1-FB89716ABDF1}"/>
    <cellStyle name="Comma 2 16 2 2 5 2" xfId="22853" xr:uid="{9570B568-94DC-4374-8E52-8293C50D7A08}"/>
    <cellStyle name="Comma 2 16 2 2 6" xfId="24735" xr:uid="{876DDFF7-00D7-4CE1-8C6F-41E6429E6185}"/>
    <cellStyle name="Comma 2 16 2 2 7" xfId="14574" xr:uid="{D618DA8A-1410-4FA0-A7BC-B27AE1320F23}"/>
    <cellStyle name="Comma 2 16 2 3" xfId="2600" xr:uid="{7AB401EA-3892-4487-A136-644FF8082BC3}"/>
    <cellStyle name="Comma 2 16 2 3 2" xfId="7039" xr:uid="{8DAA266A-5FC5-4F52-92AC-114F4D421AD6}"/>
    <cellStyle name="Comma 2 16 2 3 2 2" xfId="26755" xr:uid="{86712C69-316B-4C3A-9320-219C6C3A9169}"/>
    <cellStyle name="Comma 2 16 2 3 2 3" xfId="18600" xr:uid="{39E5CDD8-E7A1-4E87-8F69-8B89330F0818}"/>
    <cellStyle name="Comma 2 16 2 3 3" xfId="4495" xr:uid="{9B064BFD-159A-459E-A306-8F7BC262E111}"/>
    <cellStyle name="Comma 2 16 2 3 3 2" xfId="16279" xr:uid="{45AF37F4-F5D6-47F7-891A-7953725D2031}"/>
    <cellStyle name="Comma 2 16 2 3 4" xfId="11889" xr:uid="{9F06D534-662A-4D62-ACCF-96CF71B2A1D4}"/>
    <cellStyle name="Comma 2 16 2 3 4 2" xfId="23344" xr:uid="{7356004B-11E5-4EDA-A91F-DEF68C3D1ED4}"/>
    <cellStyle name="Comma 2 16 2 3 5" xfId="24557" xr:uid="{683703B3-E474-4EE0-A9BA-5DD1506DF8DF}"/>
    <cellStyle name="Comma 2 16 2 3 6" xfId="14395" xr:uid="{69386D35-6676-4E4F-840C-F561E0BD8B0E}"/>
    <cellStyle name="Comma 2 16 2 4" xfId="3276" xr:uid="{D11A31BE-DAFE-464D-AD8F-33FDD71D01E2}"/>
    <cellStyle name="Comma 2 16 2 4 2" xfId="5168" xr:uid="{2452A234-906C-4D57-8F7E-A113E6057257}"/>
    <cellStyle name="Comma 2 16 2 4 2 2" xfId="16952" xr:uid="{1311257E-CE9F-45B2-830A-A4CC9E6BDD4D}"/>
    <cellStyle name="Comma 2 16 2 4 3" xfId="25227" xr:uid="{2D9DADBE-2EB0-4721-A192-4648D7CF5B6B}"/>
    <cellStyle name="Comma 2 16 2 4 4" xfId="15068" xr:uid="{54DCD0B2-79EF-4C9A-8042-8C544A28527C}"/>
    <cellStyle name="Comma 2 16 2 5" xfId="5606" xr:uid="{AED49860-658A-41FF-9C6B-D2ECC9261611}"/>
    <cellStyle name="Comma 2 16 2 5 2" xfId="25635" xr:uid="{E2F2B261-7BE7-4ACE-BAE0-30B5DD9DBCDC}"/>
    <cellStyle name="Comma 2 16 2 5 3" xfId="17374" xr:uid="{5295BE59-D506-4524-B94C-C6D0AD8C885D}"/>
    <cellStyle name="Comma 2 16 2 6" xfId="4299" xr:uid="{2FEB141E-6ED9-4A4A-A5CA-13B40E382DE4}"/>
    <cellStyle name="Comma 2 16 2 6 2" xfId="16083" xr:uid="{1740A4FB-BE92-42E2-800A-BBAC4CF1A72A}"/>
    <cellStyle name="Comma 2 16 2 7" xfId="11217" xr:uid="{9ACFB512-8FFC-48FE-B84A-57E252AE196B}"/>
    <cellStyle name="Comma 2 16 2 7 2" xfId="22672" xr:uid="{D34DCEB8-2F84-4F35-81AD-ECFF20F365B6}"/>
    <cellStyle name="Comma 2 16 2 8" xfId="24372" xr:uid="{BA0D6CA2-2FC5-45EC-AEA2-3145EAF943CF}"/>
    <cellStyle name="Comma 2 16 2 9" xfId="14199" xr:uid="{0A48D2E7-183C-4A21-B210-8B4AD2288EA5}"/>
    <cellStyle name="Comma 2 16 3" xfId="2692" xr:uid="{1CAEA2E6-451C-4DAD-80BB-9A85FDA7018C}"/>
    <cellStyle name="Comma 2 16 3 2" xfId="7403" xr:uid="{547E7773-37C4-4FFD-9E66-110CA6EB6AFE}"/>
    <cellStyle name="Comma 2 16 3 2 2" xfId="12187" xr:uid="{F42A24EE-F0A2-44E8-B3FD-7F2E12D531AC}"/>
    <cellStyle name="Comma 2 16 3 2 2 2" xfId="23642" xr:uid="{A1787FD9-7300-46AF-BD91-4115FF9750AC}"/>
    <cellStyle name="Comma 2 16 3 2 3" xfId="27119" xr:uid="{2537F97E-3EDC-492C-BA3F-A31AF6D7582C}"/>
    <cellStyle name="Comma 2 16 3 2 4" xfId="18921" xr:uid="{CF124BF0-0A76-4191-A8A7-61748A253946}"/>
    <cellStyle name="Comma 2 16 3 3" xfId="5972" xr:uid="{2C0768F9-304F-4B46-B20B-609FA3D8C990}"/>
    <cellStyle name="Comma 2 16 3 3 2" xfId="25933" xr:uid="{8830F0FE-1399-4EE5-BA0C-F750443D169D}"/>
    <cellStyle name="Comma 2 16 3 3 3" xfId="17694" xr:uid="{7A4C98B3-E23A-4FCF-9F54-EC41E840A33B}"/>
    <cellStyle name="Comma 2 16 3 4" xfId="4586" xr:uid="{D15197AF-E5CA-4ABA-A0B7-EA82B6E239C4}"/>
    <cellStyle name="Comma 2 16 3 4 2" xfId="16370" xr:uid="{670B704E-FA95-4BCD-B748-A57F4A52008B}"/>
    <cellStyle name="Comma 2 16 3 5" xfId="11310" xr:uid="{95D96579-FD8B-44F3-8692-90E63CA0FDCA}"/>
    <cellStyle name="Comma 2 16 3 5 2" xfId="22765" xr:uid="{64AC1603-17D6-47EF-8EEE-00854EE750D1}"/>
    <cellStyle name="Comma 2 16 3 6" xfId="24647" xr:uid="{B51C1783-B378-4158-928A-015724FD2D8D}"/>
    <cellStyle name="Comma 2 16 3 7" xfId="14486" xr:uid="{2A8AB7B4-BFC3-471A-AE94-1598063361E7}"/>
    <cellStyle name="Comma 2 16 4" xfId="2511" xr:uid="{9F3EFBA2-EE43-4732-9B11-7C87743FC682}"/>
    <cellStyle name="Comma 2 16 4 2" xfId="7915" xr:uid="{53D8D85B-5D05-4D79-9794-3997DB036BC8}"/>
    <cellStyle name="Comma 2 16 4 2 2" xfId="12624" xr:uid="{4255981F-8833-4428-97D0-94ECC8252A43}"/>
    <cellStyle name="Comma 2 16 4 2 2 2" xfId="24079" xr:uid="{84045D02-68F0-4FD0-B261-1205E66B3013}"/>
    <cellStyle name="Comma 2 16 4 2 3" xfId="27621" xr:uid="{7C7EC3A6-C363-4651-A6AA-4B25D9128B52}"/>
    <cellStyle name="Comma 2 16 4 2 4" xfId="19381" xr:uid="{2AC16B34-37C3-47E8-A9FD-AC8666B23684}"/>
    <cellStyle name="Comma 2 16 4 3" xfId="6640" xr:uid="{9B10FCB0-0AA4-409B-A6E2-C84515266DB0}"/>
    <cellStyle name="Comma 2 16 4 3 2" xfId="26404" xr:uid="{9041FF81-EC70-4A48-AB1A-CD63CE8A9AD5}"/>
    <cellStyle name="Comma 2 16 4 3 3" xfId="18228" xr:uid="{4CD4D1AD-B4F1-4D21-93C6-F2B1DBCBB0E4}"/>
    <cellStyle name="Comma 2 16 4 4" xfId="4406" xr:uid="{62CCB2AB-D96C-4E4C-8AC0-BC73A91F50F3}"/>
    <cellStyle name="Comma 2 16 4 4 2" xfId="16190" xr:uid="{939E9BA3-6B10-4B60-8CF4-FE59238FD408}"/>
    <cellStyle name="Comma 2 16 4 5" xfId="11539" xr:uid="{7AFEADEC-A60F-4BFA-BFFE-8DDD4FDFFA03}"/>
    <cellStyle name="Comma 2 16 4 5 2" xfId="22994" xr:uid="{F378B430-B049-4D89-8E32-32D77BF31268}"/>
    <cellStyle name="Comma 2 16 4 6" xfId="24469" xr:uid="{61CF6300-0796-49E5-9C5C-E4A3BC631C43}"/>
    <cellStyle name="Comma 2 16 4 7" xfId="14306" xr:uid="{E0E8D1F7-9811-4A9E-B617-FB744FFBFC38}"/>
    <cellStyle name="Comma 2 16 5" xfId="3007" xr:uid="{0FF38FC7-0B0B-418C-B8B0-3C4C6ABE9602}"/>
    <cellStyle name="Comma 2 16 5 2" xfId="6833" xr:uid="{11FCD721-DBED-4A1F-B877-CF8607D430D5}"/>
    <cellStyle name="Comma 2 16 5 2 2" xfId="26558" xr:uid="{8B458E61-5C0D-45A6-8521-CA3F50257334}"/>
    <cellStyle name="Comma 2 16 5 2 3" xfId="18399" xr:uid="{D49F69B0-064E-4ED3-B835-D2E083DE790E}"/>
    <cellStyle name="Comma 2 16 5 3" xfId="4900" xr:uid="{5096CA00-9297-4CFE-8201-D413DC6081D5}"/>
    <cellStyle name="Comma 2 16 5 3 2" xfId="16684" xr:uid="{3DB3224A-A57F-476F-B735-5C00E551F7BE}"/>
    <cellStyle name="Comma 2 16 5 4" xfId="11693" xr:uid="{509C56F9-D9FF-49EC-A284-2BE026376935}"/>
    <cellStyle name="Comma 2 16 5 4 2" xfId="23148" xr:uid="{529D2742-8DD0-4E9F-AB24-F28AD279DB77}"/>
    <cellStyle name="Comma 2 16 5 5" xfId="24959" xr:uid="{4F4FDBE2-948D-44D3-B63B-94F344DD8279}"/>
    <cellStyle name="Comma 2 16 5 6" xfId="14800" xr:uid="{49DB3E90-6E0D-4540-BCA0-A6E18A48016C}"/>
    <cellStyle name="Comma 2 16 6" xfId="5335" xr:uid="{061C280A-64EC-4D86-B1B5-EB6B81460C67}"/>
    <cellStyle name="Comma 2 16 6 2" xfId="25394" xr:uid="{0650A9B2-6D0D-4F47-AF3A-4FF8CDBC3639}"/>
    <cellStyle name="Comma 2 16 6 3" xfId="17119" xr:uid="{847EC7E2-43B6-437E-AA30-FEBB8093CCFB}"/>
    <cellStyle name="Comma 2 16 7" xfId="3872" xr:uid="{F4DCB483-F96D-410F-9FCC-D72C4F004B7A}"/>
    <cellStyle name="Comma 2 16 7 2" xfId="15659" xr:uid="{2BDFA3F8-C6D3-47D9-8125-6C5A9F101087}"/>
    <cellStyle name="Comma 2 16 8" xfId="11115" xr:uid="{5443F387-1058-4AF8-B5A5-5082E91EA3F5}"/>
    <cellStyle name="Comma 2 16 8 2" xfId="22570" xr:uid="{114CA6FF-8A25-4180-9FB2-C30AA8D8AA08}"/>
    <cellStyle name="Comma 2 16 9" xfId="24181" xr:uid="{F7E05377-F912-40C7-94B1-4FC78153059D}"/>
    <cellStyle name="Comma 2 17" xfId="1329" xr:uid="{5B49C7EA-57C0-41D0-AE83-6A5DFC44A02D}"/>
    <cellStyle name="Comma 2 17 10" xfId="13793" xr:uid="{EDAC9B5E-1D63-42EF-96F8-07D80AE4B931}"/>
    <cellStyle name="Comma 2 17 2" xfId="2397" xr:uid="{E2B5B0B3-430B-4375-B303-C0D8701A8E38}"/>
    <cellStyle name="Comma 2 17 2 2" xfId="2782" xr:uid="{8CF04048-3D14-4F94-87B4-A68719DAE222}"/>
    <cellStyle name="Comma 2 17 2 2 2" xfId="7657" xr:uid="{F5B9DA88-C458-4607-843A-5A923C3CA932}"/>
    <cellStyle name="Comma 2 17 2 2 2 2" xfId="12432" xr:uid="{2E643C55-7543-48FF-84DE-89B90063AD07}"/>
    <cellStyle name="Comma 2 17 2 2 2 2 2" xfId="23887" xr:uid="{4A6F879B-06D5-44FD-9591-A0F95741E5CD}"/>
    <cellStyle name="Comma 2 17 2 2 2 3" xfId="27364" xr:uid="{02900063-8DAB-4A9A-9436-196DD8E55513}"/>
    <cellStyle name="Comma 2 17 2 2 2 4" xfId="19168" xr:uid="{3E91C498-3275-4045-8323-A9D77FD43F36}"/>
    <cellStyle name="Comma 2 17 2 2 3" xfId="6226" xr:uid="{29B9663C-51AD-437E-BF20-F71088337BED}"/>
    <cellStyle name="Comma 2 17 2 2 3 2" xfId="26178" xr:uid="{FDC5E387-5E57-42BB-820B-563AF18FFE4A}"/>
    <cellStyle name="Comma 2 17 2 2 3 3" xfId="17943" xr:uid="{2BD9DDE2-2E14-4061-B74B-371D5C6FA0D9}"/>
    <cellStyle name="Comma 2 17 2 2 4" xfId="4676" xr:uid="{1B23747E-AAD2-4DAD-8A21-FDAE831664DB}"/>
    <cellStyle name="Comma 2 17 2 2 4 2" xfId="16460" xr:uid="{18FF9E47-5EBD-4670-8C75-2AD6AB6D4E7E}"/>
    <cellStyle name="Comma 2 17 2 2 5" xfId="11399" xr:uid="{730B62B4-41D7-4A0D-A65D-AFF9029E93DA}"/>
    <cellStyle name="Comma 2 17 2 2 5 2" xfId="22854" xr:uid="{36588CC1-93D4-4C99-921C-79A95CD37D01}"/>
    <cellStyle name="Comma 2 17 2 2 6" xfId="24736" xr:uid="{16D1AD32-DF6A-466D-AB62-25634A7C0C3F}"/>
    <cellStyle name="Comma 2 17 2 2 7" xfId="14575" xr:uid="{A53E6881-722B-4A94-AE47-2E566F7C2B62}"/>
    <cellStyle name="Comma 2 17 2 3" xfId="2601" xr:uid="{2EB2C28A-5BC5-4CC8-BC3B-A6FDF4067D1E}"/>
    <cellStyle name="Comma 2 17 2 3 2" xfId="7040" xr:uid="{FF179407-34BB-4EE1-8103-FCE7A1641222}"/>
    <cellStyle name="Comma 2 17 2 3 2 2" xfId="26756" xr:uid="{2B936526-BF4A-44FA-BF47-72639F974DE5}"/>
    <cellStyle name="Comma 2 17 2 3 2 3" xfId="18601" xr:uid="{E3E9E79A-7DF2-4436-A126-DFEE4A2129D6}"/>
    <cellStyle name="Comma 2 17 2 3 3" xfId="4496" xr:uid="{4FFAEFE3-A79E-4E1F-AF4B-FB2F1FD689DD}"/>
    <cellStyle name="Comma 2 17 2 3 3 2" xfId="16280" xr:uid="{4E68F141-FF66-4FF1-8C97-63AE8ECE0FF7}"/>
    <cellStyle name="Comma 2 17 2 3 4" xfId="11890" xr:uid="{BC60F2A7-4BE0-42DD-BBE7-33AECD7548F6}"/>
    <cellStyle name="Comma 2 17 2 3 4 2" xfId="23345" xr:uid="{900A4121-1796-4D27-B6D0-1C964E7EEEAC}"/>
    <cellStyle name="Comma 2 17 2 3 5" xfId="24558" xr:uid="{42893A11-4CE5-49AB-93A7-AFACC661BBF1}"/>
    <cellStyle name="Comma 2 17 2 3 6" xfId="14396" xr:uid="{27141B16-E89D-4333-9320-CCF80EEEE8F1}"/>
    <cellStyle name="Comma 2 17 2 4" xfId="3277" xr:uid="{F3B93B56-55A5-49AB-964B-A7EE7B20ED7F}"/>
    <cellStyle name="Comma 2 17 2 4 2" xfId="5169" xr:uid="{E7F69FAD-3B62-4285-98FC-73BBF4382763}"/>
    <cellStyle name="Comma 2 17 2 4 2 2" xfId="16953" xr:uid="{276B4DBB-0C8A-4247-8AF2-3E4541BB15A9}"/>
    <cellStyle name="Comma 2 17 2 4 3" xfId="25228" xr:uid="{713A2631-85D4-4592-BBF9-900CBDDCB435}"/>
    <cellStyle name="Comma 2 17 2 4 4" xfId="15069" xr:uid="{1DE32E12-58A1-4796-A107-754ABC5BA362}"/>
    <cellStyle name="Comma 2 17 2 5" xfId="5607" xr:uid="{B02F6CA2-C806-42DB-BD81-37B412609F0F}"/>
    <cellStyle name="Comma 2 17 2 5 2" xfId="25636" xr:uid="{EC061008-D94D-4F20-8EE5-D7F367C62D0D}"/>
    <cellStyle name="Comma 2 17 2 5 3" xfId="17375" xr:uid="{51D686A6-8EC2-4E50-8C6D-18AD9038E6FB}"/>
    <cellStyle name="Comma 2 17 2 6" xfId="4300" xr:uid="{DE31F05C-82E0-4A8D-95D6-01BC77F48CC9}"/>
    <cellStyle name="Comma 2 17 2 6 2" xfId="16084" xr:uid="{F8A116E7-A268-423D-B09F-2F36A337BCEA}"/>
    <cellStyle name="Comma 2 17 2 7" xfId="11218" xr:uid="{840CF424-6E62-412D-A451-4F2CDF89D412}"/>
    <cellStyle name="Comma 2 17 2 7 2" xfId="22673" xr:uid="{7C5DF03C-C788-405F-8470-7015C5D18A33}"/>
    <cellStyle name="Comma 2 17 2 8" xfId="24373" xr:uid="{1F5A9ECF-B583-4743-AFA2-4B8AAAEBC259}"/>
    <cellStyle name="Comma 2 17 2 9" xfId="14200" xr:uid="{0F3890C4-C3DC-4B10-BC8D-F61EDF574543}"/>
    <cellStyle name="Comma 2 17 3" xfId="2693" xr:uid="{8015B20E-FD27-4A63-BCC6-F3824CC99545}"/>
    <cellStyle name="Comma 2 17 3 2" xfId="7404" xr:uid="{F19E36A8-A9A5-4A69-B35E-2E2CEDC34D2D}"/>
    <cellStyle name="Comma 2 17 3 2 2" xfId="12188" xr:uid="{924E9A21-B4B5-4069-9C48-544773C6D165}"/>
    <cellStyle name="Comma 2 17 3 2 2 2" xfId="23643" xr:uid="{ABC3D801-4511-46BA-8A0C-9AFDCBC126D6}"/>
    <cellStyle name="Comma 2 17 3 2 3" xfId="27120" xr:uid="{EDF26FBC-2357-4714-A6DC-7212B240F0C5}"/>
    <cellStyle name="Comma 2 17 3 2 4" xfId="18922" xr:uid="{E7BEC40F-7B5E-4F85-8865-053F3F081535}"/>
    <cellStyle name="Comma 2 17 3 3" xfId="5973" xr:uid="{63A06943-CF12-4F0B-8A11-078731198F23}"/>
    <cellStyle name="Comma 2 17 3 3 2" xfId="25934" xr:uid="{BB552CBA-46B5-45E0-A1CF-BE74FB60E115}"/>
    <cellStyle name="Comma 2 17 3 3 3" xfId="17695" xr:uid="{C94E3D83-2C79-44C6-86A2-FDA2249D191D}"/>
    <cellStyle name="Comma 2 17 3 4" xfId="4587" xr:uid="{8C6D42F5-3B43-43DA-8232-89C7B0585BC4}"/>
    <cellStyle name="Comma 2 17 3 4 2" xfId="16371" xr:uid="{8553B5D0-6028-42A8-A3EC-FE0DA2702579}"/>
    <cellStyle name="Comma 2 17 3 5" xfId="11311" xr:uid="{936C4E5F-2140-494B-8DC4-0C0293EA25E2}"/>
    <cellStyle name="Comma 2 17 3 5 2" xfId="22766" xr:uid="{F92DEFAF-00DF-4D33-973C-BBB6E3D327B3}"/>
    <cellStyle name="Comma 2 17 3 6" xfId="24648" xr:uid="{34F6E225-E160-4DB0-8C34-7781B594F4C9}"/>
    <cellStyle name="Comma 2 17 3 7" xfId="14487" xr:uid="{A23B4DD5-3A88-43C2-80E3-7A7AFE0B2378}"/>
    <cellStyle name="Comma 2 17 4" xfId="2512" xr:uid="{9C96FF47-0C80-4252-AEFD-EA42EAD026DC}"/>
    <cellStyle name="Comma 2 17 4 2" xfId="7916" xr:uid="{340D815F-72B5-467E-BD9E-096D9BCCB350}"/>
    <cellStyle name="Comma 2 17 4 2 2" xfId="12625" xr:uid="{A4D44385-C3D3-422B-B451-0D363FE3718D}"/>
    <cellStyle name="Comma 2 17 4 2 2 2" xfId="24080" xr:uid="{57EA28B6-D4CF-4BC8-8BC6-48C3A472C03B}"/>
    <cellStyle name="Comma 2 17 4 2 3" xfId="27622" xr:uid="{4C1AB66F-9304-4E4D-AB27-76A477F31BAA}"/>
    <cellStyle name="Comma 2 17 4 2 4" xfId="19382" xr:uid="{A59B1EF9-0533-4A73-B968-DCA24ABE7E64}"/>
    <cellStyle name="Comma 2 17 4 3" xfId="6641" xr:uid="{4273A987-5A89-4435-825A-2A4824857F94}"/>
    <cellStyle name="Comma 2 17 4 3 2" xfId="26405" xr:uid="{A43123E8-5A4F-4FF7-92C4-E5C9D22D3659}"/>
    <cellStyle name="Comma 2 17 4 3 3" xfId="18229" xr:uid="{7B332EAE-1A71-4C88-AC0C-70A2819EBF63}"/>
    <cellStyle name="Comma 2 17 4 4" xfId="4407" xr:uid="{7F6021AF-EAFE-4FE2-944C-D98AD06A1231}"/>
    <cellStyle name="Comma 2 17 4 4 2" xfId="16191" xr:uid="{5D394762-3059-49DD-B11F-4B85F764D2E9}"/>
    <cellStyle name="Comma 2 17 4 5" xfId="11540" xr:uid="{A31EBB0E-B378-462C-A65A-31D5532D35EE}"/>
    <cellStyle name="Comma 2 17 4 5 2" xfId="22995" xr:uid="{FCDB1A3D-6C27-477E-9BDC-403B51C03086}"/>
    <cellStyle name="Comma 2 17 4 6" xfId="24470" xr:uid="{E70AA9A0-BB8B-439F-AF0A-365359A0E05F}"/>
    <cellStyle name="Comma 2 17 4 7" xfId="14307" xr:uid="{88256F45-8ED5-4B4C-99A7-5E0385C3263C}"/>
    <cellStyle name="Comma 2 17 5" xfId="3008" xr:uid="{9B1FCAE7-DB0E-4651-80E9-D92FDA4ACCD1}"/>
    <cellStyle name="Comma 2 17 5 2" xfId="6834" xr:uid="{432615FA-BCDC-4169-8A0B-C1481930A550}"/>
    <cellStyle name="Comma 2 17 5 2 2" xfId="26559" xr:uid="{0C52EC9F-5CE0-449F-9FA0-E0D0083201F9}"/>
    <cellStyle name="Comma 2 17 5 2 3" xfId="18400" xr:uid="{60B26401-C576-4C6F-988C-0899757E3015}"/>
    <cellStyle name="Comma 2 17 5 3" xfId="4901" xr:uid="{279811FC-F962-43A9-BC06-F946FFE42FBF}"/>
    <cellStyle name="Comma 2 17 5 3 2" xfId="16685" xr:uid="{C38C6EB9-BA01-4371-B107-D42336EFDB33}"/>
    <cellStyle name="Comma 2 17 5 4" xfId="11694" xr:uid="{7DA102E8-EAC8-407C-9A65-F60CE82EA51D}"/>
    <cellStyle name="Comma 2 17 5 4 2" xfId="23149" xr:uid="{5CC58905-7C61-404C-9C8A-EAEBB8FC11EE}"/>
    <cellStyle name="Comma 2 17 5 5" xfId="24960" xr:uid="{46D8619B-235D-4DED-87FC-CCEE9C88CA02}"/>
    <cellStyle name="Comma 2 17 5 6" xfId="14801" xr:uid="{9471DD0C-426A-4152-A05D-90000AB8F1CF}"/>
    <cellStyle name="Comma 2 17 6" xfId="5336" xr:uid="{13C45683-B2B1-4581-9809-50DCDE6A121D}"/>
    <cellStyle name="Comma 2 17 6 2" xfId="25395" xr:uid="{0E0476B1-7BEA-48B8-A051-154E101FC24B}"/>
    <cellStyle name="Comma 2 17 6 3" xfId="17120" xr:uid="{48EB76F3-43C8-406B-87A1-E4043DAC8D86}"/>
    <cellStyle name="Comma 2 17 7" xfId="3873" xr:uid="{90C557A6-5044-4A2C-A22C-194BF21A9467}"/>
    <cellStyle name="Comma 2 17 7 2" xfId="15660" xr:uid="{BED23FCD-FB12-4F11-837C-599B2E38DE22}"/>
    <cellStyle name="Comma 2 17 8" xfId="11116" xr:uid="{4B2615ED-3E67-490E-A2AB-BD7753EFFF99}"/>
    <cellStyle name="Comma 2 17 8 2" xfId="22571" xr:uid="{071CC9F4-CD74-43EE-979E-A1514A7613FB}"/>
    <cellStyle name="Comma 2 17 9" xfId="24182" xr:uid="{CF3A0C31-28D7-4F5E-9364-95F75301914E}"/>
    <cellStyle name="Comma 2 18" xfId="1330" xr:uid="{A8D11996-BD62-4C5D-B937-02FB5F1BFE9C}"/>
    <cellStyle name="Comma 2 18 10" xfId="13794" xr:uid="{6430F623-53A5-4C46-BC34-65DCF8EEEC6C}"/>
    <cellStyle name="Comma 2 18 2" xfId="2398" xr:uid="{1FC9DE01-84F4-4868-9800-DA9CBC095CAA}"/>
    <cellStyle name="Comma 2 18 2 2" xfId="2783" xr:uid="{2F7FB641-C047-49AB-9384-E0EDD28C46DB}"/>
    <cellStyle name="Comma 2 18 2 2 2" xfId="7658" xr:uid="{60CAD2E9-E000-4FB9-B4D6-B08D799D6A76}"/>
    <cellStyle name="Comma 2 18 2 2 2 2" xfId="12433" xr:uid="{3E8AF2BF-6FC3-4AF1-9E4F-75CC5B63E05A}"/>
    <cellStyle name="Comma 2 18 2 2 2 2 2" xfId="23888" xr:uid="{649F61DE-F703-4940-ACCA-C699E7814E77}"/>
    <cellStyle name="Comma 2 18 2 2 2 3" xfId="27365" xr:uid="{119A0393-984E-43AE-8DA8-F7CF4A4085F1}"/>
    <cellStyle name="Comma 2 18 2 2 2 4" xfId="19169" xr:uid="{8C87DC38-CF8E-47B6-9473-C430B4CEF352}"/>
    <cellStyle name="Comma 2 18 2 2 3" xfId="6227" xr:uid="{EA473856-D65E-4A9F-AA5E-8BA55E602E1E}"/>
    <cellStyle name="Comma 2 18 2 2 3 2" xfId="26179" xr:uid="{1F91983D-878E-4CE2-B576-B1CC1524D3F4}"/>
    <cellStyle name="Comma 2 18 2 2 3 3" xfId="17944" xr:uid="{230E7441-DBA4-4868-B9D2-A5512119F3BC}"/>
    <cellStyle name="Comma 2 18 2 2 4" xfId="4677" xr:uid="{98F53518-638B-49BB-A61E-DF8409A39CD8}"/>
    <cellStyle name="Comma 2 18 2 2 4 2" xfId="16461" xr:uid="{F2290374-DCD6-4494-A01F-916BC730BF07}"/>
    <cellStyle name="Comma 2 18 2 2 5" xfId="11400" xr:uid="{73EBCCBE-442E-4E3E-B7CE-56CF31801500}"/>
    <cellStyle name="Comma 2 18 2 2 5 2" xfId="22855" xr:uid="{D9B6C248-EEB5-4494-96B8-F77743BFD1C2}"/>
    <cellStyle name="Comma 2 18 2 2 6" xfId="24737" xr:uid="{DD6A97C8-41EA-42BB-BAE9-E78A3F616076}"/>
    <cellStyle name="Comma 2 18 2 2 7" xfId="14576" xr:uid="{C9DC3EB0-40F1-4396-9982-ACEF68C881BF}"/>
    <cellStyle name="Comma 2 18 2 3" xfId="2602" xr:uid="{E63D5FCB-D52B-4F0A-BC1C-FED50243F27A}"/>
    <cellStyle name="Comma 2 18 2 3 2" xfId="7041" xr:uid="{78ECC373-4ED8-4388-8300-EF1FD237E715}"/>
    <cellStyle name="Comma 2 18 2 3 2 2" xfId="26757" xr:uid="{3713B620-02C8-4707-9A7C-874B176C1801}"/>
    <cellStyle name="Comma 2 18 2 3 2 3" xfId="18602" xr:uid="{5BFBFA5F-6F3B-43F3-A1A1-CDBA5EBA63A1}"/>
    <cellStyle name="Comma 2 18 2 3 3" xfId="4497" xr:uid="{1A58BF0E-A3CB-4E4F-960A-749EF46842FD}"/>
    <cellStyle name="Comma 2 18 2 3 3 2" xfId="16281" xr:uid="{2A8C8D89-F713-4262-B756-426C428C99F0}"/>
    <cellStyle name="Comma 2 18 2 3 4" xfId="11891" xr:uid="{D9B1DF7B-BBE1-4B8C-B620-1BCE33C2C289}"/>
    <cellStyle name="Comma 2 18 2 3 4 2" xfId="23346" xr:uid="{9AE64F92-470D-4D7F-B8B0-27EE2239304B}"/>
    <cellStyle name="Comma 2 18 2 3 5" xfId="24559" xr:uid="{546053A5-D321-4624-A02C-8C30E66A352F}"/>
    <cellStyle name="Comma 2 18 2 3 6" xfId="14397" xr:uid="{C0B61C12-897A-4858-89F7-8222B41E1CF3}"/>
    <cellStyle name="Comma 2 18 2 4" xfId="3278" xr:uid="{B1CAD1E6-ED49-4AFC-AE5F-B4FC781C1323}"/>
    <cellStyle name="Comma 2 18 2 4 2" xfId="5170" xr:uid="{1A6A301D-41BD-4D74-9AAE-653E9622C02D}"/>
    <cellStyle name="Comma 2 18 2 4 2 2" xfId="16954" xr:uid="{706C2581-CAB7-457A-9D39-B48BB981681A}"/>
    <cellStyle name="Comma 2 18 2 4 3" xfId="25229" xr:uid="{9AB6325A-368B-4D1D-BC46-587A1F909E3A}"/>
    <cellStyle name="Comma 2 18 2 4 4" xfId="15070" xr:uid="{DFBA8932-7815-43AB-9150-7535D31D0D4E}"/>
    <cellStyle name="Comma 2 18 2 5" xfId="5608" xr:uid="{A68A6A29-9686-43FE-B2D2-E7D424A9D7FB}"/>
    <cellStyle name="Comma 2 18 2 5 2" xfId="25637" xr:uid="{A3F7B123-91BD-4FAF-B8E0-89B25892BD30}"/>
    <cellStyle name="Comma 2 18 2 5 3" xfId="17376" xr:uid="{E8415F0D-4009-495E-98DA-0CF03817B487}"/>
    <cellStyle name="Comma 2 18 2 6" xfId="4301" xr:uid="{A8042CAF-A0D6-41FB-9E76-CF9C62A57D71}"/>
    <cellStyle name="Comma 2 18 2 6 2" xfId="16085" xr:uid="{E47755AF-AE65-4245-8FE5-01D2AAA7AD9F}"/>
    <cellStyle name="Comma 2 18 2 7" xfId="11219" xr:uid="{457D6747-6A58-4A8D-9CD6-E21EF0F96FCE}"/>
    <cellStyle name="Comma 2 18 2 7 2" xfId="22674" xr:uid="{E534DF8A-BA3C-4DFC-8A86-D940AFF84C6E}"/>
    <cellStyle name="Comma 2 18 2 8" xfId="24374" xr:uid="{A8EBE7D2-8FC4-4AA0-8450-CB3D7E71ACA6}"/>
    <cellStyle name="Comma 2 18 2 9" xfId="14201" xr:uid="{850C875A-308C-475D-BF75-B0CF783E529C}"/>
    <cellStyle name="Comma 2 18 3" xfId="2694" xr:uid="{2BA8BB3F-5BE0-4AF8-9E95-E3CF283F3E14}"/>
    <cellStyle name="Comma 2 18 3 2" xfId="7405" xr:uid="{DFC00015-F90C-4632-A550-7D174E36C43E}"/>
    <cellStyle name="Comma 2 18 3 2 2" xfId="12189" xr:uid="{573E7607-DB80-4E0A-8C64-DDE4C490B5AE}"/>
    <cellStyle name="Comma 2 18 3 2 2 2" xfId="23644" xr:uid="{6CAD665A-0DB5-4B0B-B9D7-097B101668DF}"/>
    <cellStyle name="Comma 2 18 3 2 3" xfId="27121" xr:uid="{8315BB57-9877-436F-9F18-3B158506CB79}"/>
    <cellStyle name="Comma 2 18 3 2 4" xfId="18923" xr:uid="{06935F0E-DC00-462D-B78F-B906E8259A73}"/>
    <cellStyle name="Comma 2 18 3 3" xfId="5974" xr:uid="{E8C94021-25D9-4ED8-8F3B-E715CEFA49B7}"/>
    <cellStyle name="Comma 2 18 3 3 2" xfId="25935" xr:uid="{55342FFA-FD3B-4A58-9143-70739A685FCD}"/>
    <cellStyle name="Comma 2 18 3 3 3" xfId="17696" xr:uid="{D28FDC06-42BB-4DC0-8E68-4CAB50274420}"/>
    <cellStyle name="Comma 2 18 3 4" xfId="4588" xr:uid="{FE8FD182-4202-4E9F-90D2-5989A4F6F78D}"/>
    <cellStyle name="Comma 2 18 3 4 2" xfId="16372" xr:uid="{AE0DE4F9-9D51-4CA6-98DC-22F50673B623}"/>
    <cellStyle name="Comma 2 18 3 5" xfId="11312" xr:uid="{890F5BB3-687D-426E-85DE-B2C7CD510B66}"/>
    <cellStyle name="Comma 2 18 3 5 2" xfId="22767" xr:uid="{92BD8177-6BC0-4572-B528-4A537E779FC1}"/>
    <cellStyle name="Comma 2 18 3 6" xfId="24649" xr:uid="{F85135C3-6B4E-483B-9CDB-CBF13CC2148B}"/>
    <cellStyle name="Comma 2 18 3 7" xfId="14488" xr:uid="{C18B53FA-3002-4277-91FE-7909F75A683D}"/>
    <cellStyle name="Comma 2 18 4" xfId="2513" xr:uid="{632688F9-A752-4AA5-816B-585BBFDA7B2C}"/>
    <cellStyle name="Comma 2 18 4 2" xfId="7917" xr:uid="{C5DDB0CF-1F8E-4B98-812E-4417BA7EDFE3}"/>
    <cellStyle name="Comma 2 18 4 2 2" xfId="12626" xr:uid="{476E2AD8-0436-422E-9477-551310708ADF}"/>
    <cellStyle name="Comma 2 18 4 2 2 2" xfId="24081" xr:uid="{CC43FF09-0556-4229-AD81-420D115A5F5A}"/>
    <cellStyle name="Comma 2 18 4 2 3" xfId="27623" xr:uid="{700DF59D-389A-4777-A78B-F13716D9F17F}"/>
    <cellStyle name="Comma 2 18 4 2 4" xfId="19383" xr:uid="{FB122934-297C-4E6C-84AE-B16198EE73D6}"/>
    <cellStyle name="Comma 2 18 4 3" xfId="6642" xr:uid="{F936FA09-0D31-4B03-903B-BDBE8F7B36ED}"/>
    <cellStyle name="Comma 2 18 4 3 2" xfId="26406" xr:uid="{38DE50E0-502D-4B5C-8B01-B6E0EFB32ABF}"/>
    <cellStyle name="Comma 2 18 4 3 3" xfId="18230" xr:uid="{9A025981-2A76-4244-BB40-8ABB29813DFA}"/>
    <cellStyle name="Comma 2 18 4 4" xfId="4408" xr:uid="{91ED8B2E-82E7-4E87-BA0D-9CBEED57E4EE}"/>
    <cellStyle name="Comma 2 18 4 4 2" xfId="16192" xr:uid="{81088739-84FA-41F9-9E4B-9E5085B0127D}"/>
    <cellStyle name="Comma 2 18 4 5" xfId="11541" xr:uid="{957C7811-D357-4FC6-8F60-59DDFC950F3B}"/>
    <cellStyle name="Comma 2 18 4 5 2" xfId="22996" xr:uid="{5E1ECF5C-89B4-4F0C-9270-9B2CCED5F943}"/>
    <cellStyle name="Comma 2 18 4 6" xfId="24471" xr:uid="{1AE95E7A-5ECF-45D9-8A34-9D47AAB83746}"/>
    <cellStyle name="Comma 2 18 4 7" xfId="14308" xr:uid="{38FB67C7-7A80-4B73-ABEF-D284F6271266}"/>
    <cellStyle name="Comma 2 18 5" xfId="3009" xr:uid="{6F5D0515-C572-4BBC-B5AF-CD918268CFC8}"/>
    <cellStyle name="Comma 2 18 5 2" xfId="6835" xr:uid="{F0EA7089-8468-4F0B-89C6-17D4FB9F3992}"/>
    <cellStyle name="Comma 2 18 5 2 2" xfId="26560" xr:uid="{24C6F4E3-1463-4879-9278-94312564C8BF}"/>
    <cellStyle name="Comma 2 18 5 2 3" xfId="18401" xr:uid="{2687D6B1-4549-43B0-B56B-B9CECA7587E3}"/>
    <cellStyle name="Comma 2 18 5 3" xfId="4902" xr:uid="{731982A2-FDFA-4442-B580-C25A11E15C4A}"/>
    <cellStyle name="Comma 2 18 5 3 2" xfId="16686" xr:uid="{F6E8F851-ED51-4894-B2EE-FC76FF133472}"/>
    <cellStyle name="Comma 2 18 5 4" xfId="11695" xr:uid="{27F92E5B-24A0-443F-BEF4-BEB7213C31D3}"/>
    <cellStyle name="Comma 2 18 5 4 2" xfId="23150" xr:uid="{29DC4099-E8F7-40B4-80A6-863E141C8984}"/>
    <cellStyle name="Comma 2 18 5 5" xfId="24961" xr:uid="{D83F5D55-D0EA-424D-8A1A-D1D4A86F6C4F}"/>
    <cellStyle name="Comma 2 18 5 6" xfId="14802" xr:uid="{C3578FCB-80A2-4A36-9794-91C06847E44A}"/>
    <cellStyle name="Comma 2 18 6" xfId="5337" xr:uid="{03F9FBA3-888E-4730-A123-85E8D8581F89}"/>
    <cellStyle name="Comma 2 18 6 2" xfId="25396" xr:uid="{A849D5AB-E044-436A-91BA-277746C3C776}"/>
    <cellStyle name="Comma 2 18 6 3" xfId="17121" xr:uid="{59C8A9D7-4466-4E82-9EA6-B16A2413168D}"/>
    <cellStyle name="Comma 2 18 7" xfId="3874" xr:uid="{3016EAA9-F7BD-415E-A507-27CAE54305B1}"/>
    <cellStyle name="Comma 2 18 7 2" xfId="15661" xr:uid="{62C27EF7-F727-4251-B338-0DE4D70359A8}"/>
    <cellStyle name="Comma 2 18 8" xfId="11117" xr:uid="{00A93F87-57B8-48BA-A7D6-937A1FE3EAC1}"/>
    <cellStyle name="Comma 2 18 8 2" xfId="22572" xr:uid="{B55D25B0-A844-4CF5-BB99-E8DAE6A56137}"/>
    <cellStyle name="Comma 2 18 9" xfId="24183" xr:uid="{B0A8A43C-8A73-482E-9410-091AF207C205}"/>
    <cellStyle name="Comma 2 19" xfId="1331" xr:uid="{D0034207-5AC7-40EB-BE01-120A71147F37}"/>
    <cellStyle name="Comma 2 19 10" xfId="13795" xr:uid="{36F0312D-86F3-4372-BF08-6A8A9E739562}"/>
    <cellStyle name="Comma 2 19 2" xfId="2399" xr:uid="{1342969D-4D55-4AE0-A947-F183548D2A72}"/>
    <cellStyle name="Comma 2 19 2 2" xfId="2784" xr:uid="{B9C633B9-915F-482A-8D98-3464D4714945}"/>
    <cellStyle name="Comma 2 19 2 2 2" xfId="7659" xr:uid="{27C5DD37-F1F0-4EC3-833D-C809935CAEE1}"/>
    <cellStyle name="Comma 2 19 2 2 2 2" xfId="12434" xr:uid="{1B98A1E3-6CFB-44D9-9EEC-D074A13E20DC}"/>
    <cellStyle name="Comma 2 19 2 2 2 2 2" xfId="23889" xr:uid="{393943B1-A71D-4BAE-99D4-9081699CB9D7}"/>
    <cellStyle name="Comma 2 19 2 2 2 3" xfId="27366" xr:uid="{8335A851-3F64-45A4-9D23-5A251CA4CC33}"/>
    <cellStyle name="Comma 2 19 2 2 2 4" xfId="19170" xr:uid="{ACECB859-F37E-46C2-A36E-2347731DA6E1}"/>
    <cellStyle name="Comma 2 19 2 2 3" xfId="6228" xr:uid="{4821F604-295E-4470-A335-F58339EFBF9B}"/>
    <cellStyle name="Comma 2 19 2 2 3 2" xfId="26180" xr:uid="{99BF663A-D54B-44BC-BC76-FF3BF6FF1329}"/>
    <cellStyle name="Comma 2 19 2 2 3 3" xfId="17945" xr:uid="{83E849BA-0033-4B1B-A4C1-F0B121CBAF83}"/>
    <cellStyle name="Comma 2 19 2 2 4" xfId="4678" xr:uid="{1FB7B798-27E6-4D90-9C95-F71820ADD982}"/>
    <cellStyle name="Comma 2 19 2 2 4 2" xfId="16462" xr:uid="{AC822120-8C43-4615-85AC-EDCC64AE48C5}"/>
    <cellStyle name="Comma 2 19 2 2 5" xfId="11401" xr:uid="{B241BFE2-D106-4A2D-B0C9-C12B1A6395AD}"/>
    <cellStyle name="Comma 2 19 2 2 5 2" xfId="22856" xr:uid="{1C416506-4B1B-4293-ABA9-30A91CE92DC7}"/>
    <cellStyle name="Comma 2 19 2 2 6" xfId="24738" xr:uid="{F6B6AE1E-E4FA-430D-9D84-40D5E7A61B6B}"/>
    <cellStyle name="Comma 2 19 2 2 7" xfId="14577" xr:uid="{EC5EE54B-8A59-40BE-931E-B02A1824FF49}"/>
    <cellStyle name="Comma 2 19 2 3" xfId="2603" xr:uid="{06B9F32B-D519-4C3A-9432-C2F170227278}"/>
    <cellStyle name="Comma 2 19 2 3 2" xfId="7042" xr:uid="{593FD85B-695A-4686-A329-47AC3E591EDA}"/>
    <cellStyle name="Comma 2 19 2 3 2 2" xfId="26758" xr:uid="{FB9A5271-B3A1-46E2-96A9-96DBC1ED19F8}"/>
    <cellStyle name="Comma 2 19 2 3 2 3" xfId="18603" xr:uid="{B7154F43-4D78-401D-BBC5-EE64A8AFA0D5}"/>
    <cellStyle name="Comma 2 19 2 3 3" xfId="4498" xr:uid="{0490324A-C238-4727-ABE8-0A0D0D5C4FE6}"/>
    <cellStyle name="Comma 2 19 2 3 3 2" xfId="16282" xr:uid="{D344BA10-B1B6-4B08-845F-44741F8A8746}"/>
    <cellStyle name="Comma 2 19 2 3 4" xfId="11892" xr:uid="{C66C7D5D-25B5-4312-8400-DC77159B6AC1}"/>
    <cellStyle name="Comma 2 19 2 3 4 2" xfId="23347" xr:uid="{7DFFC525-7910-4385-96A0-9EAA8CC92A85}"/>
    <cellStyle name="Comma 2 19 2 3 5" xfId="24560" xr:uid="{EE6E7F04-2249-42FB-B0D6-3450E571290C}"/>
    <cellStyle name="Comma 2 19 2 3 6" xfId="14398" xr:uid="{71489680-211A-4BE5-B459-4A6063D073B9}"/>
    <cellStyle name="Comma 2 19 2 4" xfId="3279" xr:uid="{A13A87A3-7B44-4FED-8AD9-BEB13204E3C4}"/>
    <cellStyle name="Comma 2 19 2 4 2" xfId="5171" xr:uid="{CDBBCD9B-DF6A-4D62-93BB-BE825F775029}"/>
    <cellStyle name="Comma 2 19 2 4 2 2" xfId="16955" xr:uid="{F0EBB061-06DD-4EE9-A638-772DD3096CF4}"/>
    <cellStyle name="Comma 2 19 2 4 3" xfId="25230" xr:uid="{3BB8A46A-2681-4962-AFBA-D223B0C89501}"/>
    <cellStyle name="Comma 2 19 2 4 4" xfId="15071" xr:uid="{9ADB415A-0BD7-497A-9C59-B5E8E0D87513}"/>
    <cellStyle name="Comma 2 19 2 5" xfId="5609" xr:uid="{A3EC95CC-FF79-403F-BE60-75C92501B2A8}"/>
    <cellStyle name="Comma 2 19 2 5 2" xfId="25638" xr:uid="{C36D73DA-772E-4F0D-9F1F-31920832A0D0}"/>
    <cellStyle name="Comma 2 19 2 5 3" xfId="17377" xr:uid="{1F0F0AEC-50E1-49AF-91C5-1127745575F7}"/>
    <cellStyle name="Comma 2 19 2 6" xfId="4302" xr:uid="{B36140E3-F4F5-4E00-BED0-B54EF6710CCC}"/>
    <cellStyle name="Comma 2 19 2 6 2" xfId="16086" xr:uid="{0A1CBD12-BF42-43DF-8BC2-ACFC7108749E}"/>
    <cellStyle name="Comma 2 19 2 7" xfId="11220" xr:uid="{DD70BEBE-6D91-4B86-87A3-B7D90F5ABABE}"/>
    <cellStyle name="Comma 2 19 2 7 2" xfId="22675" xr:uid="{91A76CA1-C3EF-4189-9D5B-5B26B9F7E9AE}"/>
    <cellStyle name="Comma 2 19 2 8" xfId="24375" xr:uid="{4132BFA9-4AB4-4C2F-9E60-A091CD13520D}"/>
    <cellStyle name="Comma 2 19 2 9" xfId="14202" xr:uid="{846C6AFC-1FE0-4CC0-90E7-2DB561A21A1D}"/>
    <cellStyle name="Comma 2 19 3" xfId="2695" xr:uid="{6CC74571-1846-42FD-AF94-8F3808BCFD77}"/>
    <cellStyle name="Comma 2 19 3 2" xfId="7406" xr:uid="{C07314A8-58EF-4FEA-BE49-3D506665AF41}"/>
    <cellStyle name="Comma 2 19 3 2 2" xfId="12190" xr:uid="{1E80D3E9-8E06-44E0-BF22-541953BB61F8}"/>
    <cellStyle name="Comma 2 19 3 2 2 2" xfId="23645" xr:uid="{9E6AFD59-9F27-4223-A93E-AFF8B8954C85}"/>
    <cellStyle name="Comma 2 19 3 2 3" xfId="27122" xr:uid="{CB82B3F5-E1BE-44A9-804C-7E878DF00D88}"/>
    <cellStyle name="Comma 2 19 3 2 4" xfId="18924" xr:uid="{F0A81C94-358B-4185-A761-DA03DEEB2083}"/>
    <cellStyle name="Comma 2 19 3 3" xfId="5975" xr:uid="{3F3238C3-00E3-4893-800E-15EEC525DD44}"/>
    <cellStyle name="Comma 2 19 3 3 2" xfId="25936" xr:uid="{143AA5E5-9250-42D9-A9FA-9D1922CD389A}"/>
    <cellStyle name="Comma 2 19 3 3 3" xfId="17697" xr:uid="{BAE5AF92-CBDC-44F7-8B4B-093F698D8189}"/>
    <cellStyle name="Comma 2 19 3 4" xfId="4589" xr:uid="{84AAB71C-2389-4380-BD48-AEBBBC150411}"/>
    <cellStyle name="Comma 2 19 3 4 2" xfId="16373" xr:uid="{6C1AD7E8-E759-4A84-AAFE-C5FEDBE55D76}"/>
    <cellStyle name="Comma 2 19 3 5" xfId="11313" xr:uid="{DE6F9EEB-C1C8-4ACA-B96E-8E7E6546C3ED}"/>
    <cellStyle name="Comma 2 19 3 5 2" xfId="22768" xr:uid="{E90A08C7-2079-4DDF-A723-2F9F361BD655}"/>
    <cellStyle name="Comma 2 19 3 6" xfId="24650" xr:uid="{866CD7CA-B6F5-45DA-A641-4C855879883F}"/>
    <cellStyle name="Comma 2 19 3 7" xfId="14489" xr:uid="{301BC24A-1C57-4835-9D5F-83CC42F50120}"/>
    <cellStyle name="Comma 2 19 4" xfId="2514" xr:uid="{7EB240BB-A7E8-4953-8B91-F524D4456523}"/>
    <cellStyle name="Comma 2 19 4 2" xfId="7918" xr:uid="{22C1A92C-0670-4BDF-9AA1-1A31E816CA0C}"/>
    <cellStyle name="Comma 2 19 4 2 2" xfId="12627" xr:uid="{BA016E67-6C2E-4D4C-835E-37E13423431C}"/>
    <cellStyle name="Comma 2 19 4 2 2 2" xfId="24082" xr:uid="{B6F1C7FE-1E4E-4224-B644-584CE6CDAE0E}"/>
    <cellStyle name="Comma 2 19 4 2 3" xfId="27624" xr:uid="{C96F083C-F58A-417F-82DD-6AD983A00D4F}"/>
    <cellStyle name="Comma 2 19 4 2 4" xfId="19384" xr:uid="{267C71DC-09E6-4DE1-BF4A-DF87C05356D7}"/>
    <cellStyle name="Comma 2 19 4 3" xfId="6643" xr:uid="{DFDDAC29-19F8-48CD-8CC5-F8CD6F9A1E13}"/>
    <cellStyle name="Comma 2 19 4 3 2" xfId="26407" xr:uid="{5C031002-67AC-4678-A9F8-0492F046C418}"/>
    <cellStyle name="Comma 2 19 4 3 3" xfId="18231" xr:uid="{72534E90-DE1E-4F01-AC45-C22986355FB2}"/>
    <cellStyle name="Comma 2 19 4 4" xfId="4409" xr:uid="{166F7A92-15FE-4C49-911D-E7670B9398F9}"/>
    <cellStyle name="Comma 2 19 4 4 2" xfId="16193" xr:uid="{FDF5A995-235C-4CC7-83E1-C4B47264E735}"/>
    <cellStyle name="Comma 2 19 4 5" xfId="11542" xr:uid="{D3ED5C01-BAD7-44C5-9A50-D9EE537677D8}"/>
    <cellStyle name="Comma 2 19 4 5 2" xfId="22997" xr:uid="{823A4ED4-231F-4B6F-AD57-3970A42F8E0A}"/>
    <cellStyle name="Comma 2 19 4 6" xfId="24472" xr:uid="{31750906-61E8-413A-9BAE-27F41A787949}"/>
    <cellStyle name="Comma 2 19 4 7" xfId="14309" xr:uid="{54D3899E-38A0-4F92-9F3E-B10ABC881215}"/>
    <cellStyle name="Comma 2 19 5" xfId="3010" xr:uid="{544395F6-D227-4679-8AE4-9C8551316FFA}"/>
    <cellStyle name="Comma 2 19 5 2" xfId="6836" xr:uid="{8BAA7565-174B-4E4E-A868-7E656BFE26BD}"/>
    <cellStyle name="Comma 2 19 5 2 2" xfId="26561" xr:uid="{9BF45C3B-63BF-48A9-A418-CDB6252F3D8B}"/>
    <cellStyle name="Comma 2 19 5 2 3" xfId="18402" xr:uid="{EB36BC86-6C60-470C-B88D-2D006DE64C77}"/>
    <cellStyle name="Comma 2 19 5 3" xfId="4903" xr:uid="{E04143C1-AFF2-4343-8423-41D160B6FD6C}"/>
    <cellStyle name="Comma 2 19 5 3 2" xfId="16687" xr:uid="{FA4342BC-CC8A-4164-844A-A42F77446FDC}"/>
    <cellStyle name="Comma 2 19 5 4" xfId="11696" xr:uid="{5CC10C0B-8A30-46D9-A7C3-FF2178315938}"/>
    <cellStyle name="Comma 2 19 5 4 2" xfId="23151" xr:uid="{196185DF-C64C-455E-95D1-8946024DF3B1}"/>
    <cellStyle name="Comma 2 19 5 5" xfId="24962" xr:uid="{E54429CB-FBCD-42EC-B1A0-8A993AB7D4EB}"/>
    <cellStyle name="Comma 2 19 5 6" xfId="14803" xr:uid="{220834DC-3CB3-404A-B7A9-DCFD79A63501}"/>
    <cellStyle name="Comma 2 19 6" xfId="5338" xr:uid="{62785B95-BE92-421C-AD20-50328764554D}"/>
    <cellStyle name="Comma 2 19 6 2" xfId="25397" xr:uid="{7192DAC9-9BB9-46E7-AECC-8B24DAA14FFA}"/>
    <cellStyle name="Comma 2 19 6 3" xfId="17122" xr:uid="{D5DEB8E9-3A8F-4882-BB06-83E3AE658FFB}"/>
    <cellStyle name="Comma 2 19 7" xfId="3875" xr:uid="{AF47B69C-9AF8-4601-B8F7-D67CEE931136}"/>
    <cellStyle name="Comma 2 19 7 2" xfId="15662" xr:uid="{B50F7CBF-1CAF-4033-919D-E8543C8A03E0}"/>
    <cellStyle name="Comma 2 19 8" xfId="11118" xr:uid="{95DE99D3-BAC3-4516-92CC-FE3AB520E5F9}"/>
    <cellStyle name="Comma 2 19 8 2" xfId="22573" xr:uid="{44B6E304-D434-4353-8650-ED54EA80D45F}"/>
    <cellStyle name="Comma 2 19 9" xfId="24184" xr:uid="{F157C164-87AB-4AC0-A157-D56123100548}"/>
    <cellStyle name="Comma 2 2" xfId="133" xr:uid="{6AC1C23F-7053-4CB5-9FB2-82535E9C5024}"/>
    <cellStyle name="Comma 2 2 10" xfId="1333" xr:uid="{4C3FC2CA-2057-44DF-A9AD-E4B7E45263EB}"/>
    <cellStyle name="Comma 2 2 10 10" xfId="13797" xr:uid="{8CADDD88-3841-45AC-BFCA-09D8BF772070}"/>
    <cellStyle name="Comma 2 2 10 2" xfId="2401" xr:uid="{1A3D1087-018E-4E42-AAF1-AA7DF916B177}"/>
    <cellStyle name="Comma 2 2 10 2 2" xfId="2786" xr:uid="{8C7B9F47-B931-4D46-97A9-32A91FC08149}"/>
    <cellStyle name="Comma 2 2 10 2 2 2" xfId="7661" xr:uid="{A6F1661C-FBBC-4D3B-94DD-B811673D01BE}"/>
    <cellStyle name="Comma 2 2 10 2 2 2 2" xfId="12436" xr:uid="{4C01E1AE-F20A-4233-BFEE-6E69193186F9}"/>
    <cellStyle name="Comma 2 2 10 2 2 2 2 2" xfId="23891" xr:uid="{4CBB9885-60AD-4249-BFF8-8D6058CB4ED6}"/>
    <cellStyle name="Comma 2 2 10 2 2 2 3" xfId="27368" xr:uid="{EDA75C2E-4EFF-4BA2-9594-F15A8972F8D4}"/>
    <cellStyle name="Comma 2 2 10 2 2 2 4" xfId="19172" xr:uid="{AB407968-DCB5-4223-81E8-DB40AD57D509}"/>
    <cellStyle name="Comma 2 2 10 2 2 3" xfId="6230" xr:uid="{384980E6-BA35-480B-9CD3-47CAF8F1B1D5}"/>
    <cellStyle name="Comma 2 2 10 2 2 3 2" xfId="26182" xr:uid="{1286CE50-C007-4942-BCA5-29F72C134C4C}"/>
    <cellStyle name="Comma 2 2 10 2 2 3 3" xfId="17947" xr:uid="{AFCECE48-3E4B-4BBF-AA0A-9B9A847E8060}"/>
    <cellStyle name="Comma 2 2 10 2 2 4" xfId="4680" xr:uid="{0C0515E2-B2A6-4636-8015-58E38DCE3820}"/>
    <cellStyle name="Comma 2 2 10 2 2 4 2" xfId="16464" xr:uid="{4D12891D-2944-4A9F-AE92-8A64AE6E1A73}"/>
    <cellStyle name="Comma 2 2 10 2 2 5" xfId="11403" xr:uid="{ABA4F353-D2C5-41CB-84C6-8FD73AB9BB75}"/>
    <cellStyle name="Comma 2 2 10 2 2 5 2" xfId="22858" xr:uid="{37516028-3D4B-438D-AFDB-C00002A7027A}"/>
    <cellStyle name="Comma 2 2 10 2 2 6" xfId="24740" xr:uid="{31D0CC86-7D3F-41D7-9A5F-376751F2AC95}"/>
    <cellStyle name="Comma 2 2 10 2 2 7" xfId="14579" xr:uid="{BA6FE5A0-0D01-49D4-8C0C-FB2838EF6FA5}"/>
    <cellStyle name="Comma 2 2 10 2 3" xfId="2605" xr:uid="{07313230-523F-4F10-825F-BB4A99DF32E7}"/>
    <cellStyle name="Comma 2 2 10 2 3 2" xfId="7044" xr:uid="{6B6DD5B6-EE6C-4ABD-A758-A7B094BD1973}"/>
    <cellStyle name="Comma 2 2 10 2 3 2 2" xfId="26760" xr:uid="{E37715B2-3EF9-47CA-AA2A-45C142868E6B}"/>
    <cellStyle name="Comma 2 2 10 2 3 2 3" xfId="18605" xr:uid="{AE31F2A1-1AA7-4BE7-9437-C7757D8EB7B4}"/>
    <cellStyle name="Comma 2 2 10 2 3 3" xfId="4500" xr:uid="{12C909D3-7878-470C-91B9-47EBC2D57C13}"/>
    <cellStyle name="Comma 2 2 10 2 3 3 2" xfId="16284" xr:uid="{83EA09C9-778F-45C9-B10F-5D00690CF395}"/>
    <cellStyle name="Comma 2 2 10 2 3 4" xfId="11894" xr:uid="{0258FEE2-6C31-4ED5-8611-3B880011655C}"/>
    <cellStyle name="Comma 2 2 10 2 3 4 2" xfId="23349" xr:uid="{F2870248-64B3-4EE5-88C2-D6844FF26301}"/>
    <cellStyle name="Comma 2 2 10 2 3 5" xfId="24562" xr:uid="{D42B26D3-BA34-48F8-82BA-8BEF1D07A5E0}"/>
    <cellStyle name="Comma 2 2 10 2 3 6" xfId="14400" xr:uid="{68B2768E-6985-4FF0-8A59-5E8A88E9D1BD}"/>
    <cellStyle name="Comma 2 2 10 2 4" xfId="3281" xr:uid="{E5FFB18A-CDB9-4A24-9BAE-5F377736B088}"/>
    <cellStyle name="Comma 2 2 10 2 4 2" xfId="5173" xr:uid="{DD593F61-3956-40EF-A29A-E1F2A9762A96}"/>
    <cellStyle name="Comma 2 2 10 2 4 2 2" xfId="16957" xr:uid="{8291FCE5-B4D5-4CAD-9DF3-791B5FF28118}"/>
    <cellStyle name="Comma 2 2 10 2 4 3" xfId="25232" xr:uid="{EEC19947-503C-4F16-AC88-3C938C951C44}"/>
    <cellStyle name="Comma 2 2 10 2 4 4" xfId="15073" xr:uid="{B412835D-FDC2-42D6-B20F-6804BC59BDA3}"/>
    <cellStyle name="Comma 2 2 10 2 5" xfId="5611" xr:uid="{5F96D334-717C-4708-95C2-F2E7770B88AD}"/>
    <cellStyle name="Comma 2 2 10 2 5 2" xfId="25640" xr:uid="{1F752009-537E-47D8-939E-07C06A2A2418}"/>
    <cellStyle name="Comma 2 2 10 2 5 3" xfId="17379" xr:uid="{88BD4403-6C90-4275-93E9-E37B57FDEE99}"/>
    <cellStyle name="Comma 2 2 10 2 6" xfId="4304" xr:uid="{67E6D639-693E-4233-8D70-0D502E7803B2}"/>
    <cellStyle name="Comma 2 2 10 2 6 2" xfId="16088" xr:uid="{67198E16-4409-4489-835E-40EE959867AC}"/>
    <cellStyle name="Comma 2 2 10 2 7" xfId="11222" xr:uid="{739E6382-E5A2-4EC0-9FB3-0BD26CA29F22}"/>
    <cellStyle name="Comma 2 2 10 2 7 2" xfId="22677" xr:uid="{8B945E63-6A08-43CF-B6EE-F638DFE5AEB7}"/>
    <cellStyle name="Comma 2 2 10 2 8" xfId="24377" xr:uid="{D42C45C1-74F5-4BD7-A923-9F94D3A7067D}"/>
    <cellStyle name="Comma 2 2 10 2 9" xfId="14204" xr:uid="{C652DDAD-539B-49C8-B949-76FEF7FBAECD}"/>
    <cellStyle name="Comma 2 2 10 3" xfId="2697" xr:uid="{1C9A7EA0-B647-40C0-B664-07FF2176EC15}"/>
    <cellStyle name="Comma 2 2 10 3 2" xfId="7408" xr:uid="{7817C265-3A14-4052-A76D-EFEB9E2F9141}"/>
    <cellStyle name="Comma 2 2 10 3 2 2" xfId="12192" xr:uid="{87A21A64-2BEB-4B7E-B04C-01C9F64F89A3}"/>
    <cellStyle name="Comma 2 2 10 3 2 2 2" xfId="23647" xr:uid="{0A9EC6FC-55C0-4F2B-9303-AE1EE695636E}"/>
    <cellStyle name="Comma 2 2 10 3 2 3" xfId="27124" xr:uid="{076A5748-2A12-44AA-A876-DD8744B47961}"/>
    <cellStyle name="Comma 2 2 10 3 2 4" xfId="18926" xr:uid="{812AC802-6079-4022-946F-E72F2D1C524F}"/>
    <cellStyle name="Comma 2 2 10 3 3" xfId="5977" xr:uid="{D8163E0A-0487-43D8-825D-636668588CDE}"/>
    <cellStyle name="Comma 2 2 10 3 3 2" xfId="25938" xr:uid="{C01A8942-5AE5-444E-89AC-CA5E7F5EEE33}"/>
    <cellStyle name="Comma 2 2 10 3 3 3" xfId="17699" xr:uid="{BF0B1C95-C9F2-4874-BF59-5B5D5A62D546}"/>
    <cellStyle name="Comma 2 2 10 3 4" xfId="4591" xr:uid="{EF365061-E267-4811-8151-AE49314AD8D5}"/>
    <cellStyle name="Comma 2 2 10 3 4 2" xfId="16375" xr:uid="{BBD49A5A-5764-41E9-8038-C7DB7C60F95D}"/>
    <cellStyle name="Comma 2 2 10 3 5" xfId="11315" xr:uid="{BC40953E-1580-407B-B085-B320DB15F4A7}"/>
    <cellStyle name="Comma 2 2 10 3 5 2" xfId="22770" xr:uid="{C26E3E33-F437-469E-9B74-EC4E490E6141}"/>
    <cellStyle name="Comma 2 2 10 3 6" xfId="24652" xr:uid="{238B0C6C-7D33-481F-8FD2-0ED5D1E0EBE4}"/>
    <cellStyle name="Comma 2 2 10 3 7" xfId="14491" xr:uid="{42BE9D5B-FE47-4678-8868-E5430A9E89C1}"/>
    <cellStyle name="Comma 2 2 10 4" xfId="2516" xr:uid="{CC924D74-072F-4AA9-BA3B-1969168B4B2F}"/>
    <cellStyle name="Comma 2 2 10 4 2" xfId="7919" xr:uid="{9405046E-C182-49BC-B20F-A503A19BEF2E}"/>
    <cellStyle name="Comma 2 2 10 4 2 2" xfId="12628" xr:uid="{3BF27266-E149-40AA-BE7B-B644BB7B852F}"/>
    <cellStyle name="Comma 2 2 10 4 2 2 2" xfId="24083" xr:uid="{1DDF29F8-F5B0-4B7D-98BF-A0DA5A7DA14B}"/>
    <cellStyle name="Comma 2 2 10 4 2 3" xfId="27625" xr:uid="{4BD3B397-88EC-4B47-AEFB-CF9AC094DC44}"/>
    <cellStyle name="Comma 2 2 10 4 2 4" xfId="19385" xr:uid="{1C0017D9-6EDA-4689-BA64-10DAE2924714}"/>
    <cellStyle name="Comma 2 2 10 4 3" xfId="6644" xr:uid="{6C71C6C0-0102-469E-807A-18D99EA23350}"/>
    <cellStyle name="Comma 2 2 10 4 3 2" xfId="26408" xr:uid="{F9894273-56F8-46F2-B1EA-0B43E9212266}"/>
    <cellStyle name="Comma 2 2 10 4 3 3" xfId="18232" xr:uid="{51C5079F-ADE8-484D-A19E-39EA1AD4CA75}"/>
    <cellStyle name="Comma 2 2 10 4 4" xfId="4411" xr:uid="{2B80550C-A932-4AE3-A8C4-638F6DADAB2E}"/>
    <cellStyle name="Comma 2 2 10 4 4 2" xfId="16195" xr:uid="{C31FB7DC-15A4-4743-BE35-EDFB4E25BAAA}"/>
    <cellStyle name="Comma 2 2 10 4 5" xfId="11543" xr:uid="{EC6852D4-358F-4D6B-B72F-1AB152B9E016}"/>
    <cellStyle name="Comma 2 2 10 4 5 2" xfId="22998" xr:uid="{2C7100D4-D6A1-4D0D-845F-FDB27D4553D2}"/>
    <cellStyle name="Comma 2 2 10 4 6" xfId="24474" xr:uid="{341CC9BE-7DE3-4D8F-9987-0B99B0E93B67}"/>
    <cellStyle name="Comma 2 2 10 4 7" xfId="14311" xr:uid="{967252FA-5F47-4703-8AAA-C4F632B2E197}"/>
    <cellStyle name="Comma 2 2 10 5" xfId="3012" xr:uid="{252CB4F3-0402-4884-A1D1-832B33900F44}"/>
    <cellStyle name="Comma 2 2 10 5 2" xfId="6838" xr:uid="{12B3B63C-BA14-48B6-AAAA-9F1FDB2E815B}"/>
    <cellStyle name="Comma 2 2 10 5 2 2" xfId="26563" xr:uid="{62FDBC16-7056-4C96-970B-A40BD8F0D34B}"/>
    <cellStyle name="Comma 2 2 10 5 2 3" xfId="18404" xr:uid="{62824BF7-A21F-4E21-8316-E04417F156A8}"/>
    <cellStyle name="Comma 2 2 10 5 3" xfId="4905" xr:uid="{16A6D734-61E8-47A7-9558-57B8613828CA}"/>
    <cellStyle name="Comma 2 2 10 5 3 2" xfId="16689" xr:uid="{0CDD3E31-F847-4AC4-8197-5F42979283A9}"/>
    <cellStyle name="Comma 2 2 10 5 4" xfId="11698" xr:uid="{9C78AC72-778D-450E-9265-4BD04AC1D98A}"/>
    <cellStyle name="Comma 2 2 10 5 4 2" xfId="23153" xr:uid="{50C05329-975D-46BF-BC5E-A7665D14C72A}"/>
    <cellStyle name="Comma 2 2 10 5 5" xfId="24964" xr:uid="{93761789-34C1-4913-BD45-387B92710070}"/>
    <cellStyle name="Comma 2 2 10 5 6" xfId="14805" xr:uid="{6C33D85B-D8D1-49D8-B14E-B249021BE415}"/>
    <cellStyle name="Comma 2 2 10 6" xfId="5340" xr:uid="{F959312B-7D4D-4677-A08D-0716249CC6C7}"/>
    <cellStyle name="Comma 2 2 10 6 2" xfId="25399" xr:uid="{8673E865-E761-4034-927A-B53BDEDFEFF3}"/>
    <cellStyle name="Comma 2 2 10 6 3" xfId="17124" xr:uid="{D299703F-DB72-4F52-9280-1C1DF3DAECEB}"/>
    <cellStyle name="Comma 2 2 10 7" xfId="3877" xr:uid="{57A99FBE-5BCA-46B9-8C90-7B47F8FB242E}"/>
    <cellStyle name="Comma 2 2 10 7 2" xfId="15664" xr:uid="{F066CEC8-7D22-4FEF-A3F6-051BACD848FA}"/>
    <cellStyle name="Comma 2 2 10 8" xfId="11120" xr:uid="{1E245099-47DD-4BFC-BC4C-72B56982B5DC}"/>
    <cellStyle name="Comma 2 2 10 8 2" xfId="22575" xr:uid="{191210C8-0247-497E-A477-82E514847278}"/>
    <cellStyle name="Comma 2 2 10 9" xfId="24186" xr:uid="{18ED85A9-9880-4BDE-8D34-E69EAFBDEFFC}"/>
    <cellStyle name="Comma 2 2 11" xfId="1334" xr:uid="{CE53A0FC-6640-481E-A837-80F398D988E6}"/>
    <cellStyle name="Comma 2 2 11 10" xfId="13798" xr:uid="{1F667FFA-2C71-4D48-9676-A2D717AFC95A}"/>
    <cellStyle name="Comma 2 2 11 2" xfId="2402" xr:uid="{F411EBE1-6BD2-414B-A96D-04C0CD0C212B}"/>
    <cellStyle name="Comma 2 2 11 2 2" xfId="2787" xr:uid="{0B083128-CA05-4901-8907-25CC94B88E20}"/>
    <cellStyle name="Comma 2 2 11 2 2 2" xfId="7662" xr:uid="{BDDFF783-F0E4-40D5-9FC4-02ACB8949C5D}"/>
    <cellStyle name="Comma 2 2 11 2 2 2 2" xfId="12437" xr:uid="{8154AAA8-554F-42E1-97F7-3427D86A2A18}"/>
    <cellStyle name="Comma 2 2 11 2 2 2 2 2" xfId="23892" xr:uid="{58E53D37-D99B-4F08-8D0D-41AA1E3E7147}"/>
    <cellStyle name="Comma 2 2 11 2 2 2 3" xfId="27369" xr:uid="{10E4FEC4-8C1C-419E-95EC-91F7528B84D8}"/>
    <cellStyle name="Comma 2 2 11 2 2 2 4" xfId="19173" xr:uid="{6B441571-50F9-4E5B-ACEF-3FFAA75786DF}"/>
    <cellStyle name="Comma 2 2 11 2 2 3" xfId="6231" xr:uid="{E35B06C7-6832-428B-A942-429D7371F654}"/>
    <cellStyle name="Comma 2 2 11 2 2 3 2" xfId="26183" xr:uid="{5571B91F-02D8-40D8-8189-A22A1B905249}"/>
    <cellStyle name="Comma 2 2 11 2 2 3 3" xfId="17948" xr:uid="{DC01D065-E70B-4E8D-87BB-186CDE23D5FD}"/>
    <cellStyle name="Comma 2 2 11 2 2 4" xfId="4681" xr:uid="{002B6E81-786B-4635-920F-E28FA354A6F0}"/>
    <cellStyle name="Comma 2 2 11 2 2 4 2" xfId="16465" xr:uid="{8627C801-DE4B-493A-849C-733A6FF2FC5F}"/>
    <cellStyle name="Comma 2 2 11 2 2 5" xfId="11404" xr:uid="{E06814F8-3FB8-4BF4-986E-05280B631155}"/>
    <cellStyle name="Comma 2 2 11 2 2 5 2" xfId="22859" xr:uid="{8924F37F-1E69-4818-9AEF-99F67BBDA6C1}"/>
    <cellStyle name="Comma 2 2 11 2 2 6" xfId="24741" xr:uid="{39341C5A-C409-4AC8-B7B8-75D98F1422FD}"/>
    <cellStyle name="Comma 2 2 11 2 2 7" xfId="14580" xr:uid="{2E77658C-A7AF-4F6A-8006-DB3EED67DEB4}"/>
    <cellStyle name="Comma 2 2 11 2 3" xfId="2606" xr:uid="{DCD9B0CA-37CB-4284-8C0A-4B23E75B1650}"/>
    <cellStyle name="Comma 2 2 11 2 3 2" xfId="7045" xr:uid="{86636635-EAFE-4F06-98F9-58901C5B4D2C}"/>
    <cellStyle name="Comma 2 2 11 2 3 2 2" xfId="26761" xr:uid="{B6E42251-BEED-4643-BA8E-176B459F2569}"/>
    <cellStyle name="Comma 2 2 11 2 3 2 3" xfId="18606" xr:uid="{2C352E3F-EFF8-4525-A763-E4FF5EB232B3}"/>
    <cellStyle name="Comma 2 2 11 2 3 3" xfId="4501" xr:uid="{D774737E-FE30-4E20-AD15-121E4155491B}"/>
    <cellStyle name="Comma 2 2 11 2 3 3 2" xfId="16285" xr:uid="{89576299-C6C6-445F-8B4A-2F404EC4B296}"/>
    <cellStyle name="Comma 2 2 11 2 3 4" xfId="11895" xr:uid="{922745E7-77FA-4620-8754-5B21482F1C93}"/>
    <cellStyle name="Comma 2 2 11 2 3 4 2" xfId="23350" xr:uid="{A7F1C811-45FD-47F5-B237-0402A86FDA8E}"/>
    <cellStyle name="Comma 2 2 11 2 3 5" xfId="24563" xr:uid="{D97A152C-2061-4158-838C-7E4075EF1023}"/>
    <cellStyle name="Comma 2 2 11 2 3 6" xfId="14401" xr:uid="{9C986997-155B-4A57-AC4F-AB6EC51C8F83}"/>
    <cellStyle name="Comma 2 2 11 2 4" xfId="3282" xr:uid="{2A3A8B99-8118-4A8D-949B-78CFF81CDBF1}"/>
    <cellStyle name="Comma 2 2 11 2 4 2" xfId="5174" xr:uid="{226C3EDA-9AB8-4063-ACC8-57356228BE76}"/>
    <cellStyle name="Comma 2 2 11 2 4 2 2" xfId="16958" xr:uid="{34448392-A026-40D4-8AB8-FCAFDFBC630C}"/>
    <cellStyle name="Comma 2 2 11 2 4 3" xfId="25233" xr:uid="{9349D4E6-A8DA-43C3-BFB1-49DAE0875761}"/>
    <cellStyle name="Comma 2 2 11 2 4 4" xfId="15074" xr:uid="{1528D673-EA03-4320-8931-CB8D7C0C69B2}"/>
    <cellStyle name="Comma 2 2 11 2 5" xfId="5612" xr:uid="{2EBB665C-FD9C-4754-B566-F87986CC05D7}"/>
    <cellStyle name="Comma 2 2 11 2 5 2" xfId="25641" xr:uid="{6877B725-A3CE-4C44-9CFF-82A1D1CCA14C}"/>
    <cellStyle name="Comma 2 2 11 2 5 3" xfId="17380" xr:uid="{AA3B942E-C4CB-4940-930F-0EA158BC3CD5}"/>
    <cellStyle name="Comma 2 2 11 2 6" xfId="4305" xr:uid="{053D34A9-4FC7-4FCA-9727-DF12C2DF0CFC}"/>
    <cellStyle name="Comma 2 2 11 2 6 2" xfId="16089" xr:uid="{8CF39F9E-83DD-41A1-BA89-53215C7F8C69}"/>
    <cellStyle name="Comma 2 2 11 2 7" xfId="11223" xr:uid="{E554464F-B326-4499-9576-F6D9E1BB825E}"/>
    <cellStyle name="Comma 2 2 11 2 7 2" xfId="22678" xr:uid="{0BE7721F-E603-4C8E-9B36-D158210FB005}"/>
    <cellStyle name="Comma 2 2 11 2 8" xfId="24378" xr:uid="{E9E0DCEA-4AB8-4A48-821A-847762811415}"/>
    <cellStyle name="Comma 2 2 11 2 9" xfId="14205" xr:uid="{21AC2352-FD71-4179-B91F-75FB596A49C7}"/>
    <cellStyle name="Comma 2 2 11 3" xfId="2698" xr:uid="{D34830D4-CF37-430F-A708-327B9C56C4F1}"/>
    <cellStyle name="Comma 2 2 11 3 2" xfId="7409" xr:uid="{47743A87-12D2-4545-977D-723D10C1FD6A}"/>
    <cellStyle name="Comma 2 2 11 3 2 2" xfId="12193" xr:uid="{CE0B4876-4D96-4F35-9EB1-493BA54E9635}"/>
    <cellStyle name="Comma 2 2 11 3 2 2 2" xfId="23648" xr:uid="{22A7C0FC-4D8A-49D9-84D3-0DF46790B12D}"/>
    <cellStyle name="Comma 2 2 11 3 2 3" xfId="27125" xr:uid="{8DE92EDA-88B9-44C0-B3F0-7165400F6DD6}"/>
    <cellStyle name="Comma 2 2 11 3 2 4" xfId="18927" xr:uid="{C9EBE021-6210-482B-9B87-63286AF15EB4}"/>
    <cellStyle name="Comma 2 2 11 3 3" xfId="5978" xr:uid="{374523C6-0DE9-440F-B82A-65093320B062}"/>
    <cellStyle name="Comma 2 2 11 3 3 2" xfId="25939" xr:uid="{272CA10E-6E44-4A42-961A-13A83F4FBF96}"/>
    <cellStyle name="Comma 2 2 11 3 3 3" xfId="17700" xr:uid="{5231FEB1-0DDE-4944-84F2-0BF6DE4694CA}"/>
    <cellStyle name="Comma 2 2 11 3 4" xfId="4592" xr:uid="{042C82CD-6C7D-40A9-BAE0-CBA9D6CE07A5}"/>
    <cellStyle name="Comma 2 2 11 3 4 2" xfId="16376" xr:uid="{B5AD2911-ED8E-448A-B37D-252C10F771C9}"/>
    <cellStyle name="Comma 2 2 11 3 5" xfId="11316" xr:uid="{6D7AB52F-9A7E-4E2B-BEF7-84E125AA6E7E}"/>
    <cellStyle name="Comma 2 2 11 3 5 2" xfId="22771" xr:uid="{F9EABBF4-0311-4CA3-A218-D913D1484DD5}"/>
    <cellStyle name="Comma 2 2 11 3 6" xfId="24653" xr:uid="{76D09376-8DDD-4128-9196-F7D518DF460F}"/>
    <cellStyle name="Comma 2 2 11 3 7" xfId="14492" xr:uid="{E0AD017E-3AEF-4290-A754-A9287D3A7633}"/>
    <cellStyle name="Comma 2 2 11 4" xfId="2517" xr:uid="{26E6E703-94E5-4126-95FC-F0CEB5B545EA}"/>
    <cellStyle name="Comma 2 2 11 4 2" xfId="7920" xr:uid="{6180596A-6841-4D98-A83F-AE704E074AD0}"/>
    <cellStyle name="Comma 2 2 11 4 2 2" xfId="12629" xr:uid="{92DCBA15-4B31-48D4-947B-89CC20ECFD68}"/>
    <cellStyle name="Comma 2 2 11 4 2 2 2" xfId="24084" xr:uid="{DF34006E-4078-4A9D-867B-062D2743300C}"/>
    <cellStyle name="Comma 2 2 11 4 2 3" xfId="27626" xr:uid="{F3EA219D-A4EB-45B4-9BB2-EFE02EF0F8F6}"/>
    <cellStyle name="Comma 2 2 11 4 2 4" xfId="19386" xr:uid="{D0AEB794-5AA3-4B14-99F4-6B78E75FD8BF}"/>
    <cellStyle name="Comma 2 2 11 4 3" xfId="6645" xr:uid="{6AAAC895-E417-48D5-A82A-D9AE8B8455CD}"/>
    <cellStyle name="Comma 2 2 11 4 3 2" xfId="26409" xr:uid="{1477BF49-9B44-4EDB-AC7C-2855557D8A59}"/>
    <cellStyle name="Comma 2 2 11 4 3 3" xfId="18233" xr:uid="{04EE2A44-B16B-4676-8613-A7630B1D9146}"/>
    <cellStyle name="Comma 2 2 11 4 4" xfId="4412" xr:uid="{B8893C31-ED20-419E-A340-17A1D2132377}"/>
    <cellStyle name="Comma 2 2 11 4 4 2" xfId="16196" xr:uid="{A97CF0B8-6CEC-44B1-84D0-03D1413199DC}"/>
    <cellStyle name="Comma 2 2 11 4 5" xfId="11544" xr:uid="{9EE2725B-01DF-43E9-A9CC-4B0A53E254A5}"/>
    <cellStyle name="Comma 2 2 11 4 5 2" xfId="22999" xr:uid="{BFFA110A-0E6A-4D8F-8105-7A08A4973C60}"/>
    <cellStyle name="Comma 2 2 11 4 6" xfId="24475" xr:uid="{FD196A55-E3ED-48C1-A92C-5921324BB873}"/>
    <cellStyle name="Comma 2 2 11 4 7" xfId="14312" xr:uid="{608BB598-DBA2-4B12-A82C-CC4FA62C3B53}"/>
    <cellStyle name="Comma 2 2 11 5" xfId="3013" xr:uid="{21F847BA-AB0E-4835-947A-74E0109A4412}"/>
    <cellStyle name="Comma 2 2 11 5 2" xfId="6839" xr:uid="{8E6F829D-10B8-46BB-838F-231B75EE9F90}"/>
    <cellStyle name="Comma 2 2 11 5 2 2" xfId="26564" xr:uid="{6EDD25B9-7FD8-439E-AD9C-6DBE7E22C19F}"/>
    <cellStyle name="Comma 2 2 11 5 2 3" xfId="18405" xr:uid="{0E8E4917-93AB-4F09-A4DE-DA27F2EF074D}"/>
    <cellStyle name="Comma 2 2 11 5 3" xfId="4906" xr:uid="{54C42E2E-1C44-4A6F-9C73-294C53623CFE}"/>
    <cellStyle name="Comma 2 2 11 5 3 2" xfId="16690" xr:uid="{058D15E3-45B1-4DD3-81D9-A5AB1C01C77F}"/>
    <cellStyle name="Comma 2 2 11 5 4" xfId="11699" xr:uid="{8B5F840E-8A4B-490D-AB13-A04CD5E6611B}"/>
    <cellStyle name="Comma 2 2 11 5 4 2" xfId="23154" xr:uid="{3A49B0D9-4F6F-4C7E-8B34-466D7708B6CD}"/>
    <cellStyle name="Comma 2 2 11 5 5" xfId="24965" xr:uid="{6903C59E-CCD1-4A8E-AB3B-E5398BF0B061}"/>
    <cellStyle name="Comma 2 2 11 5 6" xfId="14806" xr:uid="{47A06437-8C5D-4B82-897B-7211D4F0AF7C}"/>
    <cellStyle name="Comma 2 2 11 6" xfId="5341" xr:uid="{1D35F6A2-DF61-4C3A-A887-631CB0A740D9}"/>
    <cellStyle name="Comma 2 2 11 6 2" xfId="25400" xr:uid="{D6B70771-E4A3-448E-B191-8FF78F32BE3B}"/>
    <cellStyle name="Comma 2 2 11 6 3" xfId="17125" xr:uid="{E2EE3A82-2B3C-46A3-B1A0-7B3536589CFF}"/>
    <cellStyle name="Comma 2 2 11 7" xfId="3878" xr:uid="{A05CFF3D-0D99-45E4-8675-D17A387AA561}"/>
    <cellStyle name="Comma 2 2 11 7 2" xfId="15665" xr:uid="{D21D1755-6311-41E4-82B8-C8386CF577FE}"/>
    <cellStyle name="Comma 2 2 11 8" xfId="11121" xr:uid="{E9955D4B-DCF0-4591-B3F2-8E43F9333A70}"/>
    <cellStyle name="Comma 2 2 11 8 2" xfId="22576" xr:uid="{38DAFCF6-3282-4E42-9550-E7D5A864552C}"/>
    <cellStyle name="Comma 2 2 11 9" xfId="24187" xr:uid="{9722007E-735F-43A3-B351-64B07B96EBF7}"/>
    <cellStyle name="Comma 2 2 12" xfId="1335" xr:uid="{84276D4B-101F-4C5A-AB26-F19C76FE7BD7}"/>
    <cellStyle name="Comma 2 2 12 10" xfId="13799" xr:uid="{EA3544CE-A7FC-490A-8CFF-AACB0D83D82A}"/>
    <cellStyle name="Comma 2 2 12 2" xfId="2403" xr:uid="{276324D0-D03A-4958-99CC-751824090D2A}"/>
    <cellStyle name="Comma 2 2 12 2 2" xfId="2788" xr:uid="{B20028BB-5619-4280-9EB4-C003BE469F47}"/>
    <cellStyle name="Comma 2 2 12 2 2 2" xfId="7663" xr:uid="{DF024945-C655-4A04-9485-CE386ECA06AB}"/>
    <cellStyle name="Comma 2 2 12 2 2 2 2" xfId="12438" xr:uid="{96D35532-AAE2-4097-AA9B-D6B37340B8D6}"/>
    <cellStyle name="Comma 2 2 12 2 2 2 2 2" xfId="23893" xr:uid="{DF0DBF57-C3D5-4555-9DA8-BA9E993093CE}"/>
    <cellStyle name="Comma 2 2 12 2 2 2 3" xfId="27370" xr:uid="{F1CAD7DB-2358-447A-86A8-F5C908AF1D95}"/>
    <cellStyle name="Comma 2 2 12 2 2 2 4" xfId="19174" xr:uid="{4E583E15-A547-46B0-AD1F-28A752F6AFE2}"/>
    <cellStyle name="Comma 2 2 12 2 2 3" xfId="6232" xr:uid="{51537227-3790-4A7F-B9CA-C1027D2BB093}"/>
    <cellStyle name="Comma 2 2 12 2 2 3 2" xfId="26184" xr:uid="{C0301994-36F2-4D32-A02A-7FDF07A7553A}"/>
    <cellStyle name="Comma 2 2 12 2 2 3 3" xfId="17949" xr:uid="{706A520E-AC1F-4467-AD92-44D4EE5547C6}"/>
    <cellStyle name="Comma 2 2 12 2 2 4" xfId="4682" xr:uid="{CF4DA81E-B403-4A0E-9317-1440241BF17D}"/>
    <cellStyle name="Comma 2 2 12 2 2 4 2" xfId="16466" xr:uid="{A844906C-2F94-4EED-A705-6BF7812EF5D7}"/>
    <cellStyle name="Comma 2 2 12 2 2 5" xfId="11405" xr:uid="{8CD3C115-990E-42D0-8D14-2B7628AB0FD2}"/>
    <cellStyle name="Comma 2 2 12 2 2 5 2" xfId="22860" xr:uid="{8E7AF2B4-B139-40B9-A8C3-894600B87BEF}"/>
    <cellStyle name="Comma 2 2 12 2 2 6" xfId="24742" xr:uid="{1892E470-191E-4C97-B6D2-7736D11E830D}"/>
    <cellStyle name="Comma 2 2 12 2 2 7" xfId="14581" xr:uid="{8E8C41FF-1AC2-4D49-8C29-DD6AF0B73543}"/>
    <cellStyle name="Comma 2 2 12 2 3" xfId="2607" xr:uid="{4436A869-CC2B-4995-921B-90F10D8C016E}"/>
    <cellStyle name="Comma 2 2 12 2 3 2" xfId="7046" xr:uid="{7D9CC8BD-F5A2-4A44-A895-210E9EFEE834}"/>
    <cellStyle name="Comma 2 2 12 2 3 2 2" xfId="26762" xr:uid="{F7F818F7-ADB5-4FD7-B7DE-974E21B97877}"/>
    <cellStyle name="Comma 2 2 12 2 3 2 3" xfId="18607" xr:uid="{A85ED5BF-F3C3-42C1-A528-B09EC58CC61E}"/>
    <cellStyle name="Comma 2 2 12 2 3 3" xfId="4502" xr:uid="{278423D4-D0DC-4D7C-AEE0-A5FB630FFF8E}"/>
    <cellStyle name="Comma 2 2 12 2 3 3 2" xfId="16286" xr:uid="{1C07E651-D459-42B9-9C3B-DD996E3CF449}"/>
    <cellStyle name="Comma 2 2 12 2 3 4" xfId="11896" xr:uid="{528ECF8F-192F-4842-93E3-5A73BEEA7B90}"/>
    <cellStyle name="Comma 2 2 12 2 3 4 2" xfId="23351" xr:uid="{24BCBE78-3B1E-4A03-942D-688D554F9272}"/>
    <cellStyle name="Comma 2 2 12 2 3 5" xfId="24564" xr:uid="{DBEE09E7-C2E6-40F4-8D63-63D5C539D0B3}"/>
    <cellStyle name="Comma 2 2 12 2 3 6" xfId="14402" xr:uid="{A709470D-A87C-4684-9403-368A53B0F4AC}"/>
    <cellStyle name="Comma 2 2 12 2 4" xfId="3283" xr:uid="{74D4CB63-633D-454C-A0C5-51AEC5096048}"/>
    <cellStyle name="Comma 2 2 12 2 4 2" xfId="5175" xr:uid="{47AE66D3-1B3F-49C8-B6B8-9918BA493D44}"/>
    <cellStyle name="Comma 2 2 12 2 4 2 2" xfId="16959" xr:uid="{850166E7-BB49-4314-B2FB-CE550903EE7F}"/>
    <cellStyle name="Comma 2 2 12 2 4 3" xfId="25234" xr:uid="{68ACCB71-1BCD-4981-820F-B7FABF964CB1}"/>
    <cellStyle name="Comma 2 2 12 2 4 4" xfId="15075" xr:uid="{11EF8169-39B5-4EFB-9D51-7326E4F10F07}"/>
    <cellStyle name="Comma 2 2 12 2 5" xfId="5613" xr:uid="{B29D15D3-88F8-41DA-86ED-89496D2FBFA1}"/>
    <cellStyle name="Comma 2 2 12 2 5 2" xfId="25642" xr:uid="{CCF6CA2A-3D35-4155-8841-4A45ABFF0641}"/>
    <cellStyle name="Comma 2 2 12 2 5 3" xfId="17381" xr:uid="{23FB4957-740C-47F3-8B47-E82A43CFE76B}"/>
    <cellStyle name="Comma 2 2 12 2 6" xfId="4306" xr:uid="{F11C71CA-B3D6-47F0-9FBD-AB2C94E8C308}"/>
    <cellStyle name="Comma 2 2 12 2 6 2" xfId="16090" xr:uid="{DC27DD3B-8C17-4CFE-AC62-FB3C34D99E39}"/>
    <cellStyle name="Comma 2 2 12 2 7" xfId="11224" xr:uid="{826F5E52-933E-44B5-80F4-36E9319BF507}"/>
    <cellStyle name="Comma 2 2 12 2 7 2" xfId="22679" xr:uid="{30FB1BC3-A288-4046-89B4-73B77BE4A374}"/>
    <cellStyle name="Comma 2 2 12 2 8" xfId="24379" xr:uid="{A8B184D0-7742-4FCA-9032-53AD5EE3CC1B}"/>
    <cellStyle name="Comma 2 2 12 2 9" xfId="14206" xr:uid="{4CD03973-4F78-4386-9E81-6E89C278004B}"/>
    <cellStyle name="Comma 2 2 12 3" xfId="2699" xr:uid="{B891103A-D69D-40CF-B232-862BBADCD3A6}"/>
    <cellStyle name="Comma 2 2 12 3 2" xfId="7410" xr:uid="{0260A4D8-6BA2-49E2-A69A-CB57C5D2486A}"/>
    <cellStyle name="Comma 2 2 12 3 2 2" xfId="12194" xr:uid="{A1AFDED7-13A1-4E9F-9F1B-856BE1AB126D}"/>
    <cellStyle name="Comma 2 2 12 3 2 2 2" xfId="23649" xr:uid="{AC520A55-543E-4FB2-B984-4B6DE903379C}"/>
    <cellStyle name="Comma 2 2 12 3 2 3" xfId="27126" xr:uid="{094242A2-0931-4A14-B399-EEB395027F07}"/>
    <cellStyle name="Comma 2 2 12 3 2 4" xfId="18928" xr:uid="{291ADD81-2F67-4339-B8EF-288132FB15AA}"/>
    <cellStyle name="Comma 2 2 12 3 3" xfId="5979" xr:uid="{2787BDD4-4B17-44D2-96B4-2CBBBBEB1773}"/>
    <cellStyle name="Comma 2 2 12 3 3 2" xfId="25940" xr:uid="{F2020047-F2BF-45DF-97A3-3A4A267BE976}"/>
    <cellStyle name="Comma 2 2 12 3 3 3" xfId="17701" xr:uid="{F53DC26B-4A84-4C6E-A716-85A851A45622}"/>
    <cellStyle name="Comma 2 2 12 3 4" xfId="4593" xr:uid="{5662D4AF-E48F-4910-9359-5BAC98D2A9CA}"/>
    <cellStyle name="Comma 2 2 12 3 4 2" xfId="16377" xr:uid="{640F0C57-FC2E-4896-9168-73E49CB0382F}"/>
    <cellStyle name="Comma 2 2 12 3 5" xfId="11317" xr:uid="{E45ABAF7-B493-481A-B24B-43A9729AC1DB}"/>
    <cellStyle name="Comma 2 2 12 3 5 2" xfId="22772" xr:uid="{48031F3E-D654-4201-AA11-2909A623CC2A}"/>
    <cellStyle name="Comma 2 2 12 3 6" xfId="24654" xr:uid="{7D9BD8D2-22E6-4C61-89FD-F6D398647214}"/>
    <cellStyle name="Comma 2 2 12 3 7" xfId="14493" xr:uid="{1CCB5CE7-9348-4480-A7DF-AFF210C5303C}"/>
    <cellStyle name="Comma 2 2 12 4" xfId="2518" xr:uid="{2EE665DF-2895-4E26-953E-BE80AB510D8B}"/>
    <cellStyle name="Comma 2 2 12 4 2" xfId="7921" xr:uid="{8AE37053-A65B-48B2-ABD1-AA90178457AD}"/>
    <cellStyle name="Comma 2 2 12 4 2 2" xfId="12630" xr:uid="{FD5C4FB3-65F8-4297-B8EE-099093758ABB}"/>
    <cellStyle name="Comma 2 2 12 4 2 2 2" xfId="24085" xr:uid="{451CFC31-6B3C-41DB-BC69-9DD4A8671A7D}"/>
    <cellStyle name="Comma 2 2 12 4 2 3" xfId="27627" xr:uid="{D1EC88C5-436F-4133-B47E-F23C23F3D4B7}"/>
    <cellStyle name="Comma 2 2 12 4 2 4" xfId="19387" xr:uid="{12DE75C8-5B6C-44B9-8BFC-A69F127F7B97}"/>
    <cellStyle name="Comma 2 2 12 4 3" xfId="6646" xr:uid="{07AB7040-6024-4EDE-9143-6FB514DE3875}"/>
    <cellStyle name="Comma 2 2 12 4 3 2" xfId="26410" xr:uid="{999A4C19-513D-4E9E-B8F2-47717B3BA025}"/>
    <cellStyle name="Comma 2 2 12 4 3 3" xfId="18234" xr:uid="{C6F7FA11-C887-4A24-B0DC-BF824C25250C}"/>
    <cellStyle name="Comma 2 2 12 4 4" xfId="4413" xr:uid="{7674DAF0-E633-4492-A1C2-6FE03018C56C}"/>
    <cellStyle name="Comma 2 2 12 4 4 2" xfId="16197" xr:uid="{996CF96A-9573-4E02-B3CD-9A72754F0AC0}"/>
    <cellStyle name="Comma 2 2 12 4 5" xfId="11545" xr:uid="{22FFBAC0-F91E-417F-9254-61C83C9209DC}"/>
    <cellStyle name="Comma 2 2 12 4 5 2" xfId="23000" xr:uid="{FF09F9EE-75B2-4870-BA69-1BC6F909ABC9}"/>
    <cellStyle name="Comma 2 2 12 4 6" xfId="24476" xr:uid="{5B37346A-3BF9-4169-90F7-5D2DFD52B6F0}"/>
    <cellStyle name="Comma 2 2 12 4 7" xfId="14313" xr:uid="{1028C382-6576-49E9-8E6B-44386DA78646}"/>
    <cellStyle name="Comma 2 2 12 5" xfId="3014" xr:uid="{6142EA00-1B16-4DBD-8A17-179C180B47C1}"/>
    <cellStyle name="Comma 2 2 12 5 2" xfId="6840" xr:uid="{9C9F1594-6CFB-42A9-93E3-01C2C893C7EB}"/>
    <cellStyle name="Comma 2 2 12 5 2 2" xfId="26565" xr:uid="{4BDA2630-3BD3-44D2-A184-7EAD6017226D}"/>
    <cellStyle name="Comma 2 2 12 5 2 3" xfId="18406" xr:uid="{F837AA0B-4913-4479-A2F8-D97CBEED5616}"/>
    <cellStyle name="Comma 2 2 12 5 3" xfId="4907" xr:uid="{C8840B2A-7378-4D97-97A0-FC92C04F6E0C}"/>
    <cellStyle name="Comma 2 2 12 5 3 2" xfId="16691" xr:uid="{050A7115-2BDE-4504-AB0F-E7AEA41BA7C0}"/>
    <cellStyle name="Comma 2 2 12 5 4" xfId="11700" xr:uid="{AA15CEB6-06A3-4023-ABDC-C5738D2AE43B}"/>
    <cellStyle name="Comma 2 2 12 5 4 2" xfId="23155" xr:uid="{46F44B42-1190-4726-815A-923273B604AD}"/>
    <cellStyle name="Comma 2 2 12 5 5" xfId="24966" xr:uid="{F84FE601-5C21-405D-BF6A-EA6A2C90E002}"/>
    <cellStyle name="Comma 2 2 12 5 6" xfId="14807" xr:uid="{1EAA641C-FF5D-4516-BCB7-4014B7E9A713}"/>
    <cellStyle name="Comma 2 2 12 6" xfId="5342" xr:uid="{ABC1C4BA-3895-42C5-BACE-DA33774F2475}"/>
    <cellStyle name="Comma 2 2 12 6 2" xfId="25401" xr:uid="{D7D941F5-3B20-418B-A808-B47E77CEAA8A}"/>
    <cellStyle name="Comma 2 2 12 6 3" xfId="17126" xr:uid="{FCAA87DE-5C10-4554-B493-4E1C5B4F339B}"/>
    <cellStyle name="Comma 2 2 12 7" xfId="3879" xr:uid="{3EBDFDC3-A986-43A8-A707-EBA4D4CDC996}"/>
    <cellStyle name="Comma 2 2 12 7 2" xfId="15666" xr:uid="{9BA4DFB6-51BA-49AC-995B-FBC5ED4DA6EB}"/>
    <cellStyle name="Comma 2 2 12 8" xfId="11122" xr:uid="{8E1BF791-CAF2-40D0-B11F-52777DB80D1B}"/>
    <cellStyle name="Comma 2 2 12 8 2" xfId="22577" xr:uid="{CBE77A0A-7864-419D-868D-6100AFF3B96B}"/>
    <cellStyle name="Comma 2 2 12 9" xfId="24188" xr:uid="{E4DAAC41-0C85-4154-B236-E376BC070156}"/>
    <cellStyle name="Comma 2 2 13" xfId="1336" xr:uid="{723F71CB-48C8-4C20-84D9-110950165F45}"/>
    <cellStyle name="Comma 2 2 13 10" xfId="13800" xr:uid="{61EBE9AF-3A36-49B6-8803-993722217A58}"/>
    <cellStyle name="Comma 2 2 13 2" xfId="2404" xr:uid="{D952C243-6BC9-4674-9B44-2314F29848B9}"/>
    <cellStyle name="Comma 2 2 13 2 2" xfId="2789" xr:uid="{9A33219D-F5E5-47A8-AB42-EC3351889610}"/>
    <cellStyle name="Comma 2 2 13 2 2 2" xfId="7664" xr:uid="{80D1003E-7D3A-4B5B-B17C-8444AE7F36F6}"/>
    <cellStyle name="Comma 2 2 13 2 2 2 2" xfId="12439" xr:uid="{B4DC4A5D-79F3-4CCD-9990-909C0C63E51C}"/>
    <cellStyle name="Comma 2 2 13 2 2 2 2 2" xfId="23894" xr:uid="{D37A0E25-AAA7-46BE-A5EB-ECC4179AB7DC}"/>
    <cellStyle name="Comma 2 2 13 2 2 2 3" xfId="27371" xr:uid="{6E9184EC-7333-441D-A9BB-A89489D74730}"/>
    <cellStyle name="Comma 2 2 13 2 2 2 4" xfId="19175" xr:uid="{3EA61599-F4A5-4B3D-B4A0-9ACFBF7AC273}"/>
    <cellStyle name="Comma 2 2 13 2 2 3" xfId="6233" xr:uid="{3DE73940-109B-4AB4-AC7F-6D8A1CE73EA6}"/>
    <cellStyle name="Comma 2 2 13 2 2 3 2" xfId="26185" xr:uid="{09EB9DEC-8E38-4F40-9282-76343E662BB0}"/>
    <cellStyle name="Comma 2 2 13 2 2 3 3" xfId="17950" xr:uid="{AB43D514-6476-4890-831A-4CCCF79F3CFC}"/>
    <cellStyle name="Comma 2 2 13 2 2 4" xfId="4683" xr:uid="{9786EE31-A54E-4185-BAEB-755D80CBAC2A}"/>
    <cellStyle name="Comma 2 2 13 2 2 4 2" xfId="16467" xr:uid="{533AB39C-026E-4ECF-8EEA-FDE111F602F4}"/>
    <cellStyle name="Comma 2 2 13 2 2 5" xfId="11406" xr:uid="{ECA865D9-3FA9-44F0-8485-05CF361DC26D}"/>
    <cellStyle name="Comma 2 2 13 2 2 5 2" xfId="22861" xr:uid="{4527DBE9-7E5A-438C-8689-491E3E0932BD}"/>
    <cellStyle name="Comma 2 2 13 2 2 6" xfId="24743" xr:uid="{589F6270-4A44-4295-8832-9FBD65B5DD7C}"/>
    <cellStyle name="Comma 2 2 13 2 2 7" xfId="14582" xr:uid="{2EE03A23-4BEC-42DD-BF2E-7B4E262B0E56}"/>
    <cellStyle name="Comma 2 2 13 2 3" xfId="2608" xr:uid="{E545393B-01D3-44F8-83D4-C4B06E1A860B}"/>
    <cellStyle name="Comma 2 2 13 2 3 2" xfId="7047" xr:uid="{97055BCC-98BB-4CE4-8AA8-B34D81900204}"/>
    <cellStyle name="Comma 2 2 13 2 3 2 2" xfId="26763" xr:uid="{92BE5A61-EDCB-406B-A911-ACD6A5D094FC}"/>
    <cellStyle name="Comma 2 2 13 2 3 2 3" xfId="18608" xr:uid="{7C3B7B1D-B68F-467B-9411-C0317BFBD56D}"/>
    <cellStyle name="Comma 2 2 13 2 3 3" xfId="4503" xr:uid="{E875EB36-33A6-4FE8-9052-C6F47E9DC0FD}"/>
    <cellStyle name="Comma 2 2 13 2 3 3 2" xfId="16287" xr:uid="{2F35300C-32FE-4371-B187-4E9A8A0DB0ED}"/>
    <cellStyle name="Comma 2 2 13 2 3 4" xfId="11897" xr:uid="{0E86F444-C08D-47B0-8F40-BE022A529793}"/>
    <cellStyle name="Comma 2 2 13 2 3 4 2" xfId="23352" xr:uid="{9E2C857C-2281-4C28-88E3-E42E85A14724}"/>
    <cellStyle name="Comma 2 2 13 2 3 5" xfId="24565" xr:uid="{371ED3A1-63B6-4EF4-B74E-27C66630F49E}"/>
    <cellStyle name="Comma 2 2 13 2 3 6" xfId="14403" xr:uid="{0CE19BC3-0A05-47AE-B78C-52BF8BABD567}"/>
    <cellStyle name="Comma 2 2 13 2 4" xfId="3284" xr:uid="{BC3949CC-51CA-4399-9B97-C7B7B9D6E64B}"/>
    <cellStyle name="Comma 2 2 13 2 4 2" xfId="5176" xr:uid="{8F117DCA-8E8A-4B98-BDC5-B9A15FB76D09}"/>
    <cellStyle name="Comma 2 2 13 2 4 2 2" xfId="16960" xr:uid="{8BECE733-0C87-4001-9BD7-4E4E7CA2FEA3}"/>
    <cellStyle name="Comma 2 2 13 2 4 3" xfId="25235" xr:uid="{DEEDE643-BD0F-44BF-B3F7-0870EACCEADD}"/>
    <cellStyle name="Comma 2 2 13 2 4 4" xfId="15076" xr:uid="{BEA2EAB3-6E00-472D-9AF5-E3F025425D9D}"/>
    <cellStyle name="Comma 2 2 13 2 5" xfId="5614" xr:uid="{FC58F9ED-F580-4797-85FF-0A1BB26E7AFB}"/>
    <cellStyle name="Comma 2 2 13 2 5 2" xfId="25643" xr:uid="{8A6BB6F2-0B16-46B4-8156-8CAA25E58B0F}"/>
    <cellStyle name="Comma 2 2 13 2 5 3" xfId="17382" xr:uid="{D82C0600-5A9D-4263-ADC3-5F7B74EB7417}"/>
    <cellStyle name="Comma 2 2 13 2 6" xfId="4307" xr:uid="{92BC5C43-5F99-4E8F-9480-74209ECF45CE}"/>
    <cellStyle name="Comma 2 2 13 2 6 2" xfId="16091" xr:uid="{318085A1-E23A-4072-8C17-105CFC282218}"/>
    <cellStyle name="Comma 2 2 13 2 7" xfId="11225" xr:uid="{7B937E5C-3C7D-42FD-A2AC-1D99CB0040DD}"/>
    <cellStyle name="Comma 2 2 13 2 7 2" xfId="22680" xr:uid="{9FBB0CE9-5EFE-476B-BBFF-C57A90C5A028}"/>
    <cellStyle name="Comma 2 2 13 2 8" xfId="24380" xr:uid="{9BA2E99D-A06A-46DB-8B59-B033AC1FBF2A}"/>
    <cellStyle name="Comma 2 2 13 2 9" xfId="14207" xr:uid="{3BAEEBB9-CBBB-4FF3-A9D2-47638F3CB701}"/>
    <cellStyle name="Comma 2 2 13 3" xfId="2700" xr:uid="{B72DF916-2090-4D3C-BC14-4C8919197C05}"/>
    <cellStyle name="Comma 2 2 13 3 2" xfId="7411" xr:uid="{C110930B-78F6-49FA-9288-740A4203D140}"/>
    <cellStyle name="Comma 2 2 13 3 2 2" xfId="12195" xr:uid="{BB5FFCAE-D6D4-4D2F-A964-80E30BFD56DA}"/>
    <cellStyle name="Comma 2 2 13 3 2 2 2" xfId="23650" xr:uid="{2424784A-6472-43EA-8CB6-58717F7914DA}"/>
    <cellStyle name="Comma 2 2 13 3 2 3" xfId="27127" xr:uid="{65C890A9-F731-43EB-85BD-D5153991C0C9}"/>
    <cellStyle name="Comma 2 2 13 3 2 4" xfId="18929" xr:uid="{2FED7E7E-725D-4B7A-817A-0D91A0E3760A}"/>
    <cellStyle name="Comma 2 2 13 3 3" xfId="5980" xr:uid="{FF97919B-D58F-4758-8D24-831D82030318}"/>
    <cellStyle name="Comma 2 2 13 3 3 2" xfId="25941" xr:uid="{C3769ED7-ED97-4C50-8D93-D8C6BC24180B}"/>
    <cellStyle name="Comma 2 2 13 3 3 3" xfId="17702" xr:uid="{0401E70E-FB26-4465-AA0F-68C25BC0DEDE}"/>
    <cellStyle name="Comma 2 2 13 3 4" xfId="4594" xr:uid="{75C698FA-DC66-40C5-926D-2347576E55A9}"/>
    <cellStyle name="Comma 2 2 13 3 4 2" xfId="16378" xr:uid="{D14C6EFE-20A9-477C-BBE8-70101FB9A941}"/>
    <cellStyle name="Comma 2 2 13 3 5" xfId="11318" xr:uid="{E1199909-D001-4C3E-B355-A9607F139C16}"/>
    <cellStyle name="Comma 2 2 13 3 5 2" xfId="22773" xr:uid="{2A6E5FA3-60CC-4605-BEF0-FEFE60E27023}"/>
    <cellStyle name="Comma 2 2 13 3 6" xfId="24655" xr:uid="{9437AB19-3E13-4D6F-9176-9195D208B1C8}"/>
    <cellStyle name="Comma 2 2 13 3 7" xfId="14494" xr:uid="{79E6C66E-3CAE-45C4-A852-EA1CE56EF00A}"/>
    <cellStyle name="Comma 2 2 13 4" xfId="2519" xr:uid="{3DD6942E-8302-4747-A889-E7EB29D2ADCE}"/>
    <cellStyle name="Comma 2 2 13 4 2" xfId="7922" xr:uid="{921DF953-3538-410A-9534-B0ECCB5629E6}"/>
    <cellStyle name="Comma 2 2 13 4 2 2" xfId="12631" xr:uid="{E5245019-33FB-4418-B495-8DCD8B65D4C2}"/>
    <cellStyle name="Comma 2 2 13 4 2 2 2" xfId="24086" xr:uid="{46FD9642-D95E-44D5-BF06-53647788B3B2}"/>
    <cellStyle name="Comma 2 2 13 4 2 3" xfId="27628" xr:uid="{ECAF4CCA-17D6-4E25-BF79-8D3CB669373C}"/>
    <cellStyle name="Comma 2 2 13 4 2 4" xfId="19388" xr:uid="{031DBB3C-6048-4B8C-9F55-0120E7A84949}"/>
    <cellStyle name="Comma 2 2 13 4 3" xfId="6647" xr:uid="{B389B28A-986B-4BBF-A0D2-32B57E9F1941}"/>
    <cellStyle name="Comma 2 2 13 4 3 2" xfId="26411" xr:uid="{0BA576E3-233A-4DF9-8433-D18778076F5D}"/>
    <cellStyle name="Comma 2 2 13 4 3 3" xfId="18235" xr:uid="{3BBC54E8-DEBB-414C-A5BA-7D34770E7EBB}"/>
    <cellStyle name="Comma 2 2 13 4 4" xfId="4414" xr:uid="{66F17886-1E32-4E20-91C8-7E0EA52214C9}"/>
    <cellStyle name="Comma 2 2 13 4 4 2" xfId="16198" xr:uid="{140715E1-3687-427F-9949-55CE94047B4D}"/>
    <cellStyle name="Comma 2 2 13 4 5" xfId="11546" xr:uid="{1EEE1E60-A0E1-4918-A16D-984BB4DE4D2D}"/>
    <cellStyle name="Comma 2 2 13 4 5 2" xfId="23001" xr:uid="{B56DC083-104D-44CF-AA02-9EFFB9B8256C}"/>
    <cellStyle name="Comma 2 2 13 4 6" xfId="24477" xr:uid="{3E763377-655D-43F6-87AC-63F2011A5A4D}"/>
    <cellStyle name="Comma 2 2 13 4 7" xfId="14314" xr:uid="{693CF436-84C3-4929-8109-258B4947A050}"/>
    <cellStyle name="Comma 2 2 13 5" xfId="3015" xr:uid="{B4DC1671-931E-427C-A713-9C03438E724D}"/>
    <cellStyle name="Comma 2 2 13 5 2" xfId="6841" xr:uid="{1D150EFB-23FE-4ADA-ACB8-CE1BFC9B56D8}"/>
    <cellStyle name="Comma 2 2 13 5 2 2" xfId="26566" xr:uid="{6B9936D8-829F-4627-9350-8398C87B30BC}"/>
    <cellStyle name="Comma 2 2 13 5 2 3" xfId="18407" xr:uid="{C64EC202-87BC-43E0-B45B-8FD512DAA986}"/>
    <cellStyle name="Comma 2 2 13 5 3" xfId="4908" xr:uid="{306C4BCC-53ED-49CA-879B-09AE32E7E76E}"/>
    <cellStyle name="Comma 2 2 13 5 3 2" xfId="16692" xr:uid="{98217C25-0822-47B0-BABE-8AD52790A7B6}"/>
    <cellStyle name="Comma 2 2 13 5 4" xfId="11701" xr:uid="{5EF796A5-6214-4F76-B1AD-0AE45C1AD96D}"/>
    <cellStyle name="Comma 2 2 13 5 4 2" xfId="23156" xr:uid="{BEEA99B4-84B2-4C8D-9445-071DEF4059F9}"/>
    <cellStyle name="Comma 2 2 13 5 5" xfId="24967" xr:uid="{5F23F582-AD33-45D7-84A3-722FDAA977E3}"/>
    <cellStyle name="Comma 2 2 13 5 6" xfId="14808" xr:uid="{F74BA86E-A9B0-4F2C-A656-CB8D1575246C}"/>
    <cellStyle name="Comma 2 2 13 6" xfId="5343" xr:uid="{5B62B54A-C7F7-474E-B63A-64AC7B494F1C}"/>
    <cellStyle name="Comma 2 2 13 6 2" xfId="25402" xr:uid="{DC056B66-3809-47BD-B66E-0BACCC1A167C}"/>
    <cellStyle name="Comma 2 2 13 6 3" xfId="17127" xr:uid="{C13A2E0D-2079-42E9-8F88-6999B4D461FA}"/>
    <cellStyle name="Comma 2 2 13 7" xfId="3880" xr:uid="{5715CBD3-0090-4F92-8C80-8014A9848DF4}"/>
    <cellStyle name="Comma 2 2 13 7 2" xfId="15667" xr:uid="{47D726D3-0D57-4991-AE6A-8270D0A474BF}"/>
    <cellStyle name="Comma 2 2 13 8" xfId="11123" xr:uid="{DAF05F19-363C-41DC-BC37-7BB02FE8B664}"/>
    <cellStyle name="Comma 2 2 13 8 2" xfId="22578" xr:uid="{78E40F2F-B362-44F2-B417-10E2F76E19C5}"/>
    <cellStyle name="Comma 2 2 13 9" xfId="24189" xr:uid="{6F6C23AF-09BE-449D-95AD-1A47EB1F4E27}"/>
    <cellStyle name="Comma 2 2 14" xfId="1337" xr:uid="{973DF4A8-D639-4C96-BF37-D4D37671903E}"/>
    <cellStyle name="Comma 2 2 14 10" xfId="13801" xr:uid="{5163DEB8-5257-4D79-9FEF-F1719FB6CCC8}"/>
    <cellStyle name="Comma 2 2 14 2" xfId="2405" xr:uid="{853A51E9-F6A0-443C-A89C-F53B51DDA2DD}"/>
    <cellStyle name="Comma 2 2 14 2 2" xfId="2790" xr:uid="{1EB540E2-2B4B-4389-98CD-9BDABAF6C6EF}"/>
    <cellStyle name="Comma 2 2 14 2 2 2" xfId="7665" xr:uid="{889412BA-EB15-4E5B-BF1C-B27BD65AF55B}"/>
    <cellStyle name="Comma 2 2 14 2 2 2 2" xfId="12440" xr:uid="{01E91410-7856-44DE-80C2-E335E019EC83}"/>
    <cellStyle name="Comma 2 2 14 2 2 2 2 2" xfId="23895" xr:uid="{2DEA57E3-4E75-4A27-BE51-8A53C6553045}"/>
    <cellStyle name="Comma 2 2 14 2 2 2 3" xfId="27372" xr:uid="{6153B2DE-0A1C-49D4-9611-AE692A4DE5B3}"/>
    <cellStyle name="Comma 2 2 14 2 2 2 4" xfId="19176" xr:uid="{622EAEC9-D7AA-4FC3-BF58-02CA7010D909}"/>
    <cellStyle name="Comma 2 2 14 2 2 3" xfId="6234" xr:uid="{F43DE0B6-0BF8-410A-BBDC-F1D1761C1539}"/>
    <cellStyle name="Comma 2 2 14 2 2 3 2" xfId="26186" xr:uid="{1BA46A7E-1F90-489F-99BD-63E361E5E6B8}"/>
    <cellStyle name="Comma 2 2 14 2 2 3 3" xfId="17951" xr:uid="{F385D70B-921A-421C-B860-E0BE3BF72449}"/>
    <cellStyle name="Comma 2 2 14 2 2 4" xfId="4684" xr:uid="{033D4EF1-45FB-4076-9CDD-E2C266E50480}"/>
    <cellStyle name="Comma 2 2 14 2 2 4 2" xfId="16468" xr:uid="{F6182CA4-2868-419C-A4F1-427A8618179D}"/>
    <cellStyle name="Comma 2 2 14 2 2 5" xfId="11407" xr:uid="{24012A59-D68B-462E-8F93-5D63667A12F1}"/>
    <cellStyle name="Comma 2 2 14 2 2 5 2" xfId="22862" xr:uid="{8EE97896-B5E6-491C-85E1-9042F50FC855}"/>
    <cellStyle name="Comma 2 2 14 2 2 6" xfId="24744" xr:uid="{C98C4CC7-05EA-4C61-BD9E-824003E3EBA2}"/>
    <cellStyle name="Comma 2 2 14 2 2 7" xfId="14583" xr:uid="{6BC5C8F9-C548-408A-BE62-CEAE46660231}"/>
    <cellStyle name="Comma 2 2 14 2 3" xfId="2609" xr:uid="{55819D8A-CF19-43FC-9DEF-5B4DCED6703D}"/>
    <cellStyle name="Comma 2 2 14 2 3 2" xfId="7048" xr:uid="{FDD41782-8D1E-4F69-BC2C-D870B622C30C}"/>
    <cellStyle name="Comma 2 2 14 2 3 2 2" xfId="26764" xr:uid="{48EB76CA-CCBB-406F-8FBD-B5A0282B8DAA}"/>
    <cellStyle name="Comma 2 2 14 2 3 2 3" xfId="18609" xr:uid="{CA5BC3EC-CFEF-4506-9427-54768A32475A}"/>
    <cellStyle name="Comma 2 2 14 2 3 3" xfId="4504" xr:uid="{1D8B298E-457A-4D09-B80C-C1FCC14D70FA}"/>
    <cellStyle name="Comma 2 2 14 2 3 3 2" xfId="16288" xr:uid="{A440386E-28A5-4C96-8E86-CEA91E7F04AB}"/>
    <cellStyle name="Comma 2 2 14 2 3 4" xfId="11898" xr:uid="{2945DE22-1BE6-4AED-9130-86A3FB45DD9D}"/>
    <cellStyle name="Comma 2 2 14 2 3 4 2" xfId="23353" xr:uid="{E512C422-ACF2-48E3-9635-A2E532312F32}"/>
    <cellStyle name="Comma 2 2 14 2 3 5" xfId="24566" xr:uid="{672510BC-20C1-4083-809F-45AEC60B2769}"/>
    <cellStyle name="Comma 2 2 14 2 3 6" xfId="14404" xr:uid="{46C2D53D-BD71-4AB2-9605-99607FC96B0D}"/>
    <cellStyle name="Comma 2 2 14 2 4" xfId="3285" xr:uid="{ED908FD0-F200-40A2-A166-11EA135DED78}"/>
    <cellStyle name="Comma 2 2 14 2 4 2" xfId="5177" xr:uid="{FF1B4763-79AE-485C-A6AC-FF276A8B5F35}"/>
    <cellStyle name="Comma 2 2 14 2 4 2 2" xfId="16961" xr:uid="{24650D6B-619E-4CBC-A1E8-EB7FF27B75CA}"/>
    <cellStyle name="Comma 2 2 14 2 4 3" xfId="25236" xr:uid="{7568E37F-BA76-4B95-8C1E-C3C432512AC7}"/>
    <cellStyle name="Comma 2 2 14 2 4 4" xfId="15077" xr:uid="{94C595C8-E83F-4DB8-ABB1-BD94B3B42177}"/>
    <cellStyle name="Comma 2 2 14 2 5" xfId="5615" xr:uid="{7153E1AF-3D99-4E1A-ABFB-AF7DE8AD0880}"/>
    <cellStyle name="Comma 2 2 14 2 5 2" xfId="25644" xr:uid="{75828C7C-42B7-4905-A11C-F92D1B2D19A0}"/>
    <cellStyle name="Comma 2 2 14 2 5 3" xfId="17383" xr:uid="{49BADE29-EA3A-48D5-B8BC-94B6D6E0CB6D}"/>
    <cellStyle name="Comma 2 2 14 2 6" xfId="4308" xr:uid="{D1AB5D16-8B51-4486-8B18-662442E93BBF}"/>
    <cellStyle name="Comma 2 2 14 2 6 2" xfId="16092" xr:uid="{1A31D50C-4E6E-4F23-9487-7A8C11C03D40}"/>
    <cellStyle name="Comma 2 2 14 2 7" xfId="11226" xr:uid="{1A676301-B5E9-4F2D-86C8-618546D080D9}"/>
    <cellStyle name="Comma 2 2 14 2 7 2" xfId="22681" xr:uid="{D7388355-4DF9-4916-82BB-9F6443D436F9}"/>
    <cellStyle name="Comma 2 2 14 2 8" xfId="24381" xr:uid="{0E7528CB-179E-43F8-8A50-35EB37F6EA7F}"/>
    <cellStyle name="Comma 2 2 14 2 9" xfId="14208" xr:uid="{F8F3BCC9-A3F1-4733-9154-010165D3513A}"/>
    <cellStyle name="Comma 2 2 14 3" xfId="2701" xr:uid="{E38A1FEB-F4B0-4200-9CC8-EEA62468F09F}"/>
    <cellStyle name="Comma 2 2 14 3 2" xfId="7412" xr:uid="{EAED3985-7EAA-4391-A039-AA9878DF95D8}"/>
    <cellStyle name="Comma 2 2 14 3 2 2" xfId="12196" xr:uid="{F4F14970-FF66-4F72-822E-53FE55CA45DD}"/>
    <cellStyle name="Comma 2 2 14 3 2 2 2" xfId="23651" xr:uid="{60AB4DD4-B07B-4706-9261-3DFE472D95FF}"/>
    <cellStyle name="Comma 2 2 14 3 2 3" xfId="27128" xr:uid="{AE231C77-B633-476B-B0C0-C8BE6B7B2FB0}"/>
    <cellStyle name="Comma 2 2 14 3 2 4" xfId="18930" xr:uid="{5A07C6A8-FD70-459E-8B0C-FCECFA1E653C}"/>
    <cellStyle name="Comma 2 2 14 3 3" xfId="5981" xr:uid="{47D7ABB9-B11A-43B0-AAA6-166C59D42691}"/>
    <cellStyle name="Comma 2 2 14 3 3 2" xfId="25942" xr:uid="{2ADABA40-3BAE-4C00-A315-911C3BE729E9}"/>
    <cellStyle name="Comma 2 2 14 3 3 3" xfId="17703" xr:uid="{01593943-8E66-4D67-ACE9-7BF5F81310FB}"/>
    <cellStyle name="Comma 2 2 14 3 4" xfId="4595" xr:uid="{9B05D209-E561-4513-88DB-C5A0E2D24F1F}"/>
    <cellStyle name="Comma 2 2 14 3 4 2" xfId="16379" xr:uid="{4D05D7DF-9D1A-4CF4-B2FA-B1AA1353F073}"/>
    <cellStyle name="Comma 2 2 14 3 5" xfId="11319" xr:uid="{08EA4FF9-136E-4EC6-978B-C3E93E866C7F}"/>
    <cellStyle name="Comma 2 2 14 3 5 2" xfId="22774" xr:uid="{ED06AD07-6379-4393-AD6B-7CDDBEB1267F}"/>
    <cellStyle name="Comma 2 2 14 3 6" xfId="24656" xr:uid="{5BEF1549-CF8E-4AB2-A904-FD89FDC600AF}"/>
    <cellStyle name="Comma 2 2 14 3 7" xfId="14495" xr:uid="{0228F7E5-283A-4782-9488-F5DA1FE6D429}"/>
    <cellStyle name="Comma 2 2 14 4" xfId="2520" xr:uid="{B846452A-4CE2-495E-9A21-FF23805F2E58}"/>
    <cellStyle name="Comma 2 2 14 4 2" xfId="7923" xr:uid="{015BC649-08C8-4BD3-A59A-FAD9828C5242}"/>
    <cellStyle name="Comma 2 2 14 4 2 2" xfId="12632" xr:uid="{733B26A3-A18C-402A-A591-823DB3DC39B0}"/>
    <cellStyle name="Comma 2 2 14 4 2 2 2" xfId="24087" xr:uid="{E64D04F8-8575-4D05-AE8F-A74C2FDEDF93}"/>
    <cellStyle name="Comma 2 2 14 4 2 3" xfId="27629" xr:uid="{75F0E9FF-25D7-44F6-BACF-34BFF834D538}"/>
    <cellStyle name="Comma 2 2 14 4 2 4" xfId="19389" xr:uid="{BF1C9287-BCF8-49B2-8C49-BAA438683476}"/>
    <cellStyle name="Comma 2 2 14 4 3" xfId="6648" xr:uid="{637833C9-3FC8-4FAB-95E4-278CD8FA82E8}"/>
    <cellStyle name="Comma 2 2 14 4 3 2" xfId="26412" xr:uid="{7C8BD432-ED6B-454E-AD00-2C868F539CC8}"/>
    <cellStyle name="Comma 2 2 14 4 3 3" xfId="18236" xr:uid="{2F913FC7-B41E-4D45-AB10-D71506A68911}"/>
    <cellStyle name="Comma 2 2 14 4 4" xfId="4415" xr:uid="{A76AC52B-181F-4341-A5FA-C775546FE71A}"/>
    <cellStyle name="Comma 2 2 14 4 4 2" xfId="16199" xr:uid="{ECE23461-94E8-4E15-8639-EBF11E17F6C8}"/>
    <cellStyle name="Comma 2 2 14 4 5" xfId="11547" xr:uid="{C42CFA38-1216-4AD4-835B-F0A32DB0F553}"/>
    <cellStyle name="Comma 2 2 14 4 5 2" xfId="23002" xr:uid="{76A4793D-C24D-4961-8CDB-FC108177BC2C}"/>
    <cellStyle name="Comma 2 2 14 4 6" xfId="24478" xr:uid="{1FDC84A2-EFD3-459E-9885-3923DD2B61EF}"/>
    <cellStyle name="Comma 2 2 14 4 7" xfId="14315" xr:uid="{15AE34E7-3EBE-4073-B22B-7AE8FC8608E2}"/>
    <cellStyle name="Comma 2 2 14 5" xfId="3016" xr:uid="{159C5C37-7C92-452B-A979-FA5864606DEB}"/>
    <cellStyle name="Comma 2 2 14 5 2" xfId="6842" xr:uid="{78DA9B67-4A99-4470-92D5-8D46691E2141}"/>
    <cellStyle name="Comma 2 2 14 5 2 2" xfId="26567" xr:uid="{3D4713BC-3438-4F27-9F99-7673291E2797}"/>
    <cellStyle name="Comma 2 2 14 5 2 3" xfId="18408" xr:uid="{BABB306C-BD0E-40AD-94E3-C0FE91DB21F3}"/>
    <cellStyle name="Comma 2 2 14 5 3" xfId="4909" xr:uid="{6BFFA88A-1BAA-4A69-B12F-0F55DD3644F4}"/>
    <cellStyle name="Comma 2 2 14 5 3 2" xfId="16693" xr:uid="{25501C11-B6D4-467B-8A4C-96AD482AF3EA}"/>
    <cellStyle name="Comma 2 2 14 5 4" xfId="11702" xr:uid="{B2309D62-BB28-42AD-8F43-B74F541402C4}"/>
    <cellStyle name="Comma 2 2 14 5 4 2" xfId="23157" xr:uid="{1516AF8E-6984-4F04-98E9-1F0D8F922AD2}"/>
    <cellStyle name="Comma 2 2 14 5 5" xfId="24968" xr:uid="{799578EF-061B-4A67-8485-3A1830152E10}"/>
    <cellStyle name="Comma 2 2 14 5 6" xfId="14809" xr:uid="{B4620F24-D9AD-4620-902E-DF0FD2A91D10}"/>
    <cellStyle name="Comma 2 2 14 6" xfId="5344" xr:uid="{516BCA99-710B-4B7F-AA36-B6629055F70D}"/>
    <cellStyle name="Comma 2 2 14 6 2" xfId="25403" xr:uid="{BB91F56E-A997-4E5B-804B-42C103DC5DF1}"/>
    <cellStyle name="Comma 2 2 14 6 3" xfId="17128" xr:uid="{6B518DF6-ED09-4676-AA38-D0F2D32DE0A9}"/>
    <cellStyle name="Comma 2 2 14 7" xfId="3881" xr:uid="{8BDDF04B-87BF-4655-A575-206E51D1090E}"/>
    <cellStyle name="Comma 2 2 14 7 2" xfId="15668" xr:uid="{3C35DF9C-9514-44A9-A9A2-004AFAC1FC20}"/>
    <cellStyle name="Comma 2 2 14 8" xfId="11124" xr:uid="{3432573E-4B2E-4DF7-8997-B17C36A42665}"/>
    <cellStyle name="Comma 2 2 14 8 2" xfId="22579" xr:uid="{53B3AEEC-57F0-48FE-A615-280D2825D86D}"/>
    <cellStyle name="Comma 2 2 14 9" xfId="24190" xr:uid="{C2A4748F-3DA7-436E-BF49-931DC0AABF2A}"/>
    <cellStyle name="Comma 2 2 15" xfId="1338" xr:uid="{09237740-2D55-4C95-80E5-6F5492C2419F}"/>
    <cellStyle name="Comma 2 2 15 10" xfId="13802" xr:uid="{026A344B-9B3C-4A30-9563-6E885033EC39}"/>
    <cellStyle name="Comma 2 2 15 2" xfId="2406" xr:uid="{D4F055B7-E07F-4A83-820D-FFEEE31899F4}"/>
    <cellStyle name="Comma 2 2 15 2 2" xfId="2791" xr:uid="{9EC01A37-4171-4E2C-B237-92CC021478BC}"/>
    <cellStyle name="Comma 2 2 15 2 2 2" xfId="7666" xr:uid="{93B8F4DC-46B4-4289-B0CE-35AAE6B17836}"/>
    <cellStyle name="Comma 2 2 15 2 2 2 2" xfId="12441" xr:uid="{A0C5C099-163C-4E7C-AC57-25F2BAE68D51}"/>
    <cellStyle name="Comma 2 2 15 2 2 2 2 2" xfId="23896" xr:uid="{D809BC7D-9717-47EA-B513-21A4722706BA}"/>
    <cellStyle name="Comma 2 2 15 2 2 2 3" xfId="27373" xr:uid="{C4196780-FB09-40EC-A3F9-687D77991AF4}"/>
    <cellStyle name="Comma 2 2 15 2 2 2 4" xfId="19177" xr:uid="{C1C793C9-2CE2-47D1-B767-31D41920B450}"/>
    <cellStyle name="Comma 2 2 15 2 2 3" xfId="6235" xr:uid="{49B88418-8916-4BCB-A7C0-4A12E2155125}"/>
    <cellStyle name="Comma 2 2 15 2 2 3 2" xfId="26187" xr:uid="{E57FF375-E549-477F-B1C0-5CF0BA217BB8}"/>
    <cellStyle name="Comma 2 2 15 2 2 3 3" xfId="17952" xr:uid="{98AA38D0-4FD7-4B34-86EE-07BEEB9D88A0}"/>
    <cellStyle name="Comma 2 2 15 2 2 4" xfId="4685" xr:uid="{586A2A38-E959-4FA0-91E3-9A3F72D1757F}"/>
    <cellStyle name="Comma 2 2 15 2 2 4 2" xfId="16469" xr:uid="{60892943-2A0D-4EA9-A624-04007BFAE9AE}"/>
    <cellStyle name="Comma 2 2 15 2 2 5" xfId="11408" xr:uid="{1CE1FC27-3D2E-48D1-8AEE-453ADFD95B73}"/>
    <cellStyle name="Comma 2 2 15 2 2 5 2" xfId="22863" xr:uid="{BB9D07EF-16C9-4422-9051-CFD84F8CC4F4}"/>
    <cellStyle name="Comma 2 2 15 2 2 6" xfId="24745" xr:uid="{DBE17455-E531-45E2-8795-0C054612B81A}"/>
    <cellStyle name="Comma 2 2 15 2 2 7" xfId="14584" xr:uid="{C21A6569-337B-4749-AC7E-DEDCDF80EF1D}"/>
    <cellStyle name="Comma 2 2 15 2 3" xfId="2610" xr:uid="{F26DE4D1-2206-4B1D-B79D-D0B055D577D9}"/>
    <cellStyle name="Comma 2 2 15 2 3 2" xfId="7049" xr:uid="{E9496667-39E0-450F-9D6A-947665BEA694}"/>
    <cellStyle name="Comma 2 2 15 2 3 2 2" xfId="26765" xr:uid="{72BC1A89-6C65-4E56-82E3-4AF6A797B49F}"/>
    <cellStyle name="Comma 2 2 15 2 3 2 3" xfId="18610" xr:uid="{B5AB141D-470A-403A-B89C-732ADF612178}"/>
    <cellStyle name="Comma 2 2 15 2 3 3" xfId="4505" xr:uid="{B2F8D760-8818-448A-BDDE-B9A56BCD362B}"/>
    <cellStyle name="Comma 2 2 15 2 3 3 2" xfId="16289" xr:uid="{4C614952-E69D-4EF7-8AF0-0212F6BE4FB6}"/>
    <cellStyle name="Comma 2 2 15 2 3 4" xfId="11899" xr:uid="{AFABDA8B-6C91-4F19-A258-994427CC5B7E}"/>
    <cellStyle name="Comma 2 2 15 2 3 4 2" xfId="23354" xr:uid="{6225AE7E-E733-478D-A5F8-7203F97F5FEA}"/>
    <cellStyle name="Comma 2 2 15 2 3 5" xfId="24567" xr:uid="{127F09DE-B6F8-48C9-B58C-D7280CB93DCA}"/>
    <cellStyle name="Comma 2 2 15 2 3 6" xfId="14405" xr:uid="{005D7549-AB7A-4BBA-800C-855452538ACD}"/>
    <cellStyle name="Comma 2 2 15 2 4" xfId="3286" xr:uid="{3D43B748-55B9-4AC8-BB3C-647B366B4C6C}"/>
    <cellStyle name="Comma 2 2 15 2 4 2" xfId="5178" xr:uid="{EED2C759-47AA-42DC-979A-88A52E700BF2}"/>
    <cellStyle name="Comma 2 2 15 2 4 2 2" xfId="16962" xr:uid="{EA2CAEEE-9F5B-476D-8B40-08A6C5B75A87}"/>
    <cellStyle name="Comma 2 2 15 2 4 3" xfId="25237" xr:uid="{C8CD2319-FD3A-4DF7-B1C0-68DC7EFB200A}"/>
    <cellStyle name="Comma 2 2 15 2 4 4" xfId="15078" xr:uid="{3D970FD1-7A7F-4512-A694-C842EC388B0F}"/>
    <cellStyle name="Comma 2 2 15 2 5" xfId="5616" xr:uid="{13053376-BE8E-4083-B668-4CC28583FAF4}"/>
    <cellStyle name="Comma 2 2 15 2 5 2" xfId="25645" xr:uid="{4A1EF46C-DEAB-40E8-8467-166A3C9880F9}"/>
    <cellStyle name="Comma 2 2 15 2 5 3" xfId="17384" xr:uid="{FFD14B7B-57FE-46DF-A6D1-790EF4E284A0}"/>
    <cellStyle name="Comma 2 2 15 2 6" xfId="4309" xr:uid="{B162B59D-F918-4841-A507-D450FF295A5A}"/>
    <cellStyle name="Comma 2 2 15 2 6 2" xfId="16093" xr:uid="{422A5D67-B94C-4ED2-9BFC-98DF3FF54F80}"/>
    <cellStyle name="Comma 2 2 15 2 7" xfId="11227" xr:uid="{49D0AD36-7BE6-4DFD-BB78-4C7F3A5B9AE5}"/>
    <cellStyle name="Comma 2 2 15 2 7 2" xfId="22682" xr:uid="{FDF93E04-7836-459E-8E31-4B3F8E72EAA2}"/>
    <cellStyle name="Comma 2 2 15 2 8" xfId="24382" xr:uid="{1A218E05-A5C3-4E9A-B468-5057AF7ACB4F}"/>
    <cellStyle name="Comma 2 2 15 2 9" xfId="14209" xr:uid="{33F97A32-4DAD-483A-BBC1-818A241AB877}"/>
    <cellStyle name="Comma 2 2 15 3" xfId="2702" xr:uid="{D324A85C-90D2-4C6A-8DF1-B50919D24B9C}"/>
    <cellStyle name="Comma 2 2 15 3 2" xfId="7413" xr:uid="{470AD911-279F-46F3-866F-E379A64E8EC6}"/>
    <cellStyle name="Comma 2 2 15 3 2 2" xfId="12197" xr:uid="{23A6D96E-3AA8-4A47-81DA-95FD87359B3E}"/>
    <cellStyle name="Comma 2 2 15 3 2 2 2" xfId="23652" xr:uid="{7B02138B-FD1B-4432-954C-231AD97FBC7E}"/>
    <cellStyle name="Comma 2 2 15 3 2 3" xfId="27129" xr:uid="{5E06F5F6-D0BA-4E45-8D6F-371979BF77D5}"/>
    <cellStyle name="Comma 2 2 15 3 2 4" xfId="18931" xr:uid="{50EB15B2-B8F9-4572-9327-0DE8F1B6B564}"/>
    <cellStyle name="Comma 2 2 15 3 3" xfId="5982" xr:uid="{C3617199-3396-4E3A-8717-C0F02D8C3C1C}"/>
    <cellStyle name="Comma 2 2 15 3 3 2" xfId="25943" xr:uid="{0789699B-4A05-4B1D-95CC-C3AE19FD9196}"/>
    <cellStyle name="Comma 2 2 15 3 3 3" xfId="17704" xr:uid="{51CB761A-BF4D-4996-95C4-BBBF3C35B556}"/>
    <cellStyle name="Comma 2 2 15 3 4" xfId="4596" xr:uid="{7E0D0134-E435-415E-9408-0D4E7F6D774C}"/>
    <cellStyle name="Comma 2 2 15 3 4 2" xfId="16380" xr:uid="{95889792-6059-4747-9003-CA47911A3EC4}"/>
    <cellStyle name="Comma 2 2 15 3 5" xfId="11320" xr:uid="{602232B8-6794-48B5-9188-71EC9DB2BB54}"/>
    <cellStyle name="Comma 2 2 15 3 5 2" xfId="22775" xr:uid="{84B8B19D-2358-492E-B36A-8354D5FAC079}"/>
    <cellStyle name="Comma 2 2 15 3 6" xfId="24657" xr:uid="{11F51525-93B1-4A4F-B1FD-57E335A74A0E}"/>
    <cellStyle name="Comma 2 2 15 3 7" xfId="14496" xr:uid="{4A421E13-637F-43EB-B127-6CE2CAA14DAE}"/>
    <cellStyle name="Comma 2 2 15 4" xfId="2521" xr:uid="{341CFD74-3057-49AA-B238-9877F67C73D6}"/>
    <cellStyle name="Comma 2 2 15 4 2" xfId="7924" xr:uid="{D0FCCA6B-22C7-4CA9-83DA-87E022FED7ED}"/>
    <cellStyle name="Comma 2 2 15 4 2 2" xfId="12633" xr:uid="{05B5D0BF-078F-4821-A402-C7E399CC6F03}"/>
    <cellStyle name="Comma 2 2 15 4 2 2 2" xfId="24088" xr:uid="{F9CC3022-EFB6-41C9-AA24-DE944480718C}"/>
    <cellStyle name="Comma 2 2 15 4 2 3" xfId="27630" xr:uid="{016F09DB-50E8-4311-9A43-0FD013A7C34E}"/>
    <cellStyle name="Comma 2 2 15 4 2 4" xfId="19390" xr:uid="{16C25044-5B81-4E05-8C92-44DC4A8C77B9}"/>
    <cellStyle name="Comma 2 2 15 4 3" xfId="6649" xr:uid="{CDA0F979-6FDC-48F1-8EFA-3A2CD6C7E7C6}"/>
    <cellStyle name="Comma 2 2 15 4 3 2" xfId="26413" xr:uid="{E2B00920-81F3-4044-8188-763F053A63E5}"/>
    <cellStyle name="Comma 2 2 15 4 3 3" xfId="18237" xr:uid="{83E24611-A5F4-497F-97ED-44C0C528921D}"/>
    <cellStyle name="Comma 2 2 15 4 4" xfId="4416" xr:uid="{9EAAB1AA-A79F-47AA-9C61-8927F1636C06}"/>
    <cellStyle name="Comma 2 2 15 4 4 2" xfId="16200" xr:uid="{5EAFA5EF-EA45-41AA-B8B6-1D64C3317E79}"/>
    <cellStyle name="Comma 2 2 15 4 5" xfId="11548" xr:uid="{9F7D3AF9-1997-465A-9B82-8558E894B10A}"/>
    <cellStyle name="Comma 2 2 15 4 5 2" xfId="23003" xr:uid="{9BFD6A2B-8338-45EC-83B0-217291FA929E}"/>
    <cellStyle name="Comma 2 2 15 4 6" xfId="24479" xr:uid="{8626C9EF-CC65-4D98-B5AD-349794F28794}"/>
    <cellStyle name="Comma 2 2 15 4 7" xfId="14316" xr:uid="{7B8D3003-3926-4181-A944-6D8332601122}"/>
    <cellStyle name="Comma 2 2 15 5" xfId="3017" xr:uid="{73E4312B-6851-486A-8155-9C2BC482C4E1}"/>
    <cellStyle name="Comma 2 2 15 5 2" xfId="6843" xr:uid="{39CD130B-A431-487C-95BA-9D62EBA28EE2}"/>
    <cellStyle name="Comma 2 2 15 5 2 2" xfId="26568" xr:uid="{AAFCC027-78B9-4810-91B9-993B207CB332}"/>
    <cellStyle name="Comma 2 2 15 5 2 3" xfId="18409" xr:uid="{4BBC540A-690D-4138-A584-ED30C7E433C4}"/>
    <cellStyle name="Comma 2 2 15 5 3" xfId="4910" xr:uid="{7C4FD04B-254A-4769-AC40-B3EADF04F212}"/>
    <cellStyle name="Comma 2 2 15 5 3 2" xfId="16694" xr:uid="{C0E185B6-C3F6-410E-8233-C8650E999B64}"/>
    <cellStyle name="Comma 2 2 15 5 4" xfId="11703" xr:uid="{35B9C1E9-D361-4B8B-887F-EE2B86EDDE74}"/>
    <cellStyle name="Comma 2 2 15 5 4 2" xfId="23158" xr:uid="{0E080D98-5AF3-480A-A199-04E0E466C414}"/>
    <cellStyle name="Comma 2 2 15 5 5" xfId="24969" xr:uid="{596AEEC6-1AD5-4747-86A2-5BABFFEBB705}"/>
    <cellStyle name="Comma 2 2 15 5 6" xfId="14810" xr:uid="{9F07F6EC-3299-40EF-BD33-031FD2A175FF}"/>
    <cellStyle name="Comma 2 2 15 6" xfId="5345" xr:uid="{85668E93-ED9F-4EBB-8F71-ACB944F0FEAC}"/>
    <cellStyle name="Comma 2 2 15 6 2" xfId="25404" xr:uid="{81648A35-EB92-4008-A97E-9405B116B816}"/>
    <cellStyle name="Comma 2 2 15 6 3" xfId="17129" xr:uid="{875B8AE9-A27D-4424-9EBD-E0762EFDB105}"/>
    <cellStyle name="Comma 2 2 15 7" xfId="3882" xr:uid="{58915488-179E-44A0-9A4D-AC3BCA64BE16}"/>
    <cellStyle name="Comma 2 2 15 7 2" xfId="15669" xr:uid="{AA2556CC-8FFD-4EA0-A486-CB05F46BD63F}"/>
    <cellStyle name="Comma 2 2 15 8" xfId="11125" xr:uid="{B1E68B44-529F-41FB-98EA-7BFFC727D30F}"/>
    <cellStyle name="Comma 2 2 15 8 2" xfId="22580" xr:uid="{3B3AD5F0-C74F-4E54-A646-1FD1734C6185}"/>
    <cellStyle name="Comma 2 2 15 9" xfId="24191" xr:uid="{0C22B86D-47A8-4398-A3DF-44B1A91E1F6B}"/>
    <cellStyle name="Comma 2 2 16" xfId="1339" xr:uid="{9E5AB004-9380-4BD4-A8D8-EE902364D6DE}"/>
    <cellStyle name="Comma 2 2 16 10" xfId="13803" xr:uid="{E469433F-F7D4-46E7-B803-11E660F7442F}"/>
    <cellStyle name="Comma 2 2 16 2" xfId="2407" xr:uid="{48D2B70B-479C-4500-9F09-1728F7DF6725}"/>
    <cellStyle name="Comma 2 2 16 2 2" xfId="2792" xr:uid="{3C473F3B-5A97-406F-B3C3-911749C24794}"/>
    <cellStyle name="Comma 2 2 16 2 2 2" xfId="7667" xr:uid="{A1216A21-2D2B-4358-B590-7F525E294C12}"/>
    <cellStyle name="Comma 2 2 16 2 2 2 2" xfId="12442" xr:uid="{FA2E482A-7C6F-4AA2-93B5-C59CC72BE60A}"/>
    <cellStyle name="Comma 2 2 16 2 2 2 2 2" xfId="23897" xr:uid="{F4F5ABB0-CDBE-4D2A-A535-612D9367CDBE}"/>
    <cellStyle name="Comma 2 2 16 2 2 2 3" xfId="27374" xr:uid="{DA4D7390-39F7-4206-BA39-75F015E60A02}"/>
    <cellStyle name="Comma 2 2 16 2 2 2 4" xfId="19178" xr:uid="{0060EF40-B2DC-421D-85D8-B0305A28DDDA}"/>
    <cellStyle name="Comma 2 2 16 2 2 3" xfId="6236" xr:uid="{517A4DA3-D86A-4529-9060-2BE25DBBA322}"/>
    <cellStyle name="Comma 2 2 16 2 2 3 2" xfId="26188" xr:uid="{39A166DE-E775-46A5-9C76-621A3010EB08}"/>
    <cellStyle name="Comma 2 2 16 2 2 3 3" xfId="17953" xr:uid="{FF3F61D4-7257-4222-A3D3-9736BBE3A4E8}"/>
    <cellStyle name="Comma 2 2 16 2 2 4" xfId="4686" xr:uid="{40841FD5-F4DF-428C-9DD7-0CD111AA15FB}"/>
    <cellStyle name="Comma 2 2 16 2 2 4 2" xfId="16470" xr:uid="{A10B2488-7883-46E1-BCB5-C436EDCE44C2}"/>
    <cellStyle name="Comma 2 2 16 2 2 5" xfId="11409" xr:uid="{70032A0C-CB88-4812-A54F-04E7FB30EE8B}"/>
    <cellStyle name="Comma 2 2 16 2 2 5 2" xfId="22864" xr:uid="{64A7C634-1BD5-4BAF-AFB5-0F35D8E2C7CB}"/>
    <cellStyle name="Comma 2 2 16 2 2 6" xfId="24746" xr:uid="{6E30F904-FAF2-4DDB-83AF-93748FE15228}"/>
    <cellStyle name="Comma 2 2 16 2 2 7" xfId="14585" xr:uid="{3ABD3BD1-CAEB-4250-8A19-C2B228138DA6}"/>
    <cellStyle name="Comma 2 2 16 2 3" xfId="2611" xr:uid="{1334E47A-9736-46A4-8393-B4590570CB93}"/>
    <cellStyle name="Comma 2 2 16 2 3 2" xfId="7050" xr:uid="{476C7F20-FD11-4235-B23F-601ECC186B23}"/>
    <cellStyle name="Comma 2 2 16 2 3 2 2" xfId="26766" xr:uid="{634295DA-4805-418F-B0BA-33FC6E299E1C}"/>
    <cellStyle name="Comma 2 2 16 2 3 2 3" xfId="18611" xr:uid="{06253526-BD90-494B-8AAF-B3659A8C59E8}"/>
    <cellStyle name="Comma 2 2 16 2 3 3" xfId="4506" xr:uid="{D4821594-F258-4525-9242-9E034BC27C45}"/>
    <cellStyle name="Comma 2 2 16 2 3 3 2" xfId="16290" xr:uid="{4A948B04-1F3C-404E-BA6E-3DEB8F3A9CCF}"/>
    <cellStyle name="Comma 2 2 16 2 3 4" xfId="11900" xr:uid="{413A19E0-1D8F-4336-A372-FAFDA6044CCD}"/>
    <cellStyle name="Comma 2 2 16 2 3 4 2" xfId="23355" xr:uid="{CFA1E222-00D7-4D2E-98DC-A2413A988F73}"/>
    <cellStyle name="Comma 2 2 16 2 3 5" xfId="24568" xr:uid="{374EF903-1C7E-48B8-97DB-726A363DA99E}"/>
    <cellStyle name="Comma 2 2 16 2 3 6" xfId="14406" xr:uid="{1D789BB0-D061-4D7E-A213-639B4B5F3038}"/>
    <cellStyle name="Comma 2 2 16 2 4" xfId="3287" xr:uid="{413462AB-E38E-43CE-91BB-572376CD961A}"/>
    <cellStyle name="Comma 2 2 16 2 4 2" xfId="5179" xr:uid="{F68E7F4D-EA1F-4818-A66B-9BB0BCA7D3F5}"/>
    <cellStyle name="Comma 2 2 16 2 4 2 2" xfId="16963" xr:uid="{0972EC05-EC81-4B5F-BE45-65AA4F028490}"/>
    <cellStyle name="Comma 2 2 16 2 4 3" xfId="25238" xr:uid="{0C6865BD-21B7-4361-86EE-B22930BEF80C}"/>
    <cellStyle name="Comma 2 2 16 2 4 4" xfId="15079" xr:uid="{625DA000-79DD-4186-8DB9-491AA83D393A}"/>
    <cellStyle name="Comma 2 2 16 2 5" xfId="5617" xr:uid="{0945F08A-CEC7-4114-95E9-5FF620A33640}"/>
    <cellStyle name="Comma 2 2 16 2 5 2" xfId="25646" xr:uid="{76D2ECDF-00FE-4715-81A2-F46AC3979DA2}"/>
    <cellStyle name="Comma 2 2 16 2 5 3" xfId="17385" xr:uid="{4C930829-C77B-4E7F-B995-6EBC13B1DC8C}"/>
    <cellStyle name="Comma 2 2 16 2 6" xfId="4310" xr:uid="{D510706C-6F92-4FC2-8DFE-C9EF1122EF4C}"/>
    <cellStyle name="Comma 2 2 16 2 6 2" xfId="16094" xr:uid="{D3D7FFD1-19EC-4C62-B7B9-F9374C9F846D}"/>
    <cellStyle name="Comma 2 2 16 2 7" xfId="11228" xr:uid="{EC392CC5-823B-4C4B-A9F5-F541A9CC2C15}"/>
    <cellStyle name="Comma 2 2 16 2 7 2" xfId="22683" xr:uid="{C1372BCC-F55D-4ABE-B24A-5B5C5992AE82}"/>
    <cellStyle name="Comma 2 2 16 2 8" xfId="24383" xr:uid="{880AAE5D-34EA-4906-894C-27EAE5147398}"/>
    <cellStyle name="Comma 2 2 16 2 9" xfId="14210" xr:uid="{00BD350D-4E03-42F7-ABF4-AD7EC8D1E601}"/>
    <cellStyle name="Comma 2 2 16 3" xfId="2703" xr:uid="{6F2B44FA-2362-4BA3-A8D1-1D779F276DF8}"/>
    <cellStyle name="Comma 2 2 16 3 2" xfId="7414" xr:uid="{645003A8-0BC7-4D30-B569-6E8210C4A3A9}"/>
    <cellStyle name="Comma 2 2 16 3 2 2" xfId="12198" xr:uid="{C01D61DB-8D87-4BA7-989B-422029D6A4EE}"/>
    <cellStyle name="Comma 2 2 16 3 2 2 2" xfId="23653" xr:uid="{CB4192F2-A206-4738-82C1-12F1FACF783E}"/>
    <cellStyle name="Comma 2 2 16 3 2 3" xfId="27130" xr:uid="{34F91792-C40E-4363-8E4D-A1D74D55B7B5}"/>
    <cellStyle name="Comma 2 2 16 3 2 4" xfId="18932" xr:uid="{90BE555D-18E8-4298-91FF-AECDE54DFBB4}"/>
    <cellStyle name="Comma 2 2 16 3 3" xfId="5983" xr:uid="{FF2B50C9-5462-486D-8D94-34ADAAF0C051}"/>
    <cellStyle name="Comma 2 2 16 3 3 2" xfId="25944" xr:uid="{CEC6E875-5649-4CA4-BC92-22CBCAE2F036}"/>
    <cellStyle name="Comma 2 2 16 3 3 3" xfId="17705" xr:uid="{902E01D6-F6F6-45EA-B089-90B44A81D0A2}"/>
    <cellStyle name="Comma 2 2 16 3 4" xfId="4597" xr:uid="{B1DA2941-FD99-49C6-A910-5F3E0AC7C206}"/>
    <cellStyle name="Comma 2 2 16 3 4 2" xfId="16381" xr:uid="{E641B028-2490-4E54-BF38-FEBFA038878E}"/>
    <cellStyle name="Comma 2 2 16 3 5" xfId="11321" xr:uid="{C9656497-F9AE-41EF-ADF6-414F420A2355}"/>
    <cellStyle name="Comma 2 2 16 3 5 2" xfId="22776" xr:uid="{7B38EB0C-70EE-4C95-B3FE-FAF7B74F0BCA}"/>
    <cellStyle name="Comma 2 2 16 3 6" xfId="24658" xr:uid="{470CB888-BC7B-4BB8-A800-31FD46F5EB9C}"/>
    <cellStyle name="Comma 2 2 16 3 7" xfId="14497" xr:uid="{B5BFE9B6-0B5A-468B-8EE1-1AF414BBD7AB}"/>
    <cellStyle name="Comma 2 2 16 4" xfId="2522" xr:uid="{9F135E30-DC05-4605-BD5D-136B59B25021}"/>
    <cellStyle name="Comma 2 2 16 4 2" xfId="7925" xr:uid="{A27B8C2C-2450-4FB0-8109-8806F2E49168}"/>
    <cellStyle name="Comma 2 2 16 4 2 2" xfId="12634" xr:uid="{C64A925D-4C1B-4BB0-A5FE-6A73B5715B92}"/>
    <cellStyle name="Comma 2 2 16 4 2 2 2" xfId="24089" xr:uid="{B09B8A76-61C0-46AC-A2BB-31B240EEEE29}"/>
    <cellStyle name="Comma 2 2 16 4 2 3" xfId="27631" xr:uid="{A172385F-465A-45B6-A1FE-BDBA63971E23}"/>
    <cellStyle name="Comma 2 2 16 4 2 4" xfId="19391" xr:uid="{56399660-730D-4C58-BAF7-E1C331C3AFF7}"/>
    <cellStyle name="Comma 2 2 16 4 3" xfId="6650" xr:uid="{B84D072E-F280-4218-9FB2-93820BC71109}"/>
    <cellStyle name="Comma 2 2 16 4 3 2" xfId="26414" xr:uid="{F587DAC9-A70B-4CF3-A32E-68952A70440E}"/>
    <cellStyle name="Comma 2 2 16 4 3 3" xfId="18238" xr:uid="{AB264E5A-C94C-418B-A850-264BA8548A75}"/>
    <cellStyle name="Comma 2 2 16 4 4" xfId="4417" xr:uid="{6658E1A1-8887-42AB-8E49-99BD898F99AF}"/>
    <cellStyle name="Comma 2 2 16 4 4 2" xfId="16201" xr:uid="{860EE48F-4A15-4E0A-A287-BF43230D207E}"/>
    <cellStyle name="Comma 2 2 16 4 5" xfId="11549" xr:uid="{741353B9-1F96-43EF-A2A5-0F80B7DB9314}"/>
    <cellStyle name="Comma 2 2 16 4 5 2" xfId="23004" xr:uid="{B373C21E-62AC-47DB-995A-E81EBFEE50DA}"/>
    <cellStyle name="Comma 2 2 16 4 6" xfId="24480" xr:uid="{F75ADE83-F923-4AE5-BA07-DF55F34E2969}"/>
    <cellStyle name="Comma 2 2 16 4 7" xfId="14317" xr:uid="{213F67DD-F1CC-4D2A-AD4C-D21730C68D67}"/>
    <cellStyle name="Comma 2 2 16 5" xfId="3018" xr:uid="{09319146-0C65-421C-A4EB-01F01B884417}"/>
    <cellStyle name="Comma 2 2 16 5 2" xfId="6844" xr:uid="{AE2C2C0E-A669-493B-B36B-61D22A4B78B8}"/>
    <cellStyle name="Comma 2 2 16 5 2 2" xfId="26569" xr:uid="{70F3326A-A8D4-430B-96F2-3C564F313D93}"/>
    <cellStyle name="Comma 2 2 16 5 2 3" xfId="18410" xr:uid="{DD0F0A07-11CE-4E33-BCD6-5EFFD8DE24F9}"/>
    <cellStyle name="Comma 2 2 16 5 3" xfId="4911" xr:uid="{CAB89F97-DD3B-4B99-B1E2-BFB7527DA511}"/>
    <cellStyle name="Comma 2 2 16 5 3 2" xfId="16695" xr:uid="{E340D0E9-2645-4927-8336-20583B37D707}"/>
    <cellStyle name="Comma 2 2 16 5 4" xfId="11704" xr:uid="{69578632-A0A5-429E-96DB-E76D4B68D08F}"/>
    <cellStyle name="Comma 2 2 16 5 4 2" xfId="23159" xr:uid="{3168223F-B8CD-4DC0-BF32-111BBCAE8F81}"/>
    <cellStyle name="Comma 2 2 16 5 5" xfId="24970" xr:uid="{D62641A7-6F28-41E0-AA4C-EB0719AED3B9}"/>
    <cellStyle name="Comma 2 2 16 5 6" xfId="14811" xr:uid="{C4FA1FEF-F737-4EB8-9E3E-F29F24254259}"/>
    <cellStyle name="Comma 2 2 16 6" xfId="5346" xr:uid="{BFE58EE2-187B-4E65-AC33-970C3EBB9ACF}"/>
    <cellStyle name="Comma 2 2 16 6 2" xfId="25405" xr:uid="{B76DEC26-13CD-4AAB-8F15-6D0F69C0B7FA}"/>
    <cellStyle name="Comma 2 2 16 6 3" xfId="17130" xr:uid="{556992D8-AA0D-4642-993D-51FF62E0A39A}"/>
    <cellStyle name="Comma 2 2 16 7" xfId="3883" xr:uid="{C4D605D2-5F74-4E1F-9666-345351D685C0}"/>
    <cellStyle name="Comma 2 2 16 7 2" xfId="15670" xr:uid="{623DCB52-0A97-409B-9709-5DD18298B2F8}"/>
    <cellStyle name="Comma 2 2 16 8" xfId="11126" xr:uid="{963A2B1F-31D2-4868-9E37-29BB756F93F6}"/>
    <cellStyle name="Comma 2 2 16 8 2" xfId="22581" xr:uid="{E80472F5-C3DC-4034-A02A-85792BBEAD84}"/>
    <cellStyle name="Comma 2 2 16 9" xfId="24192" xr:uid="{9E27C7A4-A5A7-4179-A418-F76D55EC2BFD}"/>
    <cellStyle name="Comma 2 2 17" xfId="1340" xr:uid="{C0BCFC4B-F199-4505-915A-DE1A01F47244}"/>
    <cellStyle name="Comma 2 2 17 10" xfId="13804" xr:uid="{12626B82-BD4A-4519-B4C2-FF912E9996DE}"/>
    <cellStyle name="Comma 2 2 17 2" xfId="2408" xr:uid="{5FDDDE54-182C-4A17-AB70-CC147BE4DAED}"/>
    <cellStyle name="Comma 2 2 17 2 2" xfId="2793" xr:uid="{37143835-2BD9-420C-94C1-D34A98C492E5}"/>
    <cellStyle name="Comma 2 2 17 2 2 2" xfId="7668" xr:uid="{CA075449-EFEA-4E33-B29C-E028D6E2ABC8}"/>
    <cellStyle name="Comma 2 2 17 2 2 2 2" xfId="12443" xr:uid="{D865852B-CD1B-47F9-956E-01041957BD16}"/>
    <cellStyle name="Comma 2 2 17 2 2 2 2 2" xfId="23898" xr:uid="{B79CE042-51E8-4744-9CF7-EB34A6D61C4D}"/>
    <cellStyle name="Comma 2 2 17 2 2 2 3" xfId="27375" xr:uid="{211925AE-A9D0-44B1-8B68-6C9521119E30}"/>
    <cellStyle name="Comma 2 2 17 2 2 2 4" xfId="19179" xr:uid="{326D6430-773E-4EB5-850E-A273119D282B}"/>
    <cellStyle name="Comma 2 2 17 2 2 3" xfId="6237" xr:uid="{325AA082-CE31-4797-AF17-984124ACBB6E}"/>
    <cellStyle name="Comma 2 2 17 2 2 3 2" xfId="26189" xr:uid="{D528AF1D-10F2-4213-A2B6-2BC26C6437E4}"/>
    <cellStyle name="Comma 2 2 17 2 2 3 3" xfId="17954" xr:uid="{AE05B4DD-BF37-4EBE-8E43-2B4908E49FD4}"/>
    <cellStyle name="Comma 2 2 17 2 2 4" xfId="4687" xr:uid="{5BA468E8-0AD9-4E3A-B77C-330D95FE404F}"/>
    <cellStyle name="Comma 2 2 17 2 2 4 2" xfId="16471" xr:uid="{F0F7B123-2772-435E-B764-DCFB0D9D8FF9}"/>
    <cellStyle name="Comma 2 2 17 2 2 5" xfId="11410" xr:uid="{7456F33D-005E-4D32-9A3F-9CA700D7E614}"/>
    <cellStyle name="Comma 2 2 17 2 2 5 2" xfId="22865" xr:uid="{AB819376-ACCC-42C3-B2A3-6269FE9201AA}"/>
    <cellStyle name="Comma 2 2 17 2 2 6" xfId="24747" xr:uid="{D689F257-D6DA-4170-9B09-E36D3E80F49A}"/>
    <cellStyle name="Comma 2 2 17 2 2 7" xfId="14586" xr:uid="{3AF996A8-5DCC-45CC-9F24-D0D4EE2A9E4D}"/>
    <cellStyle name="Comma 2 2 17 2 3" xfId="2612" xr:uid="{BCE71A2D-2204-4533-8E01-2ADAD60D95A7}"/>
    <cellStyle name="Comma 2 2 17 2 3 2" xfId="7051" xr:uid="{21465E6F-754D-4465-9023-7AEAE8FA6A5E}"/>
    <cellStyle name="Comma 2 2 17 2 3 2 2" xfId="26767" xr:uid="{1CD4D070-6D8E-4607-AB4C-64746200D8C2}"/>
    <cellStyle name="Comma 2 2 17 2 3 2 3" xfId="18612" xr:uid="{1E4C09A3-2662-4533-8F1C-E420CE3B8417}"/>
    <cellStyle name="Comma 2 2 17 2 3 3" xfId="4507" xr:uid="{1BD851E7-AF1C-44AA-9F1E-979DEDEDB0C3}"/>
    <cellStyle name="Comma 2 2 17 2 3 3 2" xfId="16291" xr:uid="{AC777DED-C69B-4610-B31D-56D3A189D370}"/>
    <cellStyle name="Comma 2 2 17 2 3 4" xfId="11901" xr:uid="{D3C8518C-4FDD-445E-A346-D352EE096B51}"/>
    <cellStyle name="Comma 2 2 17 2 3 4 2" xfId="23356" xr:uid="{8B91A79A-0624-4CA0-B3D5-234C1FE470AC}"/>
    <cellStyle name="Comma 2 2 17 2 3 5" xfId="24569" xr:uid="{F79393AE-87FC-41D5-AF44-E3E6AD79D055}"/>
    <cellStyle name="Comma 2 2 17 2 3 6" xfId="14407" xr:uid="{42C5BF6F-8B96-417F-8D66-35EE554BD976}"/>
    <cellStyle name="Comma 2 2 17 2 4" xfId="3288" xr:uid="{90F690E9-9CD5-4360-9021-F668A846A0C6}"/>
    <cellStyle name="Comma 2 2 17 2 4 2" xfId="5180" xr:uid="{7A6122B9-FCB9-48B4-8694-DDE52CE29732}"/>
    <cellStyle name="Comma 2 2 17 2 4 2 2" xfId="16964" xr:uid="{DFD7A7CB-A667-40CF-8D32-1AACA70AFD3B}"/>
    <cellStyle name="Comma 2 2 17 2 4 3" xfId="25239" xr:uid="{91D2136A-E6D2-455A-A4A8-156DE1D723F1}"/>
    <cellStyle name="Comma 2 2 17 2 4 4" xfId="15080" xr:uid="{D0A554B3-6F50-48DF-BD44-2E3676E20482}"/>
    <cellStyle name="Comma 2 2 17 2 5" xfId="5618" xr:uid="{99C4A072-3EB8-4A2A-874B-C07904E1348F}"/>
    <cellStyle name="Comma 2 2 17 2 5 2" xfId="25647" xr:uid="{26103134-D1B3-4DDE-B652-99E398DE26DB}"/>
    <cellStyle name="Comma 2 2 17 2 5 3" xfId="17386" xr:uid="{2AC5495D-5F93-424F-A34A-116B832532D3}"/>
    <cellStyle name="Comma 2 2 17 2 6" xfId="4311" xr:uid="{B3DDA344-7E50-466B-A584-59E3612481D9}"/>
    <cellStyle name="Comma 2 2 17 2 6 2" xfId="16095" xr:uid="{6D7A876A-9D8F-47F4-B5F1-C9812048735F}"/>
    <cellStyle name="Comma 2 2 17 2 7" xfId="11229" xr:uid="{1C2A5DD9-56A2-4AC3-B4BF-C5396BB073DC}"/>
    <cellStyle name="Comma 2 2 17 2 7 2" xfId="22684" xr:uid="{27D0BF5B-6C2C-4379-B693-2D63BC653CA8}"/>
    <cellStyle name="Comma 2 2 17 2 8" xfId="24384" xr:uid="{D187B709-CA43-4F4B-A947-107AB3C60E23}"/>
    <cellStyle name="Comma 2 2 17 2 9" xfId="14211" xr:uid="{0D347287-5FDC-4AE0-A42C-601D8A5F0954}"/>
    <cellStyle name="Comma 2 2 17 3" xfId="2704" xr:uid="{8DF9F24E-98FD-4860-A643-11769FD798F7}"/>
    <cellStyle name="Comma 2 2 17 3 2" xfId="7415" xr:uid="{328AB5AF-D409-4EE9-BF24-227BB36FDD03}"/>
    <cellStyle name="Comma 2 2 17 3 2 2" xfId="12199" xr:uid="{D7F488C1-C4CA-4025-A6FC-3A29AC9B5024}"/>
    <cellStyle name="Comma 2 2 17 3 2 2 2" xfId="23654" xr:uid="{01F78556-0D5C-4F31-961C-8D2054B758F4}"/>
    <cellStyle name="Comma 2 2 17 3 2 3" xfId="27131" xr:uid="{7D3C6423-0895-4D1B-8DA7-2FC60EE9E770}"/>
    <cellStyle name="Comma 2 2 17 3 2 4" xfId="18933" xr:uid="{E90443FD-30E0-4D43-A0E9-8E74AD493688}"/>
    <cellStyle name="Comma 2 2 17 3 3" xfId="5984" xr:uid="{A612A917-2B7E-417F-98BA-215C0F704D3E}"/>
    <cellStyle name="Comma 2 2 17 3 3 2" xfId="25945" xr:uid="{350454F0-5AF6-4DB0-B9F1-7A1D9112FF8C}"/>
    <cellStyle name="Comma 2 2 17 3 3 3" xfId="17706" xr:uid="{49BC7755-30D8-4D05-BE6E-DCCC0BF85CB2}"/>
    <cellStyle name="Comma 2 2 17 3 4" xfId="4598" xr:uid="{2093186F-1FE8-4FB6-8674-79549A327E33}"/>
    <cellStyle name="Comma 2 2 17 3 4 2" xfId="16382" xr:uid="{06EB2E22-2A97-4046-B6E1-4210E480D2FD}"/>
    <cellStyle name="Comma 2 2 17 3 5" xfId="11322" xr:uid="{95C9244F-E130-467C-9E4E-CEBBB7F9E177}"/>
    <cellStyle name="Comma 2 2 17 3 5 2" xfId="22777" xr:uid="{82727192-817B-4F63-A628-5A867023F759}"/>
    <cellStyle name="Comma 2 2 17 3 6" xfId="24659" xr:uid="{C99F1807-570E-4B7E-ABFD-23BB10972767}"/>
    <cellStyle name="Comma 2 2 17 3 7" xfId="14498" xr:uid="{9D9C3B1D-ADBA-4DBE-8E6F-A664C9B69165}"/>
    <cellStyle name="Comma 2 2 17 4" xfId="2523" xr:uid="{C805086B-43E2-441E-B259-ABC51DB95DC8}"/>
    <cellStyle name="Comma 2 2 17 4 2" xfId="7926" xr:uid="{E4CCE32C-1043-42C7-B230-3651BDEE5360}"/>
    <cellStyle name="Comma 2 2 17 4 2 2" xfId="12635" xr:uid="{83567810-257C-4FAA-9F7A-A287D5618FD2}"/>
    <cellStyle name="Comma 2 2 17 4 2 2 2" xfId="24090" xr:uid="{A1487D90-01AB-45B8-8549-C858E7E94384}"/>
    <cellStyle name="Comma 2 2 17 4 2 3" xfId="27632" xr:uid="{2D8FDAC6-4EC4-4789-A77A-80B9854E1927}"/>
    <cellStyle name="Comma 2 2 17 4 2 4" xfId="19392" xr:uid="{67FBB68B-4FD1-41B6-890A-5B81C15A0F2B}"/>
    <cellStyle name="Comma 2 2 17 4 3" xfId="6651" xr:uid="{04CF50B9-F76E-4F84-8F48-A669A51901EF}"/>
    <cellStyle name="Comma 2 2 17 4 3 2" xfId="26415" xr:uid="{40D6CAAE-3318-423F-9AFA-F44F93E207F7}"/>
    <cellStyle name="Comma 2 2 17 4 3 3" xfId="18239" xr:uid="{10C00248-83C8-444E-B246-B23D841ABC73}"/>
    <cellStyle name="Comma 2 2 17 4 4" xfId="4418" xr:uid="{5C23CD5E-678A-401E-8D45-4456CF3A98EE}"/>
    <cellStyle name="Comma 2 2 17 4 4 2" xfId="16202" xr:uid="{2AC3C898-8A0B-4157-B061-B6679EDD2A6B}"/>
    <cellStyle name="Comma 2 2 17 4 5" xfId="11550" xr:uid="{54B0E72C-61CE-48C9-8B35-11C6C7704D8A}"/>
    <cellStyle name="Comma 2 2 17 4 5 2" xfId="23005" xr:uid="{1E2E0AB3-ACA0-4D67-A80F-409EE1C76893}"/>
    <cellStyle name="Comma 2 2 17 4 6" xfId="24481" xr:uid="{B1EAD035-E427-4E9A-85B5-B95B237AD382}"/>
    <cellStyle name="Comma 2 2 17 4 7" xfId="14318" xr:uid="{D077DC4B-2F39-42DE-9092-02A281A689C8}"/>
    <cellStyle name="Comma 2 2 17 5" xfId="3019" xr:uid="{AC732CF3-D3EB-4B6E-8227-185A40FFC262}"/>
    <cellStyle name="Comma 2 2 17 5 2" xfId="6845" xr:uid="{C75293BB-F11D-4A7D-88D0-AED236BD2568}"/>
    <cellStyle name="Comma 2 2 17 5 2 2" xfId="26570" xr:uid="{F5E63158-801E-44CF-838A-460BB0C21F9A}"/>
    <cellStyle name="Comma 2 2 17 5 2 3" xfId="18411" xr:uid="{49861E6E-7AAA-4639-8B4A-ED8B141F3E14}"/>
    <cellStyle name="Comma 2 2 17 5 3" xfId="4912" xr:uid="{845590C1-FCB0-4607-9801-544B007E1F31}"/>
    <cellStyle name="Comma 2 2 17 5 3 2" xfId="16696" xr:uid="{4A1BDDBB-BB20-44AF-96D3-4DD35A2B37AB}"/>
    <cellStyle name="Comma 2 2 17 5 4" xfId="11705" xr:uid="{1A8BADCF-AF67-47CC-AB76-63BA43F2CAC4}"/>
    <cellStyle name="Comma 2 2 17 5 4 2" xfId="23160" xr:uid="{F9174206-CFDD-4628-A323-43E72B557AFC}"/>
    <cellStyle name="Comma 2 2 17 5 5" xfId="24971" xr:uid="{7318EBC1-3DE6-43AE-B4F1-83F74B1B0952}"/>
    <cellStyle name="Comma 2 2 17 5 6" xfId="14812" xr:uid="{210A3D78-576A-472C-81A6-2AC606076837}"/>
    <cellStyle name="Comma 2 2 17 6" xfId="5347" xr:uid="{811FEC07-492C-4057-AB85-125B6ED23555}"/>
    <cellStyle name="Comma 2 2 17 6 2" xfId="25406" xr:uid="{8CF8E712-B49B-4135-8974-4CA842932908}"/>
    <cellStyle name="Comma 2 2 17 6 3" xfId="17131" xr:uid="{DD5683B6-C806-41BE-BBA2-9B3A749728D0}"/>
    <cellStyle name="Comma 2 2 17 7" xfId="3884" xr:uid="{BC86753D-D999-4C53-87BC-C820245E0536}"/>
    <cellStyle name="Comma 2 2 17 7 2" xfId="15671" xr:uid="{7D3E64AC-D5E5-4581-B876-5860A5C8D627}"/>
    <cellStyle name="Comma 2 2 17 8" xfId="11127" xr:uid="{E955A2B7-A959-4279-B49F-68665FECEA91}"/>
    <cellStyle name="Comma 2 2 17 8 2" xfId="22582" xr:uid="{DA823573-7D32-489A-B05B-E65C32886E5A}"/>
    <cellStyle name="Comma 2 2 17 9" xfId="24193" xr:uid="{47C0B206-2BC5-46B8-B624-C95437191B7B}"/>
    <cellStyle name="Comma 2 2 18" xfId="1341" xr:uid="{A703CF2E-5F6E-419C-942B-21B6492C9BE6}"/>
    <cellStyle name="Comma 2 2 18 10" xfId="13805" xr:uid="{5778AD7E-BC4E-47F1-B935-2C3D5C03ED5D}"/>
    <cellStyle name="Comma 2 2 18 2" xfId="2409" xr:uid="{B686CCE4-2094-4F7E-9041-57580A1940EA}"/>
    <cellStyle name="Comma 2 2 18 2 2" xfId="2794" xr:uid="{D9D21082-173A-4F86-83F5-5873432EF5DB}"/>
    <cellStyle name="Comma 2 2 18 2 2 2" xfId="7669" xr:uid="{84851C90-FBAB-4987-A1DD-F2FA9EEBA222}"/>
    <cellStyle name="Comma 2 2 18 2 2 2 2" xfId="12444" xr:uid="{FD9E5051-6872-434E-B2C4-3954597DB50C}"/>
    <cellStyle name="Comma 2 2 18 2 2 2 2 2" xfId="23899" xr:uid="{E4AFCF78-4985-4524-8DFE-900204588A96}"/>
    <cellStyle name="Comma 2 2 18 2 2 2 3" xfId="27376" xr:uid="{38C9C111-B959-48F6-88BB-606F0C075478}"/>
    <cellStyle name="Comma 2 2 18 2 2 2 4" xfId="19180" xr:uid="{D7A18D21-092E-4F04-B352-539B54D95919}"/>
    <cellStyle name="Comma 2 2 18 2 2 3" xfId="6238" xr:uid="{1969386B-900A-48CD-B8B6-132EDB1A091D}"/>
    <cellStyle name="Comma 2 2 18 2 2 3 2" xfId="26190" xr:uid="{F402C74D-0403-49A2-84EE-28A5F3CC439B}"/>
    <cellStyle name="Comma 2 2 18 2 2 3 3" xfId="17955" xr:uid="{6E588D14-7437-473B-B91F-F253E7F13521}"/>
    <cellStyle name="Comma 2 2 18 2 2 4" xfId="4688" xr:uid="{FCF507FD-6D1A-4652-A330-06494B60E3A6}"/>
    <cellStyle name="Comma 2 2 18 2 2 4 2" xfId="16472" xr:uid="{2365D605-876C-4E33-ABE6-940E02B42327}"/>
    <cellStyle name="Comma 2 2 18 2 2 5" xfId="11411" xr:uid="{4A2BE122-4235-4686-9ACE-39E946639693}"/>
    <cellStyle name="Comma 2 2 18 2 2 5 2" xfId="22866" xr:uid="{D8C6AD64-7037-4BBB-BE83-8416DC651BEF}"/>
    <cellStyle name="Comma 2 2 18 2 2 6" xfId="24748" xr:uid="{6FD31F1F-43A5-44A0-A54E-EF62259A0CA3}"/>
    <cellStyle name="Comma 2 2 18 2 2 7" xfId="14587" xr:uid="{D4C73CD6-ADB8-4F1E-B19C-85D17B86D884}"/>
    <cellStyle name="Comma 2 2 18 2 3" xfId="2613" xr:uid="{CF8A0222-600B-4D98-B59A-88EDF3D3A04D}"/>
    <cellStyle name="Comma 2 2 18 2 3 2" xfId="7052" xr:uid="{07A75F8E-1C9E-43B0-8DC7-210BFD93BDED}"/>
    <cellStyle name="Comma 2 2 18 2 3 2 2" xfId="26768" xr:uid="{C51D7CBE-CD2D-42D0-B7DF-1D4C7956758F}"/>
    <cellStyle name="Comma 2 2 18 2 3 2 3" xfId="18613" xr:uid="{ABA0096C-C2D3-4348-AA27-9CED8141C8CE}"/>
    <cellStyle name="Comma 2 2 18 2 3 3" xfId="4508" xr:uid="{0807885B-2D03-4630-AC59-EB4B9836378C}"/>
    <cellStyle name="Comma 2 2 18 2 3 3 2" xfId="16292" xr:uid="{2F95CC1D-3356-4EA0-8B49-50EA8459F471}"/>
    <cellStyle name="Comma 2 2 18 2 3 4" xfId="11902" xr:uid="{002A4F49-EBF1-45A4-A768-124748B22250}"/>
    <cellStyle name="Comma 2 2 18 2 3 4 2" xfId="23357" xr:uid="{59CC1B5E-05C6-45B4-8459-CDC4B656887A}"/>
    <cellStyle name="Comma 2 2 18 2 3 5" xfId="24570" xr:uid="{FE717AE5-9E36-4C97-8AE6-0FB0A38FA4C9}"/>
    <cellStyle name="Comma 2 2 18 2 3 6" xfId="14408" xr:uid="{34A1C308-CDAE-499A-8F04-45DEFF48D5E2}"/>
    <cellStyle name="Comma 2 2 18 2 4" xfId="3289" xr:uid="{889E2B62-7DFC-4A0D-87F2-79820C42D035}"/>
    <cellStyle name="Comma 2 2 18 2 4 2" xfId="5181" xr:uid="{C8D07153-CE5A-476C-9597-FDEE36CE16B8}"/>
    <cellStyle name="Comma 2 2 18 2 4 2 2" xfId="16965" xr:uid="{EE5BB21A-08F4-4B2F-845C-983C209B7860}"/>
    <cellStyle name="Comma 2 2 18 2 4 3" xfId="25240" xr:uid="{0616C32B-5649-4AAE-B1FF-BBF3502A6B53}"/>
    <cellStyle name="Comma 2 2 18 2 4 4" xfId="15081" xr:uid="{B08DA5B6-F9CB-47F6-9E62-5170EC89F87F}"/>
    <cellStyle name="Comma 2 2 18 2 5" xfId="5619" xr:uid="{333A9B9A-F322-4207-9C43-A6192193037F}"/>
    <cellStyle name="Comma 2 2 18 2 5 2" xfId="25648" xr:uid="{9EF540DA-3723-4340-9D4B-F668267B094A}"/>
    <cellStyle name="Comma 2 2 18 2 5 3" xfId="17387" xr:uid="{E782C8BA-5477-46C0-BB83-5D2CC0C5263E}"/>
    <cellStyle name="Comma 2 2 18 2 6" xfId="4312" xr:uid="{6AB90BE2-3430-4B5C-9F19-9569FC5E71B1}"/>
    <cellStyle name="Comma 2 2 18 2 6 2" xfId="16096" xr:uid="{55F81396-5A00-4269-AA04-EE25AC08229B}"/>
    <cellStyle name="Comma 2 2 18 2 7" xfId="11230" xr:uid="{FED57930-34F7-461B-A508-6EB711DF7286}"/>
    <cellStyle name="Comma 2 2 18 2 7 2" xfId="22685" xr:uid="{9AEB66BA-18B8-4B2E-8771-59D957FCBFAB}"/>
    <cellStyle name="Comma 2 2 18 2 8" xfId="24385" xr:uid="{F48229B4-F9AB-46EE-B7FE-9586C2A70634}"/>
    <cellStyle name="Comma 2 2 18 2 9" xfId="14212" xr:uid="{CC0BD04A-FB40-4C0A-AA45-F061138A45D5}"/>
    <cellStyle name="Comma 2 2 18 3" xfId="2705" xr:uid="{698312B6-B965-4AF7-A1D1-063DF2ECC5A7}"/>
    <cellStyle name="Comma 2 2 18 3 2" xfId="7416" xr:uid="{BC29F02C-A5FC-4CB6-8A8C-E86B53E699F5}"/>
    <cellStyle name="Comma 2 2 18 3 2 2" xfId="12200" xr:uid="{B3AB225E-8F9C-450E-B8D8-9424E2DA9D82}"/>
    <cellStyle name="Comma 2 2 18 3 2 2 2" xfId="23655" xr:uid="{BBF1F270-BAEC-4CA2-AAB7-BE270CE18A92}"/>
    <cellStyle name="Comma 2 2 18 3 2 3" xfId="27132" xr:uid="{FE47F5D7-AE28-42FB-8FC5-531BC26F0DA5}"/>
    <cellStyle name="Comma 2 2 18 3 2 4" xfId="18934" xr:uid="{31CF1D9D-6A15-4925-BE05-5C323E1F1BFF}"/>
    <cellStyle name="Comma 2 2 18 3 3" xfId="5985" xr:uid="{0722EA31-02B7-4257-B3F1-AEDF78120B4C}"/>
    <cellStyle name="Comma 2 2 18 3 3 2" xfId="25946" xr:uid="{B6BE9674-EDF1-4410-913B-A68A4A35908C}"/>
    <cellStyle name="Comma 2 2 18 3 3 3" xfId="17707" xr:uid="{482B2B6C-CD33-472F-B633-21AC46F5A75F}"/>
    <cellStyle name="Comma 2 2 18 3 4" xfId="4599" xr:uid="{207DB84F-7884-41E5-8868-6D70661A163D}"/>
    <cellStyle name="Comma 2 2 18 3 4 2" xfId="16383" xr:uid="{05D25B28-4EE9-47CA-916D-2EE5D4F0CD72}"/>
    <cellStyle name="Comma 2 2 18 3 5" xfId="11323" xr:uid="{C9955ADD-1E4D-4647-B929-ABF7DDF84A34}"/>
    <cellStyle name="Comma 2 2 18 3 5 2" xfId="22778" xr:uid="{7CF28824-CC8F-425B-83BD-5B5EEBAD314A}"/>
    <cellStyle name="Comma 2 2 18 3 6" xfId="24660" xr:uid="{F3CE94EC-45B1-43D1-B197-B937E982C962}"/>
    <cellStyle name="Comma 2 2 18 3 7" xfId="14499" xr:uid="{D6EC0C85-0B00-45F0-AFA1-D226F5DD4155}"/>
    <cellStyle name="Comma 2 2 18 4" xfId="2524" xr:uid="{23C1A691-1FE3-415A-8FDA-45FBF8F95D88}"/>
    <cellStyle name="Comma 2 2 18 4 2" xfId="7927" xr:uid="{3F927B41-73F4-43CE-8BC7-EC81ED340D03}"/>
    <cellStyle name="Comma 2 2 18 4 2 2" xfId="12636" xr:uid="{D5FB3A54-6F5B-45E8-B0EB-CADF40B66764}"/>
    <cellStyle name="Comma 2 2 18 4 2 2 2" xfId="24091" xr:uid="{58B53D74-A22B-4F97-981C-3B6CED846563}"/>
    <cellStyle name="Comma 2 2 18 4 2 3" xfId="27633" xr:uid="{6461BC15-6ACA-43E7-B5F2-A153EDF5D045}"/>
    <cellStyle name="Comma 2 2 18 4 2 4" xfId="19393" xr:uid="{0C290298-6BED-4841-9CF6-9FE5E1EC0E29}"/>
    <cellStyle name="Comma 2 2 18 4 3" xfId="6652" xr:uid="{602AFD63-F2B6-4F76-9547-67E75952E2E0}"/>
    <cellStyle name="Comma 2 2 18 4 3 2" xfId="26416" xr:uid="{E74AD37A-9A6F-49AF-B294-F96A0A5674F7}"/>
    <cellStyle name="Comma 2 2 18 4 3 3" xfId="18240" xr:uid="{C36B6A9D-492A-4D04-90D6-7088684A8CF6}"/>
    <cellStyle name="Comma 2 2 18 4 4" xfId="4419" xr:uid="{6D336859-4BE4-41C6-8F11-799B14D7DE74}"/>
    <cellStyle name="Comma 2 2 18 4 4 2" xfId="16203" xr:uid="{572D380F-4984-4461-BA53-B75D1F9F579C}"/>
    <cellStyle name="Comma 2 2 18 4 5" xfId="11551" xr:uid="{13614791-9810-4271-80B4-75FA2EE2C001}"/>
    <cellStyle name="Comma 2 2 18 4 5 2" xfId="23006" xr:uid="{8B976784-7DD2-459F-BFD4-BE9367AD0308}"/>
    <cellStyle name="Comma 2 2 18 4 6" xfId="24482" xr:uid="{FB288B6A-F3D1-4DEB-AAA6-2893158654D1}"/>
    <cellStyle name="Comma 2 2 18 4 7" xfId="14319" xr:uid="{3FECA619-BC32-4259-9B63-5E218887BB42}"/>
    <cellStyle name="Comma 2 2 18 5" xfId="3020" xr:uid="{C5DEE871-DF59-46CA-9828-5222E3C12EF5}"/>
    <cellStyle name="Comma 2 2 18 5 2" xfId="6846" xr:uid="{2E404486-E60A-47EC-8CD8-C8542D0C9BA4}"/>
    <cellStyle name="Comma 2 2 18 5 2 2" xfId="26571" xr:uid="{13879FBD-3855-41B5-A87B-77D53419BB00}"/>
    <cellStyle name="Comma 2 2 18 5 2 3" xfId="18412" xr:uid="{2FEDF099-3CAA-4216-8F2C-A1A668112D10}"/>
    <cellStyle name="Comma 2 2 18 5 3" xfId="4913" xr:uid="{A5DE02AC-8D92-47B2-87B0-612194C61AAD}"/>
    <cellStyle name="Comma 2 2 18 5 3 2" xfId="16697" xr:uid="{F3B9310E-1F79-4BC6-9EC1-BFBE9A1AFF2D}"/>
    <cellStyle name="Comma 2 2 18 5 4" xfId="11706" xr:uid="{5D1E86E6-C444-4CC6-9903-B179F44C1AA7}"/>
    <cellStyle name="Comma 2 2 18 5 4 2" xfId="23161" xr:uid="{CBA82435-C2C0-43BF-962A-AAEB61A3580F}"/>
    <cellStyle name="Comma 2 2 18 5 5" xfId="24972" xr:uid="{09E1A07C-1ED1-41FB-9197-E8C95FEA5346}"/>
    <cellStyle name="Comma 2 2 18 5 6" xfId="14813" xr:uid="{BAF65D5F-95F4-47D7-A162-D157DAADDD57}"/>
    <cellStyle name="Comma 2 2 18 6" xfId="5348" xr:uid="{B8317FBD-8F28-4EB2-BEAD-48346ADEA297}"/>
    <cellStyle name="Comma 2 2 18 6 2" xfId="25407" xr:uid="{9D002F6F-97D3-4410-8F6D-26A6BB866A02}"/>
    <cellStyle name="Comma 2 2 18 6 3" xfId="17132" xr:uid="{D67A3451-901B-4630-9D72-891BE7C98359}"/>
    <cellStyle name="Comma 2 2 18 7" xfId="3885" xr:uid="{4B2A854D-798F-40C8-A00A-F09F31F42826}"/>
    <cellStyle name="Comma 2 2 18 7 2" xfId="15672" xr:uid="{6803F960-8A73-46F0-9863-4123F9585406}"/>
    <cellStyle name="Comma 2 2 18 8" xfId="11128" xr:uid="{D883DC11-EBCC-4934-B653-E1D5959DD8A4}"/>
    <cellStyle name="Comma 2 2 18 8 2" xfId="22583" xr:uid="{207C6AE6-AA7B-4FC4-8BAD-AF8AE6312B47}"/>
    <cellStyle name="Comma 2 2 18 9" xfId="24194" xr:uid="{F96F6633-4D08-4231-AFE3-688810E359CF}"/>
    <cellStyle name="Comma 2 2 19" xfId="1342" xr:uid="{3BFBA9EE-7B35-422E-9A51-1A1D25BDAE92}"/>
    <cellStyle name="Comma 2 2 19 10" xfId="13806" xr:uid="{6E49A39D-B30F-4193-BBF6-879775DC6450}"/>
    <cellStyle name="Comma 2 2 19 2" xfId="2410" xr:uid="{331CEFD3-A0D1-439D-B306-D68C869C3F7B}"/>
    <cellStyle name="Comma 2 2 19 2 2" xfId="2795" xr:uid="{B140FFFF-4E20-4406-837B-AA6EF14ACA8B}"/>
    <cellStyle name="Comma 2 2 19 2 2 2" xfId="7670" xr:uid="{86B9402E-41B4-4490-B8FD-14A85879EAB4}"/>
    <cellStyle name="Comma 2 2 19 2 2 2 2" xfId="12445" xr:uid="{76BD2FB5-EC2F-4794-99A2-B3E5CFFFFA4F}"/>
    <cellStyle name="Comma 2 2 19 2 2 2 2 2" xfId="23900" xr:uid="{7641A3F9-7D90-44EB-AEFD-FFB96CA50C2C}"/>
    <cellStyle name="Comma 2 2 19 2 2 2 3" xfId="27377" xr:uid="{EBA85466-F46C-4E26-A877-E1FB659CD5DB}"/>
    <cellStyle name="Comma 2 2 19 2 2 2 4" xfId="19181" xr:uid="{BA913E58-D0B1-4E0C-82FF-4044E6495F0B}"/>
    <cellStyle name="Comma 2 2 19 2 2 3" xfId="6239" xr:uid="{BAEC2FF5-938B-4CE9-B58D-88A6388684D9}"/>
    <cellStyle name="Comma 2 2 19 2 2 3 2" xfId="26191" xr:uid="{ED947151-66EE-4ADE-BD0B-25E0D7004EBA}"/>
    <cellStyle name="Comma 2 2 19 2 2 3 3" xfId="17956" xr:uid="{D0E526B8-B2FE-4D74-95AD-70EECBE32FC8}"/>
    <cellStyle name="Comma 2 2 19 2 2 4" xfId="4689" xr:uid="{32D5BD16-355F-4F25-8B1A-5EEE4B356F15}"/>
    <cellStyle name="Comma 2 2 19 2 2 4 2" xfId="16473" xr:uid="{897ED2AB-4C4B-4A2F-9CBC-C6A2416FB66B}"/>
    <cellStyle name="Comma 2 2 19 2 2 5" xfId="11412" xr:uid="{8428CBF6-B761-417E-9459-0FA6369955A8}"/>
    <cellStyle name="Comma 2 2 19 2 2 5 2" xfId="22867" xr:uid="{BA634078-02A4-4415-8CD4-24A8EAF7CE36}"/>
    <cellStyle name="Comma 2 2 19 2 2 6" xfId="24749" xr:uid="{75DB9141-C0E7-44A2-AD26-BDC046ADF170}"/>
    <cellStyle name="Comma 2 2 19 2 2 7" xfId="14588" xr:uid="{DE21A93D-16D8-4CE5-9B46-9BAF83E970BD}"/>
    <cellStyle name="Comma 2 2 19 2 3" xfId="2614" xr:uid="{3E71A755-ECAF-4408-BB30-6F4760FBD985}"/>
    <cellStyle name="Comma 2 2 19 2 3 2" xfId="7053" xr:uid="{13371DA5-4324-4261-BB80-9760F1FAA829}"/>
    <cellStyle name="Comma 2 2 19 2 3 2 2" xfId="26769" xr:uid="{6B5E4E75-E355-43D9-A4F9-54F8568683B6}"/>
    <cellStyle name="Comma 2 2 19 2 3 2 3" xfId="18614" xr:uid="{493B9A03-AA0C-427F-B911-1CF2F07DCBDC}"/>
    <cellStyle name="Comma 2 2 19 2 3 3" xfId="4509" xr:uid="{884FAB29-EB32-4EBD-93BB-E36E99549C49}"/>
    <cellStyle name="Comma 2 2 19 2 3 3 2" xfId="16293" xr:uid="{A782E2A5-8C0C-4316-9CF6-8ED6CFF0C2E4}"/>
    <cellStyle name="Comma 2 2 19 2 3 4" xfId="11903" xr:uid="{E0B4B9F4-D59D-4B93-AE5B-2E8C57977D95}"/>
    <cellStyle name="Comma 2 2 19 2 3 4 2" xfId="23358" xr:uid="{51BD78AC-7D37-4651-B963-6739B8B201A4}"/>
    <cellStyle name="Comma 2 2 19 2 3 5" xfId="24571" xr:uid="{C3978455-0630-4B28-8532-6A4FAD1174BD}"/>
    <cellStyle name="Comma 2 2 19 2 3 6" xfId="14409" xr:uid="{BF0E6320-65CB-4CE8-AE64-D24A4975033A}"/>
    <cellStyle name="Comma 2 2 19 2 4" xfId="3290" xr:uid="{EDB667C8-C984-4C17-8A7D-0CDFEE4309EB}"/>
    <cellStyle name="Comma 2 2 19 2 4 2" xfId="5182" xr:uid="{6DF3B9E8-63D6-4431-9C76-EE861FA425C3}"/>
    <cellStyle name="Comma 2 2 19 2 4 2 2" xfId="16966" xr:uid="{39C171E0-FBE4-4813-8091-0895E192AE5F}"/>
    <cellStyle name="Comma 2 2 19 2 4 3" xfId="25241" xr:uid="{C99DB2CC-C68B-4443-A5E0-F48A8C98549B}"/>
    <cellStyle name="Comma 2 2 19 2 4 4" xfId="15082" xr:uid="{C651D3D0-CFB4-413E-AFF8-AA6519CBEB9E}"/>
    <cellStyle name="Comma 2 2 19 2 5" xfId="5620" xr:uid="{17A0337F-0481-4ED9-B259-E30044226B51}"/>
    <cellStyle name="Comma 2 2 19 2 5 2" xfId="25649" xr:uid="{8A04EC5E-6159-45CF-A96E-803427CDED4F}"/>
    <cellStyle name="Comma 2 2 19 2 5 3" xfId="17388" xr:uid="{C08FD0AF-16AB-419A-82CA-AB8D3CD0B6DA}"/>
    <cellStyle name="Comma 2 2 19 2 6" xfId="4313" xr:uid="{A1350EB8-4CAB-4D84-898C-905DFB3B8DCC}"/>
    <cellStyle name="Comma 2 2 19 2 6 2" xfId="16097" xr:uid="{62ED3ED0-E724-4AF1-B5B1-286E3B8E4C06}"/>
    <cellStyle name="Comma 2 2 19 2 7" xfId="11231" xr:uid="{43452462-70CB-4827-A16A-CEDC3666D947}"/>
    <cellStyle name="Comma 2 2 19 2 7 2" xfId="22686" xr:uid="{AF8F8E77-04BB-4D94-86C7-6884174BFC3E}"/>
    <cellStyle name="Comma 2 2 19 2 8" xfId="24386" xr:uid="{24418A1D-1178-4446-8451-D0176D98C81E}"/>
    <cellStyle name="Comma 2 2 19 2 9" xfId="14213" xr:uid="{544C2A85-AB21-47E5-8654-4E356059BF54}"/>
    <cellStyle name="Comma 2 2 19 3" xfId="2706" xr:uid="{62164747-96C5-4A1B-9D12-0362BFE8E317}"/>
    <cellStyle name="Comma 2 2 19 3 2" xfId="7417" xr:uid="{2C4BE290-A3C3-4128-AA3E-D3579C7397CC}"/>
    <cellStyle name="Comma 2 2 19 3 2 2" xfId="12201" xr:uid="{A0E24DFC-97C0-4907-AC20-7DCCDE54316F}"/>
    <cellStyle name="Comma 2 2 19 3 2 2 2" xfId="23656" xr:uid="{27E80442-6328-4544-8ADA-A04EA0B819C7}"/>
    <cellStyle name="Comma 2 2 19 3 2 3" xfId="27133" xr:uid="{0C583A8B-3A1B-4CCD-943E-E97F383EFC55}"/>
    <cellStyle name="Comma 2 2 19 3 2 4" xfId="18935" xr:uid="{FB2343B9-5C67-4C86-811B-FEF1BD2574DE}"/>
    <cellStyle name="Comma 2 2 19 3 3" xfId="5986" xr:uid="{FE47BCF5-4C78-4AC6-83C4-C88B9BA9F097}"/>
    <cellStyle name="Comma 2 2 19 3 3 2" xfId="25947" xr:uid="{06697FEE-73CD-43D1-95C7-B44EBBDCC8A7}"/>
    <cellStyle name="Comma 2 2 19 3 3 3" xfId="17708" xr:uid="{7F28EEFD-B854-4136-A0B2-1501E0A02C32}"/>
    <cellStyle name="Comma 2 2 19 3 4" xfId="4600" xr:uid="{FF68A4EE-3307-4F8D-B9AF-3BCD384A11F0}"/>
    <cellStyle name="Comma 2 2 19 3 4 2" xfId="16384" xr:uid="{B4822B9E-4FB2-4890-B5AD-62A2E985516A}"/>
    <cellStyle name="Comma 2 2 19 3 5" xfId="11324" xr:uid="{13E48C4E-9C3A-410A-848B-D560D4D876B6}"/>
    <cellStyle name="Comma 2 2 19 3 5 2" xfId="22779" xr:uid="{4FC47985-308D-413A-9941-7CBFAD0FD8B1}"/>
    <cellStyle name="Comma 2 2 19 3 6" xfId="24661" xr:uid="{6AE3ED46-1AE8-4E35-8975-7472397239DC}"/>
    <cellStyle name="Comma 2 2 19 3 7" xfId="14500" xr:uid="{AFFDDFA8-11AC-47DF-95D3-A7A39BD086EE}"/>
    <cellStyle name="Comma 2 2 19 4" xfId="2525" xr:uid="{C51A5991-AC41-4766-B446-148E4C7B5A5F}"/>
    <cellStyle name="Comma 2 2 19 4 2" xfId="7928" xr:uid="{DC303320-0CBF-4D46-9144-5CF20D905E53}"/>
    <cellStyle name="Comma 2 2 19 4 2 2" xfId="12637" xr:uid="{2A8AFD59-7C11-4937-A6D5-A1497406B7B3}"/>
    <cellStyle name="Comma 2 2 19 4 2 2 2" xfId="24092" xr:uid="{0679A28D-6C7B-45BF-A11A-9CF4E051422A}"/>
    <cellStyle name="Comma 2 2 19 4 2 3" xfId="27634" xr:uid="{035F6625-0E5F-4DCD-A682-88D9B25DF50A}"/>
    <cellStyle name="Comma 2 2 19 4 2 4" xfId="19394" xr:uid="{4A9765C5-C737-41E2-91B1-1FA688AA582C}"/>
    <cellStyle name="Comma 2 2 19 4 3" xfId="6653" xr:uid="{3CBDA074-0353-4F80-A8D4-DF6FB6B71A6B}"/>
    <cellStyle name="Comma 2 2 19 4 3 2" xfId="26417" xr:uid="{DEC325C4-CE7B-4FE0-B37C-CBA47E0D0895}"/>
    <cellStyle name="Comma 2 2 19 4 3 3" xfId="18241" xr:uid="{31ED0B6B-EF54-4DC8-BA18-0ECD4B9D7094}"/>
    <cellStyle name="Comma 2 2 19 4 4" xfId="4420" xr:uid="{DD412436-7F0A-4635-8E78-076C6A1E107E}"/>
    <cellStyle name="Comma 2 2 19 4 4 2" xfId="16204" xr:uid="{BBEA62C4-45DC-4885-B727-D2BA527A81D8}"/>
    <cellStyle name="Comma 2 2 19 4 5" xfId="11552" xr:uid="{DC01DF99-3C24-4BE5-9355-79D3943F46FF}"/>
    <cellStyle name="Comma 2 2 19 4 5 2" xfId="23007" xr:uid="{B4F389B8-9FB7-4298-88D2-23182F08F260}"/>
    <cellStyle name="Comma 2 2 19 4 6" xfId="24483" xr:uid="{E5208DD7-7601-4399-A833-9474DEE2A8EB}"/>
    <cellStyle name="Comma 2 2 19 4 7" xfId="14320" xr:uid="{896A04FB-0A7E-48D5-97C1-7B95CCFB625F}"/>
    <cellStyle name="Comma 2 2 19 5" xfId="3021" xr:uid="{FE37B36F-006B-4423-B901-160E80481937}"/>
    <cellStyle name="Comma 2 2 19 5 2" xfId="6847" xr:uid="{CBFAFA3D-B74B-4E26-85CF-041A47FACDDA}"/>
    <cellStyle name="Comma 2 2 19 5 2 2" xfId="26572" xr:uid="{7090352B-28E9-4CFC-BBD3-8B7B5E8E5662}"/>
    <cellStyle name="Comma 2 2 19 5 2 3" xfId="18413" xr:uid="{2446D722-C356-4734-ABBC-526ED5D754F6}"/>
    <cellStyle name="Comma 2 2 19 5 3" xfId="4914" xr:uid="{90F74128-5756-484E-A866-D44C29C0BE28}"/>
    <cellStyle name="Comma 2 2 19 5 3 2" xfId="16698" xr:uid="{390727C4-7369-4E49-84CF-99079E3B02D4}"/>
    <cellStyle name="Comma 2 2 19 5 4" xfId="11707" xr:uid="{76EBB27F-AEFD-4A92-89A8-EFC33E102EB2}"/>
    <cellStyle name="Comma 2 2 19 5 4 2" xfId="23162" xr:uid="{415C2E60-C1B5-4541-B2CF-8345AD8227F6}"/>
    <cellStyle name="Comma 2 2 19 5 5" xfId="24973" xr:uid="{442D1070-1264-438E-A737-EDF4E127E563}"/>
    <cellStyle name="Comma 2 2 19 5 6" xfId="14814" xr:uid="{97625574-0B24-4FB1-B8BB-46C5887E67FF}"/>
    <cellStyle name="Comma 2 2 19 6" xfId="5349" xr:uid="{08FCEFC6-8B9A-4A6F-9334-B930D5EDD933}"/>
    <cellStyle name="Comma 2 2 19 6 2" xfId="25408" xr:uid="{853DA9C4-C626-4B51-A2B5-098BC1519323}"/>
    <cellStyle name="Comma 2 2 19 6 3" xfId="17133" xr:uid="{10C1D40E-2D40-49E2-B4F1-95A2F0D3F05B}"/>
    <cellStyle name="Comma 2 2 19 7" xfId="3886" xr:uid="{776702EB-2374-4B81-8EA6-8486452D4804}"/>
    <cellStyle name="Comma 2 2 19 7 2" xfId="15673" xr:uid="{BEC143F3-8A87-484B-856A-7A158DEE3D27}"/>
    <cellStyle name="Comma 2 2 19 8" xfId="11129" xr:uid="{68230899-EE11-4752-96F8-71C45240861F}"/>
    <cellStyle name="Comma 2 2 19 8 2" xfId="22584" xr:uid="{DFDB1C97-742F-43BD-AD59-BDEDDFDF9185}"/>
    <cellStyle name="Comma 2 2 19 9" xfId="24195" xr:uid="{D8D8F551-15B7-4D39-BEA3-721F5A496E7B}"/>
    <cellStyle name="Comma 2 2 2" xfId="261" xr:uid="{B151CACF-7B1B-4546-AF86-F21D5639B5C7}"/>
    <cellStyle name="Comma 2 2 2 10" xfId="1344" xr:uid="{7928FADA-85A5-45C8-AD20-A73087F52D8B}"/>
    <cellStyle name="Comma 2 2 2 11" xfId="1345" xr:uid="{A462E9DB-4BE6-4DF2-9FC3-EC8410335795}"/>
    <cellStyle name="Comma 2 2 2 12" xfId="1346" xr:uid="{526DABA4-4E14-4D83-BF4A-0A7A06AD46ED}"/>
    <cellStyle name="Comma 2 2 2 13" xfId="1347" xr:uid="{37EDF9FC-9D7B-4B40-94EE-2AC55F3AC6AA}"/>
    <cellStyle name="Comma 2 2 2 14" xfId="1348" xr:uid="{E91FCA32-3DF3-440A-9D8F-DB1EA0F60F05}"/>
    <cellStyle name="Comma 2 2 2 15" xfId="1349" xr:uid="{8396B766-2CDB-4163-AAFB-2862A48466F3}"/>
    <cellStyle name="Comma 2 2 2 16" xfId="1350" xr:uid="{6F30E989-1C6A-4E3C-B4FD-C9CE658F5A73}"/>
    <cellStyle name="Comma 2 2 2 17" xfId="1351" xr:uid="{9BADDE76-EFC5-4334-A947-827FA4D97378}"/>
    <cellStyle name="Comma 2 2 2 18" xfId="1352" xr:uid="{E3A47A0F-CA80-4329-8C29-E58BE3A8A0BF}"/>
    <cellStyle name="Comma 2 2 2 19" xfId="2411" xr:uid="{4198A19A-BCD3-429D-82A2-95AE144CB539}"/>
    <cellStyle name="Comma 2 2 2 19 2" xfId="2796" xr:uid="{3446611C-47F4-4CD5-8E7C-B7A8691DADE8}"/>
    <cellStyle name="Comma 2 2 2 19 2 2" xfId="7671" xr:uid="{328AA85A-1206-4B0C-AD67-F4980006C39F}"/>
    <cellStyle name="Comma 2 2 2 19 2 2 2" xfId="12446" xr:uid="{C001778E-ECB0-482A-8FC2-930D1364C6A9}"/>
    <cellStyle name="Comma 2 2 2 19 2 2 2 2" xfId="23901" xr:uid="{1B59A533-5B90-45A7-8F49-4F197250C764}"/>
    <cellStyle name="Comma 2 2 2 19 2 2 3" xfId="27378" xr:uid="{1D8C89A0-B747-4B30-97D9-2323DCE71304}"/>
    <cellStyle name="Comma 2 2 2 19 2 2 4" xfId="19182" xr:uid="{ACBF2EA8-5DC7-4F78-BD5A-E1A9BFA3D5BF}"/>
    <cellStyle name="Comma 2 2 2 19 2 3" xfId="6240" xr:uid="{FC80EE23-8CDD-48D4-8E65-6AC1BE685D96}"/>
    <cellStyle name="Comma 2 2 2 19 2 3 2" xfId="26192" xr:uid="{07D06BE1-2C5B-43E5-AF3C-FF9BADA05A2F}"/>
    <cellStyle name="Comma 2 2 2 19 2 3 3" xfId="17957" xr:uid="{7FCA7663-8C14-47EE-9207-09AEB99B5790}"/>
    <cellStyle name="Comma 2 2 2 19 2 4" xfId="4690" xr:uid="{07FAA8E0-9CD2-4C63-BA32-BE2E3C56088E}"/>
    <cellStyle name="Comma 2 2 2 19 2 4 2" xfId="16474" xr:uid="{1BD23682-69B8-4F45-8BD3-9164BE1A0328}"/>
    <cellStyle name="Comma 2 2 2 19 2 5" xfId="11413" xr:uid="{11A2E561-6CDE-4138-844A-601A267E2722}"/>
    <cellStyle name="Comma 2 2 2 19 2 5 2" xfId="22868" xr:uid="{23D5EF26-66D8-4FBE-8540-0B83A4289EFC}"/>
    <cellStyle name="Comma 2 2 2 19 2 6" xfId="24750" xr:uid="{F304AB0A-7BF2-4AF3-B058-ABE4B5439A88}"/>
    <cellStyle name="Comma 2 2 2 19 2 7" xfId="14589" xr:uid="{C6697BAA-E39A-4157-98FA-1207D02A0883}"/>
    <cellStyle name="Comma 2 2 2 19 3" xfId="2615" xr:uid="{32F2C182-B04C-4CB0-8960-6995ADB96B61}"/>
    <cellStyle name="Comma 2 2 2 19 3 2" xfId="7054" xr:uid="{794323E5-E508-4FEC-B637-F898DE9CE056}"/>
    <cellStyle name="Comma 2 2 2 19 3 2 2" xfId="26770" xr:uid="{4D50A659-8ABC-45B0-86F3-CF102E28F169}"/>
    <cellStyle name="Comma 2 2 2 19 3 2 3" xfId="18615" xr:uid="{9AA100CC-A402-4D69-99B7-F48EBDB49ECB}"/>
    <cellStyle name="Comma 2 2 2 19 3 3" xfId="4510" xr:uid="{F58F5DA7-EF1C-4C41-B2A3-CBA0C0DB9B42}"/>
    <cellStyle name="Comma 2 2 2 19 3 3 2" xfId="16294" xr:uid="{85DD7516-E5FA-4888-AAE5-C30E37362A45}"/>
    <cellStyle name="Comma 2 2 2 19 3 4" xfId="11904" xr:uid="{EC32ADA6-A1B0-4EBF-8BFE-5F8A179F39C5}"/>
    <cellStyle name="Comma 2 2 2 19 3 4 2" xfId="23359" xr:uid="{405F8181-BAF3-4EA9-965A-99ED54A221F3}"/>
    <cellStyle name="Comma 2 2 2 19 3 5" xfId="24572" xr:uid="{72DC7A10-43F9-40EE-B2CA-B94ECD16D4C4}"/>
    <cellStyle name="Comma 2 2 2 19 3 6" xfId="14410" xr:uid="{087442DE-5465-4DA0-BADD-E50C5B8DCEE0}"/>
    <cellStyle name="Comma 2 2 2 19 4" xfId="3291" xr:uid="{F949AF78-009E-4EEA-8392-454F72863D78}"/>
    <cellStyle name="Comma 2 2 2 19 4 2" xfId="5183" xr:uid="{F2D9EFAA-9E06-4A46-9CFE-2D3E5A8CDC86}"/>
    <cellStyle name="Comma 2 2 2 19 4 2 2" xfId="16967" xr:uid="{70E5CF2A-1EC6-4033-A64A-DF34400C45C1}"/>
    <cellStyle name="Comma 2 2 2 19 4 3" xfId="25242" xr:uid="{CD794164-3D94-4D36-B581-415E2957548B}"/>
    <cellStyle name="Comma 2 2 2 19 4 4" xfId="15083" xr:uid="{B076B0CE-DFD9-43C0-9252-1F93CC087A98}"/>
    <cellStyle name="Comma 2 2 2 19 5" xfId="5621" xr:uid="{36BB02FE-5822-4EBA-8989-7F5ADA51BD4A}"/>
    <cellStyle name="Comma 2 2 2 19 5 2" xfId="25650" xr:uid="{BED0B9C6-BF51-44F7-80D4-1866CF0B18F9}"/>
    <cellStyle name="Comma 2 2 2 19 5 3" xfId="17389" xr:uid="{49070511-37C7-4F24-86B3-B7DE7D1D22FA}"/>
    <cellStyle name="Comma 2 2 2 19 6" xfId="4314" xr:uid="{76ADE5F4-F31E-4B9D-82AD-BFB162ECF936}"/>
    <cellStyle name="Comma 2 2 2 19 6 2" xfId="16098" xr:uid="{594A0A2C-DBA3-4E58-9AF8-261BDEF2D7F8}"/>
    <cellStyle name="Comma 2 2 2 19 7" xfId="11232" xr:uid="{39293850-199C-4EEB-AB2C-03BD6F8F2B40}"/>
    <cellStyle name="Comma 2 2 2 19 7 2" xfId="22687" xr:uid="{DA9AF8B2-2DC5-4659-A23A-DDF6DBEA8748}"/>
    <cellStyle name="Comma 2 2 2 19 8" xfId="24387" xr:uid="{77F03A06-C55A-49C9-9ADC-6521143DD2D7}"/>
    <cellStyle name="Comma 2 2 2 19 9" xfId="14214" xr:uid="{7A9699E2-A13E-49FC-B682-793064FF56FC}"/>
    <cellStyle name="Comma 2 2 2 2" xfId="692" xr:uid="{345AF9AF-5CB4-4F9F-9005-91AC2BFD6A7E}"/>
    <cellStyle name="Comma 2 2 2 2 10" xfId="1071" xr:uid="{B0D3B58A-D83A-4D67-BC81-3EAEAB973107}"/>
    <cellStyle name="Comma 2 2 2 2 10 2" xfId="13662" xr:uid="{75D0F0D8-A4D5-4974-9594-086566C1B66E}"/>
    <cellStyle name="Comma 2 2 2 2 11" xfId="3818" xr:uid="{A561A855-C4D4-4328-89EE-5383E24522F3}"/>
    <cellStyle name="Comma 2 2 2 2 11 2" xfId="15606" xr:uid="{252F4E13-E927-4C61-88F5-BDFDDF2AD80B}"/>
    <cellStyle name="Comma 2 2 2 2 12" xfId="13339" xr:uid="{21142A0F-2631-4634-8CFF-DA217878385B}"/>
    <cellStyle name="Comma 2 2 2 2 2" xfId="1354" xr:uid="{9A599A36-BD7D-4539-BFEA-8F2085939EDB}"/>
    <cellStyle name="Comma 2 2 2 2 2 10" xfId="2527" xr:uid="{F70A8A12-C002-42DE-9F0C-A9D230C2AC40}"/>
    <cellStyle name="Comma 2 2 2 2 2 10 2" xfId="7930" xr:uid="{5A9D0045-7A3F-43EF-8C7F-D1D48ED996F1}"/>
    <cellStyle name="Comma 2 2 2 2 2 10 2 2" xfId="12639" xr:uid="{1F3FFF43-1DF1-40AF-A65C-62F49416A5F6}"/>
    <cellStyle name="Comma 2 2 2 2 2 10 2 2 2" xfId="24094" xr:uid="{A25CFAF8-B29B-46F2-B4E5-368BFB7B5767}"/>
    <cellStyle name="Comma 2 2 2 2 2 10 2 3" xfId="27636" xr:uid="{2E2347C3-AFD6-4828-A9AD-60E44C54E6A8}"/>
    <cellStyle name="Comma 2 2 2 2 2 10 2 4" xfId="19396" xr:uid="{5EB18F39-6A33-41CC-803C-9DA5CCF7CE41}"/>
    <cellStyle name="Comma 2 2 2 2 2 10 3" xfId="6655" xr:uid="{7CE45402-4412-4C97-A4C5-D18676E84154}"/>
    <cellStyle name="Comma 2 2 2 2 2 10 3 2" xfId="26419" xr:uid="{1B917CD2-6FEE-430C-ACC2-AE96E4B55681}"/>
    <cellStyle name="Comma 2 2 2 2 2 10 3 3" xfId="18243" xr:uid="{569C8D73-C063-4C6D-B819-58C3C5839E02}"/>
    <cellStyle name="Comma 2 2 2 2 2 10 4" xfId="4422" xr:uid="{8DA9BAAE-E8FB-4FC6-8DE9-19EEDF57A833}"/>
    <cellStyle name="Comma 2 2 2 2 2 10 4 2" xfId="16206" xr:uid="{54373389-FB12-406C-B44A-8DA94ACBB548}"/>
    <cellStyle name="Comma 2 2 2 2 2 10 5" xfId="11554" xr:uid="{216836DF-0D72-46A2-BC43-ED8F8AB7076D}"/>
    <cellStyle name="Comma 2 2 2 2 2 10 5 2" xfId="23009" xr:uid="{A55E2C8F-0D84-41D2-9B84-363188E6184C}"/>
    <cellStyle name="Comma 2 2 2 2 2 10 6" xfId="24485" xr:uid="{3BB56D42-EBDB-46D4-9BD9-347360910763}"/>
    <cellStyle name="Comma 2 2 2 2 2 10 7" xfId="14322" xr:uid="{DB6C4D26-DD06-497C-8598-9A3E78ABD115}"/>
    <cellStyle name="Comma 2 2 2 2 2 11" xfId="3031" xr:uid="{1560CEDA-0C5A-480E-9F3B-41AC7B55F9B2}"/>
    <cellStyle name="Comma 2 2 2 2 2 11 2" xfId="6849" xr:uid="{752B0FC8-6A16-425B-9B20-6565DD2C6135}"/>
    <cellStyle name="Comma 2 2 2 2 2 11 2 2" xfId="26574" xr:uid="{4B0AC202-F7EB-4787-BD6D-6548704F4FF9}"/>
    <cellStyle name="Comma 2 2 2 2 2 11 2 3" xfId="18415" xr:uid="{77B9F61C-0731-4395-97E1-3DD2269A77A0}"/>
    <cellStyle name="Comma 2 2 2 2 2 11 3" xfId="4924" xr:uid="{EB589BBC-9581-4C2C-A45E-85E383106C7F}"/>
    <cellStyle name="Comma 2 2 2 2 2 11 3 2" xfId="16708" xr:uid="{9D107765-069F-41A0-A07E-D82684279435}"/>
    <cellStyle name="Comma 2 2 2 2 2 11 4" xfId="11709" xr:uid="{23A27B1A-BCA2-413B-AEA8-CA966298AFBD}"/>
    <cellStyle name="Comma 2 2 2 2 2 11 4 2" xfId="23164" xr:uid="{A643A410-F327-42C1-AE9A-7AB33E1ACE86}"/>
    <cellStyle name="Comma 2 2 2 2 2 11 5" xfId="24983" xr:uid="{A31B3393-52BC-4AB8-8985-6714222CB558}"/>
    <cellStyle name="Comma 2 2 2 2 2 11 6" xfId="14824" xr:uid="{19D241BD-CBAC-4E92-BCE5-B2956351A352}"/>
    <cellStyle name="Comma 2 2 2 2 2 12" xfId="5351" xr:uid="{1C07FFB1-70DC-4892-B5B5-F063EBA63D15}"/>
    <cellStyle name="Comma 2 2 2 2 2 12 2" xfId="25410" xr:uid="{BC6DF1A6-9DCC-4C56-BA5F-E3CFA0EF6A84}"/>
    <cellStyle name="Comma 2 2 2 2 2 12 3" xfId="17135" xr:uid="{B38B64FE-DF14-4EE1-BDC3-EC27745AEF99}"/>
    <cellStyle name="Comma 2 2 2 2 2 13" xfId="3889" xr:uid="{63412FD9-E4AD-4BDD-AE19-9EAB9114A11B}"/>
    <cellStyle name="Comma 2 2 2 2 2 13 2" xfId="15676" xr:uid="{79680C76-57BC-4046-A665-C2704AD068F3}"/>
    <cellStyle name="Comma 2 2 2 2 2 14" xfId="11131" xr:uid="{E2A265E1-833A-4555-BAA5-B9106CF3E57F}"/>
    <cellStyle name="Comma 2 2 2 2 2 14 2" xfId="22586" xr:uid="{ADA44E6E-28B6-44BA-84C6-1DB8F6BC7BAB}"/>
    <cellStyle name="Comma 2 2 2 2 2 15" xfId="24197" xr:uid="{E9761857-FBBB-4821-BB97-62B002CDD9A3}"/>
    <cellStyle name="Comma 2 2 2 2 2 16" xfId="13811" xr:uid="{1FC9A03A-E248-4E33-A3DC-C6563AC3D223}"/>
    <cellStyle name="Comma 2 2 2 2 2 2" xfId="1355" xr:uid="{D4FE0401-9741-4CCC-B128-A6056CF5D16A}"/>
    <cellStyle name="Comma 2 2 2 2 2 3" xfId="1356" xr:uid="{0061015E-11A8-4778-BABB-AC8DE3F8FB28}"/>
    <cellStyle name="Comma 2 2 2 2 2 4" xfId="1357" xr:uid="{6AFA05DF-8780-4C60-8DAA-E31EAB396853}"/>
    <cellStyle name="Comma 2 2 2 2 2 5" xfId="1358" xr:uid="{47D67F4C-D0FD-4A33-8388-A604E2BDFCE4}"/>
    <cellStyle name="Comma 2 2 2 2 2 6" xfId="1359" xr:uid="{11049407-6D68-4332-9D9A-B139CDAE0599}"/>
    <cellStyle name="Comma 2 2 2 2 2 7" xfId="1360" xr:uid="{C5C10099-C160-4549-9076-5EEEB8793ADE}"/>
    <cellStyle name="Comma 2 2 2 2 2 8" xfId="2412" xr:uid="{62668226-74B9-4737-BFF2-5F742B61AEBD}"/>
    <cellStyle name="Comma 2 2 2 2 2 8 2" xfId="2797" xr:uid="{4DA6CDC0-B9A0-47A3-B38B-CFBFF800AD4E}"/>
    <cellStyle name="Comma 2 2 2 2 2 8 2 2" xfId="7672" xr:uid="{FCD57141-4314-4BB9-8A06-8D0F1D7CE86F}"/>
    <cellStyle name="Comma 2 2 2 2 2 8 2 2 2" xfId="12447" xr:uid="{213A3D00-22CF-42CE-93F9-681A003E0DDF}"/>
    <cellStyle name="Comma 2 2 2 2 2 8 2 2 2 2" xfId="23902" xr:uid="{8506DE34-92FF-4CF0-8F21-341E2E751D8D}"/>
    <cellStyle name="Comma 2 2 2 2 2 8 2 2 3" xfId="27379" xr:uid="{203CB049-C976-4EEE-9821-B75981DF706F}"/>
    <cellStyle name="Comma 2 2 2 2 2 8 2 2 4" xfId="19183" xr:uid="{C6013DD3-1D3E-4727-BBB6-5BB3200FB436}"/>
    <cellStyle name="Comma 2 2 2 2 2 8 2 3" xfId="6241" xr:uid="{8732C0B0-BDFD-4950-B9D2-13AA107DB0FD}"/>
    <cellStyle name="Comma 2 2 2 2 2 8 2 3 2" xfId="26193" xr:uid="{DABE2DF8-EBB8-4BE6-AD43-55B22A748F1E}"/>
    <cellStyle name="Comma 2 2 2 2 2 8 2 3 3" xfId="17958" xr:uid="{F14B4E0E-FA62-4FA2-A5C8-57B139E563A9}"/>
    <cellStyle name="Comma 2 2 2 2 2 8 2 4" xfId="4691" xr:uid="{AAA865A9-EF35-4308-ACEB-F281B4B44767}"/>
    <cellStyle name="Comma 2 2 2 2 2 8 2 4 2" xfId="16475" xr:uid="{1CE8695E-F1AB-43C2-B9FD-90B6E11FECB2}"/>
    <cellStyle name="Comma 2 2 2 2 2 8 2 5" xfId="11414" xr:uid="{7CAF6940-06BB-450B-AD99-FC285BA440DB}"/>
    <cellStyle name="Comma 2 2 2 2 2 8 2 5 2" xfId="22869" xr:uid="{712127B4-DD35-4BE0-85D3-B9C57256BCE4}"/>
    <cellStyle name="Comma 2 2 2 2 2 8 2 6" xfId="24751" xr:uid="{4BA51BD1-5050-47B5-BB3B-8ACBCAB2642E}"/>
    <cellStyle name="Comma 2 2 2 2 2 8 2 7" xfId="14590" xr:uid="{DBF9C481-F236-4112-A73B-1206650B0FC6}"/>
    <cellStyle name="Comma 2 2 2 2 2 8 3" xfId="2616" xr:uid="{CD3D2AFB-DF85-4B2F-966E-D86019E31609}"/>
    <cellStyle name="Comma 2 2 2 2 2 8 3 2" xfId="7055" xr:uid="{3064C148-5E3C-4032-A327-E1A12EEF0136}"/>
    <cellStyle name="Comma 2 2 2 2 2 8 3 2 2" xfId="26771" xr:uid="{1A3B65BF-6A54-4D80-B3A6-3222459B23B5}"/>
    <cellStyle name="Comma 2 2 2 2 2 8 3 2 3" xfId="18616" xr:uid="{576658B3-48C7-4CFD-83E0-7771818AF00A}"/>
    <cellStyle name="Comma 2 2 2 2 2 8 3 3" xfId="4511" xr:uid="{2F8E91E1-7865-49EF-8919-21A551248DA6}"/>
    <cellStyle name="Comma 2 2 2 2 2 8 3 3 2" xfId="16295" xr:uid="{E3FD2E91-049D-4331-90C8-143C2008847E}"/>
    <cellStyle name="Comma 2 2 2 2 2 8 3 4" xfId="11905" xr:uid="{57241508-9182-42E5-8A8C-3FB0445819CE}"/>
    <cellStyle name="Comma 2 2 2 2 2 8 3 4 2" xfId="23360" xr:uid="{CD462744-C952-46BF-A533-F8FF0B1A6EB0}"/>
    <cellStyle name="Comma 2 2 2 2 2 8 3 5" xfId="24573" xr:uid="{A5F67CFF-A788-49E1-AB7E-6FAAA94D2444}"/>
    <cellStyle name="Comma 2 2 2 2 2 8 3 6" xfId="14411" xr:uid="{FBBE17B1-A379-45EB-BE12-42EE0F1192B2}"/>
    <cellStyle name="Comma 2 2 2 2 2 8 4" xfId="3292" xr:uid="{73986862-682C-42CD-8EB6-8A78BB985D90}"/>
    <cellStyle name="Comma 2 2 2 2 2 8 4 2" xfId="5184" xr:uid="{8C7AED83-64EB-41DC-9D18-1534787DFBC8}"/>
    <cellStyle name="Comma 2 2 2 2 2 8 4 2 2" xfId="16968" xr:uid="{BF56AE89-BA72-4D51-8D86-8E0CD65BD569}"/>
    <cellStyle name="Comma 2 2 2 2 2 8 4 3" xfId="25243" xr:uid="{6509C8AE-DA6B-4860-8096-81C48E19247C}"/>
    <cellStyle name="Comma 2 2 2 2 2 8 4 4" xfId="15084" xr:uid="{35147813-A183-49C7-B2AB-D4DB1B38A047}"/>
    <cellStyle name="Comma 2 2 2 2 2 8 5" xfId="5622" xr:uid="{5923F63E-D9E8-4B1A-A6B9-3FE79922C831}"/>
    <cellStyle name="Comma 2 2 2 2 2 8 5 2" xfId="25651" xr:uid="{A91089FF-BEC0-45E9-A85A-05496DEDD0D4}"/>
    <cellStyle name="Comma 2 2 2 2 2 8 5 3" xfId="17390" xr:uid="{14E95992-6F67-4510-B338-410893B76DB7}"/>
    <cellStyle name="Comma 2 2 2 2 2 8 6" xfId="4315" xr:uid="{19BB73DC-027F-483E-889C-C1BC0E5FD36E}"/>
    <cellStyle name="Comma 2 2 2 2 2 8 6 2" xfId="16099" xr:uid="{A4D96AE7-B0E9-4FE7-8359-4B59B8F75EF3}"/>
    <cellStyle name="Comma 2 2 2 2 2 8 7" xfId="11233" xr:uid="{2615A74C-5513-4E2F-B046-0BD25802106F}"/>
    <cellStyle name="Comma 2 2 2 2 2 8 7 2" xfId="22688" xr:uid="{B9940AC7-004F-447C-AFFD-864F395EB8BE}"/>
    <cellStyle name="Comma 2 2 2 2 2 8 8" xfId="24388" xr:uid="{E8EDE5C8-9388-4A85-8BC2-40E8E413047C}"/>
    <cellStyle name="Comma 2 2 2 2 2 8 9" xfId="14215" xr:uid="{4467C257-9EE0-49AA-B188-2A409ED7292E}"/>
    <cellStyle name="Comma 2 2 2 2 2 9" xfId="2708" xr:uid="{F503CAA4-B790-41D0-9EC2-6AC865C5EC48}"/>
    <cellStyle name="Comma 2 2 2 2 2 9 2" xfId="7419" xr:uid="{A29ADDA5-0FEB-43DC-AC6E-729FF6F50FD8}"/>
    <cellStyle name="Comma 2 2 2 2 2 9 2 2" xfId="12203" xr:uid="{55BE68A5-9CFF-4170-B135-D4485B51E96F}"/>
    <cellStyle name="Comma 2 2 2 2 2 9 2 2 2" xfId="23658" xr:uid="{8E58D6A7-5D74-47EF-B48E-2DD03BB35331}"/>
    <cellStyle name="Comma 2 2 2 2 2 9 2 3" xfId="27135" xr:uid="{0FFF6532-B877-415F-B920-49619D468CFE}"/>
    <cellStyle name="Comma 2 2 2 2 2 9 2 4" xfId="18937" xr:uid="{212C9662-6DCC-4376-A653-399E31911754}"/>
    <cellStyle name="Comma 2 2 2 2 2 9 3" xfId="5988" xr:uid="{421BF2C6-F371-421B-848F-43F9320EDA8D}"/>
    <cellStyle name="Comma 2 2 2 2 2 9 3 2" xfId="25949" xr:uid="{72AECB9C-9481-42BF-A832-155A6CC1AC9C}"/>
    <cellStyle name="Comma 2 2 2 2 2 9 3 3" xfId="17710" xr:uid="{6F582A8A-2CA0-4305-A676-DC88BFFAA8C3}"/>
    <cellStyle name="Comma 2 2 2 2 2 9 4" xfId="4602" xr:uid="{1DB658D3-7384-4CAB-B7B0-43F6F100C31A}"/>
    <cellStyle name="Comma 2 2 2 2 2 9 4 2" xfId="16386" xr:uid="{C1876590-EC28-4858-BCF3-4B9B0B0473B1}"/>
    <cellStyle name="Comma 2 2 2 2 2 9 5" xfId="11326" xr:uid="{24C5BDAD-FF68-42AF-ABAA-56B1CE701929}"/>
    <cellStyle name="Comma 2 2 2 2 2 9 5 2" xfId="22781" xr:uid="{9A8D6599-3916-41B4-959A-FDF2E1C93B23}"/>
    <cellStyle name="Comma 2 2 2 2 2 9 6" xfId="24663" xr:uid="{287AAD69-5327-4CCD-8870-36B4F44C8CF5}"/>
    <cellStyle name="Comma 2 2 2 2 2 9 7" xfId="14502" xr:uid="{643E047F-13FD-4EE5-B275-60F45616E890}"/>
    <cellStyle name="Comma 2 2 2 2 3" xfId="1361" xr:uid="{9A573C69-F998-4A0D-A97B-7462442075DA}"/>
    <cellStyle name="Comma 2 2 2 2 4" xfId="1362" xr:uid="{0DEB2C16-5F56-4EF3-99C4-BE81F4E5C12D}"/>
    <cellStyle name="Comma 2 2 2 2 4 10" xfId="13812" xr:uid="{283CD870-B106-43ED-A76E-94D1B70BC38D}"/>
    <cellStyle name="Comma 2 2 2 2 4 2" xfId="2413" xr:uid="{9879D94E-61A3-4FBA-8A26-7780FA07CB6A}"/>
    <cellStyle name="Comma 2 2 2 2 4 2 2" xfId="2798" xr:uid="{F46A80F5-1BCC-4EAF-A17D-6351238147FE}"/>
    <cellStyle name="Comma 2 2 2 2 4 2 2 2" xfId="7673" xr:uid="{0610D672-02BD-4968-8591-DCE2B23F78A8}"/>
    <cellStyle name="Comma 2 2 2 2 4 2 2 2 2" xfId="12448" xr:uid="{2B06CF21-6F92-4705-861A-510D9DD9E4FF}"/>
    <cellStyle name="Comma 2 2 2 2 4 2 2 2 2 2" xfId="23903" xr:uid="{5706BC1C-A4C6-4CDA-B9C4-C3039331408A}"/>
    <cellStyle name="Comma 2 2 2 2 4 2 2 2 3" xfId="27380" xr:uid="{637F3237-5556-40C7-B1B5-9EC22E678344}"/>
    <cellStyle name="Comma 2 2 2 2 4 2 2 2 4" xfId="19184" xr:uid="{71FA7025-0ABA-4F95-BE81-EA5B569D4EDC}"/>
    <cellStyle name="Comma 2 2 2 2 4 2 2 3" xfId="6242" xr:uid="{7DFFF683-8B95-402C-AE39-1E7DC9F4ED71}"/>
    <cellStyle name="Comma 2 2 2 2 4 2 2 3 2" xfId="26194" xr:uid="{AA4ED380-F9D3-46FD-92A2-44A9B1765BBB}"/>
    <cellStyle name="Comma 2 2 2 2 4 2 2 3 3" xfId="17959" xr:uid="{97957D4E-E88B-4048-96B8-96078747E162}"/>
    <cellStyle name="Comma 2 2 2 2 4 2 2 4" xfId="4692" xr:uid="{2F84CC21-CEF1-412B-A665-329EB4C4DF9B}"/>
    <cellStyle name="Comma 2 2 2 2 4 2 2 4 2" xfId="16476" xr:uid="{9D68B38C-3197-4B12-AE79-3ACE24A01099}"/>
    <cellStyle name="Comma 2 2 2 2 4 2 2 5" xfId="11415" xr:uid="{08DD2109-5D66-4F24-96AD-A4582E74E787}"/>
    <cellStyle name="Comma 2 2 2 2 4 2 2 5 2" xfId="22870" xr:uid="{609EC824-D04E-4F89-9128-78EB31C97B2F}"/>
    <cellStyle name="Comma 2 2 2 2 4 2 2 6" xfId="24752" xr:uid="{C59968A9-E9FD-4CCE-87F7-AB7D7D6897A4}"/>
    <cellStyle name="Comma 2 2 2 2 4 2 2 7" xfId="14591" xr:uid="{0A2DDB9F-3754-409E-8277-F94F1D2391A3}"/>
    <cellStyle name="Comma 2 2 2 2 4 2 3" xfId="2617" xr:uid="{CF1C206E-D9E9-4045-8C4D-CAE0517BC6B7}"/>
    <cellStyle name="Comma 2 2 2 2 4 2 3 2" xfId="7056" xr:uid="{57A469BA-B837-413B-A9B5-78BAE3A479D2}"/>
    <cellStyle name="Comma 2 2 2 2 4 2 3 2 2" xfId="26772" xr:uid="{90910CCA-E190-4233-95CB-ADC3CE60FA3A}"/>
    <cellStyle name="Comma 2 2 2 2 4 2 3 2 3" xfId="18617" xr:uid="{7AF3D2F4-2DA4-4A04-BC6B-04469125D97A}"/>
    <cellStyle name="Comma 2 2 2 2 4 2 3 3" xfId="4512" xr:uid="{2F23331E-E9DA-4A7C-8B0B-508540175232}"/>
    <cellStyle name="Comma 2 2 2 2 4 2 3 3 2" xfId="16296" xr:uid="{D0ADD23D-D504-45C9-A20F-703D93E337F6}"/>
    <cellStyle name="Comma 2 2 2 2 4 2 3 4" xfId="11906" xr:uid="{BC46B8B5-FE04-4266-B23B-E4821D7E6189}"/>
    <cellStyle name="Comma 2 2 2 2 4 2 3 4 2" xfId="23361" xr:uid="{041E5DF0-16C4-4AB9-A168-BF22BD2CBDF2}"/>
    <cellStyle name="Comma 2 2 2 2 4 2 3 5" xfId="24574" xr:uid="{69FD0ED4-AA4D-462B-914A-932AE496739A}"/>
    <cellStyle name="Comma 2 2 2 2 4 2 3 6" xfId="14412" xr:uid="{7B05B5C2-6F2F-4BE8-87D3-C817213BD4D4}"/>
    <cellStyle name="Comma 2 2 2 2 4 2 4" xfId="3293" xr:uid="{798DF754-C807-4A63-A2F8-B984D912F9B7}"/>
    <cellStyle name="Comma 2 2 2 2 4 2 4 2" xfId="5185" xr:uid="{8C747906-2AE3-4E04-96DA-F92DDA9E545B}"/>
    <cellStyle name="Comma 2 2 2 2 4 2 4 2 2" xfId="16969" xr:uid="{ECDB3320-B87B-486C-9E12-09C3B0203869}"/>
    <cellStyle name="Comma 2 2 2 2 4 2 4 3" xfId="25244" xr:uid="{ADCD0856-8BFF-46D8-99D7-1B55AA4615E7}"/>
    <cellStyle name="Comma 2 2 2 2 4 2 4 4" xfId="15085" xr:uid="{61575CB3-3B29-4C50-A717-BF9B3AC6B796}"/>
    <cellStyle name="Comma 2 2 2 2 4 2 5" xfId="5623" xr:uid="{DF5C8B61-1960-49F0-9E67-2AC06BB77FBD}"/>
    <cellStyle name="Comma 2 2 2 2 4 2 5 2" xfId="25652" xr:uid="{102FECD3-33E8-46FC-BC54-BFA40C907D74}"/>
    <cellStyle name="Comma 2 2 2 2 4 2 5 3" xfId="17391" xr:uid="{8CC61BB9-EA28-438A-B2D5-F6A581936227}"/>
    <cellStyle name="Comma 2 2 2 2 4 2 6" xfId="4316" xr:uid="{ADA02F36-2D02-4165-8F89-DA6D07D6CCCD}"/>
    <cellStyle name="Comma 2 2 2 2 4 2 6 2" xfId="16100" xr:uid="{91E20D6B-B316-4991-9568-4ACC54DF1224}"/>
    <cellStyle name="Comma 2 2 2 2 4 2 7" xfId="11234" xr:uid="{FDEFB801-8DA5-4265-A7B1-7ABD60399314}"/>
    <cellStyle name="Comma 2 2 2 2 4 2 7 2" xfId="22689" xr:uid="{A6ADEAC2-1285-4764-8FF3-284A3062B14E}"/>
    <cellStyle name="Comma 2 2 2 2 4 2 8" xfId="24389" xr:uid="{0CD56B06-CEFD-489E-A144-4335B617C313}"/>
    <cellStyle name="Comma 2 2 2 2 4 2 9" xfId="14216" xr:uid="{BE88B79F-3A15-48C5-A306-FED736ACC60B}"/>
    <cellStyle name="Comma 2 2 2 2 4 3" xfId="2709" xr:uid="{8BD5CF54-C464-4B5B-83E0-227B47129A26}"/>
    <cellStyle name="Comma 2 2 2 2 4 3 2" xfId="7420" xr:uid="{54887766-7299-4402-B233-F1B8B71A4DAD}"/>
    <cellStyle name="Comma 2 2 2 2 4 3 2 2" xfId="12204" xr:uid="{E1FF25EA-AA4F-4690-9175-7E7CE491660E}"/>
    <cellStyle name="Comma 2 2 2 2 4 3 2 2 2" xfId="23659" xr:uid="{B8BC7FC1-3E48-49CF-8CEA-9F266D1D28B2}"/>
    <cellStyle name="Comma 2 2 2 2 4 3 2 3" xfId="27136" xr:uid="{D040B2EA-4223-4ED8-9EBC-1E3D01F451ED}"/>
    <cellStyle name="Comma 2 2 2 2 4 3 2 4" xfId="18938" xr:uid="{7AB32F0B-790E-4A0F-8212-F3D81B04C509}"/>
    <cellStyle name="Comma 2 2 2 2 4 3 3" xfId="5989" xr:uid="{4C50B7DA-2E74-4F55-8846-5A302D3F187E}"/>
    <cellStyle name="Comma 2 2 2 2 4 3 3 2" xfId="25950" xr:uid="{FEBD41FB-AF38-4EF2-AD3C-E50634A9694D}"/>
    <cellStyle name="Comma 2 2 2 2 4 3 3 3" xfId="17711" xr:uid="{39497B75-E838-4B35-BEEC-8D03A8E81687}"/>
    <cellStyle name="Comma 2 2 2 2 4 3 4" xfId="4603" xr:uid="{CEC0BD3A-4471-4271-83DB-1259F76884F4}"/>
    <cellStyle name="Comma 2 2 2 2 4 3 4 2" xfId="16387" xr:uid="{A999C0EC-88C8-4F3A-AA30-EFFBB8834B9A}"/>
    <cellStyle name="Comma 2 2 2 2 4 3 5" xfId="11327" xr:uid="{169AB406-B46F-4AD3-84F5-47E11C9911A9}"/>
    <cellStyle name="Comma 2 2 2 2 4 3 5 2" xfId="22782" xr:uid="{7EA3B43C-EC53-43D9-A97E-4528D82735FE}"/>
    <cellStyle name="Comma 2 2 2 2 4 3 6" xfId="24664" xr:uid="{D4EB1FAA-73E3-4672-AE20-FC94DCA065C7}"/>
    <cellStyle name="Comma 2 2 2 2 4 3 7" xfId="14503" xr:uid="{4FE60402-E061-4BDD-9D7A-1F98532C679E}"/>
    <cellStyle name="Comma 2 2 2 2 4 4" xfId="2528" xr:uid="{8CCAFDB8-5F03-4BCC-BB86-DF189B2F0C06}"/>
    <cellStyle name="Comma 2 2 2 2 4 4 2" xfId="7931" xr:uid="{B892D5AD-6286-47AD-AC49-BEFF317A842E}"/>
    <cellStyle name="Comma 2 2 2 2 4 4 2 2" xfId="12640" xr:uid="{A77BB915-874F-46B5-8260-1D311688E536}"/>
    <cellStyle name="Comma 2 2 2 2 4 4 2 2 2" xfId="24095" xr:uid="{A5A7DA83-38F5-4C0A-BE2D-095AFE196378}"/>
    <cellStyle name="Comma 2 2 2 2 4 4 2 3" xfId="27637" xr:uid="{5FEBC7AB-98BE-4CC4-B830-6ED233F2718A}"/>
    <cellStyle name="Comma 2 2 2 2 4 4 2 4" xfId="19397" xr:uid="{D0C058AC-ED34-4E14-9C1D-8583B8E4A774}"/>
    <cellStyle name="Comma 2 2 2 2 4 4 3" xfId="6656" xr:uid="{79E53F8C-F4F1-44F1-8693-35FB579756E5}"/>
    <cellStyle name="Comma 2 2 2 2 4 4 3 2" xfId="26420" xr:uid="{04056F85-0CF0-4E9B-B312-DF3240326FF3}"/>
    <cellStyle name="Comma 2 2 2 2 4 4 3 3" xfId="18244" xr:uid="{EA27FAAA-8763-4017-80D1-5E7746637993}"/>
    <cellStyle name="Comma 2 2 2 2 4 4 4" xfId="4423" xr:uid="{43C0DAEC-B3E0-4FB4-9D79-D791A8C6B286}"/>
    <cellStyle name="Comma 2 2 2 2 4 4 4 2" xfId="16207" xr:uid="{BB1DD3C4-3183-4A36-B547-C204F0A2528F}"/>
    <cellStyle name="Comma 2 2 2 2 4 4 5" xfId="11555" xr:uid="{581F482B-320F-4EF5-9568-138AB19D71A5}"/>
    <cellStyle name="Comma 2 2 2 2 4 4 5 2" xfId="23010" xr:uid="{883402D5-2274-4DC6-8793-8512C104838F}"/>
    <cellStyle name="Comma 2 2 2 2 4 4 6" xfId="24486" xr:uid="{0FDC35BC-7255-4F8B-88BA-860C19D180BE}"/>
    <cellStyle name="Comma 2 2 2 2 4 4 7" xfId="14323" xr:uid="{606447D4-3D0F-439B-8484-916FE5254863}"/>
    <cellStyle name="Comma 2 2 2 2 4 5" xfId="3032" xr:uid="{34DE9D98-5F2F-4A88-BA37-976801065BBD}"/>
    <cellStyle name="Comma 2 2 2 2 4 5 2" xfId="6850" xr:uid="{21531019-C0E9-4E84-A505-4D55B8E41A29}"/>
    <cellStyle name="Comma 2 2 2 2 4 5 2 2" xfId="26575" xr:uid="{1FDB65F1-3977-4FE6-9170-10B25D89715E}"/>
    <cellStyle name="Comma 2 2 2 2 4 5 2 3" xfId="18416" xr:uid="{888BFADC-96AB-4084-A3F7-330574FBD2D8}"/>
    <cellStyle name="Comma 2 2 2 2 4 5 3" xfId="4925" xr:uid="{3EDAB298-0C0F-4D12-9640-5C4E0F0AA587}"/>
    <cellStyle name="Comma 2 2 2 2 4 5 3 2" xfId="16709" xr:uid="{0C36BF44-0A97-45DC-BBE8-31F5CEDCD516}"/>
    <cellStyle name="Comma 2 2 2 2 4 5 4" xfId="11710" xr:uid="{8DBCD1B1-8B61-4A80-8012-5B4F91844E07}"/>
    <cellStyle name="Comma 2 2 2 2 4 5 4 2" xfId="23165" xr:uid="{584D7A9A-CDF5-4BDD-9CA3-DCCFF86B066E}"/>
    <cellStyle name="Comma 2 2 2 2 4 5 5" xfId="24984" xr:uid="{302B7ADA-64E3-4F93-99BC-62A266D6D70C}"/>
    <cellStyle name="Comma 2 2 2 2 4 5 6" xfId="14825" xr:uid="{A1C33DE3-06EF-4030-B61B-6C7C6BC9CBC4}"/>
    <cellStyle name="Comma 2 2 2 2 4 6" xfId="5352" xr:uid="{2830D538-A1ED-4B41-ACD5-2B6A8B34FDB6}"/>
    <cellStyle name="Comma 2 2 2 2 4 6 2" xfId="25411" xr:uid="{8F87135F-28E5-4E99-B87D-CEBE10E41734}"/>
    <cellStyle name="Comma 2 2 2 2 4 6 3" xfId="17136" xr:uid="{B013C2FF-D825-4E7C-9FA9-CEC250C778D5}"/>
    <cellStyle name="Comma 2 2 2 2 4 7" xfId="3890" xr:uid="{A77CAD3F-8F3E-4B26-A869-448D1A827646}"/>
    <cellStyle name="Comma 2 2 2 2 4 7 2" xfId="15677" xr:uid="{F47904E1-BD54-41B7-AC17-5DF6900FCAFB}"/>
    <cellStyle name="Comma 2 2 2 2 4 8" xfId="11132" xr:uid="{90926DB7-D276-4FD6-B779-D94E11DDB89D}"/>
    <cellStyle name="Comma 2 2 2 2 4 8 2" xfId="22587" xr:uid="{3CBE5EEA-04C1-4456-8667-7F6166EBFD5F}"/>
    <cellStyle name="Comma 2 2 2 2 4 9" xfId="24198" xr:uid="{EDAD2F84-12B8-42B2-80EC-E3AEB38C19AD}"/>
    <cellStyle name="Comma 2 2 2 2 5" xfId="1363" xr:uid="{B89727B8-57F9-458A-B81D-C00438759A04}"/>
    <cellStyle name="Comma 2 2 2 2 5 10" xfId="13813" xr:uid="{746EBBF0-4015-4344-9209-731879AF944D}"/>
    <cellStyle name="Comma 2 2 2 2 5 2" xfId="2414" xr:uid="{E7211B89-DFCC-49F5-B06B-6C7492E9B919}"/>
    <cellStyle name="Comma 2 2 2 2 5 2 2" xfId="2799" xr:uid="{F3D8D22E-91E4-4930-9A6E-5D294A3732AF}"/>
    <cellStyle name="Comma 2 2 2 2 5 2 2 2" xfId="7674" xr:uid="{2ED5A8E0-0E08-49C8-B998-068B528F8B35}"/>
    <cellStyle name="Comma 2 2 2 2 5 2 2 2 2" xfId="12449" xr:uid="{2F0D27BC-7E78-497B-9DB2-13ED3ECE4AE4}"/>
    <cellStyle name="Comma 2 2 2 2 5 2 2 2 2 2" xfId="23904" xr:uid="{DAFED047-5608-4ED1-AB75-852AC40475C9}"/>
    <cellStyle name="Comma 2 2 2 2 5 2 2 2 3" xfId="27381" xr:uid="{78EB8CD0-A1DD-49E7-833F-4BFDBF3E1994}"/>
    <cellStyle name="Comma 2 2 2 2 5 2 2 2 4" xfId="19185" xr:uid="{C3890103-F7B2-4C11-BF8C-2B8C0B0A23C5}"/>
    <cellStyle name="Comma 2 2 2 2 5 2 2 3" xfId="6243" xr:uid="{5C749E3C-1D13-4372-9C51-07B2E583AB29}"/>
    <cellStyle name="Comma 2 2 2 2 5 2 2 3 2" xfId="26195" xr:uid="{E6E24E09-B000-4E73-B3FF-6DA7B742B6B9}"/>
    <cellStyle name="Comma 2 2 2 2 5 2 2 3 3" xfId="17960" xr:uid="{8FEF4C94-11DA-483A-9B0F-678459728FF3}"/>
    <cellStyle name="Comma 2 2 2 2 5 2 2 4" xfId="4693" xr:uid="{1A1BE446-3D4A-4E42-B85E-7D1ED5CA46E6}"/>
    <cellStyle name="Comma 2 2 2 2 5 2 2 4 2" xfId="16477" xr:uid="{F2CFA57E-A3AF-46DD-9C92-7B2C90BCD624}"/>
    <cellStyle name="Comma 2 2 2 2 5 2 2 5" xfId="11416" xr:uid="{64695BF5-BBBA-4517-AABF-15D04D6A5883}"/>
    <cellStyle name="Comma 2 2 2 2 5 2 2 5 2" xfId="22871" xr:uid="{59730733-6C08-41EB-BD39-84E391F2798D}"/>
    <cellStyle name="Comma 2 2 2 2 5 2 2 6" xfId="24753" xr:uid="{7E3A7BC1-AA6F-4F37-B739-11EE2F2BE6FB}"/>
    <cellStyle name="Comma 2 2 2 2 5 2 2 7" xfId="14592" xr:uid="{B8438CB1-A98E-411D-B87D-25C29DC0C4C9}"/>
    <cellStyle name="Comma 2 2 2 2 5 2 3" xfId="2618" xr:uid="{7A3D30B2-C8F5-4810-BA67-2ABCF40C1C88}"/>
    <cellStyle name="Comma 2 2 2 2 5 2 3 2" xfId="7057" xr:uid="{C9744BE4-4746-408A-9507-1445C424744B}"/>
    <cellStyle name="Comma 2 2 2 2 5 2 3 2 2" xfId="26773" xr:uid="{702B2795-368C-4058-B994-764AC9248893}"/>
    <cellStyle name="Comma 2 2 2 2 5 2 3 2 3" xfId="18618" xr:uid="{D241778D-9FB5-4EAF-B46D-CD4D90E75C09}"/>
    <cellStyle name="Comma 2 2 2 2 5 2 3 3" xfId="4513" xr:uid="{64725F3F-1F3E-4C29-85AF-8CA381ECE29A}"/>
    <cellStyle name="Comma 2 2 2 2 5 2 3 3 2" xfId="16297" xr:uid="{135FD40E-1BA7-44F9-8AFE-C0008586BAE9}"/>
    <cellStyle name="Comma 2 2 2 2 5 2 3 4" xfId="11907" xr:uid="{DEA8AF5B-635C-4E11-A2F1-62F2A6ED1E1D}"/>
    <cellStyle name="Comma 2 2 2 2 5 2 3 4 2" xfId="23362" xr:uid="{18895884-FE46-4BE2-A163-1DEB430B9CB8}"/>
    <cellStyle name="Comma 2 2 2 2 5 2 3 5" xfId="24575" xr:uid="{EBCEF294-2814-45E8-B2B3-302C368FF637}"/>
    <cellStyle name="Comma 2 2 2 2 5 2 3 6" xfId="14413" xr:uid="{A7F1D113-68B8-4EC9-B973-5F7D876C87A1}"/>
    <cellStyle name="Comma 2 2 2 2 5 2 4" xfId="3294" xr:uid="{F1812815-8C6E-4F97-AF8B-9D30AF74A9E2}"/>
    <cellStyle name="Comma 2 2 2 2 5 2 4 2" xfId="5186" xr:uid="{73AF184E-02CA-4BD9-91AB-E74A44DACA44}"/>
    <cellStyle name="Comma 2 2 2 2 5 2 4 2 2" xfId="16970" xr:uid="{B0FFADF0-66DB-45FC-ACFA-D875B8FEE845}"/>
    <cellStyle name="Comma 2 2 2 2 5 2 4 3" xfId="25245" xr:uid="{938807DC-91ED-42D0-B0C1-7D2EF42EC506}"/>
    <cellStyle name="Comma 2 2 2 2 5 2 4 4" xfId="15086" xr:uid="{1C85F22C-D94D-4C22-B8FA-E72E12F596EA}"/>
    <cellStyle name="Comma 2 2 2 2 5 2 5" xfId="5624" xr:uid="{E3E639F5-5142-42E1-9257-031D6EB37303}"/>
    <cellStyle name="Comma 2 2 2 2 5 2 5 2" xfId="25653" xr:uid="{C2A2138A-F4E4-4C95-8CD3-FD5CDAA3F443}"/>
    <cellStyle name="Comma 2 2 2 2 5 2 5 3" xfId="17392" xr:uid="{33342FDC-B910-401D-9140-CCDD4BD90CB2}"/>
    <cellStyle name="Comma 2 2 2 2 5 2 6" xfId="4317" xr:uid="{2A9F7599-E06D-4C8C-B741-CB0AFC135AA4}"/>
    <cellStyle name="Comma 2 2 2 2 5 2 6 2" xfId="16101" xr:uid="{9116723A-2938-48DB-9B75-CCFCAB85A025}"/>
    <cellStyle name="Comma 2 2 2 2 5 2 7" xfId="11235" xr:uid="{6BC0FB1E-7AFF-4830-9F46-9E91DD84BD1C}"/>
    <cellStyle name="Comma 2 2 2 2 5 2 7 2" xfId="22690" xr:uid="{1601121D-2FC0-44A5-A78B-F437EC16831B}"/>
    <cellStyle name="Comma 2 2 2 2 5 2 8" xfId="24390" xr:uid="{1F0C22A7-AFAD-48EA-8051-A9A88CD69188}"/>
    <cellStyle name="Comma 2 2 2 2 5 2 9" xfId="14217" xr:uid="{2E34C494-CE89-4BA9-AFA7-2D6AE98A40B8}"/>
    <cellStyle name="Comma 2 2 2 2 5 3" xfId="2710" xr:uid="{AEC1DF46-2DD6-41BB-9ED4-B8CA0BB24A2D}"/>
    <cellStyle name="Comma 2 2 2 2 5 3 2" xfId="7421" xr:uid="{D0AFAD67-656F-4E8B-BEFF-6FDF23CA0416}"/>
    <cellStyle name="Comma 2 2 2 2 5 3 2 2" xfId="12205" xr:uid="{C29E7F5E-12EA-47EC-ADAB-26A2D6A75219}"/>
    <cellStyle name="Comma 2 2 2 2 5 3 2 2 2" xfId="23660" xr:uid="{43561BA5-48F9-4AA5-8182-4661709C513E}"/>
    <cellStyle name="Comma 2 2 2 2 5 3 2 3" xfId="27137" xr:uid="{91100592-6BD0-4773-86CD-62DB0B1036B7}"/>
    <cellStyle name="Comma 2 2 2 2 5 3 2 4" xfId="18939" xr:uid="{A3E7351C-D3BD-4EF3-B5F7-751E98F90AF9}"/>
    <cellStyle name="Comma 2 2 2 2 5 3 3" xfId="5990" xr:uid="{26E68BE4-C630-4D1F-B102-CBDC8488B232}"/>
    <cellStyle name="Comma 2 2 2 2 5 3 3 2" xfId="25951" xr:uid="{4F20DE37-E3A2-4371-9B3F-B1468D17B06D}"/>
    <cellStyle name="Comma 2 2 2 2 5 3 3 3" xfId="17712" xr:uid="{2C72F270-E493-4BA4-BDA7-A24235C64E1C}"/>
    <cellStyle name="Comma 2 2 2 2 5 3 4" xfId="4604" xr:uid="{B705B317-DF23-4ED1-B947-E08449D18B24}"/>
    <cellStyle name="Comma 2 2 2 2 5 3 4 2" xfId="16388" xr:uid="{4F293647-9648-429A-B5FA-0047A1996333}"/>
    <cellStyle name="Comma 2 2 2 2 5 3 5" xfId="11328" xr:uid="{38B79D35-C976-4D4F-A9C9-E934F9F4501D}"/>
    <cellStyle name="Comma 2 2 2 2 5 3 5 2" xfId="22783" xr:uid="{754DB9AE-1061-4E59-B03C-F8B36A60637A}"/>
    <cellStyle name="Comma 2 2 2 2 5 3 6" xfId="24665" xr:uid="{D573A000-16A1-4EDC-8F55-EC7226F77942}"/>
    <cellStyle name="Comma 2 2 2 2 5 3 7" xfId="14504" xr:uid="{1C791773-CCB7-4C6A-BAAB-4CF1439FA4F2}"/>
    <cellStyle name="Comma 2 2 2 2 5 4" xfId="2529" xr:uid="{E5B631CF-F02E-435B-8FB0-CB7A06958C7C}"/>
    <cellStyle name="Comma 2 2 2 2 5 4 2" xfId="7932" xr:uid="{CF96E766-65E7-4915-BB27-E00D269311D9}"/>
    <cellStyle name="Comma 2 2 2 2 5 4 2 2" xfId="12641" xr:uid="{17355F00-72E3-4841-A283-E35DBC6F78EC}"/>
    <cellStyle name="Comma 2 2 2 2 5 4 2 2 2" xfId="24096" xr:uid="{98C93EF0-1808-4316-90A8-5243F0C15D6E}"/>
    <cellStyle name="Comma 2 2 2 2 5 4 2 3" xfId="27638" xr:uid="{169B8D9F-FE65-44E0-A2C1-D75AF079BAA7}"/>
    <cellStyle name="Comma 2 2 2 2 5 4 2 4" xfId="19398" xr:uid="{84357DD6-F0D2-46AB-A88C-5BA886D7AD5F}"/>
    <cellStyle name="Comma 2 2 2 2 5 4 3" xfId="6657" xr:uid="{27D8E007-32FE-49DC-8AA5-E53C18A5B08A}"/>
    <cellStyle name="Comma 2 2 2 2 5 4 3 2" xfId="26421" xr:uid="{B0E3C5F0-3863-463B-95AE-0DDFDDC00AED}"/>
    <cellStyle name="Comma 2 2 2 2 5 4 3 3" xfId="18245" xr:uid="{C677D549-841B-4126-98FC-F2E151994F1B}"/>
    <cellStyle name="Comma 2 2 2 2 5 4 4" xfId="4424" xr:uid="{A9A78BDE-9189-455C-9939-78B6A299807E}"/>
    <cellStyle name="Comma 2 2 2 2 5 4 4 2" xfId="16208" xr:uid="{C7C4002D-F6C7-4845-A8B4-F9C710AD197F}"/>
    <cellStyle name="Comma 2 2 2 2 5 4 5" xfId="11556" xr:uid="{F45F7D4D-40E6-43E9-ADE7-E9BE37C91521}"/>
    <cellStyle name="Comma 2 2 2 2 5 4 5 2" xfId="23011" xr:uid="{4A1314C8-2173-41A2-A122-7309898C0902}"/>
    <cellStyle name="Comma 2 2 2 2 5 4 6" xfId="24487" xr:uid="{30C974EF-8524-4FCB-8F6F-70C1213E6AE9}"/>
    <cellStyle name="Comma 2 2 2 2 5 4 7" xfId="14324" xr:uid="{740E1017-2DB4-4D25-A595-40230E941981}"/>
    <cellStyle name="Comma 2 2 2 2 5 5" xfId="3033" xr:uid="{63752B4E-005B-4571-BAB4-442B88AD851F}"/>
    <cellStyle name="Comma 2 2 2 2 5 5 2" xfId="6851" xr:uid="{592A940B-02C7-4B15-B38A-A3750F45A096}"/>
    <cellStyle name="Comma 2 2 2 2 5 5 2 2" xfId="26576" xr:uid="{30E6ADCB-3B5F-403E-A25F-E31AAF41DDEB}"/>
    <cellStyle name="Comma 2 2 2 2 5 5 2 3" xfId="18417" xr:uid="{8F227685-7DDF-4F0B-927B-27C747C0277E}"/>
    <cellStyle name="Comma 2 2 2 2 5 5 3" xfId="4926" xr:uid="{526AA5EB-531E-4305-8CE4-DC0766D6745F}"/>
    <cellStyle name="Comma 2 2 2 2 5 5 3 2" xfId="16710" xr:uid="{F177D257-5D66-4190-8786-1DAE4A8F83CF}"/>
    <cellStyle name="Comma 2 2 2 2 5 5 4" xfId="11711" xr:uid="{23D943EC-5A5F-4D5D-B690-BB7B024F1FB5}"/>
    <cellStyle name="Comma 2 2 2 2 5 5 4 2" xfId="23166" xr:uid="{61E0C840-06B0-40A4-BC4B-03BBB20793BD}"/>
    <cellStyle name="Comma 2 2 2 2 5 5 5" xfId="24985" xr:uid="{5A069B25-0A28-4AFF-9B40-B5B11D513E27}"/>
    <cellStyle name="Comma 2 2 2 2 5 5 6" xfId="14826" xr:uid="{D1003DE4-7C8C-46F0-AF34-5522FDB777FC}"/>
    <cellStyle name="Comma 2 2 2 2 5 6" xfId="5353" xr:uid="{EE305B54-F05B-4FE6-8913-0231DED9DD8C}"/>
    <cellStyle name="Comma 2 2 2 2 5 6 2" xfId="25412" xr:uid="{5C9867CD-9D29-45AD-BE97-896F4FBAF3E1}"/>
    <cellStyle name="Comma 2 2 2 2 5 6 3" xfId="17137" xr:uid="{4AECF452-5E6D-474C-8984-841100D7B03C}"/>
    <cellStyle name="Comma 2 2 2 2 5 7" xfId="3891" xr:uid="{AB75ABF2-E3A6-4946-B9B5-8D4EAE59C8EA}"/>
    <cellStyle name="Comma 2 2 2 2 5 7 2" xfId="15678" xr:uid="{73D2DA83-0452-4C47-B8CD-0878DE72ECE2}"/>
    <cellStyle name="Comma 2 2 2 2 5 8" xfId="11133" xr:uid="{ECC04B6F-88A4-4625-97AD-DF4E24CFB853}"/>
    <cellStyle name="Comma 2 2 2 2 5 8 2" xfId="22588" xr:uid="{6D0BD483-BF81-43DF-8C34-A16F2AEF0100}"/>
    <cellStyle name="Comma 2 2 2 2 5 9" xfId="24199" xr:uid="{817A3E1C-B236-4AC3-ABC3-31A2D71748C6}"/>
    <cellStyle name="Comma 2 2 2 2 6" xfId="1364" xr:uid="{1EB7B422-9474-40EC-A6DE-706387B126DA}"/>
    <cellStyle name="Comma 2 2 2 2 6 10" xfId="13814" xr:uid="{E237AD07-D923-401D-9BCA-7C5C83D69F64}"/>
    <cellStyle name="Comma 2 2 2 2 6 2" xfId="2415" xr:uid="{B1DEBA72-F942-47DD-B821-457740F86C1A}"/>
    <cellStyle name="Comma 2 2 2 2 6 2 2" xfId="2800" xr:uid="{F69CE823-8C65-4CAE-89CA-02B0C15634B7}"/>
    <cellStyle name="Comma 2 2 2 2 6 2 2 2" xfId="7675" xr:uid="{E95E8C3A-7A2B-45C6-BD7E-0665D682360E}"/>
    <cellStyle name="Comma 2 2 2 2 6 2 2 2 2" xfId="12450" xr:uid="{06624007-7BEA-4638-B447-7B9DC7C2C656}"/>
    <cellStyle name="Comma 2 2 2 2 6 2 2 2 2 2" xfId="23905" xr:uid="{C2BF38C7-2E49-4E75-9484-A69C02A0D002}"/>
    <cellStyle name="Comma 2 2 2 2 6 2 2 2 3" xfId="27382" xr:uid="{E24A470B-EA7A-4B31-9534-E8A723A43E67}"/>
    <cellStyle name="Comma 2 2 2 2 6 2 2 2 4" xfId="19186" xr:uid="{64BC5871-EA7E-475F-977B-F8C95FA29D68}"/>
    <cellStyle name="Comma 2 2 2 2 6 2 2 3" xfId="6244" xr:uid="{3D7CEDAF-ACAB-4131-B10C-3FF4E2EED672}"/>
    <cellStyle name="Comma 2 2 2 2 6 2 2 3 2" xfId="26196" xr:uid="{1027563B-1B43-4273-A92A-F1B19F9E1791}"/>
    <cellStyle name="Comma 2 2 2 2 6 2 2 3 3" xfId="17961" xr:uid="{55E23F4D-8F59-47CC-B3D4-34F778F66084}"/>
    <cellStyle name="Comma 2 2 2 2 6 2 2 4" xfId="4694" xr:uid="{59228D23-3832-459E-A224-8CDBCC27A936}"/>
    <cellStyle name="Comma 2 2 2 2 6 2 2 4 2" xfId="16478" xr:uid="{31755183-65EF-4138-8130-674B49305EDC}"/>
    <cellStyle name="Comma 2 2 2 2 6 2 2 5" xfId="11417" xr:uid="{8826A9A2-4BEC-4C23-A6E4-D30659E7ECF0}"/>
    <cellStyle name="Comma 2 2 2 2 6 2 2 5 2" xfId="22872" xr:uid="{4B549371-C55E-4564-AE4F-2B5C361553D0}"/>
    <cellStyle name="Comma 2 2 2 2 6 2 2 6" xfId="24754" xr:uid="{92D1E28A-0C53-456B-B98C-882DAA67B959}"/>
    <cellStyle name="Comma 2 2 2 2 6 2 2 7" xfId="14593" xr:uid="{B38BED21-B032-4898-BDC7-9613C622C3D3}"/>
    <cellStyle name="Comma 2 2 2 2 6 2 3" xfId="2619" xr:uid="{D2E9CC77-E2DB-4EA8-8B6B-037DE11F892C}"/>
    <cellStyle name="Comma 2 2 2 2 6 2 3 2" xfId="7058" xr:uid="{10C20D6B-7436-4873-BD41-ED74D19FE587}"/>
    <cellStyle name="Comma 2 2 2 2 6 2 3 2 2" xfId="26774" xr:uid="{1632E097-327F-4292-B2D9-2844AC723AF7}"/>
    <cellStyle name="Comma 2 2 2 2 6 2 3 2 3" xfId="18619" xr:uid="{967660E6-8A36-4F7D-B543-19F0E4CA903C}"/>
    <cellStyle name="Comma 2 2 2 2 6 2 3 3" xfId="4514" xr:uid="{625188AF-9E90-4023-91C5-31E579B50BD5}"/>
    <cellStyle name="Comma 2 2 2 2 6 2 3 3 2" xfId="16298" xr:uid="{CAB09540-146C-45C1-834D-1F4F14449CAA}"/>
    <cellStyle name="Comma 2 2 2 2 6 2 3 4" xfId="11908" xr:uid="{65F11800-0A7E-489B-AAC8-022631558FE4}"/>
    <cellStyle name="Comma 2 2 2 2 6 2 3 4 2" xfId="23363" xr:uid="{B65AFDC4-16E4-4DD7-8989-C420272239D9}"/>
    <cellStyle name="Comma 2 2 2 2 6 2 3 5" xfId="24576" xr:uid="{EDF20F1F-BE59-4135-B52F-4ED0055136E1}"/>
    <cellStyle name="Comma 2 2 2 2 6 2 3 6" xfId="14414" xr:uid="{7A15BEC0-CFFA-4DCC-895F-478C55259E31}"/>
    <cellStyle name="Comma 2 2 2 2 6 2 4" xfId="3295" xr:uid="{6D980B37-7F84-4835-B1B0-1723D9371E12}"/>
    <cellStyle name="Comma 2 2 2 2 6 2 4 2" xfId="5187" xr:uid="{92B92407-6613-4E7C-BE9E-7FD8B4768771}"/>
    <cellStyle name="Comma 2 2 2 2 6 2 4 2 2" xfId="16971" xr:uid="{4A1FC20B-2EAB-46B1-866C-D0974ACF5F65}"/>
    <cellStyle name="Comma 2 2 2 2 6 2 4 3" xfId="25246" xr:uid="{C415596B-3AD3-432E-A77C-1D00EEDEABDB}"/>
    <cellStyle name="Comma 2 2 2 2 6 2 4 4" xfId="15087" xr:uid="{EAA66CF3-5143-4E1F-9590-8591DBF2C1F6}"/>
    <cellStyle name="Comma 2 2 2 2 6 2 5" xfId="5625" xr:uid="{61188407-042F-42B5-9FC0-D464585597AA}"/>
    <cellStyle name="Comma 2 2 2 2 6 2 5 2" xfId="25654" xr:uid="{DECE8A27-532B-4E0D-AF94-0ACCB111B73D}"/>
    <cellStyle name="Comma 2 2 2 2 6 2 5 3" xfId="17393" xr:uid="{F11CF3FB-F44E-4E81-8AE1-9BE3E3C731BA}"/>
    <cellStyle name="Comma 2 2 2 2 6 2 6" xfId="4318" xr:uid="{C3747856-A7BB-48DD-A2FC-CF98C4FF46CF}"/>
    <cellStyle name="Comma 2 2 2 2 6 2 6 2" xfId="16102" xr:uid="{691E476A-2966-445E-B7FB-C8ED73B7FE96}"/>
    <cellStyle name="Comma 2 2 2 2 6 2 7" xfId="11236" xr:uid="{B505DEFA-40D2-473D-B270-AB9BD639DF4B}"/>
    <cellStyle name="Comma 2 2 2 2 6 2 7 2" xfId="22691" xr:uid="{4180F5F8-5E24-4C8F-A50E-CF4DC3D8A6EA}"/>
    <cellStyle name="Comma 2 2 2 2 6 2 8" xfId="24391" xr:uid="{BE77889F-E2EE-4FA3-B510-01D570AE7B6F}"/>
    <cellStyle name="Comma 2 2 2 2 6 2 9" xfId="14218" xr:uid="{C86D3955-45A3-4F95-90C9-6EE1E7A0B2B1}"/>
    <cellStyle name="Comma 2 2 2 2 6 3" xfId="2711" xr:uid="{3558A4FC-F4EB-43CE-9627-63EA088FCFFD}"/>
    <cellStyle name="Comma 2 2 2 2 6 3 2" xfId="7422" xr:uid="{FC5C4968-6004-47B2-8800-C88D98F0A38D}"/>
    <cellStyle name="Comma 2 2 2 2 6 3 2 2" xfId="12206" xr:uid="{F5AF38DF-AFA5-41C5-AB2E-83EEC7A14B52}"/>
    <cellStyle name="Comma 2 2 2 2 6 3 2 2 2" xfId="23661" xr:uid="{190DDDFD-D067-409B-9FC9-85CDAF51BDE9}"/>
    <cellStyle name="Comma 2 2 2 2 6 3 2 3" xfId="27138" xr:uid="{C8FD1DAC-61D5-4DAE-B1F9-4D3DA10B70A6}"/>
    <cellStyle name="Comma 2 2 2 2 6 3 2 4" xfId="18940" xr:uid="{4F672E9C-297E-4E9B-BEFD-C9A05FD5F540}"/>
    <cellStyle name="Comma 2 2 2 2 6 3 3" xfId="5991" xr:uid="{C39AF54D-BFE5-47BD-BED0-3B600F118B9E}"/>
    <cellStyle name="Comma 2 2 2 2 6 3 3 2" xfId="25952" xr:uid="{099BF8E8-5B92-4891-9402-A14D83DD1DE4}"/>
    <cellStyle name="Comma 2 2 2 2 6 3 3 3" xfId="17713" xr:uid="{576F3417-02CC-4210-ABDA-5D42B16AB7F1}"/>
    <cellStyle name="Comma 2 2 2 2 6 3 4" xfId="4605" xr:uid="{EF159CFC-0246-478D-B3A8-C16C4DD25A59}"/>
    <cellStyle name="Comma 2 2 2 2 6 3 4 2" xfId="16389" xr:uid="{ADBC90EC-CA87-4933-B047-364EB71CF44C}"/>
    <cellStyle name="Comma 2 2 2 2 6 3 5" xfId="11329" xr:uid="{56C75625-3913-4ECA-B3CB-09CE4030670B}"/>
    <cellStyle name="Comma 2 2 2 2 6 3 5 2" xfId="22784" xr:uid="{9304ACCF-BFE8-47EF-BF19-3E084418F2D6}"/>
    <cellStyle name="Comma 2 2 2 2 6 3 6" xfId="24666" xr:uid="{616E21C9-30DE-49E7-8F58-B1CE99A4770F}"/>
    <cellStyle name="Comma 2 2 2 2 6 3 7" xfId="14505" xr:uid="{6653DED8-2694-4380-A6A6-E9541954F5AD}"/>
    <cellStyle name="Comma 2 2 2 2 6 4" xfId="2530" xr:uid="{A68C14D8-24E2-4BFC-99DD-0973FDBF77C9}"/>
    <cellStyle name="Comma 2 2 2 2 6 4 2" xfId="7933" xr:uid="{0735E035-A192-4071-9A01-082DFE765327}"/>
    <cellStyle name="Comma 2 2 2 2 6 4 2 2" xfId="12642" xr:uid="{AFB19C4E-7080-4262-B2FA-EA3D4AFD8042}"/>
    <cellStyle name="Comma 2 2 2 2 6 4 2 2 2" xfId="24097" xr:uid="{E9B66A3F-ABD4-4533-8ED9-9A32333853F4}"/>
    <cellStyle name="Comma 2 2 2 2 6 4 2 3" xfId="27639" xr:uid="{BD5295B0-609A-4269-88D8-1975B018BFA4}"/>
    <cellStyle name="Comma 2 2 2 2 6 4 2 4" xfId="19399" xr:uid="{D3C98EFF-C0FF-4CBB-A2E2-AC510392B16F}"/>
    <cellStyle name="Comma 2 2 2 2 6 4 3" xfId="6658" xr:uid="{34BF1372-08B5-4DD6-AC60-05D5C34185EF}"/>
    <cellStyle name="Comma 2 2 2 2 6 4 3 2" xfId="26422" xr:uid="{C168EAA0-A8EC-4E77-8C66-2CE7DC522898}"/>
    <cellStyle name="Comma 2 2 2 2 6 4 3 3" xfId="18246" xr:uid="{5664ADE4-2B42-4E0E-A2E5-14804B8227DB}"/>
    <cellStyle name="Comma 2 2 2 2 6 4 4" xfId="4425" xr:uid="{67334D71-E2B4-4935-A8D4-407B9F83B02B}"/>
    <cellStyle name="Comma 2 2 2 2 6 4 4 2" xfId="16209" xr:uid="{7600C704-DC6D-4DDF-BA5C-B23815C4B394}"/>
    <cellStyle name="Comma 2 2 2 2 6 4 5" xfId="11557" xr:uid="{FD3DC773-BC7A-4F7A-BC74-2B323689D22C}"/>
    <cellStyle name="Comma 2 2 2 2 6 4 5 2" xfId="23012" xr:uid="{37AE90AB-4E0A-443B-AF3F-727DC281AF58}"/>
    <cellStyle name="Comma 2 2 2 2 6 4 6" xfId="24488" xr:uid="{57ED5370-2D39-4C8B-9BA6-43ECF8769688}"/>
    <cellStyle name="Comma 2 2 2 2 6 4 7" xfId="14325" xr:uid="{91F4D82E-C09D-41BA-AEE5-CD69C2497452}"/>
    <cellStyle name="Comma 2 2 2 2 6 5" xfId="3034" xr:uid="{37519D51-FF1D-45D1-9576-9083F545E634}"/>
    <cellStyle name="Comma 2 2 2 2 6 5 2" xfId="6852" xr:uid="{BF8DE52F-A01A-4381-9E51-06D9E7250BAF}"/>
    <cellStyle name="Comma 2 2 2 2 6 5 2 2" xfId="26577" xr:uid="{B1E60711-FAA2-44B0-BE5B-F4F920C8EBF3}"/>
    <cellStyle name="Comma 2 2 2 2 6 5 2 3" xfId="18418" xr:uid="{673385A2-C8B4-492E-9EF9-9D38204779F8}"/>
    <cellStyle name="Comma 2 2 2 2 6 5 3" xfId="4927" xr:uid="{43AF922F-F3AD-4D2B-BDCB-AEDFF17EB24F}"/>
    <cellStyle name="Comma 2 2 2 2 6 5 3 2" xfId="16711" xr:uid="{93CB72CB-7C6F-4E6D-8705-C4C0D0A7D5AC}"/>
    <cellStyle name="Comma 2 2 2 2 6 5 4" xfId="11712" xr:uid="{E2858773-0702-4242-BFAE-31065B73F85E}"/>
    <cellStyle name="Comma 2 2 2 2 6 5 4 2" xfId="23167" xr:uid="{DB469DC4-0CEC-479C-A90F-89E95E6D512A}"/>
    <cellStyle name="Comma 2 2 2 2 6 5 5" xfId="24986" xr:uid="{DD443A8C-F3C5-4084-8F77-472BCBE1449F}"/>
    <cellStyle name="Comma 2 2 2 2 6 5 6" xfId="14827" xr:uid="{B11C319A-352E-48E8-80BA-B95B184EF944}"/>
    <cellStyle name="Comma 2 2 2 2 6 6" xfId="5354" xr:uid="{173E5409-68DC-4D93-AEF2-935B485E747D}"/>
    <cellStyle name="Comma 2 2 2 2 6 6 2" xfId="25413" xr:uid="{37A8CF0D-46CC-48E7-9601-A90F5780C12D}"/>
    <cellStyle name="Comma 2 2 2 2 6 6 3" xfId="17138" xr:uid="{70DB461D-AC05-4281-96DA-96BA4946C07A}"/>
    <cellStyle name="Comma 2 2 2 2 6 7" xfId="3892" xr:uid="{C757BF79-10E3-45C1-B19E-F2F2F437D9C6}"/>
    <cellStyle name="Comma 2 2 2 2 6 7 2" xfId="15679" xr:uid="{89BCAAA8-29A0-48AF-AF29-566CA1B4F9EE}"/>
    <cellStyle name="Comma 2 2 2 2 6 8" xfId="11134" xr:uid="{145B3D5D-042B-4C30-8B3E-88DBC0EB4BBB}"/>
    <cellStyle name="Comma 2 2 2 2 6 8 2" xfId="22589" xr:uid="{E1D12A69-6E5D-4E56-8E45-D6AECFAD9C2A}"/>
    <cellStyle name="Comma 2 2 2 2 6 9" xfId="24200" xr:uid="{E40F618A-A3CF-4324-B39A-7671D183368F}"/>
    <cellStyle name="Comma 2 2 2 2 7" xfId="1365" xr:uid="{5DB4036F-F529-4997-8E15-820B717009CF}"/>
    <cellStyle name="Comma 2 2 2 2 7 10" xfId="13815" xr:uid="{2F2DD864-18A1-4AEC-9EF3-20FDADF576A5}"/>
    <cellStyle name="Comma 2 2 2 2 7 2" xfId="2416" xr:uid="{F16E1654-65D6-49E9-B031-7FEE78905517}"/>
    <cellStyle name="Comma 2 2 2 2 7 2 2" xfId="2801" xr:uid="{EDA6FFBC-F359-4D1B-B1A0-5ED989B06C90}"/>
    <cellStyle name="Comma 2 2 2 2 7 2 2 2" xfId="7676" xr:uid="{91986597-5DB6-48D6-B190-EA395AE9CDA5}"/>
    <cellStyle name="Comma 2 2 2 2 7 2 2 2 2" xfId="12451" xr:uid="{A3D83C18-7061-4FB6-A90D-42BA2080955A}"/>
    <cellStyle name="Comma 2 2 2 2 7 2 2 2 2 2" xfId="23906" xr:uid="{C03B5B25-4A85-4F8A-9536-FEBA8956E4C0}"/>
    <cellStyle name="Comma 2 2 2 2 7 2 2 2 3" xfId="27383" xr:uid="{366710F0-791E-4C71-BDF8-FD35D4029B58}"/>
    <cellStyle name="Comma 2 2 2 2 7 2 2 2 4" xfId="19187" xr:uid="{3D337300-E090-4055-991E-E9CAD126B1D7}"/>
    <cellStyle name="Comma 2 2 2 2 7 2 2 3" xfId="6245" xr:uid="{6C17AD32-A705-498A-9131-62A5319E7DAA}"/>
    <cellStyle name="Comma 2 2 2 2 7 2 2 3 2" xfId="26197" xr:uid="{EF02F2E8-E340-467B-99EC-DDD587DB4B94}"/>
    <cellStyle name="Comma 2 2 2 2 7 2 2 3 3" xfId="17962" xr:uid="{A669654B-B233-4F7C-A5AA-2B8AFA2F6022}"/>
    <cellStyle name="Comma 2 2 2 2 7 2 2 4" xfId="4695" xr:uid="{60858550-17C6-431D-B352-6D4C088058A9}"/>
    <cellStyle name="Comma 2 2 2 2 7 2 2 4 2" xfId="16479" xr:uid="{E86571CF-7AED-4A84-AFE3-74D4D4076A8F}"/>
    <cellStyle name="Comma 2 2 2 2 7 2 2 5" xfId="11418" xr:uid="{96A45850-E2E3-4EBC-AB4F-B260983DBA8A}"/>
    <cellStyle name="Comma 2 2 2 2 7 2 2 5 2" xfId="22873" xr:uid="{A3103570-1AB4-4D60-9A81-A921F20D490F}"/>
    <cellStyle name="Comma 2 2 2 2 7 2 2 6" xfId="24755" xr:uid="{7E0ABF62-0A5F-4825-BAD0-E70AA623AF77}"/>
    <cellStyle name="Comma 2 2 2 2 7 2 2 7" xfId="14594" xr:uid="{F7DC2578-7F08-4EAF-98BB-42ABCB99CF39}"/>
    <cellStyle name="Comma 2 2 2 2 7 2 3" xfId="2620" xr:uid="{EA036C25-7AA9-4FDB-A401-D771921253B0}"/>
    <cellStyle name="Comma 2 2 2 2 7 2 3 2" xfId="7059" xr:uid="{DD7947B2-3CD5-47D8-B783-CE4DB86F83B2}"/>
    <cellStyle name="Comma 2 2 2 2 7 2 3 2 2" xfId="26775" xr:uid="{7635D947-6300-41C8-A769-50893F1E9C10}"/>
    <cellStyle name="Comma 2 2 2 2 7 2 3 2 3" xfId="18620" xr:uid="{2888064F-A32B-4095-950D-8C2829593F4C}"/>
    <cellStyle name="Comma 2 2 2 2 7 2 3 3" xfId="4515" xr:uid="{586ED9F5-D36F-4942-9992-57E1AF6A8F59}"/>
    <cellStyle name="Comma 2 2 2 2 7 2 3 3 2" xfId="16299" xr:uid="{015543F7-648E-4E0C-B59F-41E7991765B0}"/>
    <cellStyle name="Comma 2 2 2 2 7 2 3 4" xfId="11909" xr:uid="{FACBB6E5-5B51-40EC-88E7-2CADF8F5FB4A}"/>
    <cellStyle name="Comma 2 2 2 2 7 2 3 4 2" xfId="23364" xr:uid="{6C5A4842-42BC-40DA-9FDD-DEB83FEC2519}"/>
    <cellStyle name="Comma 2 2 2 2 7 2 3 5" xfId="24577" xr:uid="{C4B08903-EB58-456C-8832-4E42B992A47B}"/>
    <cellStyle name="Comma 2 2 2 2 7 2 3 6" xfId="14415" xr:uid="{107E84AE-D389-4395-BEA3-8796C7C9DB78}"/>
    <cellStyle name="Comma 2 2 2 2 7 2 4" xfId="3296" xr:uid="{37B934F7-57EE-43B1-B264-3C39817B6CD2}"/>
    <cellStyle name="Comma 2 2 2 2 7 2 4 2" xfId="5188" xr:uid="{29E4C423-9D88-4E57-9D43-DBBB710BDB15}"/>
    <cellStyle name="Comma 2 2 2 2 7 2 4 2 2" xfId="16972" xr:uid="{E46B37E3-1AD6-473C-A6B7-5EA613D45E05}"/>
    <cellStyle name="Comma 2 2 2 2 7 2 4 3" xfId="25247" xr:uid="{7A419419-90F9-41E8-954E-A25DE4543C79}"/>
    <cellStyle name="Comma 2 2 2 2 7 2 4 4" xfId="15088" xr:uid="{C545AF23-409D-4229-BAD9-DD039533E6D5}"/>
    <cellStyle name="Comma 2 2 2 2 7 2 5" xfId="5626" xr:uid="{8EB26118-8816-4A6F-9E33-0132CCCC0279}"/>
    <cellStyle name="Comma 2 2 2 2 7 2 5 2" xfId="25655" xr:uid="{BB4DAD1F-B6F4-4073-AE91-4506F3556C34}"/>
    <cellStyle name="Comma 2 2 2 2 7 2 5 3" xfId="17394" xr:uid="{BB23A521-E72F-4CF1-8952-FF23018FA431}"/>
    <cellStyle name="Comma 2 2 2 2 7 2 6" xfId="4319" xr:uid="{AA10DC41-B3D9-41A8-AB46-E3CCE7C641C5}"/>
    <cellStyle name="Comma 2 2 2 2 7 2 6 2" xfId="16103" xr:uid="{346DB9CD-8063-4F5A-BCFE-9FD4B7F9338D}"/>
    <cellStyle name="Comma 2 2 2 2 7 2 7" xfId="11237" xr:uid="{77CB7801-F699-43B2-A965-9CA8ACCBCD1E}"/>
    <cellStyle name="Comma 2 2 2 2 7 2 7 2" xfId="22692" xr:uid="{FC8421A0-F149-42B6-AEC6-8A5C2D3384AC}"/>
    <cellStyle name="Comma 2 2 2 2 7 2 8" xfId="24392" xr:uid="{A256C925-2014-40BB-98DB-424F06CD2AC3}"/>
    <cellStyle name="Comma 2 2 2 2 7 2 9" xfId="14219" xr:uid="{0B3606C5-A48F-44FF-8922-D53F26249D40}"/>
    <cellStyle name="Comma 2 2 2 2 7 3" xfId="2712" xr:uid="{F3A95FE5-6E49-40B6-884B-D9C4208F55AF}"/>
    <cellStyle name="Comma 2 2 2 2 7 3 2" xfId="7423" xr:uid="{B77ECC7B-625F-46E7-8815-0D357AD64BF8}"/>
    <cellStyle name="Comma 2 2 2 2 7 3 2 2" xfId="12207" xr:uid="{C462205B-7733-4569-8407-7F5F29A77E0B}"/>
    <cellStyle name="Comma 2 2 2 2 7 3 2 2 2" xfId="23662" xr:uid="{083B854E-693A-412F-8ECE-96641289FC37}"/>
    <cellStyle name="Comma 2 2 2 2 7 3 2 3" xfId="27139" xr:uid="{1A4ED115-3938-4819-817E-9E521C495719}"/>
    <cellStyle name="Comma 2 2 2 2 7 3 2 4" xfId="18941" xr:uid="{45E966E4-6212-4852-9930-214AC3D33A5C}"/>
    <cellStyle name="Comma 2 2 2 2 7 3 3" xfId="5992" xr:uid="{E41BA127-C76F-4127-9B9D-0B875C130DDA}"/>
    <cellStyle name="Comma 2 2 2 2 7 3 3 2" xfId="25953" xr:uid="{1B2A5FAF-3293-4393-8869-7C2FBE8334BD}"/>
    <cellStyle name="Comma 2 2 2 2 7 3 3 3" xfId="17714" xr:uid="{DC69D744-7EF6-4322-BD66-9A904047AB01}"/>
    <cellStyle name="Comma 2 2 2 2 7 3 4" xfId="4606" xr:uid="{3D04DA9E-FCED-4EC4-89C1-FD277AF1D0F5}"/>
    <cellStyle name="Comma 2 2 2 2 7 3 4 2" xfId="16390" xr:uid="{A4786B61-A98E-4D62-9653-E782E9B771EF}"/>
    <cellStyle name="Comma 2 2 2 2 7 3 5" xfId="11330" xr:uid="{FBC8FA9D-3DCE-4E2A-A5F7-34DA78404BB1}"/>
    <cellStyle name="Comma 2 2 2 2 7 3 5 2" xfId="22785" xr:uid="{2ABC8454-F9D1-4BC4-B045-537A46C714CB}"/>
    <cellStyle name="Comma 2 2 2 2 7 3 6" xfId="24667" xr:uid="{6E946F81-9D08-4C30-BA4F-3BFDA69278F2}"/>
    <cellStyle name="Comma 2 2 2 2 7 3 7" xfId="14506" xr:uid="{6B69AFBE-EFBE-46BC-AEF0-1CBA03148FA6}"/>
    <cellStyle name="Comma 2 2 2 2 7 4" xfId="2531" xr:uid="{1C6EB67C-B868-4B69-BA09-0412F918309F}"/>
    <cellStyle name="Comma 2 2 2 2 7 4 2" xfId="7934" xr:uid="{F3056C28-52B4-43DD-B8D6-218E940FE729}"/>
    <cellStyle name="Comma 2 2 2 2 7 4 2 2" xfId="12643" xr:uid="{2F7E47FA-65E3-4A63-898D-8E2B961AF375}"/>
    <cellStyle name="Comma 2 2 2 2 7 4 2 2 2" xfId="24098" xr:uid="{2298338F-8F10-435B-82FA-F55C068DF2C7}"/>
    <cellStyle name="Comma 2 2 2 2 7 4 2 3" xfId="27640" xr:uid="{49CEF7DC-17A8-42FF-A1ED-86D1D3E68720}"/>
    <cellStyle name="Comma 2 2 2 2 7 4 2 4" xfId="19400" xr:uid="{001B1205-3D2F-4CFB-8A94-9BED606CC681}"/>
    <cellStyle name="Comma 2 2 2 2 7 4 3" xfId="6659" xr:uid="{923A65EB-6582-41F1-A584-4E7D482C90FA}"/>
    <cellStyle name="Comma 2 2 2 2 7 4 3 2" xfId="26423" xr:uid="{E6EB764A-13BE-4BE4-9BC8-57DCBB166FF6}"/>
    <cellStyle name="Comma 2 2 2 2 7 4 3 3" xfId="18247" xr:uid="{DEEC23BA-3379-4C44-BDAC-92C7A20D73F3}"/>
    <cellStyle name="Comma 2 2 2 2 7 4 4" xfId="4426" xr:uid="{78C6BD0F-BF1E-4E71-A2D7-5581639119E6}"/>
    <cellStyle name="Comma 2 2 2 2 7 4 4 2" xfId="16210" xr:uid="{13848931-113D-4122-A9C3-037C021EDB51}"/>
    <cellStyle name="Comma 2 2 2 2 7 4 5" xfId="11558" xr:uid="{DD36C97B-DC33-4BD4-9B09-05D5925A0A0B}"/>
    <cellStyle name="Comma 2 2 2 2 7 4 5 2" xfId="23013" xr:uid="{596A3D81-F3BD-4DB2-A41D-82B3D0E6D208}"/>
    <cellStyle name="Comma 2 2 2 2 7 4 6" xfId="24489" xr:uid="{FF891DDA-0BE9-41FF-92DD-B39635EC4BC1}"/>
    <cellStyle name="Comma 2 2 2 2 7 4 7" xfId="14326" xr:uid="{22BD789F-697C-4636-BC5D-E73AB4225F2F}"/>
    <cellStyle name="Comma 2 2 2 2 7 5" xfId="3035" xr:uid="{3165010A-9AF9-43DB-B218-11B03A68EE91}"/>
    <cellStyle name="Comma 2 2 2 2 7 5 2" xfId="6853" xr:uid="{A027E6CE-2906-4AA3-8532-61E3E48A1125}"/>
    <cellStyle name="Comma 2 2 2 2 7 5 2 2" xfId="26578" xr:uid="{556E25EB-0996-4E36-B3BE-21A2325DC000}"/>
    <cellStyle name="Comma 2 2 2 2 7 5 2 3" xfId="18419" xr:uid="{DAA3C457-0EA9-466D-B14C-4794D1478350}"/>
    <cellStyle name="Comma 2 2 2 2 7 5 3" xfId="4928" xr:uid="{1F53D2A9-9A5F-47CC-8567-1005EE05DD64}"/>
    <cellStyle name="Comma 2 2 2 2 7 5 3 2" xfId="16712" xr:uid="{24D7E4B3-F4FF-4DAB-89B4-39A18407DEB0}"/>
    <cellStyle name="Comma 2 2 2 2 7 5 4" xfId="11713" xr:uid="{340AD8DE-DF71-4FD0-B246-CEF84EE5CEF9}"/>
    <cellStyle name="Comma 2 2 2 2 7 5 4 2" xfId="23168" xr:uid="{19DAEA0E-8DCD-4CF7-AA0A-E5B639B83B6F}"/>
    <cellStyle name="Comma 2 2 2 2 7 5 5" xfId="24987" xr:uid="{C5914A21-9A71-427E-92F3-0BA9D00FDFA0}"/>
    <cellStyle name="Comma 2 2 2 2 7 5 6" xfId="14828" xr:uid="{5ABDB58F-B948-404E-AA18-E9CFFB248987}"/>
    <cellStyle name="Comma 2 2 2 2 7 6" xfId="5355" xr:uid="{60A1C3CF-9893-4323-A154-9EE246200FC5}"/>
    <cellStyle name="Comma 2 2 2 2 7 6 2" xfId="25414" xr:uid="{B1DC6C8A-6A31-4CC9-B637-3E32C32CB403}"/>
    <cellStyle name="Comma 2 2 2 2 7 6 3" xfId="17139" xr:uid="{27872571-AA04-4BF4-9E41-DA4D4AF31D45}"/>
    <cellStyle name="Comma 2 2 2 2 7 7" xfId="3893" xr:uid="{8C548471-BC3C-4FF4-A8EA-ED9FF0968FC3}"/>
    <cellStyle name="Comma 2 2 2 2 7 7 2" xfId="15680" xr:uid="{CE0D26F8-792C-44A6-A151-FB4B45A9028B}"/>
    <cellStyle name="Comma 2 2 2 2 7 8" xfId="11135" xr:uid="{785D6A11-18E3-4E33-B025-B80B31821355}"/>
    <cellStyle name="Comma 2 2 2 2 7 8 2" xfId="22590" xr:uid="{216E29B1-B72E-467E-B0B3-B76F020FD7DE}"/>
    <cellStyle name="Comma 2 2 2 2 7 9" xfId="24201" xr:uid="{9A2A8B12-22EF-48A5-9B8A-21C740C5DD83}"/>
    <cellStyle name="Comma 2 2 2 2 8" xfId="1366" xr:uid="{A5A9961A-455C-4360-9EB2-8267288D866C}"/>
    <cellStyle name="Comma 2 2 2 2 8 10" xfId="13816" xr:uid="{72E23BD3-AB5B-41FC-9CF1-64B249FBA402}"/>
    <cellStyle name="Comma 2 2 2 2 8 2" xfId="2417" xr:uid="{7F2C2E4B-AE6F-468B-BB7B-7937395B6072}"/>
    <cellStyle name="Comma 2 2 2 2 8 2 2" xfId="2802" xr:uid="{3A71BE1B-D0C7-4400-84F4-D3DE0C4E35FF}"/>
    <cellStyle name="Comma 2 2 2 2 8 2 2 2" xfId="7677" xr:uid="{2CD53C75-9DBF-4CE1-B64D-50A46D8B330C}"/>
    <cellStyle name="Comma 2 2 2 2 8 2 2 2 2" xfId="12452" xr:uid="{CEB67B55-E200-4D7B-BEC4-269FC810F8DF}"/>
    <cellStyle name="Comma 2 2 2 2 8 2 2 2 2 2" xfId="23907" xr:uid="{26109F72-6584-4F19-A49F-EBDD9D75E5B3}"/>
    <cellStyle name="Comma 2 2 2 2 8 2 2 2 3" xfId="27384" xr:uid="{B8A41F35-EE5D-4EE9-8D24-5007945DDA19}"/>
    <cellStyle name="Comma 2 2 2 2 8 2 2 2 4" xfId="19188" xr:uid="{0E5097B4-83E7-4186-9E7A-4198F333DDE9}"/>
    <cellStyle name="Comma 2 2 2 2 8 2 2 3" xfId="6246" xr:uid="{EB6DEE4E-59E9-42B8-9661-276E9707A084}"/>
    <cellStyle name="Comma 2 2 2 2 8 2 2 3 2" xfId="26198" xr:uid="{CD2FC3D4-271F-4D53-B57A-1A4F69F1B18B}"/>
    <cellStyle name="Comma 2 2 2 2 8 2 2 3 3" xfId="17963" xr:uid="{B98FF6ED-4B19-4256-931B-5155340F84DA}"/>
    <cellStyle name="Comma 2 2 2 2 8 2 2 4" xfId="4696" xr:uid="{819815C7-DD36-4B73-8210-C00632107915}"/>
    <cellStyle name="Comma 2 2 2 2 8 2 2 4 2" xfId="16480" xr:uid="{F46A1ABB-4A03-434F-A127-8CAA1EB33C5A}"/>
    <cellStyle name="Comma 2 2 2 2 8 2 2 5" xfId="11419" xr:uid="{48D4A2ED-A2E8-4714-85DB-7E1B783660CD}"/>
    <cellStyle name="Comma 2 2 2 2 8 2 2 5 2" xfId="22874" xr:uid="{0AC90955-D2CC-4AA1-A151-FFF3336D362B}"/>
    <cellStyle name="Comma 2 2 2 2 8 2 2 6" xfId="24756" xr:uid="{990268B3-07BC-41C7-B61E-0C9D59302F38}"/>
    <cellStyle name="Comma 2 2 2 2 8 2 2 7" xfId="14595" xr:uid="{DB3F4BAE-60F3-4B72-8D8D-C8E8760EE63B}"/>
    <cellStyle name="Comma 2 2 2 2 8 2 3" xfId="2621" xr:uid="{51FB84A7-7CB8-4AA4-BCF0-39D6A5DAF474}"/>
    <cellStyle name="Comma 2 2 2 2 8 2 3 2" xfId="7060" xr:uid="{7980D39D-EA9B-4F3E-9FC5-A33CE2568132}"/>
    <cellStyle name="Comma 2 2 2 2 8 2 3 2 2" xfId="26776" xr:uid="{82727A7B-17EC-49B1-AC0B-9E2778F93A4B}"/>
    <cellStyle name="Comma 2 2 2 2 8 2 3 2 3" xfId="18621" xr:uid="{C0DF46C8-EC16-4712-BD3D-6BB93AC1C893}"/>
    <cellStyle name="Comma 2 2 2 2 8 2 3 3" xfId="4516" xr:uid="{ADBD193C-EB5D-4826-95B3-590DAE805835}"/>
    <cellStyle name="Comma 2 2 2 2 8 2 3 3 2" xfId="16300" xr:uid="{D7159397-BA06-4C12-A580-ABEE29E0A770}"/>
    <cellStyle name="Comma 2 2 2 2 8 2 3 4" xfId="11910" xr:uid="{24A7E50C-8125-4A70-AD5E-4C3AA784CAE7}"/>
    <cellStyle name="Comma 2 2 2 2 8 2 3 4 2" xfId="23365" xr:uid="{47CD68F4-ED94-48F4-9EEF-43EB725C147C}"/>
    <cellStyle name="Comma 2 2 2 2 8 2 3 5" xfId="24578" xr:uid="{DEA4FA0A-4A48-402F-98CC-CFAF6C5C6CB4}"/>
    <cellStyle name="Comma 2 2 2 2 8 2 3 6" xfId="14416" xr:uid="{51995FD1-5A00-4E1D-B196-2751586C53B1}"/>
    <cellStyle name="Comma 2 2 2 2 8 2 4" xfId="3297" xr:uid="{8D729BF7-630A-4144-96FA-72AEB58A4A7F}"/>
    <cellStyle name="Comma 2 2 2 2 8 2 4 2" xfId="5189" xr:uid="{B860BB53-3FC3-49C2-8734-FEC6D3052287}"/>
    <cellStyle name="Comma 2 2 2 2 8 2 4 2 2" xfId="16973" xr:uid="{09F3AE03-F5CA-48E2-A4C0-445445A2EC6C}"/>
    <cellStyle name="Comma 2 2 2 2 8 2 4 3" xfId="25248" xr:uid="{A062E20A-FD74-4BD6-BAAD-CAB4DDDD9C74}"/>
    <cellStyle name="Comma 2 2 2 2 8 2 4 4" xfId="15089" xr:uid="{F0787858-37CD-4E5F-9E58-79511EBE3C18}"/>
    <cellStyle name="Comma 2 2 2 2 8 2 5" xfId="5627" xr:uid="{3897D593-6643-4B71-8C54-D1640F98328E}"/>
    <cellStyle name="Comma 2 2 2 2 8 2 5 2" xfId="25656" xr:uid="{1EC89094-2D7F-4B28-BCAC-2DAC64CD3F9B}"/>
    <cellStyle name="Comma 2 2 2 2 8 2 5 3" xfId="17395" xr:uid="{A33A2566-FF48-487F-BC1C-8295D8762686}"/>
    <cellStyle name="Comma 2 2 2 2 8 2 6" xfId="4320" xr:uid="{DEF05026-A99D-48E9-B851-18E3E9E625B9}"/>
    <cellStyle name="Comma 2 2 2 2 8 2 6 2" xfId="16104" xr:uid="{FC3F6455-4119-4B6F-A02E-8B33DA2ED070}"/>
    <cellStyle name="Comma 2 2 2 2 8 2 7" xfId="11238" xr:uid="{11857ED2-29A0-413B-AD2C-5812174A62C9}"/>
    <cellStyle name="Comma 2 2 2 2 8 2 7 2" xfId="22693" xr:uid="{2F8F9AEC-4361-49C2-A33F-73AC71B18B81}"/>
    <cellStyle name="Comma 2 2 2 2 8 2 8" xfId="24393" xr:uid="{F5BC3BD8-48EE-46EC-A3C3-53C8F3F83205}"/>
    <cellStyle name="Comma 2 2 2 2 8 2 9" xfId="14220" xr:uid="{8CF643DA-5E92-4B66-9B9F-E0C962E3F6DD}"/>
    <cellStyle name="Comma 2 2 2 2 8 3" xfId="2713" xr:uid="{83F02674-25D0-4034-916A-E88B9BEE6334}"/>
    <cellStyle name="Comma 2 2 2 2 8 3 2" xfId="7424" xr:uid="{36A70FBA-ECA8-4FA8-89A1-944AFF47A597}"/>
    <cellStyle name="Comma 2 2 2 2 8 3 2 2" xfId="12208" xr:uid="{D787B568-6337-4C37-B2F1-FBAD2C7D85F2}"/>
    <cellStyle name="Comma 2 2 2 2 8 3 2 2 2" xfId="23663" xr:uid="{8B76533C-4F19-421C-972B-98EFF02828CD}"/>
    <cellStyle name="Comma 2 2 2 2 8 3 2 3" xfId="27140" xr:uid="{B1B3E610-B4B6-4A00-A4E3-AD78A7CA9382}"/>
    <cellStyle name="Comma 2 2 2 2 8 3 2 4" xfId="18942" xr:uid="{DD4E85FA-6C39-4B60-B48C-E4382B2F95D7}"/>
    <cellStyle name="Comma 2 2 2 2 8 3 3" xfId="5993" xr:uid="{5DC7F7F0-0568-42A9-80C9-2958AB4E7F66}"/>
    <cellStyle name="Comma 2 2 2 2 8 3 3 2" xfId="25954" xr:uid="{E29EAC3F-D433-423A-9E9C-C136255FE6F9}"/>
    <cellStyle name="Comma 2 2 2 2 8 3 3 3" xfId="17715" xr:uid="{1EF481A1-4DB9-4A49-8548-6E9A851801AB}"/>
    <cellStyle name="Comma 2 2 2 2 8 3 4" xfId="4607" xr:uid="{91BD0432-40AB-4748-8CF7-C1AF731CACDD}"/>
    <cellStyle name="Comma 2 2 2 2 8 3 4 2" xfId="16391" xr:uid="{4490242D-8685-433C-9201-74B674CE7E0A}"/>
    <cellStyle name="Comma 2 2 2 2 8 3 5" xfId="11331" xr:uid="{D5EE0657-0B05-435A-827F-C379823C8629}"/>
    <cellStyle name="Comma 2 2 2 2 8 3 5 2" xfId="22786" xr:uid="{9943F589-CD60-481A-8C61-6E5E99A15667}"/>
    <cellStyle name="Comma 2 2 2 2 8 3 6" xfId="24668" xr:uid="{F4414C2E-0D3E-47CC-BC30-B4FDDDEBE8D8}"/>
    <cellStyle name="Comma 2 2 2 2 8 3 7" xfId="14507" xr:uid="{BB5FF03D-E21B-484D-9866-00311D5A1CAA}"/>
    <cellStyle name="Comma 2 2 2 2 8 4" xfId="2532" xr:uid="{3AB9CE23-042B-42A2-A771-65ECC68D4440}"/>
    <cellStyle name="Comma 2 2 2 2 8 4 2" xfId="7935" xr:uid="{6902B374-A405-411F-BCF9-61DD3BE054DC}"/>
    <cellStyle name="Comma 2 2 2 2 8 4 2 2" xfId="12644" xr:uid="{BA556DA2-0913-4497-9C3E-C1003AF1164F}"/>
    <cellStyle name="Comma 2 2 2 2 8 4 2 2 2" xfId="24099" xr:uid="{E7DC7270-9F3F-47D3-8EBD-B7A480262E75}"/>
    <cellStyle name="Comma 2 2 2 2 8 4 2 3" xfId="27641" xr:uid="{2FD7BCED-C689-4118-B621-EE37AA98CC05}"/>
    <cellStyle name="Comma 2 2 2 2 8 4 2 4" xfId="19401" xr:uid="{ABF0F7C0-5F48-455E-828A-8C9C44F87BC0}"/>
    <cellStyle name="Comma 2 2 2 2 8 4 3" xfId="6660" xr:uid="{EBC6CD82-97FD-4360-82D2-1D941220ECBE}"/>
    <cellStyle name="Comma 2 2 2 2 8 4 3 2" xfId="26424" xr:uid="{53367ECE-AC15-4E40-8822-202AECF42D35}"/>
    <cellStyle name="Comma 2 2 2 2 8 4 3 3" xfId="18248" xr:uid="{AD8229E2-0A99-4824-8633-64ABE2D1A26A}"/>
    <cellStyle name="Comma 2 2 2 2 8 4 4" xfId="4427" xr:uid="{FFCE1847-5A1C-4668-9301-A1FC381F0553}"/>
    <cellStyle name="Comma 2 2 2 2 8 4 4 2" xfId="16211" xr:uid="{BC9B010E-C430-4B87-ADEE-7DF025F704FB}"/>
    <cellStyle name="Comma 2 2 2 2 8 4 5" xfId="11559" xr:uid="{520A18ED-27D5-42E3-A8A0-DFAE75DD657E}"/>
    <cellStyle name="Comma 2 2 2 2 8 4 5 2" xfId="23014" xr:uid="{D4A60B55-3890-41EE-B1FE-38546CAE81A2}"/>
    <cellStyle name="Comma 2 2 2 2 8 4 6" xfId="24490" xr:uid="{290C9577-D189-4DE0-B825-5DB98B661E1D}"/>
    <cellStyle name="Comma 2 2 2 2 8 4 7" xfId="14327" xr:uid="{BB90FCAB-6CFD-4242-9858-1702ACA05AE9}"/>
    <cellStyle name="Comma 2 2 2 2 8 5" xfId="3036" xr:uid="{454F19F5-4D50-4D62-BD74-32F0F4FAAB85}"/>
    <cellStyle name="Comma 2 2 2 2 8 5 2" xfId="6854" xr:uid="{A543CE6D-83F9-4267-B9CD-40BC4B3AF2A9}"/>
    <cellStyle name="Comma 2 2 2 2 8 5 2 2" xfId="26579" xr:uid="{A71DFEF2-4316-4017-A098-BCA060DF47F4}"/>
    <cellStyle name="Comma 2 2 2 2 8 5 2 3" xfId="18420" xr:uid="{4AF645B1-9075-419C-A6D5-A0A24008972D}"/>
    <cellStyle name="Comma 2 2 2 2 8 5 3" xfId="4929" xr:uid="{F02A82D8-BB79-4236-BD9D-F4F8D4506F60}"/>
    <cellStyle name="Comma 2 2 2 2 8 5 3 2" xfId="16713" xr:uid="{BBDE2148-9466-487B-955C-EC97AE68CD16}"/>
    <cellStyle name="Comma 2 2 2 2 8 5 4" xfId="11714" xr:uid="{299DC4ED-C28D-44ED-882E-7992F04B3D7C}"/>
    <cellStyle name="Comma 2 2 2 2 8 5 4 2" xfId="23169" xr:uid="{C0992C64-5580-42B1-996F-FD1CA06E2593}"/>
    <cellStyle name="Comma 2 2 2 2 8 5 5" xfId="24988" xr:uid="{784FE5D8-FA7F-484E-B769-6F73EA4ED6B3}"/>
    <cellStyle name="Comma 2 2 2 2 8 5 6" xfId="14829" xr:uid="{B3160E24-E471-4259-8EB4-681CFA06C599}"/>
    <cellStyle name="Comma 2 2 2 2 8 6" xfId="5356" xr:uid="{54F037DF-0A59-44B5-98F2-6B9DFAE65CF3}"/>
    <cellStyle name="Comma 2 2 2 2 8 6 2" xfId="25415" xr:uid="{1E4146D6-1C06-4553-823F-CEB6066C3A2B}"/>
    <cellStyle name="Comma 2 2 2 2 8 6 3" xfId="17140" xr:uid="{984309BA-997C-4A92-BE93-4F800BFA6C9A}"/>
    <cellStyle name="Comma 2 2 2 2 8 7" xfId="3894" xr:uid="{8B823538-B668-4B14-A81D-6B36251C1F03}"/>
    <cellStyle name="Comma 2 2 2 2 8 7 2" xfId="15681" xr:uid="{E0CED019-D2A2-4DEF-9CFA-D179C8214FC6}"/>
    <cellStyle name="Comma 2 2 2 2 8 8" xfId="11136" xr:uid="{0FCD227E-0BD8-4381-A7CF-729CAF5318D1}"/>
    <cellStyle name="Comma 2 2 2 2 8 8 2" xfId="22591" xr:uid="{5C4D78EA-402F-4F95-89F6-122C9539C738}"/>
    <cellStyle name="Comma 2 2 2 2 8 9" xfId="24202" xr:uid="{B7C6D405-843D-42AD-B73F-8BA0C3EFDFFA}"/>
    <cellStyle name="Comma 2 2 2 2 9" xfId="1353" xr:uid="{BA04E7EB-7C63-4112-8AC1-8CF18402159D}"/>
    <cellStyle name="Comma 2 2 2 20" xfId="2707" xr:uid="{FFA2B448-E8F2-4F65-90A5-3299085FEA06}"/>
    <cellStyle name="Comma 2 2 2 20 2" xfId="7418" xr:uid="{79C9A471-2586-41D4-A4A2-F0FC5ADCE1A4}"/>
    <cellStyle name="Comma 2 2 2 20 2 2" xfId="12202" xr:uid="{0645C04B-2361-425D-9377-45F7B867B884}"/>
    <cellStyle name="Comma 2 2 2 20 2 2 2" xfId="23657" xr:uid="{E2332650-0535-4317-BED8-51DD1C244A4C}"/>
    <cellStyle name="Comma 2 2 2 20 2 3" xfId="27134" xr:uid="{214E228B-5CA1-4B80-B925-FA13F5E68F2B}"/>
    <cellStyle name="Comma 2 2 2 20 2 4" xfId="18936" xr:uid="{47C1285F-3AEE-4FA0-AB5E-1CAAD4A96DD4}"/>
    <cellStyle name="Comma 2 2 2 20 3" xfId="5987" xr:uid="{A8B04F59-EDD4-41E8-96E4-066B9D248D60}"/>
    <cellStyle name="Comma 2 2 2 20 3 2" xfId="25948" xr:uid="{7F7D322E-61DE-4552-8620-DAC027F306E6}"/>
    <cellStyle name="Comma 2 2 2 20 3 3" xfId="17709" xr:uid="{7BA28F8E-B395-43FD-8F7A-3241149E2089}"/>
    <cellStyle name="Comma 2 2 2 20 4" xfId="4601" xr:uid="{B12BA883-4F93-40BC-B017-CE6953BC3258}"/>
    <cellStyle name="Comma 2 2 2 20 4 2" xfId="16385" xr:uid="{0A2B59D4-8940-4B03-9795-81D2A4F030C9}"/>
    <cellStyle name="Comma 2 2 2 20 5" xfId="11325" xr:uid="{A9CEB360-D99A-49CD-902F-166D633FCA66}"/>
    <cellStyle name="Comma 2 2 2 20 5 2" xfId="22780" xr:uid="{E3520B47-215F-4A70-9B04-B8B99A9754FB}"/>
    <cellStyle name="Comma 2 2 2 20 6" xfId="24662" xr:uid="{E93D89C5-EA49-4DD7-BF90-E92E94C0836C}"/>
    <cellStyle name="Comma 2 2 2 20 7" xfId="14501" xr:uid="{9EF3AADC-6924-4682-851F-9B1EB8E7BB3A}"/>
    <cellStyle name="Comma 2 2 2 21" xfId="2526" xr:uid="{003B3DFC-36BE-4882-9275-12775B1E6EF1}"/>
    <cellStyle name="Comma 2 2 2 21 2" xfId="7929" xr:uid="{68D4EDF6-2BAB-442D-BC4E-0B80AF2D423A}"/>
    <cellStyle name="Comma 2 2 2 21 2 2" xfId="12638" xr:uid="{41FD2882-7920-4D36-B5AE-281070619DC1}"/>
    <cellStyle name="Comma 2 2 2 21 2 2 2" xfId="24093" xr:uid="{FA5F7C00-4837-4EE4-A916-7635AB7B3C07}"/>
    <cellStyle name="Comma 2 2 2 21 2 3" xfId="27635" xr:uid="{CFCD00AF-075D-4722-8C3D-0D5EA73C3F75}"/>
    <cellStyle name="Comma 2 2 2 21 2 4" xfId="19395" xr:uid="{F0214882-0328-4E71-82CC-3D50ACDB82EE}"/>
    <cellStyle name="Comma 2 2 2 21 3" xfId="6654" xr:uid="{5061798F-4E7F-494D-B5B4-24CFDA94901C}"/>
    <cellStyle name="Comma 2 2 2 21 3 2" xfId="26418" xr:uid="{C3BCC952-24A0-4396-9CBD-722763ADC99B}"/>
    <cellStyle name="Comma 2 2 2 21 3 3" xfId="18242" xr:uid="{65EC174A-9585-4232-B0F8-4FD54011F831}"/>
    <cellStyle name="Comma 2 2 2 21 4" xfId="4421" xr:uid="{6438A3C5-6D68-440B-89BF-5EA33B1A4F27}"/>
    <cellStyle name="Comma 2 2 2 21 4 2" xfId="16205" xr:uid="{299BAC5A-3F0F-4220-9E18-87A7E5472032}"/>
    <cellStyle name="Comma 2 2 2 21 5" xfId="11553" xr:uid="{0BCC89CF-719A-4B53-9E03-09C0439CFEC1}"/>
    <cellStyle name="Comma 2 2 2 21 5 2" xfId="23008" xr:uid="{364E36B2-D187-48CE-AAA0-7D9C2B69E283}"/>
    <cellStyle name="Comma 2 2 2 21 6" xfId="24484" xr:uid="{8AAADB69-AE49-4AC8-9917-2E84DCA89DC8}"/>
    <cellStyle name="Comma 2 2 2 21 7" xfId="14321" xr:uid="{BCFA46F8-5DA7-4A68-8E6E-655F5392BC5F}"/>
    <cellStyle name="Comma 2 2 2 22" xfId="3022" xr:uid="{124DA6CF-508C-4986-8652-047B2FE9EB52}"/>
    <cellStyle name="Comma 2 2 2 22 2" xfId="6848" xr:uid="{BBBA9EA6-E6A4-487C-B8B6-233B4E8462FA}"/>
    <cellStyle name="Comma 2 2 2 22 2 2" xfId="26573" xr:uid="{08C822A1-EA03-41B3-9396-D75A4BEF8093}"/>
    <cellStyle name="Comma 2 2 2 22 2 3" xfId="18414" xr:uid="{DC15E113-1E32-4F12-95BF-3D5829565527}"/>
    <cellStyle name="Comma 2 2 2 22 3" xfId="4915" xr:uid="{93ED7137-8C37-4AD0-843F-D71FAF96856E}"/>
    <cellStyle name="Comma 2 2 2 22 3 2" xfId="16699" xr:uid="{B8537A84-009A-455E-82AA-68E7EE72A711}"/>
    <cellStyle name="Comma 2 2 2 22 4" xfId="11708" xr:uid="{DEB0A3F6-8847-4A84-BAA1-0D8BBE0C4F63}"/>
    <cellStyle name="Comma 2 2 2 22 4 2" xfId="23163" xr:uid="{FCC786CF-167A-414B-BAAB-9B913B81BA5C}"/>
    <cellStyle name="Comma 2 2 2 22 5" xfId="24974" xr:uid="{17314C3B-FB2A-46FF-80E7-233AD669048B}"/>
    <cellStyle name="Comma 2 2 2 22 6" xfId="14815" xr:uid="{7D1AC9CA-A594-4883-B53B-1A86D9926DF1}"/>
    <cellStyle name="Comma 2 2 2 23" xfId="1343" xr:uid="{CD8B5CEB-EDD0-4902-B22D-8C3EF7AF167C}"/>
    <cellStyle name="Comma 2 2 2 23 2" xfId="5350" xr:uid="{D028F8F3-5993-4100-B412-9F80F60573E8}"/>
    <cellStyle name="Comma 2 2 2 23 2 2" xfId="17134" xr:uid="{6CC285AE-6566-48ED-A74B-655320F02169}"/>
    <cellStyle name="Comma 2 2 2 23 3" xfId="25409" xr:uid="{4D4C0652-780A-4F18-AC0D-FC6822A29075}"/>
    <cellStyle name="Comma 2 2 2 23 4" xfId="13807" xr:uid="{1D680E0B-10FF-4CE3-8654-F782C73F6223}"/>
    <cellStyle name="Comma 2 2 2 24" xfId="894" xr:uid="{9C757946-AFD0-4CF9-9A82-CA7526C2EA87}"/>
    <cellStyle name="Comma 2 2 2 24 2" xfId="13541" xr:uid="{293BE9AF-1339-442E-943D-B666208F893F}"/>
    <cellStyle name="Comma 2 2 2 25" xfId="3608" xr:uid="{D536BED7-7083-4712-A798-7E1975601641}"/>
    <cellStyle name="Comma 2 2 2 25 2" xfId="15396" xr:uid="{AAE345A2-BA9D-4988-B77C-376BE74E5B59}"/>
    <cellStyle name="Comma 2 2 2 26" xfId="3887" xr:uid="{D999BFB2-35FD-44AB-98F6-6897958B509C}"/>
    <cellStyle name="Comma 2 2 2 26 2" xfId="15674" xr:uid="{52B23475-4159-4C59-8573-11883A346633}"/>
    <cellStyle name="Comma 2 2 2 27" xfId="11130" xr:uid="{20F61263-C1CC-4033-A779-9DD906301472}"/>
    <cellStyle name="Comma 2 2 2 27 2" xfId="22585" xr:uid="{9591E50C-8DFF-4329-ADE5-6B31FC026710}"/>
    <cellStyle name="Comma 2 2 2 28" xfId="24196" xr:uid="{C949087D-53FC-4066-9A29-2D00C07F007A}"/>
    <cellStyle name="Comma 2 2 2 29" xfId="12912" xr:uid="{1824A6D1-11ED-461E-B6ED-E088CB1766A0}"/>
    <cellStyle name="Comma 2 2 2 3" xfId="477" xr:uid="{461C5D7E-B379-497F-AA42-6F685C484B0F}"/>
    <cellStyle name="Comma 2 2 2 3 2" xfId="1367" xr:uid="{F363A46B-A743-49E5-B5FC-58620E6827D1}"/>
    <cellStyle name="Comma 2 2 2 3 3" xfId="13125" xr:uid="{FAAFDC62-B9A1-4C25-8336-D91E4CA48DAA}"/>
    <cellStyle name="Comma 2 2 2 4" xfId="1368" xr:uid="{14B6F127-FB36-47AF-9EB4-1448DF1E276A}"/>
    <cellStyle name="Comma 2 2 2 5" xfId="1369" xr:uid="{C489E2C0-2606-4150-A351-0C7D5101F7CE}"/>
    <cellStyle name="Comma 2 2 2 5 2" xfId="1370" xr:uid="{8EBF0B5C-229D-44F6-A845-80748D37A8C3}"/>
    <cellStyle name="Comma 2 2 2 5 2 10" xfId="13817" xr:uid="{3F61DB54-1FB3-4A46-92FF-1D1E12D4D1F9}"/>
    <cellStyle name="Comma 2 2 2 5 2 2" xfId="2418" xr:uid="{18378420-6868-43F3-BAF0-1CC935299A0F}"/>
    <cellStyle name="Comma 2 2 2 5 2 2 2" xfId="2803" xr:uid="{EA94A27C-9964-43CD-956F-D10A615FC2E4}"/>
    <cellStyle name="Comma 2 2 2 5 2 2 2 2" xfId="7678" xr:uid="{042CA0CC-F7A7-4762-B923-53594062DCE7}"/>
    <cellStyle name="Comma 2 2 2 5 2 2 2 2 2" xfId="12453" xr:uid="{87821842-EE3C-40B1-BA64-E7F6EA6A2088}"/>
    <cellStyle name="Comma 2 2 2 5 2 2 2 2 2 2" xfId="23908" xr:uid="{E833D730-61D1-48F0-94E6-C276056969E8}"/>
    <cellStyle name="Comma 2 2 2 5 2 2 2 2 3" xfId="27385" xr:uid="{BBF97430-49DA-4E4D-B78C-1B7EED5A5DE9}"/>
    <cellStyle name="Comma 2 2 2 5 2 2 2 2 4" xfId="19189" xr:uid="{A7EAB254-5565-43CB-8BC7-04558114FB45}"/>
    <cellStyle name="Comma 2 2 2 5 2 2 2 3" xfId="6247" xr:uid="{98263917-44B3-4CA1-AC91-88801A25D185}"/>
    <cellStyle name="Comma 2 2 2 5 2 2 2 3 2" xfId="26199" xr:uid="{D9921D5C-4ECC-4F0E-B71E-8918FF45D0AB}"/>
    <cellStyle name="Comma 2 2 2 5 2 2 2 3 3" xfId="17964" xr:uid="{36990987-572F-4808-8DF8-8BA095F56805}"/>
    <cellStyle name="Comma 2 2 2 5 2 2 2 4" xfId="4697" xr:uid="{EC5F2A6A-E929-4EF1-9FA4-74AA8415FAC6}"/>
    <cellStyle name="Comma 2 2 2 5 2 2 2 4 2" xfId="16481" xr:uid="{9D65BB50-5C1A-4253-811A-048E3C63E52C}"/>
    <cellStyle name="Comma 2 2 2 5 2 2 2 5" xfId="11420" xr:uid="{21FCD953-7EC9-43D2-8BD3-FEE6A9E75FBE}"/>
    <cellStyle name="Comma 2 2 2 5 2 2 2 5 2" xfId="22875" xr:uid="{D24C5511-9BB1-4D75-BEDA-7A50D2739AB9}"/>
    <cellStyle name="Comma 2 2 2 5 2 2 2 6" xfId="24757" xr:uid="{29AB6928-7AE7-43A7-BD7B-ABEE642D9152}"/>
    <cellStyle name="Comma 2 2 2 5 2 2 2 7" xfId="14596" xr:uid="{79CC8061-A032-49F3-80B4-DD8B7399301E}"/>
    <cellStyle name="Comma 2 2 2 5 2 2 3" xfId="2622" xr:uid="{FF616C6E-4CE8-4FAF-B86D-AD69E2937C30}"/>
    <cellStyle name="Comma 2 2 2 5 2 2 3 2" xfId="7061" xr:uid="{67D03BDB-E8EC-4C3F-A679-69A6FAAA20B3}"/>
    <cellStyle name="Comma 2 2 2 5 2 2 3 2 2" xfId="26777" xr:uid="{E882815B-B381-474D-A783-1C8AFCC88CB2}"/>
    <cellStyle name="Comma 2 2 2 5 2 2 3 2 3" xfId="18622" xr:uid="{1831D69E-64C0-4E7E-A699-77A20D7D0BAC}"/>
    <cellStyle name="Comma 2 2 2 5 2 2 3 3" xfId="4517" xr:uid="{65575D4C-FCEB-460F-8392-A517457A2339}"/>
    <cellStyle name="Comma 2 2 2 5 2 2 3 3 2" xfId="16301" xr:uid="{191AB8BD-D2C4-44FA-894F-1F1A0B1B2822}"/>
    <cellStyle name="Comma 2 2 2 5 2 2 3 4" xfId="11911" xr:uid="{506F8B10-E5E1-4F43-8030-9B905570739C}"/>
    <cellStyle name="Comma 2 2 2 5 2 2 3 4 2" xfId="23366" xr:uid="{BF76EB6B-C767-4DBC-9F28-E6F80E3D459C}"/>
    <cellStyle name="Comma 2 2 2 5 2 2 3 5" xfId="24579" xr:uid="{9CC13624-F5B4-4F8C-9EEE-B659540CD7FC}"/>
    <cellStyle name="Comma 2 2 2 5 2 2 3 6" xfId="14417" xr:uid="{B6B29BC3-77F8-43A4-AD4D-AC265FBF0604}"/>
    <cellStyle name="Comma 2 2 2 5 2 2 4" xfId="3298" xr:uid="{442A1175-5C65-411B-8448-9B11B2920A2C}"/>
    <cellStyle name="Comma 2 2 2 5 2 2 4 2" xfId="5190" xr:uid="{DE5D11AA-45EA-4426-9B3A-231C18793D21}"/>
    <cellStyle name="Comma 2 2 2 5 2 2 4 2 2" xfId="16974" xr:uid="{CBC40491-F207-4C61-ADFC-281482A215CD}"/>
    <cellStyle name="Comma 2 2 2 5 2 2 4 3" xfId="25249" xr:uid="{3DE87CE8-37DB-42CB-A626-710D6B188842}"/>
    <cellStyle name="Comma 2 2 2 5 2 2 4 4" xfId="15090" xr:uid="{12090BE9-9315-4603-A2A1-FDED0886D908}"/>
    <cellStyle name="Comma 2 2 2 5 2 2 5" xfId="5628" xr:uid="{373F5E11-8DCD-48DC-B7EE-1268BE7B1254}"/>
    <cellStyle name="Comma 2 2 2 5 2 2 5 2" xfId="25657" xr:uid="{DCCB6476-A1C7-4C92-9132-52821ACB67F4}"/>
    <cellStyle name="Comma 2 2 2 5 2 2 5 3" xfId="17396" xr:uid="{EEF4E3C3-6CFF-4334-A3DD-256D8C2590DB}"/>
    <cellStyle name="Comma 2 2 2 5 2 2 6" xfId="4321" xr:uid="{2237F284-2192-4B62-A534-B4C7E999F2B9}"/>
    <cellStyle name="Comma 2 2 2 5 2 2 6 2" xfId="16105" xr:uid="{2C7C8DE9-EAB0-4040-92C8-1A5AECBD9FC7}"/>
    <cellStyle name="Comma 2 2 2 5 2 2 7" xfId="11239" xr:uid="{995F4673-D440-4AB7-A137-2BDE4554615F}"/>
    <cellStyle name="Comma 2 2 2 5 2 2 7 2" xfId="22694" xr:uid="{24EA2D22-E614-452A-9D0E-85EF23918051}"/>
    <cellStyle name="Comma 2 2 2 5 2 2 8" xfId="24394" xr:uid="{6602E13E-AFFB-4E12-A4FE-6D5ECEE8E4B5}"/>
    <cellStyle name="Comma 2 2 2 5 2 2 9" xfId="14221" xr:uid="{9C24F657-56AD-4204-8EC9-B2A1BC27E0E8}"/>
    <cellStyle name="Comma 2 2 2 5 2 3" xfId="2714" xr:uid="{E1FBC17C-59DF-4631-AF11-8BD27A551BA3}"/>
    <cellStyle name="Comma 2 2 2 5 2 3 2" xfId="7425" xr:uid="{C8125393-DB62-4CBF-A42D-BD192B4177CF}"/>
    <cellStyle name="Comma 2 2 2 5 2 3 2 2" xfId="12209" xr:uid="{7CD6F9C7-8C0F-4CF3-912E-B018BEAF4CD4}"/>
    <cellStyle name="Comma 2 2 2 5 2 3 2 2 2" xfId="23664" xr:uid="{D35DF4FB-1325-4F6C-9407-17C9C5375A9D}"/>
    <cellStyle name="Comma 2 2 2 5 2 3 2 3" xfId="27141" xr:uid="{61383C8F-DFC7-4277-9076-DF705B04CB9A}"/>
    <cellStyle name="Comma 2 2 2 5 2 3 2 4" xfId="18943" xr:uid="{11995446-87C0-48B1-A587-DE9BFE61553E}"/>
    <cellStyle name="Comma 2 2 2 5 2 3 3" xfId="5994" xr:uid="{7CF11821-8530-49C6-B54B-92CCDC0A11C3}"/>
    <cellStyle name="Comma 2 2 2 5 2 3 3 2" xfId="25955" xr:uid="{194F40F6-1293-4261-B205-2940CAF2C0B5}"/>
    <cellStyle name="Comma 2 2 2 5 2 3 3 3" xfId="17716" xr:uid="{18E43D69-2F53-4684-A011-7C360B2960FB}"/>
    <cellStyle name="Comma 2 2 2 5 2 3 4" xfId="4608" xr:uid="{27CA3E12-EC63-457B-BDC7-EE25BBC0B48F}"/>
    <cellStyle name="Comma 2 2 2 5 2 3 4 2" xfId="16392" xr:uid="{EA4404AD-99DB-49D7-86AE-26CB878F4A7D}"/>
    <cellStyle name="Comma 2 2 2 5 2 3 5" xfId="11332" xr:uid="{9B559160-1B47-40F9-8140-FD9F31F18283}"/>
    <cellStyle name="Comma 2 2 2 5 2 3 5 2" xfId="22787" xr:uid="{3E18D260-B9BF-4AA5-9CC6-A45E9302D76A}"/>
    <cellStyle name="Comma 2 2 2 5 2 3 6" xfId="24669" xr:uid="{04095C35-6767-41DA-8058-B8D2C4C0294B}"/>
    <cellStyle name="Comma 2 2 2 5 2 3 7" xfId="14508" xr:uid="{C4D5B504-83EE-4EFF-B557-C8D181D2E02B}"/>
    <cellStyle name="Comma 2 2 2 5 2 4" xfId="2533" xr:uid="{DFBB47DF-0235-4B7F-B11E-162ED9ED7157}"/>
    <cellStyle name="Comma 2 2 2 5 2 4 2" xfId="7936" xr:uid="{37A98CA4-7972-4C5B-8145-5837FE3B6BB8}"/>
    <cellStyle name="Comma 2 2 2 5 2 4 2 2" xfId="12645" xr:uid="{EE0B4E8B-DA0D-493E-92BC-7CB89F5A173C}"/>
    <cellStyle name="Comma 2 2 2 5 2 4 2 2 2" xfId="24100" xr:uid="{F2FAEB54-7EE5-46AA-AB3C-9588B00E4CF6}"/>
    <cellStyle name="Comma 2 2 2 5 2 4 2 3" xfId="27642" xr:uid="{1F9FC8E3-3E75-46B7-8FCC-B0E0053E17EE}"/>
    <cellStyle name="Comma 2 2 2 5 2 4 2 4" xfId="19402" xr:uid="{A72B2538-D2D3-4E2A-A0A6-40CA0D8BCE76}"/>
    <cellStyle name="Comma 2 2 2 5 2 4 3" xfId="6661" xr:uid="{A3CA8E63-AE60-4DD7-A78D-FCBE53CF8565}"/>
    <cellStyle name="Comma 2 2 2 5 2 4 3 2" xfId="26425" xr:uid="{18149EF0-6A19-41C6-BC34-E3AB7931F5CC}"/>
    <cellStyle name="Comma 2 2 2 5 2 4 3 3" xfId="18249" xr:uid="{69C2A868-38E0-4501-9342-4A7B8A36AB85}"/>
    <cellStyle name="Comma 2 2 2 5 2 4 4" xfId="4428" xr:uid="{CD3D506E-272F-43F5-84DE-96964A743A4C}"/>
    <cellStyle name="Comma 2 2 2 5 2 4 4 2" xfId="16212" xr:uid="{0B1F5615-3636-45F3-8156-482725B51092}"/>
    <cellStyle name="Comma 2 2 2 5 2 4 5" xfId="11560" xr:uid="{FE1A0E22-9151-41B3-90CC-D6BB9A05B300}"/>
    <cellStyle name="Comma 2 2 2 5 2 4 5 2" xfId="23015" xr:uid="{88CA1BD4-FA5A-450B-B1E3-D4435405C479}"/>
    <cellStyle name="Comma 2 2 2 5 2 4 6" xfId="24491" xr:uid="{F784287A-A94D-4637-A0EC-F00E38D074C8}"/>
    <cellStyle name="Comma 2 2 2 5 2 4 7" xfId="14328" xr:uid="{F630BC28-7166-4C12-95B4-9835990B449B}"/>
    <cellStyle name="Comma 2 2 2 5 2 5" xfId="3037" xr:uid="{2FF5A5C9-48BA-466D-B169-6743B803DE20}"/>
    <cellStyle name="Comma 2 2 2 5 2 5 2" xfId="6855" xr:uid="{FA2935A4-8EFD-4B60-B834-117565C27041}"/>
    <cellStyle name="Comma 2 2 2 5 2 5 2 2" xfId="26580" xr:uid="{1121E50B-79A7-4F74-95D8-DA6C5E062955}"/>
    <cellStyle name="Comma 2 2 2 5 2 5 2 3" xfId="18421" xr:uid="{F1480AC3-1D0E-4460-A684-68DFEB1360CE}"/>
    <cellStyle name="Comma 2 2 2 5 2 5 3" xfId="4930" xr:uid="{93055633-B958-4F55-AA73-FEABA7B28B94}"/>
    <cellStyle name="Comma 2 2 2 5 2 5 3 2" xfId="16714" xr:uid="{4470EE53-977B-4C95-B507-CD641AF9F05E}"/>
    <cellStyle name="Comma 2 2 2 5 2 5 4" xfId="11715" xr:uid="{65AE3CE6-A5B5-49D0-9DBF-FEC314142503}"/>
    <cellStyle name="Comma 2 2 2 5 2 5 4 2" xfId="23170" xr:uid="{28FBDC45-F3F1-41C0-B150-25882600B53F}"/>
    <cellStyle name="Comma 2 2 2 5 2 5 5" xfId="24989" xr:uid="{95D9594B-EE91-4A99-9BC4-BFB216638A21}"/>
    <cellStyle name="Comma 2 2 2 5 2 5 6" xfId="14830" xr:uid="{3687D4E7-E447-48CD-A508-32BBD1331352}"/>
    <cellStyle name="Comma 2 2 2 5 2 6" xfId="5357" xr:uid="{36BC67A2-8C23-459B-9589-CC4358D42805}"/>
    <cellStyle name="Comma 2 2 2 5 2 6 2" xfId="25416" xr:uid="{6A3C9435-45DF-4940-91B3-A93A2F0BC3AE}"/>
    <cellStyle name="Comma 2 2 2 5 2 6 3" xfId="17141" xr:uid="{7AB9E1D2-5179-46C5-AC3F-D5AA564643D6}"/>
    <cellStyle name="Comma 2 2 2 5 2 7" xfId="3895" xr:uid="{638F5862-EF3F-457D-948F-9BB77C975119}"/>
    <cellStyle name="Comma 2 2 2 5 2 7 2" xfId="15682" xr:uid="{CB5BEB76-F08D-4F52-B74B-AC27FFA6D285}"/>
    <cellStyle name="Comma 2 2 2 5 2 8" xfId="11137" xr:uid="{F1E7E770-2892-4D96-9CDD-B45B6551DE30}"/>
    <cellStyle name="Comma 2 2 2 5 2 8 2" xfId="22592" xr:uid="{08931FFA-C335-492A-BEAD-5973260F31AD}"/>
    <cellStyle name="Comma 2 2 2 5 2 9" xfId="24203" xr:uid="{8C127EB7-4C74-4131-AC00-D06CACF8D9E1}"/>
    <cellStyle name="Comma 2 2 2 5 3" xfId="1371" xr:uid="{1CAF523C-9E08-4C8C-A12B-1F98476595DC}"/>
    <cellStyle name="Comma 2 2 2 5 3 10" xfId="13818" xr:uid="{FEA390B0-5D41-4169-8D2A-D40EF534BC3C}"/>
    <cellStyle name="Comma 2 2 2 5 3 2" xfId="2419" xr:uid="{C7B772D6-5D7D-4E62-AEF5-185536465A94}"/>
    <cellStyle name="Comma 2 2 2 5 3 2 2" xfId="2804" xr:uid="{CD99DE83-E3A9-4FB6-BB57-35716609FF0F}"/>
    <cellStyle name="Comma 2 2 2 5 3 2 2 2" xfId="7679" xr:uid="{34A12FE6-B075-45C8-ABF4-B514A7A78E35}"/>
    <cellStyle name="Comma 2 2 2 5 3 2 2 2 2" xfId="12454" xr:uid="{BD6484A4-351E-4A17-A652-B8314CA54E5F}"/>
    <cellStyle name="Comma 2 2 2 5 3 2 2 2 2 2" xfId="23909" xr:uid="{FF2A88F2-4CB0-4A7C-861D-B4BA3F1ECB90}"/>
    <cellStyle name="Comma 2 2 2 5 3 2 2 2 3" xfId="27386" xr:uid="{F37C405E-D409-478F-9186-B10F6D934FC9}"/>
    <cellStyle name="Comma 2 2 2 5 3 2 2 2 4" xfId="19190" xr:uid="{EE839057-121F-4623-B06F-40EE0EF29B97}"/>
    <cellStyle name="Comma 2 2 2 5 3 2 2 3" xfId="6248" xr:uid="{DB59F981-22A7-46D4-8E63-B2A0E0F2B088}"/>
    <cellStyle name="Comma 2 2 2 5 3 2 2 3 2" xfId="26200" xr:uid="{261EB25E-9A72-46AA-A83E-2782F1C4A77D}"/>
    <cellStyle name="Comma 2 2 2 5 3 2 2 3 3" xfId="17965" xr:uid="{B007C0E0-EFDA-4CE8-BA31-FFEB41BBA911}"/>
    <cellStyle name="Comma 2 2 2 5 3 2 2 4" xfId="4698" xr:uid="{7D9AFCAA-21A4-42D4-822B-AB76C3749AC2}"/>
    <cellStyle name="Comma 2 2 2 5 3 2 2 4 2" xfId="16482" xr:uid="{7B6D29E0-1299-4BA8-9D6C-109CE9D90626}"/>
    <cellStyle name="Comma 2 2 2 5 3 2 2 5" xfId="11421" xr:uid="{B65E2E2E-18EA-4A1C-B1A7-4362EB1BB483}"/>
    <cellStyle name="Comma 2 2 2 5 3 2 2 5 2" xfId="22876" xr:uid="{C8F46A2F-D0C8-4B73-9630-A3495C668685}"/>
    <cellStyle name="Comma 2 2 2 5 3 2 2 6" xfId="24758" xr:uid="{B7722FD9-0EEE-47E6-8B66-F5FA21808E40}"/>
    <cellStyle name="Comma 2 2 2 5 3 2 2 7" xfId="14597" xr:uid="{42BCAF73-9536-47E2-A2D2-E30599272E92}"/>
    <cellStyle name="Comma 2 2 2 5 3 2 3" xfId="2623" xr:uid="{C1797B08-EB48-4B98-869D-70C2EF6217A4}"/>
    <cellStyle name="Comma 2 2 2 5 3 2 3 2" xfId="7062" xr:uid="{22D5F36F-B962-468B-A39D-D186E9E6F78E}"/>
    <cellStyle name="Comma 2 2 2 5 3 2 3 2 2" xfId="26778" xr:uid="{EF734309-8BA8-4418-92E0-08ACB65DF469}"/>
    <cellStyle name="Comma 2 2 2 5 3 2 3 2 3" xfId="18623" xr:uid="{C9CD7CD3-6196-45FC-83F1-5B59B64AA425}"/>
    <cellStyle name="Comma 2 2 2 5 3 2 3 3" xfId="4518" xr:uid="{1CDDE612-7923-4F31-BE50-29F21BC38F89}"/>
    <cellStyle name="Comma 2 2 2 5 3 2 3 3 2" xfId="16302" xr:uid="{C66BBC92-5743-4E45-84EC-7D3892C4A0D1}"/>
    <cellStyle name="Comma 2 2 2 5 3 2 3 4" xfId="11912" xr:uid="{21D2E40E-7CD7-4951-983A-B513F26ACD16}"/>
    <cellStyle name="Comma 2 2 2 5 3 2 3 4 2" xfId="23367" xr:uid="{4CAECA77-06BA-4EFD-8FB2-29C956E70219}"/>
    <cellStyle name="Comma 2 2 2 5 3 2 3 5" xfId="24580" xr:uid="{5BDAF15F-3DCE-459F-8AB7-F219656B249C}"/>
    <cellStyle name="Comma 2 2 2 5 3 2 3 6" xfId="14418" xr:uid="{4A6A9394-C4F0-44B0-8578-5FC8E0AAFBC4}"/>
    <cellStyle name="Comma 2 2 2 5 3 2 4" xfId="3299" xr:uid="{3BD06375-A7F6-425D-A511-9846E75B7F78}"/>
    <cellStyle name="Comma 2 2 2 5 3 2 4 2" xfId="5191" xr:uid="{03484795-5874-4CF3-B27C-1BAB663E3585}"/>
    <cellStyle name="Comma 2 2 2 5 3 2 4 2 2" xfId="16975" xr:uid="{45969903-C033-4498-B5D3-D699A9849132}"/>
    <cellStyle name="Comma 2 2 2 5 3 2 4 3" xfId="25250" xr:uid="{06C61ED7-2869-4D03-9DEA-D05A8BE13AD9}"/>
    <cellStyle name="Comma 2 2 2 5 3 2 4 4" xfId="15091" xr:uid="{AB92D843-1AF9-4159-BE66-EF3D4150D900}"/>
    <cellStyle name="Comma 2 2 2 5 3 2 5" xfId="5629" xr:uid="{C0966689-A7C5-423C-BDAA-3702DDC2EF5B}"/>
    <cellStyle name="Comma 2 2 2 5 3 2 5 2" xfId="25658" xr:uid="{4C793AC9-5208-4DAD-8D88-E26407D1CEB5}"/>
    <cellStyle name="Comma 2 2 2 5 3 2 5 3" xfId="17397" xr:uid="{A144D572-276D-4CD4-B898-5F3E4426B553}"/>
    <cellStyle name="Comma 2 2 2 5 3 2 6" xfId="4322" xr:uid="{9BB5FD68-1624-41F1-B54D-981D13D89AF3}"/>
    <cellStyle name="Comma 2 2 2 5 3 2 6 2" xfId="16106" xr:uid="{8E4A658A-BFE3-46E2-B510-86B7A7E5B936}"/>
    <cellStyle name="Comma 2 2 2 5 3 2 7" xfId="11240" xr:uid="{26EC6D45-8284-492C-A695-A2B18035C9E2}"/>
    <cellStyle name="Comma 2 2 2 5 3 2 7 2" xfId="22695" xr:uid="{2FC3BFA9-1F28-4353-B5FC-79D14DD84A76}"/>
    <cellStyle name="Comma 2 2 2 5 3 2 8" xfId="24395" xr:uid="{AEE8F84E-9D6B-45B8-8524-77E78E90A402}"/>
    <cellStyle name="Comma 2 2 2 5 3 2 9" xfId="14222" xr:uid="{D98525C8-4239-48D5-AA4B-ED45EAD0497A}"/>
    <cellStyle name="Comma 2 2 2 5 3 3" xfId="2715" xr:uid="{1E35F417-51C6-4E5B-B277-E4703FE94522}"/>
    <cellStyle name="Comma 2 2 2 5 3 3 2" xfId="7426" xr:uid="{FAE82535-AA25-4FB2-8A5C-E2296717F8B9}"/>
    <cellStyle name="Comma 2 2 2 5 3 3 2 2" xfId="12210" xr:uid="{A9628377-4E08-47BE-BDB9-AC6F5C4E9A03}"/>
    <cellStyle name="Comma 2 2 2 5 3 3 2 2 2" xfId="23665" xr:uid="{163C7B23-ECD3-4B19-9EA8-0DFBFA5A4637}"/>
    <cellStyle name="Comma 2 2 2 5 3 3 2 3" xfId="27142" xr:uid="{C6ED0E69-24BC-4B49-82F8-7E1AF37BCFEF}"/>
    <cellStyle name="Comma 2 2 2 5 3 3 2 4" xfId="18944" xr:uid="{9FC476CF-44E5-440C-8217-B142E67747E3}"/>
    <cellStyle name="Comma 2 2 2 5 3 3 3" xfId="5995" xr:uid="{BCE878A5-FD63-4623-B2EF-2824725F34E4}"/>
    <cellStyle name="Comma 2 2 2 5 3 3 3 2" xfId="25956" xr:uid="{231C5576-894C-4F44-B835-67F7EF8726A1}"/>
    <cellStyle name="Comma 2 2 2 5 3 3 3 3" xfId="17717" xr:uid="{15992236-7F56-4057-9A9D-8984BABE3294}"/>
    <cellStyle name="Comma 2 2 2 5 3 3 4" xfId="4609" xr:uid="{5DD00826-F683-4479-B5C1-78D92235461F}"/>
    <cellStyle name="Comma 2 2 2 5 3 3 4 2" xfId="16393" xr:uid="{61A2EE22-0236-4BE8-8F3D-E621EA67616E}"/>
    <cellStyle name="Comma 2 2 2 5 3 3 5" xfId="11333" xr:uid="{5D989DD3-E6C7-481A-9D37-641D16FFCA48}"/>
    <cellStyle name="Comma 2 2 2 5 3 3 5 2" xfId="22788" xr:uid="{E8C7B94D-9B5F-4E8E-885E-4589FF0E4A0B}"/>
    <cellStyle name="Comma 2 2 2 5 3 3 6" xfId="24670" xr:uid="{BD590328-3C72-4ABE-BC1E-5DC2316314D5}"/>
    <cellStyle name="Comma 2 2 2 5 3 3 7" xfId="14509" xr:uid="{4997B886-4020-48AD-A602-100B8878D5C9}"/>
    <cellStyle name="Comma 2 2 2 5 3 4" xfId="2534" xr:uid="{AF766771-877D-4A52-B54B-897D4392CAB4}"/>
    <cellStyle name="Comma 2 2 2 5 3 4 2" xfId="7937" xr:uid="{DBD23C7F-E617-4DF4-9143-8C248EF62C61}"/>
    <cellStyle name="Comma 2 2 2 5 3 4 2 2" xfId="12646" xr:uid="{0D0C3DB5-779C-4A84-A25D-C42105529E9C}"/>
    <cellStyle name="Comma 2 2 2 5 3 4 2 2 2" xfId="24101" xr:uid="{51E3FD13-2E73-45F0-AB8D-951163E1DD83}"/>
    <cellStyle name="Comma 2 2 2 5 3 4 2 3" xfId="27643" xr:uid="{397197B6-21E3-4C12-9851-422CAB468110}"/>
    <cellStyle name="Comma 2 2 2 5 3 4 2 4" xfId="19403" xr:uid="{42DEB731-ECB5-430E-821F-4B27373C4E66}"/>
    <cellStyle name="Comma 2 2 2 5 3 4 3" xfId="6662" xr:uid="{E276E876-B958-4C30-93B8-B9422FD9655C}"/>
    <cellStyle name="Comma 2 2 2 5 3 4 3 2" xfId="26426" xr:uid="{76071732-D89A-4AA2-9DB4-7E67BE02B4CE}"/>
    <cellStyle name="Comma 2 2 2 5 3 4 3 3" xfId="18250" xr:uid="{185CAE42-DC51-4BB3-8241-03CB625146EE}"/>
    <cellStyle name="Comma 2 2 2 5 3 4 4" xfId="4429" xr:uid="{628C190B-C6FB-4FAC-9C50-4AC06550BF0D}"/>
    <cellStyle name="Comma 2 2 2 5 3 4 4 2" xfId="16213" xr:uid="{34BE7AB7-4DEC-4A45-9FF2-19E6E1711AB9}"/>
    <cellStyle name="Comma 2 2 2 5 3 4 5" xfId="11561" xr:uid="{E2D91694-6A06-4E0E-BE4A-D16CDAF64677}"/>
    <cellStyle name="Comma 2 2 2 5 3 4 5 2" xfId="23016" xr:uid="{16A2DAF7-E5A3-41F8-BB1B-866D72DA718C}"/>
    <cellStyle name="Comma 2 2 2 5 3 4 6" xfId="24492" xr:uid="{519E672D-0A17-4E4D-A80A-5C0BBF390C37}"/>
    <cellStyle name="Comma 2 2 2 5 3 4 7" xfId="14329" xr:uid="{7390ABD7-5B55-49DC-8EE0-252EEE6AC764}"/>
    <cellStyle name="Comma 2 2 2 5 3 5" xfId="3038" xr:uid="{8ABDE227-AE69-4BF2-A5E6-AA08BF630C5F}"/>
    <cellStyle name="Comma 2 2 2 5 3 5 2" xfId="6856" xr:uid="{9DF83EDE-1FEB-4783-9C6E-53B9780E8152}"/>
    <cellStyle name="Comma 2 2 2 5 3 5 2 2" xfId="26581" xr:uid="{CF489F23-9F67-4A22-87B6-7192C5078B74}"/>
    <cellStyle name="Comma 2 2 2 5 3 5 2 3" xfId="18422" xr:uid="{F1D73B02-54A6-431C-8B0D-1D1E8222E89A}"/>
    <cellStyle name="Comma 2 2 2 5 3 5 3" xfId="4931" xr:uid="{12A8F1CD-6515-42B5-A0DF-45589ABE42FA}"/>
    <cellStyle name="Comma 2 2 2 5 3 5 3 2" xfId="16715" xr:uid="{0EA47D6A-891D-4140-922C-15F340AB3344}"/>
    <cellStyle name="Comma 2 2 2 5 3 5 4" xfId="11716" xr:uid="{C9CC5AB8-1B36-4529-8E8D-13EE56A8BB30}"/>
    <cellStyle name="Comma 2 2 2 5 3 5 4 2" xfId="23171" xr:uid="{8435B801-355E-442B-A9E3-0390A18BD341}"/>
    <cellStyle name="Comma 2 2 2 5 3 5 5" xfId="24990" xr:uid="{E0AAC472-287E-48F4-8DD1-ED623057FD7A}"/>
    <cellStyle name="Comma 2 2 2 5 3 5 6" xfId="14831" xr:uid="{62020C3C-C137-4E90-AE38-2432D83382C3}"/>
    <cellStyle name="Comma 2 2 2 5 3 6" xfId="5358" xr:uid="{12C1BDD0-8F99-41AA-826E-5A2804CF7377}"/>
    <cellStyle name="Comma 2 2 2 5 3 6 2" xfId="25417" xr:uid="{F53C5BF1-7962-482B-91ED-FDC0342CB805}"/>
    <cellStyle name="Comma 2 2 2 5 3 6 3" xfId="17142" xr:uid="{D88D23F7-47AA-4C50-9089-08A71528E042}"/>
    <cellStyle name="Comma 2 2 2 5 3 7" xfId="3896" xr:uid="{1B8B6859-DA8B-4CF3-A630-E107787D8EA7}"/>
    <cellStyle name="Comma 2 2 2 5 3 7 2" xfId="15683" xr:uid="{B1D74CD4-5EC7-49C6-8080-72913FAE2EF6}"/>
    <cellStyle name="Comma 2 2 2 5 3 8" xfId="11138" xr:uid="{DA8197FA-BDBE-47C0-9898-09BE50CF86C2}"/>
    <cellStyle name="Comma 2 2 2 5 3 8 2" xfId="22593" xr:uid="{D1C4DD40-9845-4673-9E66-20DCD1D83C86}"/>
    <cellStyle name="Comma 2 2 2 5 3 9" xfId="24204" xr:uid="{D42588BF-CB2D-4203-94F3-4E01F1DB902D}"/>
    <cellStyle name="Comma 2 2 2 5 4" xfId="1372" xr:uid="{4FA53A68-F192-4070-A10D-2049E875D664}"/>
    <cellStyle name="Comma 2 2 2 5 4 10" xfId="13819" xr:uid="{6E3248F6-483C-4154-82D1-2185258855E2}"/>
    <cellStyle name="Comma 2 2 2 5 4 2" xfId="2420" xr:uid="{013B825D-E78E-422A-AA96-D807C8486A4F}"/>
    <cellStyle name="Comma 2 2 2 5 4 2 2" xfId="2805" xr:uid="{C1C9160C-28F6-4C4C-8619-76805EAF74E3}"/>
    <cellStyle name="Comma 2 2 2 5 4 2 2 2" xfId="7680" xr:uid="{BBDD5AC4-BC04-4262-8974-B502E47D4F72}"/>
    <cellStyle name="Comma 2 2 2 5 4 2 2 2 2" xfId="12455" xr:uid="{BEEE659F-B8F4-4E8C-9DAE-35D80998C4C6}"/>
    <cellStyle name="Comma 2 2 2 5 4 2 2 2 2 2" xfId="23910" xr:uid="{D9E60654-474E-41A5-B47B-C895C844911B}"/>
    <cellStyle name="Comma 2 2 2 5 4 2 2 2 3" xfId="27387" xr:uid="{9B03827E-DB7E-41C2-91DA-ECF4E59C99FA}"/>
    <cellStyle name="Comma 2 2 2 5 4 2 2 2 4" xfId="19191" xr:uid="{1A86461D-C38E-4789-AB19-1F8BC73616E5}"/>
    <cellStyle name="Comma 2 2 2 5 4 2 2 3" xfId="6249" xr:uid="{21C1DC77-F56D-4EEF-A54E-EBAF702A99D3}"/>
    <cellStyle name="Comma 2 2 2 5 4 2 2 3 2" xfId="26201" xr:uid="{8DCB9ECB-F7F0-4FD3-8CD2-5946551CFD70}"/>
    <cellStyle name="Comma 2 2 2 5 4 2 2 3 3" xfId="17966" xr:uid="{567829FB-EA3F-4CCA-9AD4-3AB2402513FD}"/>
    <cellStyle name="Comma 2 2 2 5 4 2 2 4" xfId="4699" xr:uid="{3531B6CB-8F18-4A3C-A5B2-B43E0EA083A2}"/>
    <cellStyle name="Comma 2 2 2 5 4 2 2 4 2" xfId="16483" xr:uid="{DB769451-39E2-49A7-849A-C536A14786AC}"/>
    <cellStyle name="Comma 2 2 2 5 4 2 2 5" xfId="11422" xr:uid="{3AE2BFC5-97A9-4BEA-A7CE-428509F6C6F4}"/>
    <cellStyle name="Comma 2 2 2 5 4 2 2 5 2" xfId="22877" xr:uid="{078F10DC-D2EC-46FE-9344-A08D4D43DBC2}"/>
    <cellStyle name="Comma 2 2 2 5 4 2 2 6" xfId="24759" xr:uid="{161A08D1-1A78-4ACB-97B9-1DA98A62C20D}"/>
    <cellStyle name="Comma 2 2 2 5 4 2 2 7" xfId="14598" xr:uid="{B87C586E-4F00-4F3F-9D25-10B0EBF80400}"/>
    <cellStyle name="Comma 2 2 2 5 4 2 3" xfId="2624" xr:uid="{3ECA503C-7E11-47A2-BE98-7A909092F415}"/>
    <cellStyle name="Comma 2 2 2 5 4 2 3 2" xfId="7063" xr:uid="{AB5900DE-3A5C-4C8B-B506-5F980DFE0BA8}"/>
    <cellStyle name="Comma 2 2 2 5 4 2 3 2 2" xfId="26779" xr:uid="{15B3B551-2514-44F9-A0DA-081F0CAF9620}"/>
    <cellStyle name="Comma 2 2 2 5 4 2 3 2 3" xfId="18624" xr:uid="{4E77DAB1-9243-4DFF-8E23-4A817472B2D9}"/>
    <cellStyle name="Comma 2 2 2 5 4 2 3 3" xfId="4519" xr:uid="{8699D890-7AF0-4060-8747-05A956636B58}"/>
    <cellStyle name="Comma 2 2 2 5 4 2 3 3 2" xfId="16303" xr:uid="{DE65C729-9A79-420B-B3E0-379F444DB2C7}"/>
    <cellStyle name="Comma 2 2 2 5 4 2 3 4" xfId="11913" xr:uid="{73BA0811-F3E4-47BF-909B-18DC48575149}"/>
    <cellStyle name="Comma 2 2 2 5 4 2 3 4 2" xfId="23368" xr:uid="{181FA4B1-D263-41CC-A72B-BEFDDD9A6B9B}"/>
    <cellStyle name="Comma 2 2 2 5 4 2 3 5" xfId="24581" xr:uid="{BC664733-2AB7-450E-B668-C311FB238C43}"/>
    <cellStyle name="Comma 2 2 2 5 4 2 3 6" xfId="14419" xr:uid="{FEE9F4B0-EC9B-4701-91F7-0631FA7C0D30}"/>
    <cellStyle name="Comma 2 2 2 5 4 2 4" xfId="3300" xr:uid="{31A33593-5352-436A-9FE9-9AFD91406629}"/>
    <cellStyle name="Comma 2 2 2 5 4 2 4 2" xfId="5192" xr:uid="{D4053B23-9F33-43CC-9634-230BF39D6617}"/>
    <cellStyle name="Comma 2 2 2 5 4 2 4 2 2" xfId="16976" xr:uid="{33D4CF5D-086E-424B-97A7-89F472449802}"/>
    <cellStyle name="Comma 2 2 2 5 4 2 4 3" xfId="25251" xr:uid="{6C1BF24B-B394-42BC-B2DA-A9CC9433E20C}"/>
    <cellStyle name="Comma 2 2 2 5 4 2 4 4" xfId="15092" xr:uid="{270D8D0C-2858-4101-9545-F5C739650068}"/>
    <cellStyle name="Comma 2 2 2 5 4 2 5" xfId="5630" xr:uid="{E8D3548A-57C1-4506-9AB4-80276103DB9A}"/>
    <cellStyle name="Comma 2 2 2 5 4 2 5 2" xfId="25659" xr:uid="{A5B67457-9F60-48A2-AF04-55716DAD7C7F}"/>
    <cellStyle name="Comma 2 2 2 5 4 2 5 3" xfId="17398" xr:uid="{D19EBE39-39F4-491F-ADB4-2571313BDB4E}"/>
    <cellStyle name="Comma 2 2 2 5 4 2 6" xfId="4323" xr:uid="{4DDA1C00-A757-4773-91A0-585C795F3151}"/>
    <cellStyle name="Comma 2 2 2 5 4 2 6 2" xfId="16107" xr:uid="{CD5484D3-0AC7-4FCB-8806-69B216465FF1}"/>
    <cellStyle name="Comma 2 2 2 5 4 2 7" xfId="11241" xr:uid="{34671A8B-67A9-4344-A08B-569CF20BFAD3}"/>
    <cellStyle name="Comma 2 2 2 5 4 2 7 2" xfId="22696" xr:uid="{1FAE0953-9964-4EFF-8D56-D9AD87AC5A56}"/>
    <cellStyle name="Comma 2 2 2 5 4 2 8" xfId="24396" xr:uid="{AD9DDA37-CA20-46CB-8452-857681544C84}"/>
    <cellStyle name="Comma 2 2 2 5 4 2 9" xfId="14223" xr:uid="{29A1D259-659E-42AC-865C-54830128E008}"/>
    <cellStyle name="Comma 2 2 2 5 4 3" xfId="2716" xr:uid="{0AC2E3CD-485A-4ABE-8A9A-981BE4BBC1F7}"/>
    <cellStyle name="Comma 2 2 2 5 4 3 2" xfId="7427" xr:uid="{2CB5329A-AD45-4B71-AE82-25C2FC63B355}"/>
    <cellStyle name="Comma 2 2 2 5 4 3 2 2" xfId="12211" xr:uid="{D21AA0BC-DF77-4719-B401-45A3DC3934A5}"/>
    <cellStyle name="Comma 2 2 2 5 4 3 2 2 2" xfId="23666" xr:uid="{8AB18E6A-2950-4E0B-9D03-F64E3FAF93B4}"/>
    <cellStyle name="Comma 2 2 2 5 4 3 2 3" xfId="27143" xr:uid="{1CC84C9A-BE36-49D3-9627-C25CE8E55F6E}"/>
    <cellStyle name="Comma 2 2 2 5 4 3 2 4" xfId="18945" xr:uid="{33D658C1-8714-4F49-9F84-08598B447939}"/>
    <cellStyle name="Comma 2 2 2 5 4 3 3" xfId="5996" xr:uid="{E3EEE118-22CD-427E-A61E-5363D4888D58}"/>
    <cellStyle name="Comma 2 2 2 5 4 3 3 2" xfId="25957" xr:uid="{B58D02FD-DF10-46A3-ACA8-29F072830C76}"/>
    <cellStyle name="Comma 2 2 2 5 4 3 3 3" xfId="17718" xr:uid="{DAC1AB80-61E7-4112-88BC-914585CF7567}"/>
    <cellStyle name="Comma 2 2 2 5 4 3 4" xfId="4610" xr:uid="{A6BD6EF8-D579-4C3B-8E0B-8C591A97A296}"/>
    <cellStyle name="Comma 2 2 2 5 4 3 4 2" xfId="16394" xr:uid="{FD9B7D85-F894-410C-A7A7-3FCBE069D2C2}"/>
    <cellStyle name="Comma 2 2 2 5 4 3 5" xfId="11334" xr:uid="{B0535A3B-C0D7-44F3-A5EB-0264994F6CD4}"/>
    <cellStyle name="Comma 2 2 2 5 4 3 5 2" xfId="22789" xr:uid="{2BD0E16E-0FD1-479A-97C5-78AE01544DF5}"/>
    <cellStyle name="Comma 2 2 2 5 4 3 6" xfId="24671" xr:uid="{235C82AE-5F8E-44D2-BF5B-D443453F1F16}"/>
    <cellStyle name="Comma 2 2 2 5 4 3 7" xfId="14510" xr:uid="{9BD07F24-1821-4459-8A88-94B363326BDC}"/>
    <cellStyle name="Comma 2 2 2 5 4 4" xfId="2535" xr:uid="{D2A4BC6C-7E1D-487E-90AB-DC9EBD07407A}"/>
    <cellStyle name="Comma 2 2 2 5 4 4 2" xfId="7938" xr:uid="{59F70E85-828A-44D2-982C-EE97A2F36B63}"/>
    <cellStyle name="Comma 2 2 2 5 4 4 2 2" xfId="12647" xr:uid="{2A43DCDC-2FCE-4DD5-B86B-4D6F18C24FEA}"/>
    <cellStyle name="Comma 2 2 2 5 4 4 2 2 2" xfId="24102" xr:uid="{208D02C3-57E1-444D-8297-95E67EC895C3}"/>
    <cellStyle name="Comma 2 2 2 5 4 4 2 3" xfId="27644" xr:uid="{03BF861C-3628-4346-8C58-C181D251D9EF}"/>
    <cellStyle name="Comma 2 2 2 5 4 4 2 4" xfId="19404" xr:uid="{D79C0DBD-99D3-4D7D-81DE-085E1028DA6B}"/>
    <cellStyle name="Comma 2 2 2 5 4 4 3" xfId="6663" xr:uid="{BCB57F54-E135-454A-87D0-E783FD9BDE76}"/>
    <cellStyle name="Comma 2 2 2 5 4 4 3 2" xfId="26427" xr:uid="{4C4A37F2-2D3E-4842-9AB5-B03732388E1B}"/>
    <cellStyle name="Comma 2 2 2 5 4 4 3 3" xfId="18251" xr:uid="{F1A653C0-E62D-4F66-B047-F33848B85B10}"/>
    <cellStyle name="Comma 2 2 2 5 4 4 4" xfId="4430" xr:uid="{4FFC8BAB-35E2-4F63-9B26-C8623C2C60DC}"/>
    <cellStyle name="Comma 2 2 2 5 4 4 4 2" xfId="16214" xr:uid="{90F004F5-FCD8-4423-8043-FB342106F676}"/>
    <cellStyle name="Comma 2 2 2 5 4 4 5" xfId="11562" xr:uid="{3E2C5D84-ABCD-42E8-84AB-367F2849D5AB}"/>
    <cellStyle name="Comma 2 2 2 5 4 4 5 2" xfId="23017" xr:uid="{D0D2D293-69F1-4845-A240-1B6D5CCE5DBA}"/>
    <cellStyle name="Comma 2 2 2 5 4 4 6" xfId="24493" xr:uid="{B8662C46-6757-4053-9DEA-E1678CC98680}"/>
    <cellStyle name="Comma 2 2 2 5 4 4 7" xfId="14330" xr:uid="{54FBACAE-BE9B-4BAA-9281-98E12E164A21}"/>
    <cellStyle name="Comma 2 2 2 5 4 5" xfId="3039" xr:uid="{BD0F0C07-F3EC-4A9D-B100-1E1A67E1B673}"/>
    <cellStyle name="Comma 2 2 2 5 4 5 2" xfId="6857" xr:uid="{FA8D2060-8647-4A9C-B153-8BEFF15F0B6F}"/>
    <cellStyle name="Comma 2 2 2 5 4 5 2 2" xfId="26582" xr:uid="{5E519802-9E2B-4F7D-AFDC-5D140FE492EE}"/>
    <cellStyle name="Comma 2 2 2 5 4 5 2 3" xfId="18423" xr:uid="{B06B9CF5-0CA8-4C86-BA91-50132B531B22}"/>
    <cellStyle name="Comma 2 2 2 5 4 5 3" xfId="4932" xr:uid="{D71E7527-CB8A-4C2D-AA4B-8CC5FDDC1978}"/>
    <cellStyle name="Comma 2 2 2 5 4 5 3 2" xfId="16716" xr:uid="{C47891F5-D8F8-4AD2-B9D8-6C3D41E9190E}"/>
    <cellStyle name="Comma 2 2 2 5 4 5 4" xfId="11717" xr:uid="{DA247B60-052F-456E-9C85-16B78E07A4DE}"/>
    <cellStyle name="Comma 2 2 2 5 4 5 4 2" xfId="23172" xr:uid="{48B2BA2F-3D4D-4C26-974F-87C02F4F3B1D}"/>
    <cellStyle name="Comma 2 2 2 5 4 5 5" xfId="24991" xr:uid="{43669457-C5AF-447D-B9D1-03FFC3473C93}"/>
    <cellStyle name="Comma 2 2 2 5 4 5 6" xfId="14832" xr:uid="{03EDAD3B-1B49-4563-A511-2D3E81F4724D}"/>
    <cellStyle name="Comma 2 2 2 5 4 6" xfId="5359" xr:uid="{DE402B95-6AD8-4C55-8F91-386808556128}"/>
    <cellStyle name="Comma 2 2 2 5 4 6 2" xfId="25418" xr:uid="{8562D742-44BA-496F-8482-84FA198A87E3}"/>
    <cellStyle name="Comma 2 2 2 5 4 6 3" xfId="17143" xr:uid="{544E0D70-814C-4758-949E-3B66ACF308B2}"/>
    <cellStyle name="Comma 2 2 2 5 4 7" xfId="3897" xr:uid="{34D3B50D-D140-40A5-8977-B60ACFFA3AEE}"/>
    <cellStyle name="Comma 2 2 2 5 4 7 2" xfId="15684" xr:uid="{F39481F1-B04C-4BED-AB63-7BD56578B165}"/>
    <cellStyle name="Comma 2 2 2 5 4 8" xfId="11139" xr:uid="{4EE76B96-677E-4B3F-80A6-7013E481CF23}"/>
    <cellStyle name="Comma 2 2 2 5 4 8 2" xfId="22594" xr:uid="{403E3C72-2DDE-409E-964B-164EE8AFEBDA}"/>
    <cellStyle name="Comma 2 2 2 5 4 9" xfId="24205" xr:uid="{EE9D41B0-6EAA-4036-8E64-1BCF504A8809}"/>
    <cellStyle name="Comma 2 2 2 5 5" xfId="1373" xr:uid="{3F0120B5-1920-4F34-9331-0EE6116632A4}"/>
    <cellStyle name="Comma 2 2 2 5 5 10" xfId="13820" xr:uid="{21F50DCB-A9A9-402E-9F2A-60B425A39C6F}"/>
    <cellStyle name="Comma 2 2 2 5 5 2" xfId="2421" xr:uid="{09AE3D68-1543-4229-BF6A-35E610C34D7F}"/>
    <cellStyle name="Comma 2 2 2 5 5 2 2" xfId="2806" xr:uid="{7AEF69F2-A204-4774-812D-2915A63043EB}"/>
    <cellStyle name="Comma 2 2 2 5 5 2 2 2" xfId="7681" xr:uid="{BD2EBC5A-1933-416B-800F-AD61C25B9AF4}"/>
    <cellStyle name="Comma 2 2 2 5 5 2 2 2 2" xfId="12456" xr:uid="{7A595C4E-C1D9-4B1A-BE3E-A81518F171DF}"/>
    <cellStyle name="Comma 2 2 2 5 5 2 2 2 2 2" xfId="23911" xr:uid="{5430AE5A-DE1C-47E3-B53F-F15B74A3BCB8}"/>
    <cellStyle name="Comma 2 2 2 5 5 2 2 2 3" xfId="27388" xr:uid="{ACEC4E42-3A54-4954-9275-D175B0AA7BD6}"/>
    <cellStyle name="Comma 2 2 2 5 5 2 2 2 4" xfId="19192" xr:uid="{E509DC0C-3012-4888-8352-01AF4996C77F}"/>
    <cellStyle name="Comma 2 2 2 5 5 2 2 3" xfId="6250" xr:uid="{B9631DF0-C572-4E37-B321-5C36182369F4}"/>
    <cellStyle name="Comma 2 2 2 5 5 2 2 3 2" xfId="26202" xr:uid="{A95C3308-0EAA-4C52-8992-D54FD3C5959E}"/>
    <cellStyle name="Comma 2 2 2 5 5 2 2 3 3" xfId="17967" xr:uid="{0D20069E-C4A7-40CA-90BD-2F5D93148C12}"/>
    <cellStyle name="Comma 2 2 2 5 5 2 2 4" xfId="4700" xr:uid="{AFABD30F-9F96-4A9F-81A7-050E9B9FBE2F}"/>
    <cellStyle name="Comma 2 2 2 5 5 2 2 4 2" xfId="16484" xr:uid="{BE2394F2-32D4-4C01-9C45-37BCD57EBF5D}"/>
    <cellStyle name="Comma 2 2 2 5 5 2 2 5" xfId="11423" xr:uid="{20DD7CEF-8A54-421F-B770-66EEEBD8DF51}"/>
    <cellStyle name="Comma 2 2 2 5 5 2 2 5 2" xfId="22878" xr:uid="{02C685A5-68EB-4D10-AA35-39FCD60801CA}"/>
    <cellStyle name="Comma 2 2 2 5 5 2 2 6" xfId="24760" xr:uid="{FC59F732-5F90-4FAB-A0EA-E780B67EC8D8}"/>
    <cellStyle name="Comma 2 2 2 5 5 2 2 7" xfId="14599" xr:uid="{2642B0D9-825E-487E-BE56-BA026502EC15}"/>
    <cellStyle name="Comma 2 2 2 5 5 2 3" xfId="2625" xr:uid="{AE3C057D-6647-49BB-90D3-C19513FE0527}"/>
    <cellStyle name="Comma 2 2 2 5 5 2 3 2" xfId="7064" xr:uid="{793967AA-A816-439B-A63B-AEAEB6D35F4B}"/>
    <cellStyle name="Comma 2 2 2 5 5 2 3 2 2" xfId="26780" xr:uid="{D130BA00-3DDF-476D-AD3C-4A1003EB95D3}"/>
    <cellStyle name="Comma 2 2 2 5 5 2 3 2 3" xfId="18625" xr:uid="{26445AEB-C33C-4FE0-B82C-ADCF8ABFD2D0}"/>
    <cellStyle name="Comma 2 2 2 5 5 2 3 3" xfId="4520" xr:uid="{C7BE8005-D995-44AC-B971-BBB60B0F1796}"/>
    <cellStyle name="Comma 2 2 2 5 5 2 3 3 2" xfId="16304" xr:uid="{6B4139A2-97C8-4951-BBBF-51AA681951E4}"/>
    <cellStyle name="Comma 2 2 2 5 5 2 3 4" xfId="11914" xr:uid="{2F6AB48B-D72F-41C6-B548-1037355D5B55}"/>
    <cellStyle name="Comma 2 2 2 5 5 2 3 4 2" xfId="23369" xr:uid="{984247C7-EEE7-4D9C-B9B4-D25229A7AB39}"/>
    <cellStyle name="Comma 2 2 2 5 5 2 3 5" xfId="24582" xr:uid="{613F6D18-E334-4D40-A130-F4647A5EE9C8}"/>
    <cellStyle name="Comma 2 2 2 5 5 2 3 6" xfId="14420" xr:uid="{BA1F42D1-71F2-4685-9D66-619584DC06C6}"/>
    <cellStyle name="Comma 2 2 2 5 5 2 4" xfId="3301" xr:uid="{7A35A601-50BB-4A45-9D99-E0D3A8D7C0CD}"/>
    <cellStyle name="Comma 2 2 2 5 5 2 4 2" xfId="5193" xr:uid="{7A13CD99-A696-49FE-B5B7-FD048446915E}"/>
    <cellStyle name="Comma 2 2 2 5 5 2 4 2 2" xfId="16977" xr:uid="{0199F9B6-D9A5-4238-A7FE-204E63AA2C74}"/>
    <cellStyle name="Comma 2 2 2 5 5 2 4 3" xfId="25252" xr:uid="{7FCBDE39-3A0E-4C68-9523-930B5B1790B7}"/>
    <cellStyle name="Comma 2 2 2 5 5 2 4 4" xfId="15093" xr:uid="{E385E6D5-8473-4761-A5CE-4591627B097C}"/>
    <cellStyle name="Comma 2 2 2 5 5 2 5" xfId="5631" xr:uid="{08F6EC4C-5749-46EE-8D1B-6DA6FA7F3713}"/>
    <cellStyle name="Comma 2 2 2 5 5 2 5 2" xfId="25660" xr:uid="{205F202B-4364-47E0-AE1C-41C12C481959}"/>
    <cellStyle name="Comma 2 2 2 5 5 2 5 3" xfId="17399" xr:uid="{60986C76-94B4-4283-899D-EA4A345EF310}"/>
    <cellStyle name="Comma 2 2 2 5 5 2 6" xfId="4324" xr:uid="{AE7A2C6F-C809-485C-9E0E-5CFF170C8C77}"/>
    <cellStyle name="Comma 2 2 2 5 5 2 6 2" xfId="16108" xr:uid="{65A979D7-EE47-4DFE-BD9A-6BDC6DC411DA}"/>
    <cellStyle name="Comma 2 2 2 5 5 2 7" xfId="11242" xr:uid="{E364B953-9847-4015-9338-5240448B69D6}"/>
    <cellStyle name="Comma 2 2 2 5 5 2 7 2" xfId="22697" xr:uid="{69A776E6-D7AD-48A9-AF4F-C97F588A3787}"/>
    <cellStyle name="Comma 2 2 2 5 5 2 8" xfId="24397" xr:uid="{67025D83-51AC-4B1A-B9A7-EEAB4911FD40}"/>
    <cellStyle name="Comma 2 2 2 5 5 2 9" xfId="14224" xr:uid="{3A3DDC87-5A6E-46CE-A41F-7E77517A68D1}"/>
    <cellStyle name="Comma 2 2 2 5 5 3" xfId="2717" xr:uid="{B509B78D-ACAA-4553-8B9E-7DC945A6E1C7}"/>
    <cellStyle name="Comma 2 2 2 5 5 3 2" xfId="7428" xr:uid="{5F8D9870-F0F1-409D-8BD5-4C0E841C8A61}"/>
    <cellStyle name="Comma 2 2 2 5 5 3 2 2" xfId="12212" xr:uid="{D1C56922-C2BB-4BDB-893A-C8B6939A6EF2}"/>
    <cellStyle name="Comma 2 2 2 5 5 3 2 2 2" xfId="23667" xr:uid="{D3CF959E-6402-48F6-84ED-13B4D50BC23D}"/>
    <cellStyle name="Comma 2 2 2 5 5 3 2 3" xfId="27144" xr:uid="{306354A1-BF4A-470D-89F9-529DC4121C6D}"/>
    <cellStyle name="Comma 2 2 2 5 5 3 2 4" xfId="18946" xr:uid="{AAACBCDD-5648-4B69-8425-5D2B40418656}"/>
    <cellStyle name="Comma 2 2 2 5 5 3 3" xfId="5997" xr:uid="{21448553-92E1-497F-B456-A609B0E61D7A}"/>
    <cellStyle name="Comma 2 2 2 5 5 3 3 2" xfId="25958" xr:uid="{13C871E6-15CA-466D-A55C-996B7E104E12}"/>
    <cellStyle name="Comma 2 2 2 5 5 3 3 3" xfId="17719" xr:uid="{AE761F14-0CE1-4077-8289-1EC07E8507CE}"/>
    <cellStyle name="Comma 2 2 2 5 5 3 4" xfId="4611" xr:uid="{48DF3F62-12C1-4633-A36A-A90EA4F5548A}"/>
    <cellStyle name="Comma 2 2 2 5 5 3 4 2" xfId="16395" xr:uid="{7A68A37C-7EEC-4F9D-BA64-3F750A43FD1E}"/>
    <cellStyle name="Comma 2 2 2 5 5 3 5" xfId="11335" xr:uid="{1EB869A1-C301-4718-9763-AD357929AEC2}"/>
    <cellStyle name="Comma 2 2 2 5 5 3 5 2" xfId="22790" xr:uid="{C3BEA6D7-3E4C-4D77-95DE-577AC254BE3A}"/>
    <cellStyle name="Comma 2 2 2 5 5 3 6" xfId="24672" xr:uid="{28BD92EE-3F06-46AB-A4D4-31C9345FE5B5}"/>
    <cellStyle name="Comma 2 2 2 5 5 3 7" xfId="14511" xr:uid="{E5C067CD-384A-473E-A6AB-2EA8883679FE}"/>
    <cellStyle name="Comma 2 2 2 5 5 4" xfId="2536" xr:uid="{DCBEF681-8C8C-490B-87B2-D05A8DE208D2}"/>
    <cellStyle name="Comma 2 2 2 5 5 4 2" xfId="7939" xr:uid="{D88F2748-9893-433B-85F1-E0B29AA7B48B}"/>
    <cellStyle name="Comma 2 2 2 5 5 4 2 2" xfId="12648" xr:uid="{5499E057-F798-430F-A792-372F0A443557}"/>
    <cellStyle name="Comma 2 2 2 5 5 4 2 2 2" xfId="24103" xr:uid="{F5DAD476-61CB-42A0-88EC-8DB52A354BCF}"/>
    <cellStyle name="Comma 2 2 2 5 5 4 2 3" xfId="27645" xr:uid="{4A4605CC-1E54-4FCA-9516-149F7C3D5D15}"/>
    <cellStyle name="Comma 2 2 2 5 5 4 2 4" xfId="19405" xr:uid="{EB070F8F-1FBD-4613-9876-9440F89F0F54}"/>
    <cellStyle name="Comma 2 2 2 5 5 4 3" xfId="6664" xr:uid="{B122FA9C-F791-453F-9786-DC73611B9E11}"/>
    <cellStyle name="Comma 2 2 2 5 5 4 3 2" xfId="26428" xr:uid="{6747B636-F00B-48CC-8F17-DD23CF2F1C95}"/>
    <cellStyle name="Comma 2 2 2 5 5 4 3 3" xfId="18252" xr:uid="{D2FBCFFE-1C85-420A-BF41-92ED52856E4B}"/>
    <cellStyle name="Comma 2 2 2 5 5 4 4" xfId="4431" xr:uid="{0DCBAAC6-916A-45A0-9064-8DBABBC907DF}"/>
    <cellStyle name="Comma 2 2 2 5 5 4 4 2" xfId="16215" xr:uid="{D1128B44-7399-41BC-B055-3FEF76FC3AD9}"/>
    <cellStyle name="Comma 2 2 2 5 5 4 5" xfId="11563" xr:uid="{87E6E47A-DB50-4F15-BAF5-28A3DB0A234D}"/>
    <cellStyle name="Comma 2 2 2 5 5 4 5 2" xfId="23018" xr:uid="{357D6FC5-A328-4631-88D5-B3C2D05D8AAD}"/>
    <cellStyle name="Comma 2 2 2 5 5 4 6" xfId="24494" xr:uid="{4BD5C0C4-A8B2-4FA7-909E-F05AED07BDC7}"/>
    <cellStyle name="Comma 2 2 2 5 5 4 7" xfId="14331" xr:uid="{76AA4714-6ACD-411C-80BC-1C79FAED6A88}"/>
    <cellStyle name="Comma 2 2 2 5 5 5" xfId="3040" xr:uid="{82FEC398-439D-4D1E-8093-2D816B945803}"/>
    <cellStyle name="Comma 2 2 2 5 5 5 2" xfId="6858" xr:uid="{8B8E2322-5186-4191-883F-2B80D409789D}"/>
    <cellStyle name="Comma 2 2 2 5 5 5 2 2" xfId="26583" xr:uid="{910C8D6C-F489-4A0A-A784-CFC1E1D1BC16}"/>
    <cellStyle name="Comma 2 2 2 5 5 5 2 3" xfId="18424" xr:uid="{C20E9771-35CC-455D-B1AE-63E72EB550FF}"/>
    <cellStyle name="Comma 2 2 2 5 5 5 3" xfId="4933" xr:uid="{DE5BBE1F-DE91-45F9-AF10-B9C186773541}"/>
    <cellStyle name="Comma 2 2 2 5 5 5 3 2" xfId="16717" xr:uid="{E40FBD3A-58DB-4F95-A648-4FEB48E3C523}"/>
    <cellStyle name="Comma 2 2 2 5 5 5 4" xfId="11718" xr:uid="{02599B32-EFFF-40E9-AAA9-2E57A9AD4EEA}"/>
    <cellStyle name="Comma 2 2 2 5 5 5 4 2" xfId="23173" xr:uid="{195F484E-5EFA-401D-91CE-854B87B06C1B}"/>
    <cellStyle name="Comma 2 2 2 5 5 5 5" xfId="24992" xr:uid="{986CF108-A6E4-4832-A384-AC7D00B9B5EC}"/>
    <cellStyle name="Comma 2 2 2 5 5 5 6" xfId="14833" xr:uid="{07DD9F70-65AD-4297-95F7-6C3F56C61F64}"/>
    <cellStyle name="Comma 2 2 2 5 5 6" xfId="5360" xr:uid="{828AE3D2-08D8-4CD6-9455-232D5881C0A7}"/>
    <cellStyle name="Comma 2 2 2 5 5 6 2" xfId="25419" xr:uid="{3F60C8F3-3FF5-46F4-9398-5690142146A9}"/>
    <cellStyle name="Comma 2 2 2 5 5 6 3" xfId="17144" xr:uid="{557FFC0E-6874-405C-BB61-58361CBFF9B5}"/>
    <cellStyle name="Comma 2 2 2 5 5 7" xfId="3898" xr:uid="{FA65A2BB-7AE7-4FCB-8780-A7CDF483E92C}"/>
    <cellStyle name="Comma 2 2 2 5 5 7 2" xfId="15685" xr:uid="{36A6EE65-5087-427F-8884-5DFDB38575D8}"/>
    <cellStyle name="Comma 2 2 2 5 5 8" xfId="11140" xr:uid="{03F440DA-2692-4D49-968D-CBCCA9C657AE}"/>
    <cellStyle name="Comma 2 2 2 5 5 8 2" xfId="22595" xr:uid="{1FF807CF-DC66-4B93-AF80-7EB670A6C9BB}"/>
    <cellStyle name="Comma 2 2 2 5 5 9" xfId="24206" xr:uid="{AD27BE8E-01F4-49A5-A8E0-9E5C35ACBC73}"/>
    <cellStyle name="Comma 2 2 2 5 6" xfId="1374" xr:uid="{60CD4C3F-3599-488C-9A76-7DF01079D397}"/>
    <cellStyle name="Comma 2 2 2 5 6 10" xfId="13821" xr:uid="{90852186-B126-4CC9-B082-9DE42F7330E4}"/>
    <cellStyle name="Comma 2 2 2 5 6 2" xfId="2422" xr:uid="{63E5477C-FD6B-4988-8AED-A69162D2C46B}"/>
    <cellStyle name="Comma 2 2 2 5 6 2 2" xfId="2807" xr:uid="{5E0710D5-071C-4545-8C31-5FEB376F1364}"/>
    <cellStyle name="Comma 2 2 2 5 6 2 2 2" xfId="7682" xr:uid="{33817201-C800-4550-BD99-6A7E53FD3E90}"/>
    <cellStyle name="Comma 2 2 2 5 6 2 2 2 2" xfId="12457" xr:uid="{0848658B-EC42-459F-8657-D89E5B9AC48C}"/>
    <cellStyle name="Comma 2 2 2 5 6 2 2 2 2 2" xfId="23912" xr:uid="{45312FAA-E2BB-45D4-81ED-70F0C1A8BC0F}"/>
    <cellStyle name="Comma 2 2 2 5 6 2 2 2 3" xfId="27389" xr:uid="{637256C1-7BF0-4A2F-BC88-D27CE63BACEC}"/>
    <cellStyle name="Comma 2 2 2 5 6 2 2 2 4" xfId="19193" xr:uid="{E16BDF1D-6E48-4530-A2AC-19C6524B7786}"/>
    <cellStyle name="Comma 2 2 2 5 6 2 2 3" xfId="6251" xr:uid="{C33F8DC3-644C-4446-AB1C-9D12B002B48D}"/>
    <cellStyle name="Comma 2 2 2 5 6 2 2 3 2" xfId="26203" xr:uid="{59D5B2DA-9D45-4EA6-AA42-4FFF532EF429}"/>
    <cellStyle name="Comma 2 2 2 5 6 2 2 3 3" xfId="17968" xr:uid="{1D430B21-CE05-44A0-915D-3B16A9542410}"/>
    <cellStyle name="Comma 2 2 2 5 6 2 2 4" xfId="4701" xr:uid="{75966372-F747-4B6F-8E77-90A78617DA6D}"/>
    <cellStyle name="Comma 2 2 2 5 6 2 2 4 2" xfId="16485" xr:uid="{4DF335D8-F278-46EB-97E9-4AA0180C2B0C}"/>
    <cellStyle name="Comma 2 2 2 5 6 2 2 5" xfId="11424" xr:uid="{602C8BA3-EE58-4CA9-B41B-D6608D28B446}"/>
    <cellStyle name="Comma 2 2 2 5 6 2 2 5 2" xfId="22879" xr:uid="{0CFA432F-DE7F-4624-933C-51892FB2CC1E}"/>
    <cellStyle name="Comma 2 2 2 5 6 2 2 6" xfId="24761" xr:uid="{DB6C9FC6-BFC5-4282-8F11-544ED3BECB6A}"/>
    <cellStyle name="Comma 2 2 2 5 6 2 2 7" xfId="14600" xr:uid="{E2A95D1D-3C26-4533-803D-54DB6153075C}"/>
    <cellStyle name="Comma 2 2 2 5 6 2 3" xfId="2626" xr:uid="{92BDB097-EEF0-4E81-BBAE-D4335ED0D9A0}"/>
    <cellStyle name="Comma 2 2 2 5 6 2 3 2" xfId="7065" xr:uid="{4A6321E7-10EF-4077-96CC-5E5CB11EA5D7}"/>
    <cellStyle name="Comma 2 2 2 5 6 2 3 2 2" xfId="26781" xr:uid="{F86C0998-F397-422B-AE6A-8CA773795FED}"/>
    <cellStyle name="Comma 2 2 2 5 6 2 3 2 3" xfId="18626" xr:uid="{70692107-4BD0-4F40-973C-C686C2F49CC6}"/>
    <cellStyle name="Comma 2 2 2 5 6 2 3 3" xfId="4521" xr:uid="{F44FBC27-0B56-4527-9921-7D8689C3638B}"/>
    <cellStyle name="Comma 2 2 2 5 6 2 3 3 2" xfId="16305" xr:uid="{CE1D57BC-0735-47A2-8965-366DCEFEE527}"/>
    <cellStyle name="Comma 2 2 2 5 6 2 3 4" xfId="11915" xr:uid="{E2EE4609-5CFB-428E-A721-10BEFD6E44AD}"/>
    <cellStyle name="Comma 2 2 2 5 6 2 3 4 2" xfId="23370" xr:uid="{9A378E96-870D-4E61-9F98-1B404E2A4C88}"/>
    <cellStyle name="Comma 2 2 2 5 6 2 3 5" xfId="24583" xr:uid="{2ED72170-10CB-4C8D-B01D-8FAC340121E7}"/>
    <cellStyle name="Comma 2 2 2 5 6 2 3 6" xfId="14421" xr:uid="{FB3859C5-3DCC-41BE-9782-8433A050B436}"/>
    <cellStyle name="Comma 2 2 2 5 6 2 4" xfId="3302" xr:uid="{2BC96EC1-0BBD-466D-8A47-B8D80FA72E28}"/>
    <cellStyle name="Comma 2 2 2 5 6 2 4 2" xfId="5194" xr:uid="{F7A10D40-68F8-44A2-8CD8-C6E81749DF0C}"/>
    <cellStyle name="Comma 2 2 2 5 6 2 4 2 2" xfId="16978" xr:uid="{1CDA500D-A5B9-4EB9-B498-7BCF57C247EF}"/>
    <cellStyle name="Comma 2 2 2 5 6 2 4 3" xfId="25253" xr:uid="{DD1DCBBB-319A-4F13-A71F-C49030707E20}"/>
    <cellStyle name="Comma 2 2 2 5 6 2 4 4" xfId="15094" xr:uid="{3FAC32A6-07E0-4C44-9681-19A6E0D1BDD6}"/>
    <cellStyle name="Comma 2 2 2 5 6 2 5" xfId="5632" xr:uid="{D605FC84-A83C-4B2A-A0DB-7B7B18ACE3E2}"/>
    <cellStyle name="Comma 2 2 2 5 6 2 5 2" xfId="25661" xr:uid="{7495BE82-AE62-4AE2-A8D7-0C7463056D5D}"/>
    <cellStyle name="Comma 2 2 2 5 6 2 5 3" xfId="17400" xr:uid="{66F14E73-85DD-4F5F-A7A5-8F62A1C6A383}"/>
    <cellStyle name="Comma 2 2 2 5 6 2 6" xfId="4325" xr:uid="{E2CB85A8-5E97-4749-AD3C-DB0725547EB0}"/>
    <cellStyle name="Comma 2 2 2 5 6 2 6 2" xfId="16109" xr:uid="{2448E929-58AB-4DF5-9F24-48DD50FD8366}"/>
    <cellStyle name="Comma 2 2 2 5 6 2 7" xfId="11243" xr:uid="{5AB97DAA-F3C7-4EB1-BE4F-B59C71391994}"/>
    <cellStyle name="Comma 2 2 2 5 6 2 7 2" xfId="22698" xr:uid="{AC35942A-47FA-479D-AF3E-14450D7C9296}"/>
    <cellStyle name="Comma 2 2 2 5 6 2 8" xfId="24398" xr:uid="{F3D29FB0-9440-47C2-9471-F53756CF7AC4}"/>
    <cellStyle name="Comma 2 2 2 5 6 2 9" xfId="14225" xr:uid="{81458A45-EEA8-4C00-BB40-AD07FE473663}"/>
    <cellStyle name="Comma 2 2 2 5 6 3" xfId="2718" xr:uid="{011E5DA9-BFFD-450E-B3B0-1973B10CA23A}"/>
    <cellStyle name="Comma 2 2 2 5 6 3 2" xfId="7429" xr:uid="{75A2436F-492B-4821-B96F-BD0421F8010A}"/>
    <cellStyle name="Comma 2 2 2 5 6 3 2 2" xfId="12213" xr:uid="{C99FAB32-8DBA-40C9-A179-0252C3EE9BE8}"/>
    <cellStyle name="Comma 2 2 2 5 6 3 2 2 2" xfId="23668" xr:uid="{FB9B4379-4687-4434-8C6E-23B2241885F7}"/>
    <cellStyle name="Comma 2 2 2 5 6 3 2 3" xfId="27145" xr:uid="{798420F8-805A-4FF9-B14B-95BB2008C54C}"/>
    <cellStyle name="Comma 2 2 2 5 6 3 2 4" xfId="18947" xr:uid="{CD6FF1A7-94D1-4BA5-9272-1BE231245A06}"/>
    <cellStyle name="Comma 2 2 2 5 6 3 3" xfId="5998" xr:uid="{C20212F6-6BCC-410A-BFC4-9EBA80A3EB6F}"/>
    <cellStyle name="Comma 2 2 2 5 6 3 3 2" xfId="25959" xr:uid="{909D2518-EB73-4854-B556-DB5BB1D4525B}"/>
    <cellStyle name="Comma 2 2 2 5 6 3 3 3" xfId="17720" xr:uid="{5F045086-4D8E-430B-A158-99DE7592BBE3}"/>
    <cellStyle name="Comma 2 2 2 5 6 3 4" xfId="4612" xr:uid="{9355CCE6-0045-411D-8D5F-861889A48F76}"/>
    <cellStyle name="Comma 2 2 2 5 6 3 4 2" xfId="16396" xr:uid="{55E35189-8FDC-4E9D-B2F8-B260EB71EA11}"/>
    <cellStyle name="Comma 2 2 2 5 6 3 5" xfId="11336" xr:uid="{3E991BA8-285C-4ADE-90F9-6F35F7CC5EAA}"/>
    <cellStyle name="Comma 2 2 2 5 6 3 5 2" xfId="22791" xr:uid="{44EACF99-2635-42C3-9D7C-2FC5D0B25F97}"/>
    <cellStyle name="Comma 2 2 2 5 6 3 6" xfId="24673" xr:uid="{34815A18-DEF0-4DB0-8650-B1B532015D83}"/>
    <cellStyle name="Comma 2 2 2 5 6 3 7" xfId="14512" xr:uid="{296EAE2B-762C-42F7-92A2-501B065DC097}"/>
    <cellStyle name="Comma 2 2 2 5 6 4" xfId="2537" xr:uid="{6A003B0D-114D-42DC-8487-4939C6989DDD}"/>
    <cellStyle name="Comma 2 2 2 5 6 4 2" xfId="7940" xr:uid="{B3059FF4-25B0-4DD2-A9FC-B53E038FC950}"/>
    <cellStyle name="Comma 2 2 2 5 6 4 2 2" xfId="12649" xr:uid="{EC0D046C-7EF6-4F91-8D32-F5FE5C0018FD}"/>
    <cellStyle name="Comma 2 2 2 5 6 4 2 2 2" xfId="24104" xr:uid="{2DF7CF42-C23C-4F80-9475-AD8B322EE9B9}"/>
    <cellStyle name="Comma 2 2 2 5 6 4 2 3" xfId="27646" xr:uid="{BF6204CB-E8DE-4FD4-B0CA-9A352C8D2750}"/>
    <cellStyle name="Comma 2 2 2 5 6 4 2 4" xfId="19406" xr:uid="{59CB41D7-7E82-47B1-8012-1C37A5675130}"/>
    <cellStyle name="Comma 2 2 2 5 6 4 3" xfId="6665" xr:uid="{66CCB111-566D-4252-B20A-9E2087CDD698}"/>
    <cellStyle name="Comma 2 2 2 5 6 4 3 2" xfId="26429" xr:uid="{B39BEA7B-BA53-4CC2-A812-3FD892098F3D}"/>
    <cellStyle name="Comma 2 2 2 5 6 4 3 3" xfId="18253" xr:uid="{524417FB-D6B0-488C-A38C-B5E8F87D2C95}"/>
    <cellStyle name="Comma 2 2 2 5 6 4 4" xfId="4432" xr:uid="{18DDB705-2E13-4FFB-A7F3-6DCBDE780D00}"/>
    <cellStyle name="Comma 2 2 2 5 6 4 4 2" xfId="16216" xr:uid="{E44DEBE5-DB60-4AB8-A29D-1671343F8815}"/>
    <cellStyle name="Comma 2 2 2 5 6 4 5" xfId="11564" xr:uid="{EA2E8600-A2BC-469D-8A8A-0940E522BBF5}"/>
    <cellStyle name="Comma 2 2 2 5 6 4 5 2" xfId="23019" xr:uid="{1DDCEECB-9EF2-4D6C-9E24-410744DD68E0}"/>
    <cellStyle name="Comma 2 2 2 5 6 4 6" xfId="24495" xr:uid="{A7B9E685-6B90-4460-A925-0D5EE4A8DD1E}"/>
    <cellStyle name="Comma 2 2 2 5 6 4 7" xfId="14332" xr:uid="{2F1A03CA-BF30-42DC-B4D9-205D2EF2043D}"/>
    <cellStyle name="Comma 2 2 2 5 6 5" xfId="3041" xr:uid="{D6AE3DBA-2DC4-4917-A7D3-46D89275E2E3}"/>
    <cellStyle name="Comma 2 2 2 5 6 5 2" xfId="6859" xr:uid="{723F634F-83CF-4EA7-8430-9DFE695C4CBA}"/>
    <cellStyle name="Comma 2 2 2 5 6 5 2 2" xfId="26584" xr:uid="{08DE45AF-BAEA-4733-BED2-3C51B7D8B69A}"/>
    <cellStyle name="Comma 2 2 2 5 6 5 2 3" xfId="18425" xr:uid="{462E1059-20AC-47E1-943B-1E99843AE46C}"/>
    <cellStyle name="Comma 2 2 2 5 6 5 3" xfId="4934" xr:uid="{5BDB4A9F-C7AF-4BB7-9897-832F8256F39E}"/>
    <cellStyle name="Comma 2 2 2 5 6 5 3 2" xfId="16718" xr:uid="{422D29FD-65F0-4078-9E91-2E3220C3FD9C}"/>
    <cellStyle name="Comma 2 2 2 5 6 5 4" xfId="11719" xr:uid="{398B775E-35A9-4BBC-8160-C3544B0945DE}"/>
    <cellStyle name="Comma 2 2 2 5 6 5 4 2" xfId="23174" xr:uid="{6264B636-8C03-4513-A8BD-4032ED65A8F9}"/>
    <cellStyle name="Comma 2 2 2 5 6 5 5" xfId="24993" xr:uid="{AC7C24EA-EF24-4494-AA92-15D3D30D975D}"/>
    <cellStyle name="Comma 2 2 2 5 6 5 6" xfId="14834" xr:uid="{8BA8FBE6-3B24-476A-A84F-6F26366B8EF4}"/>
    <cellStyle name="Comma 2 2 2 5 6 6" xfId="5361" xr:uid="{6C90BF81-14E3-49E9-A44E-456A977B2BE3}"/>
    <cellStyle name="Comma 2 2 2 5 6 6 2" xfId="25420" xr:uid="{BF239192-2A1A-4996-A76D-FB1DCD3CDB27}"/>
    <cellStyle name="Comma 2 2 2 5 6 6 3" xfId="17145" xr:uid="{B11A8242-C685-4F88-BC51-6506CC369A81}"/>
    <cellStyle name="Comma 2 2 2 5 6 7" xfId="3899" xr:uid="{B2CADBDD-2830-46DD-825A-8DC068477781}"/>
    <cellStyle name="Comma 2 2 2 5 6 7 2" xfId="15686" xr:uid="{082CE73E-96AF-4CED-8692-BA755C9FC700}"/>
    <cellStyle name="Comma 2 2 2 5 6 8" xfId="11141" xr:uid="{61086608-40CE-438C-8FBE-BB2E63051D1C}"/>
    <cellStyle name="Comma 2 2 2 5 6 8 2" xfId="22596" xr:uid="{F57B8BE6-934F-430F-A58C-8CB446276DF6}"/>
    <cellStyle name="Comma 2 2 2 5 6 9" xfId="24207" xr:uid="{4920B43C-4FBA-4E22-8094-E8B53E4C3C3A}"/>
    <cellStyle name="Comma 2 2 2 5 7" xfId="1375" xr:uid="{8896B357-038C-4463-B467-5DFF9330D2B5}"/>
    <cellStyle name="Comma 2 2 2 5 7 10" xfId="13822" xr:uid="{707D1CCD-919D-40CC-BFF1-79B48D5D081F}"/>
    <cellStyle name="Comma 2 2 2 5 7 2" xfId="2423" xr:uid="{B6AD98AC-F076-4907-8935-D392810A89D8}"/>
    <cellStyle name="Comma 2 2 2 5 7 2 2" xfId="2808" xr:uid="{E1614003-E682-4DE7-A533-7CE80D2A0F68}"/>
    <cellStyle name="Comma 2 2 2 5 7 2 2 2" xfId="7683" xr:uid="{25F5948F-76BF-446E-801D-46945E5CCBA0}"/>
    <cellStyle name="Comma 2 2 2 5 7 2 2 2 2" xfId="12458" xr:uid="{7D7B594C-D06D-4455-B7C4-851E5F802517}"/>
    <cellStyle name="Comma 2 2 2 5 7 2 2 2 2 2" xfId="23913" xr:uid="{407773CF-209D-4B72-AB93-2A6527D278F3}"/>
    <cellStyle name="Comma 2 2 2 5 7 2 2 2 3" xfId="27390" xr:uid="{47138104-1A82-47FF-B590-D30EA2D096F4}"/>
    <cellStyle name="Comma 2 2 2 5 7 2 2 2 4" xfId="19194" xr:uid="{327CF358-83C8-4044-97C4-7EBBBAF74DE1}"/>
    <cellStyle name="Comma 2 2 2 5 7 2 2 3" xfId="6252" xr:uid="{74D0BAAC-0ED5-4684-83FC-212B51EB7836}"/>
    <cellStyle name="Comma 2 2 2 5 7 2 2 3 2" xfId="26204" xr:uid="{0757E21D-610C-4D5F-8F20-7146C405FF4E}"/>
    <cellStyle name="Comma 2 2 2 5 7 2 2 3 3" xfId="17969" xr:uid="{A7742BE1-5D66-4FC7-8EC7-AF35AD4BBF53}"/>
    <cellStyle name="Comma 2 2 2 5 7 2 2 4" xfId="4702" xr:uid="{9968A20F-A4CC-4480-ABFD-D05F79BA4194}"/>
    <cellStyle name="Comma 2 2 2 5 7 2 2 4 2" xfId="16486" xr:uid="{C4D17A9D-2825-47E6-B7BB-C045DF155C7C}"/>
    <cellStyle name="Comma 2 2 2 5 7 2 2 5" xfId="11425" xr:uid="{8DDE3644-4F47-485A-8FF5-A11A8DC185B1}"/>
    <cellStyle name="Comma 2 2 2 5 7 2 2 5 2" xfId="22880" xr:uid="{3D446F98-583D-4FB3-9BDE-4441B0861CB8}"/>
    <cellStyle name="Comma 2 2 2 5 7 2 2 6" xfId="24762" xr:uid="{E11F572B-AB88-4013-A7D3-B26A8BCC9973}"/>
    <cellStyle name="Comma 2 2 2 5 7 2 2 7" xfId="14601" xr:uid="{2FB215DF-9F4C-4F29-B0E8-EE659DF1C707}"/>
    <cellStyle name="Comma 2 2 2 5 7 2 3" xfId="2627" xr:uid="{19C5B173-316A-4C55-B4AD-DFC908213A6A}"/>
    <cellStyle name="Comma 2 2 2 5 7 2 3 2" xfId="7066" xr:uid="{B009C47B-8D38-4C1E-B826-B991EA8DA726}"/>
    <cellStyle name="Comma 2 2 2 5 7 2 3 2 2" xfId="26782" xr:uid="{F7A31C46-AC02-46F0-A2DF-E239E76BE274}"/>
    <cellStyle name="Comma 2 2 2 5 7 2 3 2 3" xfId="18627" xr:uid="{81811715-A876-4266-99B4-81E39BF662B3}"/>
    <cellStyle name="Comma 2 2 2 5 7 2 3 3" xfId="4522" xr:uid="{66C26789-0323-45EA-B064-68AF26F680BA}"/>
    <cellStyle name="Comma 2 2 2 5 7 2 3 3 2" xfId="16306" xr:uid="{CB560F50-2395-42D6-BBA3-C02081B13C35}"/>
    <cellStyle name="Comma 2 2 2 5 7 2 3 4" xfId="11916" xr:uid="{4D74505B-3553-4E7E-8E4E-EEE0422B7CA9}"/>
    <cellStyle name="Comma 2 2 2 5 7 2 3 4 2" xfId="23371" xr:uid="{A9539EF9-8EB2-486A-9D4C-DD157D03815C}"/>
    <cellStyle name="Comma 2 2 2 5 7 2 3 5" xfId="24584" xr:uid="{6723D99D-363F-44AC-882D-284C4AC98F95}"/>
    <cellStyle name="Comma 2 2 2 5 7 2 3 6" xfId="14422" xr:uid="{B36EF1AA-CBBF-47AD-A7A8-9FEC20F88A82}"/>
    <cellStyle name="Comma 2 2 2 5 7 2 4" xfId="3303" xr:uid="{66210107-C8E2-4CD3-A98C-559A1B868AFD}"/>
    <cellStyle name="Comma 2 2 2 5 7 2 4 2" xfId="5195" xr:uid="{96442F8D-2C0F-4D19-96A2-22515AF17C24}"/>
    <cellStyle name="Comma 2 2 2 5 7 2 4 2 2" xfId="16979" xr:uid="{7D11EBFF-190B-42F4-8C9D-03C34E8B735F}"/>
    <cellStyle name="Comma 2 2 2 5 7 2 4 3" xfId="25254" xr:uid="{AEF7DDA6-AF1F-4E36-968D-55D5E22E7D49}"/>
    <cellStyle name="Comma 2 2 2 5 7 2 4 4" xfId="15095" xr:uid="{E1F6AB07-AC6F-48AB-8568-0BA2BB5D763B}"/>
    <cellStyle name="Comma 2 2 2 5 7 2 5" xfId="5633" xr:uid="{BEDAC371-30A1-4C4F-956D-D6F66A8E6E0E}"/>
    <cellStyle name="Comma 2 2 2 5 7 2 5 2" xfId="25662" xr:uid="{66B3CF33-17E4-4466-BF21-213752B559CF}"/>
    <cellStyle name="Comma 2 2 2 5 7 2 5 3" xfId="17401" xr:uid="{A3C33F57-0C64-4D40-BCC8-E210BA615DB3}"/>
    <cellStyle name="Comma 2 2 2 5 7 2 6" xfId="4326" xr:uid="{B6EDC2EC-2266-4E0D-B5F3-7D4D5E854E70}"/>
    <cellStyle name="Comma 2 2 2 5 7 2 6 2" xfId="16110" xr:uid="{F3DFD7BB-BB1F-4ACA-B637-A3293884E11D}"/>
    <cellStyle name="Comma 2 2 2 5 7 2 7" xfId="11244" xr:uid="{713E0C25-8496-4CFF-ACC8-D540574118CA}"/>
    <cellStyle name="Comma 2 2 2 5 7 2 7 2" xfId="22699" xr:uid="{4A62AE92-3A83-4D6E-B857-2406E3E26DDC}"/>
    <cellStyle name="Comma 2 2 2 5 7 2 8" xfId="24399" xr:uid="{4410E304-A20F-4A8A-8DCD-A484443A89F7}"/>
    <cellStyle name="Comma 2 2 2 5 7 2 9" xfId="14226" xr:uid="{B16B5172-371F-4526-9615-FF3B8B0720BB}"/>
    <cellStyle name="Comma 2 2 2 5 7 3" xfId="2719" xr:uid="{8148B1AF-96CB-4766-9F99-1C21FA24B452}"/>
    <cellStyle name="Comma 2 2 2 5 7 3 2" xfId="7430" xr:uid="{C5FF9DCB-2D6F-4DAC-BEB2-A2C78645CC44}"/>
    <cellStyle name="Comma 2 2 2 5 7 3 2 2" xfId="12214" xr:uid="{731C0BD5-50DF-488B-A828-9C5A6D2601E0}"/>
    <cellStyle name="Comma 2 2 2 5 7 3 2 2 2" xfId="23669" xr:uid="{695F2E6E-76AF-4771-9875-E6AD6154E521}"/>
    <cellStyle name="Comma 2 2 2 5 7 3 2 3" xfId="27146" xr:uid="{AEBA6107-0D60-4D69-96B9-42519A9AA6FF}"/>
    <cellStyle name="Comma 2 2 2 5 7 3 2 4" xfId="18948" xr:uid="{9012F03A-2562-48B0-A8E3-7C0AFAB668EB}"/>
    <cellStyle name="Comma 2 2 2 5 7 3 3" xfId="5999" xr:uid="{83EF80E2-FE0E-49B5-AB70-111301D3FCD3}"/>
    <cellStyle name="Comma 2 2 2 5 7 3 3 2" xfId="25960" xr:uid="{8FE781E0-5F8C-47ED-AC30-F5C857440B7E}"/>
    <cellStyle name="Comma 2 2 2 5 7 3 3 3" xfId="17721" xr:uid="{4B870344-4E43-484C-8FDF-B4163C37A47E}"/>
    <cellStyle name="Comma 2 2 2 5 7 3 4" xfId="4613" xr:uid="{BAD8150B-F48D-429E-BF18-521097C89574}"/>
    <cellStyle name="Comma 2 2 2 5 7 3 4 2" xfId="16397" xr:uid="{A34BD8D9-A6C5-446F-AE64-BBB46DD4184C}"/>
    <cellStyle name="Comma 2 2 2 5 7 3 5" xfId="11337" xr:uid="{FE2D5FEB-CAEF-4CB0-A7FB-66F5336203CC}"/>
    <cellStyle name="Comma 2 2 2 5 7 3 5 2" xfId="22792" xr:uid="{456604F5-AAAB-4DF2-A92B-5F3AE49792B9}"/>
    <cellStyle name="Comma 2 2 2 5 7 3 6" xfId="24674" xr:uid="{EE3B85F4-C5F3-48F7-B469-B307392719B3}"/>
    <cellStyle name="Comma 2 2 2 5 7 3 7" xfId="14513" xr:uid="{AB4B5625-C1F9-4D33-9636-6C252CDCA403}"/>
    <cellStyle name="Comma 2 2 2 5 7 4" xfId="2538" xr:uid="{5FD5AD9F-FA47-4A1E-9358-7294209F85A5}"/>
    <cellStyle name="Comma 2 2 2 5 7 4 2" xfId="7941" xr:uid="{8A2A507B-801F-4126-939C-262ECAD1C8A4}"/>
    <cellStyle name="Comma 2 2 2 5 7 4 2 2" xfId="12650" xr:uid="{03EEA38C-1704-456C-9584-A579F3666D75}"/>
    <cellStyle name="Comma 2 2 2 5 7 4 2 2 2" xfId="24105" xr:uid="{A7F7C473-C281-4D86-861E-CED5E499FD79}"/>
    <cellStyle name="Comma 2 2 2 5 7 4 2 3" xfId="27647" xr:uid="{44566588-D644-4274-8003-D2AE5E9D004D}"/>
    <cellStyle name="Comma 2 2 2 5 7 4 2 4" xfId="19407" xr:uid="{5D9A3FF1-5FA7-45E8-A744-3835BE5CE21F}"/>
    <cellStyle name="Comma 2 2 2 5 7 4 3" xfId="6666" xr:uid="{7B4B4A27-BEEE-4054-8E3C-B621611A34D7}"/>
    <cellStyle name="Comma 2 2 2 5 7 4 3 2" xfId="26430" xr:uid="{C951A210-2C0E-4281-8F7D-8FB63141B458}"/>
    <cellStyle name="Comma 2 2 2 5 7 4 3 3" xfId="18254" xr:uid="{BC7FD1EB-3775-46F6-9885-4E1BE6339EEF}"/>
    <cellStyle name="Comma 2 2 2 5 7 4 4" xfId="4433" xr:uid="{484A3305-FB9C-4859-9404-6863651EEE9F}"/>
    <cellStyle name="Comma 2 2 2 5 7 4 4 2" xfId="16217" xr:uid="{88FCE7CF-87BB-44B3-9508-6E33DCEB4EC3}"/>
    <cellStyle name="Comma 2 2 2 5 7 4 5" xfId="11565" xr:uid="{E6A25EA0-7CF5-4FE3-A566-FC8B9B9ADF85}"/>
    <cellStyle name="Comma 2 2 2 5 7 4 5 2" xfId="23020" xr:uid="{80961A2F-23F5-4A3D-9483-B24CCD6AA62D}"/>
    <cellStyle name="Comma 2 2 2 5 7 4 6" xfId="24496" xr:uid="{379EF8A4-87A8-40AB-96F2-B1A71F992F71}"/>
    <cellStyle name="Comma 2 2 2 5 7 4 7" xfId="14333" xr:uid="{7EB6DCEF-EA7E-4654-A0BC-171B836A7D10}"/>
    <cellStyle name="Comma 2 2 2 5 7 5" xfId="3042" xr:uid="{EEA33013-B72E-4918-8EB5-92D15B7880E6}"/>
    <cellStyle name="Comma 2 2 2 5 7 5 2" xfId="6860" xr:uid="{8188C501-349F-42AA-9B0B-CB08840DCA4E}"/>
    <cellStyle name="Comma 2 2 2 5 7 5 2 2" xfId="26585" xr:uid="{D5526B4C-087F-40B2-A59E-F54F7006BC3D}"/>
    <cellStyle name="Comma 2 2 2 5 7 5 2 3" xfId="18426" xr:uid="{2E869954-DB32-477D-B0F6-F281A046E2E4}"/>
    <cellStyle name="Comma 2 2 2 5 7 5 3" xfId="4935" xr:uid="{6E3F55EE-33F6-4459-9840-D940E985C4CB}"/>
    <cellStyle name="Comma 2 2 2 5 7 5 3 2" xfId="16719" xr:uid="{50555D37-51AF-4AC2-A585-8F022882CFEE}"/>
    <cellStyle name="Comma 2 2 2 5 7 5 4" xfId="11720" xr:uid="{F05AE026-55B8-47D4-8A91-23C4D0FDC1F3}"/>
    <cellStyle name="Comma 2 2 2 5 7 5 4 2" xfId="23175" xr:uid="{8A5BA090-ABE9-4478-9538-753C9CE21BA9}"/>
    <cellStyle name="Comma 2 2 2 5 7 5 5" xfId="24994" xr:uid="{C1270F9E-2173-4038-9A7F-5DC201546025}"/>
    <cellStyle name="Comma 2 2 2 5 7 5 6" xfId="14835" xr:uid="{918C469F-439C-4FDC-8D99-E28FFAB5228D}"/>
    <cellStyle name="Comma 2 2 2 5 7 6" xfId="5362" xr:uid="{832CBDE0-1EB1-4C75-A1FC-297DDD7822A2}"/>
    <cellStyle name="Comma 2 2 2 5 7 6 2" xfId="25421" xr:uid="{C7A1B328-CE29-45E3-BAE4-AC9410BE9A15}"/>
    <cellStyle name="Comma 2 2 2 5 7 6 3" xfId="17146" xr:uid="{33842682-9646-488B-85C9-AC5ADC0AE2D6}"/>
    <cellStyle name="Comma 2 2 2 5 7 7" xfId="3900" xr:uid="{316A83E6-E7B7-45B3-BEBB-5CF6ADE6296A}"/>
    <cellStyle name="Comma 2 2 2 5 7 7 2" xfId="15687" xr:uid="{B044E574-B2EF-4B20-ADEA-5E9E9AFC5FE2}"/>
    <cellStyle name="Comma 2 2 2 5 7 8" xfId="11142" xr:uid="{C0605B91-C686-4A8E-BF1B-852FA00392A3}"/>
    <cellStyle name="Comma 2 2 2 5 7 8 2" xfId="22597" xr:uid="{060EA577-4183-41D6-A476-324368F93B35}"/>
    <cellStyle name="Comma 2 2 2 5 7 9" xfId="24208" xr:uid="{36698268-7BAC-428E-A83A-BAE8419BA11A}"/>
    <cellStyle name="Comma 2 2 2 6" xfId="1376" xr:uid="{CFE7A5FD-EC17-4F0A-BF7A-02CF22B5222B}"/>
    <cellStyle name="Comma 2 2 2 7" xfId="1377" xr:uid="{D7F96A7E-9EB9-4177-A56C-16D2A09729EA}"/>
    <cellStyle name="Comma 2 2 2 8" xfId="1378" xr:uid="{44310D8C-D4CB-44A6-8475-A83117E3E405}"/>
    <cellStyle name="Comma 2 2 2 9" xfId="1379" xr:uid="{45103671-468E-41AC-9FAE-4851FBACD6B2}"/>
    <cellStyle name="Comma 2 2 20" xfId="2400" xr:uid="{8EC7E777-8BAA-4718-8E3D-EFB49973C62F}"/>
    <cellStyle name="Comma 2 2 20 2" xfId="2785" xr:uid="{A3DDEFBE-A1BE-45DF-AAEB-84BAC832D331}"/>
    <cellStyle name="Comma 2 2 20 2 2" xfId="7660" xr:uid="{E8890AD9-5067-4327-9E5F-1BC2BDAAD3AE}"/>
    <cellStyle name="Comma 2 2 20 2 2 2" xfId="12435" xr:uid="{1C880B0A-BC66-4028-8B6E-F216EC606E89}"/>
    <cellStyle name="Comma 2 2 20 2 2 2 2" xfId="23890" xr:uid="{9DB917B9-A5E4-4D14-8D43-18C2C6B810B1}"/>
    <cellStyle name="Comma 2 2 20 2 2 3" xfId="27367" xr:uid="{3412DBA6-635B-4720-BCCF-B44C38E412F5}"/>
    <cellStyle name="Comma 2 2 20 2 2 4" xfId="19171" xr:uid="{A5B3A55F-44B9-425F-8DF4-91FA17BF8826}"/>
    <cellStyle name="Comma 2 2 20 2 3" xfId="6229" xr:uid="{12365499-162D-4569-A2AC-606CB133928D}"/>
    <cellStyle name="Comma 2 2 20 2 3 2" xfId="26181" xr:uid="{E44E4703-2F41-422B-A26E-F775435B2D30}"/>
    <cellStyle name="Comma 2 2 20 2 3 3" xfId="17946" xr:uid="{0A7E30F3-59BB-4E13-A6F1-0E8165F3210D}"/>
    <cellStyle name="Comma 2 2 20 2 4" xfId="4679" xr:uid="{D0F2D871-6E2F-4556-ABAB-8E16AD25380F}"/>
    <cellStyle name="Comma 2 2 20 2 4 2" xfId="16463" xr:uid="{301FD698-E3D2-4D0D-8679-6981A363A27C}"/>
    <cellStyle name="Comma 2 2 20 2 5" xfId="11402" xr:uid="{42B18510-A95A-461D-BBB8-D26EE3C24E3B}"/>
    <cellStyle name="Comma 2 2 20 2 5 2" xfId="22857" xr:uid="{8C0790CB-FADF-4E2A-87D6-D3A339FB2925}"/>
    <cellStyle name="Comma 2 2 20 2 6" xfId="24739" xr:uid="{0466D4DC-34D2-406B-A5C0-1852CB121A66}"/>
    <cellStyle name="Comma 2 2 20 2 7" xfId="14578" xr:uid="{F18441B8-3010-4BBA-8EC2-FBD31FB4928C}"/>
    <cellStyle name="Comma 2 2 20 3" xfId="2604" xr:uid="{399610FE-CCBC-4C76-8948-75D9A1005CC3}"/>
    <cellStyle name="Comma 2 2 20 3 2" xfId="7043" xr:uid="{152D9A18-9187-471C-AD18-FCB3232932DD}"/>
    <cellStyle name="Comma 2 2 20 3 2 2" xfId="26759" xr:uid="{3A0DCFE3-80BB-4F7C-923D-4A7BBDC599DE}"/>
    <cellStyle name="Comma 2 2 20 3 2 3" xfId="18604" xr:uid="{FCF1C586-3669-45E2-A557-6250554E2C97}"/>
    <cellStyle name="Comma 2 2 20 3 3" xfId="4499" xr:uid="{D4D9A683-21F8-4987-B9FB-ACD394B489A0}"/>
    <cellStyle name="Comma 2 2 20 3 3 2" xfId="16283" xr:uid="{B748E98E-974B-4501-8D6C-98797E02D884}"/>
    <cellStyle name="Comma 2 2 20 3 4" xfId="11893" xr:uid="{44A7A2B6-D584-4795-9821-E5A7E5943F1D}"/>
    <cellStyle name="Comma 2 2 20 3 4 2" xfId="23348" xr:uid="{8E976692-2483-4E6B-A882-8EF4847749FC}"/>
    <cellStyle name="Comma 2 2 20 3 5" xfId="24561" xr:uid="{1F7D07C6-EE1F-4E00-A93A-368EB50842DB}"/>
    <cellStyle name="Comma 2 2 20 3 6" xfId="14399" xr:uid="{5454D73C-8D66-4976-8955-F884B475F5B8}"/>
    <cellStyle name="Comma 2 2 20 4" xfId="3280" xr:uid="{5F83D69E-0F9F-4AF6-AA34-D19E84206471}"/>
    <cellStyle name="Comma 2 2 20 4 2" xfId="5172" xr:uid="{BF943BEF-9780-4A6D-977C-D85A33B778D3}"/>
    <cellStyle name="Comma 2 2 20 4 2 2" xfId="16956" xr:uid="{8A23A433-4BD9-4C31-A226-9A0439C382A4}"/>
    <cellStyle name="Comma 2 2 20 4 3" xfId="25231" xr:uid="{917115D5-708D-4635-8F4B-2D0C3B0DFEE6}"/>
    <cellStyle name="Comma 2 2 20 4 4" xfId="15072" xr:uid="{E10C92A2-0561-475B-94CA-9C2B3E86F0A1}"/>
    <cellStyle name="Comma 2 2 20 5" xfId="5610" xr:uid="{045403BC-23DD-456D-BB86-0F6F3DAC4D3C}"/>
    <cellStyle name="Comma 2 2 20 5 2" xfId="25639" xr:uid="{6B8E507E-F501-45B2-8545-CE9CF6925B38}"/>
    <cellStyle name="Comma 2 2 20 5 3" xfId="17378" xr:uid="{7D2F04B4-5AF7-44E1-BAF4-C9D2E7C68D48}"/>
    <cellStyle name="Comma 2 2 20 6" xfId="4303" xr:uid="{5FC1A7D1-C502-4B07-84F7-FECFFD31FB85}"/>
    <cellStyle name="Comma 2 2 20 6 2" xfId="16087" xr:uid="{041B1588-4EEE-4C42-954C-A2AEB94F5197}"/>
    <cellStyle name="Comma 2 2 20 7" xfId="11221" xr:uid="{483CC58D-1E05-4D3E-9D3C-45F74BFBDE90}"/>
    <cellStyle name="Comma 2 2 20 7 2" xfId="22676" xr:uid="{0AF43057-285A-4E9C-BB7C-8317E74E8D9C}"/>
    <cellStyle name="Comma 2 2 20 8" xfId="24376" xr:uid="{2069FD29-6C6F-413D-AA7C-EE6E799A5B23}"/>
    <cellStyle name="Comma 2 2 20 9" xfId="14203" xr:uid="{7CFB8293-AF75-4878-B453-7DBDC16E7007}"/>
    <cellStyle name="Comma 2 2 21" xfId="2696" xr:uid="{5F8DFC75-AFC6-4A1F-B402-A4256DBA07DD}"/>
    <cellStyle name="Comma 2 2 21 2" xfId="7407" xr:uid="{70B5498B-1FFE-4386-A342-3CE806B952F9}"/>
    <cellStyle name="Comma 2 2 21 2 2" xfId="12191" xr:uid="{1EF32297-BF12-40E4-A836-4179820BEAAE}"/>
    <cellStyle name="Comma 2 2 21 2 2 2" xfId="23646" xr:uid="{25A282B2-0B06-4748-97DA-C9B2E479B622}"/>
    <cellStyle name="Comma 2 2 21 2 3" xfId="27123" xr:uid="{6112C359-7107-4126-8A85-67AABEE777B2}"/>
    <cellStyle name="Comma 2 2 21 2 4" xfId="18925" xr:uid="{C51F35CD-48C2-4300-BEF2-89A9CB3ED8FB}"/>
    <cellStyle name="Comma 2 2 21 3" xfId="5976" xr:uid="{4A7AA4D0-E54F-4516-A5C9-D6729DFFA037}"/>
    <cellStyle name="Comma 2 2 21 3 2" xfId="25937" xr:uid="{D9DE185E-014D-48AC-945F-1099356EBC0A}"/>
    <cellStyle name="Comma 2 2 21 3 3" xfId="17698" xr:uid="{D619D118-EF80-410D-B4D6-BD4F6CBD28B9}"/>
    <cellStyle name="Comma 2 2 21 4" xfId="4590" xr:uid="{0522FFBF-BD82-4349-B629-65C98CFE08DF}"/>
    <cellStyle name="Comma 2 2 21 4 2" xfId="16374" xr:uid="{F16AB5DB-AAD0-4371-98F9-FCDAE92817DF}"/>
    <cellStyle name="Comma 2 2 21 5" xfId="11314" xr:uid="{6EF8F6C7-1AC5-4409-970E-D59E2666B07F}"/>
    <cellStyle name="Comma 2 2 21 5 2" xfId="22769" xr:uid="{2F9A312B-5675-48F0-96A7-93216408FFAA}"/>
    <cellStyle name="Comma 2 2 21 6" xfId="24651" xr:uid="{5EF8B65E-2251-49CB-96C6-4240530B9D0B}"/>
    <cellStyle name="Comma 2 2 21 7" xfId="14490" xr:uid="{C1A6CEB2-4CBD-443A-9EEA-F4C5282E0BCF}"/>
    <cellStyle name="Comma 2 2 22" xfId="2515" xr:uid="{ECCAA42D-B8E1-4CD1-9E71-015E29D7EB82}"/>
    <cellStyle name="Comma 2 2 22 2" xfId="6837" xr:uid="{81C54F9E-DF52-4EB9-9E53-990545D4F663}"/>
    <cellStyle name="Comma 2 2 22 2 2" xfId="26562" xr:uid="{5A59F020-10AE-413D-81A0-C2F8184889EB}"/>
    <cellStyle name="Comma 2 2 22 2 3" xfId="18403" xr:uid="{E9B70064-987A-4B4A-8F0C-77B6A2C88C13}"/>
    <cellStyle name="Comma 2 2 22 3" xfId="4410" xr:uid="{24C52EE5-83BB-4216-BA4F-D4382D0152CA}"/>
    <cellStyle name="Comma 2 2 22 3 2" xfId="16194" xr:uid="{EBB9686B-047C-49F0-9FBB-A348C95F292D}"/>
    <cellStyle name="Comma 2 2 22 4" xfId="11697" xr:uid="{FB43F403-24F0-427C-A480-08134A773E30}"/>
    <cellStyle name="Comma 2 2 22 4 2" xfId="23152" xr:uid="{4647B8CD-96DD-4184-9879-C16361F14384}"/>
    <cellStyle name="Comma 2 2 22 5" xfId="24473" xr:uid="{759E8F56-55AF-428F-8BBB-3C3106C34135}"/>
    <cellStyle name="Comma 2 2 22 6" xfId="14310" xr:uid="{0A396296-E661-4781-A551-3BA88E29C05F}"/>
    <cellStyle name="Comma 2 2 23" xfId="3011" xr:uid="{E4F549B7-15E8-4CEB-BC51-81DD180DD5CE}"/>
    <cellStyle name="Comma 2 2 23 2" xfId="4904" xr:uid="{6EB90FCF-9310-4707-8E10-BCEA2F07A361}"/>
    <cellStyle name="Comma 2 2 23 2 2" xfId="16688" xr:uid="{49A778C3-4990-4B8A-9689-2CE5439C441B}"/>
    <cellStyle name="Comma 2 2 23 3" xfId="24963" xr:uid="{7C8AA5C1-F392-4450-8DE6-1EDED6DB970F}"/>
    <cellStyle name="Comma 2 2 23 4" xfId="14804" xr:uid="{DD006C0E-30B3-47CE-A38A-BE63C201BD52}"/>
    <cellStyle name="Comma 2 2 24" xfId="1332" xr:uid="{9F06714A-82E9-4B84-B7ED-DCADCA9E5DE3}"/>
    <cellStyle name="Comma 2 2 24 2" xfId="5339" xr:uid="{6422413B-4414-43F9-90C1-F469C6E65E01}"/>
    <cellStyle name="Comma 2 2 24 2 2" xfId="17123" xr:uid="{1B82B327-A685-4194-AB52-0E79CCFEBBC2}"/>
    <cellStyle name="Comma 2 2 24 3" xfId="25398" xr:uid="{4EF772E7-BE00-40E8-B666-E5DE13EFF52F}"/>
    <cellStyle name="Comma 2 2 24 4" xfId="13796" xr:uid="{AD9551CB-57D7-4536-8E60-63E96F611313}"/>
    <cellStyle name="Comma 2 2 25" xfId="775" xr:uid="{E82F74DE-4FAC-4C05-8830-059CA942ED07}"/>
    <cellStyle name="Comma 2 2 25 2" xfId="13422" xr:uid="{1618373D-B262-452C-A494-059D04869094}"/>
    <cellStyle name="Comma 2 2 26" xfId="3483" xr:uid="{0CB42E33-8D37-4EDB-9829-594A4A0D35E3}"/>
    <cellStyle name="Comma 2 2 26 2" xfId="15271" xr:uid="{A7AB1B88-8ACB-49C1-9C3B-6DFEF1717B64}"/>
    <cellStyle name="Comma 2 2 27" xfId="3876" xr:uid="{165F9474-6E60-42E2-9785-D9C725328CF6}"/>
    <cellStyle name="Comma 2 2 27 2" xfId="15663" xr:uid="{BB1A7D62-5E53-4260-91A9-B2F04F928B57}"/>
    <cellStyle name="Comma 2 2 28" xfId="11119" xr:uid="{B52AD843-87D9-4A1A-A4D8-C35E3C45DA47}"/>
    <cellStyle name="Comma 2 2 28 2" xfId="22574" xr:uid="{529DD91C-0F07-4C63-98B1-989A244F498D}"/>
    <cellStyle name="Comma 2 2 29" xfId="24185" xr:uid="{6C5771B0-01D8-4DF9-B813-D3318AA00710}"/>
    <cellStyle name="Comma 2 2 3" xfId="567" xr:uid="{885F7BFC-D816-45C1-8D2C-2335182635CD}"/>
    <cellStyle name="Comma 2 2 3 2" xfId="1380" xr:uid="{341B3066-FC98-453B-852A-FEE543AFA774}"/>
    <cellStyle name="Comma 2 2 3 3" xfId="1065" xr:uid="{B369B964-D146-4CA0-894A-DEFED0E1CBF8}"/>
    <cellStyle name="Comma 2 2 3 3 2" xfId="13656" xr:uid="{5EC0D9C9-6A42-4D3C-B732-2C82FF7B2FEA}"/>
    <cellStyle name="Comma 2 2 3 4" xfId="3693" xr:uid="{4D039840-73E1-4FE1-845B-128F0257F612}"/>
    <cellStyle name="Comma 2 2 3 4 2" xfId="15481" xr:uid="{8B8FB319-3FBE-4989-8D50-36868AD7ED53}"/>
    <cellStyle name="Comma 2 2 3 5" xfId="13214" xr:uid="{7B11E3B7-AC32-445B-95AD-71B25871A425}"/>
    <cellStyle name="Comma 2 2 30" xfId="12785" xr:uid="{E9A93D86-1A04-4A88-95B6-6C982BB9996D}"/>
    <cellStyle name="Comma 2 2 4" xfId="352" xr:uid="{53769485-A8B6-467D-B24B-1067986D5A43}"/>
    <cellStyle name="Comma 2 2 4 10" xfId="2720" xr:uid="{33413DF5-7750-43FB-9728-AC85ED753CD3}"/>
    <cellStyle name="Comma 2 2 4 10 2" xfId="7431" xr:uid="{A6A61A26-0FD8-4A83-852E-EB1773154320}"/>
    <cellStyle name="Comma 2 2 4 10 2 2" xfId="12215" xr:uid="{E64BE4DB-1D90-43AF-AE5B-14EE599605BB}"/>
    <cellStyle name="Comma 2 2 4 10 2 2 2" xfId="23670" xr:uid="{44036718-23B1-48C0-BAD6-BA610097377A}"/>
    <cellStyle name="Comma 2 2 4 10 2 3" xfId="27147" xr:uid="{12433315-5E13-47BE-B031-22E41657B395}"/>
    <cellStyle name="Comma 2 2 4 10 2 4" xfId="18949" xr:uid="{0B4465BA-2DFE-4D95-8D4E-3181FCEFFB26}"/>
    <cellStyle name="Comma 2 2 4 10 3" xfId="6000" xr:uid="{CC046E67-B895-47E8-B093-40E3A218920D}"/>
    <cellStyle name="Comma 2 2 4 10 3 2" xfId="25961" xr:uid="{47BD277E-7330-4EAF-AF44-E995C3F41773}"/>
    <cellStyle name="Comma 2 2 4 10 3 3" xfId="17722" xr:uid="{5DFE35A4-F303-4E36-AC76-50DE3C872CCD}"/>
    <cellStyle name="Comma 2 2 4 10 4" xfId="4614" xr:uid="{0B5D8ABF-8C18-42F3-BCEF-E86480446AA7}"/>
    <cellStyle name="Comma 2 2 4 10 4 2" xfId="16398" xr:uid="{0C7A81CE-9574-4665-B8E1-6690F10C563C}"/>
    <cellStyle name="Comma 2 2 4 10 5" xfId="11338" xr:uid="{F1C371DA-FF36-4568-828A-62D8AB8D91D3}"/>
    <cellStyle name="Comma 2 2 4 10 5 2" xfId="22793" xr:uid="{CF2A6D00-DFF1-4733-B14C-EB9BA370733B}"/>
    <cellStyle name="Comma 2 2 4 10 6" xfId="24675" xr:uid="{272B5FEC-01F9-452A-B6CE-E5B83EC68F67}"/>
    <cellStyle name="Comma 2 2 4 10 7" xfId="14514" xr:uid="{FF36ECC4-5617-4B38-BACA-5982171A20A5}"/>
    <cellStyle name="Comma 2 2 4 11" xfId="2539" xr:uid="{47E99F55-36F6-4E81-A70A-A429B7DC8FD0}"/>
    <cellStyle name="Comma 2 2 4 11 2" xfId="7942" xr:uid="{BEE3DDDE-FDBD-40CD-991C-1D7E920FBC49}"/>
    <cellStyle name="Comma 2 2 4 11 2 2" xfId="12651" xr:uid="{EAB94087-654B-4CBB-A534-01BF720E3782}"/>
    <cellStyle name="Comma 2 2 4 11 2 2 2" xfId="24106" xr:uid="{997353F2-BAFA-4523-94A0-A04BEAEC5B5D}"/>
    <cellStyle name="Comma 2 2 4 11 2 3" xfId="27648" xr:uid="{B6C2102F-9A2D-4654-B4DA-0E553FF734E9}"/>
    <cellStyle name="Comma 2 2 4 11 2 4" xfId="19408" xr:uid="{EA840BBE-D8C1-4498-A56E-9FB38650BC30}"/>
    <cellStyle name="Comma 2 2 4 11 3" xfId="6667" xr:uid="{CD339A49-6409-4768-A2D7-0CBEB93B3466}"/>
    <cellStyle name="Comma 2 2 4 11 3 2" xfId="26431" xr:uid="{AAF9F165-452A-43B0-AC29-5F89FDB2ECD9}"/>
    <cellStyle name="Comma 2 2 4 11 3 3" xfId="18255" xr:uid="{53399B0C-CBAD-4C04-B2A9-D2AC14F66C89}"/>
    <cellStyle name="Comma 2 2 4 11 4" xfId="4434" xr:uid="{7860000A-8442-444B-89F7-2F8EBA33BF04}"/>
    <cellStyle name="Comma 2 2 4 11 4 2" xfId="16218" xr:uid="{474A4AEC-F98A-476D-A365-B12A85AAA0AE}"/>
    <cellStyle name="Comma 2 2 4 11 5" xfId="11566" xr:uid="{25B24D9E-6260-4F80-8412-5F7E8685BF95}"/>
    <cellStyle name="Comma 2 2 4 11 5 2" xfId="23021" xr:uid="{992E6883-05D0-4099-B311-2D23C4F16C50}"/>
    <cellStyle name="Comma 2 2 4 11 6" xfId="24497" xr:uid="{19EEBDC4-C7CA-4F0B-95A2-040F3AC0CB90}"/>
    <cellStyle name="Comma 2 2 4 11 7" xfId="14334" xr:uid="{6AFF9E5F-99B4-4140-9D30-C9B73E7FAC38}"/>
    <cellStyle name="Comma 2 2 4 12" xfId="3043" xr:uid="{5E65246E-B725-4378-AF31-E91DEEE306D7}"/>
    <cellStyle name="Comma 2 2 4 12 2" xfId="6861" xr:uid="{13F58DAC-AD39-4F2B-B35D-70F4B4355770}"/>
    <cellStyle name="Comma 2 2 4 12 2 2" xfId="26586" xr:uid="{C2753970-6085-4319-AF51-AEAAF499E33D}"/>
    <cellStyle name="Comma 2 2 4 12 2 3" xfId="18427" xr:uid="{E8690CFB-1D62-4B7C-AEFF-D0BAFBBE247D}"/>
    <cellStyle name="Comma 2 2 4 12 3" xfId="4936" xr:uid="{285DC53C-04DB-4FE7-AC9E-DAE13439AEAE}"/>
    <cellStyle name="Comma 2 2 4 12 3 2" xfId="16720" xr:uid="{7093D18F-8F32-4E63-8EBC-642D2D226FA6}"/>
    <cellStyle name="Comma 2 2 4 12 4" xfId="11721" xr:uid="{6354071D-9B2D-4BCF-A631-37DE0AE98C01}"/>
    <cellStyle name="Comma 2 2 4 12 4 2" xfId="23176" xr:uid="{1B1C0AEA-793B-4782-8BD5-A2675BD9A9F5}"/>
    <cellStyle name="Comma 2 2 4 12 5" xfId="24995" xr:uid="{ACE5EFC8-7FBB-4406-A8E9-C85EB53E23E5}"/>
    <cellStyle name="Comma 2 2 4 12 6" xfId="14836" xr:uid="{792D71F1-7FF2-4431-A26A-2DDC55D0AF53}"/>
    <cellStyle name="Comma 2 2 4 13" xfId="1381" xr:uid="{B2B397AF-A254-4A5B-A863-11A319907F55}"/>
    <cellStyle name="Comma 2 2 4 13 2" xfId="5363" xr:uid="{01D24393-DBA0-47B0-B057-E040C2712331}"/>
    <cellStyle name="Comma 2 2 4 13 2 2" xfId="17147" xr:uid="{534C22DA-CBAF-4126-ACBC-02200EDC5208}"/>
    <cellStyle name="Comma 2 2 4 13 3" xfId="25422" xr:uid="{F7EAE13F-8B01-4613-8908-7AD338F4C981}"/>
    <cellStyle name="Comma 2 2 4 13 4" xfId="13824" xr:uid="{138B8ED5-51DC-4953-A84A-AFFE43FE0488}"/>
    <cellStyle name="Comma 2 2 4 14" xfId="3901" xr:uid="{44DFB49E-3065-41F1-85AF-77D639F3516A}"/>
    <cellStyle name="Comma 2 2 4 14 2" xfId="15688" xr:uid="{452302CC-87D1-4837-BB7D-ABF2670DCED1}"/>
    <cellStyle name="Comma 2 2 4 15" xfId="11143" xr:uid="{B83CD8C6-65A1-4392-8CD2-C1AE69F0E001}"/>
    <cellStyle name="Comma 2 2 4 15 2" xfId="22598" xr:uid="{ABF96F6A-9586-43A7-BDDB-D63972B15F93}"/>
    <cellStyle name="Comma 2 2 4 16" xfId="24209" xr:uid="{6B41A292-DDC1-4642-B288-813221BD091C}"/>
    <cellStyle name="Comma 2 2 4 17" xfId="13000" xr:uid="{C583838D-697E-4E72-A0C8-DE46536DC135}"/>
    <cellStyle name="Comma 2 2 4 2" xfId="1382" xr:uid="{7DB0BAEB-26FE-44C3-9E1F-1227B92938D7}"/>
    <cellStyle name="Comma 2 2 4 2 10" xfId="2540" xr:uid="{F289CFB9-B1D1-413A-8F7D-B3D154F13899}"/>
    <cellStyle name="Comma 2 2 4 2 10 2" xfId="7943" xr:uid="{204D26F2-43FC-45F5-86E7-E5AF9F8111E6}"/>
    <cellStyle name="Comma 2 2 4 2 10 2 2" xfId="12652" xr:uid="{7E4A29CE-3775-4AE3-AD3B-D2BBE36A9E6D}"/>
    <cellStyle name="Comma 2 2 4 2 10 2 2 2" xfId="24107" xr:uid="{8915FC98-DAD3-49B2-825E-7CA6266418D9}"/>
    <cellStyle name="Comma 2 2 4 2 10 2 3" xfId="27649" xr:uid="{587873E2-8906-4755-973A-ECD3BBDBF117}"/>
    <cellStyle name="Comma 2 2 4 2 10 2 4" xfId="19409" xr:uid="{6167F211-B59E-4FC6-A67F-C4D6256FFC72}"/>
    <cellStyle name="Comma 2 2 4 2 10 3" xfId="6668" xr:uid="{D51A589F-F465-4D95-B4DC-5F5089852C04}"/>
    <cellStyle name="Comma 2 2 4 2 10 3 2" xfId="26432" xr:uid="{9241C8FE-FD1B-45A5-822D-D2862996C79C}"/>
    <cellStyle name="Comma 2 2 4 2 10 3 3" xfId="18256" xr:uid="{3433848B-D839-474D-824C-1A1BE7BE97B9}"/>
    <cellStyle name="Comma 2 2 4 2 10 4" xfId="4435" xr:uid="{CE0B543D-DC03-4CD8-A4D1-AB2261F10A35}"/>
    <cellStyle name="Comma 2 2 4 2 10 4 2" xfId="16219" xr:uid="{6EBE21B5-BF67-4F9D-9417-D6395E484649}"/>
    <cellStyle name="Comma 2 2 4 2 10 5" xfId="11567" xr:uid="{15334F24-3253-4023-AE4A-999E22A9DACE}"/>
    <cellStyle name="Comma 2 2 4 2 10 5 2" xfId="23022" xr:uid="{4B549293-4C78-47E4-94DD-5FDACF2DB80B}"/>
    <cellStyle name="Comma 2 2 4 2 10 6" xfId="24498" xr:uid="{E816E1EE-0463-4C19-9B23-C5C0BF1EBDEB}"/>
    <cellStyle name="Comma 2 2 4 2 10 7" xfId="14335" xr:uid="{0F17F23C-C46C-40D3-AD6F-286677F7E8F3}"/>
    <cellStyle name="Comma 2 2 4 2 11" xfId="3044" xr:uid="{4B1954F7-C08D-44CF-B9BE-496F19A425CF}"/>
    <cellStyle name="Comma 2 2 4 2 11 2" xfId="6862" xr:uid="{D65CBAD6-734D-483C-B2D3-0634C549B4C5}"/>
    <cellStyle name="Comma 2 2 4 2 11 2 2" xfId="26587" xr:uid="{D5EFEA90-6A25-4790-8CE2-0337AAC9623D}"/>
    <cellStyle name="Comma 2 2 4 2 11 2 3" xfId="18428" xr:uid="{1B5F2DB8-8847-4272-9744-2951E180DBFF}"/>
    <cellStyle name="Comma 2 2 4 2 11 3" xfId="4937" xr:uid="{25E7CB60-A275-44A4-9400-CE361A3A8243}"/>
    <cellStyle name="Comma 2 2 4 2 11 3 2" xfId="16721" xr:uid="{321EFB7C-139E-4EB9-941A-3C8A9981316B}"/>
    <cellStyle name="Comma 2 2 4 2 11 4" xfId="11722" xr:uid="{D50632C3-9F5F-48F6-88A5-937217C5757F}"/>
    <cellStyle name="Comma 2 2 4 2 11 4 2" xfId="23177" xr:uid="{42CBF0B9-2694-496B-A21A-2074F1DC060D}"/>
    <cellStyle name="Comma 2 2 4 2 11 5" xfId="24996" xr:uid="{8F4B8F04-79E6-4E9E-A67B-58CE0A1063D3}"/>
    <cellStyle name="Comma 2 2 4 2 11 6" xfId="14837" xr:uid="{9D724358-8BD8-4EAD-8BF2-E40C8F96F195}"/>
    <cellStyle name="Comma 2 2 4 2 12" xfId="5364" xr:uid="{E63CA9E9-A4CA-4211-91AA-6F1701D9174E}"/>
    <cellStyle name="Comma 2 2 4 2 12 2" xfId="25423" xr:uid="{129A80DE-9EBD-40EB-99C9-D3B90D668874}"/>
    <cellStyle name="Comma 2 2 4 2 12 3" xfId="17148" xr:uid="{A338307C-9C29-4270-B9FF-E9FF07DC4792}"/>
    <cellStyle name="Comma 2 2 4 2 13" xfId="3902" xr:uid="{26F80F62-B132-428A-AE90-C3400A479CFD}"/>
    <cellStyle name="Comma 2 2 4 2 13 2" xfId="15689" xr:uid="{F10B6C28-3FE9-47DE-B83D-AB80BCA150A7}"/>
    <cellStyle name="Comma 2 2 4 2 14" xfId="11144" xr:uid="{F526F9C5-E834-4974-BAFA-662A90E43F10}"/>
    <cellStyle name="Comma 2 2 4 2 14 2" xfId="22599" xr:uid="{A863AAC1-7989-4EEA-8AD1-63FEDB12E798}"/>
    <cellStyle name="Comma 2 2 4 2 15" xfId="24210" xr:uid="{4873BA7C-6149-4634-8501-3A3B29A8AF34}"/>
    <cellStyle name="Comma 2 2 4 2 16" xfId="13825" xr:uid="{4C086B03-F738-4C07-A7D0-65D214AEAC6E}"/>
    <cellStyle name="Comma 2 2 4 2 2" xfId="1383" xr:uid="{6A99EB5A-E3D0-4A1B-B37D-7B9FEC5283B8}"/>
    <cellStyle name="Comma 2 2 4 2 2 10" xfId="13826" xr:uid="{CAFEF42F-6C67-4213-8D5F-C1D68E9932A7}"/>
    <cellStyle name="Comma 2 2 4 2 2 2" xfId="2426" xr:uid="{C186C3D4-AB18-4C99-8984-49B0FE76A01B}"/>
    <cellStyle name="Comma 2 2 4 2 2 2 2" xfId="2811" xr:uid="{8625DA59-2BCF-4271-81C8-E05DF4E6C06E}"/>
    <cellStyle name="Comma 2 2 4 2 2 2 2 2" xfId="7686" xr:uid="{A0E4B475-3E94-4514-BDCD-4C62EAE23B23}"/>
    <cellStyle name="Comma 2 2 4 2 2 2 2 2 2" xfId="12461" xr:uid="{4C9052F6-3408-443E-9E98-BC374E481781}"/>
    <cellStyle name="Comma 2 2 4 2 2 2 2 2 2 2" xfId="23916" xr:uid="{9F3BD888-2E41-41FA-8F42-EF5E4C9A4414}"/>
    <cellStyle name="Comma 2 2 4 2 2 2 2 2 3" xfId="27393" xr:uid="{07ED066D-22CF-4ED9-A9A4-0205698D3693}"/>
    <cellStyle name="Comma 2 2 4 2 2 2 2 2 4" xfId="19197" xr:uid="{E485742D-D333-422C-A959-4A5710F10E26}"/>
    <cellStyle name="Comma 2 2 4 2 2 2 2 3" xfId="6255" xr:uid="{EB8D9ED9-1CCF-4139-B693-292FFA6063DC}"/>
    <cellStyle name="Comma 2 2 4 2 2 2 2 3 2" xfId="26207" xr:uid="{25523A00-AF37-4978-B330-B65EFBECF9B7}"/>
    <cellStyle name="Comma 2 2 4 2 2 2 2 3 3" xfId="17972" xr:uid="{8976969D-94BB-4791-A002-685DE4E85663}"/>
    <cellStyle name="Comma 2 2 4 2 2 2 2 4" xfId="4705" xr:uid="{18BB1E87-A72C-4DBB-9F47-49A1D6B9F0BA}"/>
    <cellStyle name="Comma 2 2 4 2 2 2 2 4 2" xfId="16489" xr:uid="{5D2494D1-775B-4F06-9B98-1350071EAE49}"/>
    <cellStyle name="Comma 2 2 4 2 2 2 2 5" xfId="11428" xr:uid="{7BEDA892-96DE-48C6-98FD-074FF2B8E5C4}"/>
    <cellStyle name="Comma 2 2 4 2 2 2 2 5 2" xfId="22883" xr:uid="{D29BBADE-05B2-47CC-9A3D-632E982E3B4B}"/>
    <cellStyle name="Comma 2 2 4 2 2 2 2 6" xfId="24765" xr:uid="{32EAB467-4928-4782-AA10-3C0202859ADB}"/>
    <cellStyle name="Comma 2 2 4 2 2 2 2 7" xfId="14604" xr:uid="{6FABE3B6-5320-4A05-8D85-F04C779532C6}"/>
    <cellStyle name="Comma 2 2 4 2 2 2 3" xfId="2630" xr:uid="{728E297A-FC68-4E38-96BE-534DC8DA4BFD}"/>
    <cellStyle name="Comma 2 2 4 2 2 2 3 2" xfId="7069" xr:uid="{E82C1991-50D6-4412-A4E3-66906B681DCF}"/>
    <cellStyle name="Comma 2 2 4 2 2 2 3 2 2" xfId="26785" xr:uid="{C9CB3FEB-6CEB-45E2-A5B2-129139630E22}"/>
    <cellStyle name="Comma 2 2 4 2 2 2 3 2 3" xfId="18630" xr:uid="{9B116638-1491-4E7D-A5DF-E0E09B005374}"/>
    <cellStyle name="Comma 2 2 4 2 2 2 3 3" xfId="4525" xr:uid="{3099DF0D-7BD1-424F-BE4D-3439DAB9A744}"/>
    <cellStyle name="Comma 2 2 4 2 2 2 3 3 2" xfId="16309" xr:uid="{DAFA34E1-4E10-4B4E-ABCA-65C8241EF822}"/>
    <cellStyle name="Comma 2 2 4 2 2 2 3 4" xfId="11919" xr:uid="{43A06D73-67B4-45F8-8947-55F6E4053328}"/>
    <cellStyle name="Comma 2 2 4 2 2 2 3 4 2" xfId="23374" xr:uid="{DAE69EDF-E291-45D7-ADC9-1FA45D91BAE8}"/>
    <cellStyle name="Comma 2 2 4 2 2 2 3 5" xfId="24587" xr:uid="{E14C3A5D-9A35-4CAD-8827-18C4BE4B5518}"/>
    <cellStyle name="Comma 2 2 4 2 2 2 3 6" xfId="14425" xr:uid="{B6A71C20-EC1D-494E-9AE8-01760CDCF127}"/>
    <cellStyle name="Comma 2 2 4 2 2 2 4" xfId="3306" xr:uid="{ED277A53-3836-4465-A8DC-A1249E30B351}"/>
    <cellStyle name="Comma 2 2 4 2 2 2 4 2" xfId="5198" xr:uid="{E6C1BCB2-22D1-4E77-B865-EB0BE9FAABD1}"/>
    <cellStyle name="Comma 2 2 4 2 2 2 4 2 2" xfId="16982" xr:uid="{5FB09BB8-0B1A-4D2E-8C07-8882433E39F1}"/>
    <cellStyle name="Comma 2 2 4 2 2 2 4 3" xfId="25257" xr:uid="{3AC1F32B-B052-4EDF-8251-F650C8716A9E}"/>
    <cellStyle name="Comma 2 2 4 2 2 2 4 4" xfId="15098" xr:uid="{4AFC137E-8AF6-4850-B9B6-D9CCDE7B6F38}"/>
    <cellStyle name="Comma 2 2 4 2 2 2 5" xfId="5636" xr:uid="{4A1E4CE2-1DCD-4BFD-9AF6-D2459EA3FC99}"/>
    <cellStyle name="Comma 2 2 4 2 2 2 5 2" xfId="25665" xr:uid="{D723E4E5-E55F-4650-8248-E219110D8830}"/>
    <cellStyle name="Comma 2 2 4 2 2 2 5 3" xfId="17404" xr:uid="{8E29E40C-9D43-4BEC-93EA-5E73C09D09D2}"/>
    <cellStyle name="Comma 2 2 4 2 2 2 6" xfId="4329" xr:uid="{A4EC3180-7DA5-4785-9CCD-BF22714D7FD6}"/>
    <cellStyle name="Comma 2 2 4 2 2 2 6 2" xfId="16113" xr:uid="{FDA3BAA2-9B0A-423B-8316-04CF6738D3AE}"/>
    <cellStyle name="Comma 2 2 4 2 2 2 7" xfId="11247" xr:uid="{630A6A1A-40C0-48CD-A5F6-578818A16285}"/>
    <cellStyle name="Comma 2 2 4 2 2 2 7 2" xfId="22702" xr:uid="{F144E955-FC54-4B35-8AB4-5CB8E6133DC2}"/>
    <cellStyle name="Comma 2 2 4 2 2 2 8" xfId="24402" xr:uid="{C60763DE-F100-43A3-8BF9-2756926B2FC8}"/>
    <cellStyle name="Comma 2 2 4 2 2 2 9" xfId="14229" xr:uid="{24BD137F-7DBB-4EB0-847F-E9709A133745}"/>
    <cellStyle name="Comma 2 2 4 2 2 3" xfId="2722" xr:uid="{D82C6310-B757-484C-B38E-799F91ECB893}"/>
    <cellStyle name="Comma 2 2 4 2 2 3 2" xfId="7433" xr:uid="{E9E94D1C-B029-4E29-BF61-9B44844148D4}"/>
    <cellStyle name="Comma 2 2 4 2 2 3 2 2" xfId="12217" xr:uid="{F1FA3EFF-D651-427F-BDD9-9AD525B39C8E}"/>
    <cellStyle name="Comma 2 2 4 2 2 3 2 2 2" xfId="23672" xr:uid="{A080DFCA-2C34-449D-BE4C-CBDECF3E8CF5}"/>
    <cellStyle name="Comma 2 2 4 2 2 3 2 3" xfId="27149" xr:uid="{797ACBE1-BE1E-4CC2-A28E-94920722E97E}"/>
    <cellStyle name="Comma 2 2 4 2 2 3 2 4" xfId="18951" xr:uid="{47C11F46-3359-43D2-9137-EDFBD2B38C7C}"/>
    <cellStyle name="Comma 2 2 4 2 2 3 3" xfId="6002" xr:uid="{443CB568-7500-4468-B2AC-686FF827FAB6}"/>
    <cellStyle name="Comma 2 2 4 2 2 3 3 2" xfId="25963" xr:uid="{2FC6AB4B-6F9D-41A2-8599-2DF738F658BE}"/>
    <cellStyle name="Comma 2 2 4 2 2 3 3 3" xfId="17724" xr:uid="{9776DD1E-80CB-4C72-AA5F-62C2218C82FC}"/>
    <cellStyle name="Comma 2 2 4 2 2 3 4" xfId="4616" xr:uid="{A6488D14-22FE-427B-BB08-A9819B6A97DA}"/>
    <cellStyle name="Comma 2 2 4 2 2 3 4 2" xfId="16400" xr:uid="{C474D205-FA23-489A-8B96-17D5AD4EDA15}"/>
    <cellStyle name="Comma 2 2 4 2 2 3 5" xfId="11340" xr:uid="{D614B62B-9651-4E39-91D0-63EA12C500DF}"/>
    <cellStyle name="Comma 2 2 4 2 2 3 5 2" xfId="22795" xr:uid="{C0A1F8A3-D04D-4FCF-9B22-352D42B12205}"/>
    <cellStyle name="Comma 2 2 4 2 2 3 6" xfId="24677" xr:uid="{C27ED584-03E9-452C-B7E6-B2642B3BDB79}"/>
    <cellStyle name="Comma 2 2 4 2 2 3 7" xfId="14516" xr:uid="{6BCFF167-8A82-4059-B50D-8F8C6D87CF1D}"/>
    <cellStyle name="Comma 2 2 4 2 2 4" xfId="2541" xr:uid="{7D383008-D6BA-427D-8593-2C725EF30896}"/>
    <cellStyle name="Comma 2 2 4 2 2 4 2" xfId="7944" xr:uid="{DE412890-D284-4DC5-8E71-6BDB50F417CE}"/>
    <cellStyle name="Comma 2 2 4 2 2 4 2 2" xfId="12653" xr:uid="{FA99C67C-1619-4AFA-9EB1-FA8317D7D212}"/>
    <cellStyle name="Comma 2 2 4 2 2 4 2 2 2" xfId="24108" xr:uid="{48F1E182-587D-4444-A842-1B6322797154}"/>
    <cellStyle name="Comma 2 2 4 2 2 4 2 3" xfId="27650" xr:uid="{064FD166-262F-4983-8ED2-64E62E001BC9}"/>
    <cellStyle name="Comma 2 2 4 2 2 4 2 4" xfId="19410" xr:uid="{E1F1E54C-A9D1-4706-B69E-022F591CD515}"/>
    <cellStyle name="Comma 2 2 4 2 2 4 3" xfId="6669" xr:uid="{FAD33DBF-E358-436B-8AF3-AEB49834B0C0}"/>
    <cellStyle name="Comma 2 2 4 2 2 4 3 2" xfId="26433" xr:uid="{F0913895-117D-45A9-AB15-731311D617DE}"/>
    <cellStyle name="Comma 2 2 4 2 2 4 3 3" xfId="18257" xr:uid="{4367198F-0D56-4ADA-8114-EFDE193B6A57}"/>
    <cellStyle name="Comma 2 2 4 2 2 4 4" xfId="4436" xr:uid="{B78BE79E-B2D9-44B4-819E-DAE2DFE15E3C}"/>
    <cellStyle name="Comma 2 2 4 2 2 4 4 2" xfId="16220" xr:uid="{6C4EF03F-E8D6-4494-A37F-84B8EEDF63CD}"/>
    <cellStyle name="Comma 2 2 4 2 2 4 5" xfId="11568" xr:uid="{14AF645E-F3BB-4FAA-BCE3-1F3833C672EF}"/>
    <cellStyle name="Comma 2 2 4 2 2 4 5 2" xfId="23023" xr:uid="{7868FDA1-26C2-4B74-A97E-6E213457648C}"/>
    <cellStyle name="Comma 2 2 4 2 2 4 6" xfId="24499" xr:uid="{B20445FC-3DD8-482B-A8DB-6F3EE0BC7FF6}"/>
    <cellStyle name="Comma 2 2 4 2 2 4 7" xfId="14336" xr:uid="{8F47AF55-84B9-4092-9BEA-FFA7A38DF29F}"/>
    <cellStyle name="Comma 2 2 4 2 2 5" xfId="3045" xr:uid="{F4EE869A-1E68-45C5-ABE0-A35E6DB88B5F}"/>
    <cellStyle name="Comma 2 2 4 2 2 5 2" xfId="6863" xr:uid="{A6C639F3-D393-4B8F-93AE-2460A5001F4B}"/>
    <cellStyle name="Comma 2 2 4 2 2 5 2 2" xfId="26588" xr:uid="{E41FE0F3-D95F-4EFC-85D2-8BCDAAB7FE53}"/>
    <cellStyle name="Comma 2 2 4 2 2 5 2 3" xfId="18429" xr:uid="{15733689-67CA-47F1-87C4-9AA406F728FE}"/>
    <cellStyle name="Comma 2 2 4 2 2 5 3" xfId="4938" xr:uid="{D23D9699-11D5-4B4B-A651-B3743BB06DAB}"/>
    <cellStyle name="Comma 2 2 4 2 2 5 3 2" xfId="16722" xr:uid="{8D7046D2-899E-4ABE-A0EA-B4A2EB29FE36}"/>
    <cellStyle name="Comma 2 2 4 2 2 5 4" xfId="11723" xr:uid="{7B546F8A-4A4D-4AA2-899F-5DCB6A2A4CC2}"/>
    <cellStyle name="Comma 2 2 4 2 2 5 4 2" xfId="23178" xr:uid="{4A824A3E-F5F9-4CFA-905C-C6ACC09DB797}"/>
    <cellStyle name="Comma 2 2 4 2 2 5 5" xfId="24997" xr:uid="{71AC4DE5-8AAE-412C-A731-11D85F64BDC3}"/>
    <cellStyle name="Comma 2 2 4 2 2 5 6" xfId="14838" xr:uid="{D34070CC-F2D3-42C4-899F-A50EE58334AE}"/>
    <cellStyle name="Comma 2 2 4 2 2 6" xfId="5365" xr:uid="{2EE41A04-7B1A-4FDB-BD7B-1A8B547CEB6A}"/>
    <cellStyle name="Comma 2 2 4 2 2 6 2" xfId="25424" xr:uid="{85CA095E-9BD2-40FE-A38D-AA01C0901B03}"/>
    <cellStyle name="Comma 2 2 4 2 2 6 3" xfId="17149" xr:uid="{EC094C89-56CD-493C-9C8F-47CCF7F249BE}"/>
    <cellStyle name="Comma 2 2 4 2 2 7" xfId="3903" xr:uid="{FBEF80EB-83B9-4F83-8CDA-09CABD62E97D}"/>
    <cellStyle name="Comma 2 2 4 2 2 7 2" xfId="15690" xr:uid="{705FFC0F-6CD1-4B44-8463-DD8948EB2AA2}"/>
    <cellStyle name="Comma 2 2 4 2 2 8" xfId="11145" xr:uid="{3EC237C0-C9EF-473F-B54D-9EE94F695963}"/>
    <cellStyle name="Comma 2 2 4 2 2 8 2" xfId="22600" xr:uid="{7D8301DB-4283-46E3-83F1-0C7FD0780CF2}"/>
    <cellStyle name="Comma 2 2 4 2 2 9" xfId="24211" xr:uid="{5F3352B0-6112-4558-8FCB-3C91FEACB876}"/>
    <cellStyle name="Comma 2 2 4 2 3" xfId="1384" xr:uid="{F04821CF-7E9A-419F-BCE5-519BAB38B0FA}"/>
    <cellStyle name="Comma 2 2 4 2 3 10" xfId="13827" xr:uid="{02BDEB49-94C0-40DF-ADC0-09892BCE4559}"/>
    <cellStyle name="Comma 2 2 4 2 3 2" xfId="2427" xr:uid="{8DFB7FE6-F8F8-4B01-926D-31FFEEFACB8E}"/>
    <cellStyle name="Comma 2 2 4 2 3 2 2" xfId="2812" xr:uid="{3B1BAFBF-F185-484E-A245-DC552DD9BCD5}"/>
    <cellStyle name="Comma 2 2 4 2 3 2 2 2" xfId="7687" xr:uid="{B290CDD7-67EA-454D-A650-5538A88B95BF}"/>
    <cellStyle name="Comma 2 2 4 2 3 2 2 2 2" xfId="12462" xr:uid="{C40360D8-EEF5-47A7-ACC4-D8C5C01123B0}"/>
    <cellStyle name="Comma 2 2 4 2 3 2 2 2 2 2" xfId="23917" xr:uid="{0F65FFDE-22D8-4B4B-867E-A2A00A6A8BEC}"/>
    <cellStyle name="Comma 2 2 4 2 3 2 2 2 3" xfId="27394" xr:uid="{1451FF26-3E28-4C1A-802E-304B81F0B04E}"/>
    <cellStyle name="Comma 2 2 4 2 3 2 2 2 4" xfId="19198" xr:uid="{9AA711C7-F8C2-4E92-92E4-6E5F7C3311DD}"/>
    <cellStyle name="Comma 2 2 4 2 3 2 2 3" xfId="6256" xr:uid="{3F2D0344-0257-4920-ABCC-11D72CB4C49C}"/>
    <cellStyle name="Comma 2 2 4 2 3 2 2 3 2" xfId="26208" xr:uid="{7E5D2EAF-0F23-4338-B709-D6C9DFEF05C5}"/>
    <cellStyle name="Comma 2 2 4 2 3 2 2 3 3" xfId="17973" xr:uid="{AD861DD2-97EC-4498-831C-C733798989C9}"/>
    <cellStyle name="Comma 2 2 4 2 3 2 2 4" xfId="4706" xr:uid="{9BB20970-41FC-4D40-BC1F-CA5D84EC099A}"/>
    <cellStyle name="Comma 2 2 4 2 3 2 2 4 2" xfId="16490" xr:uid="{840CEC26-7B30-4650-AD15-4C1A0987B8AA}"/>
    <cellStyle name="Comma 2 2 4 2 3 2 2 5" xfId="11429" xr:uid="{2D4306A4-C540-4D5B-AFE5-07FCFC62C65F}"/>
    <cellStyle name="Comma 2 2 4 2 3 2 2 5 2" xfId="22884" xr:uid="{EC3307E8-FB4E-49DA-BE09-5CB7882E587C}"/>
    <cellStyle name="Comma 2 2 4 2 3 2 2 6" xfId="24766" xr:uid="{5D16D94C-A150-4821-9541-E8FA478B791F}"/>
    <cellStyle name="Comma 2 2 4 2 3 2 2 7" xfId="14605" xr:uid="{C8D31436-394E-4420-BABF-DDEB08F2A1A8}"/>
    <cellStyle name="Comma 2 2 4 2 3 2 3" xfId="2631" xr:uid="{52183303-79E8-45A2-BE9E-BC6ACDF16B6C}"/>
    <cellStyle name="Comma 2 2 4 2 3 2 3 2" xfId="7070" xr:uid="{07A92620-E231-40F0-94DC-C14E648A348A}"/>
    <cellStyle name="Comma 2 2 4 2 3 2 3 2 2" xfId="26786" xr:uid="{01CAB080-6BA5-4909-902B-2D67F631E164}"/>
    <cellStyle name="Comma 2 2 4 2 3 2 3 2 3" xfId="18631" xr:uid="{FC28F0E7-3F49-4748-8462-1D263C5011AB}"/>
    <cellStyle name="Comma 2 2 4 2 3 2 3 3" xfId="4526" xr:uid="{DEF65073-DC4D-4ED8-BA9E-FC01FF0372C6}"/>
    <cellStyle name="Comma 2 2 4 2 3 2 3 3 2" xfId="16310" xr:uid="{224E978A-561C-4E45-B800-609622220D10}"/>
    <cellStyle name="Comma 2 2 4 2 3 2 3 4" xfId="11920" xr:uid="{5A1B1977-A432-4B27-92CF-B50959E9B2EB}"/>
    <cellStyle name="Comma 2 2 4 2 3 2 3 4 2" xfId="23375" xr:uid="{6A5954BD-DA9B-4DBE-A825-4B7797D318C5}"/>
    <cellStyle name="Comma 2 2 4 2 3 2 3 5" xfId="24588" xr:uid="{35734ADC-D783-4E28-9616-00DF97F9C912}"/>
    <cellStyle name="Comma 2 2 4 2 3 2 3 6" xfId="14426" xr:uid="{2C137D44-2E0F-49EB-9D5D-82BE33A10142}"/>
    <cellStyle name="Comma 2 2 4 2 3 2 4" xfId="3307" xr:uid="{A6E03ECE-A3DB-4320-8AA5-285DD8F0D856}"/>
    <cellStyle name="Comma 2 2 4 2 3 2 4 2" xfId="5199" xr:uid="{7C78DDA5-827B-41FD-88E4-8A0F90FB09CC}"/>
    <cellStyle name="Comma 2 2 4 2 3 2 4 2 2" xfId="16983" xr:uid="{AB04B0BE-4196-47DB-BE59-9ACC15928F24}"/>
    <cellStyle name="Comma 2 2 4 2 3 2 4 3" xfId="25258" xr:uid="{2B3895CA-542B-4B80-9844-FE8A240B8254}"/>
    <cellStyle name="Comma 2 2 4 2 3 2 4 4" xfId="15099" xr:uid="{8F12256C-729E-4184-8AFF-C451869277C0}"/>
    <cellStyle name="Comma 2 2 4 2 3 2 5" xfId="5637" xr:uid="{FBDFEC77-3C25-42AC-92A2-7F17EE78B2CA}"/>
    <cellStyle name="Comma 2 2 4 2 3 2 5 2" xfId="25666" xr:uid="{531C016E-7397-47CE-9E6A-4AA3999DDB76}"/>
    <cellStyle name="Comma 2 2 4 2 3 2 5 3" xfId="17405" xr:uid="{1A52456C-E528-469D-9F9B-972655A72697}"/>
    <cellStyle name="Comma 2 2 4 2 3 2 6" xfId="4330" xr:uid="{A44C2AC6-5BF5-41C4-B286-49DA5EABD630}"/>
    <cellStyle name="Comma 2 2 4 2 3 2 6 2" xfId="16114" xr:uid="{A3EFAF74-AA8F-48D8-8C99-22E377C4A17A}"/>
    <cellStyle name="Comma 2 2 4 2 3 2 7" xfId="11248" xr:uid="{B9C203C0-E414-4373-896A-F3B2A80FEAC4}"/>
    <cellStyle name="Comma 2 2 4 2 3 2 7 2" xfId="22703" xr:uid="{82EF3300-A65A-4E10-A567-5AE33E5FD305}"/>
    <cellStyle name="Comma 2 2 4 2 3 2 8" xfId="24403" xr:uid="{939F16E8-9220-4295-80E8-D96E5A71D523}"/>
    <cellStyle name="Comma 2 2 4 2 3 2 9" xfId="14230" xr:uid="{F0282A69-4FB7-408A-8C80-1E7DE1ACE03B}"/>
    <cellStyle name="Comma 2 2 4 2 3 3" xfId="2723" xr:uid="{337BB293-79ED-4C06-9810-BB2F33DF67CE}"/>
    <cellStyle name="Comma 2 2 4 2 3 3 2" xfId="7434" xr:uid="{8B8AA7FA-6813-43F4-8E98-CB03A5081D67}"/>
    <cellStyle name="Comma 2 2 4 2 3 3 2 2" xfId="12218" xr:uid="{F85CE632-1397-4B1E-979A-C9C0F7F34F9F}"/>
    <cellStyle name="Comma 2 2 4 2 3 3 2 2 2" xfId="23673" xr:uid="{EA8314B1-7505-41D6-9FBC-2458DF452028}"/>
    <cellStyle name="Comma 2 2 4 2 3 3 2 3" xfId="27150" xr:uid="{C0B2770F-A641-4C7B-8A2C-CD875FC4E486}"/>
    <cellStyle name="Comma 2 2 4 2 3 3 2 4" xfId="18952" xr:uid="{B168A804-C680-4D02-973E-6930F211547E}"/>
    <cellStyle name="Comma 2 2 4 2 3 3 3" xfId="6003" xr:uid="{9E751AD6-9B23-4E7D-ABCC-B058663D7BC1}"/>
    <cellStyle name="Comma 2 2 4 2 3 3 3 2" xfId="25964" xr:uid="{F671D69D-F0CD-41F0-B4BF-F3508E986A5E}"/>
    <cellStyle name="Comma 2 2 4 2 3 3 3 3" xfId="17725" xr:uid="{AE71FE86-4D53-48E2-AEA0-078098451DCC}"/>
    <cellStyle name="Comma 2 2 4 2 3 3 4" xfId="4617" xr:uid="{2D180BCA-B9B0-4774-A6DF-3CBCCE0022E7}"/>
    <cellStyle name="Comma 2 2 4 2 3 3 4 2" xfId="16401" xr:uid="{246D3C48-9C09-4BF0-B59D-DE5B5D3FA659}"/>
    <cellStyle name="Comma 2 2 4 2 3 3 5" xfId="11341" xr:uid="{67951F8E-6476-432D-A14D-4806D7466A54}"/>
    <cellStyle name="Comma 2 2 4 2 3 3 5 2" xfId="22796" xr:uid="{9C97DB55-8080-428B-BD30-5F8D6F07D9BD}"/>
    <cellStyle name="Comma 2 2 4 2 3 3 6" xfId="24678" xr:uid="{A6AC56EC-9461-46C6-9257-F7B10E3E85A4}"/>
    <cellStyle name="Comma 2 2 4 2 3 3 7" xfId="14517" xr:uid="{5F6D9677-8DB8-4FDB-B925-76640CFA3E74}"/>
    <cellStyle name="Comma 2 2 4 2 3 4" xfId="2542" xr:uid="{EC727C29-F143-4B2C-9D1A-F5A625E03043}"/>
    <cellStyle name="Comma 2 2 4 2 3 4 2" xfId="7945" xr:uid="{4F6A4B9A-5767-4C7C-97B9-6BBBB80C484B}"/>
    <cellStyle name="Comma 2 2 4 2 3 4 2 2" xfId="12654" xr:uid="{2F62066F-7F8B-4DDD-A62D-7FD6DB985CB0}"/>
    <cellStyle name="Comma 2 2 4 2 3 4 2 2 2" xfId="24109" xr:uid="{D0DFD505-91CA-46CE-9F65-9BF1453508AF}"/>
    <cellStyle name="Comma 2 2 4 2 3 4 2 3" xfId="27651" xr:uid="{55B86D1D-6E89-48DE-B581-ABD7F7AC7E21}"/>
    <cellStyle name="Comma 2 2 4 2 3 4 2 4" xfId="19411" xr:uid="{A92500DB-C5DE-4CF7-AE05-EFBCC11C3184}"/>
    <cellStyle name="Comma 2 2 4 2 3 4 3" xfId="6670" xr:uid="{55EB1674-E861-4E36-A2A7-A8B104FC543D}"/>
    <cellStyle name="Comma 2 2 4 2 3 4 3 2" xfId="26434" xr:uid="{B356F1E9-D49E-4A88-8214-7135F94804E5}"/>
    <cellStyle name="Comma 2 2 4 2 3 4 3 3" xfId="18258" xr:uid="{94E1CF34-836D-4536-B2A0-55BB3C82833B}"/>
    <cellStyle name="Comma 2 2 4 2 3 4 4" xfId="4437" xr:uid="{AC00A8D5-F321-4743-9990-FB8BFEE71A1F}"/>
    <cellStyle name="Comma 2 2 4 2 3 4 4 2" xfId="16221" xr:uid="{2298DE18-E924-4B71-B000-78F4D5A91340}"/>
    <cellStyle name="Comma 2 2 4 2 3 4 5" xfId="11569" xr:uid="{2EC0FAB8-CA2A-4569-BDD6-20E4330E0CB4}"/>
    <cellStyle name="Comma 2 2 4 2 3 4 5 2" xfId="23024" xr:uid="{ABD561B9-7272-4433-B5E7-18F1C21CE22C}"/>
    <cellStyle name="Comma 2 2 4 2 3 4 6" xfId="24500" xr:uid="{32D7D958-EB6D-4C5E-8CDF-0F6931A5DF83}"/>
    <cellStyle name="Comma 2 2 4 2 3 4 7" xfId="14337" xr:uid="{B0C0902B-4871-479F-95B5-A1F55E91B505}"/>
    <cellStyle name="Comma 2 2 4 2 3 5" xfId="3046" xr:uid="{3E7EDF70-C3B0-435A-9ADE-59BBEDBEE660}"/>
    <cellStyle name="Comma 2 2 4 2 3 5 2" xfId="6864" xr:uid="{B3529E7D-E62F-4DA4-A8FD-C32262FDFA07}"/>
    <cellStyle name="Comma 2 2 4 2 3 5 2 2" xfId="26589" xr:uid="{5E2117D2-0ADB-4294-BDAC-1459E124121F}"/>
    <cellStyle name="Comma 2 2 4 2 3 5 2 3" xfId="18430" xr:uid="{B6889D06-8802-4623-9070-B31F4FEDFF3B}"/>
    <cellStyle name="Comma 2 2 4 2 3 5 3" xfId="4939" xr:uid="{D33ECF46-2F2E-4E18-B66F-3122581B35D6}"/>
    <cellStyle name="Comma 2 2 4 2 3 5 3 2" xfId="16723" xr:uid="{1E5B1C1D-4E03-4514-BDF9-DCA9AE7EF735}"/>
    <cellStyle name="Comma 2 2 4 2 3 5 4" xfId="11724" xr:uid="{71DDE53D-739E-431C-BB0C-7F4FD8663B64}"/>
    <cellStyle name="Comma 2 2 4 2 3 5 4 2" xfId="23179" xr:uid="{7A48FBA4-AF1D-4DEC-AB9D-8E812BA3EA77}"/>
    <cellStyle name="Comma 2 2 4 2 3 5 5" xfId="24998" xr:uid="{0D04BFED-F335-4304-B4AA-C8A21DD96930}"/>
    <cellStyle name="Comma 2 2 4 2 3 5 6" xfId="14839" xr:uid="{20EFDB8B-4C1F-458E-8620-87D3B661C5E3}"/>
    <cellStyle name="Comma 2 2 4 2 3 6" xfId="5366" xr:uid="{FD1763C4-F480-41ED-BF52-9FCF7DCB2812}"/>
    <cellStyle name="Comma 2 2 4 2 3 6 2" xfId="25425" xr:uid="{C9024FA1-00FF-496D-8B59-1C5278330494}"/>
    <cellStyle name="Comma 2 2 4 2 3 6 3" xfId="17150" xr:uid="{A3D859FB-E4F6-4743-B3FC-BF2027590BEB}"/>
    <cellStyle name="Comma 2 2 4 2 3 7" xfId="3904" xr:uid="{DBC1B43B-0F5E-4B60-A7DB-1AC552D257CC}"/>
    <cellStyle name="Comma 2 2 4 2 3 7 2" xfId="15691" xr:uid="{8ABE5C39-15E0-4FA5-B249-342166631FF7}"/>
    <cellStyle name="Comma 2 2 4 2 3 8" xfId="11146" xr:uid="{2FF54E87-3488-451A-B788-99E39AD1DB14}"/>
    <cellStyle name="Comma 2 2 4 2 3 8 2" xfId="22601" xr:uid="{49F06FA3-5B11-45F1-9C6E-5CDF15FC6146}"/>
    <cellStyle name="Comma 2 2 4 2 3 9" xfId="24212" xr:uid="{531E9EDD-19E3-4D20-8D38-95A54B9BD4B2}"/>
    <cellStyle name="Comma 2 2 4 2 4" xfId="1385" xr:uid="{48382361-7CB3-47FD-B23B-2C342ACBB2C2}"/>
    <cellStyle name="Comma 2 2 4 2 4 10" xfId="13828" xr:uid="{805DD6F9-4038-47FE-BCED-114A444E3272}"/>
    <cellStyle name="Comma 2 2 4 2 4 2" xfId="2428" xr:uid="{939C31EB-0825-4352-95C6-31119C4FB04F}"/>
    <cellStyle name="Comma 2 2 4 2 4 2 2" xfId="2813" xr:uid="{E3D0EA26-854B-4A15-BF2D-71CDD2E6340B}"/>
    <cellStyle name="Comma 2 2 4 2 4 2 2 2" xfId="7688" xr:uid="{2DE30B9F-8F84-4E48-8841-583CD4BF18A6}"/>
    <cellStyle name="Comma 2 2 4 2 4 2 2 2 2" xfId="12463" xr:uid="{A41D67A4-5764-4358-BECF-A30ED90509A3}"/>
    <cellStyle name="Comma 2 2 4 2 4 2 2 2 2 2" xfId="23918" xr:uid="{E9404070-55D9-493C-B42B-2051C9DC9ADF}"/>
    <cellStyle name="Comma 2 2 4 2 4 2 2 2 3" xfId="27395" xr:uid="{2751E5E5-5CAF-4A62-8EC0-1557585DAD68}"/>
    <cellStyle name="Comma 2 2 4 2 4 2 2 2 4" xfId="19199" xr:uid="{A4113E6A-FD97-4A20-9E44-4F69F9EEF187}"/>
    <cellStyle name="Comma 2 2 4 2 4 2 2 3" xfId="6257" xr:uid="{D38C9075-20BC-4A76-810F-6A55F9769B3C}"/>
    <cellStyle name="Comma 2 2 4 2 4 2 2 3 2" xfId="26209" xr:uid="{F567F0DA-681D-407F-A599-208222CF3910}"/>
    <cellStyle name="Comma 2 2 4 2 4 2 2 3 3" xfId="17974" xr:uid="{59B27270-AF61-4BBA-BAE1-0C9BF595B68C}"/>
    <cellStyle name="Comma 2 2 4 2 4 2 2 4" xfId="4707" xr:uid="{030270F6-3843-458D-8E1D-F10C43DBF9A3}"/>
    <cellStyle name="Comma 2 2 4 2 4 2 2 4 2" xfId="16491" xr:uid="{2368105A-F485-40E3-9042-BAE5812F9EF6}"/>
    <cellStyle name="Comma 2 2 4 2 4 2 2 5" xfId="11430" xr:uid="{AFD6AF78-9BAF-476C-8A2E-FC91A52947D6}"/>
    <cellStyle name="Comma 2 2 4 2 4 2 2 5 2" xfId="22885" xr:uid="{8DFD21E5-CB32-45B7-86A9-9CA68E6B8B8B}"/>
    <cellStyle name="Comma 2 2 4 2 4 2 2 6" xfId="24767" xr:uid="{6C1D93EC-86FC-4E61-AD6D-7ADEEDD8F5D2}"/>
    <cellStyle name="Comma 2 2 4 2 4 2 2 7" xfId="14606" xr:uid="{1BBD8E85-7A72-4A1F-AA3F-FF1EE8AE0592}"/>
    <cellStyle name="Comma 2 2 4 2 4 2 3" xfId="2632" xr:uid="{8F25AD30-5171-4D71-8B53-2DE8B3BDC6A0}"/>
    <cellStyle name="Comma 2 2 4 2 4 2 3 2" xfId="7071" xr:uid="{C3A7B9A4-5083-4D94-AAD1-222FDEA068CF}"/>
    <cellStyle name="Comma 2 2 4 2 4 2 3 2 2" xfId="26787" xr:uid="{C3EDE9E6-59B6-4300-9A03-D5561359987C}"/>
    <cellStyle name="Comma 2 2 4 2 4 2 3 2 3" xfId="18632" xr:uid="{DAE9D0C3-4349-44E0-BE10-3925AAD1FCD3}"/>
    <cellStyle name="Comma 2 2 4 2 4 2 3 3" xfId="4527" xr:uid="{9FC3A540-CCEB-4AFF-B447-045D080C712D}"/>
    <cellStyle name="Comma 2 2 4 2 4 2 3 3 2" xfId="16311" xr:uid="{3162094B-6321-4CE2-94C9-3322BD41DDB2}"/>
    <cellStyle name="Comma 2 2 4 2 4 2 3 4" xfId="11921" xr:uid="{58B90825-5636-4A95-AD5D-728EB2A01AD4}"/>
    <cellStyle name="Comma 2 2 4 2 4 2 3 4 2" xfId="23376" xr:uid="{BCCFE5F1-1D31-4AFC-8601-87C04C9EA064}"/>
    <cellStyle name="Comma 2 2 4 2 4 2 3 5" xfId="24589" xr:uid="{98E47912-1B84-4686-9D54-C74012DFF2FD}"/>
    <cellStyle name="Comma 2 2 4 2 4 2 3 6" xfId="14427" xr:uid="{269680E2-796E-490D-9DDD-592ED8ADC602}"/>
    <cellStyle name="Comma 2 2 4 2 4 2 4" xfId="3308" xr:uid="{234D8E8C-CDD1-4D57-966D-024E545D6E2D}"/>
    <cellStyle name="Comma 2 2 4 2 4 2 4 2" xfId="5200" xr:uid="{6676997E-BDBA-4A97-90B1-AB6BBE1BC5BD}"/>
    <cellStyle name="Comma 2 2 4 2 4 2 4 2 2" xfId="16984" xr:uid="{3E9C5E2A-A4D2-415E-835B-6FF3D159C699}"/>
    <cellStyle name="Comma 2 2 4 2 4 2 4 3" xfId="25259" xr:uid="{CD3DA23F-F594-4EB0-8D68-F91471E0CDAB}"/>
    <cellStyle name="Comma 2 2 4 2 4 2 4 4" xfId="15100" xr:uid="{AB6C2A13-3742-491D-AD14-8CECED612FA6}"/>
    <cellStyle name="Comma 2 2 4 2 4 2 5" xfId="5638" xr:uid="{635F1686-F25B-4973-9FC2-9D5610CBBDBE}"/>
    <cellStyle name="Comma 2 2 4 2 4 2 5 2" xfId="25667" xr:uid="{06F297C5-4BE3-4BC2-8F74-EA6790E23FE6}"/>
    <cellStyle name="Comma 2 2 4 2 4 2 5 3" xfId="17406" xr:uid="{CAC406C8-D9C6-48B9-95BC-5F4B1EA67DB3}"/>
    <cellStyle name="Comma 2 2 4 2 4 2 6" xfId="4331" xr:uid="{9DC4BB01-682E-43DE-8A3C-012FC9F31DCD}"/>
    <cellStyle name="Comma 2 2 4 2 4 2 6 2" xfId="16115" xr:uid="{DE8D8595-E0D8-47CD-B89A-9F8E7D535205}"/>
    <cellStyle name="Comma 2 2 4 2 4 2 7" xfId="11249" xr:uid="{8B876DFC-7AB1-49D8-9B1D-439BF4510A70}"/>
    <cellStyle name="Comma 2 2 4 2 4 2 7 2" xfId="22704" xr:uid="{223BBC05-DD34-4883-A48D-0F55312F8C70}"/>
    <cellStyle name="Comma 2 2 4 2 4 2 8" xfId="24404" xr:uid="{56040599-0D28-4740-82AD-C74D09A2BF7C}"/>
    <cellStyle name="Comma 2 2 4 2 4 2 9" xfId="14231" xr:uid="{04584A14-AE18-4B8F-B497-7A85A40283A0}"/>
    <cellStyle name="Comma 2 2 4 2 4 3" xfId="2724" xr:uid="{46420A83-D8CF-43FA-AC3D-0ACDAD8DE5DA}"/>
    <cellStyle name="Comma 2 2 4 2 4 3 2" xfId="7435" xr:uid="{2396F721-F7C1-4FC3-A147-BB6E6E797678}"/>
    <cellStyle name="Comma 2 2 4 2 4 3 2 2" xfId="12219" xr:uid="{3F9E5079-BF91-4D0A-8C06-85C78EF37D2F}"/>
    <cellStyle name="Comma 2 2 4 2 4 3 2 2 2" xfId="23674" xr:uid="{94CF6FC4-B7C3-4B2B-9188-077887DADFC7}"/>
    <cellStyle name="Comma 2 2 4 2 4 3 2 3" xfId="27151" xr:uid="{2C651E24-021A-4BD6-832F-0EF2D77AC8FE}"/>
    <cellStyle name="Comma 2 2 4 2 4 3 2 4" xfId="18953" xr:uid="{E88B5839-771D-4D74-AAEA-4CE8C0399104}"/>
    <cellStyle name="Comma 2 2 4 2 4 3 3" xfId="6004" xr:uid="{2EAE4608-7853-4945-8E0C-F8E09EEF3133}"/>
    <cellStyle name="Comma 2 2 4 2 4 3 3 2" xfId="25965" xr:uid="{BCA66A32-BBB6-4638-AA27-D29833C18AD7}"/>
    <cellStyle name="Comma 2 2 4 2 4 3 3 3" xfId="17726" xr:uid="{74631C56-4093-41D0-85C4-144F5DD38EAB}"/>
    <cellStyle name="Comma 2 2 4 2 4 3 4" xfId="4618" xr:uid="{FCA744B0-60E8-4128-998C-F5C8B8960DD9}"/>
    <cellStyle name="Comma 2 2 4 2 4 3 4 2" xfId="16402" xr:uid="{8386D2E9-273D-4DBD-8EF1-DDA2DD1B9132}"/>
    <cellStyle name="Comma 2 2 4 2 4 3 5" xfId="11342" xr:uid="{841C7FFB-9514-41BD-B7D2-DBBFE228CCAA}"/>
    <cellStyle name="Comma 2 2 4 2 4 3 5 2" xfId="22797" xr:uid="{E85B209D-059E-4EFC-AFCA-8549614A906C}"/>
    <cellStyle name="Comma 2 2 4 2 4 3 6" xfId="24679" xr:uid="{49042B8D-C37D-4287-ACAA-DBB279778B79}"/>
    <cellStyle name="Comma 2 2 4 2 4 3 7" xfId="14518" xr:uid="{8E00B42E-6822-438E-BAAC-2725742D397B}"/>
    <cellStyle name="Comma 2 2 4 2 4 4" xfId="2543" xr:uid="{0F8E2D53-C995-4F0F-9814-1C7E8BAB5408}"/>
    <cellStyle name="Comma 2 2 4 2 4 4 2" xfId="7946" xr:uid="{162E2E5E-B5B0-4FA5-B69A-D68D9952F0DD}"/>
    <cellStyle name="Comma 2 2 4 2 4 4 2 2" xfId="12655" xr:uid="{7BED7291-371C-4FE2-A7F0-8AB2CC2A63A0}"/>
    <cellStyle name="Comma 2 2 4 2 4 4 2 2 2" xfId="24110" xr:uid="{EBDCC463-D4D5-4A67-A270-C2DCD19AB4C0}"/>
    <cellStyle name="Comma 2 2 4 2 4 4 2 3" xfId="27652" xr:uid="{C445DB54-30AC-4AC5-B5E1-D2C9DCBB364E}"/>
    <cellStyle name="Comma 2 2 4 2 4 4 2 4" xfId="19412" xr:uid="{4E7782DD-F9D4-43FA-B907-83293FD63A1B}"/>
    <cellStyle name="Comma 2 2 4 2 4 4 3" xfId="6671" xr:uid="{7CD65DC0-A019-4D6B-864E-B16D9305308E}"/>
    <cellStyle name="Comma 2 2 4 2 4 4 3 2" xfId="26435" xr:uid="{96094EDD-5D8C-4159-9DD1-3593C79ED755}"/>
    <cellStyle name="Comma 2 2 4 2 4 4 3 3" xfId="18259" xr:uid="{F36A2B33-9971-49E6-BE3D-968523C26D69}"/>
    <cellStyle name="Comma 2 2 4 2 4 4 4" xfId="4438" xr:uid="{B74BF8F8-AF9F-4FF0-9BAB-BD29897F3C15}"/>
    <cellStyle name="Comma 2 2 4 2 4 4 4 2" xfId="16222" xr:uid="{03FF90FE-155D-4CB6-8B3C-A9E24A2C4583}"/>
    <cellStyle name="Comma 2 2 4 2 4 4 5" xfId="11570" xr:uid="{FF9A3CAE-EEA3-4EAD-B68C-5271484234BA}"/>
    <cellStyle name="Comma 2 2 4 2 4 4 5 2" xfId="23025" xr:uid="{E2126F96-63DB-4B46-AFAD-6C239105107F}"/>
    <cellStyle name="Comma 2 2 4 2 4 4 6" xfId="24501" xr:uid="{BAC62DD1-43E5-4191-8E2B-B2C2D5948177}"/>
    <cellStyle name="Comma 2 2 4 2 4 4 7" xfId="14338" xr:uid="{A6B2A806-5C3A-450F-8DB6-86170C80A9C1}"/>
    <cellStyle name="Comma 2 2 4 2 4 5" xfId="3047" xr:uid="{2A80B724-95F3-4E7F-957D-156F38D94A0C}"/>
    <cellStyle name="Comma 2 2 4 2 4 5 2" xfId="6865" xr:uid="{26CAAD2C-5AD9-475D-B10F-B8AC8305FBD5}"/>
    <cellStyle name="Comma 2 2 4 2 4 5 2 2" xfId="26590" xr:uid="{19DA71C6-1772-4042-8738-4B8FEF767E4C}"/>
    <cellStyle name="Comma 2 2 4 2 4 5 2 3" xfId="18431" xr:uid="{00A974F6-EC32-4C43-A549-E1BA71D22F55}"/>
    <cellStyle name="Comma 2 2 4 2 4 5 3" xfId="4940" xr:uid="{7310007A-C8F4-489A-9F90-8E32491D4E48}"/>
    <cellStyle name="Comma 2 2 4 2 4 5 3 2" xfId="16724" xr:uid="{1C1E61D7-9DB4-461D-AFD4-0C13C23C15D6}"/>
    <cellStyle name="Comma 2 2 4 2 4 5 4" xfId="11725" xr:uid="{ED002F15-5B66-45AF-89A3-BFAC033982EA}"/>
    <cellStyle name="Comma 2 2 4 2 4 5 4 2" xfId="23180" xr:uid="{05C103D3-8F44-42D0-AD63-081502EA329D}"/>
    <cellStyle name="Comma 2 2 4 2 4 5 5" xfId="24999" xr:uid="{0BFC88D7-5C87-442F-BCB5-F01F048F8D00}"/>
    <cellStyle name="Comma 2 2 4 2 4 5 6" xfId="14840" xr:uid="{FC8E811E-099D-49FA-BA11-F2876315F713}"/>
    <cellStyle name="Comma 2 2 4 2 4 6" xfId="5367" xr:uid="{862A3431-B0B5-4B3B-9738-F81F72E9A3A4}"/>
    <cellStyle name="Comma 2 2 4 2 4 6 2" xfId="25426" xr:uid="{E8BC83DC-40B9-4370-A4E8-E0648E42E6A8}"/>
    <cellStyle name="Comma 2 2 4 2 4 6 3" xfId="17151" xr:uid="{9BBB024A-B2CE-4A96-8632-5358A8141005}"/>
    <cellStyle name="Comma 2 2 4 2 4 7" xfId="3905" xr:uid="{9BB6E12B-FC3D-4823-9D7B-9335AF708F27}"/>
    <cellStyle name="Comma 2 2 4 2 4 7 2" xfId="15692" xr:uid="{737FF4E6-37C9-4CDE-811F-94FFD786948F}"/>
    <cellStyle name="Comma 2 2 4 2 4 8" xfId="11147" xr:uid="{E9794ADF-5EAF-4C6D-941E-9EC8660DEC7A}"/>
    <cellStyle name="Comma 2 2 4 2 4 8 2" xfId="22602" xr:uid="{B90E2522-871E-4C40-AFD1-DDCF42BA5AFE}"/>
    <cellStyle name="Comma 2 2 4 2 4 9" xfId="24213" xr:uid="{2B8D8375-CAAD-4A2A-BD19-F8218CD096DD}"/>
    <cellStyle name="Comma 2 2 4 2 5" xfId="1386" xr:uid="{79B5DE92-C3B9-427E-91E6-C5548CFBED7F}"/>
    <cellStyle name="Comma 2 2 4 2 5 10" xfId="13829" xr:uid="{34965AAD-61DA-4343-A650-B61057EAFE24}"/>
    <cellStyle name="Comma 2 2 4 2 5 2" xfId="2429" xr:uid="{9A3CA205-5273-493B-BC97-06EC3519313C}"/>
    <cellStyle name="Comma 2 2 4 2 5 2 2" xfId="2814" xr:uid="{40BCB2EA-25C6-462E-820A-799FFCDFC5EA}"/>
    <cellStyle name="Comma 2 2 4 2 5 2 2 2" xfId="7689" xr:uid="{0FCB18A3-394F-4FF4-BF1F-2FC57D3CAE45}"/>
    <cellStyle name="Comma 2 2 4 2 5 2 2 2 2" xfId="12464" xr:uid="{A94F495F-8273-4738-A8BD-5DE2EA7D768B}"/>
    <cellStyle name="Comma 2 2 4 2 5 2 2 2 2 2" xfId="23919" xr:uid="{33429AFB-7F2A-4747-A618-D2395C29563C}"/>
    <cellStyle name="Comma 2 2 4 2 5 2 2 2 3" xfId="27396" xr:uid="{BEEB6232-31AA-4A80-AAAF-FD03BF7B03D3}"/>
    <cellStyle name="Comma 2 2 4 2 5 2 2 2 4" xfId="19200" xr:uid="{F10BCEE3-536F-4DC1-9C55-4E7DC4D6BB3F}"/>
    <cellStyle name="Comma 2 2 4 2 5 2 2 3" xfId="6258" xr:uid="{000D1FBB-561F-4042-B2C3-4D636F6C6C8C}"/>
    <cellStyle name="Comma 2 2 4 2 5 2 2 3 2" xfId="26210" xr:uid="{69E49FA2-E08A-4E83-BB69-B949C7946DF1}"/>
    <cellStyle name="Comma 2 2 4 2 5 2 2 3 3" xfId="17975" xr:uid="{1E2800B2-FB2B-4818-A895-232BE4E47CB1}"/>
    <cellStyle name="Comma 2 2 4 2 5 2 2 4" xfId="4708" xr:uid="{A78E42FB-5EF9-408F-A6B2-B0A2FBCA51A8}"/>
    <cellStyle name="Comma 2 2 4 2 5 2 2 4 2" xfId="16492" xr:uid="{B26C997D-BE36-45E0-81B2-0CDE2FC8C352}"/>
    <cellStyle name="Comma 2 2 4 2 5 2 2 5" xfId="11431" xr:uid="{0EA506FF-2C65-4057-AE20-774908BD31C2}"/>
    <cellStyle name="Comma 2 2 4 2 5 2 2 5 2" xfId="22886" xr:uid="{EB59E577-CF14-401F-8133-9DC0BAC7112B}"/>
    <cellStyle name="Comma 2 2 4 2 5 2 2 6" xfId="24768" xr:uid="{6A0CBA1C-8084-4D9C-8A36-5786B95C47B0}"/>
    <cellStyle name="Comma 2 2 4 2 5 2 2 7" xfId="14607" xr:uid="{8AB365A1-0A49-48B6-9CF7-5A79D188DAB8}"/>
    <cellStyle name="Comma 2 2 4 2 5 2 3" xfId="2633" xr:uid="{F0C7835E-268A-4A49-98DE-FB1B03D188BC}"/>
    <cellStyle name="Comma 2 2 4 2 5 2 3 2" xfId="7072" xr:uid="{6A5EA09E-7979-42C5-AAD5-F861537D7281}"/>
    <cellStyle name="Comma 2 2 4 2 5 2 3 2 2" xfId="26788" xr:uid="{F4C72A25-02BE-479B-B7C6-1D0F882EAF17}"/>
    <cellStyle name="Comma 2 2 4 2 5 2 3 2 3" xfId="18633" xr:uid="{80F1CBBE-5E2D-46D7-8742-178589574BE2}"/>
    <cellStyle name="Comma 2 2 4 2 5 2 3 3" xfId="4528" xr:uid="{4E8183F7-124D-4F9D-88E7-1A176A7B23E7}"/>
    <cellStyle name="Comma 2 2 4 2 5 2 3 3 2" xfId="16312" xr:uid="{E8EAC396-D19C-46C9-993D-C8EA479D96DF}"/>
    <cellStyle name="Comma 2 2 4 2 5 2 3 4" xfId="11922" xr:uid="{63AD6EC8-AE53-44DC-9F57-E3DBA92F027E}"/>
    <cellStyle name="Comma 2 2 4 2 5 2 3 4 2" xfId="23377" xr:uid="{A4EC4BD4-F627-4251-8A9D-BD22578F481B}"/>
    <cellStyle name="Comma 2 2 4 2 5 2 3 5" xfId="24590" xr:uid="{48BE5FF0-177D-4C59-9ED7-AA5BE9A70115}"/>
    <cellStyle name="Comma 2 2 4 2 5 2 3 6" xfId="14428" xr:uid="{16E1BF65-6CDA-4CA9-86A2-ED7A1077ED10}"/>
    <cellStyle name="Comma 2 2 4 2 5 2 4" xfId="3309" xr:uid="{7EBF184D-256C-49E9-AA29-06291E961FFA}"/>
    <cellStyle name="Comma 2 2 4 2 5 2 4 2" xfId="5201" xr:uid="{00CED7B9-7951-4174-9EEA-82A2DF639B49}"/>
    <cellStyle name="Comma 2 2 4 2 5 2 4 2 2" xfId="16985" xr:uid="{89B7CBAE-3C59-40B1-92BE-90E66FAF3523}"/>
    <cellStyle name="Comma 2 2 4 2 5 2 4 3" xfId="25260" xr:uid="{41608FCF-17C9-4210-8FD8-D6DACFFA35A2}"/>
    <cellStyle name="Comma 2 2 4 2 5 2 4 4" xfId="15101" xr:uid="{11D5692A-3615-408D-9226-6F7C2ED9A8CB}"/>
    <cellStyle name="Comma 2 2 4 2 5 2 5" xfId="5639" xr:uid="{F22BF379-B923-409F-BABF-2946D8E679D9}"/>
    <cellStyle name="Comma 2 2 4 2 5 2 5 2" xfId="25668" xr:uid="{B1B1035D-3EA8-4AEA-8285-C9B2D628F3F2}"/>
    <cellStyle name="Comma 2 2 4 2 5 2 5 3" xfId="17407" xr:uid="{C990B30A-E626-4DBD-A003-50CD1936163F}"/>
    <cellStyle name="Comma 2 2 4 2 5 2 6" xfId="4332" xr:uid="{15363D56-FF32-4E8A-9B6E-07E74420B884}"/>
    <cellStyle name="Comma 2 2 4 2 5 2 6 2" xfId="16116" xr:uid="{DD18A51F-C749-4D34-95A0-36305BAA8A65}"/>
    <cellStyle name="Comma 2 2 4 2 5 2 7" xfId="11250" xr:uid="{25AB8163-D34C-4EA8-BC55-B4958BFB12C5}"/>
    <cellStyle name="Comma 2 2 4 2 5 2 7 2" xfId="22705" xr:uid="{E534D7E9-15D9-44A8-B4EB-F957041BDA2E}"/>
    <cellStyle name="Comma 2 2 4 2 5 2 8" xfId="24405" xr:uid="{A3E2AE76-EEE4-433E-BE43-3DF6E5AC874B}"/>
    <cellStyle name="Comma 2 2 4 2 5 2 9" xfId="14232" xr:uid="{F70D3912-07CD-4CD5-8F71-58F043B41B74}"/>
    <cellStyle name="Comma 2 2 4 2 5 3" xfId="2725" xr:uid="{AC76D394-B478-4083-ABA2-466EDFB55BCE}"/>
    <cellStyle name="Comma 2 2 4 2 5 3 2" xfId="7436" xr:uid="{0FA0A23E-BA12-4641-BC0D-9AB72121E324}"/>
    <cellStyle name="Comma 2 2 4 2 5 3 2 2" xfId="12220" xr:uid="{6BC4FD9C-6D02-4018-A63F-7A5F4C335F54}"/>
    <cellStyle name="Comma 2 2 4 2 5 3 2 2 2" xfId="23675" xr:uid="{2AFCB5CD-0BC6-4AE3-98D3-3F1D55D7E8E0}"/>
    <cellStyle name="Comma 2 2 4 2 5 3 2 3" xfId="27152" xr:uid="{8831E587-81B2-4CC6-A501-2C8CCCBD9D2A}"/>
    <cellStyle name="Comma 2 2 4 2 5 3 2 4" xfId="18954" xr:uid="{8515F3B1-2B36-4709-A977-18F1C723617B}"/>
    <cellStyle name="Comma 2 2 4 2 5 3 3" xfId="6005" xr:uid="{91E0D538-B114-43C7-B723-C5E73CFCC7B2}"/>
    <cellStyle name="Comma 2 2 4 2 5 3 3 2" xfId="25966" xr:uid="{3F087C68-3299-449C-86C1-A0FC65FF0864}"/>
    <cellStyle name="Comma 2 2 4 2 5 3 3 3" xfId="17727" xr:uid="{D6F9C7FC-772E-4789-A443-FCA8FFAB3B73}"/>
    <cellStyle name="Comma 2 2 4 2 5 3 4" xfId="4619" xr:uid="{A01C0796-CE45-4281-A71D-CF38A0C27F15}"/>
    <cellStyle name="Comma 2 2 4 2 5 3 4 2" xfId="16403" xr:uid="{7C8D69F3-44C9-43AE-9106-B187898D009A}"/>
    <cellStyle name="Comma 2 2 4 2 5 3 5" xfId="11343" xr:uid="{1937AC88-66EC-448B-B227-550F07E8F95A}"/>
    <cellStyle name="Comma 2 2 4 2 5 3 5 2" xfId="22798" xr:uid="{9B176390-AC60-4AB2-87F4-E0C29F1DD095}"/>
    <cellStyle name="Comma 2 2 4 2 5 3 6" xfId="24680" xr:uid="{CFBC6EAE-D4C4-4389-A821-9C43AE00B18C}"/>
    <cellStyle name="Comma 2 2 4 2 5 3 7" xfId="14519" xr:uid="{E401DBDF-5A56-40E5-919F-E24DCCBF790B}"/>
    <cellStyle name="Comma 2 2 4 2 5 4" xfId="2544" xr:uid="{52ACFF4A-3E50-4AE2-8EED-D4502C64F16D}"/>
    <cellStyle name="Comma 2 2 4 2 5 4 2" xfId="7947" xr:uid="{450181F5-07D7-4166-8DE8-A56D64381769}"/>
    <cellStyle name="Comma 2 2 4 2 5 4 2 2" xfId="12656" xr:uid="{F7629D49-5A80-4F80-8AA6-634BEA1957EE}"/>
    <cellStyle name="Comma 2 2 4 2 5 4 2 2 2" xfId="24111" xr:uid="{F2A75017-5A20-4CD7-AEFB-DC85EEB9398E}"/>
    <cellStyle name="Comma 2 2 4 2 5 4 2 3" xfId="27653" xr:uid="{2D8C6F9A-75B6-4379-A6F5-DE1579E119CA}"/>
    <cellStyle name="Comma 2 2 4 2 5 4 2 4" xfId="19413" xr:uid="{0B28AF22-CA19-4523-83F0-061A9FBCB7F0}"/>
    <cellStyle name="Comma 2 2 4 2 5 4 3" xfId="6672" xr:uid="{E80307CF-37B3-4104-9751-31333397BDC3}"/>
    <cellStyle name="Comma 2 2 4 2 5 4 3 2" xfId="26436" xr:uid="{ED8E8213-8C46-48CC-9D4E-8BB5F164BE4F}"/>
    <cellStyle name="Comma 2 2 4 2 5 4 3 3" xfId="18260" xr:uid="{5D2B085D-0C05-423B-B98D-E74A28C4DF6F}"/>
    <cellStyle name="Comma 2 2 4 2 5 4 4" xfId="4439" xr:uid="{183EA05F-971A-4A47-BA7E-0ACAB167F01D}"/>
    <cellStyle name="Comma 2 2 4 2 5 4 4 2" xfId="16223" xr:uid="{4A9B5E29-C998-44BC-9EA1-B223E10E1B14}"/>
    <cellStyle name="Comma 2 2 4 2 5 4 5" xfId="11571" xr:uid="{DF7B8E9A-748F-4C77-B0B5-FF54BCD594F6}"/>
    <cellStyle name="Comma 2 2 4 2 5 4 5 2" xfId="23026" xr:uid="{C464629D-0696-4BE7-A100-102EC4550688}"/>
    <cellStyle name="Comma 2 2 4 2 5 4 6" xfId="24502" xr:uid="{55C62475-C963-4EEB-8905-61F999F777D2}"/>
    <cellStyle name="Comma 2 2 4 2 5 4 7" xfId="14339" xr:uid="{9922BC4B-2184-4803-8C8A-4D53710ADCE0}"/>
    <cellStyle name="Comma 2 2 4 2 5 5" xfId="3048" xr:uid="{E0B80C5F-9985-46BA-A050-9B754587A4B8}"/>
    <cellStyle name="Comma 2 2 4 2 5 5 2" xfId="6866" xr:uid="{C59F5664-D58C-45FB-BA7C-83DFFD269C8F}"/>
    <cellStyle name="Comma 2 2 4 2 5 5 2 2" xfId="26591" xr:uid="{175592FB-B475-4C08-B367-77885BB304E0}"/>
    <cellStyle name="Comma 2 2 4 2 5 5 2 3" xfId="18432" xr:uid="{6CACCB83-E91E-45F1-8465-AF8F2F4B5F98}"/>
    <cellStyle name="Comma 2 2 4 2 5 5 3" xfId="4941" xr:uid="{3E493076-F19C-4D04-B332-CF64406EB5AA}"/>
    <cellStyle name="Comma 2 2 4 2 5 5 3 2" xfId="16725" xr:uid="{0D9748E0-CF01-43C2-A199-8C56FC615624}"/>
    <cellStyle name="Comma 2 2 4 2 5 5 4" xfId="11726" xr:uid="{16D91AEB-371D-4B27-B532-E578E08E2CCA}"/>
    <cellStyle name="Comma 2 2 4 2 5 5 4 2" xfId="23181" xr:uid="{76DC3209-8FC5-438D-A2A7-DD4968303012}"/>
    <cellStyle name="Comma 2 2 4 2 5 5 5" xfId="25000" xr:uid="{B64049DA-3C92-4E08-95E7-53954D9B8ADA}"/>
    <cellStyle name="Comma 2 2 4 2 5 5 6" xfId="14841" xr:uid="{909C1136-690C-48A4-B8B4-64D1C8EEF680}"/>
    <cellStyle name="Comma 2 2 4 2 5 6" xfId="5368" xr:uid="{E3C21FB2-CCED-40AC-9036-857CE1D86E2C}"/>
    <cellStyle name="Comma 2 2 4 2 5 6 2" xfId="25427" xr:uid="{DC1D7E9B-CE0E-4EC8-89CC-435F61CF5A03}"/>
    <cellStyle name="Comma 2 2 4 2 5 6 3" xfId="17152" xr:uid="{165B2142-5144-4973-A898-4EF6EFC7E64C}"/>
    <cellStyle name="Comma 2 2 4 2 5 7" xfId="3906" xr:uid="{845B91E4-4C76-4A7A-ADE8-F45D0AB2B86E}"/>
    <cellStyle name="Comma 2 2 4 2 5 7 2" xfId="15693" xr:uid="{94100C2E-CD5A-4FD9-A173-58DFE6C99DBE}"/>
    <cellStyle name="Comma 2 2 4 2 5 8" xfId="11148" xr:uid="{1870DE69-F774-4FF0-AECE-8056871E2910}"/>
    <cellStyle name="Comma 2 2 4 2 5 8 2" xfId="22603" xr:uid="{6D54A8FD-A0FA-431C-9F33-17333029E68F}"/>
    <cellStyle name="Comma 2 2 4 2 5 9" xfId="24214" xr:uid="{1377DCF6-7F0D-4097-A62A-00D9917038B6}"/>
    <cellStyle name="Comma 2 2 4 2 6" xfId="1387" xr:uid="{784DB1A2-7AB2-4E4C-8E47-BB6D0E2FFF20}"/>
    <cellStyle name="Comma 2 2 4 2 6 10" xfId="13830" xr:uid="{56ADC2AE-ABDA-4B94-8765-43E6DACA08CC}"/>
    <cellStyle name="Comma 2 2 4 2 6 2" xfId="2430" xr:uid="{F142DFF5-6920-4837-918D-F737E040C014}"/>
    <cellStyle name="Comma 2 2 4 2 6 2 2" xfId="2815" xr:uid="{AAF6A40D-DA8A-41ED-A402-35B12242CC54}"/>
    <cellStyle name="Comma 2 2 4 2 6 2 2 2" xfId="7690" xr:uid="{1AB08CCD-5ACA-4F98-8A9A-3DFCC3596904}"/>
    <cellStyle name="Comma 2 2 4 2 6 2 2 2 2" xfId="12465" xr:uid="{19A443C8-6835-44F0-A878-DD402097EDD2}"/>
    <cellStyle name="Comma 2 2 4 2 6 2 2 2 2 2" xfId="23920" xr:uid="{4F401D6E-2AA9-4A05-87F1-C6614C0371E2}"/>
    <cellStyle name="Comma 2 2 4 2 6 2 2 2 3" xfId="27397" xr:uid="{023EA99B-56FA-4429-AFBC-B655F52B14DD}"/>
    <cellStyle name="Comma 2 2 4 2 6 2 2 2 4" xfId="19201" xr:uid="{A43A6B7D-9F03-4D0A-8227-DDF584F85CFD}"/>
    <cellStyle name="Comma 2 2 4 2 6 2 2 3" xfId="6259" xr:uid="{5BC626DB-D5DD-477C-BC05-078B3D750EF9}"/>
    <cellStyle name="Comma 2 2 4 2 6 2 2 3 2" xfId="26211" xr:uid="{DBE29E55-9681-483A-9148-F385D14DBB2B}"/>
    <cellStyle name="Comma 2 2 4 2 6 2 2 3 3" xfId="17976" xr:uid="{0AEDFDB7-04E3-4A2F-9B3A-EB87DDDAC11A}"/>
    <cellStyle name="Comma 2 2 4 2 6 2 2 4" xfId="4709" xr:uid="{A5283609-4832-4904-9307-CC531B3A1D5A}"/>
    <cellStyle name="Comma 2 2 4 2 6 2 2 4 2" xfId="16493" xr:uid="{B027A743-2212-415E-BE3F-D42AC1DC1208}"/>
    <cellStyle name="Comma 2 2 4 2 6 2 2 5" xfId="11432" xr:uid="{036F378B-5CB9-49D9-8E89-E63894BB0848}"/>
    <cellStyle name="Comma 2 2 4 2 6 2 2 5 2" xfId="22887" xr:uid="{600B6C8C-99D3-4BBC-9580-580FF906A33A}"/>
    <cellStyle name="Comma 2 2 4 2 6 2 2 6" xfId="24769" xr:uid="{3C635244-643E-4E0C-8126-62B16E56E5FA}"/>
    <cellStyle name="Comma 2 2 4 2 6 2 2 7" xfId="14608" xr:uid="{308DD329-F189-4309-AC57-D889D9C864DA}"/>
    <cellStyle name="Comma 2 2 4 2 6 2 3" xfId="2634" xr:uid="{31AF9B71-D766-4683-94E0-598973AA7B57}"/>
    <cellStyle name="Comma 2 2 4 2 6 2 3 2" xfId="7073" xr:uid="{D7249573-DADA-44EE-B183-AFF2269DEF42}"/>
    <cellStyle name="Comma 2 2 4 2 6 2 3 2 2" xfId="26789" xr:uid="{CE3321F9-0F39-47AA-AC45-AE9F77F34AA9}"/>
    <cellStyle name="Comma 2 2 4 2 6 2 3 2 3" xfId="18634" xr:uid="{550316E7-E81C-43D5-8D06-ECE3B825FBFA}"/>
    <cellStyle name="Comma 2 2 4 2 6 2 3 3" xfId="4529" xr:uid="{90026241-13F3-413B-A365-DAD4D236028D}"/>
    <cellStyle name="Comma 2 2 4 2 6 2 3 3 2" xfId="16313" xr:uid="{B59232E3-A556-41CB-9747-FF276848E2E0}"/>
    <cellStyle name="Comma 2 2 4 2 6 2 3 4" xfId="11923" xr:uid="{AB73E6A0-2627-452B-A743-723B1FB38219}"/>
    <cellStyle name="Comma 2 2 4 2 6 2 3 4 2" xfId="23378" xr:uid="{60A1226D-A82B-418D-B254-846698DA5907}"/>
    <cellStyle name="Comma 2 2 4 2 6 2 3 5" xfId="24591" xr:uid="{B8458B17-CCC7-4C4A-A7F1-2B60D5B2A9B9}"/>
    <cellStyle name="Comma 2 2 4 2 6 2 3 6" xfId="14429" xr:uid="{E5343FB2-59EC-4D45-A6F0-15A47B4E6160}"/>
    <cellStyle name="Comma 2 2 4 2 6 2 4" xfId="3310" xr:uid="{BFDB8EF2-6FF1-4405-9565-A32B33625D1F}"/>
    <cellStyle name="Comma 2 2 4 2 6 2 4 2" xfId="5202" xr:uid="{4B913871-5D03-44AE-8474-4746862C0F08}"/>
    <cellStyle name="Comma 2 2 4 2 6 2 4 2 2" xfId="16986" xr:uid="{FE5A6177-51F1-41C2-8C0F-6F7E9D268405}"/>
    <cellStyle name="Comma 2 2 4 2 6 2 4 3" xfId="25261" xr:uid="{1A1B3D06-7F79-4281-8558-839AACA4A327}"/>
    <cellStyle name="Comma 2 2 4 2 6 2 4 4" xfId="15102" xr:uid="{8885C126-F8C2-4914-95D4-D2EFA6566C23}"/>
    <cellStyle name="Comma 2 2 4 2 6 2 5" xfId="5640" xr:uid="{840A1180-D9D9-4AC8-8B81-D215255408AB}"/>
    <cellStyle name="Comma 2 2 4 2 6 2 5 2" xfId="25669" xr:uid="{7A557020-6A20-498D-BBA2-430D67D23D9B}"/>
    <cellStyle name="Comma 2 2 4 2 6 2 5 3" xfId="17408" xr:uid="{88C22563-A41D-44C8-96D2-DD7501E4BF04}"/>
    <cellStyle name="Comma 2 2 4 2 6 2 6" xfId="4333" xr:uid="{C288BD73-424B-451F-A9C2-22380CDD85B3}"/>
    <cellStyle name="Comma 2 2 4 2 6 2 6 2" xfId="16117" xr:uid="{E2761474-3A04-4095-8983-0074456A8217}"/>
    <cellStyle name="Comma 2 2 4 2 6 2 7" xfId="11251" xr:uid="{87773EAE-60C8-41D2-B8EA-A8DE9CFEFDF2}"/>
    <cellStyle name="Comma 2 2 4 2 6 2 7 2" xfId="22706" xr:uid="{1245DA6D-958D-4B55-A816-A3A0E18F1DA8}"/>
    <cellStyle name="Comma 2 2 4 2 6 2 8" xfId="24406" xr:uid="{C2B370C0-B23C-43D6-AEEB-1ADB29C3C8CE}"/>
    <cellStyle name="Comma 2 2 4 2 6 2 9" xfId="14233" xr:uid="{249D411A-B7A5-42C2-BDC6-D4DE834B690D}"/>
    <cellStyle name="Comma 2 2 4 2 6 3" xfId="2726" xr:uid="{EA444359-C634-4E41-8B85-2994293590B8}"/>
    <cellStyle name="Comma 2 2 4 2 6 3 2" xfId="7437" xr:uid="{5AC3C822-76B1-49B2-A48A-A86FCEF83F63}"/>
    <cellStyle name="Comma 2 2 4 2 6 3 2 2" xfId="12221" xr:uid="{DA7EB292-5739-4E91-B36A-428A8C05F456}"/>
    <cellStyle name="Comma 2 2 4 2 6 3 2 2 2" xfId="23676" xr:uid="{79EB054B-B0E8-467A-973E-AE858D131DE2}"/>
    <cellStyle name="Comma 2 2 4 2 6 3 2 3" xfId="27153" xr:uid="{6AD7BF2F-EA90-4E56-9B10-B50B8EE709E2}"/>
    <cellStyle name="Comma 2 2 4 2 6 3 2 4" xfId="18955" xr:uid="{88C6FA7F-9BE8-45B2-9960-5E3133972138}"/>
    <cellStyle name="Comma 2 2 4 2 6 3 3" xfId="6006" xr:uid="{137FF6D0-A85E-4756-BA24-6767ED1F7F89}"/>
    <cellStyle name="Comma 2 2 4 2 6 3 3 2" xfId="25967" xr:uid="{4B1F1F8F-96BF-4C94-83F4-2E5DA0E546BD}"/>
    <cellStyle name="Comma 2 2 4 2 6 3 3 3" xfId="17728" xr:uid="{881D3244-ECCC-4C8A-9285-BF035CC55365}"/>
    <cellStyle name="Comma 2 2 4 2 6 3 4" xfId="4620" xr:uid="{7E8A4103-FE93-41F8-A37A-82B035AB0A31}"/>
    <cellStyle name="Comma 2 2 4 2 6 3 4 2" xfId="16404" xr:uid="{09572997-BF79-4826-B38B-1B90F9D2D16B}"/>
    <cellStyle name="Comma 2 2 4 2 6 3 5" xfId="11344" xr:uid="{48FB1103-B7DC-4D22-A6EB-FF33C66B3505}"/>
    <cellStyle name="Comma 2 2 4 2 6 3 5 2" xfId="22799" xr:uid="{D9ACDEDE-D5DE-48BF-8E2D-CA6FA17E2DC3}"/>
    <cellStyle name="Comma 2 2 4 2 6 3 6" xfId="24681" xr:uid="{07B96758-A25D-4BE6-927D-63A0D5EB2DD1}"/>
    <cellStyle name="Comma 2 2 4 2 6 3 7" xfId="14520" xr:uid="{9A012B19-DEE0-428D-A71C-D21A23ED95BB}"/>
    <cellStyle name="Comma 2 2 4 2 6 4" xfId="2545" xr:uid="{91FB85E0-AB64-456F-8CE8-91C7FD378E55}"/>
    <cellStyle name="Comma 2 2 4 2 6 4 2" xfId="7948" xr:uid="{6638A397-A350-4665-B2E5-B9ABC6094CB3}"/>
    <cellStyle name="Comma 2 2 4 2 6 4 2 2" xfId="12657" xr:uid="{AE164782-0BBB-49A0-823E-EE9878405455}"/>
    <cellStyle name="Comma 2 2 4 2 6 4 2 2 2" xfId="24112" xr:uid="{CF9EAABA-9272-42FC-9B5F-F8B7F6BEB95B}"/>
    <cellStyle name="Comma 2 2 4 2 6 4 2 3" xfId="27654" xr:uid="{2F0EFE80-C4E7-40ED-980C-B64B78DE09EA}"/>
    <cellStyle name="Comma 2 2 4 2 6 4 2 4" xfId="19414" xr:uid="{B50BEA53-B82C-4097-AC1A-6E6EB483DA93}"/>
    <cellStyle name="Comma 2 2 4 2 6 4 3" xfId="6673" xr:uid="{94472AFD-4C8E-43D0-80F8-DC09DB77FE84}"/>
    <cellStyle name="Comma 2 2 4 2 6 4 3 2" xfId="26437" xr:uid="{0195243D-2BD8-463C-A441-0BD9243F4147}"/>
    <cellStyle name="Comma 2 2 4 2 6 4 3 3" xfId="18261" xr:uid="{5F9DB980-D76D-4E14-8590-44090A86FAE8}"/>
    <cellStyle name="Comma 2 2 4 2 6 4 4" xfId="4440" xr:uid="{CD4787F9-11B9-4BE0-B028-36329A1BA74B}"/>
    <cellStyle name="Comma 2 2 4 2 6 4 4 2" xfId="16224" xr:uid="{F2313AEC-C47D-4E4F-81D8-06CA85B9D940}"/>
    <cellStyle name="Comma 2 2 4 2 6 4 5" xfId="11572" xr:uid="{07F8B89A-C1DF-4BC4-99B0-D0F16E0EA16D}"/>
    <cellStyle name="Comma 2 2 4 2 6 4 5 2" xfId="23027" xr:uid="{3B3CF053-59BC-4E8B-883E-4A32379DF7A7}"/>
    <cellStyle name="Comma 2 2 4 2 6 4 6" xfId="24503" xr:uid="{5E93C2BD-5875-4893-AB34-539115794222}"/>
    <cellStyle name="Comma 2 2 4 2 6 4 7" xfId="14340" xr:uid="{B211DE6C-01C2-41EC-B6AC-6E0AFFDF1925}"/>
    <cellStyle name="Comma 2 2 4 2 6 5" xfId="3049" xr:uid="{2748ADE8-B8EA-4345-A4F5-4CDBB5CE5E8F}"/>
    <cellStyle name="Comma 2 2 4 2 6 5 2" xfId="6867" xr:uid="{327AEEAC-B37D-4E67-9076-7938CC9EAA78}"/>
    <cellStyle name="Comma 2 2 4 2 6 5 2 2" xfId="26592" xr:uid="{03196C55-1960-41B3-818C-BFDD98E7E9E7}"/>
    <cellStyle name="Comma 2 2 4 2 6 5 2 3" xfId="18433" xr:uid="{7733900E-E3B4-466F-B6B8-A19BEADC19F1}"/>
    <cellStyle name="Comma 2 2 4 2 6 5 3" xfId="4942" xr:uid="{D4CFD5D0-29F9-4D06-B565-4511DE64F2D6}"/>
    <cellStyle name="Comma 2 2 4 2 6 5 3 2" xfId="16726" xr:uid="{B6546214-A887-4AA2-BF79-E1382C17A83C}"/>
    <cellStyle name="Comma 2 2 4 2 6 5 4" xfId="11727" xr:uid="{32EEAD06-7A5E-48D9-89A1-F451E35879BF}"/>
    <cellStyle name="Comma 2 2 4 2 6 5 4 2" xfId="23182" xr:uid="{FFA1541F-4736-4A06-A3FB-940D54DE8876}"/>
    <cellStyle name="Comma 2 2 4 2 6 5 5" xfId="25001" xr:uid="{C6DCE588-0B65-41DF-9175-C0806778C13B}"/>
    <cellStyle name="Comma 2 2 4 2 6 5 6" xfId="14842" xr:uid="{1C1969FE-B008-4A44-B278-18DC5051371A}"/>
    <cellStyle name="Comma 2 2 4 2 6 6" xfId="5369" xr:uid="{1F762A01-C3E7-4DA8-8918-A46C187BFB4C}"/>
    <cellStyle name="Comma 2 2 4 2 6 6 2" xfId="25428" xr:uid="{CC4E6306-648A-472D-BADA-BF59315F61CB}"/>
    <cellStyle name="Comma 2 2 4 2 6 6 3" xfId="17153" xr:uid="{415F5DDC-13F2-4578-B58B-314486ADDD23}"/>
    <cellStyle name="Comma 2 2 4 2 6 7" xfId="3907" xr:uid="{4B72AC99-D110-4D27-9EA4-0DD66C4C23C6}"/>
    <cellStyle name="Comma 2 2 4 2 6 7 2" xfId="15694" xr:uid="{36B35D75-2C24-435C-8B8A-66E38789F43A}"/>
    <cellStyle name="Comma 2 2 4 2 6 8" xfId="11149" xr:uid="{F54B82BE-73D8-470D-8554-FB1F3A2CA706}"/>
    <cellStyle name="Comma 2 2 4 2 6 8 2" xfId="22604" xr:uid="{73724977-D554-4EFB-B9ED-D0C69A9A2201}"/>
    <cellStyle name="Comma 2 2 4 2 6 9" xfId="24215" xr:uid="{C41E5210-D837-41DB-BE86-7B8B6A009432}"/>
    <cellStyle name="Comma 2 2 4 2 7" xfId="1388" xr:uid="{F60B2588-08BD-4415-9325-8029B481CF80}"/>
    <cellStyle name="Comma 2 2 4 2 7 10" xfId="13831" xr:uid="{4DEFF344-FBFA-498E-A2C5-1C8AA77955F9}"/>
    <cellStyle name="Comma 2 2 4 2 7 2" xfId="2431" xr:uid="{E0DBF60D-ACD7-48AF-9E68-EC646D09F121}"/>
    <cellStyle name="Comma 2 2 4 2 7 2 2" xfId="2816" xr:uid="{0D503B0C-E921-4829-AC34-42B5D8E76153}"/>
    <cellStyle name="Comma 2 2 4 2 7 2 2 2" xfId="7691" xr:uid="{7786B897-D9BC-4690-925D-9EDA862EFCF3}"/>
    <cellStyle name="Comma 2 2 4 2 7 2 2 2 2" xfId="12466" xr:uid="{F2E5A5DC-A825-4677-9821-1DCEC9A8B273}"/>
    <cellStyle name="Comma 2 2 4 2 7 2 2 2 2 2" xfId="23921" xr:uid="{DC16DFDC-63D5-48F0-BBCF-1AA41DB523D4}"/>
    <cellStyle name="Comma 2 2 4 2 7 2 2 2 3" xfId="27398" xr:uid="{3495E52D-D623-4A49-AF04-D1F2EDDE47D4}"/>
    <cellStyle name="Comma 2 2 4 2 7 2 2 2 4" xfId="19202" xr:uid="{EB1D0450-029B-4BF8-8486-9F695E743815}"/>
    <cellStyle name="Comma 2 2 4 2 7 2 2 3" xfId="6260" xr:uid="{5B21B0EC-C4B9-4CD0-AC83-47D5F7F01426}"/>
    <cellStyle name="Comma 2 2 4 2 7 2 2 3 2" xfId="26212" xr:uid="{2A78CDE3-0EE8-4704-8954-CBE6084E1F9D}"/>
    <cellStyle name="Comma 2 2 4 2 7 2 2 3 3" xfId="17977" xr:uid="{2BC87952-3BA9-4573-8D05-22444BCBED6A}"/>
    <cellStyle name="Comma 2 2 4 2 7 2 2 4" xfId="4710" xr:uid="{B88F0776-5E9D-4020-AE27-75A32363AB80}"/>
    <cellStyle name="Comma 2 2 4 2 7 2 2 4 2" xfId="16494" xr:uid="{86029D40-DE22-4AF7-B426-CC7CA7019C01}"/>
    <cellStyle name="Comma 2 2 4 2 7 2 2 5" xfId="11433" xr:uid="{4E422712-E2FB-4912-9581-B1592AD7AB6B}"/>
    <cellStyle name="Comma 2 2 4 2 7 2 2 5 2" xfId="22888" xr:uid="{4F0F87FC-ADA7-4CA7-89AB-3169FFA52292}"/>
    <cellStyle name="Comma 2 2 4 2 7 2 2 6" xfId="24770" xr:uid="{E72D0E52-E1B7-429B-AC9C-65BD77581864}"/>
    <cellStyle name="Comma 2 2 4 2 7 2 2 7" xfId="14609" xr:uid="{015E2825-8ED0-4CC6-A00D-3F82037C1E0B}"/>
    <cellStyle name="Comma 2 2 4 2 7 2 3" xfId="2635" xr:uid="{76979502-E32A-44ED-A0DB-D5E8F9E3B635}"/>
    <cellStyle name="Comma 2 2 4 2 7 2 3 2" xfId="7074" xr:uid="{6F579365-E87E-425D-9B68-DDD65DEAD098}"/>
    <cellStyle name="Comma 2 2 4 2 7 2 3 2 2" xfId="26790" xr:uid="{7A906BF9-CB08-4D21-B015-5592C7A9283A}"/>
    <cellStyle name="Comma 2 2 4 2 7 2 3 2 3" xfId="18635" xr:uid="{742AB6B4-0B92-4901-BCE1-8354A4E35B78}"/>
    <cellStyle name="Comma 2 2 4 2 7 2 3 3" xfId="4530" xr:uid="{FE2082FC-4B69-4675-8EAA-5A6244E25BC9}"/>
    <cellStyle name="Comma 2 2 4 2 7 2 3 3 2" xfId="16314" xr:uid="{1218518B-0CAE-4934-9545-1E37E800E8A1}"/>
    <cellStyle name="Comma 2 2 4 2 7 2 3 4" xfId="11924" xr:uid="{457DAEBB-B700-4480-8E59-A6B262740A79}"/>
    <cellStyle name="Comma 2 2 4 2 7 2 3 4 2" xfId="23379" xr:uid="{E0130BAB-4406-484D-BBE0-E0469D860856}"/>
    <cellStyle name="Comma 2 2 4 2 7 2 3 5" xfId="24592" xr:uid="{EE10012C-F43B-4333-91CE-5BFCD001A65F}"/>
    <cellStyle name="Comma 2 2 4 2 7 2 3 6" xfId="14430" xr:uid="{4BF7226B-C219-496F-BE9A-8B7709654BB7}"/>
    <cellStyle name="Comma 2 2 4 2 7 2 4" xfId="3311" xr:uid="{5B1D4667-A7CF-4302-8726-852EBDF17C28}"/>
    <cellStyle name="Comma 2 2 4 2 7 2 4 2" xfId="5203" xr:uid="{74212E6F-E01C-4DD1-BAF3-0D5B0E4036C4}"/>
    <cellStyle name="Comma 2 2 4 2 7 2 4 2 2" xfId="16987" xr:uid="{2BA811F8-1108-4096-9E3C-88E035DB8BD3}"/>
    <cellStyle name="Comma 2 2 4 2 7 2 4 3" xfId="25262" xr:uid="{43BBEB53-BF9A-4ACD-9C6A-51121BCF35E3}"/>
    <cellStyle name="Comma 2 2 4 2 7 2 4 4" xfId="15103" xr:uid="{D6D15D26-1972-4282-B040-108E55CC1FAF}"/>
    <cellStyle name="Comma 2 2 4 2 7 2 5" xfId="5641" xr:uid="{1C0330B2-C547-4A3D-AC40-44709E07528E}"/>
    <cellStyle name="Comma 2 2 4 2 7 2 5 2" xfId="25670" xr:uid="{B9783519-B5DC-4F25-88FB-89D092102817}"/>
    <cellStyle name="Comma 2 2 4 2 7 2 5 3" xfId="17409" xr:uid="{A284B628-2EBB-4D66-8DA9-2BE4E51EDF31}"/>
    <cellStyle name="Comma 2 2 4 2 7 2 6" xfId="4334" xr:uid="{9ACED183-EBA8-4219-9DCE-BB1B0708B40E}"/>
    <cellStyle name="Comma 2 2 4 2 7 2 6 2" xfId="16118" xr:uid="{9F3B7268-8892-45A1-9CDB-F49CC0446B32}"/>
    <cellStyle name="Comma 2 2 4 2 7 2 7" xfId="11252" xr:uid="{43431E04-E26C-498F-9925-C78FBDE71676}"/>
    <cellStyle name="Comma 2 2 4 2 7 2 7 2" xfId="22707" xr:uid="{4964BD40-7680-46F4-AB29-283C7EAA7D25}"/>
    <cellStyle name="Comma 2 2 4 2 7 2 8" xfId="24407" xr:uid="{FF54D2B9-6FA4-43D4-9F9E-390BAF1DB128}"/>
    <cellStyle name="Comma 2 2 4 2 7 2 9" xfId="14234" xr:uid="{A02C1280-ACA0-4698-9A46-E605599AF454}"/>
    <cellStyle name="Comma 2 2 4 2 7 3" xfId="2727" xr:uid="{8D104205-51A9-46BF-A875-51E8D3B11C6B}"/>
    <cellStyle name="Comma 2 2 4 2 7 3 2" xfId="7438" xr:uid="{55024D79-5FC8-4C64-AD0B-04B96970D0E2}"/>
    <cellStyle name="Comma 2 2 4 2 7 3 2 2" xfId="12222" xr:uid="{DD6DB5FC-D440-48C2-9BFD-2B2DD944CC6B}"/>
    <cellStyle name="Comma 2 2 4 2 7 3 2 2 2" xfId="23677" xr:uid="{8B60D423-57FE-4170-8091-92C876B8EF36}"/>
    <cellStyle name="Comma 2 2 4 2 7 3 2 3" xfId="27154" xr:uid="{26F868B9-281C-4236-A632-4B83F5139ACA}"/>
    <cellStyle name="Comma 2 2 4 2 7 3 2 4" xfId="18956" xr:uid="{F075D4FB-3110-4C9C-8E9B-DF1F9E8B1B39}"/>
    <cellStyle name="Comma 2 2 4 2 7 3 3" xfId="6007" xr:uid="{BF851164-C1D9-43B6-9D22-B87DE3C998A0}"/>
    <cellStyle name="Comma 2 2 4 2 7 3 3 2" xfId="25968" xr:uid="{3F9CE325-8D68-4874-A67D-6E50EEC3DE4C}"/>
    <cellStyle name="Comma 2 2 4 2 7 3 3 3" xfId="17729" xr:uid="{247993DC-001F-46F0-91E1-22FA3E4B8C24}"/>
    <cellStyle name="Comma 2 2 4 2 7 3 4" xfId="4621" xr:uid="{12E33215-F375-474E-BE50-B3DBF9D422A5}"/>
    <cellStyle name="Comma 2 2 4 2 7 3 4 2" xfId="16405" xr:uid="{3596D864-74EE-4892-81ED-697CD99259CE}"/>
    <cellStyle name="Comma 2 2 4 2 7 3 5" xfId="11345" xr:uid="{B043128C-8F14-4CC3-8AD8-0DDFB00F5FF6}"/>
    <cellStyle name="Comma 2 2 4 2 7 3 5 2" xfId="22800" xr:uid="{72C9BB83-80B4-4646-9E3F-D83E90339089}"/>
    <cellStyle name="Comma 2 2 4 2 7 3 6" xfId="24682" xr:uid="{FED4F9E9-B4D7-4BE3-A303-D606BAA6A95B}"/>
    <cellStyle name="Comma 2 2 4 2 7 3 7" xfId="14521" xr:uid="{1F4A8456-0010-44C6-9D78-3137E78CA2E1}"/>
    <cellStyle name="Comma 2 2 4 2 7 4" xfId="2546" xr:uid="{B6D5A2CB-B1A9-4344-A21E-5D60B6F51111}"/>
    <cellStyle name="Comma 2 2 4 2 7 4 2" xfId="7949" xr:uid="{692A0E89-2145-49D9-86D1-2B3143077B16}"/>
    <cellStyle name="Comma 2 2 4 2 7 4 2 2" xfId="12658" xr:uid="{7F212DF2-9024-4B2A-B8EB-BD83DF98400E}"/>
    <cellStyle name="Comma 2 2 4 2 7 4 2 2 2" xfId="24113" xr:uid="{7A7CEB45-617A-4161-ABE2-C0C5B0B98FD0}"/>
    <cellStyle name="Comma 2 2 4 2 7 4 2 3" xfId="27655" xr:uid="{EF90CF9D-6168-4BDA-AE28-6F98D31F5404}"/>
    <cellStyle name="Comma 2 2 4 2 7 4 2 4" xfId="19415" xr:uid="{8A7C40DE-0FB9-4416-BA77-91D369A9743E}"/>
    <cellStyle name="Comma 2 2 4 2 7 4 3" xfId="6674" xr:uid="{41C130C9-02DE-4D40-9F1B-690F876E32BF}"/>
    <cellStyle name="Comma 2 2 4 2 7 4 3 2" xfId="26438" xr:uid="{7F5FA2C5-ECDF-4381-98E1-28FEEBF0E029}"/>
    <cellStyle name="Comma 2 2 4 2 7 4 3 3" xfId="18262" xr:uid="{A11ABCE7-D3AC-4085-BD49-0F8635AC841A}"/>
    <cellStyle name="Comma 2 2 4 2 7 4 4" xfId="4441" xr:uid="{0B07561E-5B99-46F8-933F-7B3F1C5362E4}"/>
    <cellStyle name="Comma 2 2 4 2 7 4 4 2" xfId="16225" xr:uid="{B34CD179-FC4A-41E6-8A7F-C9B18624B976}"/>
    <cellStyle name="Comma 2 2 4 2 7 4 5" xfId="11573" xr:uid="{A8700D42-6875-46E2-9833-967593369994}"/>
    <cellStyle name="Comma 2 2 4 2 7 4 5 2" xfId="23028" xr:uid="{327B561A-F731-4A94-BC85-17B422F5D964}"/>
    <cellStyle name="Comma 2 2 4 2 7 4 6" xfId="24504" xr:uid="{6A248AE5-B328-4862-8AE8-2B0A2E82951F}"/>
    <cellStyle name="Comma 2 2 4 2 7 4 7" xfId="14341" xr:uid="{DE89E346-4AD5-4E40-8F8F-A1C6114F3567}"/>
    <cellStyle name="Comma 2 2 4 2 7 5" xfId="3050" xr:uid="{533BE41A-0430-4B1D-B78B-88A484F82924}"/>
    <cellStyle name="Comma 2 2 4 2 7 5 2" xfId="6868" xr:uid="{4DC3689D-8D19-4C30-9D84-C94574ED36E9}"/>
    <cellStyle name="Comma 2 2 4 2 7 5 2 2" xfId="26593" xr:uid="{532C7F0D-9C20-489B-82A0-AE68A26B8CBA}"/>
    <cellStyle name="Comma 2 2 4 2 7 5 2 3" xfId="18434" xr:uid="{DCAB1B29-C117-4A11-9592-2963E4506817}"/>
    <cellStyle name="Comma 2 2 4 2 7 5 3" xfId="4943" xr:uid="{46D6A239-7739-4161-9243-E6ECC9888F6D}"/>
    <cellStyle name="Comma 2 2 4 2 7 5 3 2" xfId="16727" xr:uid="{CA449DB6-4D81-47F0-8D4A-9B51465A3A99}"/>
    <cellStyle name="Comma 2 2 4 2 7 5 4" xfId="11728" xr:uid="{DB237A35-7BA8-49DD-BAE8-63AD68A43502}"/>
    <cellStyle name="Comma 2 2 4 2 7 5 4 2" xfId="23183" xr:uid="{F4D734C4-2230-40B7-AE24-1FEB9BAAE510}"/>
    <cellStyle name="Comma 2 2 4 2 7 5 5" xfId="25002" xr:uid="{120CE2ED-FAA9-42E9-BD13-BD2FD05A8897}"/>
    <cellStyle name="Comma 2 2 4 2 7 5 6" xfId="14843" xr:uid="{521F9B61-83C5-4F67-BB25-BE00E7D8BB1D}"/>
    <cellStyle name="Comma 2 2 4 2 7 6" xfId="5370" xr:uid="{0FC6323C-5BFD-4219-8DA1-D002F0970683}"/>
    <cellStyle name="Comma 2 2 4 2 7 6 2" xfId="25429" xr:uid="{10141F45-2C44-481E-82D6-E612167B5360}"/>
    <cellStyle name="Comma 2 2 4 2 7 6 3" xfId="17154" xr:uid="{2FE90AE3-C3D0-4D23-9E57-D57A25FF56CA}"/>
    <cellStyle name="Comma 2 2 4 2 7 7" xfId="3908" xr:uid="{F0F1E066-B1CF-4967-99C5-701BA713577E}"/>
    <cellStyle name="Comma 2 2 4 2 7 7 2" xfId="15695" xr:uid="{E9B92031-B63D-45A4-95D3-24D3B20BB816}"/>
    <cellStyle name="Comma 2 2 4 2 7 8" xfId="11150" xr:uid="{B8A8C191-16C4-47F6-B806-460579C8B41E}"/>
    <cellStyle name="Comma 2 2 4 2 7 8 2" xfId="22605" xr:uid="{2B164E18-5F3A-4348-BDB6-21AB5374994F}"/>
    <cellStyle name="Comma 2 2 4 2 7 9" xfId="24216" xr:uid="{E73EE126-BFD9-47A1-AA83-0C598F498CA4}"/>
    <cellStyle name="Comma 2 2 4 2 8" xfId="2425" xr:uid="{B2EBB403-F5AB-4FBB-A37E-5AA155773A02}"/>
    <cellStyle name="Comma 2 2 4 2 8 2" xfId="2810" xr:uid="{03003587-F678-4D78-BE45-6D81263E4C65}"/>
    <cellStyle name="Comma 2 2 4 2 8 2 2" xfId="7685" xr:uid="{EB448490-C664-4DA6-92CC-34E0636D9BE6}"/>
    <cellStyle name="Comma 2 2 4 2 8 2 2 2" xfId="12460" xr:uid="{453DE77B-E995-4128-811C-C3F1E738BD35}"/>
    <cellStyle name="Comma 2 2 4 2 8 2 2 2 2" xfId="23915" xr:uid="{649219BB-C5B5-4D95-A33A-B10D65CF7365}"/>
    <cellStyle name="Comma 2 2 4 2 8 2 2 3" xfId="27392" xr:uid="{E3E4ACEF-5B42-43C2-ADA3-D7BE40917B6C}"/>
    <cellStyle name="Comma 2 2 4 2 8 2 2 4" xfId="19196" xr:uid="{0E948DC7-D780-4758-9A10-8B2469940DA8}"/>
    <cellStyle name="Comma 2 2 4 2 8 2 3" xfId="6254" xr:uid="{1BB3B26C-ECD2-46D4-B1A7-B66A8C9E8A35}"/>
    <cellStyle name="Comma 2 2 4 2 8 2 3 2" xfId="26206" xr:uid="{B01B319F-024B-4DDC-9577-AD6FB921D8EE}"/>
    <cellStyle name="Comma 2 2 4 2 8 2 3 3" xfId="17971" xr:uid="{2D629F2C-6719-46E0-AAE5-9075A3E0E17C}"/>
    <cellStyle name="Comma 2 2 4 2 8 2 4" xfId="4704" xr:uid="{EBC05C91-35B4-4310-B64C-F29EABAD08D9}"/>
    <cellStyle name="Comma 2 2 4 2 8 2 4 2" xfId="16488" xr:uid="{1344C058-29CB-4DCE-B9B7-CE1900AA6CBB}"/>
    <cellStyle name="Comma 2 2 4 2 8 2 5" xfId="11427" xr:uid="{282E5E19-5546-474C-AFF4-AC6AE455DFE6}"/>
    <cellStyle name="Comma 2 2 4 2 8 2 5 2" xfId="22882" xr:uid="{EE4865E4-971B-46CA-B23E-931E0BCB2B75}"/>
    <cellStyle name="Comma 2 2 4 2 8 2 6" xfId="24764" xr:uid="{7D66A4C6-AC8E-47E9-ADB7-084C3500E180}"/>
    <cellStyle name="Comma 2 2 4 2 8 2 7" xfId="14603" xr:uid="{3A2B9382-AE21-4F14-9127-3B74A31FF240}"/>
    <cellStyle name="Comma 2 2 4 2 8 3" xfId="2629" xr:uid="{BB0A2939-DCD4-4E65-90F7-D1E7D43B2684}"/>
    <cellStyle name="Comma 2 2 4 2 8 3 2" xfId="7068" xr:uid="{F9780F7E-8E4B-4B27-B8AB-50C5183E8DF2}"/>
    <cellStyle name="Comma 2 2 4 2 8 3 2 2" xfId="26784" xr:uid="{DE0B90B9-5EC0-465D-9284-1C0A0F5582A6}"/>
    <cellStyle name="Comma 2 2 4 2 8 3 2 3" xfId="18629" xr:uid="{06AE6406-ED85-42EB-99F4-2204EAEB73F4}"/>
    <cellStyle name="Comma 2 2 4 2 8 3 3" xfId="4524" xr:uid="{9E05E965-75D8-4B8E-9A4D-596744E0FE7A}"/>
    <cellStyle name="Comma 2 2 4 2 8 3 3 2" xfId="16308" xr:uid="{96DA4664-E997-4255-83F3-4AE1556C318D}"/>
    <cellStyle name="Comma 2 2 4 2 8 3 4" xfId="11918" xr:uid="{E26DC4B3-3DDF-40CB-90F3-11DF768F9846}"/>
    <cellStyle name="Comma 2 2 4 2 8 3 4 2" xfId="23373" xr:uid="{709EE614-00C0-47E4-BB05-02684A5E959D}"/>
    <cellStyle name="Comma 2 2 4 2 8 3 5" xfId="24586" xr:uid="{6DB61B41-88AD-4ED6-81CE-35F5213CEA26}"/>
    <cellStyle name="Comma 2 2 4 2 8 3 6" xfId="14424" xr:uid="{A0AD9A17-4F0C-400E-ACAD-1E1560A21572}"/>
    <cellStyle name="Comma 2 2 4 2 8 4" xfId="3305" xr:uid="{99B9294D-CAAD-4BAA-AEDC-B53F060885F5}"/>
    <cellStyle name="Comma 2 2 4 2 8 4 2" xfId="5197" xr:uid="{4463CC53-5EE5-42DA-BED9-10556C265D5F}"/>
    <cellStyle name="Comma 2 2 4 2 8 4 2 2" xfId="16981" xr:uid="{7EAC0FDF-16E1-4D29-90D7-2D1CF431BECB}"/>
    <cellStyle name="Comma 2 2 4 2 8 4 3" xfId="25256" xr:uid="{84661F1B-E9C2-4B69-A68A-AF47C3898304}"/>
    <cellStyle name="Comma 2 2 4 2 8 4 4" xfId="15097" xr:uid="{29E69A85-74DB-4DBA-8FD9-F6E1F3670163}"/>
    <cellStyle name="Comma 2 2 4 2 8 5" xfId="5635" xr:uid="{9DE66847-3358-40D3-959B-8B10ECAC5322}"/>
    <cellStyle name="Comma 2 2 4 2 8 5 2" xfId="25664" xr:uid="{F0BD8916-5420-4C39-801C-8E895E4417E3}"/>
    <cellStyle name="Comma 2 2 4 2 8 5 3" xfId="17403" xr:uid="{FEB94FB7-4FDE-469B-8216-7A0D71B534B0}"/>
    <cellStyle name="Comma 2 2 4 2 8 6" xfId="4328" xr:uid="{EA581CEF-65FE-4D87-812D-3C12441A5560}"/>
    <cellStyle name="Comma 2 2 4 2 8 6 2" xfId="16112" xr:uid="{A4C6F64B-051D-4AFF-924C-E0261C5E5418}"/>
    <cellStyle name="Comma 2 2 4 2 8 7" xfId="11246" xr:uid="{88B65F1B-955D-46CF-971E-F15550E88EE2}"/>
    <cellStyle name="Comma 2 2 4 2 8 7 2" xfId="22701" xr:uid="{659FB7AE-AA15-490E-ADEC-DF58497120EE}"/>
    <cellStyle name="Comma 2 2 4 2 8 8" xfId="24401" xr:uid="{BBA45830-8FF2-4131-98CC-38F303C91C53}"/>
    <cellStyle name="Comma 2 2 4 2 8 9" xfId="14228" xr:uid="{0E4A5202-E03E-46B3-83BB-323B3F54FBFC}"/>
    <cellStyle name="Comma 2 2 4 2 9" xfId="2721" xr:uid="{51EB0ACF-5BC6-499D-9751-75C7CF6EE190}"/>
    <cellStyle name="Comma 2 2 4 2 9 2" xfId="7432" xr:uid="{64C8404D-9438-453F-8B2B-BDEE66F0EF6A}"/>
    <cellStyle name="Comma 2 2 4 2 9 2 2" xfId="12216" xr:uid="{8429FCB4-DEAD-4FC4-8B64-FCE0FCDE5469}"/>
    <cellStyle name="Comma 2 2 4 2 9 2 2 2" xfId="23671" xr:uid="{A4C3E72A-041F-4FAF-A50E-0B15F2A8D1DE}"/>
    <cellStyle name="Comma 2 2 4 2 9 2 3" xfId="27148" xr:uid="{C79AC930-1542-4956-B025-DF0AEFF67A7F}"/>
    <cellStyle name="Comma 2 2 4 2 9 2 4" xfId="18950" xr:uid="{4D24973A-D558-4622-B9DA-179257382C86}"/>
    <cellStyle name="Comma 2 2 4 2 9 3" xfId="6001" xr:uid="{2D40F682-4B99-40CA-9739-4F42DA7D0D69}"/>
    <cellStyle name="Comma 2 2 4 2 9 3 2" xfId="25962" xr:uid="{E87D9DF3-94EB-4961-9B5E-31BCCC080F25}"/>
    <cellStyle name="Comma 2 2 4 2 9 3 3" xfId="17723" xr:uid="{70A92B96-7B7D-4ACE-9703-5DCF29956BEB}"/>
    <cellStyle name="Comma 2 2 4 2 9 4" xfId="4615" xr:uid="{B04EFD4D-EA99-4ABE-A7DD-661C7A39B3A3}"/>
    <cellStyle name="Comma 2 2 4 2 9 4 2" xfId="16399" xr:uid="{5D565F55-C490-419B-A464-CCF30BA36C96}"/>
    <cellStyle name="Comma 2 2 4 2 9 5" xfId="11339" xr:uid="{A9E93F88-75B8-4C2E-BCAD-DE6E385A6855}"/>
    <cellStyle name="Comma 2 2 4 2 9 5 2" xfId="22794" xr:uid="{0D57BEEB-96D9-49C5-ADB4-AB84C8992912}"/>
    <cellStyle name="Comma 2 2 4 2 9 6" xfId="24676" xr:uid="{64420E7D-90DD-441C-A399-D7912879F18E}"/>
    <cellStyle name="Comma 2 2 4 2 9 7" xfId="14515" xr:uid="{C1629C58-C565-4C34-94CE-CD749BD547BE}"/>
    <cellStyle name="Comma 2 2 4 3" xfId="1389" xr:uid="{9CE47689-8C55-4F9E-A363-14671165B2C4}"/>
    <cellStyle name="Comma 2 2 4 3 10" xfId="13832" xr:uid="{A275C867-EE1D-4218-8A4D-1FBE0515CD60}"/>
    <cellStyle name="Comma 2 2 4 3 2" xfId="2432" xr:uid="{F119C41A-C57A-4C40-B701-847BAA0337B7}"/>
    <cellStyle name="Comma 2 2 4 3 2 2" xfId="2817" xr:uid="{E76CA473-108E-4374-ACAD-5A96DB6BDA30}"/>
    <cellStyle name="Comma 2 2 4 3 2 2 2" xfId="7692" xr:uid="{128BBD3D-979D-4A31-9D78-A04462341F15}"/>
    <cellStyle name="Comma 2 2 4 3 2 2 2 2" xfId="12467" xr:uid="{8DD05CEC-908E-4D54-B590-C5BF6ED4E044}"/>
    <cellStyle name="Comma 2 2 4 3 2 2 2 2 2" xfId="23922" xr:uid="{BE0EA22C-9F28-4762-89B9-C9DE46F960F5}"/>
    <cellStyle name="Comma 2 2 4 3 2 2 2 3" xfId="27399" xr:uid="{F5B2BD17-DCA9-4F20-B275-B76DC582A8DF}"/>
    <cellStyle name="Comma 2 2 4 3 2 2 2 4" xfId="19203" xr:uid="{2640A68C-5945-4961-A9AA-C54D1A46B100}"/>
    <cellStyle name="Comma 2 2 4 3 2 2 3" xfId="6261" xr:uid="{6562936D-3542-41FA-AC56-189BFE0B00F6}"/>
    <cellStyle name="Comma 2 2 4 3 2 2 3 2" xfId="26213" xr:uid="{DB94DC99-E879-477D-B065-F896BB6FC198}"/>
    <cellStyle name="Comma 2 2 4 3 2 2 3 3" xfId="17978" xr:uid="{0898C5F9-6826-458E-B826-6472B5215DF6}"/>
    <cellStyle name="Comma 2 2 4 3 2 2 4" xfId="4711" xr:uid="{9A09D685-22E2-4E95-8B82-CED0709C1F37}"/>
    <cellStyle name="Comma 2 2 4 3 2 2 4 2" xfId="16495" xr:uid="{7CFFC9A3-F96E-4073-B7C6-65563C275BD5}"/>
    <cellStyle name="Comma 2 2 4 3 2 2 5" xfId="11434" xr:uid="{2D9E6368-46EE-45E3-89A0-B5BE9FCB0EC6}"/>
    <cellStyle name="Comma 2 2 4 3 2 2 5 2" xfId="22889" xr:uid="{510708ED-7CBB-482E-B8E6-709BEA1E08EF}"/>
    <cellStyle name="Comma 2 2 4 3 2 2 6" xfId="24771" xr:uid="{1F848A72-5F06-427D-8541-A7A69A17AE3B}"/>
    <cellStyle name="Comma 2 2 4 3 2 2 7" xfId="14610" xr:uid="{A8010797-17CF-4465-B14F-A5ACE4996F32}"/>
    <cellStyle name="Comma 2 2 4 3 2 3" xfId="2636" xr:uid="{C6A73C90-AE4F-435B-A888-4B93B0EAE932}"/>
    <cellStyle name="Comma 2 2 4 3 2 3 2" xfId="7075" xr:uid="{EB273C30-1767-4EDA-91EB-6C6F06553C2F}"/>
    <cellStyle name="Comma 2 2 4 3 2 3 2 2" xfId="26791" xr:uid="{11734F9B-BECE-490E-A8FF-E18CC1B7E1F8}"/>
    <cellStyle name="Comma 2 2 4 3 2 3 2 3" xfId="18636" xr:uid="{5403052E-15CD-481F-B6D3-93A12A213DF6}"/>
    <cellStyle name="Comma 2 2 4 3 2 3 3" xfId="4531" xr:uid="{C4ED9411-7352-4A80-9F56-AF7D3CB93F34}"/>
    <cellStyle name="Comma 2 2 4 3 2 3 3 2" xfId="16315" xr:uid="{6535B23C-18F0-4DFE-A7B0-78C540B624A0}"/>
    <cellStyle name="Comma 2 2 4 3 2 3 4" xfId="11925" xr:uid="{673C2CE5-F857-4C76-8DC8-87784E579BE9}"/>
    <cellStyle name="Comma 2 2 4 3 2 3 4 2" xfId="23380" xr:uid="{0DD1B785-2222-44BD-AF14-70FCD7E9EC4F}"/>
    <cellStyle name="Comma 2 2 4 3 2 3 5" xfId="24593" xr:uid="{130C1699-A250-4637-8C19-2FFFA634647D}"/>
    <cellStyle name="Comma 2 2 4 3 2 3 6" xfId="14431" xr:uid="{D668A90C-D506-43AA-915B-FE2BB293E3E6}"/>
    <cellStyle name="Comma 2 2 4 3 2 4" xfId="3312" xr:uid="{5679260F-2394-493E-ACD1-1DEA87C00F16}"/>
    <cellStyle name="Comma 2 2 4 3 2 4 2" xfId="5204" xr:uid="{69BB5EF9-D1FD-47E9-8045-C4DC897DA317}"/>
    <cellStyle name="Comma 2 2 4 3 2 4 2 2" xfId="16988" xr:uid="{7732DAC3-8E28-4D56-BEA8-6F66D28D07B8}"/>
    <cellStyle name="Comma 2 2 4 3 2 4 3" xfId="25263" xr:uid="{A5205DA5-F302-4B0E-BD37-9A3C35A11100}"/>
    <cellStyle name="Comma 2 2 4 3 2 4 4" xfId="15104" xr:uid="{D995B19E-D211-4065-A4F0-EDABB0DC06B5}"/>
    <cellStyle name="Comma 2 2 4 3 2 5" xfId="5642" xr:uid="{A0572F23-7EE9-40EA-B76B-BBA13DA37753}"/>
    <cellStyle name="Comma 2 2 4 3 2 5 2" xfId="25671" xr:uid="{FEC0F0C1-B068-406D-9AF7-B2E3AD1AC9EF}"/>
    <cellStyle name="Comma 2 2 4 3 2 5 3" xfId="17410" xr:uid="{E01A6380-C6B9-4BC2-982D-7883BC1BB7B9}"/>
    <cellStyle name="Comma 2 2 4 3 2 6" xfId="4335" xr:uid="{80960A75-6765-42F9-8DA9-80D761B17DA6}"/>
    <cellStyle name="Comma 2 2 4 3 2 6 2" xfId="16119" xr:uid="{8DFD8F22-145B-4057-B850-C37AFA71E3FE}"/>
    <cellStyle name="Comma 2 2 4 3 2 7" xfId="11253" xr:uid="{5E047EF4-BC56-44E6-957C-1D5F6E432971}"/>
    <cellStyle name="Comma 2 2 4 3 2 7 2" xfId="22708" xr:uid="{7E3A7918-E555-42E8-B10A-209223686983}"/>
    <cellStyle name="Comma 2 2 4 3 2 8" xfId="24408" xr:uid="{B5327994-7AD6-4235-9CEB-01EC9685AB83}"/>
    <cellStyle name="Comma 2 2 4 3 2 9" xfId="14235" xr:uid="{53E7A04A-DC71-43F6-86BA-98DFCA92CDDA}"/>
    <cellStyle name="Comma 2 2 4 3 3" xfId="2728" xr:uid="{18FD8DF3-F0E6-46A2-AAC9-87D248FAB0A7}"/>
    <cellStyle name="Comma 2 2 4 3 3 2" xfId="7439" xr:uid="{F2BCAA3E-C18B-4267-982B-5C29FEA005AD}"/>
    <cellStyle name="Comma 2 2 4 3 3 2 2" xfId="12223" xr:uid="{55C846F1-44FF-470A-A2A6-627838991A83}"/>
    <cellStyle name="Comma 2 2 4 3 3 2 2 2" xfId="23678" xr:uid="{890408B3-9599-4583-9873-56192E481246}"/>
    <cellStyle name="Comma 2 2 4 3 3 2 3" xfId="27155" xr:uid="{1809F825-72DE-4A9E-9B4A-3A6992F44C07}"/>
    <cellStyle name="Comma 2 2 4 3 3 2 4" xfId="18957" xr:uid="{5FC9F7BF-CE72-4A4B-AC96-7117BEE855A6}"/>
    <cellStyle name="Comma 2 2 4 3 3 3" xfId="6008" xr:uid="{C47EC6F3-8842-461D-8648-AE56233A4383}"/>
    <cellStyle name="Comma 2 2 4 3 3 3 2" xfId="25969" xr:uid="{C85CD4CC-5137-41AE-887B-ACFAFB365C1B}"/>
    <cellStyle name="Comma 2 2 4 3 3 3 3" xfId="17730" xr:uid="{3F80323B-C57C-4B8F-9765-BB781D575EB9}"/>
    <cellStyle name="Comma 2 2 4 3 3 4" xfId="4622" xr:uid="{8C2A5B6C-1645-4326-88FC-DDEB15749571}"/>
    <cellStyle name="Comma 2 2 4 3 3 4 2" xfId="16406" xr:uid="{63BD9FA1-0306-4872-AE96-414BACB066F3}"/>
    <cellStyle name="Comma 2 2 4 3 3 5" xfId="11346" xr:uid="{C3B3ED5C-58E2-43BB-A76B-B3D75C25432E}"/>
    <cellStyle name="Comma 2 2 4 3 3 5 2" xfId="22801" xr:uid="{60C58A79-F571-4EBC-B3DA-5FC4EAAB962A}"/>
    <cellStyle name="Comma 2 2 4 3 3 6" xfId="24683" xr:uid="{24AC4BF7-B413-47BB-B4CF-18E186F7FBB6}"/>
    <cellStyle name="Comma 2 2 4 3 3 7" xfId="14522" xr:uid="{97362CBE-83E9-4CDE-9AE3-6F473812E114}"/>
    <cellStyle name="Comma 2 2 4 3 4" xfId="2547" xr:uid="{156DC844-0157-40F6-9F67-3CD6C03C0786}"/>
    <cellStyle name="Comma 2 2 4 3 4 2" xfId="7950" xr:uid="{9B6F936D-9083-4F80-8B56-D29C772C356C}"/>
    <cellStyle name="Comma 2 2 4 3 4 2 2" xfId="12659" xr:uid="{E064EE29-AEE9-4AA1-880E-58B87FDD23DF}"/>
    <cellStyle name="Comma 2 2 4 3 4 2 2 2" xfId="24114" xr:uid="{23DB9778-5D9A-451A-8D5C-27E69D9DCD30}"/>
    <cellStyle name="Comma 2 2 4 3 4 2 3" xfId="27656" xr:uid="{EE24E395-2320-448E-9260-D2CB0C5363E4}"/>
    <cellStyle name="Comma 2 2 4 3 4 2 4" xfId="19416" xr:uid="{D0E2125F-6A4A-4F0A-9EF6-B8D8FAE0E0DC}"/>
    <cellStyle name="Comma 2 2 4 3 4 3" xfId="6675" xr:uid="{C67CBDF7-168E-4195-802B-3A3FF4AF26DF}"/>
    <cellStyle name="Comma 2 2 4 3 4 3 2" xfId="26439" xr:uid="{06741F41-F9AE-4807-8258-A0883A9E6482}"/>
    <cellStyle name="Comma 2 2 4 3 4 3 3" xfId="18263" xr:uid="{8CF242CB-C53C-40F7-BDD7-908019A8AD47}"/>
    <cellStyle name="Comma 2 2 4 3 4 4" xfId="4442" xr:uid="{BA1F6133-549D-42A2-9F59-2486FD263C20}"/>
    <cellStyle name="Comma 2 2 4 3 4 4 2" xfId="16226" xr:uid="{092DA1DE-33DC-4402-BE78-61B427393452}"/>
    <cellStyle name="Comma 2 2 4 3 4 5" xfId="11574" xr:uid="{6A85740D-C8A7-49CF-89C6-A6DE85A78034}"/>
    <cellStyle name="Comma 2 2 4 3 4 5 2" xfId="23029" xr:uid="{40881C4E-7BD7-40C8-93DD-D05BACE4AE13}"/>
    <cellStyle name="Comma 2 2 4 3 4 6" xfId="24505" xr:uid="{58CD5433-9056-4ED4-95D7-B4F597AFB390}"/>
    <cellStyle name="Comma 2 2 4 3 4 7" xfId="14342" xr:uid="{F2A006BD-723C-485F-BA0A-345F55C2C186}"/>
    <cellStyle name="Comma 2 2 4 3 5" xfId="3051" xr:uid="{623C0FE2-58A2-4CAC-B2F7-73E00323A73B}"/>
    <cellStyle name="Comma 2 2 4 3 5 2" xfId="6869" xr:uid="{6862983A-A1DE-496B-94F5-DD9CCCD7823B}"/>
    <cellStyle name="Comma 2 2 4 3 5 2 2" xfId="26594" xr:uid="{36AAE702-FFFB-410D-83A1-21E2C068A86E}"/>
    <cellStyle name="Comma 2 2 4 3 5 2 3" xfId="18435" xr:uid="{70258EF0-9265-41CF-807A-76E8988CE681}"/>
    <cellStyle name="Comma 2 2 4 3 5 3" xfId="4944" xr:uid="{7ECDBBD1-716A-4D0A-81B7-1F2A000246BA}"/>
    <cellStyle name="Comma 2 2 4 3 5 3 2" xfId="16728" xr:uid="{86EFC56C-C0EC-4D9A-8401-4F7EAFEC210D}"/>
    <cellStyle name="Comma 2 2 4 3 5 4" xfId="11729" xr:uid="{17EB33DD-1237-401A-A7FE-0352E64B1E92}"/>
    <cellStyle name="Comma 2 2 4 3 5 4 2" xfId="23184" xr:uid="{140DE589-9849-493A-A8BF-B98432E3AB4B}"/>
    <cellStyle name="Comma 2 2 4 3 5 5" xfId="25003" xr:uid="{1F125886-4328-4053-92A5-4366A2881A41}"/>
    <cellStyle name="Comma 2 2 4 3 5 6" xfId="14844" xr:uid="{5FED619D-EBFB-45E0-91D7-B6F00A35626F}"/>
    <cellStyle name="Comma 2 2 4 3 6" xfId="5371" xr:uid="{3153BC03-F329-47B8-81F1-E0DDDB9A12B2}"/>
    <cellStyle name="Comma 2 2 4 3 6 2" xfId="25430" xr:uid="{A768F7FD-C0E9-4364-89A9-918AD231DC9E}"/>
    <cellStyle name="Comma 2 2 4 3 6 3" xfId="17155" xr:uid="{0631B9CB-DE50-4570-9E91-E146317D36A6}"/>
    <cellStyle name="Comma 2 2 4 3 7" xfId="3909" xr:uid="{81B83311-CD42-44FD-B92E-53B86AD7194A}"/>
    <cellStyle name="Comma 2 2 4 3 7 2" xfId="15696" xr:uid="{76B87C0B-9DDA-44E0-951C-106F6BE376F4}"/>
    <cellStyle name="Comma 2 2 4 3 8" xfId="11151" xr:uid="{FB620F92-2C9C-4970-B5AD-BEB2643E0F2E}"/>
    <cellStyle name="Comma 2 2 4 3 8 2" xfId="22606" xr:uid="{8A912A1E-9586-4EE9-87A7-602E77AD9A83}"/>
    <cellStyle name="Comma 2 2 4 3 9" xfId="24217" xr:uid="{ED16DA2A-078C-45DC-9778-45B68879D4E6}"/>
    <cellStyle name="Comma 2 2 4 4" xfId="1390" xr:uid="{A75B3F8A-51E7-4158-BAE7-73F6CDDB8AFC}"/>
    <cellStyle name="Comma 2 2 4 4 10" xfId="13833" xr:uid="{9A657D43-C760-4DB7-826B-689AF812D1D0}"/>
    <cellStyle name="Comma 2 2 4 4 2" xfId="2433" xr:uid="{7B35A6BB-5C7E-40D2-858F-12A4D0C0EECD}"/>
    <cellStyle name="Comma 2 2 4 4 2 2" xfId="2818" xr:uid="{697BFB2F-D05F-46F6-8A2E-28C0E6A6B62E}"/>
    <cellStyle name="Comma 2 2 4 4 2 2 2" xfId="7693" xr:uid="{9C7903AB-F800-43F3-B35D-30C1631E1937}"/>
    <cellStyle name="Comma 2 2 4 4 2 2 2 2" xfId="12468" xr:uid="{E3EED1E6-E42F-49FC-9461-FE52743F26F4}"/>
    <cellStyle name="Comma 2 2 4 4 2 2 2 2 2" xfId="23923" xr:uid="{C1991B8D-D363-47A4-9171-5FA6608384E8}"/>
    <cellStyle name="Comma 2 2 4 4 2 2 2 3" xfId="27400" xr:uid="{B16A4D37-216A-4C27-AAB2-658AA6A6D4D2}"/>
    <cellStyle name="Comma 2 2 4 4 2 2 2 4" xfId="19204" xr:uid="{CE4BFDB2-B709-4929-93FC-FF7352D41F2B}"/>
    <cellStyle name="Comma 2 2 4 4 2 2 3" xfId="6262" xr:uid="{0313FAAC-3B9B-4CC1-BD26-321DBF700509}"/>
    <cellStyle name="Comma 2 2 4 4 2 2 3 2" xfId="26214" xr:uid="{3B5708C0-673A-4B4A-905F-DAF165A9FAF4}"/>
    <cellStyle name="Comma 2 2 4 4 2 2 3 3" xfId="17979" xr:uid="{B25BCA62-AFBB-4E5E-9A1B-D2D8390CE6E6}"/>
    <cellStyle name="Comma 2 2 4 4 2 2 4" xfId="4712" xr:uid="{BF6B5D8D-9477-469B-83F9-748DF052799D}"/>
    <cellStyle name="Comma 2 2 4 4 2 2 4 2" xfId="16496" xr:uid="{B6F2F6D0-BB35-4FA2-9EB1-BD69E8B6B23B}"/>
    <cellStyle name="Comma 2 2 4 4 2 2 5" xfId="11435" xr:uid="{4FEDB74F-8358-4333-87F6-12856FFE5F47}"/>
    <cellStyle name="Comma 2 2 4 4 2 2 5 2" xfId="22890" xr:uid="{069CD572-F365-403A-AE4E-8710379B69F9}"/>
    <cellStyle name="Comma 2 2 4 4 2 2 6" xfId="24772" xr:uid="{07535215-31F1-416C-93CA-A2131919890C}"/>
    <cellStyle name="Comma 2 2 4 4 2 2 7" xfId="14611" xr:uid="{CE35326A-4F36-49C3-BBDA-42E1B2FEEA71}"/>
    <cellStyle name="Comma 2 2 4 4 2 3" xfId="2637" xr:uid="{CC8F8F1B-3F03-4A3F-B064-F8BFF74F85E6}"/>
    <cellStyle name="Comma 2 2 4 4 2 3 2" xfId="7076" xr:uid="{B7C453BC-83E1-4DF3-BF22-690F3B371EBB}"/>
    <cellStyle name="Comma 2 2 4 4 2 3 2 2" xfId="26792" xr:uid="{15BA0467-1DFE-4939-AAD8-D599ECDDDA04}"/>
    <cellStyle name="Comma 2 2 4 4 2 3 2 3" xfId="18637" xr:uid="{C620EE41-E9FA-4D4A-A0E4-E3BC87EB03F2}"/>
    <cellStyle name="Comma 2 2 4 4 2 3 3" xfId="4532" xr:uid="{725FD8B2-3C27-4D06-85F6-697371C0E0B5}"/>
    <cellStyle name="Comma 2 2 4 4 2 3 3 2" xfId="16316" xr:uid="{1968EDEF-AD25-4D0E-B2FA-ED393AD1243D}"/>
    <cellStyle name="Comma 2 2 4 4 2 3 4" xfId="11926" xr:uid="{34037455-3923-4CA3-801A-6951E51D0D32}"/>
    <cellStyle name="Comma 2 2 4 4 2 3 4 2" xfId="23381" xr:uid="{CBEE841C-F66B-4CD9-950F-AEA1A6A52F1E}"/>
    <cellStyle name="Comma 2 2 4 4 2 3 5" xfId="24594" xr:uid="{BA2E9E35-08DF-4DF0-B35B-253BF124E93B}"/>
    <cellStyle name="Comma 2 2 4 4 2 3 6" xfId="14432" xr:uid="{28A1AAB3-7EBC-49BC-8452-60B94C29591F}"/>
    <cellStyle name="Comma 2 2 4 4 2 4" xfId="3313" xr:uid="{9F583202-A7E2-4B36-94F6-722D5F019813}"/>
    <cellStyle name="Comma 2 2 4 4 2 4 2" xfId="5205" xr:uid="{F3DB23D0-7A22-4680-9CB3-D308D749AD09}"/>
    <cellStyle name="Comma 2 2 4 4 2 4 2 2" xfId="16989" xr:uid="{99176BC4-2A24-45D3-B6D0-7246CE9DA8E6}"/>
    <cellStyle name="Comma 2 2 4 4 2 4 3" xfId="25264" xr:uid="{60BDD648-6EC8-407A-BF66-134241CEA872}"/>
    <cellStyle name="Comma 2 2 4 4 2 4 4" xfId="15105" xr:uid="{53532BA9-3085-4863-BB7E-9B90C6D1C7AA}"/>
    <cellStyle name="Comma 2 2 4 4 2 5" xfId="5643" xr:uid="{9B2C50D3-E06D-4CF7-8B11-360686FD03F7}"/>
    <cellStyle name="Comma 2 2 4 4 2 5 2" xfId="25672" xr:uid="{037EACA8-4E40-45DD-9959-F353792C5C82}"/>
    <cellStyle name="Comma 2 2 4 4 2 5 3" xfId="17411" xr:uid="{76178B6E-A2BE-499E-8356-DEA176AC1277}"/>
    <cellStyle name="Comma 2 2 4 4 2 6" xfId="4336" xr:uid="{F7D95DA3-A294-4841-9532-FA0A9E607D1E}"/>
    <cellStyle name="Comma 2 2 4 4 2 6 2" xfId="16120" xr:uid="{2DE1E833-CC19-4891-B846-23A4D23B0753}"/>
    <cellStyle name="Comma 2 2 4 4 2 7" xfId="11254" xr:uid="{4A7AD340-0F97-4580-BA8C-32F91F8EC8CC}"/>
    <cellStyle name="Comma 2 2 4 4 2 7 2" xfId="22709" xr:uid="{2A72869A-006C-450F-8139-D7935B9B289B}"/>
    <cellStyle name="Comma 2 2 4 4 2 8" xfId="24409" xr:uid="{6FB2EDD7-4DA0-4754-AD86-CF758A1471AC}"/>
    <cellStyle name="Comma 2 2 4 4 2 9" xfId="14236" xr:uid="{5390A2DC-63C2-4CD4-A805-0DA00A041680}"/>
    <cellStyle name="Comma 2 2 4 4 3" xfId="2729" xr:uid="{3EEAA369-B2A6-4B61-9800-72C33FEF6FBC}"/>
    <cellStyle name="Comma 2 2 4 4 3 2" xfId="7440" xr:uid="{AB32AE8F-9F16-48F8-B236-FF8E19FE1655}"/>
    <cellStyle name="Comma 2 2 4 4 3 2 2" xfId="12224" xr:uid="{E98B5B06-3FBF-4553-BD7A-E2C11C1713AE}"/>
    <cellStyle name="Comma 2 2 4 4 3 2 2 2" xfId="23679" xr:uid="{7E9B1365-32B9-406B-9C52-C4E243C6276B}"/>
    <cellStyle name="Comma 2 2 4 4 3 2 3" xfId="27156" xr:uid="{9033A0AA-52F2-4FB9-B8AA-E6CC64FE96A1}"/>
    <cellStyle name="Comma 2 2 4 4 3 2 4" xfId="18958" xr:uid="{44EDADFE-A922-4B7E-A8E4-B5B26EA69B4E}"/>
    <cellStyle name="Comma 2 2 4 4 3 3" xfId="6009" xr:uid="{1E636B7B-FB77-4133-A487-E4E4259EAEF6}"/>
    <cellStyle name="Comma 2 2 4 4 3 3 2" xfId="25970" xr:uid="{8A77E5FD-986C-40A1-B7BB-32B3969A0852}"/>
    <cellStyle name="Comma 2 2 4 4 3 3 3" xfId="17731" xr:uid="{D7300EB3-E6E5-44E7-903D-9B572A48D751}"/>
    <cellStyle name="Comma 2 2 4 4 3 4" xfId="4623" xr:uid="{7396496F-8CC5-414D-83E5-CCFCE0E0D283}"/>
    <cellStyle name="Comma 2 2 4 4 3 4 2" xfId="16407" xr:uid="{8E47E884-938A-4E54-974C-59642E9F94BC}"/>
    <cellStyle name="Comma 2 2 4 4 3 5" xfId="11347" xr:uid="{5124664B-F677-43E7-AD1B-576CB26A0DB5}"/>
    <cellStyle name="Comma 2 2 4 4 3 5 2" xfId="22802" xr:uid="{B30E0F29-9CE8-488F-B7E3-59AE94047A94}"/>
    <cellStyle name="Comma 2 2 4 4 3 6" xfId="24684" xr:uid="{2FA5636E-2633-41CA-8242-5B9D6F993046}"/>
    <cellStyle name="Comma 2 2 4 4 3 7" xfId="14523" xr:uid="{C3F199A8-C766-4550-B5EC-F85BF0784451}"/>
    <cellStyle name="Comma 2 2 4 4 4" xfId="2548" xr:uid="{90565C89-D385-4F57-BC07-BC1FF9F35346}"/>
    <cellStyle name="Comma 2 2 4 4 4 2" xfId="7951" xr:uid="{3A445AC0-DEC2-4317-885F-C97776F53821}"/>
    <cellStyle name="Comma 2 2 4 4 4 2 2" xfId="12660" xr:uid="{F6DF8EAE-299D-49FB-B0DE-29B8EB951686}"/>
    <cellStyle name="Comma 2 2 4 4 4 2 2 2" xfId="24115" xr:uid="{BAFE5C78-A1E0-4C9A-A086-075F2254CA13}"/>
    <cellStyle name="Comma 2 2 4 4 4 2 3" xfId="27657" xr:uid="{48BAAE49-8A61-4D24-B59B-C2F34D0F8208}"/>
    <cellStyle name="Comma 2 2 4 4 4 2 4" xfId="19417" xr:uid="{F2028A85-CF74-4C96-B57B-105AEAD3D3C5}"/>
    <cellStyle name="Comma 2 2 4 4 4 3" xfId="6676" xr:uid="{4A6E8F84-379E-420F-A37A-EBBCEE8D839A}"/>
    <cellStyle name="Comma 2 2 4 4 4 3 2" xfId="26440" xr:uid="{2D681F75-196A-4F31-9D68-1BBEAC9625A0}"/>
    <cellStyle name="Comma 2 2 4 4 4 3 3" xfId="18264" xr:uid="{E8DE2C95-0470-4D5F-B955-513834B75E9B}"/>
    <cellStyle name="Comma 2 2 4 4 4 4" xfId="4443" xr:uid="{5AFDD677-A70D-447E-8F2D-B8FC481CD908}"/>
    <cellStyle name="Comma 2 2 4 4 4 4 2" xfId="16227" xr:uid="{017D6B10-F91C-4ED9-AD7B-CFA03B5FBE0C}"/>
    <cellStyle name="Comma 2 2 4 4 4 5" xfId="11575" xr:uid="{28B8CCDF-3815-47C5-B65E-A9EF8AED70CB}"/>
    <cellStyle name="Comma 2 2 4 4 4 5 2" xfId="23030" xr:uid="{BA4BE88A-5DE8-4152-B135-6BADF1BC81CC}"/>
    <cellStyle name="Comma 2 2 4 4 4 6" xfId="24506" xr:uid="{69E88750-0686-4FBC-A49D-82DF528AC79D}"/>
    <cellStyle name="Comma 2 2 4 4 4 7" xfId="14343" xr:uid="{20308C9F-4717-4C77-938D-8D5DB83C5EA4}"/>
    <cellStyle name="Comma 2 2 4 4 5" xfId="3052" xr:uid="{1D92ABCE-ABEC-4ABE-82FC-44D340503940}"/>
    <cellStyle name="Comma 2 2 4 4 5 2" xfId="6870" xr:uid="{0AD90DC8-BF25-4674-BD4D-906EF0F60F35}"/>
    <cellStyle name="Comma 2 2 4 4 5 2 2" xfId="26595" xr:uid="{CCD32482-6B10-4492-B7F8-6322335886CB}"/>
    <cellStyle name="Comma 2 2 4 4 5 2 3" xfId="18436" xr:uid="{32011A20-D50B-463F-808D-03E18052A64E}"/>
    <cellStyle name="Comma 2 2 4 4 5 3" xfId="4945" xr:uid="{75F0FA13-224C-4AAA-A2F4-3BC3DEAC503B}"/>
    <cellStyle name="Comma 2 2 4 4 5 3 2" xfId="16729" xr:uid="{CF73977D-A953-4126-A166-F0FFF6B8CCA3}"/>
    <cellStyle name="Comma 2 2 4 4 5 4" xfId="11730" xr:uid="{A51A4E8E-61FE-4083-8239-5C1DDAE8F98A}"/>
    <cellStyle name="Comma 2 2 4 4 5 4 2" xfId="23185" xr:uid="{650C9ECE-E239-4858-8284-79EEF7E1DB1A}"/>
    <cellStyle name="Comma 2 2 4 4 5 5" xfId="25004" xr:uid="{578B735C-8F0B-47BA-8AB1-F4E2709776E4}"/>
    <cellStyle name="Comma 2 2 4 4 5 6" xfId="14845" xr:uid="{7575158D-F33B-4258-8FAE-5B80BAE7AF8A}"/>
    <cellStyle name="Comma 2 2 4 4 6" xfId="5372" xr:uid="{45313925-EEB8-4401-944E-66C85EF27346}"/>
    <cellStyle name="Comma 2 2 4 4 6 2" xfId="25431" xr:uid="{6542F948-D026-4776-B899-6A62DDAF1C16}"/>
    <cellStyle name="Comma 2 2 4 4 6 3" xfId="17156" xr:uid="{84F9A5C9-880A-40FE-9F46-C2DAC4F4E8CF}"/>
    <cellStyle name="Comma 2 2 4 4 7" xfId="3910" xr:uid="{920B526E-0529-45A4-981D-5FB90E875531}"/>
    <cellStyle name="Comma 2 2 4 4 7 2" xfId="15697" xr:uid="{DBC09963-F451-40CA-A457-68D9C1E12B6F}"/>
    <cellStyle name="Comma 2 2 4 4 8" xfId="11152" xr:uid="{FE643D8F-B7E8-4868-8C5D-58ECF8E14D45}"/>
    <cellStyle name="Comma 2 2 4 4 8 2" xfId="22607" xr:uid="{47027602-E8F4-4715-830F-5FE65A400B9F}"/>
    <cellStyle name="Comma 2 2 4 4 9" xfId="24218" xr:uid="{78EED4E7-DA7B-4402-80DE-5E57A5EC923E}"/>
    <cellStyle name="Comma 2 2 4 5" xfId="1391" xr:uid="{D1297A8C-0844-4B02-ACC7-78584548F880}"/>
    <cellStyle name="Comma 2 2 4 5 10" xfId="13834" xr:uid="{615E85DD-251D-4FF4-B26D-9D42458154A4}"/>
    <cellStyle name="Comma 2 2 4 5 2" xfId="2434" xr:uid="{A1F0C24D-F238-4F3D-86FF-4944D8EF4006}"/>
    <cellStyle name="Comma 2 2 4 5 2 2" xfId="2819" xr:uid="{1420CDFB-8FE5-4DBC-808C-F2D1284B67A5}"/>
    <cellStyle name="Comma 2 2 4 5 2 2 2" xfId="7694" xr:uid="{C5072702-4D38-4CB5-A3D5-76D3B1048E50}"/>
    <cellStyle name="Comma 2 2 4 5 2 2 2 2" xfId="12469" xr:uid="{12243F3C-DBDA-46B9-9C27-F092E05DECC8}"/>
    <cellStyle name="Comma 2 2 4 5 2 2 2 2 2" xfId="23924" xr:uid="{704788FD-C4D4-4C05-A6D4-AD5490632CCB}"/>
    <cellStyle name="Comma 2 2 4 5 2 2 2 3" xfId="27401" xr:uid="{DD12ADD0-28D3-498A-812F-863A7831B951}"/>
    <cellStyle name="Comma 2 2 4 5 2 2 2 4" xfId="19205" xr:uid="{A3191E5C-48BA-470C-9D00-CBCC4B84DBC4}"/>
    <cellStyle name="Comma 2 2 4 5 2 2 3" xfId="6263" xr:uid="{3F31225A-8375-4442-A957-14B4AF35E9E9}"/>
    <cellStyle name="Comma 2 2 4 5 2 2 3 2" xfId="26215" xr:uid="{5E098CF7-6268-46AD-82E3-DB0D82F104F0}"/>
    <cellStyle name="Comma 2 2 4 5 2 2 3 3" xfId="17980" xr:uid="{530144C5-E3F9-4F9A-9169-150BE96E965E}"/>
    <cellStyle name="Comma 2 2 4 5 2 2 4" xfId="4713" xr:uid="{41D8C7DA-E337-4EFE-962D-DF27C078E137}"/>
    <cellStyle name="Comma 2 2 4 5 2 2 4 2" xfId="16497" xr:uid="{161B5514-DA04-4F3B-B2F8-2A2157A3FC94}"/>
    <cellStyle name="Comma 2 2 4 5 2 2 5" xfId="11436" xr:uid="{33DE43F4-65D3-4458-A348-B3968A87868B}"/>
    <cellStyle name="Comma 2 2 4 5 2 2 5 2" xfId="22891" xr:uid="{342EFD14-027A-42A7-AA4A-51DA611A82AC}"/>
    <cellStyle name="Comma 2 2 4 5 2 2 6" xfId="24773" xr:uid="{C14A5DC6-E3AC-49E4-B716-3D1215B8F734}"/>
    <cellStyle name="Comma 2 2 4 5 2 2 7" xfId="14612" xr:uid="{0AE9E77E-2A39-4276-B9AF-15A4CA3580F0}"/>
    <cellStyle name="Comma 2 2 4 5 2 3" xfId="2638" xr:uid="{AC13F492-41DC-4CE4-B441-6890CF0E0C2F}"/>
    <cellStyle name="Comma 2 2 4 5 2 3 2" xfId="7077" xr:uid="{51780293-EA32-4329-B1CB-9D00D633B2CA}"/>
    <cellStyle name="Comma 2 2 4 5 2 3 2 2" xfId="26793" xr:uid="{90F4CD24-E3A7-47BC-AE90-CA2E835D0D25}"/>
    <cellStyle name="Comma 2 2 4 5 2 3 2 3" xfId="18638" xr:uid="{5BB49715-E3F0-4101-BA59-98B159CF50E3}"/>
    <cellStyle name="Comma 2 2 4 5 2 3 3" xfId="4533" xr:uid="{960053E0-9EFC-42F2-B701-C9B093BE2E32}"/>
    <cellStyle name="Comma 2 2 4 5 2 3 3 2" xfId="16317" xr:uid="{370A0C92-07CF-4DE4-A255-4CCB6AC37FDB}"/>
    <cellStyle name="Comma 2 2 4 5 2 3 4" xfId="11927" xr:uid="{638E74CB-64A8-41C9-BAB5-1C9B76BFE6DA}"/>
    <cellStyle name="Comma 2 2 4 5 2 3 4 2" xfId="23382" xr:uid="{5A040340-E883-4109-A504-B26BE6FE5637}"/>
    <cellStyle name="Comma 2 2 4 5 2 3 5" xfId="24595" xr:uid="{494E3E9E-3DA8-4C20-B1A0-3CDE28D52CC2}"/>
    <cellStyle name="Comma 2 2 4 5 2 3 6" xfId="14433" xr:uid="{9FB482EE-4AAB-49B9-B699-48C97070232B}"/>
    <cellStyle name="Comma 2 2 4 5 2 4" xfId="3314" xr:uid="{224A76A0-C44B-4BFC-943E-5D72796C17BA}"/>
    <cellStyle name="Comma 2 2 4 5 2 4 2" xfId="5206" xr:uid="{43DEA1F9-7864-4450-9E3B-7791594582AF}"/>
    <cellStyle name="Comma 2 2 4 5 2 4 2 2" xfId="16990" xr:uid="{960FB8BA-AB46-47A2-B535-5DF324AE45F4}"/>
    <cellStyle name="Comma 2 2 4 5 2 4 3" xfId="25265" xr:uid="{C6105649-1487-44BD-98BA-5D6C8EE46F18}"/>
    <cellStyle name="Comma 2 2 4 5 2 4 4" xfId="15106" xr:uid="{F3A28A53-FDEC-4EC9-897B-410D27715509}"/>
    <cellStyle name="Comma 2 2 4 5 2 5" xfId="5644" xr:uid="{54129BD1-5782-4C95-9A6D-43496663964E}"/>
    <cellStyle name="Comma 2 2 4 5 2 5 2" xfId="25673" xr:uid="{A83309B1-5EF1-4EC0-B42D-62CF28C00EF5}"/>
    <cellStyle name="Comma 2 2 4 5 2 5 3" xfId="17412" xr:uid="{868E6FF9-2177-4DDE-9D93-9167713AC12B}"/>
    <cellStyle name="Comma 2 2 4 5 2 6" xfId="4337" xr:uid="{1594A8C2-2E6A-4419-AD8A-BA802219A4EB}"/>
    <cellStyle name="Comma 2 2 4 5 2 6 2" xfId="16121" xr:uid="{97B4F684-F9FD-4080-8FD9-F13D4788E9F4}"/>
    <cellStyle name="Comma 2 2 4 5 2 7" xfId="11255" xr:uid="{DB3791BB-F23E-4472-A76C-8A8F357DA2E8}"/>
    <cellStyle name="Comma 2 2 4 5 2 7 2" xfId="22710" xr:uid="{12136169-0BFB-4023-8BF7-F6A837B374EF}"/>
    <cellStyle name="Comma 2 2 4 5 2 8" xfId="24410" xr:uid="{4035DF8D-9AD8-4553-9BBC-8450B64DD16C}"/>
    <cellStyle name="Comma 2 2 4 5 2 9" xfId="14237" xr:uid="{542C650B-60E2-403A-8466-96B22F7F3B01}"/>
    <cellStyle name="Comma 2 2 4 5 3" xfId="2730" xr:uid="{25F33371-960B-4958-91EC-CC831E974A70}"/>
    <cellStyle name="Comma 2 2 4 5 3 2" xfId="7441" xr:uid="{87317483-C82E-4F04-961A-0B06BF8AAC13}"/>
    <cellStyle name="Comma 2 2 4 5 3 2 2" xfId="12225" xr:uid="{6E19BB53-DF59-4D0C-BB56-706B7A4C7E71}"/>
    <cellStyle name="Comma 2 2 4 5 3 2 2 2" xfId="23680" xr:uid="{A3841863-0863-4243-8D01-238C40AC3D26}"/>
    <cellStyle name="Comma 2 2 4 5 3 2 3" xfId="27157" xr:uid="{7E9F6BF6-BF85-4F0D-ABEC-571CFB1FA25D}"/>
    <cellStyle name="Comma 2 2 4 5 3 2 4" xfId="18959" xr:uid="{734F9848-C2DD-4F40-B571-B2E74DD68372}"/>
    <cellStyle name="Comma 2 2 4 5 3 3" xfId="6010" xr:uid="{F10C2FCB-D074-4504-A050-AA756CF345B8}"/>
    <cellStyle name="Comma 2 2 4 5 3 3 2" xfId="25971" xr:uid="{83E38284-02A8-4E71-A5D7-FE8EFC72EAD5}"/>
    <cellStyle name="Comma 2 2 4 5 3 3 3" xfId="17732" xr:uid="{C3DFA6B2-F724-4E2B-B50D-F1F04070B3CC}"/>
    <cellStyle name="Comma 2 2 4 5 3 4" xfId="4624" xr:uid="{8D6D9698-FB02-4FC5-BB12-BC54D3BDC952}"/>
    <cellStyle name="Comma 2 2 4 5 3 4 2" xfId="16408" xr:uid="{332513EF-EEFF-4BF5-9236-3A05427F19CF}"/>
    <cellStyle name="Comma 2 2 4 5 3 5" xfId="11348" xr:uid="{F0B4EB21-5FED-4A17-A9CB-754996DDB1BA}"/>
    <cellStyle name="Comma 2 2 4 5 3 5 2" xfId="22803" xr:uid="{BE89CC21-BA6C-43F5-9E52-05421E18E9EE}"/>
    <cellStyle name="Comma 2 2 4 5 3 6" xfId="24685" xr:uid="{4DC9EDB3-03A8-4BA3-A86D-DA6019866D62}"/>
    <cellStyle name="Comma 2 2 4 5 3 7" xfId="14524" xr:uid="{E23FBED6-3D5E-470A-B5AD-F136C35C001B}"/>
    <cellStyle name="Comma 2 2 4 5 4" xfId="2549" xr:uid="{98BAD91D-6E36-481D-BCB5-22EAC352CF27}"/>
    <cellStyle name="Comma 2 2 4 5 4 2" xfId="7952" xr:uid="{CC2673F8-3BEC-450D-9354-A6AB3ADF9ED2}"/>
    <cellStyle name="Comma 2 2 4 5 4 2 2" xfId="12661" xr:uid="{18588217-DAAE-4AEA-AFE9-5946D0957D66}"/>
    <cellStyle name="Comma 2 2 4 5 4 2 2 2" xfId="24116" xr:uid="{69E6AB39-1906-439D-98B0-8771E99782B9}"/>
    <cellStyle name="Comma 2 2 4 5 4 2 3" xfId="27658" xr:uid="{86F77BF9-22C0-45B2-83B7-EC4A7A647C43}"/>
    <cellStyle name="Comma 2 2 4 5 4 2 4" xfId="19418" xr:uid="{6F4FC26C-F924-4B40-A8F6-07318FA9CD55}"/>
    <cellStyle name="Comma 2 2 4 5 4 3" xfId="6677" xr:uid="{852A5603-3DD4-4AB3-80C7-85CA9C2F0332}"/>
    <cellStyle name="Comma 2 2 4 5 4 3 2" xfId="26441" xr:uid="{3B186FBF-1CD7-4A29-8880-F2F78B36AE3B}"/>
    <cellStyle name="Comma 2 2 4 5 4 3 3" xfId="18265" xr:uid="{95C353D0-9D0B-473E-9D0D-DBBF0CCFDEA0}"/>
    <cellStyle name="Comma 2 2 4 5 4 4" xfId="4444" xr:uid="{F757D27F-A7F9-4C32-8E87-60875B871CBB}"/>
    <cellStyle name="Comma 2 2 4 5 4 4 2" xfId="16228" xr:uid="{9B3A55EB-F51B-40BD-B026-08160D4F59D7}"/>
    <cellStyle name="Comma 2 2 4 5 4 5" xfId="11576" xr:uid="{E1D95864-0354-4C3E-B1B9-AF5D75CCBC89}"/>
    <cellStyle name="Comma 2 2 4 5 4 5 2" xfId="23031" xr:uid="{999B2AAD-A20F-40B7-AB2F-4717DAE1AF2C}"/>
    <cellStyle name="Comma 2 2 4 5 4 6" xfId="24507" xr:uid="{469005C5-8643-4E31-9C9D-2D0D3201E105}"/>
    <cellStyle name="Comma 2 2 4 5 4 7" xfId="14344" xr:uid="{F1897365-4463-4B7A-BFE2-44F95E5D7A35}"/>
    <cellStyle name="Comma 2 2 4 5 5" xfId="3053" xr:uid="{7B9835F4-BB3D-43D8-825F-A26C7AE98A81}"/>
    <cellStyle name="Comma 2 2 4 5 5 2" xfId="6871" xr:uid="{2C5BB8ED-671E-49BF-82F0-0329D7CF9C0F}"/>
    <cellStyle name="Comma 2 2 4 5 5 2 2" xfId="26596" xr:uid="{0F63CAF2-EBD6-4DDE-ADBE-477F8F1D5711}"/>
    <cellStyle name="Comma 2 2 4 5 5 2 3" xfId="18437" xr:uid="{72B56215-66C8-43AD-9B96-3F0F771EFC39}"/>
    <cellStyle name="Comma 2 2 4 5 5 3" xfId="4946" xr:uid="{28D2E9C1-654E-4E8F-9224-CA8B27D34873}"/>
    <cellStyle name="Comma 2 2 4 5 5 3 2" xfId="16730" xr:uid="{3CD0304A-7DD7-48F3-99B1-C29D4600D4B9}"/>
    <cellStyle name="Comma 2 2 4 5 5 4" xfId="11731" xr:uid="{C958F6A2-2E53-47DA-BD3E-BC185177E43B}"/>
    <cellStyle name="Comma 2 2 4 5 5 4 2" xfId="23186" xr:uid="{D28B8CB1-4BB0-4923-A8CE-15CACD1122CC}"/>
    <cellStyle name="Comma 2 2 4 5 5 5" xfId="25005" xr:uid="{9B027C0A-DE49-4412-BE2E-F6D0A8CE9E34}"/>
    <cellStyle name="Comma 2 2 4 5 5 6" xfId="14846" xr:uid="{AD511E08-6FD3-4E63-AFCE-AE1A76A508D0}"/>
    <cellStyle name="Comma 2 2 4 5 6" xfId="5373" xr:uid="{D44C9C65-8BE1-481F-A50D-1207B81F6C19}"/>
    <cellStyle name="Comma 2 2 4 5 6 2" xfId="25432" xr:uid="{0A39F4DE-D604-4055-9B3A-33BAB9346BB2}"/>
    <cellStyle name="Comma 2 2 4 5 6 3" xfId="17157" xr:uid="{4AEE6FE9-19FB-4A6D-9EBB-9A365E3D4C77}"/>
    <cellStyle name="Comma 2 2 4 5 7" xfId="3911" xr:uid="{6E68704C-3E7E-4FCB-97CE-964AFF31B2A5}"/>
    <cellStyle name="Comma 2 2 4 5 7 2" xfId="15698" xr:uid="{5E113E8F-59DE-47F0-8775-13F6FE4E6EF0}"/>
    <cellStyle name="Comma 2 2 4 5 8" xfId="11153" xr:uid="{34A2F512-73EC-4D16-AADE-604B8E725421}"/>
    <cellStyle name="Comma 2 2 4 5 8 2" xfId="22608" xr:uid="{BAA67FF5-FB4E-4361-8381-961C5745996E}"/>
    <cellStyle name="Comma 2 2 4 5 9" xfId="24219" xr:uid="{9A5AF6C1-5772-4548-A3D4-62074FA27299}"/>
    <cellStyle name="Comma 2 2 4 6" xfId="1392" xr:uid="{43D97701-B4EB-4E93-89A1-1022595FF617}"/>
    <cellStyle name="Comma 2 2 4 6 10" xfId="13835" xr:uid="{99814736-FD19-4D06-A3FD-DA5088A4A494}"/>
    <cellStyle name="Comma 2 2 4 6 2" xfId="2435" xr:uid="{47ACF6DF-6C94-4E24-A63F-26BED0770CF2}"/>
    <cellStyle name="Comma 2 2 4 6 2 2" xfId="2820" xr:uid="{89962C64-4240-410A-945D-0D876BD39704}"/>
    <cellStyle name="Comma 2 2 4 6 2 2 2" xfId="7695" xr:uid="{77D7C705-372A-4824-942A-A756FDDF4180}"/>
    <cellStyle name="Comma 2 2 4 6 2 2 2 2" xfId="12470" xr:uid="{CD183772-EBC9-40BD-9D6E-711CA685F143}"/>
    <cellStyle name="Comma 2 2 4 6 2 2 2 2 2" xfId="23925" xr:uid="{32AC8FE5-9C5A-4B40-AEB4-33145F0A933B}"/>
    <cellStyle name="Comma 2 2 4 6 2 2 2 3" xfId="27402" xr:uid="{7BDDA873-C693-46B1-99DD-A6937848B32D}"/>
    <cellStyle name="Comma 2 2 4 6 2 2 2 4" xfId="19206" xr:uid="{8BB72FC3-D5E1-4BCB-9286-57F4578767C2}"/>
    <cellStyle name="Comma 2 2 4 6 2 2 3" xfId="6264" xr:uid="{7A41AD3F-89D5-4CA0-AFA5-E45A51F67E40}"/>
    <cellStyle name="Comma 2 2 4 6 2 2 3 2" xfId="26216" xr:uid="{0806FC69-8366-4C22-B714-4008CF292341}"/>
    <cellStyle name="Comma 2 2 4 6 2 2 3 3" xfId="17981" xr:uid="{D77767E4-9784-4067-AC7B-6D58EFA248E0}"/>
    <cellStyle name="Comma 2 2 4 6 2 2 4" xfId="4714" xr:uid="{817A095E-6092-41BE-8EA1-B66718D5970A}"/>
    <cellStyle name="Comma 2 2 4 6 2 2 4 2" xfId="16498" xr:uid="{63D20189-AF2E-4110-B5F9-1C2A4C127AC8}"/>
    <cellStyle name="Comma 2 2 4 6 2 2 5" xfId="11437" xr:uid="{3C54D713-4923-4DD0-9E8E-354A13C78AF0}"/>
    <cellStyle name="Comma 2 2 4 6 2 2 5 2" xfId="22892" xr:uid="{62BCB7A1-9A52-474E-9C11-83EAA8421343}"/>
    <cellStyle name="Comma 2 2 4 6 2 2 6" xfId="24774" xr:uid="{43F9D0B0-EAB1-4B0C-986E-D6363A6E8040}"/>
    <cellStyle name="Comma 2 2 4 6 2 2 7" xfId="14613" xr:uid="{F491CBD5-FF3F-4B23-B9FB-D7242D4C84F8}"/>
    <cellStyle name="Comma 2 2 4 6 2 3" xfId="2639" xr:uid="{1948CBCD-E232-4E04-9176-D99EA326181D}"/>
    <cellStyle name="Comma 2 2 4 6 2 3 2" xfId="7078" xr:uid="{54654E97-560F-4391-8EF8-574FCE4F2A97}"/>
    <cellStyle name="Comma 2 2 4 6 2 3 2 2" xfId="26794" xr:uid="{1BDC0A26-AE79-4478-B4B6-FA8EC12255C3}"/>
    <cellStyle name="Comma 2 2 4 6 2 3 2 3" xfId="18639" xr:uid="{BFCFEA03-860A-444C-A2BA-DFE26032BB36}"/>
    <cellStyle name="Comma 2 2 4 6 2 3 3" xfId="4534" xr:uid="{AB7419F6-794E-4B2C-9F66-8B5F00DFA2FB}"/>
    <cellStyle name="Comma 2 2 4 6 2 3 3 2" xfId="16318" xr:uid="{2B7722B3-46D2-4B29-B14B-C99A3A85AEB0}"/>
    <cellStyle name="Comma 2 2 4 6 2 3 4" xfId="11928" xr:uid="{559E87FC-0A90-4E7A-B809-1634100FCE1C}"/>
    <cellStyle name="Comma 2 2 4 6 2 3 4 2" xfId="23383" xr:uid="{871BE77C-FBA3-49C4-AE4A-C371ED7F83F5}"/>
    <cellStyle name="Comma 2 2 4 6 2 3 5" xfId="24596" xr:uid="{B0F3A74E-D7C2-4465-9DAB-E4B312B20A40}"/>
    <cellStyle name="Comma 2 2 4 6 2 3 6" xfId="14434" xr:uid="{F2113210-8C9C-410D-AB4D-1DD23EAFD007}"/>
    <cellStyle name="Comma 2 2 4 6 2 4" xfId="3315" xr:uid="{918615AA-913B-4B05-90BE-30C740E91C3E}"/>
    <cellStyle name="Comma 2 2 4 6 2 4 2" xfId="5207" xr:uid="{3534DE42-BCB1-4FAE-83E5-8DD6A1941C65}"/>
    <cellStyle name="Comma 2 2 4 6 2 4 2 2" xfId="16991" xr:uid="{38F7B166-767C-47B2-8765-7EF1BCD13E00}"/>
    <cellStyle name="Comma 2 2 4 6 2 4 3" xfId="25266" xr:uid="{2BAA9651-8D90-4592-BF6A-D27D63A7D25A}"/>
    <cellStyle name="Comma 2 2 4 6 2 4 4" xfId="15107" xr:uid="{CFB9B3D6-DEC6-4786-991D-837A254E8E9F}"/>
    <cellStyle name="Comma 2 2 4 6 2 5" xfId="5645" xr:uid="{2DCE0A77-FAE6-47A7-A270-7DC83FFEBEA7}"/>
    <cellStyle name="Comma 2 2 4 6 2 5 2" xfId="25674" xr:uid="{6DFE7AC8-9501-4BDC-9110-0FCE207A6496}"/>
    <cellStyle name="Comma 2 2 4 6 2 5 3" xfId="17413" xr:uid="{F6AFE583-6DBD-47BD-8503-8DB5549B2844}"/>
    <cellStyle name="Comma 2 2 4 6 2 6" xfId="4338" xr:uid="{581C5694-1FAF-4703-89D9-12EB0BE965E5}"/>
    <cellStyle name="Comma 2 2 4 6 2 6 2" xfId="16122" xr:uid="{70C7C571-713D-4C35-A09D-20BD30E490C0}"/>
    <cellStyle name="Comma 2 2 4 6 2 7" xfId="11256" xr:uid="{A9AD533D-1826-4B2F-9D68-38CDA8ADEC90}"/>
    <cellStyle name="Comma 2 2 4 6 2 7 2" xfId="22711" xr:uid="{8701EE24-9C0E-45F0-A6A9-47045AF438DC}"/>
    <cellStyle name="Comma 2 2 4 6 2 8" xfId="24411" xr:uid="{A2C1B8F4-EB11-43E3-9456-0A94BFEB5609}"/>
    <cellStyle name="Comma 2 2 4 6 2 9" xfId="14238" xr:uid="{D588340B-4E4B-4937-997A-DDA49176698D}"/>
    <cellStyle name="Comma 2 2 4 6 3" xfId="2731" xr:uid="{E2772746-CA17-4B10-AD7F-914A953FB50A}"/>
    <cellStyle name="Comma 2 2 4 6 3 2" xfId="7442" xr:uid="{8D522A91-41B2-4049-A0F5-089E39AE20D5}"/>
    <cellStyle name="Comma 2 2 4 6 3 2 2" xfId="12226" xr:uid="{201F2B3B-2309-4CDD-BD12-59D36C829A37}"/>
    <cellStyle name="Comma 2 2 4 6 3 2 2 2" xfId="23681" xr:uid="{F9B96A4A-FEA7-4E43-AC8F-91B3CE2DD05C}"/>
    <cellStyle name="Comma 2 2 4 6 3 2 3" xfId="27158" xr:uid="{29C8FCA2-E5F3-4EBB-A386-F23494F79DD1}"/>
    <cellStyle name="Comma 2 2 4 6 3 2 4" xfId="18960" xr:uid="{E69DB0D8-A8E3-410F-B6DF-D71328F0F2AF}"/>
    <cellStyle name="Comma 2 2 4 6 3 3" xfId="6011" xr:uid="{CF316E8D-7668-4F04-A2C0-7EAC5B632E1D}"/>
    <cellStyle name="Comma 2 2 4 6 3 3 2" xfId="25972" xr:uid="{5B7DB925-330A-4DC9-8579-9134F16A44DB}"/>
    <cellStyle name="Comma 2 2 4 6 3 3 3" xfId="17733" xr:uid="{D2D1B35C-1245-4EA8-B47E-8C9CBEFC16D2}"/>
    <cellStyle name="Comma 2 2 4 6 3 4" xfId="4625" xr:uid="{EFDC5118-0B7F-4F39-AA1D-A112F84DDEDF}"/>
    <cellStyle name="Comma 2 2 4 6 3 4 2" xfId="16409" xr:uid="{F7CDF0AD-0F91-4490-847B-6E36F8FD446D}"/>
    <cellStyle name="Comma 2 2 4 6 3 5" xfId="11349" xr:uid="{4188F711-30AF-43F3-8DC5-07CBA2A4CC85}"/>
    <cellStyle name="Comma 2 2 4 6 3 5 2" xfId="22804" xr:uid="{FD567E9E-D523-4DF3-A62C-149B4B4A4A12}"/>
    <cellStyle name="Comma 2 2 4 6 3 6" xfId="24686" xr:uid="{D7616A82-0E4F-4F87-95CD-FA508302AA72}"/>
    <cellStyle name="Comma 2 2 4 6 3 7" xfId="14525" xr:uid="{1A8AE129-7E68-44E3-A926-6CCDC529A5CF}"/>
    <cellStyle name="Comma 2 2 4 6 4" xfId="2550" xr:uid="{268F5434-C405-4E9F-99E2-7BEAE679669B}"/>
    <cellStyle name="Comma 2 2 4 6 4 2" xfId="7953" xr:uid="{534D99D5-A69A-4C7A-BC22-783B07F72340}"/>
    <cellStyle name="Comma 2 2 4 6 4 2 2" xfId="12662" xr:uid="{C2435F0F-DABB-459B-A2DF-BF6D592FFE28}"/>
    <cellStyle name="Comma 2 2 4 6 4 2 2 2" xfId="24117" xr:uid="{04D21A22-D7A5-447D-9449-4CACD81D5561}"/>
    <cellStyle name="Comma 2 2 4 6 4 2 3" xfId="27659" xr:uid="{A9D39AB6-2C08-49B4-B9EB-DAD7DCE2F356}"/>
    <cellStyle name="Comma 2 2 4 6 4 2 4" xfId="19419" xr:uid="{111544C5-3F47-4E63-95E9-3B48650BFB1B}"/>
    <cellStyle name="Comma 2 2 4 6 4 3" xfId="6678" xr:uid="{7F847EFE-1847-442A-B18D-9AC4453EE98A}"/>
    <cellStyle name="Comma 2 2 4 6 4 3 2" xfId="26442" xr:uid="{EAA787F1-0F42-471B-8E49-A1AD45665B20}"/>
    <cellStyle name="Comma 2 2 4 6 4 3 3" xfId="18266" xr:uid="{036D4202-ACD6-464A-A727-A21A0A6B2334}"/>
    <cellStyle name="Comma 2 2 4 6 4 4" xfId="4445" xr:uid="{0760BD52-67EA-43FA-A826-9BC97CF0EA33}"/>
    <cellStyle name="Comma 2 2 4 6 4 4 2" xfId="16229" xr:uid="{0B92756A-3DF4-4671-91E4-771568A5FF96}"/>
    <cellStyle name="Comma 2 2 4 6 4 5" xfId="11577" xr:uid="{060004D6-7621-491D-8DC8-4FF430942B24}"/>
    <cellStyle name="Comma 2 2 4 6 4 5 2" xfId="23032" xr:uid="{AF19C9D0-1716-4D03-9853-4785FC7A9595}"/>
    <cellStyle name="Comma 2 2 4 6 4 6" xfId="24508" xr:uid="{D8A12316-D286-4E45-AB88-0F4AD3CAA462}"/>
    <cellStyle name="Comma 2 2 4 6 4 7" xfId="14345" xr:uid="{36CC1C5A-CBEC-48E3-B969-4C09C12B95DC}"/>
    <cellStyle name="Comma 2 2 4 6 5" xfId="3054" xr:uid="{2BD60446-48DC-4C04-B23C-7307231D4FCC}"/>
    <cellStyle name="Comma 2 2 4 6 5 2" xfId="6872" xr:uid="{2E2AA874-3887-400A-897E-052D658C5118}"/>
    <cellStyle name="Comma 2 2 4 6 5 2 2" xfId="26597" xr:uid="{6496D542-A0CD-447B-B979-5927D3C4A47C}"/>
    <cellStyle name="Comma 2 2 4 6 5 2 3" xfId="18438" xr:uid="{DFCBF5E4-DE02-4954-B026-5C9E7335FA09}"/>
    <cellStyle name="Comma 2 2 4 6 5 3" xfId="4947" xr:uid="{4716FC82-4155-47CB-AF13-0461689AF2A7}"/>
    <cellStyle name="Comma 2 2 4 6 5 3 2" xfId="16731" xr:uid="{AAA5E493-B00C-4EDD-B0B5-944618DC06B1}"/>
    <cellStyle name="Comma 2 2 4 6 5 4" xfId="11732" xr:uid="{C4C0BAF9-2BB4-4C0C-9EAB-8E3581617A7D}"/>
    <cellStyle name="Comma 2 2 4 6 5 4 2" xfId="23187" xr:uid="{0200D743-ADFD-4F8C-BD62-320487CD7872}"/>
    <cellStyle name="Comma 2 2 4 6 5 5" xfId="25006" xr:uid="{1F94AEDC-568A-4063-8B79-2CA2CD4C0141}"/>
    <cellStyle name="Comma 2 2 4 6 5 6" xfId="14847" xr:uid="{A0C42762-814F-4A49-A2C3-EB3994465924}"/>
    <cellStyle name="Comma 2 2 4 6 6" xfId="5374" xr:uid="{D78C6EDB-BCAD-427A-B39B-74E3AABDA839}"/>
    <cellStyle name="Comma 2 2 4 6 6 2" xfId="25433" xr:uid="{4FFBF5BD-7433-4736-9DC2-32CADE8BEADC}"/>
    <cellStyle name="Comma 2 2 4 6 6 3" xfId="17158" xr:uid="{40E9212E-4F10-486A-A99B-8F0988EF626B}"/>
    <cellStyle name="Comma 2 2 4 6 7" xfId="3912" xr:uid="{860D7519-1543-4699-9294-363B60EFA4A4}"/>
    <cellStyle name="Comma 2 2 4 6 7 2" xfId="15699" xr:uid="{437FF19A-DC83-4C2A-A6B8-591304B841B1}"/>
    <cellStyle name="Comma 2 2 4 6 8" xfId="11154" xr:uid="{B5F6E8BA-6373-406C-889E-3E85B5481E9A}"/>
    <cellStyle name="Comma 2 2 4 6 8 2" xfId="22609" xr:uid="{BF179E32-1C4F-4A20-8C2C-92149BB9DB14}"/>
    <cellStyle name="Comma 2 2 4 6 9" xfId="24220" xr:uid="{136132E4-3574-46AE-BCA2-0528A5D634F0}"/>
    <cellStyle name="Comma 2 2 4 7" xfId="1393" xr:uid="{245FA5D9-3EA0-42E2-A3AF-F39B5828F62D}"/>
    <cellStyle name="Comma 2 2 4 7 10" xfId="13836" xr:uid="{1D389945-9099-4B46-AD2F-8330C156B1E8}"/>
    <cellStyle name="Comma 2 2 4 7 2" xfId="2436" xr:uid="{592B5AB0-0463-4195-A7D2-5C23CFB86579}"/>
    <cellStyle name="Comma 2 2 4 7 2 2" xfId="2821" xr:uid="{81B2C98F-E728-4C6E-8FE4-4475EC8A4B3B}"/>
    <cellStyle name="Comma 2 2 4 7 2 2 2" xfId="7696" xr:uid="{3F1ADCE8-49F0-44FD-8560-D7FAF941C8C9}"/>
    <cellStyle name="Comma 2 2 4 7 2 2 2 2" xfId="12471" xr:uid="{E0184603-B688-4AE8-852A-7478D9A14728}"/>
    <cellStyle name="Comma 2 2 4 7 2 2 2 2 2" xfId="23926" xr:uid="{6C1E51B8-279F-4CE8-B007-AE019A451F3D}"/>
    <cellStyle name="Comma 2 2 4 7 2 2 2 3" xfId="27403" xr:uid="{52F43743-A06B-449D-A5CE-56817A207B88}"/>
    <cellStyle name="Comma 2 2 4 7 2 2 2 4" xfId="19207" xr:uid="{24B836CD-FC79-4540-A248-C5E77EACAF46}"/>
    <cellStyle name="Comma 2 2 4 7 2 2 3" xfId="6265" xr:uid="{1D3055B1-387C-4F87-A203-4D86D9D13763}"/>
    <cellStyle name="Comma 2 2 4 7 2 2 3 2" xfId="26217" xr:uid="{B188C9D8-D8DF-4C5F-8F89-3AC00968659A}"/>
    <cellStyle name="Comma 2 2 4 7 2 2 3 3" xfId="17982" xr:uid="{98FDD3A5-6144-4876-ABDC-367F70E1661A}"/>
    <cellStyle name="Comma 2 2 4 7 2 2 4" xfId="4715" xr:uid="{27258CCC-BBAB-4A6C-A628-FA8627F15A17}"/>
    <cellStyle name="Comma 2 2 4 7 2 2 4 2" xfId="16499" xr:uid="{E11A4CF8-2F97-4699-B9BC-5E4D1B61799E}"/>
    <cellStyle name="Comma 2 2 4 7 2 2 5" xfId="11438" xr:uid="{34D8689A-6876-4FA1-AE94-FB06D5F85F35}"/>
    <cellStyle name="Comma 2 2 4 7 2 2 5 2" xfId="22893" xr:uid="{65BC7EAA-8688-4D3E-8BAF-7FE49AED9DFF}"/>
    <cellStyle name="Comma 2 2 4 7 2 2 6" xfId="24775" xr:uid="{B36D1F2C-6732-4326-975C-3A8AF12E17B1}"/>
    <cellStyle name="Comma 2 2 4 7 2 2 7" xfId="14614" xr:uid="{66F7260B-782A-4BDA-91FB-2795E89C80FE}"/>
    <cellStyle name="Comma 2 2 4 7 2 3" xfId="2640" xr:uid="{5AF21B62-8A3A-426D-AE5E-E059C649BE29}"/>
    <cellStyle name="Comma 2 2 4 7 2 3 2" xfId="7079" xr:uid="{8D4AC714-AC34-4173-84CD-27374219FD19}"/>
    <cellStyle name="Comma 2 2 4 7 2 3 2 2" xfId="26795" xr:uid="{ABE3FA99-0F4F-4368-9773-8B43B80F8916}"/>
    <cellStyle name="Comma 2 2 4 7 2 3 2 3" xfId="18640" xr:uid="{D50A7E2C-155D-4236-8B25-230562252525}"/>
    <cellStyle name="Comma 2 2 4 7 2 3 3" xfId="4535" xr:uid="{40BB0A7B-A046-4112-9532-1DA67150CE94}"/>
    <cellStyle name="Comma 2 2 4 7 2 3 3 2" xfId="16319" xr:uid="{DA4E5DCB-91B5-4E43-9453-DF247F2C6048}"/>
    <cellStyle name="Comma 2 2 4 7 2 3 4" xfId="11929" xr:uid="{904FC891-8E16-401F-91CA-F2B160460C5A}"/>
    <cellStyle name="Comma 2 2 4 7 2 3 4 2" xfId="23384" xr:uid="{E97726B8-75FD-4271-A904-F1C77DFA186B}"/>
    <cellStyle name="Comma 2 2 4 7 2 3 5" xfId="24597" xr:uid="{44A6AE08-B221-4787-9EC8-BB0FC47F57CF}"/>
    <cellStyle name="Comma 2 2 4 7 2 3 6" xfId="14435" xr:uid="{01BB831F-524F-4EBF-879D-792704AE8E11}"/>
    <cellStyle name="Comma 2 2 4 7 2 4" xfId="3316" xr:uid="{3B90916C-01CD-4F82-B34A-0E4FF554FA1E}"/>
    <cellStyle name="Comma 2 2 4 7 2 4 2" xfId="5208" xr:uid="{3DBDAED5-3618-41A1-99E2-57492AE692E9}"/>
    <cellStyle name="Comma 2 2 4 7 2 4 2 2" xfId="16992" xr:uid="{F08FABFB-D6FE-4BE2-81D0-69469BE9360E}"/>
    <cellStyle name="Comma 2 2 4 7 2 4 3" xfId="25267" xr:uid="{9B9016B0-E946-4472-92D9-A574797C061B}"/>
    <cellStyle name="Comma 2 2 4 7 2 4 4" xfId="15108" xr:uid="{5DD8A155-CB54-49EE-B0D5-940008619310}"/>
    <cellStyle name="Comma 2 2 4 7 2 5" xfId="5646" xr:uid="{C3FAE4AB-E206-45B2-93CA-131428D399F5}"/>
    <cellStyle name="Comma 2 2 4 7 2 5 2" xfId="25675" xr:uid="{6DBDDD6C-255F-48D9-94F3-F6A2F7F36C36}"/>
    <cellStyle name="Comma 2 2 4 7 2 5 3" xfId="17414" xr:uid="{62D29B07-0042-4E54-AE11-95B950C760E4}"/>
    <cellStyle name="Comma 2 2 4 7 2 6" xfId="4339" xr:uid="{4EBE75AC-6362-4ACD-B7B5-748823943C50}"/>
    <cellStyle name="Comma 2 2 4 7 2 6 2" xfId="16123" xr:uid="{557E2AF1-ABD2-429A-BE08-6EE1CC22A4F5}"/>
    <cellStyle name="Comma 2 2 4 7 2 7" xfId="11257" xr:uid="{43C7AACA-65F0-4DD4-8F96-F360CA3C6316}"/>
    <cellStyle name="Comma 2 2 4 7 2 7 2" xfId="22712" xr:uid="{A25D18A6-EDE4-4B51-85B4-37DBD0E35C40}"/>
    <cellStyle name="Comma 2 2 4 7 2 8" xfId="24412" xr:uid="{2981AC1C-CD5D-409E-AF8C-FE43E515B203}"/>
    <cellStyle name="Comma 2 2 4 7 2 9" xfId="14239" xr:uid="{5A39F9FD-12A5-407E-92AF-484A45B3FA05}"/>
    <cellStyle name="Comma 2 2 4 7 3" xfId="2732" xr:uid="{99F84E3E-7F0A-4136-834A-6AEF90AB0982}"/>
    <cellStyle name="Comma 2 2 4 7 3 2" xfId="7443" xr:uid="{42C902A1-C26A-421A-83B4-B016104DC120}"/>
    <cellStyle name="Comma 2 2 4 7 3 2 2" xfId="12227" xr:uid="{2DA02D2A-3649-45EB-9442-5B3F56CA1011}"/>
    <cellStyle name="Comma 2 2 4 7 3 2 2 2" xfId="23682" xr:uid="{B1A6C566-CD23-4C89-BA07-DAF7E8540EE6}"/>
    <cellStyle name="Comma 2 2 4 7 3 2 3" xfId="27159" xr:uid="{2519C717-CE71-4AEC-B8BE-C7FC8D9188D3}"/>
    <cellStyle name="Comma 2 2 4 7 3 2 4" xfId="18961" xr:uid="{4365FF6B-1BCE-4069-BE18-7AB29E4D8F69}"/>
    <cellStyle name="Comma 2 2 4 7 3 3" xfId="6012" xr:uid="{B9BC2D41-C8F3-40AD-B3F8-D0AFA029FC85}"/>
    <cellStyle name="Comma 2 2 4 7 3 3 2" xfId="25973" xr:uid="{520397B4-78EC-4418-8F67-C116AAE78992}"/>
    <cellStyle name="Comma 2 2 4 7 3 3 3" xfId="17734" xr:uid="{4C0666F7-C75E-44A4-B081-F46D4EF4D2C3}"/>
    <cellStyle name="Comma 2 2 4 7 3 4" xfId="4626" xr:uid="{B7E350A9-2BCC-4952-9BD3-079C0A1A6068}"/>
    <cellStyle name="Comma 2 2 4 7 3 4 2" xfId="16410" xr:uid="{10192DAE-DFC9-4E4C-A63C-35D781671357}"/>
    <cellStyle name="Comma 2 2 4 7 3 5" xfId="11350" xr:uid="{8E7709D7-B531-4C5B-B391-EEAA085B0CE4}"/>
    <cellStyle name="Comma 2 2 4 7 3 5 2" xfId="22805" xr:uid="{F2048ED3-1245-44C2-A72A-330B9FCBE7A8}"/>
    <cellStyle name="Comma 2 2 4 7 3 6" xfId="24687" xr:uid="{EC1750CE-4D94-4EF2-A547-CB4999784B51}"/>
    <cellStyle name="Comma 2 2 4 7 3 7" xfId="14526" xr:uid="{E32D8493-E380-4398-9ACB-F5C8E59134BD}"/>
    <cellStyle name="Comma 2 2 4 7 4" xfId="2551" xr:uid="{2B41D6F8-007C-4235-B611-A30378E3CE05}"/>
    <cellStyle name="Comma 2 2 4 7 4 2" xfId="7954" xr:uid="{3D866F22-9A89-4664-AB8F-A293E5B0BCB2}"/>
    <cellStyle name="Comma 2 2 4 7 4 2 2" xfId="12663" xr:uid="{C0089660-2E5F-4135-8E6A-083D23B2BF7A}"/>
    <cellStyle name="Comma 2 2 4 7 4 2 2 2" xfId="24118" xr:uid="{ADFFEA66-5B1D-4B10-944F-E5542E4A8159}"/>
    <cellStyle name="Comma 2 2 4 7 4 2 3" xfId="27660" xr:uid="{21F56E59-7BB3-4A0C-B167-DAA2E68FB223}"/>
    <cellStyle name="Comma 2 2 4 7 4 2 4" xfId="19420" xr:uid="{CD8CC6DA-465F-4611-833D-D6AD396CA76E}"/>
    <cellStyle name="Comma 2 2 4 7 4 3" xfId="6679" xr:uid="{C2C7C259-6155-458C-872D-E749E328E077}"/>
    <cellStyle name="Comma 2 2 4 7 4 3 2" xfId="26443" xr:uid="{EEFB217A-75D5-438E-A2D1-C2ACC78E4F6A}"/>
    <cellStyle name="Comma 2 2 4 7 4 3 3" xfId="18267" xr:uid="{3B506853-8A1D-4196-9CB9-ADDCB38BD477}"/>
    <cellStyle name="Comma 2 2 4 7 4 4" xfId="4446" xr:uid="{E952770B-21B5-4997-8220-53C560C8AF86}"/>
    <cellStyle name="Comma 2 2 4 7 4 4 2" xfId="16230" xr:uid="{8AC37506-D9D6-42B9-84B7-526D7E9B08E3}"/>
    <cellStyle name="Comma 2 2 4 7 4 5" xfId="11578" xr:uid="{D9DDB0DB-5C19-413C-8F26-2300CD759721}"/>
    <cellStyle name="Comma 2 2 4 7 4 5 2" xfId="23033" xr:uid="{D78A5FAE-348F-4884-9039-CFC92D67BD51}"/>
    <cellStyle name="Comma 2 2 4 7 4 6" xfId="24509" xr:uid="{CFBF9969-9972-46E3-8D30-B3899343D810}"/>
    <cellStyle name="Comma 2 2 4 7 4 7" xfId="14346" xr:uid="{7C61A451-624D-42DA-903C-F9687D30D729}"/>
    <cellStyle name="Comma 2 2 4 7 5" xfId="3055" xr:uid="{7001B51E-92DD-4E1F-A94D-BF0D7A16B8AE}"/>
    <cellStyle name="Comma 2 2 4 7 5 2" xfId="6873" xr:uid="{9BBAB07B-9E44-4548-BD48-9BD726283921}"/>
    <cellStyle name="Comma 2 2 4 7 5 2 2" xfId="26598" xr:uid="{A2A77C9F-B6F2-4D59-A19F-AF8BDA80A223}"/>
    <cellStyle name="Comma 2 2 4 7 5 2 3" xfId="18439" xr:uid="{38E10BFE-349D-42D8-832C-5C072C2783D4}"/>
    <cellStyle name="Comma 2 2 4 7 5 3" xfId="4948" xr:uid="{0656893B-D90E-4911-8CD7-D3E7D3A37025}"/>
    <cellStyle name="Comma 2 2 4 7 5 3 2" xfId="16732" xr:uid="{1008E891-A6A1-4F97-92E0-6196E6717213}"/>
    <cellStyle name="Comma 2 2 4 7 5 4" xfId="11733" xr:uid="{2E5DB448-B84A-4BE3-95DC-7538C3AA36BE}"/>
    <cellStyle name="Comma 2 2 4 7 5 4 2" xfId="23188" xr:uid="{47DD2A18-81A8-42EE-A8BA-BBAE9610189C}"/>
    <cellStyle name="Comma 2 2 4 7 5 5" xfId="25007" xr:uid="{9E9FD042-10B2-4C72-B970-88B2D3F64F6C}"/>
    <cellStyle name="Comma 2 2 4 7 5 6" xfId="14848" xr:uid="{299ED588-B4FC-4F75-9DC8-0B677EAEE90E}"/>
    <cellStyle name="Comma 2 2 4 7 6" xfId="5375" xr:uid="{BEF31BDF-6B05-452D-8C2F-BDBEE8A2110C}"/>
    <cellStyle name="Comma 2 2 4 7 6 2" xfId="25434" xr:uid="{A83C5C42-3EBD-4F16-A961-31EF7BB72762}"/>
    <cellStyle name="Comma 2 2 4 7 6 3" xfId="17159" xr:uid="{044EC002-3A73-483F-870D-79F865579FCA}"/>
    <cellStyle name="Comma 2 2 4 7 7" xfId="3913" xr:uid="{1C484E85-AA30-46B1-89B5-4D12DD21E6D6}"/>
    <cellStyle name="Comma 2 2 4 7 7 2" xfId="15700" xr:uid="{73C5C4D4-4E1D-44D9-A289-DBDE227748B3}"/>
    <cellStyle name="Comma 2 2 4 7 8" xfId="11155" xr:uid="{525CF36C-B3BE-40E6-8213-CEA6FF66EB9F}"/>
    <cellStyle name="Comma 2 2 4 7 8 2" xfId="22610" xr:uid="{98E0DDB5-E8E6-47D7-ADDD-AD30576920C8}"/>
    <cellStyle name="Comma 2 2 4 7 9" xfId="24221" xr:uid="{50B5BB48-C56A-4F35-8554-BC670F4AD57F}"/>
    <cellStyle name="Comma 2 2 4 8" xfId="1394" xr:uid="{09832664-E3FC-4C73-B3A6-3055C4F67FF5}"/>
    <cellStyle name="Comma 2 2 4 8 10" xfId="13837" xr:uid="{A6394686-F390-4181-B61F-84CA60997BE8}"/>
    <cellStyle name="Comma 2 2 4 8 2" xfId="2437" xr:uid="{08A252B5-357B-458F-870A-1149B655994E}"/>
    <cellStyle name="Comma 2 2 4 8 2 2" xfId="2822" xr:uid="{23F5094D-3D0F-4561-BA91-48452D97ED60}"/>
    <cellStyle name="Comma 2 2 4 8 2 2 2" xfId="7697" xr:uid="{1C1E7167-57D9-4C7A-BA51-6168493A8126}"/>
    <cellStyle name="Comma 2 2 4 8 2 2 2 2" xfId="12472" xr:uid="{69047F28-A04C-454F-8318-B10B88D33538}"/>
    <cellStyle name="Comma 2 2 4 8 2 2 2 2 2" xfId="23927" xr:uid="{F36D42F3-8635-4C26-8E8D-682CF2E1BEBD}"/>
    <cellStyle name="Comma 2 2 4 8 2 2 2 3" xfId="27404" xr:uid="{ECCDE891-BFA5-44D2-8E38-E69E2E215902}"/>
    <cellStyle name="Comma 2 2 4 8 2 2 2 4" xfId="19208" xr:uid="{7D3C7974-F800-40D7-9EA6-452FC2744A7E}"/>
    <cellStyle name="Comma 2 2 4 8 2 2 3" xfId="6266" xr:uid="{1C2D2958-AC0E-48EB-867F-DA33EFC9E96B}"/>
    <cellStyle name="Comma 2 2 4 8 2 2 3 2" xfId="26218" xr:uid="{2BEBAE94-7A60-4D31-944A-52D93DAEF26C}"/>
    <cellStyle name="Comma 2 2 4 8 2 2 3 3" xfId="17983" xr:uid="{3D56644D-3BA9-4B5C-BCA0-887F149B3745}"/>
    <cellStyle name="Comma 2 2 4 8 2 2 4" xfId="4716" xr:uid="{8A8DB713-5BC0-467F-9C65-EC3694F6BABB}"/>
    <cellStyle name="Comma 2 2 4 8 2 2 4 2" xfId="16500" xr:uid="{F4BB4A93-0158-46C1-ACFC-D77D00A3EB47}"/>
    <cellStyle name="Comma 2 2 4 8 2 2 5" xfId="11439" xr:uid="{5160C6FE-DE80-438A-8EB2-45E4E80EA178}"/>
    <cellStyle name="Comma 2 2 4 8 2 2 5 2" xfId="22894" xr:uid="{324D58C2-CAB5-485A-BE4D-87778EDBF177}"/>
    <cellStyle name="Comma 2 2 4 8 2 2 6" xfId="24776" xr:uid="{8F0DE24C-6469-4281-B1FA-999EE0988F68}"/>
    <cellStyle name="Comma 2 2 4 8 2 2 7" xfId="14615" xr:uid="{30B34E7C-0303-4B71-9CB1-2A619A42A65B}"/>
    <cellStyle name="Comma 2 2 4 8 2 3" xfId="2641" xr:uid="{AE3834C0-8BF1-4125-BA4C-F355B4668D34}"/>
    <cellStyle name="Comma 2 2 4 8 2 3 2" xfId="7080" xr:uid="{5E576707-3F6F-47DA-9ED4-D1B48DD6ABA3}"/>
    <cellStyle name="Comma 2 2 4 8 2 3 2 2" xfId="26796" xr:uid="{D7A2FD5F-E978-41E0-AEED-C247E49B8900}"/>
    <cellStyle name="Comma 2 2 4 8 2 3 2 3" xfId="18641" xr:uid="{3ADADEDC-73D7-4C7F-BDF8-DA867ECA0D39}"/>
    <cellStyle name="Comma 2 2 4 8 2 3 3" xfId="4536" xr:uid="{509462BE-CB20-44F0-B37B-513AB254F03D}"/>
    <cellStyle name="Comma 2 2 4 8 2 3 3 2" xfId="16320" xr:uid="{0B846355-2022-4910-B141-97F0888A16F5}"/>
    <cellStyle name="Comma 2 2 4 8 2 3 4" xfId="11930" xr:uid="{B5D95C73-22A6-4BA1-8A01-B9552CD7247B}"/>
    <cellStyle name="Comma 2 2 4 8 2 3 4 2" xfId="23385" xr:uid="{0A4A511A-6F3A-44BB-9E79-BFA45D7B6CDA}"/>
    <cellStyle name="Comma 2 2 4 8 2 3 5" xfId="24598" xr:uid="{CE127ED8-9501-4BCE-B3BE-33FE2E9C94A4}"/>
    <cellStyle name="Comma 2 2 4 8 2 3 6" xfId="14436" xr:uid="{39582ADA-99AB-46AF-893C-639E5A09A6A0}"/>
    <cellStyle name="Comma 2 2 4 8 2 4" xfId="3317" xr:uid="{BFA4755B-69A2-46E4-ACA5-AE89C8FCB79C}"/>
    <cellStyle name="Comma 2 2 4 8 2 4 2" xfId="5209" xr:uid="{0D027417-E183-4D12-8BC3-C755D1FC7298}"/>
    <cellStyle name="Comma 2 2 4 8 2 4 2 2" xfId="16993" xr:uid="{415CC9EE-93E7-43BC-BE84-86BD2AE7AA79}"/>
    <cellStyle name="Comma 2 2 4 8 2 4 3" xfId="25268" xr:uid="{9CED040A-46E6-45C4-A326-37A6C7D57BA6}"/>
    <cellStyle name="Comma 2 2 4 8 2 4 4" xfId="15109" xr:uid="{4221DA12-6F59-4853-8B97-15F918B5ABCF}"/>
    <cellStyle name="Comma 2 2 4 8 2 5" xfId="5647" xr:uid="{792407FE-B9A5-4B4B-A0D7-3B0AC646F08C}"/>
    <cellStyle name="Comma 2 2 4 8 2 5 2" xfId="25676" xr:uid="{ED45AD6F-2DDD-4602-8321-405B966CDAD6}"/>
    <cellStyle name="Comma 2 2 4 8 2 5 3" xfId="17415" xr:uid="{2D6E8DAE-3024-4E83-ADB4-F02B541F2908}"/>
    <cellStyle name="Comma 2 2 4 8 2 6" xfId="4340" xr:uid="{EE89B420-4D33-4456-AE11-ADF6AEDD7A0A}"/>
    <cellStyle name="Comma 2 2 4 8 2 6 2" xfId="16124" xr:uid="{A9E81C32-E4EE-4E12-AB3A-B976992CB83D}"/>
    <cellStyle name="Comma 2 2 4 8 2 7" xfId="11258" xr:uid="{5C5C106F-17E6-4169-ADD2-EF89E07C913C}"/>
    <cellStyle name="Comma 2 2 4 8 2 7 2" xfId="22713" xr:uid="{416FAFC3-6711-40E9-83E1-9903D8F658EC}"/>
    <cellStyle name="Comma 2 2 4 8 2 8" xfId="24413" xr:uid="{DBEC3E56-20D5-4C92-A0DA-76FB18BCC00E}"/>
    <cellStyle name="Comma 2 2 4 8 2 9" xfId="14240" xr:uid="{9F2F134E-7B97-4A3E-8695-34B19D538BC2}"/>
    <cellStyle name="Comma 2 2 4 8 3" xfId="2733" xr:uid="{9111A273-CCA8-4684-A173-49E6058DB40C}"/>
    <cellStyle name="Comma 2 2 4 8 3 2" xfId="7444" xr:uid="{F75FFA49-3D4A-44AD-9B55-244F35C09715}"/>
    <cellStyle name="Comma 2 2 4 8 3 2 2" xfId="12228" xr:uid="{BF3F162C-5DB5-49C3-9223-6786ADA56EBA}"/>
    <cellStyle name="Comma 2 2 4 8 3 2 2 2" xfId="23683" xr:uid="{25E93364-EB87-41E6-A285-08E65678DFC8}"/>
    <cellStyle name="Comma 2 2 4 8 3 2 3" xfId="27160" xr:uid="{117AF980-5350-4492-856A-99CEE39D7F98}"/>
    <cellStyle name="Comma 2 2 4 8 3 2 4" xfId="18962" xr:uid="{B783932B-46AA-49F7-A2AC-903814FD13F3}"/>
    <cellStyle name="Comma 2 2 4 8 3 3" xfId="6013" xr:uid="{E3AE4D99-9BD0-40C1-84CD-E8736CF080E6}"/>
    <cellStyle name="Comma 2 2 4 8 3 3 2" xfId="25974" xr:uid="{1E72518D-168E-49AE-82E5-08309F93FF02}"/>
    <cellStyle name="Comma 2 2 4 8 3 3 3" xfId="17735" xr:uid="{45F99E30-BEBF-42FC-BD3F-C4C6E057756B}"/>
    <cellStyle name="Comma 2 2 4 8 3 4" xfId="4627" xr:uid="{5438A2D6-45A4-4EA3-8F27-558BE75F09E2}"/>
    <cellStyle name="Comma 2 2 4 8 3 4 2" xfId="16411" xr:uid="{7AADD31B-B36F-44F2-A404-DB423E5ECD1B}"/>
    <cellStyle name="Comma 2 2 4 8 3 5" xfId="11351" xr:uid="{AAF0A6DE-33F5-43A8-8C1E-A6052DB95959}"/>
    <cellStyle name="Comma 2 2 4 8 3 5 2" xfId="22806" xr:uid="{DC376DD3-A03D-4FA3-8A99-9BB8A2F28F9B}"/>
    <cellStyle name="Comma 2 2 4 8 3 6" xfId="24688" xr:uid="{3BA49205-717D-466D-8B41-A526250340D9}"/>
    <cellStyle name="Comma 2 2 4 8 3 7" xfId="14527" xr:uid="{BCB598AE-D585-48B6-8226-290C564D2438}"/>
    <cellStyle name="Comma 2 2 4 8 4" xfId="2552" xr:uid="{AF5FCB2D-CF5F-4920-BE00-A383D6C9145F}"/>
    <cellStyle name="Comma 2 2 4 8 4 2" xfId="7955" xr:uid="{747F3F5B-7D61-46CA-9A15-30E4D13CAF1F}"/>
    <cellStyle name="Comma 2 2 4 8 4 2 2" xfId="12664" xr:uid="{3AD4A28C-6243-40FD-88DC-50F331246197}"/>
    <cellStyle name="Comma 2 2 4 8 4 2 2 2" xfId="24119" xr:uid="{7F853745-CCAC-45C9-BCB2-B5A5F3329A62}"/>
    <cellStyle name="Comma 2 2 4 8 4 2 3" xfId="27661" xr:uid="{D8F368C4-CD1C-4DEF-945D-F99D51DD7D7F}"/>
    <cellStyle name="Comma 2 2 4 8 4 2 4" xfId="19421" xr:uid="{01337F6E-D090-4D20-A91C-8A5FAA6D1572}"/>
    <cellStyle name="Comma 2 2 4 8 4 3" xfId="6680" xr:uid="{EB19B19B-FEE8-4407-8AC0-EA3629C03AB1}"/>
    <cellStyle name="Comma 2 2 4 8 4 3 2" xfId="26444" xr:uid="{A3C93059-B826-4353-AEA8-F1309FEFCCA4}"/>
    <cellStyle name="Comma 2 2 4 8 4 3 3" xfId="18268" xr:uid="{6D22069F-E884-4089-967A-12E3D2022F62}"/>
    <cellStyle name="Comma 2 2 4 8 4 4" xfId="4447" xr:uid="{23F08529-BB16-421F-B115-47AAE5D6FCAE}"/>
    <cellStyle name="Comma 2 2 4 8 4 4 2" xfId="16231" xr:uid="{40656C33-55CF-42DC-A807-52AF78BD6E0F}"/>
    <cellStyle name="Comma 2 2 4 8 4 5" xfId="11579" xr:uid="{D215690E-9133-428B-B95B-EE759B6A0308}"/>
    <cellStyle name="Comma 2 2 4 8 4 5 2" xfId="23034" xr:uid="{CB08FB26-3866-4D44-8BC4-A9337A28FD1E}"/>
    <cellStyle name="Comma 2 2 4 8 4 6" xfId="24510" xr:uid="{9BD2A7AF-F847-472F-AF4C-4E49A12F5F34}"/>
    <cellStyle name="Comma 2 2 4 8 4 7" xfId="14347" xr:uid="{AEB9802E-F895-44C6-AFD2-D88FC50EB7E5}"/>
    <cellStyle name="Comma 2 2 4 8 5" xfId="3056" xr:uid="{49236284-C494-451F-ACF6-ECD3A227F344}"/>
    <cellStyle name="Comma 2 2 4 8 5 2" xfId="6874" xr:uid="{51A9DE85-476B-40E7-B0AC-DDD8FB41C180}"/>
    <cellStyle name="Comma 2 2 4 8 5 2 2" xfId="26599" xr:uid="{D58B9F32-DA8F-4698-81E3-E92EFD1BECC9}"/>
    <cellStyle name="Comma 2 2 4 8 5 2 3" xfId="18440" xr:uid="{DBB5F548-7C42-41EB-A747-014ADD260967}"/>
    <cellStyle name="Comma 2 2 4 8 5 3" xfId="4949" xr:uid="{72A4D9D6-BE8B-4D70-91A0-DA44B6AF3433}"/>
    <cellStyle name="Comma 2 2 4 8 5 3 2" xfId="16733" xr:uid="{AB79ECBA-DD1A-4DB9-A885-BE30624967D1}"/>
    <cellStyle name="Comma 2 2 4 8 5 4" xfId="11734" xr:uid="{11B99CEA-1DC8-4449-9163-DC6AE237F88C}"/>
    <cellStyle name="Comma 2 2 4 8 5 4 2" xfId="23189" xr:uid="{6CE6F408-C756-402C-BE0B-1FD8DA1439B6}"/>
    <cellStyle name="Comma 2 2 4 8 5 5" xfId="25008" xr:uid="{B621BD86-17A7-4645-A7F6-8B7A6C6C5F14}"/>
    <cellStyle name="Comma 2 2 4 8 5 6" xfId="14849" xr:uid="{D6620C2C-6A8D-4457-8793-90B14D82EB06}"/>
    <cellStyle name="Comma 2 2 4 8 6" xfId="5376" xr:uid="{25E70870-C9D2-4CAF-ADAB-536B1ACC9A5F}"/>
    <cellStyle name="Comma 2 2 4 8 6 2" xfId="25435" xr:uid="{6A769B1F-8A91-4CEF-8293-A2EA6EE30A6A}"/>
    <cellStyle name="Comma 2 2 4 8 6 3" xfId="17160" xr:uid="{F527CF6C-6429-4E90-8A6B-1E161A14EF64}"/>
    <cellStyle name="Comma 2 2 4 8 7" xfId="3914" xr:uid="{70E466C7-4951-4CEB-8747-816DCDFA12C5}"/>
    <cellStyle name="Comma 2 2 4 8 7 2" xfId="15701" xr:uid="{CD87EA4F-6810-4708-B7E9-846D684217A5}"/>
    <cellStyle name="Comma 2 2 4 8 8" xfId="11156" xr:uid="{1861B5CE-EEEA-49E6-8126-7E9946BCD6D6}"/>
    <cellStyle name="Comma 2 2 4 8 8 2" xfId="22611" xr:uid="{07684CE9-C0F0-456B-9D25-8A89B6BA62AC}"/>
    <cellStyle name="Comma 2 2 4 8 9" xfId="24222" xr:uid="{020D1843-AB5F-4D7D-9ECB-56BE04A4AC4C}"/>
    <cellStyle name="Comma 2 2 4 9" xfId="2424" xr:uid="{E5D44BBC-06DE-4042-B2C7-AC04B3965BE9}"/>
    <cellStyle name="Comma 2 2 4 9 2" xfId="2809" xr:uid="{0795F0D1-FDC0-460B-ABD9-015376EC72D3}"/>
    <cellStyle name="Comma 2 2 4 9 2 2" xfId="7684" xr:uid="{4E2550A2-B731-4B63-8779-BE8C0DE84F68}"/>
    <cellStyle name="Comma 2 2 4 9 2 2 2" xfId="12459" xr:uid="{67D3F403-3FDA-4DF7-B898-E019615BFAD5}"/>
    <cellStyle name="Comma 2 2 4 9 2 2 2 2" xfId="23914" xr:uid="{8F4847E6-0DA9-4CB1-9DBC-94A1EFBB5601}"/>
    <cellStyle name="Comma 2 2 4 9 2 2 3" xfId="27391" xr:uid="{F5B55299-F28F-416B-8958-3D3488178A1B}"/>
    <cellStyle name="Comma 2 2 4 9 2 2 4" xfId="19195" xr:uid="{C4CB1C48-7B79-4107-BF29-215AE9428078}"/>
    <cellStyle name="Comma 2 2 4 9 2 3" xfId="6253" xr:uid="{0567ACE2-2B27-41B1-A585-5822189870FD}"/>
    <cellStyle name="Comma 2 2 4 9 2 3 2" xfId="26205" xr:uid="{9256AD02-A135-4653-B1C7-FFE4AC860C6D}"/>
    <cellStyle name="Comma 2 2 4 9 2 3 3" xfId="17970" xr:uid="{91F412A3-F178-4152-912B-52BBBB07FC96}"/>
    <cellStyle name="Comma 2 2 4 9 2 4" xfId="4703" xr:uid="{6879BCDF-BFFB-43A8-BDF9-ECD0C3B16D6D}"/>
    <cellStyle name="Comma 2 2 4 9 2 4 2" xfId="16487" xr:uid="{2234642C-E272-4968-ACA7-7A8921706134}"/>
    <cellStyle name="Comma 2 2 4 9 2 5" xfId="11426" xr:uid="{4E8D9D60-316E-448B-AB9F-79747B2CB175}"/>
    <cellStyle name="Comma 2 2 4 9 2 5 2" xfId="22881" xr:uid="{A6756442-D4DB-4747-801F-151C9B98AA2F}"/>
    <cellStyle name="Comma 2 2 4 9 2 6" xfId="24763" xr:uid="{65EAA91B-6270-436A-B7E5-6A27D5B5572B}"/>
    <cellStyle name="Comma 2 2 4 9 2 7" xfId="14602" xr:uid="{AA0C0EC3-AAF0-4204-A553-58208BABD880}"/>
    <cellStyle name="Comma 2 2 4 9 3" xfId="2628" xr:uid="{A58CC81B-9CE1-42BF-8CC8-B000332B9897}"/>
    <cellStyle name="Comma 2 2 4 9 3 2" xfId="7067" xr:uid="{58E2F3DC-3CD8-4ED1-B9F7-454BC518EF88}"/>
    <cellStyle name="Comma 2 2 4 9 3 2 2" xfId="26783" xr:uid="{5BE387D1-DD83-41AD-9327-E50EA03771AD}"/>
    <cellStyle name="Comma 2 2 4 9 3 2 3" xfId="18628" xr:uid="{FFED048C-7752-45BB-A0F1-5671AF532AAF}"/>
    <cellStyle name="Comma 2 2 4 9 3 3" xfId="4523" xr:uid="{A3D339D4-6601-40E1-A201-FFFD22EA479B}"/>
    <cellStyle name="Comma 2 2 4 9 3 3 2" xfId="16307" xr:uid="{94729262-17B5-453F-935E-1BCBCF564B81}"/>
    <cellStyle name="Comma 2 2 4 9 3 4" xfId="11917" xr:uid="{778FE240-3847-4496-A001-094D612ED0ED}"/>
    <cellStyle name="Comma 2 2 4 9 3 4 2" xfId="23372" xr:uid="{CF3A0590-2294-4079-8F22-A242DA39F341}"/>
    <cellStyle name="Comma 2 2 4 9 3 5" xfId="24585" xr:uid="{3B8751C7-23A9-45A2-9B2F-6F2F15F78082}"/>
    <cellStyle name="Comma 2 2 4 9 3 6" xfId="14423" xr:uid="{D2EE8044-CA3A-4E7B-92EF-F08621294DFA}"/>
    <cellStyle name="Comma 2 2 4 9 4" xfId="3304" xr:uid="{C98F5D23-AA9F-46EB-81A9-1C8440C40B9B}"/>
    <cellStyle name="Comma 2 2 4 9 4 2" xfId="5196" xr:uid="{1CC1A385-4958-4A98-BA77-3AB02F15782C}"/>
    <cellStyle name="Comma 2 2 4 9 4 2 2" xfId="16980" xr:uid="{986641E7-4B62-4EDF-B98F-38EA57B2D934}"/>
    <cellStyle name="Comma 2 2 4 9 4 3" xfId="25255" xr:uid="{4AFE083F-C9AA-43F5-ABFF-607652F0DEE0}"/>
    <cellStyle name="Comma 2 2 4 9 4 4" xfId="15096" xr:uid="{81F28849-38B0-48A1-B428-E0D7FAF364E3}"/>
    <cellStyle name="Comma 2 2 4 9 5" xfId="5634" xr:uid="{47E8483B-127D-478C-B497-4ED3A50C5B0A}"/>
    <cellStyle name="Comma 2 2 4 9 5 2" xfId="25663" xr:uid="{86B42AAE-6DBE-4C40-9069-3EBA88E972EE}"/>
    <cellStyle name="Comma 2 2 4 9 5 3" xfId="17402" xr:uid="{DC0E1DC6-C064-451B-A68D-9F81DAE3697D}"/>
    <cellStyle name="Comma 2 2 4 9 6" xfId="4327" xr:uid="{5CA47817-6632-47F6-B7E6-B912B1CC6E69}"/>
    <cellStyle name="Comma 2 2 4 9 6 2" xfId="16111" xr:uid="{BC0E026B-C8AE-4C88-AD48-998E1A31B2A4}"/>
    <cellStyle name="Comma 2 2 4 9 7" xfId="11245" xr:uid="{E47EA2AC-1117-4313-B60B-523D81BF788E}"/>
    <cellStyle name="Comma 2 2 4 9 7 2" xfId="22700" xr:uid="{2DE4B243-6998-485F-859C-04875FB260CA}"/>
    <cellStyle name="Comma 2 2 4 9 8" xfId="24400" xr:uid="{0EB57922-6DBA-4A3F-BEE3-F00356397150}"/>
    <cellStyle name="Comma 2 2 4 9 9" xfId="14227" xr:uid="{862D2021-A61D-4761-81B7-EA5096880E35}"/>
    <cellStyle name="Comma 2 2 5" xfId="1395" xr:uid="{87D742A0-57F8-4DE5-9C91-E498F1CDE4C6}"/>
    <cellStyle name="Comma 2 2 5 10" xfId="13838" xr:uid="{36AC2F15-9D00-453D-8BD6-CC94DFC475E3}"/>
    <cellStyle name="Comma 2 2 5 2" xfId="2438" xr:uid="{44B13DB1-560A-4ADE-B3DE-220DC2F252CB}"/>
    <cellStyle name="Comma 2 2 5 2 2" xfId="2823" xr:uid="{21154D7C-1D5A-4EBB-90D0-91255CDB5134}"/>
    <cellStyle name="Comma 2 2 5 2 2 2" xfId="7698" xr:uid="{E84D477C-9005-47E8-AE7F-1AE5B67E0B85}"/>
    <cellStyle name="Comma 2 2 5 2 2 2 2" xfId="12473" xr:uid="{AC2F9872-9B8E-4F83-A43A-6E98AFFAEEFD}"/>
    <cellStyle name="Comma 2 2 5 2 2 2 2 2" xfId="23928" xr:uid="{E24754CD-4158-40A1-A8B7-49B69C75D26B}"/>
    <cellStyle name="Comma 2 2 5 2 2 2 3" xfId="27405" xr:uid="{1C745BC5-AF2C-4F55-912F-F863FF9D8F82}"/>
    <cellStyle name="Comma 2 2 5 2 2 2 4" xfId="19209" xr:uid="{8D0095EF-6E17-41D5-87D4-8272FC796ADB}"/>
    <cellStyle name="Comma 2 2 5 2 2 3" xfId="6267" xr:uid="{D95D8524-2496-4715-B351-6FFBEDCB9572}"/>
    <cellStyle name="Comma 2 2 5 2 2 3 2" xfId="26219" xr:uid="{AA3067A7-06B1-44C0-A219-42B00CFED06F}"/>
    <cellStyle name="Comma 2 2 5 2 2 3 3" xfId="17984" xr:uid="{32A43640-7D40-49A0-AA5C-2494F74D6B4D}"/>
    <cellStyle name="Comma 2 2 5 2 2 4" xfId="4717" xr:uid="{1509DCE2-AF40-4F66-99BE-B306F74784C4}"/>
    <cellStyle name="Comma 2 2 5 2 2 4 2" xfId="16501" xr:uid="{696231D4-F14A-4DE6-A582-6EFE89E71E4F}"/>
    <cellStyle name="Comma 2 2 5 2 2 5" xfId="11440" xr:uid="{29EAC834-13BC-4D72-BE05-7F74E47A1D1C}"/>
    <cellStyle name="Comma 2 2 5 2 2 5 2" xfId="22895" xr:uid="{561FD94F-184A-4776-852A-D0F25907AB7A}"/>
    <cellStyle name="Comma 2 2 5 2 2 6" xfId="24777" xr:uid="{EF2B96B6-5D10-46E8-A230-2D7EC1398C43}"/>
    <cellStyle name="Comma 2 2 5 2 2 7" xfId="14616" xr:uid="{62EEEFF2-FE51-4855-B5A1-3643A91E876E}"/>
    <cellStyle name="Comma 2 2 5 2 3" xfId="2642" xr:uid="{C76323E9-59F6-4B05-A768-E4DB43927DFB}"/>
    <cellStyle name="Comma 2 2 5 2 3 2" xfId="7081" xr:uid="{3032A9CD-B7F8-4900-B294-DCB31D40C34E}"/>
    <cellStyle name="Comma 2 2 5 2 3 2 2" xfId="26797" xr:uid="{0467CFFB-BD72-4B12-837C-1982B136D9B6}"/>
    <cellStyle name="Comma 2 2 5 2 3 2 3" xfId="18642" xr:uid="{13D2C328-B851-4E6D-AB03-1980BB997E83}"/>
    <cellStyle name="Comma 2 2 5 2 3 3" xfId="4537" xr:uid="{D72C212B-D38A-4C0F-81E6-7453DBE17D9D}"/>
    <cellStyle name="Comma 2 2 5 2 3 3 2" xfId="16321" xr:uid="{30487432-2869-44EC-90A6-ACC5BA9F804C}"/>
    <cellStyle name="Comma 2 2 5 2 3 4" xfId="11931" xr:uid="{AA12F319-AD54-4F22-A952-C6D7E47ED991}"/>
    <cellStyle name="Comma 2 2 5 2 3 4 2" xfId="23386" xr:uid="{2F1A9621-7320-47D3-9EC1-179AE7DDC545}"/>
    <cellStyle name="Comma 2 2 5 2 3 5" xfId="24599" xr:uid="{62B962A7-77E4-49B1-95FE-4F089B050E70}"/>
    <cellStyle name="Comma 2 2 5 2 3 6" xfId="14437" xr:uid="{D9AAA29C-88E2-4868-9BD9-8B364AFF6B8C}"/>
    <cellStyle name="Comma 2 2 5 2 4" xfId="3318" xr:uid="{9284937E-02C7-414E-88FA-28AF59142FB5}"/>
    <cellStyle name="Comma 2 2 5 2 4 2" xfId="5210" xr:uid="{9264E778-E41F-4708-86A1-ECA6E222FCFA}"/>
    <cellStyle name="Comma 2 2 5 2 4 2 2" xfId="16994" xr:uid="{387E86BA-C15C-408D-B34A-EFA80F595270}"/>
    <cellStyle name="Comma 2 2 5 2 4 3" xfId="25269" xr:uid="{21FDE8BF-F367-4B39-A2B4-3DC8F05B9DBA}"/>
    <cellStyle name="Comma 2 2 5 2 4 4" xfId="15110" xr:uid="{6530C5F3-86EC-4482-AD3C-E42DCE5F0458}"/>
    <cellStyle name="Comma 2 2 5 2 5" xfId="5648" xr:uid="{70A3EA1C-206F-4C1D-A436-E2E55C71FBD3}"/>
    <cellStyle name="Comma 2 2 5 2 5 2" xfId="25677" xr:uid="{83769AD8-4493-4E45-AD74-C7DBBED135FD}"/>
    <cellStyle name="Comma 2 2 5 2 5 3" xfId="17416" xr:uid="{8B52A00A-05A9-4683-8EDE-70C4D4A448E7}"/>
    <cellStyle name="Comma 2 2 5 2 6" xfId="4341" xr:uid="{D5EB8F07-E9D2-4D46-ABBB-D37CF0BD1570}"/>
    <cellStyle name="Comma 2 2 5 2 6 2" xfId="16125" xr:uid="{717A0B3C-E930-43FA-83CE-49223F0DC6A5}"/>
    <cellStyle name="Comma 2 2 5 2 7" xfId="11259" xr:uid="{7662CE39-D99E-49D5-B564-88246B72418E}"/>
    <cellStyle name="Comma 2 2 5 2 7 2" xfId="22714" xr:uid="{3762C0EB-F047-4C9B-93E8-B9B70A67E6E1}"/>
    <cellStyle name="Comma 2 2 5 2 8" xfId="24414" xr:uid="{C453161F-B737-4055-BD9B-335E1D022ADA}"/>
    <cellStyle name="Comma 2 2 5 2 9" xfId="14241" xr:uid="{6BE11ED2-7306-48BD-A54A-9C8EEBCAA3CA}"/>
    <cellStyle name="Comma 2 2 5 3" xfId="2734" xr:uid="{3C9CEB85-0AF7-444B-AB88-C65C3114E773}"/>
    <cellStyle name="Comma 2 2 5 3 2" xfId="7445" xr:uid="{7ECF1571-DE5F-457A-87CC-131CDD66C5C1}"/>
    <cellStyle name="Comma 2 2 5 3 2 2" xfId="12229" xr:uid="{68AC0624-A364-4DE9-B43B-2E408F2B5053}"/>
    <cellStyle name="Comma 2 2 5 3 2 2 2" xfId="23684" xr:uid="{22252DC2-3587-4A69-85EB-BF966A711D7A}"/>
    <cellStyle name="Comma 2 2 5 3 2 3" xfId="27161" xr:uid="{C9CCB5C0-C619-45E4-A6F1-0F545B04D7BC}"/>
    <cellStyle name="Comma 2 2 5 3 2 4" xfId="18963" xr:uid="{45D7C12C-9CCA-4EDF-B926-1C539D88C123}"/>
    <cellStyle name="Comma 2 2 5 3 3" xfId="6014" xr:uid="{C902710F-4830-4168-8A2B-B3C24C058F48}"/>
    <cellStyle name="Comma 2 2 5 3 3 2" xfId="25975" xr:uid="{866D0837-EBF8-444E-BCD5-2B8AE87CCBB2}"/>
    <cellStyle name="Comma 2 2 5 3 3 3" xfId="17736" xr:uid="{01412129-6989-4A09-B8F5-DE12A872F0FD}"/>
    <cellStyle name="Comma 2 2 5 3 4" xfId="4628" xr:uid="{0D81820D-CD7F-4E46-9757-1F872B52DD21}"/>
    <cellStyle name="Comma 2 2 5 3 4 2" xfId="16412" xr:uid="{FFE81B8C-0440-4F08-8FDF-647F389A0C42}"/>
    <cellStyle name="Comma 2 2 5 3 5" xfId="11352" xr:uid="{4A199674-DF2A-4FF0-B372-563E71CC0CA7}"/>
    <cellStyle name="Comma 2 2 5 3 5 2" xfId="22807" xr:uid="{60D65BA0-A587-40E6-9354-066D59D17A0B}"/>
    <cellStyle name="Comma 2 2 5 3 6" xfId="24689" xr:uid="{C3200F78-A257-4735-8571-877A54B6D72C}"/>
    <cellStyle name="Comma 2 2 5 3 7" xfId="14528" xr:uid="{1C6D3E4A-9756-4F0C-9337-F5CD2160AD5B}"/>
    <cellStyle name="Comma 2 2 5 4" xfId="2553" xr:uid="{F3B88F44-8878-471E-AE32-B31B2B3ADCC3}"/>
    <cellStyle name="Comma 2 2 5 4 2" xfId="7956" xr:uid="{70BF152E-30D4-44F2-91AB-241E92F92281}"/>
    <cellStyle name="Comma 2 2 5 4 2 2" xfId="12665" xr:uid="{94DE08EF-DFB6-440A-90A6-2AC1355E189C}"/>
    <cellStyle name="Comma 2 2 5 4 2 2 2" xfId="24120" xr:uid="{F595422C-2B6C-4AD0-8D3C-0E26FD0415F8}"/>
    <cellStyle name="Comma 2 2 5 4 2 3" xfId="27662" xr:uid="{C687DDE1-346C-426C-B2B5-49CC6C78C812}"/>
    <cellStyle name="Comma 2 2 5 4 2 4" xfId="19422" xr:uid="{AAAFB269-05B5-4C5D-A205-1E8D4BD320FD}"/>
    <cellStyle name="Comma 2 2 5 4 3" xfId="6681" xr:uid="{3F835723-47ED-4A1B-B248-4D2A5B4CF438}"/>
    <cellStyle name="Comma 2 2 5 4 3 2" xfId="26445" xr:uid="{3121E52B-24A9-4E2E-BBFD-A6FB8CCB7559}"/>
    <cellStyle name="Comma 2 2 5 4 3 3" xfId="18269" xr:uid="{6031A215-CD68-42B6-B7B4-F42129CB6703}"/>
    <cellStyle name="Comma 2 2 5 4 4" xfId="4448" xr:uid="{8CB7720D-7083-415B-88D2-38AFE9399265}"/>
    <cellStyle name="Comma 2 2 5 4 4 2" xfId="16232" xr:uid="{67A45B34-60E8-480F-A6CC-7D095967B29A}"/>
    <cellStyle name="Comma 2 2 5 4 5" xfId="11580" xr:uid="{335A1F5B-E389-441E-B060-88056DA50927}"/>
    <cellStyle name="Comma 2 2 5 4 5 2" xfId="23035" xr:uid="{F366B3EB-9B93-4746-9FA6-E75DD8F78EEC}"/>
    <cellStyle name="Comma 2 2 5 4 6" xfId="24511" xr:uid="{3234116A-211D-493D-9199-FA687060094E}"/>
    <cellStyle name="Comma 2 2 5 4 7" xfId="14348" xr:uid="{3EC0AC76-7C74-41B3-9EDE-0E7AC1C4C217}"/>
    <cellStyle name="Comma 2 2 5 5" xfId="3057" xr:uid="{36FEB0B2-3E59-4856-9D57-BFD7B9C26A00}"/>
    <cellStyle name="Comma 2 2 5 5 2" xfId="6875" xr:uid="{CE8D23BF-D2FD-4844-87CD-98CE331E802E}"/>
    <cellStyle name="Comma 2 2 5 5 2 2" xfId="26600" xr:uid="{47AD90A4-E8DB-4D51-98C3-BCC5ED62833D}"/>
    <cellStyle name="Comma 2 2 5 5 2 3" xfId="18441" xr:uid="{2FF79046-EB37-4FA8-978C-7877BC4669C8}"/>
    <cellStyle name="Comma 2 2 5 5 3" xfId="4950" xr:uid="{CF48FFFD-2408-4D2C-9F13-34A2E066B0F9}"/>
    <cellStyle name="Comma 2 2 5 5 3 2" xfId="16734" xr:uid="{D9E8990D-DA2F-4416-855D-C4128872DE42}"/>
    <cellStyle name="Comma 2 2 5 5 4" xfId="11735" xr:uid="{3AF2BD47-C191-4CD7-A537-D2693A1A96DF}"/>
    <cellStyle name="Comma 2 2 5 5 4 2" xfId="23190" xr:uid="{D9D0A500-66F2-4673-876C-DD939B73BE3D}"/>
    <cellStyle name="Comma 2 2 5 5 5" xfId="25009" xr:uid="{918B7DE7-6E42-4247-88D7-267C439160DA}"/>
    <cellStyle name="Comma 2 2 5 5 6" xfId="14850" xr:uid="{6B02C81F-27BD-4A5C-BD45-28B77C2E089C}"/>
    <cellStyle name="Comma 2 2 5 6" xfId="5377" xr:uid="{77EF6CE0-37D7-4C3E-81D6-1F9AACA8B9F0}"/>
    <cellStyle name="Comma 2 2 5 6 2" xfId="25436" xr:uid="{31B3CBF2-8AD8-4448-BC85-0B10712242EA}"/>
    <cellStyle name="Comma 2 2 5 6 3" xfId="17161" xr:uid="{F67BF4D4-9FA3-4E48-83BC-01958E93DE17}"/>
    <cellStyle name="Comma 2 2 5 7" xfId="3915" xr:uid="{A762C7E7-5D38-4D9E-A719-592FA9C57F8B}"/>
    <cellStyle name="Comma 2 2 5 7 2" xfId="15702" xr:uid="{5C1215EA-FAB5-4B07-BCC1-1D0C6398C902}"/>
    <cellStyle name="Comma 2 2 5 8" xfId="11157" xr:uid="{85A05125-7084-472F-9D6B-229276E47CEB}"/>
    <cellStyle name="Comma 2 2 5 8 2" xfId="22612" xr:uid="{35183255-D1C6-4E74-B4EC-F76C80FB7A0A}"/>
    <cellStyle name="Comma 2 2 5 9" xfId="24223" xr:uid="{83FD814B-0C74-4E3D-886C-11D9A4F708EF}"/>
    <cellStyle name="Comma 2 2 6" xfId="1396" xr:uid="{386C5810-D86A-406B-9796-7A577E29ED70}"/>
    <cellStyle name="Comma 2 2 6 10" xfId="2554" xr:uid="{A9FB59E7-C1CA-4123-A1E6-EB21175C58BB}"/>
    <cellStyle name="Comma 2 2 6 10 2" xfId="7957" xr:uid="{7C31C534-CEDF-4AF0-9B58-5087CDB222B2}"/>
    <cellStyle name="Comma 2 2 6 10 2 2" xfId="12666" xr:uid="{BFB2A183-1AE8-447D-B5A6-2CB97C172508}"/>
    <cellStyle name="Comma 2 2 6 10 2 2 2" xfId="24121" xr:uid="{F02DC77A-C11F-4A59-B232-5E386177189E}"/>
    <cellStyle name="Comma 2 2 6 10 2 3" xfId="27663" xr:uid="{CBCD33BE-1885-432A-A8D8-576CA53BBE2E}"/>
    <cellStyle name="Comma 2 2 6 10 2 4" xfId="19423" xr:uid="{22D3E7B4-0EF8-4593-A7C2-BD7E3026478E}"/>
    <cellStyle name="Comma 2 2 6 10 3" xfId="6682" xr:uid="{0102AB51-559A-4185-B539-A18CF924AC67}"/>
    <cellStyle name="Comma 2 2 6 10 3 2" xfId="26446" xr:uid="{0233AACE-700F-4D4F-A945-4BC35C62A80E}"/>
    <cellStyle name="Comma 2 2 6 10 3 3" xfId="18270" xr:uid="{26F1D8DB-965D-4A83-B149-D9F4D0CE2000}"/>
    <cellStyle name="Comma 2 2 6 10 4" xfId="4449" xr:uid="{8967DAE6-A3BC-4A80-8815-09AE2974537B}"/>
    <cellStyle name="Comma 2 2 6 10 4 2" xfId="16233" xr:uid="{076C1A71-A477-48D6-B75A-D59C96416EB4}"/>
    <cellStyle name="Comma 2 2 6 10 5" xfId="11581" xr:uid="{2A7B0E72-668D-4820-9558-AC5088761ECE}"/>
    <cellStyle name="Comma 2 2 6 10 5 2" xfId="23036" xr:uid="{7926D3F8-7A9D-4B0F-A7C1-E006326C5B78}"/>
    <cellStyle name="Comma 2 2 6 10 6" xfId="24512" xr:uid="{0E6CA954-007B-40AB-8129-1F43FE8D83C1}"/>
    <cellStyle name="Comma 2 2 6 10 7" xfId="14349" xr:uid="{E43981D7-E81C-4F7A-B341-FA0EABE70E91}"/>
    <cellStyle name="Comma 2 2 6 11" xfId="3058" xr:uid="{2C287E1C-5A2D-491D-84FE-AAC2106DCCF0}"/>
    <cellStyle name="Comma 2 2 6 11 2" xfId="6876" xr:uid="{85F13A6B-03D4-4A9D-9525-134E2E66548F}"/>
    <cellStyle name="Comma 2 2 6 11 2 2" xfId="26601" xr:uid="{786CDDA8-D7BE-465D-8381-7D61ED3067F1}"/>
    <cellStyle name="Comma 2 2 6 11 2 3" xfId="18442" xr:uid="{D6E55A66-6466-4DCC-8317-36161B707EF1}"/>
    <cellStyle name="Comma 2 2 6 11 3" xfId="4951" xr:uid="{893811D5-049E-43EF-A340-9ECAF7566DE1}"/>
    <cellStyle name="Comma 2 2 6 11 3 2" xfId="16735" xr:uid="{A331C643-B885-43CB-AFE5-0DC9B66AACE3}"/>
    <cellStyle name="Comma 2 2 6 11 4" xfId="11736" xr:uid="{F2DDE585-1100-4E18-985B-0468131E9E65}"/>
    <cellStyle name="Comma 2 2 6 11 4 2" xfId="23191" xr:uid="{2C3C52BD-5592-4464-B0B0-31E8B3109D62}"/>
    <cellStyle name="Comma 2 2 6 11 5" xfId="25010" xr:uid="{8CA86870-B417-4686-ABAF-672A7E059223}"/>
    <cellStyle name="Comma 2 2 6 11 6" xfId="14851" xr:uid="{7966C6B0-AE4F-4359-97CD-8F763F6A3EA0}"/>
    <cellStyle name="Comma 2 2 6 12" xfId="5378" xr:uid="{AF283A48-3698-4682-BEA7-1E08BDD7F971}"/>
    <cellStyle name="Comma 2 2 6 12 2" xfId="25437" xr:uid="{D8FF47B2-1685-4E3F-889E-6631DEE8E209}"/>
    <cellStyle name="Comma 2 2 6 12 3" xfId="17162" xr:uid="{F6F8890A-FA66-422E-8129-203F510454D6}"/>
    <cellStyle name="Comma 2 2 6 13" xfId="3916" xr:uid="{786356F8-45CA-42F6-B219-59E1439C254D}"/>
    <cellStyle name="Comma 2 2 6 13 2" xfId="15703" xr:uid="{91C364FF-43AF-468D-B56C-BF55FAFA9863}"/>
    <cellStyle name="Comma 2 2 6 14" xfId="11158" xr:uid="{2D616DEB-3C71-4284-99BC-1498499353D9}"/>
    <cellStyle name="Comma 2 2 6 14 2" xfId="22613" xr:uid="{B937E3E8-3320-455D-951E-BA1134843568}"/>
    <cellStyle name="Comma 2 2 6 15" xfId="24224" xr:uid="{83FFCFF5-A8EA-40BA-8052-2C1FFAE04160}"/>
    <cellStyle name="Comma 2 2 6 16" xfId="13839" xr:uid="{612D474E-89D7-4440-AF51-54E667926600}"/>
    <cellStyle name="Comma 2 2 6 2" xfId="1397" xr:uid="{79D409B4-A516-4903-83CB-72258B6A873F}"/>
    <cellStyle name="Comma 2 2 6 2 10" xfId="13840" xr:uid="{FE559F42-912E-4580-B1BD-5543CCC1DC2E}"/>
    <cellStyle name="Comma 2 2 6 2 2" xfId="2440" xr:uid="{FBCCE6CE-89B6-4E77-A78D-27344AD3E54C}"/>
    <cellStyle name="Comma 2 2 6 2 2 2" xfId="2825" xr:uid="{1E836665-8382-416E-85C1-418D5BBCC26E}"/>
    <cellStyle name="Comma 2 2 6 2 2 2 2" xfId="7700" xr:uid="{A81D6036-137D-4D60-A1D5-295F2058722F}"/>
    <cellStyle name="Comma 2 2 6 2 2 2 2 2" xfId="12475" xr:uid="{02E196E1-150F-4936-9848-C4B66FD399A3}"/>
    <cellStyle name="Comma 2 2 6 2 2 2 2 2 2" xfId="23930" xr:uid="{2134FA83-3946-4219-9552-C6D8D9475749}"/>
    <cellStyle name="Comma 2 2 6 2 2 2 2 3" xfId="27407" xr:uid="{A7215718-8766-4B7F-9D22-E2DFDB02D08F}"/>
    <cellStyle name="Comma 2 2 6 2 2 2 2 4" xfId="19211" xr:uid="{5FFF244B-9A38-4B44-991A-BEF099F7F582}"/>
    <cellStyle name="Comma 2 2 6 2 2 2 3" xfId="6269" xr:uid="{AFFD752B-E822-4060-BDB4-C03FE5253AAD}"/>
    <cellStyle name="Comma 2 2 6 2 2 2 3 2" xfId="26221" xr:uid="{0D6D67EE-E17C-4F21-9B29-252112080034}"/>
    <cellStyle name="Comma 2 2 6 2 2 2 3 3" xfId="17986" xr:uid="{9102DEF6-A4CD-4C10-AB41-FD04288152FC}"/>
    <cellStyle name="Comma 2 2 6 2 2 2 4" xfId="4719" xr:uid="{BE9B1106-3DD4-46A7-9B03-C9F8642F28F1}"/>
    <cellStyle name="Comma 2 2 6 2 2 2 4 2" xfId="16503" xr:uid="{676F402E-6C9D-4022-92EC-89C50711568C}"/>
    <cellStyle name="Comma 2 2 6 2 2 2 5" xfId="11442" xr:uid="{55E3C45B-E3A2-4BAA-BE87-CEA533D136AD}"/>
    <cellStyle name="Comma 2 2 6 2 2 2 5 2" xfId="22897" xr:uid="{5853B1D3-2C29-45AE-8C83-581F7506ED5A}"/>
    <cellStyle name="Comma 2 2 6 2 2 2 6" xfId="24779" xr:uid="{DA4AD7B0-7020-4402-AA9D-1855A0771EA6}"/>
    <cellStyle name="Comma 2 2 6 2 2 2 7" xfId="14618" xr:uid="{EDA43881-D14E-4EF0-9FB0-46E22814AC84}"/>
    <cellStyle name="Comma 2 2 6 2 2 3" xfId="2644" xr:uid="{889E596F-0218-48A2-9501-523F04E829D0}"/>
    <cellStyle name="Comma 2 2 6 2 2 3 2" xfId="7083" xr:uid="{12941A40-E7D6-41B9-AF04-4F44F9B25975}"/>
    <cellStyle name="Comma 2 2 6 2 2 3 2 2" xfId="26799" xr:uid="{CAD22BDC-C101-4BA7-BD77-1E11198A88C7}"/>
    <cellStyle name="Comma 2 2 6 2 2 3 2 3" xfId="18644" xr:uid="{7B7FAF20-22CC-423B-9EDE-38EC6E6DEFF7}"/>
    <cellStyle name="Comma 2 2 6 2 2 3 3" xfId="4539" xr:uid="{B7C3E273-C051-4A58-BE96-5BCDA701582E}"/>
    <cellStyle name="Comma 2 2 6 2 2 3 3 2" xfId="16323" xr:uid="{3DC55888-B791-48DC-8404-E10999F64592}"/>
    <cellStyle name="Comma 2 2 6 2 2 3 4" xfId="11933" xr:uid="{8B9B8DC0-B65A-487A-928F-C8A3D4C6C8E7}"/>
    <cellStyle name="Comma 2 2 6 2 2 3 4 2" xfId="23388" xr:uid="{ACCED5F0-3CF9-409B-95C4-A8518C2137D5}"/>
    <cellStyle name="Comma 2 2 6 2 2 3 5" xfId="24601" xr:uid="{2F070692-545A-4983-B485-FBEDA2B66AAD}"/>
    <cellStyle name="Comma 2 2 6 2 2 3 6" xfId="14439" xr:uid="{293F7082-D782-4D53-B4CF-C8F21115AA7B}"/>
    <cellStyle name="Comma 2 2 6 2 2 4" xfId="3320" xr:uid="{A1CA0B1C-C159-457B-83BE-8B9712F8942F}"/>
    <cellStyle name="Comma 2 2 6 2 2 4 2" xfId="5212" xr:uid="{154EFEA3-B2D2-4025-9916-39DE37C09A76}"/>
    <cellStyle name="Comma 2 2 6 2 2 4 2 2" xfId="16996" xr:uid="{16278167-0F95-46A9-8D2C-0143891B6E82}"/>
    <cellStyle name="Comma 2 2 6 2 2 4 3" xfId="25271" xr:uid="{9C2919B7-A1C9-4326-B60B-81E0C0A85131}"/>
    <cellStyle name="Comma 2 2 6 2 2 4 4" xfId="15112" xr:uid="{DBBE9626-7B0B-4F43-9204-97AABD5B7110}"/>
    <cellStyle name="Comma 2 2 6 2 2 5" xfId="5650" xr:uid="{6AD24324-C0C6-4BF4-B9BF-884D10CD39D3}"/>
    <cellStyle name="Comma 2 2 6 2 2 5 2" xfId="25679" xr:uid="{5284057B-E03D-4BB7-83D2-88D20E1133B1}"/>
    <cellStyle name="Comma 2 2 6 2 2 5 3" xfId="17418" xr:uid="{BB016F43-5D12-4D8E-A6D7-189FF22BFA8E}"/>
    <cellStyle name="Comma 2 2 6 2 2 6" xfId="4343" xr:uid="{1C3D02F2-6BDB-427C-9721-CF510BCFAEBF}"/>
    <cellStyle name="Comma 2 2 6 2 2 6 2" xfId="16127" xr:uid="{318BBE0A-5238-4B96-ACD7-FC66DED1F63A}"/>
    <cellStyle name="Comma 2 2 6 2 2 7" xfId="11261" xr:uid="{E5DFE3A4-A2C5-4CEC-B3C1-DE2101289C20}"/>
    <cellStyle name="Comma 2 2 6 2 2 7 2" xfId="22716" xr:uid="{6F69167E-E094-4B7F-B7D0-5AC6B64A2CAE}"/>
    <cellStyle name="Comma 2 2 6 2 2 8" xfId="24416" xr:uid="{1FBA66D3-41FB-42CC-B282-894A1CE88C07}"/>
    <cellStyle name="Comma 2 2 6 2 2 9" xfId="14243" xr:uid="{349CEAC0-6AF2-47F1-8261-097988E87A32}"/>
    <cellStyle name="Comma 2 2 6 2 3" xfId="2736" xr:uid="{BB5125AC-A131-41D4-92CD-77E24B955BD1}"/>
    <cellStyle name="Comma 2 2 6 2 3 2" xfId="7447" xr:uid="{BD2EB6BB-D12A-463C-9122-BB145EB93A7D}"/>
    <cellStyle name="Comma 2 2 6 2 3 2 2" xfId="12231" xr:uid="{8662AD56-029B-448D-A0DC-BFEFD0AD4767}"/>
    <cellStyle name="Comma 2 2 6 2 3 2 2 2" xfId="23686" xr:uid="{E543AD0D-B2A0-430C-9043-AD358D2202FF}"/>
    <cellStyle name="Comma 2 2 6 2 3 2 3" xfId="27163" xr:uid="{B6DDEF54-CC99-4C44-A4CA-0F06EC5EFCF2}"/>
    <cellStyle name="Comma 2 2 6 2 3 2 4" xfId="18965" xr:uid="{D761C548-95BA-4280-9FFA-220D043FF2FA}"/>
    <cellStyle name="Comma 2 2 6 2 3 3" xfId="6016" xr:uid="{9F32332A-42E5-4B52-8C2A-D27B926EFC3F}"/>
    <cellStyle name="Comma 2 2 6 2 3 3 2" xfId="25977" xr:uid="{E66BB83C-CDEF-45E7-B675-ACB6F857DB65}"/>
    <cellStyle name="Comma 2 2 6 2 3 3 3" xfId="17738" xr:uid="{065C553A-1D5D-409A-97CF-113BF93BA0AE}"/>
    <cellStyle name="Comma 2 2 6 2 3 4" xfId="4630" xr:uid="{31F6BF71-A4CD-4EE9-B41F-20021A86E6CF}"/>
    <cellStyle name="Comma 2 2 6 2 3 4 2" xfId="16414" xr:uid="{834BA864-8BC4-4036-85D4-AB98DD04C32F}"/>
    <cellStyle name="Comma 2 2 6 2 3 5" xfId="11354" xr:uid="{877826B2-6ECC-4126-9B5D-03A8B7181958}"/>
    <cellStyle name="Comma 2 2 6 2 3 5 2" xfId="22809" xr:uid="{AFC0A3DB-5797-4DBC-87F5-B29DE3B44F53}"/>
    <cellStyle name="Comma 2 2 6 2 3 6" xfId="24691" xr:uid="{82301E3F-1A50-4639-BE6A-BF536BB9AEBC}"/>
    <cellStyle name="Comma 2 2 6 2 3 7" xfId="14530" xr:uid="{2DC2F737-74EF-4E1D-A5DA-71ECD2C206B8}"/>
    <cellStyle name="Comma 2 2 6 2 4" xfId="2555" xr:uid="{7C0835B4-62C7-4DA3-891F-5DAAA9ADCB15}"/>
    <cellStyle name="Comma 2 2 6 2 4 2" xfId="7958" xr:uid="{C318C474-5CB0-4DCD-A4E6-28D93F3A59E9}"/>
    <cellStyle name="Comma 2 2 6 2 4 2 2" xfId="12667" xr:uid="{7348A09B-ADAE-468B-822D-BC604003E782}"/>
    <cellStyle name="Comma 2 2 6 2 4 2 2 2" xfId="24122" xr:uid="{2D148FC3-7B3F-4E45-A4F2-AD4A9D1E491D}"/>
    <cellStyle name="Comma 2 2 6 2 4 2 3" xfId="27664" xr:uid="{FA722E6C-1CE3-4054-BCC1-C02049D704BE}"/>
    <cellStyle name="Comma 2 2 6 2 4 2 4" xfId="19424" xr:uid="{00A8356A-E5C3-419D-A5A5-BEC18FE39493}"/>
    <cellStyle name="Comma 2 2 6 2 4 3" xfId="6683" xr:uid="{0DBA6007-151F-421C-927E-482E98748F74}"/>
    <cellStyle name="Comma 2 2 6 2 4 3 2" xfId="26447" xr:uid="{3F53C280-DFE5-4DEE-B445-1FA43E948BE4}"/>
    <cellStyle name="Comma 2 2 6 2 4 3 3" xfId="18271" xr:uid="{82925EAB-7CE4-4291-AE0C-EA4F04E9F58F}"/>
    <cellStyle name="Comma 2 2 6 2 4 4" xfId="4450" xr:uid="{35A26862-947B-4E29-8AE0-E5B30CCBFD12}"/>
    <cellStyle name="Comma 2 2 6 2 4 4 2" xfId="16234" xr:uid="{235C41E2-B868-440C-8B04-0B0629182CB5}"/>
    <cellStyle name="Comma 2 2 6 2 4 5" xfId="11582" xr:uid="{D9531F65-3A71-4ABC-80D0-E5ED3746A0D4}"/>
    <cellStyle name="Comma 2 2 6 2 4 5 2" xfId="23037" xr:uid="{FE96E165-7646-42BF-948B-58FF94C0B95B}"/>
    <cellStyle name="Comma 2 2 6 2 4 6" xfId="24513" xr:uid="{548508ED-7C7D-4E15-A97E-EF133E0F3BBF}"/>
    <cellStyle name="Comma 2 2 6 2 4 7" xfId="14350" xr:uid="{DEC3DABE-8CC5-4995-B1DF-F0FA5A8401E8}"/>
    <cellStyle name="Comma 2 2 6 2 5" xfId="3059" xr:uid="{9B069960-D44C-4767-A16A-453A6D2E8882}"/>
    <cellStyle name="Comma 2 2 6 2 5 2" xfId="6877" xr:uid="{56A1706F-4C29-4D15-B244-BD2C2F5C635F}"/>
    <cellStyle name="Comma 2 2 6 2 5 2 2" xfId="26602" xr:uid="{BF3614BB-A69B-4ED8-A4EA-51F55BB4ECE0}"/>
    <cellStyle name="Comma 2 2 6 2 5 2 3" xfId="18443" xr:uid="{819E6117-2D81-4A2E-B9EA-26638403FC8A}"/>
    <cellStyle name="Comma 2 2 6 2 5 3" xfId="4952" xr:uid="{F3CB8209-AA66-48ED-B362-50CFBBFB3C86}"/>
    <cellStyle name="Comma 2 2 6 2 5 3 2" xfId="16736" xr:uid="{7F3AF63C-F01D-4744-98E3-E9FEC66F4EE3}"/>
    <cellStyle name="Comma 2 2 6 2 5 4" xfId="11737" xr:uid="{5426D3E3-AC72-4045-A1BA-7EFA297F1E89}"/>
    <cellStyle name="Comma 2 2 6 2 5 4 2" xfId="23192" xr:uid="{CE516327-730E-459C-B392-D18E9C5E2864}"/>
    <cellStyle name="Comma 2 2 6 2 5 5" xfId="25011" xr:uid="{1DD6164D-3931-4543-9EB4-CB74A9AD66AB}"/>
    <cellStyle name="Comma 2 2 6 2 5 6" xfId="14852" xr:uid="{4DEFDDF0-1853-4A0B-8000-D55E5B4823A8}"/>
    <cellStyle name="Comma 2 2 6 2 6" xfId="5379" xr:uid="{1355E396-9982-4D75-A4BA-CBFC4B1C78BF}"/>
    <cellStyle name="Comma 2 2 6 2 6 2" xfId="25438" xr:uid="{81D6A472-5724-47BB-9C77-DCF0A7B4D30C}"/>
    <cellStyle name="Comma 2 2 6 2 6 3" xfId="17163" xr:uid="{7A2FC16C-468B-406E-B486-B05D05B4D311}"/>
    <cellStyle name="Comma 2 2 6 2 7" xfId="3917" xr:uid="{17C1935B-EC40-46D1-AB95-D82A24CF27FF}"/>
    <cellStyle name="Comma 2 2 6 2 7 2" xfId="15704" xr:uid="{4F605C0D-FA5C-441B-84A2-F0D8B0B40C6D}"/>
    <cellStyle name="Comma 2 2 6 2 8" xfId="11159" xr:uid="{DB0F3912-214C-4A81-B837-43C771A1D500}"/>
    <cellStyle name="Comma 2 2 6 2 8 2" xfId="22614" xr:uid="{32638068-B64C-4A43-8425-640D415E37DD}"/>
    <cellStyle name="Comma 2 2 6 2 9" xfId="24225" xr:uid="{64ACE2A4-2276-4F2C-B7E0-84C505833682}"/>
    <cellStyle name="Comma 2 2 6 3" xfId="1398" xr:uid="{33E3D23F-43FF-4BF2-894F-92AE1C5BCF62}"/>
    <cellStyle name="Comma 2 2 6 3 10" xfId="13841" xr:uid="{ADE11BFE-C1C0-4095-BB67-A62EE25E4D63}"/>
    <cellStyle name="Comma 2 2 6 3 2" xfId="2441" xr:uid="{96632934-16D5-4DD3-BA00-EA07A5CEC58E}"/>
    <cellStyle name="Comma 2 2 6 3 2 2" xfId="2826" xr:uid="{86A84EEC-5A56-4FDE-B312-C2E6E1C7BBE1}"/>
    <cellStyle name="Comma 2 2 6 3 2 2 2" xfId="7701" xr:uid="{A8F3326C-AF6D-4221-B5F9-A22299B29818}"/>
    <cellStyle name="Comma 2 2 6 3 2 2 2 2" xfId="12476" xr:uid="{2C15B5CB-0CDA-4D14-980F-87858D415394}"/>
    <cellStyle name="Comma 2 2 6 3 2 2 2 2 2" xfId="23931" xr:uid="{FA9A125A-CDA1-4297-BCA6-9032AB6A2C0C}"/>
    <cellStyle name="Comma 2 2 6 3 2 2 2 3" xfId="27408" xr:uid="{C801ACE4-87DE-42DB-97CB-E76FD8283FEB}"/>
    <cellStyle name="Comma 2 2 6 3 2 2 2 4" xfId="19212" xr:uid="{13ACD429-10E5-445B-B3E9-1307220101F6}"/>
    <cellStyle name="Comma 2 2 6 3 2 2 3" xfId="6270" xr:uid="{E6C6A952-F220-486B-A9BF-B689779E929F}"/>
    <cellStyle name="Comma 2 2 6 3 2 2 3 2" xfId="26222" xr:uid="{3ABF5A1C-C1AA-4D4B-95BC-7EFFC25CAE74}"/>
    <cellStyle name="Comma 2 2 6 3 2 2 3 3" xfId="17987" xr:uid="{C06F024E-FBD9-43E5-9908-7A0C9A651265}"/>
    <cellStyle name="Comma 2 2 6 3 2 2 4" xfId="4720" xr:uid="{5714C608-1BC9-4DA9-A32E-2E62999A7254}"/>
    <cellStyle name="Comma 2 2 6 3 2 2 4 2" xfId="16504" xr:uid="{A8DD2CCE-65CC-4FA3-81D4-C1A75C71B517}"/>
    <cellStyle name="Comma 2 2 6 3 2 2 5" xfId="11443" xr:uid="{163158D4-30F7-4C76-83CD-450CD236E0DD}"/>
    <cellStyle name="Comma 2 2 6 3 2 2 5 2" xfId="22898" xr:uid="{B33EA673-F3DB-45E2-A7C1-FA90AC4E092F}"/>
    <cellStyle name="Comma 2 2 6 3 2 2 6" xfId="24780" xr:uid="{81864AF1-ECD2-4613-A7B1-89529827FBA2}"/>
    <cellStyle name="Comma 2 2 6 3 2 2 7" xfId="14619" xr:uid="{B4C66B6A-0A3F-4540-BFD4-8A9AA5DC832E}"/>
    <cellStyle name="Comma 2 2 6 3 2 3" xfId="2645" xr:uid="{3B2D1E4E-F42A-4328-84EA-86F0D9036BA8}"/>
    <cellStyle name="Comma 2 2 6 3 2 3 2" xfId="7084" xr:uid="{81A71A9C-8C96-4DCE-ABA1-CA15E3E74B5B}"/>
    <cellStyle name="Comma 2 2 6 3 2 3 2 2" xfId="26800" xr:uid="{BA22F511-EF85-4E49-8619-CE482C44181A}"/>
    <cellStyle name="Comma 2 2 6 3 2 3 2 3" xfId="18645" xr:uid="{DFA13FF0-C40D-4367-BEAF-12F0746FAC0A}"/>
    <cellStyle name="Comma 2 2 6 3 2 3 3" xfId="4540" xr:uid="{44876ED0-489B-4456-B16D-FB5EC76DAD2E}"/>
    <cellStyle name="Comma 2 2 6 3 2 3 3 2" xfId="16324" xr:uid="{DA46DE50-27FA-4BCF-9A76-598AB7591A33}"/>
    <cellStyle name="Comma 2 2 6 3 2 3 4" xfId="11934" xr:uid="{54A281EE-31E7-4DEE-A98D-B5FA268EE23B}"/>
    <cellStyle name="Comma 2 2 6 3 2 3 4 2" xfId="23389" xr:uid="{1C7B496D-E87C-4DEE-8203-8947D6EA2B1F}"/>
    <cellStyle name="Comma 2 2 6 3 2 3 5" xfId="24602" xr:uid="{F79E80EA-26E7-434A-8CF4-4A66AADA057D}"/>
    <cellStyle name="Comma 2 2 6 3 2 3 6" xfId="14440" xr:uid="{99E2E71C-C78D-4C8B-A162-5DA01A5FD0B4}"/>
    <cellStyle name="Comma 2 2 6 3 2 4" xfId="3321" xr:uid="{EF73F9F4-02BC-4EE5-85DF-62AA7C8FEBD1}"/>
    <cellStyle name="Comma 2 2 6 3 2 4 2" xfId="5213" xr:uid="{01CBF826-BC59-4906-802C-2E6E00D6D01A}"/>
    <cellStyle name="Comma 2 2 6 3 2 4 2 2" xfId="16997" xr:uid="{0C264923-3C71-4025-B9DF-EA4E6763FC47}"/>
    <cellStyle name="Comma 2 2 6 3 2 4 3" xfId="25272" xr:uid="{B102277D-96E2-4CB5-A1D3-F83238C63440}"/>
    <cellStyle name="Comma 2 2 6 3 2 4 4" xfId="15113" xr:uid="{F9EDC5BC-8C76-47DF-92B6-5347C7517AD4}"/>
    <cellStyle name="Comma 2 2 6 3 2 5" xfId="5651" xr:uid="{81C724DE-43A4-4C20-8A00-1438FD62E743}"/>
    <cellStyle name="Comma 2 2 6 3 2 5 2" xfId="25680" xr:uid="{FEF758D8-B207-4264-8305-F4E06E710FE5}"/>
    <cellStyle name="Comma 2 2 6 3 2 5 3" xfId="17419" xr:uid="{CFA429B2-DCE1-48C3-AEF3-FB6C68E55FD3}"/>
    <cellStyle name="Comma 2 2 6 3 2 6" xfId="4344" xr:uid="{2F55342D-03EA-42F8-8734-26E28E40F658}"/>
    <cellStyle name="Comma 2 2 6 3 2 6 2" xfId="16128" xr:uid="{BDC116EB-E0ED-4DBB-A188-193CEFC6E041}"/>
    <cellStyle name="Comma 2 2 6 3 2 7" xfId="11262" xr:uid="{48C60236-8178-4B34-A9ED-4513BDC6B771}"/>
    <cellStyle name="Comma 2 2 6 3 2 7 2" xfId="22717" xr:uid="{37E3F380-A700-44FA-9209-8C78A9B0AA8A}"/>
    <cellStyle name="Comma 2 2 6 3 2 8" xfId="24417" xr:uid="{418B293B-3295-4896-AFB2-94F37A8D7EF1}"/>
    <cellStyle name="Comma 2 2 6 3 2 9" xfId="14244" xr:uid="{99416E4E-7BC7-466C-A729-9F60541CBF11}"/>
    <cellStyle name="Comma 2 2 6 3 3" xfId="2737" xr:uid="{EEBA5E9D-4E66-456C-90C0-8CB2C75482DF}"/>
    <cellStyle name="Comma 2 2 6 3 3 2" xfId="7448" xr:uid="{50131E1F-4B02-4075-81D8-CAD6645E6F50}"/>
    <cellStyle name="Comma 2 2 6 3 3 2 2" xfId="12232" xr:uid="{4B3D0302-88F5-4EFA-821D-C51393ED1EE2}"/>
    <cellStyle name="Comma 2 2 6 3 3 2 2 2" xfId="23687" xr:uid="{4DCEDA8F-7CDE-49A5-8EE3-E439D32FC3C1}"/>
    <cellStyle name="Comma 2 2 6 3 3 2 3" xfId="27164" xr:uid="{82074CDC-BC76-4CA8-8365-2BC22B5089BB}"/>
    <cellStyle name="Comma 2 2 6 3 3 2 4" xfId="18966" xr:uid="{4EA38CCD-9199-4CCF-AAD6-4453A3974E9B}"/>
    <cellStyle name="Comma 2 2 6 3 3 3" xfId="6017" xr:uid="{AE50EC4E-9FED-4268-AAB0-B6AAB5FD3E4C}"/>
    <cellStyle name="Comma 2 2 6 3 3 3 2" xfId="25978" xr:uid="{0B235E66-F55B-4DBD-B785-102140B339BC}"/>
    <cellStyle name="Comma 2 2 6 3 3 3 3" xfId="17739" xr:uid="{97042C4F-7A65-45F1-BB44-7FE79CC5C6DB}"/>
    <cellStyle name="Comma 2 2 6 3 3 4" xfId="4631" xr:uid="{79C5BDC5-6E4F-4078-9133-B3EE47072DA9}"/>
    <cellStyle name="Comma 2 2 6 3 3 4 2" xfId="16415" xr:uid="{283D1A5F-4BB4-44D0-9F04-0BD1502F40A8}"/>
    <cellStyle name="Comma 2 2 6 3 3 5" xfId="11355" xr:uid="{A523C952-AF95-44C5-A0FF-E36DBE4D69EC}"/>
    <cellStyle name="Comma 2 2 6 3 3 5 2" xfId="22810" xr:uid="{5B98BC2E-CBF7-4E0C-9055-4E1AB3DCC14E}"/>
    <cellStyle name="Comma 2 2 6 3 3 6" xfId="24692" xr:uid="{9E015C03-798E-4C6F-A161-5A21A574FA5F}"/>
    <cellStyle name="Comma 2 2 6 3 3 7" xfId="14531" xr:uid="{256348D1-DA3F-4986-A89F-717F97648A63}"/>
    <cellStyle name="Comma 2 2 6 3 4" xfId="2556" xr:uid="{8DD269E8-8A90-425B-937F-7419FB58C641}"/>
    <cellStyle name="Comma 2 2 6 3 4 2" xfId="7959" xr:uid="{654D33EB-633C-4B2E-B6FC-F5DC644BA01A}"/>
    <cellStyle name="Comma 2 2 6 3 4 2 2" xfId="12668" xr:uid="{8C9478F3-9BBC-4217-8748-3FB8C3ACBE41}"/>
    <cellStyle name="Comma 2 2 6 3 4 2 2 2" xfId="24123" xr:uid="{C7B421B9-FCDD-4748-B088-0E21B247FC1B}"/>
    <cellStyle name="Comma 2 2 6 3 4 2 3" xfId="27665" xr:uid="{E025A68A-56AE-4F87-B453-E2AC24C0C694}"/>
    <cellStyle name="Comma 2 2 6 3 4 2 4" xfId="19425" xr:uid="{84C52CD5-9BD0-4044-A81C-FD6695487B51}"/>
    <cellStyle name="Comma 2 2 6 3 4 3" xfId="6684" xr:uid="{DD487F11-B786-45C0-96A7-550A33F09147}"/>
    <cellStyle name="Comma 2 2 6 3 4 3 2" xfId="26448" xr:uid="{6F6EEB1F-43AC-483A-B759-829C93265CD4}"/>
    <cellStyle name="Comma 2 2 6 3 4 3 3" xfId="18272" xr:uid="{EDDD0C9D-3301-4D45-BD4D-B23C9D6F2A88}"/>
    <cellStyle name="Comma 2 2 6 3 4 4" xfId="4451" xr:uid="{58887FBB-8859-4E61-8495-13F0FC91CF32}"/>
    <cellStyle name="Comma 2 2 6 3 4 4 2" xfId="16235" xr:uid="{8CE3FE20-718E-4A0A-AB5D-716098137DCE}"/>
    <cellStyle name="Comma 2 2 6 3 4 5" xfId="11583" xr:uid="{BDD96ED2-54DC-4D3F-9160-1E6B8D1394CB}"/>
    <cellStyle name="Comma 2 2 6 3 4 5 2" xfId="23038" xr:uid="{74E5A2BE-C117-41B8-BF29-C34F9C7EC5B2}"/>
    <cellStyle name="Comma 2 2 6 3 4 6" xfId="24514" xr:uid="{ABFD5659-6C9B-47E3-B793-BB6B0360C256}"/>
    <cellStyle name="Comma 2 2 6 3 4 7" xfId="14351" xr:uid="{721AC996-E6C7-4981-B053-4030D9EECB3D}"/>
    <cellStyle name="Comma 2 2 6 3 5" xfId="3060" xr:uid="{56A9D96E-F955-4063-91FF-5FCD22C99E00}"/>
    <cellStyle name="Comma 2 2 6 3 5 2" xfId="6878" xr:uid="{E07A6F71-B3AE-474F-B60F-0C660E52469B}"/>
    <cellStyle name="Comma 2 2 6 3 5 2 2" xfId="26603" xr:uid="{AA9E16AD-497D-4FCD-BB92-D923426DDF43}"/>
    <cellStyle name="Comma 2 2 6 3 5 2 3" xfId="18444" xr:uid="{6FE03B0F-8FAE-41C8-AC74-90DA2728631E}"/>
    <cellStyle name="Comma 2 2 6 3 5 3" xfId="4953" xr:uid="{A1B25F99-3364-4B15-BFDB-CD7EB5FBEC43}"/>
    <cellStyle name="Comma 2 2 6 3 5 3 2" xfId="16737" xr:uid="{0293EC3D-D893-4F8D-83B2-8AB6A830564A}"/>
    <cellStyle name="Comma 2 2 6 3 5 4" xfId="11738" xr:uid="{CD6F1F15-82C5-4981-8715-E10EBB14E11D}"/>
    <cellStyle name="Comma 2 2 6 3 5 4 2" xfId="23193" xr:uid="{33DE1B95-530A-4F59-856D-8739153D2AD4}"/>
    <cellStyle name="Comma 2 2 6 3 5 5" xfId="25012" xr:uid="{7E8D38B4-1614-4BF8-B7D8-A33B469F72E5}"/>
    <cellStyle name="Comma 2 2 6 3 5 6" xfId="14853" xr:uid="{D548809A-3B70-4C24-BCA5-A4FDCEA975F5}"/>
    <cellStyle name="Comma 2 2 6 3 6" xfId="5380" xr:uid="{916B5C20-C588-47CD-BF1C-A25A8FA77185}"/>
    <cellStyle name="Comma 2 2 6 3 6 2" xfId="25439" xr:uid="{9E173CEF-3E0A-4282-80EE-A0DA3222EA8B}"/>
    <cellStyle name="Comma 2 2 6 3 6 3" xfId="17164" xr:uid="{B557D19D-335F-48F7-8F14-6D6CD9B518B7}"/>
    <cellStyle name="Comma 2 2 6 3 7" xfId="3918" xr:uid="{48FC7D61-9E9B-42BD-91A0-779A618E7B0A}"/>
    <cellStyle name="Comma 2 2 6 3 7 2" xfId="15705" xr:uid="{3BD28784-F1C5-4681-ABF0-114707CEA11F}"/>
    <cellStyle name="Comma 2 2 6 3 8" xfId="11160" xr:uid="{47448195-C094-44B7-AD88-EB1376E6020C}"/>
    <cellStyle name="Comma 2 2 6 3 8 2" xfId="22615" xr:uid="{734561F6-D9E5-4631-B542-019D928B077F}"/>
    <cellStyle name="Comma 2 2 6 3 9" xfId="24226" xr:uid="{5B0DB837-581B-41F8-8D7B-3D563C751E06}"/>
    <cellStyle name="Comma 2 2 6 4" xfId="1399" xr:uid="{D575A81D-043A-4711-AB8F-2315FBEFD48A}"/>
    <cellStyle name="Comma 2 2 6 4 10" xfId="13842" xr:uid="{6573A4CF-25A9-41A8-ABDC-39B0BCCD90BD}"/>
    <cellStyle name="Comma 2 2 6 4 2" xfId="2442" xr:uid="{ABB8EB30-2C51-4325-86C3-864A255450A6}"/>
    <cellStyle name="Comma 2 2 6 4 2 2" xfId="2827" xr:uid="{E90D473C-0751-401D-8D19-218F74D86BD9}"/>
    <cellStyle name="Comma 2 2 6 4 2 2 2" xfId="7702" xr:uid="{C9E50420-9426-4427-883C-A89372DC621B}"/>
    <cellStyle name="Comma 2 2 6 4 2 2 2 2" xfId="12477" xr:uid="{045EE9A5-F3A8-4D21-9935-60CB0FD125EF}"/>
    <cellStyle name="Comma 2 2 6 4 2 2 2 2 2" xfId="23932" xr:uid="{874007A6-B347-4D26-B542-B9777EB7C848}"/>
    <cellStyle name="Comma 2 2 6 4 2 2 2 3" xfId="27409" xr:uid="{36631FC5-1195-4657-A548-C9210B733DB7}"/>
    <cellStyle name="Comma 2 2 6 4 2 2 2 4" xfId="19213" xr:uid="{46AEB125-E23B-4BF5-82AD-1A7DC96D11C7}"/>
    <cellStyle name="Comma 2 2 6 4 2 2 3" xfId="6271" xr:uid="{4666803D-B877-414E-B029-7E57BCAE0485}"/>
    <cellStyle name="Comma 2 2 6 4 2 2 3 2" xfId="26223" xr:uid="{FD60322F-1FE9-4C24-9A78-E39C413515BE}"/>
    <cellStyle name="Comma 2 2 6 4 2 2 3 3" xfId="17988" xr:uid="{F9C7DCDF-7A40-42A3-BCED-42A084847FF3}"/>
    <cellStyle name="Comma 2 2 6 4 2 2 4" xfId="4721" xr:uid="{8C6AD646-F4FF-4B98-B644-B9D1BF91EA03}"/>
    <cellStyle name="Comma 2 2 6 4 2 2 4 2" xfId="16505" xr:uid="{EA0FB4DF-6CEA-4EC9-BC9A-7CCDEC4BBD71}"/>
    <cellStyle name="Comma 2 2 6 4 2 2 5" xfId="11444" xr:uid="{5EBD2878-A64E-4699-8A49-453E138E4A45}"/>
    <cellStyle name="Comma 2 2 6 4 2 2 5 2" xfId="22899" xr:uid="{BB259C94-C4DD-4EB6-81ED-33C5FDADB2FE}"/>
    <cellStyle name="Comma 2 2 6 4 2 2 6" xfId="24781" xr:uid="{78D1C98D-117D-4728-BD71-257ADA7D9E7A}"/>
    <cellStyle name="Comma 2 2 6 4 2 2 7" xfId="14620" xr:uid="{FABF3D43-09A9-4720-8C73-0C34E518C3C0}"/>
    <cellStyle name="Comma 2 2 6 4 2 3" xfId="2646" xr:uid="{0ACCA05F-D883-47FE-8E8D-A7A766C2A6F0}"/>
    <cellStyle name="Comma 2 2 6 4 2 3 2" xfId="7085" xr:uid="{5E8517AA-D8D1-4015-8F84-D9E6DFC63381}"/>
    <cellStyle name="Comma 2 2 6 4 2 3 2 2" xfId="26801" xr:uid="{3C99F347-AB76-435C-A275-F4AD5479BA84}"/>
    <cellStyle name="Comma 2 2 6 4 2 3 2 3" xfId="18646" xr:uid="{F8BE3DBE-7984-40B8-84DD-206A1DF96BB4}"/>
    <cellStyle name="Comma 2 2 6 4 2 3 3" xfId="4541" xr:uid="{86E11014-D8A9-40C1-9AC7-E064673CE269}"/>
    <cellStyle name="Comma 2 2 6 4 2 3 3 2" xfId="16325" xr:uid="{EAC6485E-FE74-47CD-84F5-9EADCE7BC7C4}"/>
    <cellStyle name="Comma 2 2 6 4 2 3 4" xfId="11935" xr:uid="{DE1A24BF-64EA-429E-A93B-EE40D55BA48B}"/>
    <cellStyle name="Comma 2 2 6 4 2 3 4 2" xfId="23390" xr:uid="{01756C0F-2832-4D5B-91A2-EEAAB7C6384A}"/>
    <cellStyle name="Comma 2 2 6 4 2 3 5" xfId="24603" xr:uid="{2389495D-5BB2-4929-B8E5-1E9F18D477EF}"/>
    <cellStyle name="Comma 2 2 6 4 2 3 6" xfId="14441" xr:uid="{22DD985D-7ACE-4839-A835-B6747173578B}"/>
    <cellStyle name="Comma 2 2 6 4 2 4" xfId="3322" xr:uid="{3F645ED2-BEB7-4C4F-ABA9-F2A15D63AC59}"/>
    <cellStyle name="Comma 2 2 6 4 2 4 2" xfId="5214" xr:uid="{F48E23E0-FC63-462A-98F3-B8B340E7C2B3}"/>
    <cellStyle name="Comma 2 2 6 4 2 4 2 2" xfId="16998" xr:uid="{E77C001E-AF3D-4EDE-B067-F4B466779826}"/>
    <cellStyle name="Comma 2 2 6 4 2 4 3" xfId="25273" xr:uid="{D137A198-1DAD-46DF-8EBF-FC4D9183F1E7}"/>
    <cellStyle name="Comma 2 2 6 4 2 4 4" xfId="15114" xr:uid="{22034A8A-F9C9-482E-9C2F-7C1995F77BA2}"/>
    <cellStyle name="Comma 2 2 6 4 2 5" xfId="5652" xr:uid="{9F228DC8-02DC-4468-8577-88D52C506548}"/>
    <cellStyle name="Comma 2 2 6 4 2 5 2" xfId="25681" xr:uid="{184204C2-077D-4044-88B1-DA25F6BF71E4}"/>
    <cellStyle name="Comma 2 2 6 4 2 5 3" xfId="17420" xr:uid="{C0DA1609-265E-43EB-8601-233E59D26252}"/>
    <cellStyle name="Comma 2 2 6 4 2 6" xfId="4345" xr:uid="{B9D08993-F6BE-4335-BFEF-C8CD81963A24}"/>
    <cellStyle name="Comma 2 2 6 4 2 6 2" xfId="16129" xr:uid="{2F648EF4-2616-4992-8F6B-CB42CF58656C}"/>
    <cellStyle name="Comma 2 2 6 4 2 7" xfId="11263" xr:uid="{BF12CAE1-7C41-470B-8049-2D46E295D99A}"/>
    <cellStyle name="Comma 2 2 6 4 2 7 2" xfId="22718" xr:uid="{5F719154-A4CA-49CD-AA6E-4A53C15E0CDA}"/>
    <cellStyle name="Comma 2 2 6 4 2 8" xfId="24418" xr:uid="{36D37EBF-F31E-4429-967C-94A47D30C8AD}"/>
    <cellStyle name="Comma 2 2 6 4 2 9" xfId="14245" xr:uid="{5E1D0829-337D-49F3-BC7C-38F5E8B55EB7}"/>
    <cellStyle name="Comma 2 2 6 4 3" xfId="2738" xr:uid="{89B2A8BE-A760-46A7-8C30-23FD42539384}"/>
    <cellStyle name="Comma 2 2 6 4 3 2" xfId="7449" xr:uid="{83363DC2-E53B-4310-97F3-86A64E17B6AA}"/>
    <cellStyle name="Comma 2 2 6 4 3 2 2" xfId="12233" xr:uid="{A9E0E9D4-9F1D-4A55-82B8-932D562CC65F}"/>
    <cellStyle name="Comma 2 2 6 4 3 2 2 2" xfId="23688" xr:uid="{8DA2B4D7-EB40-4307-A23C-417C05A50558}"/>
    <cellStyle name="Comma 2 2 6 4 3 2 3" xfId="27165" xr:uid="{3F22CA6D-96E5-461C-AB25-C996F2E58EEE}"/>
    <cellStyle name="Comma 2 2 6 4 3 2 4" xfId="18967" xr:uid="{E16452C6-39E2-43F9-BC60-2D8CF5A1367B}"/>
    <cellStyle name="Comma 2 2 6 4 3 3" xfId="6018" xr:uid="{70E22FAC-039F-4642-9D73-9DDC4B19F1FE}"/>
    <cellStyle name="Comma 2 2 6 4 3 3 2" xfId="25979" xr:uid="{932B12AF-2CDB-4A99-B653-7C235FF14697}"/>
    <cellStyle name="Comma 2 2 6 4 3 3 3" xfId="17740" xr:uid="{4E1A70AE-A040-4D4C-9E42-CCFE58E73132}"/>
    <cellStyle name="Comma 2 2 6 4 3 4" xfId="4632" xr:uid="{9AA26B2F-2DA2-429F-B231-915CEE111070}"/>
    <cellStyle name="Comma 2 2 6 4 3 4 2" xfId="16416" xr:uid="{D8673549-4CAD-40FE-A4A9-BAD421FD7D76}"/>
    <cellStyle name="Comma 2 2 6 4 3 5" xfId="11356" xr:uid="{16770868-0202-446B-9388-274AFAD93AB6}"/>
    <cellStyle name="Comma 2 2 6 4 3 5 2" xfId="22811" xr:uid="{9745AAA1-209B-4A2E-B8F8-A6ABF84B050D}"/>
    <cellStyle name="Comma 2 2 6 4 3 6" xfId="24693" xr:uid="{1E44E7FD-6BD8-431D-BD3F-FAF99E901681}"/>
    <cellStyle name="Comma 2 2 6 4 3 7" xfId="14532" xr:uid="{F5F9B210-E5B4-4B53-9BB7-A8242E7B73A7}"/>
    <cellStyle name="Comma 2 2 6 4 4" xfId="2557" xr:uid="{4C171F62-900F-4A65-BEA3-081EC24225C6}"/>
    <cellStyle name="Comma 2 2 6 4 4 2" xfId="7960" xr:uid="{8013DACC-A212-48EE-A2E9-60D194D03F01}"/>
    <cellStyle name="Comma 2 2 6 4 4 2 2" xfId="12669" xr:uid="{A67E8202-19A8-488D-B760-F7D4E3975F7C}"/>
    <cellStyle name="Comma 2 2 6 4 4 2 2 2" xfId="24124" xr:uid="{969089FA-A5FE-4A3E-855D-B1A8A2CA64FC}"/>
    <cellStyle name="Comma 2 2 6 4 4 2 3" xfId="27666" xr:uid="{F24867C9-1841-43F4-B757-41FF9C0C555F}"/>
    <cellStyle name="Comma 2 2 6 4 4 2 4" xfId="19426" xr:uid="{0E656EF0-DC94-402A-BC03-D19058D49829}"/>
    <cellStyle name="Comma 2 2 6 4 4 3" xfId="6685" xr:uid="{FCC0157E-C9D1-47FA-BA94-CFC7CC8AB324}"/>
    <cellStyle name="Comma 2 2 6 4 4 3 2" xfId="26449" xr:uid="{C90B59E2-1E55-48E7-8C14-745D093A10FD}"/>
    <cellStyle name="Comma 2 2 6 4 4 3 3" xfId="18273" xr:uid="{1C401BC8-E316-4DD4-A2C9-4C83DE5C61DF}"/>
    <cellStyle name="Comma 2 2 6 4 4 4" xfId="4452" xr:uid="{13E46DB8-E6D9-4F83-94DF-29216EADCD50}"/>
    <cellStyle name="Comma 2 2 6 4 4 4 2" xfId="16236" xr:uid="{FF7BBF1B-8AAC-497E-964D-205D8D11E8A0}"/>
    <cellStyle name="Comma 2 2 6 4 4 5" xfId="11584" xr:uid="{059EE910-726D-4B1D-B65A-E8D36C294BDB}"/>
    <cellStyle name="Comma 2 2 6 4 4 5 2" xfId="23039" xr:uid="{6DF98D10-C804-4CF5-884C-3A3186FC3C1D}"/>
    <cellStyle name="Comma 2 2 6 4 4 6" xfId="24515" xr:uid="{5FC69918-5BF2-40E3-98B6-DCB76A949605}"/>
    <cellStyle name="Comma 2 2 6 4 4 7" xfId="14352" xr:uid="{38E64300-7358-4831-B193-FAB6205455D7}"/>
    <cellStyle name="Comma 2 2 6 4 5" xfId="3061" xr:uid="{4F0E3B9E-3655-46BB-92EA-119A22C06855}"/>
    <cellStyle name="Comma 2 2 6 4 5 2" xfId="6879" xr:uid="{11BA89AD-3529-41D2-B2BA-6A647E8C89B7}"/>
    <cellStyle name="Comma 2 2 6 4 5 2 2" xfId="26604" xr:uid="{86C57503-B4D2-4DA7-AADA-3BCC08289730}"/>
    <cellStyle name="Comma 2 2 6 4 5 2 3" xfId="18445" xr:uid="{AB7126FD-DFEF-4A75-B1E3-B2C9716FCDEB}"/>
    <cellStyle name="Comma 2 2 6 4 5 3" xfId="4954" xr:uid="{1B638437-1A10-4A1B-AECE-FB14C0EF1B5F}"/>
    <cellStyle name="Comma 2 2 6 4 5 3 2" xfId="16738" xr:uid="{16CE728C-4DD3-4DCE-865C-DFFFE9726FB3}"/>
    <cellStyle name="Comma 2 2 6 4 5 4" xfId="11739" xr:uid="{A43B8DF5-F555-458A-974C-842836A0B1A1}"/>
    <cellStyle name="Comma 2 2 6 4 5 4 2" xfId="23194" xr:uid="{CFB582B4-F8FC-45EC-A01E-341E44379579}"/>
    <cellStyle name="Comma 2 2 6 4 5 5" xfId="25013" xr:uid="{64A40247-2C7E-4E95-BFED-4B1789741859}"/>
    <cellStyle name="Comma 2 2 6 4 5 6" xfId="14854" xr:uid="{AB7B366C-D18D-4C25-ACAB-D7CADA041C9F}"/>
    <cellStyle name="Comma 2 2 6 4 6" xfId="5381" xr:uid="{67AB3A1D-5A33-4647-B950-AC8903A923BB}"/>
    <cellStyle name="Comma 2 2 6 4 6 2" xfId="25440" xr:uid="{D11C7C16-9D1C-4911-A58B-FD5A66E5D191}"/>
    <cellStyle name="Comma 2 2 6 4 6 3" xfId="17165" xr:uid="{2ECF0368-1D9E-49B8-9C4C-E14AA481A312}"/>
    <cellStyle name="Comma 2 2 6 4 7" xfId="3919" xr:uid="{704A3139-1BAD-44F8-A738-D0866059972E}"/>
    <cellStyle name="Comma 2 2 6 4 7 2" xfId="15706" xr:uid="{7BA8BDD9-6CC3-4B05-B663-D13A615119D9}"/>
    <cellStyle name="Comma 2 2 6 4 8" xfId="11161" xr:uid="{F1AC9BED-692B-4CC3-A5B5-2ED316596C15}"/>
    <cellStyle name="Comma 2 2 6 4 8 2" xfId="22616" xr:uid="{69E5D3D0-3540-4588-938B-BB9D3E92308A}"/>
    <cellStyle name="Comma 2 2 6 4 9" xfId="24227" xr:uid="{B65B4F78-B87E-4B9C-97E6-EF70F33020AB}"/>
    <cellStyle name="Comma 2 2 6 5" xfId="1400" xr:uid="{423A2C2A-CCFB-4CCC-9F26-E00FD3592A49}"/>
    <cellStyle name="Comma 2 2 6 5 10" xfId="13843" xr:uid="{4D6348FB-30B5-4FF4-9728-D1E80AF82731}"/>
    <cellStyle name="Comma 2 2 6 5 2" xfId="2443" xr:uid="{FFBF756D-3D17-44FE-8C3E-62815CC54883}"/>
    <cellStyle name="Comma 2 2 6 5 2 2" xfId="2828" xr:uid="{BE02DC60-638F-4549-B7DC-0DFA9603BC12}"/>
    <cellStyle name="Comma 2 2 6 5 2 2 2" xfId="7703" xr:uid="{2FF42529-A50C-47B0-8F55-D9AFA67259AE}"/>
    <cellStyle name="Comma 2 2 6 5 2 2 2 2" xfId="12478" xr:uid="{1DCB46B1-F755-446D-A38B-589662E57F10}"/>
    <cellStyle name="Comma 2 2 6 5 2 2 2 2 2" xfId="23933" xr:uid="{00C2E5C2-0AD1-447F-A340-FC1D54574C5A}"/>
    <cellStyle name="Comma 2 2 6 5 2 2 2 3" xfId="27410" xr:uid="{06201A17-B86D-4537-87A1-7644B3933C99}"/>
    <cellStyle name="Comma 2 2 6 5 2 2 2 4" xfId="19214" xr:uid="{EB4206C6-C66D-4802-9410-69CA1BF1BE3B}"/>
    <cellStyle name="Comma 2 2 6 5 2 2 3" xfId="6272" xr:uid="{853F9C6F-869E-4AD6-A597-A9C2CF821BE2}"/>
    <cellStyle name="Comma 2 2 6 5 2 2 3 2" xfId="26224" xr:uid="{76CE1E9D-D13A-4C89-A6E6-BE340D61713F}"/>
    <cellStyle name="Comma 2 2 6 5 2 2 3 3" xfId="17989" xr:uid="{44393A14-6CEA-4760-8517-C2080B4533C4}"/>
    <cellStyle name="Comma 2 2 6 5 2 2 4" xfId="4722" xr:uid="{1A94277F-8A87-4557-B088-C903A4709C56}"/>
    <cellStyle name="Comma 2 2 6 5 2 2 4 2" xfId="16506" xr:uid="{C4AC3DC8-BFF8-492D-9652-5C27EC2C1D87}"/>
    <cellStyle name="Comma 2 2 6 5 2 2 5" xfId="11445" xr:uid="{72E8B4B4-C4A6-4B03-BBFE-931CD0483F5D}"/>
    <cellStyle name="Comma 2 2 6 5 2 2 5 2" xfId="22900" xr:uid="{A5F49D5F-645B-4FD2-98BC-9D12C8A7DB7A}"/>
    <cellStyle name="Comma 2 2 6 5 2 2 6" xfId="24782" xr:uid="{8D7807B6-ABF9-469F-8AFD-708F0F575825}"/>
    <cellStyle name="Comma 2 2 6 5 2 2 7" xfId="14621" xr:uid="{CD47BAB5-9C99-4184-BCF5-F0D1A5E113A3}"/>
    <cellStyle name="Comma 2 2 6 5 2 3" xfId="2647" xr:uid="{55004E41-30B5-44F0-AF5C-88D7B62BB0ED}"/>
    <cellStyle name="Comma 2 2 6 5 2 3 2" xfId="7086" xr:uid="{6B55F21E-0284-4BA3-A08B-AF26CC343BAA}"/>
    <cellStyle name="Comma 2 2 6 5 2 3 2 2" xfId="26802" xr:uid="{FC561863-515C-48C4-8429-19226D61709D}"/>
    <cellStyle name="Comma 2 2 6 5 2 3 2 3" xfId="18647" xr:uid="{424F98E3-434E-441D-9DC2-7201A4DEE298}"/>
    <cellStyle name="Comma 2 2 6 5 2 3 3" xfId="4542" xr:uid="{06EAA5C0-6A00-4D68-B6F8-36250BBA8666}"/>
    <cellStyle name="Comma 2 2 6 5 2 3 3 2" xfId="16326" xr:uid="{5D4B735C-9B40-42C4-B941-D48716A9F0D9}"/>
    <cellStyle name="Comma 2 2 6 5 2 3 4" xfId="11936" xr:uid="{26839668-F4CB-4576-B4C7-6B5AED665C7B}"/>
    <cellStyle name="Comma 2 2 6 5 2 3 4 2" xfId="23391" xr:uid="{63D8D449-1CB3-4D12-A557-CBAF7C8ADF5A}"/>
    <cellStyle name="Comma 2 2 6 5 2 3 5" xfId="24604" xr:uid="{29366F03-1846-470F-A805-143A8AB99012}"/>
    <cellStyle name="Comma 2 2 6 5 2 3 6" xfId="14442" xr:uid="{799CBF9C-2370-463E-B384-0E282A4432FB}"/>
    <cellStyle name="Comma 2 2 6 5 2 4" xfId="3323" xr:uid="{1C72B8C6-0A60-42F0-A4E2-1829B872EE6A}"/>
    <cellStyle name="Comma 2 2 6 5 2 4 2" xfId="5215" xr:uid="{2AA223F2-AC3A-403A-9777-1E7C14E89284}"/>
    <cellStyle name="Comma 2 2 6 5 2 4 2 2" xfId="16999" xr:uid="{F601F84F-ABCE-4C47-B922-E6A4450A14A3}"/>
    <cellStyle name="Comma 2 2 6 5 2 4 3" xfId="25274" xr:uid="{224F7535-6200-4D95-8D65-3B68E489ABB4}"/>
    <cellStyle name="Comma 2 2 6 5 2 4 4" xfId="15115" xr:uid="{A21D0CC7-4AB9-4C6E-B11B-8388BC8C5A8A}"/>
    <cellStyle name="Comma 2 2 6 5 2 5" xfId="5653" xr:uid="{5B903707-666E-4C84-86AA-E971DD1A50DF}"/>
    <cellStyle name="Comma 2 2 6 5 2 5 2" xfId="25682" xr:uid="{98D912C2-852F-4FC7-92E6-39352DAD7D98}"/>
    <cellStyle name="Comma 2 2 6 5 2 5 3" xfId="17421" xr:uid="{7292983E-7FE5-428E-B20B-F25C9FE71A34}"/>
    <cellStyle name="Comma 2 2 6 5 2 6" xfId="4346" xr:uid="{6D3823E9-12A5-4334-8E5F-9A5AFFEB32F4}"/>
    <cellStyle name="Comma 2 2 6 5 2 6 2" xfId="16130" xr:uid="{C4319E95-BA36-40C6-B377-8CD06DCAA6BE}"/>
    <cellStyle name="Comma 2 2 6 5 2 7" xfId="11264" xr:uid="{25926E25-F1F8-4074-A175-C062A2403C3E}"/>
    <cellStyle name="Comma 2 2 6 5 2 7 2" xfId="22719" xr:uid="{7564F42F-17D5-4862-A21B-7C4A66F83B38}"/>
    <cellStyle name="Comma 2 2 6 5 2 8" xfId="24419" xr:uid="{D7CA8578-82C2-4DAD-A541-0A0023DA4E26}"/>
    <cellStyle name="Comma 2 2 6 5 2 9" xfId="14246" xr:uid="{9BAF3CA0-48A4-41E1-9581-0F5CE818762F}"/>
    <cellStyle name="Comma 2 2 6 5 3" xfId="2739" xr:uid="{187EF235-5946-4852-AF6C-3932838CD12D}"/>
    <cellStyle name="Comma 2 2 6 5 3 2" xfId="7450" xr:uid="{3F091FC4-4F62-49D3-B31B-48454E863CAF}"/>
    <cellStyle name="Comma 2 2 6 5 3 2 2" xfId="12234" xr:uid="{50AD7269-0B1D-4EE1-851D-4E0181960FB1}"/>
    <cellStyle name="Comma 2 2 6 5 3 2 2 2" xfId="23689" xr:uid="{7C8297C5-DF62-48E3-B0CA-1513B39AF8FA}"/>
    <cellStyle name="Comma 2 2 6 5 3 2 3" xfId="27166" xr:uid="{C0E559A8-9F1A-4118-90AC-CE8264B277C9}"/>
    <cellStyle name="Comma 2 2 6 5 3 2 4" xfId="18968" xr:uid="{8953A6CF-6DC1-4C07-81EE-D41412E8BDFF}"/>
    <cellStyle name="Comma 2 2 6 5 3 3" xfId="6019" xr:uid="{CA75D4E4-A2AA-481A-859C-41F96A07DF49}"/>
    <cellStyle name="Comma 2 2 6 5 3 3 2" xfId="25980" xr:uid="{4DAF0E19-74FB-4F7D-AA5B-74D26E62CE47}"/>
    <cellStyle name="Comma 2 2 6 5 3 3 3" xfId="17741" xr:uid="{8BD22F40-D12D-4BFC-BDE2-04A4E5538B20}"/>
    <cellStyle name="Comma 2 2 6 5 3 4" xfId="4633" xr:uid="{28253AB0-48E2-4506-A4A8-440275028BE0}"/>
    <cellStyle name="Comma 2 2 6 5 3 4 2" xfId="16417" xr:uid="{642D78AA-BDC1-4CF7-895D-836412A7A866}"/>
    <cellStyle name="Comma 2 2 6 5 3 5" xfId="11357" xr:uid="{7EE6D0C3-2421-4ABB-8BFE-B5606609B0C3}"/>
    <cellStyle name="Comma 2 2 6 5 3 5 2" xfId="22812" xr:uid="{A5335134-C06E-4535-9E87-3735C4BE16DF}"/>
    <cellStyle name="Comma 2 2 6 5 3 6" xfId="24694" xr:uid="{6905C881-FEAE-4694-A6D1-6C036EE79EFC}"/>
    <cellStyle name="Comma 2 2 6 5 3 7" xfId="14533" xr:uid="{25B972D9-52DD-445E-8D08-12CCEBD7862D}"/>
    <cellStyle name="Comma 2 2 6 5 4" xfId="2558" xr:uid="{4D83E646-A7D9-4BB2-8FB0-27790F57E0AF}"/>
    <cellStyle name="Comma 2 2 6 5 4 2" xfId="7961" xr:uid="{B70DE1A3-9230-4CA6-9FE8-044808FC2BF7}"/>
    <cellStyle name="Comma 2 2 6 5 4 2 2" xfId="12670" xr:uid="{3EE206B1-88CB-4FCB-BE4A-731125498B08}"/>
    <cellStyle name="Comma 2 2 6 5 4 2 2 2" xfId="24125" xr:uid="{07E3368A-507C-4F77-9AFC-881AD86E1413}"/>
    <cellStyle name="Comma 2 2 6 5 4 2 3" xfId="27667" xr:uid="{47FB53B4-2679-4B38-A8C9-3B33325EB8FE}"/>
    <cellStyle name="Comma 2 2 6 5 4 2 4" xfId="19427" xr:uid="{D84D2404-2534-42B0-A257-43CBDFC4AAEE}"/>
    <cellStyle name="Comma 2 2 6 5 4 3" xfId="6686" xr:uid="{E75B85BB-4AEB-4DF1-99DD-6BAE2939F608}"/>
    <cellStyle name="Comma 2 2 6 5 4 3 2" xfId="26450" xr:uid="{2A9A3511-32B3-4986-A590-56C6D76FB68F}"/>
    <cellStyle name="Comma 2 2 6 5 4 3 3" xfId="18274" xr:uid="{E63CD4A8-4CD5-4F76-BF15-F05B514FD154}"/>
    <cellStyle name="Comma 2 2 6 5 4 4" xfId="4453" xr:uid="{41F8260B-EE9A-4DD1-AC00-9F5E11C50AB2}"/>
    <cellStyle name="Comma 2 2 6 5 4 4 2" xfId="16237" xr:uid="{46018E31-F27A-4ED5-95A1-25B15B773653}"/>
    <cellStyle name="Comma 2 2 6 5 4 5" xfId="11585" xr:uid="{BCCF0258-B334-4460-80D7-994811694582}"/>
    <cellStyle name="Comma 2 2 6 5 4 5 2" xfId="23040" xr:uid="{2AB57C52-CA67-4C3D-8BE8-E583438CF439}"/>
    <cellStyle name="Comma 2 2 6 5 4 6" xfId="24516" xr:uid="{59B14AA3-3231-4AEF-81C0-B96524FF907E}"/>
    <cellStyle name="Comma 2 2 6 5 4 7" xfId="14353" xr:uid="{C5291165-6558-4FF1-B9C0-122100E35D26}"/>
    <cellStyle name="Comma 2 2 6 5 5" xfId="3062" xr:uid="{CCFB33B6-F5AA-443D-9CA0-0291A8A06665}"/>
    <cellStyle name="Comma 2 2 6 5 5 2" xfId="6880" xr:uid="{666CD576-CA57-43CE-A3F3-1313C05F06CA}"/>
    <cellStyle name="Comma 2 2 6 5 5 2 2" xfId="26605" xr:uid="{6F395C4C-C605-469C-9406-D3653F9D345F}"/>
    <cellStyle name="Comma 2 2 6 5 5 2 3" xfId="18446" xr:uid="{F648654B-03AF-4248-B9F5-D7AFE388A750}"/>
    <cellStyle name="Comma 2 2 6 5 5 3" xfId="4955" xr:uid="{84EAE633-9F05-426F-91DA-9E9543A57AB5}"/>
    <cellStyle name="Comma 2 2 6 5 5 3 2" xfId="16739" xr:uid="{643F8FDA-C1EB-4D47-A8FE-9808AF1B7029}"/>
    <cellStyle name="Comma 2 2 6 5 5 4" xfId="11740" xr:uid="{2A5EA85D-24DA-40DE-927C-FAA455853CA3}"/>
    <cellStyle name="Comma 2 2 6 5 5 4 2" xfId="23195" xr:uid="{E78636C3-13CD-4F8F-AB21-22A3440EC18C}"/>
    <cellStyle name="Comma 2 2 6 5 5 5" xfId="25014" xr:uid="{29727A43-79F7-4840-A58A-BCA5B7148AB4}"/>
    <cellStyle name="Comma 2 2 6 5 5 6" xfId="14855" xr:uid="{7A2DB76E-1EA6-459B-A87A-4E3ED990A2A3}"/>
    <cellStyle name="Comma 2 2 6 5 6" xfId="5382" xr:uid="{F5F674C6-3FFE-4912-9972-6CC00BD4767B}"/>
    <cellStyle name="Comma 2 2 6 5 6 2" xfId="25441" xr:uid="{8B69764F-31C6-44B1-AEA9-6AFCF2F4A485}"/>
    <cellStyle name="Comma 2 2 6 5 6 3" xfId="17166" xr:uid="{6B654F5B-C9F7-44E5-AD8B-B8593EBDD792}"/>
    <cellStyle name="Comma 2 2 6 5 7" xfId="3920" xr:uid="{93DDC902-EF96-4AF9-B5C3-D9FF12A52A4F}"/>
    <cellStyle name="Comma 2 2 6 5 7 2" xfId="15707" xr:uid="{573EA3A9-B6C0-490B-A0ED-538B28D8E36C}"/>
    <cellStyle name="Comma 2 2 6 5 8" xfId="11162" xr:uid="{AEB70F59-BA9E-4E72-BF5F-9C1B94BCE12F}"/>
    <cellStyle name="Comma 2 2 6 5 8 2" xfId="22617" xr:uid="{5BD83E77-F4BB-4981-9099-4F16EA07179A}"/>
    <cellStyle name="Comma 2 2 6 5 9" xfId="24228" xr:uid="{E1721395-CE49-444B-914D-8676EE20203F}"/>
    <cellStyle name="Comma 2 2 6 6" xfId="1401" xr:uid="{9AB08434-0B39-42A9-98C7-8FEF20280EC2}"/>
    <cellStyle name="Comma 2 2 6 6 10" xfId="13844" xr:uid="{9A7DCDE0-97D6-474C-91AD-EAA8FF307D73}"/>
    <cellStyle name="Comma 2 2 6 6 2" xfId="2444" xr:uid="{F12B5F62-8FC5-479F-B0E2-DA3CB70DDAB1}"/>
    <cellStyle name="Comma 2 2 6 6 2 2" xfId="2829" xr:uid="{9E3F0BB9-E0E8-416B-8182-323E27ECB150}"/>
    <cellStyle name="Comma 2 2 6 6 2 2 2" xfId="7704" xr:uid="{D8229888-03E0-42D2-889E-C1AB997ADFC9}"/>
    <cellStyle name="Comma 2 2 6 6 2 2 2 2" xfId="12479" xr:uid="{EA6BB80E-097B-408C-8ACA-090248972787}"/>
    <cellStyle name="Comma 2 2 6 6 2 2 2 2 2" xfId="23934" xr:uid="{8E493669-450A-40FF-80CA-798F82528B39}"/>
    <cellStyle name="Comma 2 2 6 6 2 2 2 3" xfId="27411" xr:uid="{07D23C0F-6414-4596-9A2B-50D233EB02D4}"/>
    <cellStyle name="Comma 2 2 6 6 2 2 2 4" xfId="19215" xr:uid="{746FF327-90AC-4E14-903F-F53B2BCC7C88}"/>
    <cellStyle name="Comma 2 2 6 6 2 2 3" xfId="6273" xr:uid="{CAEB1054-3A31-4098-A4F6-3D284B690534}"/>
    <cellStyle name="Comma 2 2 6 6 2 2 3 2" xfId="26225" xr:uid="{41F88312-B1E2-4853-AF9C-A6B3E347D59B}"/>
    <cellStyle name="Comma 2 2 6 6 2 2 3 3" xfId="17990" xr:uid="{1BE59E15-CC74-4A72-87DB-75FD75CAB076}"/>
    <cellStyle name="Comma 2 2 6 6 2 2 4" xfId="4723" xr:uid="{13BFC584-16ED-43C6-B1D4-F2E1724815E0}"/>
    <cellStyle name="Comma 2 2 6 6 2 2 4 2" xfId="16507" xr:uid="{15DB9530-F697-46E3-B70B-EA57CC30D038}"/>
    <cellStyle name="Comma 2 2 6 6 2 2 5" xfId="11446" xr:uid="{C1472EAF-0989-4EEF-8AA0-61464853FFF8}"/>
    <cellStyle name="Comma 2 2 6 6 2 2 5 2" xfId="22901" xr:uid="{5A23845F-F761-4733-AC6D-9D8DE561A5A9}"/>
    <cellStyle name="Comma 2 2 6 6 2 2 6" xfId="24783" xr:uid="{CDC54B74-CE30-47B8-B841-7FAB96EF8131}"/>
    <cellStyle name="Comma 2 2 6 6 2 2 7" xfId="14622" xr:uid="{6490B216-7A68-433D-8665-507CD62A5E5A}"/>
    <cellStyle name="Comma 2 2 6 6 2 3" xfId="2648" xr:uid="{B1C7520C-6211-449D-AA0A-BEBFC5F0974A}"/>
    <cellStyle name="Comma 2 2 6 6 2 3 2" xfId="7087" xr:uid="{381CB3B4-2B37-4D2D-A497-37458118CC5D}"/>
    <cellStyle name="Comma 2 2 6 6 2 3 2 2" xfId="26803" xr:uid="{18599C6A-0174-4494-AA15-F060760ACEB9}"/>
    <cellStyle name="Comma 2 2 6 6 2 3 2 3" xfId="18648" xr:uid="{E95E5392-8906-4306-BA93-38B30B7608AE}"/>
    <cellStyle name="Comma 2 2 6 6 2 3 3" xfId="4543" xr:uid="{6B205A0D-EF86-4EAB-86C8-8B5438A4C81E}"/>
    <cellStyle name="Comma 2 2 6 6 2 3 3 2" xfId="16327" xr:uid="{E8588DA5-19BC-4FAF-8A07-958BAEA3D0F6}"/>
    <cellStyle name="Comma 2 2 6 6 2 3 4" xfId="11937" xr:uid="{F69A75CF-DC6D-40C1-91F5-488852D38496}"/>
    <cellStyle name="Comma 2 2 6 6 2 3 4 2" xfId="23392" xr:uid="{AED2EC04-71A4-4B2E-98C4-34820CC43A4D}"/>
    <cellStyle name="Comma 2 2 6 6 2 3 5" xfId="24605" xr:uid="{C6ED7C61-AD8D-4C02-A1CB-CDFF2C1603BB}"/>
    <cellStyle name="Comma 2 2 6 6 2 3 6" xfId="14443" xr:uid="{CB910E44-D341-4482-91AE-1CFE2E4CA2DD}"/>
    <cellStyle name="Comma 2 2 6 6 2 4" xfId="3324" xr:uid="{5C81713A-C0C9-4A3E-B324-A8A7B05DB645}"/>
    <cellStyle name="Comma 2 2 6 6 2 4 2" xfId="5216" xr:uid="{F7B4D244-10D6-45E5-A50D-09B98608AE51}"/>
    <cellStyle name="Comma 2 2 6 6 2 4 2 2" xfId="17000" xr:uid="{EF13D25D-6F16-4436-B921-645D1C50CDE3}"/>
    <cellStyle name="Comma 2 2 6 6 2 4 3" xfId="25275" xr:uid="{4EC934DF-B6F2-4F28-9CF3-41686E13A317}"/>
    <cellStyle name="Comma 2 2 6 6 2 4 4" xfId="15116" xr:uid="{AC013C06-1BE8-4E35-A651-FEA8CA2D4089}"/>
    <cellStyle name="Comma 2 2 6 6 2 5" xfId="5654" xr:uid="{FE18D52C-5B0B-48B6-BE57-E238A9DE4B23}"/>
    <cellStyle name="Comma 2 2 6 6 2 5 2" xfId="25683" xr:uid="{EA16253A-631B-469B-941B-F296238969BD}"/>
    <cellStyle name="Comma 2 2 6 6 2 5 3" xfId="17422" xr:uid="{DA42B1DF-8205-497A-BACA-7AF43B8EA739}"/>
    <cellStyle name="Comma 2 2 6 6 2 6" xfId="4347" xr:uid="{074C1AAF-AA14-4653-A4AB-34FC98F2C4C3}"/>
    <cellStyle name="Comma 2 2 6 6 2 6 2" xfId="16131" xr:uid="{BD4AC3DA-D21B-4B14-925E-819B9F7E5B11}"/>
    <cellStyle name="Comma 2 2 6 6 2 7" xfId="11265" xr:uid="{F6EC1287-3270-4E5A-8B26-7934C835DE6D}"/>
    <cellStyle name="Comma 2 2 6 6 2 7 2" xfId="22720" xr:uid="{08ACE420-11CA-4294-AC11-66095C93596B}"/>
    <cellStyle name="Comma 2 2 6 6 2 8" xfId="24420" xr:uid="{55FBB0D3-86A1-4E25-B2E0-D4251D73CCB0}"/>
    <cellStyle name="Comma 2 2 6 6 2 9" xfId="14247" xr:uid="{3274AFF6-9889-4C0B-A6D8-CE63917303E2}"/>
    <cellStyle name="Comma 2 2 6 6 3" xfId="2740" xr:uid="{EC46BB9E-2CD8-4E7D-B7EB-C5F0995D8F4A}"/>
    <cellStyle name="Comma 2 2 6 6 3 2" xfId="7451" xr:uid="{00380C33-5CCB-49CA-A983-46539F18F10B}"/>
    <cellStyle name="Comma 2 2 6 6 3 2 2" xfId="12235" xr:uid="{5EF540E4-BAAD-4F30-B8FE-2DFA915A2C80}"/>
    <cellStyle name="Comma 2 2 6 6 3 2 2 2" xfId="23690" xr:uid="{5E2299B5-E86A-4E67-AFD5-8A78612EDBEE}"/>
    <cellStyle name="Comma 2 2 6 6 3 2 3" xfId="27167" xr:uid="{51AD02FC-0C54-4422-83C6-A80C9B595C33}"/>
    <cellStyle name="Comma 2 2 6 6 3 2 4" xfId="18969" xr:uid="{F39292C8-FE1A-440B-86D9-617D435E79E0}"/>
    <cellStyle name="Comma 2 2 6 6 3 3" xfId="6020" xr:uid="{EBC50210-CF27-431E-B8A3-ED54FF91C682}"/>
    <cellStyle name="Comma 2 2 6 6 3 3 2" xfId="25981" xr:uid="{D2E8AA69-B1D0-47A0-9AD9-FDCD18293CA7}"/>
    <cellStyle name="Comma 2 2 6 6 3 3 3" xfId="17742" xr:uid="{197B1C51-36DB-4444-9C1A-028FCCBA2F11}"/>
    <cellStyle name="Comma 2 2 6 6 3 4" xfId="4634" xr:uid="{6BCC5BB5-B563-4F2F-B24E-61C6E0D32667}"/>
    <cellStyle name="Comma 2 2 6 6 3 4 2" xfId="16418" xr:uid="{5630A59C-FF6D-410B-A946-B99E5345C7E0}"/>
    <cellStyle name="Comma 2 2 6 6 3 5" xfId="11358" xr:uid="{1079922D-5F2C-47F4-8725-AE4447015BB6}"/>
    <cellStyle name="Comma 2 2 6 6 3 5 2" xfId="22813" xr:uid="{DCA9781F-ED1D-4ED8-AA36-C4E9E603AD30}"/>
    <cellStyle name="Comma 2 2 6 6 3 6" xfId="24695" xr:uid="{7B58538A-6911-4A02-8C40-E229E2D4BB9A}"/>
    <cellStyle name="Comma 2 2 6 6 3 7" xfId="14534" xr:uid="{024003F1-2FA5-445D-9C54-A5F88FA04975}"/>
    <cellStyle name="Comma 2 2 6 6 4" xfId="2559" xr:uid="{D3C9B415-087C-47F7-AB07-68C6254D06F9}"/>
    <cellStyle name="Comma 2 2 6 6 4 2" xfId="7962" xr:uid="{CFEF11A5-D8C9-4D94-AF47-61312BF48E32}"/>
    <cellStyle name="Comma 2 2 6 6 4 2 2" xfId="12671" xr:uid="{C1339209-3A04-462E-8471-F99616C466E4}"/>
    <cellStyle name="Comma 2 2 6 6 4 2 2 2" xfId="24126" xr:uid="{A505D186-583C-4DB6-A6B1-E3894AB48972}"/>
    <cellStyle name="Comma 2 2 6 6 4 2 3" xfId="27668" xr:uid="{8B1B65B4-DB9C-4292-9F87-41BAD769C425}"/>
    <cellStyle name="Comma 2 2 6 6 4 2 4" xfId="19428" xr:uid="{3754B132-2D3E-4EB6-89DF-2EEAF96412E4}"/>
    <cellStyle name="Comma 2 2 6 6 4 3" xfId="6687" xr:uid="{AEAA14AB-2D08-42AD-A7B1-CABB533937E4}"/>
    <cellStyle name="Comma 2 2 6 6 4 3 2" xfId="26451" xr:uid="{59B41238-E5F9-47B1-99BA-CAEEF3EF244F}"/>
    <cellStyle name="Comma 2 2 6 6 4 3 3" xfId="18275" xr:uid="{D5C4F7D1-9D54-4189-A750-469F7F913108}"/>
    <cellStyle name="Comma 2 2 6 6 4 4" xfId="4454" xr:uid="{3570907E-5D8C-497E-9EA7-8CE6DA13D44F}"/>
    <cellStyle name="Comma 2 2 6 6 4 4 2" xfId="16238" xr:uid="{CBC83023-C093-4066-B656-148DA83B3A18}"/>
    <cellStyle name="Comma 2 2 6 6 4 5" xfId="11586" xr:uid="{8A56D6E3-8770-463B-A28E-F60702F92DA2}"/>
    <cellStyle name="Comma 2 2 6 6 4 5 2" xfId="23041" xr:uid="{DADC9FAB-DFCF-445E-B051-0DF373ADEF61}"/>
    <cellStyle name="Comma 2 2 6 6 4 6" xfId="24517" xr:uid="{4076CCE7-2181-459F-A888-15F0BF8D26F4}"/>
    <cellStyle name="Comma 2 2 6 6 4 7" xfId="14354" xr:uid="{B0832861-BECC-4248-AF1A-EEA718674C0E}"/>
    <cellStyle name="Comma 2 2 6 6 5" xfId="3063" xr:uid="{09999B75-52F0-47DD-9717-CE12ED40F58D}"/>
    <cellStyle name="Comma 2 2 6 6 5 2" xfId="6881" xr:uid="{0D6C2CC2-1CC1-4DB6-AE87-63FBC4C48C33}"/>
    <cellStyle name="Comma 2 2 6 6 5 2 2" xfId="26606" xr:uid="{9B92E188-3CD0-4959-8128-02EB10C76E32}"/>
    <cellStyle name="Comma 2 2 6 6 5 2 3" xfId="18447" xr:uid="{487DBEE0-0325-429F-9771-5E198A99434E}"/>
    <cellStyle name="Comma 2 2 6 6 5 3" xfId="4956" xr:uid="{B5270FC4-57B1-455D-B71C-65FFD75D858F}"/>
    <cellStyle name="Comma 2 2 6 6 5 3 2" xfId="16740" xr:uid="{98E6F20E-DC8C-4FA8-8640-BBF493677B62}"/>
    <cellStyle name="Comma 2 2 6 6 5 4" xfId="11741" xr:uid="{E41E3147-5138-4FB5-8113-145EF5725FA5}"/>
    <cellStyle name="Comma 2 2 6 6 5 4 2" xfId="23196" xr:uid="{CA96FF2C-55D6-4739-A4B3-4532682FC4E6}"/>
    <cellStyle name="Comma 2 2 6 6 5 5" xfId="25015" xr:uid="{2239C9C0-73A0-487F-85CD-4612F4358F73}"/>
    <cellStyle name="Comma 2 2 6 6 5 6" xfId="14856" xr:uid="{C6AC286D-65C2-44C8-8051-D15760B10B92}"/>
    <cellStyle name="Comma 2 2 6 6 6" xfId="5383" xr:uid="{C3A27CF6-AAD7-4F49-8CB1-1E72DAE5A0C8}"/>
    <cellStyle name="Comma 2 2 6 6 6 2" xfId="25442" xr:uid="{575ACFF1-7370-40AC-AD44-ED7BE8CA33CA}"/>
    <cellStyle name="Comma 2 2 6 6 6 3" xfId="17167" xr:uid="{B25EF0D2-B1DB-45FD-8B1F-BF0F8F9C2664}"/>
    <cellStyle name="Comma 2 2 6 6 7" xfId="3921" xr:uid="{BF6CDCF1-EB35-4576-89BE-063A568CDBE3}"/>
    <cellStyle name="Comma 2 2 6 6 7 2" xfId="15708" xr:uid="{8E2BA443-D938-44D9-8669-6A85EA217B72}"/>
    <cellStyle name="Comma 2 2 6 6 8" xfId="11163" xr:uid="{4BEB35F6-0ACB-4E82-8BD2-1544DE32CEA5}"/>
    <cellStyle name="Comma 2 2 6 6 8 2" xfId="22618" xr:uid="{6CD99478-D67A-4FA7-A2FB-FBE56EC9FB54}"/>
    <cellStyle name="Comma 2 2 6 6 9" xfId="24229" xr:uid="{F59EA724-1C8D-4F6F-87A0-1B3AC53BA23F}"/>
    <cellStyle name="Comma 2 2 6 7" xfId="1402" xr:uid="{EE6B7BE2-725D-410C-845E-168A281F851B}"/>
    <cellStyle name="Comma 2 2 6 7 10" xfId="13845" xr:uid="{260A36B0-02FF-48DF-AC5C-4463692E117C}"/>
    <cellStyle name="Comma 2 2 6 7 2" xfId="2445" xr:uid="{5B69E367-923C-47B4-A601-75C208A3AD64}"/>
    <cellStyle name="Comma 2 2 6 7 2 2" xfId="2830" xr:uid="{93AE6626-0CD4-4B9F-9D3F-ED3AC1F1132A}"/>
    <cellStyle name="Comma 2 2 6 7 2 2 2" xfId="7705" xr:uid="{E9E519DF-35C5-4035-9270-45C9FA243523}"/>
    <cellStyle name="Comma 2 2 6 7 2 2 2 2" xfId="12480" xr:uid="{DB1005A6-A90E-4CD6-94B0-D0A122634D9B}"/>
    <cellStyle name="Comma 2 2 6 7 2 2 2 2 2" xfId="23935" xr:uid="{D198AB9B-0C29-4817-A89D-4559BACC0FF9}"/>
    <cellStyle name="Comma 2 2 6 7 2 2 2 3" xfId="27412" xr:uid="{DB9F00E2-83CE-41AD-96DC-0A36A5102D0F}"/>
    <cellStyle name="Comma 2 2 6 7 2 2 2 4" xfId="19216" xr:uid="{4D8727CF-6D14-47ED-A457-30B8D5C0D45C}"/>
    <cellStyle name="Comma 2 2 6 7 2 2 3" xfId="6274" xr:uid="{617AAE06-BD24-4C72-8BF7-8F43E92021B0}"/>
    <cellStyle name="Comma 2 2 6 7 2 2 3 2" xfId="26226" xr:uid="{337BA0D8-1576-47B9-839E-92C380D3570F}"/>
    <cellStyle name="Comma 2 2 6 7 2 2 3 3" xfId="17991" xr:uid="{BC014373-1CEB-4377-8EF2-E9418F6D9A46}"/>
    <cellStyle name="Comma 2 2 6 7 2 2 4" xfId="4724" xr:uid="{8B186126-FC5F-4B53-8CD8-DFD359133BE3}"/>
    <cellStyle name="Comma 2 2 6 7 2 2 4 2" xfId="16508" xr:uid="{82513FB7-C6E7-4463-99DD-44DB172EFCF0}"/>
    <cellStyle name="Comma 2 2 6 7 2 2 5" xfId="11447" xr:uid="{7B97608E-B28D-4FE3-9EC7-5F6CB2C80331}"/>
    <cellStyle name="Comma 2 2 6 7 2 2 5 2" xfId="22902" xr:uid="{1CAB7260-DC96-46C3-A2CC-E77AD7E0CEEA}"/>
    <cellStyle name="Comma 2 2 6 7 2 2 6" xfId="24784" xr:uid="{468150BF-4C1D-4AE6-A937-C985B5F3E1A0}"/>
    <cellStyle name="Comma 2 2 6 7 2 2 7" xfId="14623" xr:uid="{8232EBFC-AB04-40AE-A982-B40AF44D5327}"/>
    <cellStyle name="Comma 2 2 6 7 2 3" xfId="2649" xr:uid="{2D1C2668-9FD2-49BF-9BAF-8B861F2A752D}"/>
    <cellStyle name="Comma 2 2 6 7 2 3 2" xfId="7088" xr:uid="{9888FDA2-A0F3-4AFA-B9F9-4FC0ABD9D0F5}"/>
    <cellStyle name="Comma 2 2 6 7 2 3 2 2" xfId="26804" xr:uid="{AA7F1539-F1AA-431A-A554-8BC87219CDFF}"/>
    <cellStyle name="Comma 2 2 6 7 2 3 2 3" xfId="18649" xr:uid="{93393D73-9B71-41FE-B2B7-1A65E0B0D9B1}"/>
    <cellStyle name="Comma 2 2 6 7 2 3 3" xfId="4544" xr:uid="{0C1FE405-AFAA-43ED-A71C-ED93239E94E3}"/>
    <cellStyle name="Comma 2 2 6 7 2 3 3 2" xfId="16328" xr:uid="{42200788-419D-48C8-B46A-8F551A20EB67}"/>
    <cellStyle name="Comma 2 2 6 7 2 3 4" xfId="11938" xr:uid="{1C5E0EB8-B1A4-4630-90E9-6FEF5609DBF1}"/>
    <cellStyle name="Comma 2 2 6 7 2 3 4 2" xfId="23393" xr:uid="{E0F8C717-36BC-4688-86EF-003155F74948}"/>
    <cellStyle name="Comma 2 2 6 7 2 3 5" xfId="24606" xr:uid="{A80D7DC0-8F07-4B4D-8015-83A88E780363}"/>
    <cellStyle name="Comma 2 2 6 7 2 3 6" xfId="14444" xr:uid="{0329FB90-5E40-4894-9F25-89CE420907D6}"/>
    <cellStyle name="Comma 2 2 6 7 2 4" xfId="3325" xr:uid="{A379481A-6C6A-48E3-BEF3-46253D7BE075}"/>
    <cellStyle name="Comma 2 2 6 7 2 4 2" xfId="5217" xr:uid="{54D902D3-BD3A-45AE-A324-F2B5A52821AD}"/>
    <cellStyle name="Comma 2 2 6 7 2 4 2 2" xfId="17001" xr:uid="{17A4B4F8-F581-42CB-AF23-AA9205F45ACE}"/>
    <cellStyle name="Comma 2 2 6 7 2 4 3" xfId="25276" xr:uid="{3F4ADDB3-BF04-4E52-8FE5-556F09288A03}"/>
    <cellStyle name="Comma 2 2 6 7 2 4 4" xfId="15117" xr:uid="{59355C47-578A-4072-893E-DB3EFDCDAAD1}"/>
    <cellStyle name="Comma 2 2 6 7 2 5" xfId="5655" xr:uid="{8E22BDFE-DDEE-4F74-9AD7-1EC87F94B17D}"/>
    <cellStyle name="Comma 2 2 6 7 2 5 2" xfId="25684" xr:uid="{F0C027EB-EB7E-408A-AC49-61838AD127E2}"/>
    <cellStyle name="Comma 2 2 6 7 2 5 3" xfId="17423" xr:uid="{981BFA63-4590-427C-838B-EEBDC14AB0B9}"/>
    <cellStyle name="Comma 2 2 6 7 2 6" xfId="4348" xr:uid="{052B8A68-7E4D-4478-8BBF-1B61736CC233}"/>
    <cellStyle name="Comma 2 2 6 7 2 6 2" xfId="16132" xr:uid="{ABD4B664-B1FC-465D-92C8-695D9E27C141}"/>
    <cellStyle name="Comma 2 2 6 7 2 7" xfId="11266" xr:uid="{75CC365F-E5E6-4DD4-8EFA-E3686354B609}"/>
    <cellStyle name="Comma 2 2 6 7 2 7 2" xfId="22721" xr:uid="{42BA35C1-35C8-40BC-9765-A711A2DB15ED}"/>
    <cellStyle name="Comma 2 2 6 7 2 8" xfId="24421" xr:uid="{40CC12C0-7CF6-41BB-B77E-4DED86ED75A9}"/>
    <cellStyle name="Comma 2 2 6 7 2 9" xfId="14248" xr:uid="{83A7226D-EBE7-47DD-B6CA-3E0032C08F88}"/>
    <cellStyle name="Comma 2 2 6 7 3" xfId="2741" xr:uid="{CBFFDE3B-F597-45D7-BABF-C14CB06DA078}"/>
    <cellStyle name="Comma 2 2 6 7 3 2" xfId="7452" xr:uid="{746CBA9A-8750-4636-898E-27C05970758E}"/>
    <cellStyle name="Comma 2 2 6 7 3 2 2" xfId="12236" xr:uid="{351E5DD3-C69C-460B-B48E-6006EC13E13C}"/>
    <cellStyle name="Comma 2 2 6 7 3 2 2 2" xfId="23691" xr:uid="{C53C83C7-9DF1-4F13-8E71-FA89915D4E24}"/>
    <cellStyle name="Comma 2 2 6 7 3 2 3" xfId="27168" xr:uid="{29A272EB-DFD9-4423-8F00-D9430B562057}"/>
    <cellStyle name="Comma 2 2 6 7 3 2 4" xfId="18970" xr:uid="{6D78586F-D4B9-4BB9-8D11-B39BF2CE84FF}"/>
    <cellStyle name="Comma 2 2 6 7 3 3" xfId="6021" xr:uid="{8202DADC-D8E3-4BD9-B845-6C8AA0607E16}"/>
    <cellStyle name="Comma 2 2 6 7 3 3 2" xfId="25982" xr:uid="{63557482-D2B5-46A7-B33D-70FFAB7FB99F}"/>
    <cellStyle name="Comma 2 2 6 7 3 3 3" xfId="17743" xr:uid="{A923B173-4864-49E9-9D3D-A460FBCC008A}"/>
    <cellStyle name="Comma 2 2 6 7 3 4" xfId="4635" xr:uid="{6207EEF9-DF51-410A-9CB7-9EFED30A488E}"/>
    <cellStyle name="Comma 2 2 6 7 3 4 2" xfId="16419" xr:uid="{75AE9366-0344-4A3A-9FF1-E8AB3380E52C}"/>
    <cellStyle name="Comma 2 2 6 7 3 5" xfId="11359" xr:uid="{2F998CC4-DF44-4B99-BE56-2FB2D6F6D0A9}"/>
    <cellStyle name="Comma 2 2 6 7 3 5 2" xfId="22814" xr:uid="{851401CD-BB43-4278-BE23-CCF8A736AF39}"/>
    <cellStyle name="Comma 2 2 6 7 3 6" xfId="24696" xr:uid="{82B8F6FF-9435-49A8-9689-34277ADB27E8}"/>
    <cellStyle name="Comma 2 2 6 7 3 7" xfId="14535" xr:uid="{001D58CA-77D7-4CCB-B36E-D0C7C688F18E}"/>
    <cellStyle name="Comma 2 2 6 7 4" xfId="2560" xr:uid="{FC0A1C04-74E0-4A32-9D09-B13D9534C430}"/>
    <cellStyle name="Comma 2 2 6 7 4 2" xfId="7963" xr:uid="{DC1B4216-F888-43CF-BFF0-070EC7B987FB}"/>
    <cellStyle name="Comma 2 2 6 7 4 2 2" xfId="12672" xr:uid="{011388B0-E087-4228-96A5-5D5CC5A6EFD3}"/>
    <cellStyle name="Comma 2 2 6 7 4 2 2 2" xfId="24127" xr:uid="{D1C6FE38-C0D7-4EE8-8156-B46887A0053F}"/>
    <cellStyle name="Comma 2 2 6 7 4 2 3" xfId="27669" xr:uid="{BB0BC261-C7F5-4368-8C51-B0E16422DEAD}"/>
    <cellStyle name="Comma 2 2 6 7 4 2 4" xfId="19429" xr:uid="{A0A76FD6-B7B5-4E02-834B-4B35F4812AE7}"/>
    <cellStyle name="Comma 2 2 6 7 4 3" xfId="6688" xr:uid="{C8951DC9-9A37-4C39-8DB7-9EB9D3A93DA5}"/>
    <cellStyle name="Comma 2 2 6 7 4 3 2" xfId="26452" xr:uid="{0B6D0B5C-E827-4809-9B46-4055BE57A6AF}"/>
    <cellStyle name="Comma 2 2 6 7 4 3 3" xfId="18276" xr:uid="{A9CD47CD-FDC1-48CB-B455-AF8770959168}"/>
    <cellStyle name="Comma 2 2 6 7 4 4" xfId="4455" xr:uid="{A3F9B1AB-C055-4D57-8294-1763ED1C6612}"/>
    <cellStyle name="Comma 2 2 6 7 4 4 2" xfId="16239" xr:uid="{58A40582-CA05-4725-9B72-44F4ACCCB6A6}"/>
    <cellStyle name="Comma 2 2 6 7 4 5" xfId="11587" xr:uid="{51DA67EA-4CE2-46AC-BC86-3B0BFF784601}"/>
    <cellStyle name="Comma 2 2 6 7 4 5 2" xfId="23042" xr:uid="{9B0BB372-1F71-446D-9E08-D3C24C28C4EA}"/>
    <cellStyle name="Comma 2 2 6 7 4 6" xfId="24518" xr:uid="{3C49D487-4597-482F-9785-82A4ECC412C8}"/>
    <cellStyle name="Comma 2 2 6 7 4 7" xfId="14355" xr:uid="{9A1E7522-7B17-4F95-A2BC-99120C76FCEA}"/>
    <cellStyle name="Comma 2 2 6 7 5" xfId="3064" xr:uid="{D16C6A02-D488-47A9-9CDB-6AE801E5BC53}"/>
    <cellStyle name="Comma 2 2 6 7 5 2" xfId="6882" xr:uid="{5FF6E174-4B1C-4B9C-96B3-F07AA403ED25}"/>
    <cellStyle name="Comma 2 2 6 7 5 2 2" xfId="26607" xr:uid="{9248A025-9C01-4662-B334-85F04C486C1A}"/>
    <cellStyle name="Comma 2 2 6 7 5 2 3" xfId="18448" xr:uid="{39D155AD-2A46-4869-BC9A-CFFC15E410AF}"/>
    <cellStyle name="Comma 2 2 6 7 5 3" xfId="4957" xr:uid="{3A99D5CB-ABE8-40B9-B96D-1F4EA7419268}"/>
    <cellStyle name="Comma 2 2 6 7 5 3 2" xfId="16741" xr:uid="{456DC49E-3F7D-471C-9421-055E9788680D}"/>
    <cellStyle name="Comma 2 2 6 7 5 4" xfId="11742" xr:uid="{11EAC090-7771-4BC7-882F-45E635C2D713}"/>
    <cellStyle name="Comma 2 2 6 7 5 4 2" xfId="23197" xr:uid="{15D01528-3EDF-4CBA-B4A3-95DBF84BA961}"/>
    <cellStyle name="Comma 2 2 6 7 5 5" xfId="25016" xr:uid="{7E90E905-878C-4FAB-A2A3-3C8CDA0E3629}"/>
    <cellStyle name="Comma 2 2 6 7 5 6" xfId="14857" xr:uid="{C35586F5-BF34-4982-8485-0D32C919F7CE}"/>
    <cellStyle name="Comma 2 2 6 7 6" xfId="5384" xr:uid="{9BE675E1-CE27-4698-B2AB-365E0DCC5CBC}"/>
    <cellStyle name="Comma 2 2 6 7 6 2" xfId="25443" xr:uid="{6B4037D4-2F5F-4968-AE6F-79ECE7360121}"/>
    <cellStyle name="Comma 2 2 6 7 6 3" xfId="17168" xr:uid="{D2E74247-0EFA-41C0-B770-DC9CDA85B553}"/>
    <cellStyle name="Comma 2 2 6 7 7" xfId="3922" xr:uid="{1F0A71BE-D8E9-4E7A-8CC3-FEB19760FA11}"/>
    <cellStyle name="Comma 2 2 6 7 7 2" xfId="15709" xr:uid="{BF838051-E820-4BE1-B647-8A951627BE3D}"/>
    <cellStyle name="Comma 2 2 6 7 8" xfId="11164" xr:uid="{97C529E6-A33C-4624-A206-87625F630467}"/>
    <cellStyle name="Comma 2 2 6 7 8 2" xfId="22619" xr:uid="{50973A88-478A-4923-A4DE-2C14B3B344E5}"/>
    <cellStyle name="Comma 2 2 6 7 9" xfId="24230" xr:uid="{1B5572D5-FB76-48ED-A32A-74F9C87F0FC9}"/>
    <cellStyle name="Comma 2 2 6 8" xfId="2439" xr:uid="{7F2FEC84-10B7-47DB-9EB6-18BDA3DD2B5E}"/>
    <cellStyle name="Comma 2 2 6 8 2" xfId="2824" xr:uid="{DCD6257F-1D74-4273-B62D-B12F54162BFA}"/>
    <cellStyle name="Comma 2 2 6 8 2 2" xfId="7699" xr:uid="{EB2B8255-ED4B-4A49-B52B-8213F9F1E7AD}"/>
    <cellStyle name="Comma 2 2 6 8 2 2 2" xfId="12474" xr:uid="{53751882-0EA9-4212-9F51-F10C0862ACCF}"/>
    <cellStyle name="Comma 2 2 6 8 2 2 2 2" xfId="23929" xr:uid="{DF6614C5-500B-4E61-8DB4-6C633E9306C9}"/>
    <cellStyle name="Comma 2 2 6 8 2 2 3" xfId="27406" xr:uid="{4A6B2012-49D3-4167-970C-27E54666CBE4}"/>
    <cellStyle name="Comma 2 2 6 8 2 2 4" xfId="19210" xr:uid="{5BD85A90-84B5-49C6-A152-2AA3FC8ECBD4}"/>
    <cellStyle name="Comma 2 2 6 8 2 3" xfId="6268" xr:uid="{432B9F43-687E-4F5D-825E-98A4B006E0A6}"/>
    <cellStyle name="Comma 2 2 6 8 2 3 2" xfId="26220" xr:uid="{0428397A-3C26-4A59-AD32-E7A73E28E2FA}"/>
    <cellStyle name="Comma 2 2 6 8 2 3 3" xfId="17985" xr:uid="{4C271B04-92A1-4360-ACE7-D0526145304A}"/>
    <cellStyle name="Comma 2 2 6 8 2 4" xfId="4718" xr:uid="{F42F8719-0C01-412F-AB12-B988A150D033}"/>
    <cellStyle name="Comma 2 2 6 8 2 4 2" xfId="16502" xr:uid="{9D59E505-2594-452A-8ED2-59CAEC9D2E8A}"/>
    <cellStyle name="Comma 2 2 6 8 2 5" xfId="11441" xr:uid="{166C6507-843A-497D-AF68-6D0DD661D7FF}"/>
    <cellStyle name="Comma 2 2 6 8 2 5 2" xfId="22896" xr:uid="{88B43952-FA5D-4444-B26E-C37D7132F9E0}"/>
    <cellStyle name="Comma 2 2 6 8 2 6" xfId="24778" xr:uid="{6A49F73D-D0CC-4BB7-AFE9-815C56E6124A}"/>
    <cellStyle name="Comma 2 2 6 8 2 7" xfId="14617" xr:uid="{70F96912-B6CC-421D-B7C3-02C9CA8801D8}"/>
    <cellStyle name="Comma 2 2 6 8 3" xfId="2643" xr:uid="{D4AA6D66-E5D0-476A-87FD-3FAB7BA6801F}"/>
    <cellStyle name="Comma 2 2 6 8 3 2" xfId="7082" xr:uid="{26608276-CDB4-4BB3-B7B7-CEEAF492E773}"/>
    <cellStyle name="Comma 2 2 6 8 3 2 2" xfId="26798" xr:uid="{01BF96C4-4399-4836-8A84-6A0E599DD9B3}"/>
    <cellStyle name="Comma 2 2 6 8 3 2 3" xfId="18643" xr:uid="{060D9EF1-2036-4055-86CE-EE64A8428521}"/>
    <cellStyle name="Comma 2 2 6 8 3 3" xfId="4538" xr:uid="{D14C7044-F13F-4A1D-BF12-F982959D8001}"/>
    <cellStyle name="Comma 2 2 6 8 3 3 2" xfId="16322" xr:uid="{67FFDE98-F8CF-4C38-A360-E8CA8AB31581}"/>
    <cellStyle name="Comma 2 2 6 8 3 4" xfId="11932" xr:uid="{0C4D1C6F-DC1A-4E88-B9FC-9C969FFBE3A1}"/>
    <cellStyle name="Comma 2 2 6 8 3 4 2" xfId="23387" xr:uid="{229FADE0-1153-481C-9095-F901FE4117A3}"/>
    <cellStyle name="Comma 2 2 6 8 3 5" xfId="24600" xr:uid="{80DFF5E3-D486-435D-8439-8DA2EDFAA5D0}"/>
    <cellStyle name="Comma 2 2 6 8 3 6" xfId="14438" xr:uid="{703D7B9C-D64C-462B-83D8-FDF6FB397982}"/>
    <cellStyle name="Comma 2 2 6 8 4" xfId="3319" xr:uid="{7A03D0B7-077E-4FF4-AE96-AC8D497A2099}"/>
    <cellStyle name="Comma 2 2 6 8 4 2" xfId="5211" xr:uid="{FC7C8FE3-E951-4C99-A08B-CC7940C042A3}"/>
    <cellStyle name="Comma 2 2 6 8 4 2 2" xfId="16995" xr:uid="{BC62E070-C7F9-4ADF-B695-0E1DF7ACCBA2}"/>
    <cellStyle name="Comma 2 2 6 8 4 3" xfId="25270" xr:uid="{BB655808-6710-4A6D-A698-0ECF1699C02B}"/>
    <cellStyle name="Comma 2 2 6 8 4 4" xfId="15111" xr:uid="{437AAC79-941F-4AA8-8807-E664BB28C980}"/>
    <cellStyle name="Comma 2 2 6 8 5" xfId="5649" xr:uid="{D332F644-C09C-4409-AC55-AD076B1F3002}"/>
    <cellStyle name="Comma 2 2 6 8 5 2" xfId="25678" xr:uid="{BFF1F371-2658-46E1-AE54-F929477F0111}"/>
    <cellStyle name="Comma 2 2 6 8 5 3" xfId="17417" xr:uid="{ECC08EB9-5928-4658-9C93-BA7B6FBB6831}"/>
    <cellStyle name="Comma 2 2 6 8 6" xfId="4342" xr:uid="{E653E7DD-3B4E-4801-92ED-2BFE8AFA90DB}"/>
    <cellStyle name="Comma 2 2 6 8 6 2" xfId="16126" xr:uid="{9462AAD5-13D1-4818-87DA-BE38CD4225FD}"/>
    <cellStyle name="Comma 2 2 6 8 7" xfId="11260" xr:uid="{C3998E28-0514-4010-BCC8-5F63DC5646BA}"/>
    <cellStyle name="Comma 2 2 6 8 7 2" xfId="22715" xr:uid="{036A95C6-7CE0-4D5A-8B46-F605C8F63DB5}"/>
    <cellStyle name="Comma 2 2 6 8 8" xfId="24415" xr:uid="{9828302C-AAAB-4EC9-9BBD-60EC88773593}"/>
    <cellStyle name="Comma 2 2 6 8 9" xfId="14242" xr:uid="{CD8BD54B-29B0-422B-8CDF-FA4B0EA45CE5}"/>
    <cellStyle name="Comma 2 2 6 9" xfId="2735" xr:uid="{FF77A321-F843-44AA-B19B-A06A624E3075}"/>
    <cellStyle name="Comma 2 2 6 9 2" xfId="7446" xr:uid="{999B4571-2F5E-48CB-815B-DFB5639EAFF8}"/>
    <cellStyle name="Comma 2 2 6 9 2 2" xfId="12230" xr:uid="{9F8B4BCD-8D5B-4883-A017-20AAE14C70CC}"/>
    <cellStyle name="Comma 2 2 6 9 2 2 2" xfId="23685" xr:uid="{11040E2F-51D1-4FCB-8EB9-929BC807A713}"/>
    <cellStyle name="Comma 2 2 6 9 2 3" xfId="27162" xr:uid="{BEB0A6AB-94E2-4B2B-884C-244CC1EF1A9C}"/>
    <cellStyle name="Comma 2 2 6 9 2 4" xfId="18964" xr:uid="{A0517193-3BA3-4D15-8C6E-1830E290B480}"/>
    <cellStyle name="Comma 2 2 6 9 3" xfId="6015" xr:uid="{BE999AE7-BFF1-4947-9ADA-0F2734EFEBB5}"/>
    <cellStyle name="Comma 2 2 6 9 3 2" xfId="25976" xr:uid="{74518C28-359B-4C8A-AD3B-C810E877190C}"/>
    <cellStyle name="Comma 2 2 6 9 3 3" xfId="17737" xr:uid="{CFE16857-EDA3-478E-BF4E-294FCDD037FC}"/>
    <cellStyle name="Comma 2 2 6 9 4" xfId="4629" xr:uid="{2E83F4DB-4C09-4026-97EE-1D937189BB0F}"/>
    <cellStyle name="Comma 2 2 6 9 4 2" xfId="16413" xr:uid="{7CFCF13E-3876-4678-8624-8FB4E96E6012}"/>
    <cellStyle name="Comma 2 2 6 9 5" xfId="11353" xr:uid="{D8A07189-CFDD-439C-90B4-683ECD41C833}"/>
    <cellStyle name="Comma 2 2 6 9 5 2" xfId="22808" xr:uid="{03D096C6-3A9C-400F-976E-ADBCB466EE93}"/>
    <cellStyle name="Comma 2 2 6 9 6" xfId="24690" xr:uid="{BA2D3A8B-1926-4232-8CBF-88984AE112A0}"/>
    <cellStyle name="Comma 2 2 6 9 7" xfId="14529" xr:uid="{433121BB-AE34-49FD-9542-CD25F58EBA99}"/>
    <cellStyle name="Comma 2 2 7" xfId="1403" xr:uid="{7D178E7D-F5EF-49DE-8327-2C7EBFF24C4A}"/>
    <cellStyle name="Comma 2 2 7 10" xfId="13846" xr:uid="{02190BA8-C895-47DB-8416-E2C1BF8AC42B}"/>
    <cellStyle name="Comma 2 2 7 2" xfId="2446" xr:uid="{538136B8-A28D-4CF3-8DE9-45789EFB18D3}"/>
    <cellStyle name="Comma 2 2 7 2 2" xfId="2831" xr:uid="{C78CBC9A-79C5-4B3C-8CFC-517FA651FE6F}"/>
    <cellStyle name="Comma 2 2 7 2 2 2" xfId="7706" xr:uid="{1EA4664F-E179-4FF1-A8CB-338DD2DE45FE}"/>
    <cellStyle name="Comma 2 2 7 2 2 2 2" xfId="12481" xr:uid="{63C60D3A-C97C-485C-9F5B-1E212A618DD4}"/>
    <cellStyle name="Comma 2 2 7 2 2 2 2 2" xfId="23936" xr:uid="{607CD75A-1D8B-4F24-B00C-0FE15E44C248}"/>
    <cellStyle name="Comma 2 2 7 2 2 2 3" xfId="27413" xr:uid="{C46558E5-7839-46C9-9B16-1BA501DD91A4}"/>
    <cellStyle name="Comma 2 2 7 2 2 2 4" xfId="19217" xr:uid="{5AB4ED07-24F9-4234-89E3-200D35A31C24}"/>
    <cellStyle name="Comma 2 2 7 2 2 3" xfId="6275" xr:uid="{966E84E5-BAFA-4838-B1E6-67CF1B64509E}"/>
    <cellStyle name="Comma 2 2 7 2 2 3 2" xfId="26227" xr:uid="{F8A5B545-0218-4939-A0EF-2CF106B23684}"/>
    <cellStyle name="Comma 2 2 7 2 2 3 3" xfId="17992" xr:uid="{AA8FD928-A8B2-4F88-B62D-418ABE340137}"/>
    <cellStyle name="Comma 2 2 7 2 2 4" xfId="4725" xr:uid="{19096738-6EFF-47B6-A17D-D1F8F1357B3A}"/>
    <cellStyle name="Comma 2 2 7 2 2 4 2" xfId="16509" xr:uid="{7DB4E0C0-D10E-438D-AC8C-8B81D39FAA0A}"/>
    <cellStyle name="Comma 2 2 7 2 2 5" xfId="11448" xr:uid="{0C856A2B-4A05-4602-ADCF-CEB7A6B6C223}"/>
    <cellStyle name="Comma 2 2 7 2 2 5 2" xfId="22903" xr:uid="{A0706CD7-8BB4-4B6B-BC36-A8DD3E695991}"/>
    <cellStyle name="Comma 2 2 7 2 2 6" xfId="24785" xr:uid="{DD223B04-0158-40E2-AB62-B593E6D6389C}"/>
    <cellStyle name="Comma 2 2 7 2 2 7" xfId="14624" xr:uid="{67353F08-95BB-4152-8B26-A231FD373F6B}"/>
    <cellStyle name="Comma 2 2 7 2 3" xfId="2650" xr:uid="{DEADBCC1-B9A4-48A0-9EEA-BB250FCF0BA2}"/>
    <cellStyle name="Comma 2 2 7 2 3 2" xfId="7089" xr:uid="{23F8F6B7-AC1A-4D67-95D0-318586079DCF}"/>
    <cellStyle name="Comma 2 2 7 2 3 2 2" xfId="26805" xr:uid="{78F8D18C-E1DE-4712-B171-A05A72D62F26}"/>
    <cellStyle name="Comma 2 2 7 2 3 2 3" xfId="18650" xr:uid="{A8BDF261-D8AF-4F08-8C33-C3D490FD647D}"/>
    <cellStyle name="Comma 2 2 7 2 3 3" xfId="4545" xr:uid="{79EB925F-DD72-4B7E-9791-542E7EE94F99}"/>
    <cellStyle name="Comma 2 2 7 2 3 3 2" xfId="16329" xr:uid="{78594DDF-15FB-4180-B14B-1F96F4C4E309}"/>
    <cellStyle name="Comma 2 2 7 2 3 4" xfId="11939" xr:uid="{F1738B58-0B96-4886-9AE2-ECE729E19ACB}"/>
    <cellStyle name="Comma 2 2 7 2 3 4 2" xfId="23394" xr:uid="{C5051612-0771-4107-8BAC-2E260CE48352}"/>
    <cellStyle name="Comma 2 2 7 2 3 5" xfId="24607" xr:uid="{567DA46C-E5DB-4406-B0A8-CD8350ED26A5}"/>
    <cellStyle name="Comma 2 2 7 2 3 6" xfId="14445" xr:uid="{D7A5FE23-B6B9-481A-9DFD-636CD894A890}"/>
    <cellStyle name="Comma 2 2 7 2 4" xfId="3326" xr:uid="{F247A347-AACE-490E-8B9D-8B04DC86E0E1}"/>
    <cellStyle name="Comma 2 2 7 2 4 2" xfId="5218" xr:uid="{E855458E-13D2-4C03-89C9-001AB53525FC}"/>
    <cellStyle name="Comma 2 2 7 2 4 2 2" xfId="17002" xr:uid="{E32DE036-7B83-4CDE-929E-60F904363A4A}"/>
    <cellStyle name="Comma 2 2 7 2 4 3" xfId="25277" xr:uid="{CAEB5D5D-0814-46C1-98F3-3E1F839D575F}"/>
    <cellStyle name="Comma 2 2 7 2 4 4" xfId="15118" xr:uid="{A0336B61-B7FE-4BAD-9171-D32216D1896B}"/>
    <cellStyle name="Comma 2 2 7 2 5" xfId="5656" xr:uid="{BF292F5A-48A5-4377-BE42-0AD09D9DC0B0}"/>
    <cellStyle name="Comma 2 2 7 2 5 2" xfId="25685" xr:uid="{5FD1D111-37FE-453A-AF3D-D9F8C04330EA}"/>
    <cellStyle name="Comma 2 2 7 2 5 3" xfId="17424" xr:uid="{78CBC5D7-C02B-4B9D-8304-68247887DE3E}"/>
    <cellStyle name="Comma 2 2 7 2 6" xfId="4349" xr:uid="{6D2D8BA6-56A7-4F81-8E4A-6E5A169C85B8}"/>
    <cellStyle name="Comma 2 2 7 2 6 2" xfId="16133" xr:uid="{082DFDAE-DDA4-45C9-8FA2-C7C31E54755C}"/>
    <cellStyle name="Comma 2 2 7 2 7" xfId="11267" xr:uid="{F5E257CD-109D-4B66-8BBB-40AE1EF96336}"/>
    <cellStyle name="Comma 2 2 7 2 7 2" xfId="22722" xr:uid="{239DE1F9-4E26-435A-993A-4118A852A0A9}"/>
    <cellStyle name="Comma 2 2 7 2 8" xfId="24422" xr:uid="{47E0A2EA-6F72-4311-B7B3-8DBC01334C18}"/>
    <cellStyle name="Comma 2 2 7 2 9" xfId="14249" xr:uid="{753A99AE-276D-4C8C-B39A-D2C9A67B16D1}"/>
    <cellStyle name="Comma 2 2 7 3" xfId="2742" xr:uid="{68C9027E-4F66-48C0-B795-F230C04D3A97}"/>
    <cellStyle name="Comma 2 2 7 3 2" xfId="7453" xr:uid="{E2C88E29-1869-4134-8971-D76D702079DC}"/>
    <cellStyle name="Comma 2 2 7 3 2 2" xfId="12237" xr:uid="{007B362D-A30A-4B91-858B-72B1636F7798}"/>
    <cellStyle name="Comma 2 2 7 3 2 2 2" xfId="23692" xr:uid="{4616A80B-2AFC-41CA-B59D-F5D13D31E37D}"/>
    <cellStyle name="Comma 2 2 7 3 2 3" xfId="27169" xr:uid="{8E74B9A3-1E6C-4364-8727-CA62838D08C5}"/>
    <cellStyle name="Comma 2 2 7 3 2 4" xfId="18971" xr:uid="{6CE52F3C-B07E-4801-A6F6-89B60ACC763F}"/>
    <cellStyle name="Comma 2 2 7 3 3" xfId="6022" xr:uid="{279B0F09-CF4A-4138-814A-51FBD64E2D50}"/>
    <cellStyle name="Comma 2 2 7 3 3 2" xfId="25983" xr:uid="{CF999498-24C6-4398-B70E-ADC72988B7C2}"/>
    <cellStyle name="Comma 2 2 7 3 3 3" xfId="17744" xr:uid="{6B508470-A8D9-45D9-86FB-52C733B91436}"/>
    <cellStyle name="Comma 2 2 7 3 4" xfId="4636" xr:uid="{2EE21FD6-2310-456B-BEF3-E14F4AF94402}"/>
    <cellStyle name="Comma 2 2 7 3 4 2" xfId="16420" xr:uid="{4493F2D9-0833-4ACC-96E8-0712A37A7DE7}"/>
    <cellStyle name="Comma 2 2 7 3 5" xfId="11360" xr:uid="{29FDCF1C-4EB2-4703-9C7D-C65C281FA7DC}"/>
    <cellStyle name="Comma 2 2 7 3 5 2" xfId="22815" xr:uid="{B63CD393-FED1-4FC8-8659-350712C3ADEE}"/>
    <cellStyle name="Comma 2 2 7 3 6" xfId="24697" xr:uid="{3D46D8A9-D06E-4426-B0F9-77D170722CFA}"/>
    <cellStyle name="Comma 2 2 7 3 7" xfId="14536" xr:uid="{0AE2F9D1-816D-438E-AB42-62501C9751D3}"/>
    <cellStyle name="Comma 2 2 7 4" xfId="2561" xr:uid="{586EDAB6-1A85-47D5-91EF-5EAB4762C2CB}"/>
    <cellStyle name="Comma 2 2 7 4 2" xfId="7964" xr:uid="{8AEE1610-155A-439F-8533-7EDA27FD884A}"/>
    <cellStyle name="Comma 2 2 7 4 2 2" xfId="12673" xr:uid="{E9ACF379-F89A-43E6-AA00-82C2E8CA3D6C}"/>
    <cellStyle name="Comma 2 2 7 4 2 2 2" xfId="24128" xr:uid="{CFCCC49A-97E6-45E8-BA60-FF9C00058B67}"/>
    <cellStyle name="Comma 2 2 7 4 2 3" xfId="27670" xr:uid="{DB05D008-0753-4B88-92C5-1845893FE568}"/>
    <cellStyle name="Comma 2 2 7 4 2 4" xfId="19430" xr:uid="{E10364E2-0E9D-490F-A412-B8D112F6AF8B}"/>
    <cellStyle name="Comma 2 2 7 4 3" xfId="6689" xr:uid="{21344801-0CC4-49AE-867A-27162AEA3042}"/>
    <cellStyle name="Comma 2 2 7 4 3 2" xfId="26453" xr:uid="{EC8E3C18-3581-4848-80CF-8C9FD8A609DF}"/>
    <cellStyle name="Comma 2 2 7 4 3 3" xfId="18277" xr:uid="{64AEB392-C848-4EDE-B4E4-84CD9289A34A}"/>
    <cellStyle name="Comma 2 2 7 4 4" xfId="4456" xr:uid="{87C840AD-BA31-4B57-B404-0ECB4BB47D84}"/>
    <cellStyle name="Comma 2 2 7 4 4 2" xfId="16240" xr:uid="{5C2370E0-07C4-40E9-915C-91F428A47AFA}"/>
    <cellStyle name="Comma 2 2 7 4 5" xfId="11588" xr:uid="{076AE0D5-5924-4598-86C2-CE2DE987AD3B}"/>
    <cellStyle name="Comma 2 2 7 4 5 2" xfId="23043" xr:uid="{40466190-26C2-43BD-9ADD-5BDA9FF07F62}"/>
    <cellStyle name="Comma 2 2 7 4 6" xfId="24519" xr:uid="{D5EFB042-E6D5-456B-BF57-364D193B76A8}"/>
    <cellStyle name="Comma 2 2 7 4 7" xfId="14356" xr:uid="{18B254A7-3B03-49A5-9DE8-C14F21333593}"/>
    <cellStyle name="Comma 2 2 7 5" xfId="3065" xr:uid="{B25EA842-06E5-4E96-B38C-72281E1C014D}"/>
    <cellStyle name="Comma 2 2 7 5 2" xfId="6883" xr:uid="{B60292DF-47DA-48E4-B8C7-E0A3EFCA84FB}"/>
    <cellStyle name="Comma 2 2 7 5 2 2" xfId="26608" xr:uid="{03B0CD45-2401-4F55-B6FA-FC6B7FA80461}"/>
    <cellStyle name="Comma 2 2 7 5 2 3" xfId="18449" xr:uid="{C0605076-5396-4AE5-B9DA-CF15C3F7C35A}"/>
    <cellStyle name="Comma 2 2 7 5 3" xfId="4958" xr:uid="{E9B8A954-0CC3-4F85-B5E7-0CA3CCAF43AF}"/>
    <cellStyle name="Comma 2 2 7 5 3 2" xfId="16742" xr:uid="{90601608-5C15-4452-BF83-F348D3D8DB1E}"/>
    <cellStyle name="Comma 2 2 7 5 4" xfId="11743" xr:uid="{EF76311C-2BEB-43C9-B028-6733C7E09B05}"/>
    <cellStyle name="Comma 2 2 7 5 4 2" xfId="23198" xr:uid="{1CA6BD43-05A8-490E-AC92-56EED7CFE1B1}"/>
    <cellStyle name="Comma 2 2 7 5 5" xfId="25017" xr:uid="{F4F289F6-62BD-4301-AA79-5E4C344D3093}"/>
    <cellStyle name="Comma 2 2 7 5 6" xfId="14858" xr:uid="{5726D1A3-AAA6-44F1-94A7-2F99A3B00D74}"/>
    <cellStyle name="Comma 2 2 7 6" xfId="5385" xr:uid="{2A0C16DC-D0F9-429B-8FC4-30A5F4EE37A3}"/>
    <cellStyle name="Comma 2 2 7 6 2" xfId="25444" xr:uid="{27788F06-77DE-4A78-B023-16A61AA45703}"/>
    <cellStyle name="Comma 2 2 7 6 3" xfId="17169" xr:uid="{94C599E8-0943-4BA0-B1CC-71B15C1CA628}"/>
    <cellStyle name="Comma 2 2 7 7" xfId="3923" xr:uid="{05E1CAC1-7E3B-4C97-A340-0A1E86462A32}"/>
    <cellStyle name="Comma 2 2 7 7 2" xfId="15710" xr:uid="{BC7BC70E-1247-4188-BB9A-459A9C555A05}"/>
    <cellStyle name="Comma 2 2 7 8" xfId="11165" xr:uid="{4A247A6F-6EC9-48AC-B7AA-2EF5562775A8}"/>
    <cellStyle name="Comma 2 2 7 8 2" xfId="22620" xr:uid="{F5C7E155-1219-4E34-BC9C-DC669F70547C}"/>
    <cellStyle name="Comma 2 2 7 9" xfId="24231" xr:uid="{5227BD00-1B02-4478-B655-89AA96BEC69F}"/>
    <cellStyle name="Comma 2 2 8" xfId="1404" xr:uid="{F1D73FC0-7871-4AFB-98EB-54BC3E3EB017}"/>
    <cellStyle name="Comma 2 2 8 10" xfId="13847" xr:uid="{BA371BE7-C9BC-4A29-88F6-399C824E215C}"/>
    <cellStyle name="Comma 2 2 8 2" xfId="2447" xr:uid="{467D2B56-F71A-4B85-8C6A-5F273421301C}"/>
    <cellStyle name="Comma 2 2 8 2 2" xfId="2832" xr:uid="{8EBC115A-C595-40BA-8135-E091C616B09D}"/>
    <cellStyle name="Comma 2 2 8 2 2 2" xfId="7707" xr:uid="{6F0632D4-F698-4487-B56D-5BDB34703850}"/>
    <cellStyle name="Comma 2 2 8 2 2 2 2" xfId="12482" xr:uid="{BB6CC483-5950-4DC9-8254-6D9430650B0A}"/>
    <cellStyle name="Comma 2 2 8 2 2 2 2 2" xfId="23937" xr:uid="{19469148-CFCB-4E19-8A5A-A68B942C5664}"/>
    <cellStyle name="Comma 2 2 8 2 2 2 3" xfId="27414" xr:uid="{CC890AFD-0EED-4999-B704-C281AE6F198F}"/>
    <cellStyle name="Comma 2 2 8 2 2 2 4" xfId="19218" xr:uid="{EA0C93F2-E382-4064-82CF-E9F611DC9457}"/>
    <cellStyle name="Comma 2 2 8 2 2 3" xfId="6276" xr:uid="{461760AD-18A2-4FD1-A3C5-056E6E28B227}"/>
    <cellStyle name="Comma 2 2 8 2 2 3 2" xfId="26228" xr:uid="{702C888F-492C-4D0B-AFA0-BACAD23BFC20}"/>
    <cellStyle name="Comma 2 2 8 2 2 3 3" xfId="17993" xr:uid="{21BCB1D8-533F-4688-BB61-6B02C8153513}"/>
    <cellStyle name="Comma 2 2 8 2 2 4" xfId="4726" xr:uid="{83D7F89E-4564-47A5-917D-6958AA2E1500}"/>
    <cellStyle name="Comma 2 2 8 2 2 4 2" xfId="16510" xr:uid="{39F88F4A-50AE-4386-B878-544AAB933423}"/>
    <cellStyle name="Comma 2 2 8 2 2 5" xfId="11449" xr:uid="{4866EB57-2CF7-49E1-826C-9ED331C77C58}"/>
    <cellStyle name="Comma 2 2 8 2 2 5 2" xfId="22904" xr:uid="{59ED9468-680E-4BE5-A372-25CBB3DE9981}"/>
    <cellStyle name="Comma 2 2 8 2 2 6" xfId="24786" xr:uid="{DEC15FC3-758A-483C-B06E-03BA263BFB29}"/>
    <cellStyle name="Comma 2 2 8 2 2 7" xfId="14625" xr:uid="{7315DE45-2DAB-4787-B689-D36FFA4CD454}"/>
    <cellStyle name="Comma 2 2 8 2 3" xfId="2651" xr:uid="{042BEBBB-84BB-4672-AB29-5A65A92610F0}"/>
    <cellStyle name="Comma 2 2 8 2 3 2" xfId="7090" xr:uid="{F6E03DA6-7DFA-4AD0-BAA8-E99116596E0E}"/>
    <cellStyle name="Comma 2 2 8 2 3 2 2" xfId="26806" xr:uid="{CD8E71F2-FA58-4CDD-9D69-4E02B42B139C}"/>
    <cellStyle name="Comma 2 2 8 2 3 2 3" xfId="18651" xr:uid="{BFB89447-3113-4F09-867F-53BAEDF0EBE6}"/>
    <cellStyle name="Comma 2 2 8 2 3 3" xfId="4546" xr:uid="{7EC1F60C-15C0-40E9-8A49-5272D02C1709}"/>
    <cellStyle name="Comma 2 2 8 2 3 3 2" xfId="16330" xr:uid="{67768584-7CA8-415B-89BC-6B6D3F187285}"/>
    <cellStyle name="Comma 2 2 8 2 3 4" xfId="11940" xr:uid="{5C42FC17-7275-4F6C-AC54-70E1B3D02A89}"/>
    <cellStyle name="Comma 2 2 8 2 3 4 2" xfId="23395" xr:uid="{C950F0DE-B6E4-42CE-B2F8-075634B272F1}"/>
    <cellStyle name="Comma 2 2 8 2 3 5" xfId="24608" xr:uid="{0BA1B328-7A72-40A9-8BDA-B1276A809654}"/>
    <cellStyle name="Comma 2 2 8 2 3 6" xfId="14446" xr:uid="{33000FAB-47D7-4DC9-91E4-87B0EA73E354}"/>
    <cellStyle name="Comma 2 2 8 2 4" xfId="3327" xr:uid="{ECBFDEA8-4783-421B-B8A8-B413956E76AE}"/>
    <cellStyle name="Comma 2 2 8 2 4 2" xfId="5219" xr:uid="{5653CA54-39B7-4B1C-9ECD-57023F59EE97}"/>
    <cellStyle name="Comma 2 2 8 2 4 2 2" xfId="17003" xr:uid="{E6E5AD92-9A4F-4CAE-A247-0CD7E37E6318}"/>
    <cellStyle name="Comma 2 2 8 2 4 3" xfId="25278" xr:uid="{E14BF8DB-6E66-42B2-8418-14D3EC13FB16}"/>
    <cellStyle name="Comma 2 2 8 2 4 4" xfId="15119" xr:uid="{B20A180F-6C73-42AE-AC01-C1254FA5CFB1}"/>
    <cellStyle name="Comma 2 2 8 2 5" xfId="5657" xr:uid="{C760F2E8-8DE8-419F-B2C1-697F31E22D2A}"/>
    <cellStyle name="Comma 2 2 8 2 5 2" xfId="25686" xr:uid="{BEF2E5A0-4D7F-4B4A-AB53-96A8E9D3DF9F}"/>
    <cellStyle name="Comma 2 2 8 2 5 3" xfId="17425" xr:uid="{F2E0A156-CFB8-4AD7-B9DD-A13D85C9FDA8}"/>
    <cellStyle name="Comma 2 2 8 2 6" xfId="4350" xr:uid="{D20DF86D-00C8-4FB8-A4AE-C8AD6050CF9C}"/>
    <cellStyle name="Comma 2 2 8 2 6 2" xfId="16134" xr:uid="{F8632630-452F-4804-9C64-1469BC50D7A8}"/>
    <cellStyle name="Comma 2 2 8 2 7" xfId="11268" xr:uid="{B73DD7DD-733E-417F-BD42-743C48954C6D}"/>
    <cellStyle name="Comma 2 2 8 2 7 2" xfId="22723" xr:uid="{71DCE968-C2E8-4380-9894-15D92CFB50D0}"/>
    <cellStyle name="Comma 2 2 8 2 8" xfId="24423" xr:uid="{D9A0B6E8-96C0-4AEB-8F63-D7DA7DD6D72F}"/>
    <cellStyle name="Comma 2 2 8 2 9" xfId="14250" xr:uid="{7EB4924A-5E82-40A1-9845-53A249CFBA2A}"/>
    <cellStyle name="Comma 2 2 8 3" xfId="2743" xr:uid="{FAAFF909-BC0D-4BA0-A048-0EBD37AFCD2B}"/>
    <cellStyle name="Comma 2 2 8 3 2" xfId="7454" xr:uid="{B23E08A9-2CE2-4555-BB2A-BA280FC54B8F}"/>
    <cellStyle name="Comma 2 2 8 3 2 2" xfId="12238" xr:uid="{FF47CC4D-C6D0-44DA-BE62-DE9B010DA9CB}"/>
    <cellStyle name="Comma 2 2 8 3 2 2 2" xfId="23693" xr:uid="{AEDD4849-F23B-47A8-BBC2-01BFA7315A6E}"/>
    <cellStyle name="Comma 2 2 8 3 2 3" xfId="27170" xr:uid="{61D357F4-5DC2-4BFA-81D9-D3B9CE079B12}"/>
    <cellStyle name="Comma 2 2 8 3 2 4" xfId="18972" xr:uid="{0EDE5870-09B4-48CD-9C5E-A7312D12E824}"/>
    <cellStyle name="Comma 2 2 8 3 3" xfId="6023" xr:uid="{666C7944-F798-4E96-A813-0027700736B1}"/>
    <cellStyle name="Comma 2 2 8 3 3 2" xfId="25984" xr:uid="{7716906F-BB92-4747-8B38-1FD9789A3668}"/>
    <cellStyle name="Comma 2 2 8 3 3 3" xfId="17745" xr:uid="{2F99E9D3-B20A-4BF5-9ED4-F1B61F5010F1}"/>
    <cellStyle name="Comma 2 2 8 3 4" xfId="4637" xr:uid="{58D2BD9A-76C9-48FD-ADFD-B29828E4D6C4}"/>
    <cellStyle name="Comma 2 2 8 3 4 2" xfId="16421" xr:uid="{C0EBD2F3-91B5-4AE6-9D34-82DFB075E7A6}"/>
    <cellStyle name="Comma 2 2 8 3 5" xfId="11361" xr:uid="{86F66EA2-7122-4430-B6A5-6D0C2363E25A}"/>
    <cellStyle name="Comma 2 2 8 3 5 2" xfId="22816" xr:uid="{B5E74DF3-C435-4FD1-830D-449F6443693A}"/>
    <cellStyle name="Comma 2 2 8 3 6" xfId="24698" xr:uid="{6EF343F8-798C-4458-9379-212F6A2228AE}"/>
    <cellStyle name="Comma 2 2 8 3 7" xfId="14537" xr:uid="{68054255-3745-4B1F-B228-4E36EF788BD2}"/>
    <cellStyle name="Comma 2 2 8 4" xfId="2562" xr:uid="{689645AC-3080-49E4-876F-3864D6184C1B}"/>
    <cellStyle name="Comma 2 2 8 4 2" xfId="7965" xr:uid="{736F2350-1E18-48B6-9E00-C03A49DACC36}"/>
    <cellStyle name="Comma 2 2 8 4 2 2" xfId="12674" xr:uid="{C12385DF-83F0-4EB1-8981-516213BC8365}"/>
    <cellStyle name="Comma 2 2 8 4 2 2 2" xfId="24129" xr:uid="{D6D57672-A4C2-451C-B4A3-22CE7B1419BE}"/>
    <cellStyle name="Comma 2 2 8 4 2 3" xfId="27671" xr:uid="{BBF3BAF1-871D-4FD3-842C-BB9A56EF33A0}"/>
    <cellStyle name="Comma 2 2 8 4 2 4" xfId="19431" xr:uid="{AA9E91D1-0FC9-4030-AB65-80B20E30C97E}"/>
    <cellStyle name="Comma 2 2 8 4 3" xfId="6690" xr:uid="{C59AA481-0B95-48FA-9C1D-6A0660523DAF}"/>
    <cellStyle name="Comma 2 2 8 4 3 2" xfId="26454" xr:uid="{B1512B8A-D8CE-4517-9F42-6010CBAEB489}"/>
    <cellStyle name="Comma 2 2 8 4 3 3" xfId="18278" xr:uid="{AB5D9EF0-2B23-480F-AC0B-F4E8E974D010}"/>
    <cellStyle name="Comma 2 2 8 4 4" xfId="4457" xr:uid="{08C07F27-785A-4B59-85A4-6E3A38C6099D}"/>
    <cellStyle name="Comma 2 2 8 4 4 2" xfId="16241" xr:uid="{573EF7D4-5667-4799-A22D-EACA308E2C37}"/>
    <cellStyle name="Comma 2 2 8 4 5" xfId="11589" xr:uid="{E0834732-4353-47D9-9092-1AA72151D1EE}"/>
    <cellStyle name="Comma 2 2 8 4 5 2" xfId="23044" xr:uid="{4FB82FE8-5BFC-462C-910C-3703264C35E1}"/>
    <cellStyle name="Comma 2 2 8 4 6" xfId="24520" xr:uid="{F69817CE-9611-4E79-8B83-9263049750F0}"/>
    <cellStyle name="Comma 2 2 8 4 7" xfId="14357" xr:uid="{26C2E333-D0D9-485C-98E5-244DB56C9C49}"/>
    <cellStyle name="Comma 2 2 8 5" xfId="3066" xr:uid="{A1D59404-62A8-4FB2-8E7D-8C82115619F2}"/>
    <cellStyle name="Comma 2 2 8 5 2" xfId="6884" xr:uid="{BD7F85E1-6149-4AF5-A03E-69EAEECE65A5}"/>
    <cellStyle name="Comma 2 2 8 5 2 2" xfId="26609" xr:uid="{957181A2-B607-4F69-91B3-1398CD02BCD1}"/>
    <cellStyle name="Comma 2 2 8 5 2 3" xfId="18450" xr:uid="{787B4DA0-CE47-47E3-9AA9-85057E04E631}"/>
    <cellStyle name="Comma 2 2 8 5 3" xfId="4959" xr:uid="{6C58DDD8-4E67-4795-BE8B-8D371BD6FA3D}"/>
    <cellStyle name="Comma 2 2 8 5 3 2" xfId="16743" xr:uid="{EEC12DC3-4F50-4BA7-BE4D-022B9FFB3E8F}"/>
    <cellStyle name="Comma 2 2 8 5 4" xfId="11744" xr:uid="{59C855AB-3C8F-49F9-88F0-2A7FF1CA5967}"/>
    <cellStyle name="Comma 2 2 8 5 4 2" xfId="23199" xr:uid="{989EF46E-C551-40BA-8AA5-26995A43DA12}"/>
    <cellStyle name="Comma 2 2 8 5 5" xfId="25018" xr:uid="{620D97B3-5A7B-4C7E-B527-F3360C181E72}"/>
    <cellStyle name="Comma 2 2 8 5 6" xfId="14859" xr:uid="{A21BDE92-C34C-421B-BAD5-7B4C43E3936F}"/>
    <cellStyle name="Comma 2 2 8 6" xfId="5386" xr:uid="{EBD74F2F-1C94-4B31-9408-C8A5EE5041ED}"/>
    <cellStyle name="Comma 2 2 8 6 2" xfId="25445" xr:uid="{60E4D212-E322-4C24-9C19-794F99C35568}"/>
    <cellStyle name="Comma 2 2 8 6 3" xfId="17170" xr:uid="{3D89ED48-1FC4-4C18-9BF7-5957E4AB6CF6}"/>
    <cellStyle name="Comma 2 2 8 7" xfId="3924" xr:uid="{F6D9FF62-BF07-462C-888E-E609E9EF48E9}"/>
    <cellStyle name="Comma 2 2 8 7 2" xfId="15711" xr:uid="{EE90C80E-1115-443E-A5B8-68A9D8C4BF98}"/>
    <cellStyle name="Comma 2 2 8 8" xfId="11166" xr:uid="{726F1588-05E5-4041-9F08-F419408A9D1E}"/>
    <cellStyle name="Comma 2 2 8 8 2" xfId="22621" xr:uid="{D548D28E-E4E9-4B00-A38F-0F74CAA4AD0A}"/>
    <cellStyle name="Comma 2 2 8 9" xfId="24232" xr:uid="{A132EE40-149D-4842-8F50-F2444475FD73}"/>
    <cellStyle name="Comma 2 2 9" xfId="1405" xr:uid="{8F77BFD5-0E19-45DD-A267-6E65608AA0FE}"/>
    <cellStyle name="Comma 2 2 9 10" xfId="13848" xr:uid="{86F15898-11D2-4C17-928E-F69167B49119}"/>
    <cellStyle name="Comma 2 2 9 2" xfId="2448" xr:uid="{70E982ED-58E1-4779-B552-BF58AA9F2C56}"/>
    <cellStyle name="Comma 2 2 9 2 2" xfId="2833" xr:uid="{272AE4FE-E849-4799-9276-08C4855E4465}"/>
    <cellStyle name="Comma 2 2 9 2 2 2" xfId="7708" xr:uid="{CAEF8B61-71F3-41E5-811E-C9F41C8C415E}"/>
    <cellStyle name="Comma 2 2 9 2 2 2 2" xfId="12483" xr:uid="{686E8546-4611-441D-A479-038D3F95C114}"/>
    <cellStyle name="Comma 2 2 9 2 2 2 2 2" xfId="23938" xr:uid="{60F9C1D4-E667-4CF7-9A3B-7E6AD39889FF}"/>
    <cellStyle name="Comma 2 2 9 2 2 2 3" xfId="27415" xr:uid="{D711EEC9-1A3B-4EDA-8654-48B55A1A20F9}"/>
    <cellStyle name="Comma 2 2 9 2 2 2 4" xfId="19219" xr:uid="{F03CEE14-17DE-40D9-99FC-C279B2FE7D84}"/>
    <cellStyle name="Comma 2 2 9 2 2 3" xfId="6277" xr:uid="{7FE2B611-7313-405E-9E90-EBFDF3D8FB86}"/>
    <cellStyle name="Comma 2 2 9 2 2 3 2" xfId="26229" xr:uid="{46290233-D0E0-4160-B7DA-2F1751731173}"/>
    <cellStyle name="Comma 2 2 9 2 2 3 3" xfId="17994" xr:uid="{D9E452C3-635D-4B6B-A9CC-B0D7A4F5F0D4}"/>
    <cellStyle name="Comma 2 2 9 2 2 4" xfId="4727" xr:uid="{F67A2921-9F42-4862-B08F-A0C43DB72F98}"/>
    <cellStyle name="Comma 2 2 9 2 2 4 2" xfId="16511" xr:uid="{9893B669-D992-40D5-959C-B4F4F1153091}"/>
    <cellStyle name="Comma 2 2 9 2 2 5" xfId="11450" xr:uid="{FAB50F12-579B-408B-9E8F-C93F533C464B}"/>
    <cellStyle name="Comma 2 2 9 2 2 5 2" xfId="22905" xr:uid="{0A1221B9-09D7-4BDC-8C5B-F878DA0F98AE}"/>
    <cellStyle name="Comma 2 2 9 2 2 6" xfId="24787" xr:uid="{C42B62AD-8E1E-4D2D-81E7-2BCB791BC1B9}"/>
    <cellStyle name="Comma 2 2 9 2 2 7" xfId="14626" xr:uid="{E44A7FA7-9AD8-487A-BA5C-09399F3D2975}"/>
    <cellStyle name="Comma 2 2 9 2 3" xfId="2652" xr:uid="{2DBF014E-38AD-46EA-80E0-532216D0251D}"/>
    <cellStyle name="Comma 2 2 9 2 3 2" xfId="7091" xr:uid="{60C78862-42B3-4BC1-ABFC-FB7B02039156}"/>
    <cellStyle name="Comma 2 2 9 2 3 2 2" xfId="26807" xr:uid="{3E10CE69-ED41-46F9-91E3-4A81722D60E8}"/>
    <cellStyle name="Comma 2 2 9 2 3 2 3" xfId="18652" xr:uid="{927ABA0F-3F19-479A-8497-33302D1D288E}"/>
    <cellStyle name="Comma 2 2 9 2 3 3" xfId="4547" xr:uid="{15B8E700-A8C0-4412-881B-A794F8D60F3A}"/>
    <cellStyle name="Comma 2 2 9 2 3 3 2" xfId="16331" xr:uid="{54A1842D-103E-4A3B-87FF-D875DFA76993}"/>
    <cellStyle name="Comma 2 2 9 2 3 4" xfId="11941" xr:uid="{988468DB-056D-4E2F-B686-1E6B2DBC9036}"/>
    <cellStyle name="Comma 2 2 9 2 3 4 2" xfId="23396" xr:uid="{ED66965E-44A2-4832-AB5A-EE5D2F796411}"/>
    <cellStyle name="Comma 2 2 9 2 3 5" xfId="24609" xr:uid="{8EB9DFC1-150A-439C-BD43-221019FD1FDD}"/>
    <cellStyle name="Comma 2 2 9 2 3 6" xfId="14447" xr:uid="{D131551A-9A27-4880-BE46-0C551648A076}"/>
    <cellStyle name="Comma 2 2 9 2 4" xfId="3328" xr:uid="{E79A02C8-6851-4259-AC2C-3B677B614C94}"/>
    <cellStyle name="Comma 2 2 9 2 4 2" xfId="5220" xr:uid="{86C5E2AE-CB46-4CDE-9583-4CC694E62253}"/>
    <cellStyle name="Comma 2 2 9 2 4 2 2" xfId="17004" xr:uid="{468B8A2A-0734-4506-B5EB-E96E0999871D}"/>
    <cellStyle name="Comma 2 2 9 2 4 3" xfId="25279" xr:uid="{6D9D7662-9A2B-4403-BDFA-BA2A4950274E}"/>
    <cellStyle name="Comma 2 2 9 2 4 4" xfId="15120" xr:uid="{19D1F3DC-34D2-4734-993A-3B2BE04734CD}"/>
    <cellStyle name="Comma 2 2 9 2 5" xfId="5658" xr:uid="{D4FD24FF-6FD5-43DF-AEC4-C88307A23B77}"/>
    <cellStyle name="Comma 2 2 9 2 5 2" xfId="25687" xr:uid="{FC08B818-F370-4D23-ADA0-358FFB59CEFF}"/>
    <cellStyle name="Comma 2 2 9 2 5 3" xfId="17426" xr:uid="{A48B2731-4732-4A3C-89E9-9D83A64F5A2B}"/>
    <cellStyle name="Comma 2 2 9 2 6" xfId="4351" xr:uid="{B979C471-7C29-418E-876A-2B6D51995494}"/>
    <cellStyle name="Comma 2 2 9 2 6 2" xfId="16135" xr:uid="{94FC7055-F94A-4EB6-B400-C7EB192131A4}"/>
    <cellStyle name="Comma 2 2 9 2 7" xfId="11269" xr:uid="{425EC410-517A-4F81-830D-D841D594A28E}"/>
    <cellStyle name="Comma 2 2 9 2 7 2" xfId="22724" xr:uid="{36E47470-0B1C-47E0-AA63-48E70C81B927}"/>
    <cellStyle name="Comma 2 2 9 2 8" xfId="24424" xr:uid="{368EAD60-E015-4870-AD3F-B97B4DFAD3C5}"/>
    <cellStyle name="Comma 2 2 9 2 9" xfId="14251" xr:uid="{B06D771B-AB48-49C0-9929-E0277A72EF52}"/>
    <cellStyle name="Comma 2 2 9 3" xfId="2744" xr:uid="{D638EBF6-9C15-4A69-B0F4-DF37D5CD0CD9}"/>
    <cellStyle name="Comma 2 2 9 3 2" xfId="7455" xr:uid="{1A5C65D5-F135-4273-BC64-381EF69DD27E}"/>
    <cellStyle name="Comma 2 2 9 3 2 2" xfId="12239" xr:uid="{2B6FF22E-375F-439F-850B-46E96224B011}"/>
    <cellStyle name="Comma 2 2 9 3 2 2 2" xfId="23694" xr:uid="{45E44F97-33E4-4019-A950-9639E719E810}"/>
    <cellStyle name="Comma 2 2 9 3 2 3" xfId="27171" xr:uid="{4C15B284-0DF4-472F-B1D6-EE189C6048C1}"/>
    <cellStyle name="Comma 2 2 9 3 2 4" xfId="18973" xr:uid="{D66420A3-9479-44D1-B328-39A8CF7DF83F}"/>
    <cellStyle name="Comma 2 2 9 3 3" xfId="6024" xr:uid="{336606D8-4E39-4370-A22C-D9E15DD42A57}"/>
    <cellStyle name="Comma 2 2 9 3 3 2" xfId="25985" xr:uid="{FA6B03BA-8454-48EB-A73F-DAC62107DAC1}"/>
    <cellStyle name="Comma 2 2 9 3 3 3" xfId="17746" xr:uid="{A5749B33-9E67-43C4-A53A-A643ED067DD8}"/>
    <cellStyle name="Comma 2 2 9 3 4" xfId="4638" xr:uid="{B0430F05-2437-4445-A8B4-9F9EB9DDE4DF}"/>
    <cellStyle name="Comma 2 2 9 3 4 2" xfId="16422" xr:uid="{A3D33825-E35B-44C7-A0A7-3A0F96FA9DFE}"/>
    <cellStyle name="Comma 2 2 9 3 5" xfId="11362" xr:uid="{F3A5BBCB-5BC3-403C-A227-58ED22EB88A6}"/>
    <cellStyle name="Comma 2 2 9 3 5 2" xfId="22817" xr:uid="{CBBD022C-913F-4EF5-AB3C-670F2F2EDFB2}"/>
    <cellStyle name="Comma 2 2 9 3 6" xfId="24699" xr:uid="{9B827080-6EEC-4C2D-BBA7-DF08EEE08890}"/>
    <cellStyle name="Comma 2 2 9 3 7" xfId="14538" xr:uid="{9DF46265-E83D-4811-A7E7-32CB2FD7325B}"/>
    <cellStyle name="Comma 2 2 9 4" xfId="2563" xr:uid="{89DDA4F8-CACA-4ADC-8B90-297F1C20074B}"/>
    <cellStyle name="Comma 2 2 9 4 2" xfId="7966" xr:uid="{9453EC11-8751-49CC-B99A-76D23CB7D76B}"/>
    <cellStyle name="Comma 2 2 9 4 2 2" xfId="12675" xr:uid="{0EB605F3-2A2B-49ED-B4A3-0AA1390A42D3}"/>
    <cellStyle name="Comma 2 2 9 4 2 2 2" xfId="24130" xr:uid="{DDCAFD6C-9292-4DD5-AEC5-DA74D49A8075}"/>
    <cellStyle name="Comma 2 2 9 4 2 3" xfId="27672" xr:uid="{8D9837EB-D1FD-4A48-B7A9-FDFAF664C2D0}"/>
    <cellStyle name="Comma 2 2 9 4 2 4" xfId="19432" xr:uid="{13EED51D-64AA-496C-A77B-C2BF5DFD6F1A}"/>
    <cellStyle name="Comma 2 2 9 4 3" xfId="6691" xr:uid="{FD3189CB-03E7-4B4D-BD78-2F9D01EC4243}"/>
    <cellStyle name="Comma 2 2 9 4 3 2" xfId="26455" xr:uid="{552CC0BA-A1E3-4648-8643-74CD7002269A}"/>
    <cellStyle name="Comma 2 2 9 4 3 3" xfId="18279" xr:uid="{79482DD4-EF58-4C68-AB42-E266E64FBE47}"/>
    <cellStyle name="Comma 2 2 9 4 4" xfId="4458" xr:uid="{2601998A-22CC-46C0-890C-74976CCBA8F1}"/>
    <cellStyle name="Comma 2 2 9 4 4 2" xfId="16242" xr:uid="{4DE0ED99-B42D-4B4F-8B38-6F3C276190D7}"/>
    <cellStyle name="Comma 2 2 9 4 5" xfId="11590" xr:uid="{D21F9613-1F8B-492B-A0A8-9B48BF502F68}"/>
    <cellStyle name="Comma 2 2 9 4 5 2" xfId="23045" xr:uid="{2A95B385-6102-4E37-AD70-72D623B09531}"/>
    <cellStyle name="Comma 2 2 9 4 6" xfId="24521" xr:uid="{8DE3C74F-379C-4DDF-A7F9-E687371700FC}"/>
    <cellStyle name="Comma 2 2 9 4 7" xfId="14358" xr:uid="{9C44C342-5034-48CC-A841-22E951D00CE4}"/>
    <cellStyle name="Comma 2 2 9 5" xfId="3067" xr:uid="{C2659342-1301-457B-8286-95BF00246199}"/>
    <cellStyle name="Comma 2 2 9 5 2" xfId="6885" xr:uid="{9EF5B82C-28CE-461E-9A7D-7819E20F1E34}"/>
    <cellStyle name="Comma 2 2 9 5 2 2" xfId="26610" xr:uid="{A79A373E-CCAA-4AC4-A27C-EB4E9C7AD1E6}"/>
    <cellStyle name="Comma 2 2 9 5 2 3" xfId="18451" xr:uid="{121140EA-0BCB-4B9F-8208-10FC8683E210}"/>
    <cellStyle name="Comma 2 2 9 5 3" xfId="4960" xr:uid="{6E6815A0-679E-4A87-9874-AC327B78ACB4}"/>
    <cellStyle name="Comma 2 2 9 5 3 2" xfId="16744" xr:uid="{B6A664FA-3407-4A17-87CB-B1FEB86DC7EC}"/>
    <cellStyle name="Comma 2 2 9 5 4" xfId="11745" xr:uid="{41B35A9E-3C85-4C41-91EB-1F7A93461E21}"/>
    <cellStyle name="Comma 2 2 9 5 4 2" xfId="23200" xr:uid="{30DD195E-E679-4EE2-BAA8-702E6C9BF42C}"/>
    <cellStyle name="Comma 2 2 9 5 5" xfId="25019" xr:uid="{7C32CC54-88B9-4B5A-98F1-30379952651C}"/>
    <cellStyle name="Comma 2 2 9 5 6" xfId="14860" xr:uid="{27568938-9223-42EB-86E3-150182D65B03}"/>
    <cellStyle name="Comma 2 2 9 6" xfId="5387" xr:uid="{B35501A6-93E9-4F5F-860B-481BE7516BC0}"/>
    <cellStyle name="Comma 2 2 9 6 2" xfId="25446" xr:uid="{CCA0E431-708E-4C6F-8F54-7B73B9AD5DEF}"/>
    <cellStyle name="Comma 2 2 9 6 3" xfId="17171" xr:uid="{4113DDAC-AA35-4C13-BB96-EA15F1500EFC}"/>
    <cellStyle name="Comma 2 2 9 7" xfId="3925" xr:uid="{0318A4A6-24F1-4C66-AF14-C88DCD5C25B5}"/>
    <cellStyle name="Comma 2 2 9 7 2" xfId="15712" xr:uid="{B4F8D6E1-14CD-4EDD-BF78-DC1EB5A0A9B5}"/>
    <cellStyle name="Comma 2 2 9 8" xfId="11167" xr:uid="{C190EEEA-7CF7-4688-95D9-0F89D50F604E}"/>
    <cellStyle name="Comma 2 2 9 8 2" xfId="22622" xr:uid="{A1031B34-8412-41C0-9B6A-7EBA50A201F5}"/>
    <cellStyle name="Comma 2 2 9 9" xfId="24233" xr:uid="{E8FE7086-4AD2-4C8D-812E-8E04E844D643}"/>
    <cellStyle name="Comma 2 2_Opex Input" xfId="1406" xr:uid="{4D50CC39-1A2E-4C0C-9AC3-40B677FA86D3}"/>
    <cellStyle name="Comma 2 20" xfId="1407" xr:uid="{B66A4EE4-B9B6-4E44-8EC8-96D4168B42C6}"/>
    <cellStyle name="Comma 2 20 10" xfId="13850" xr:uid="{8306A583-BA7B-4D49-B236-AAFE13C2130F}"/>
    <cellStyle name="Comma 2 20 2" xfId="2449" xr:uid="{4404EA4D-9C9C-48DB-BED4-DAF67E7972A8}"/>
    <cellStyle name="Comma 2 20 2 2" xfId="2834" xr:uid="{F70D9596-28F9-4035-8CD4-676AE1DFDB7A}"/>
    <cellStyle name="Comma 2 20 2 2 2" xfId="7709" xr:uid="{031C50B2-532F-46C4-9150-65D980C5CE16}"/>
    <cellStyle name="Comma 2 20 2 2 2 2" xfId="12484" xr:uid="{A17D7F51-66F8-4F0D-B92C-172096F07D54}"/>
    <cellStyle name="Comma 2 20 2 2 2 2 2" xfId="23939" xr:uid="{327767BB-1555-4C5A-93DE-95F9DDD8A06C}"/>
    <cellStyle name="Comma 2 20 2 2 2 3" xfId="27416" xr:uid="{528B33AF-1D17-4D63-9756-A30F958E006A}"/>
    <cellStyle name="Comma 2 20 2 2 2 4" xfId="19220" xr:uid="{DE6E8206-DCF1-4756-A174-825FCB64498D}"/>
    <cellStyle name="Comma 2 20 2 2 3" xfId="6278" xr:uid="{928BDE75-D950-4792-A75B-B98E8DA9E2B0}"/>
    <cellStyle name="Comma 2 20 2 2 3 2" xfId="26230" xr:uid="{10F599A9-6A11-4377-B6AA-0609CD24DAE6}"/>
    <cellStyle name="Comma 2 20 2 2 3 3" xfId="17995" xr:uid="{3AE2F477-FF33-4137-854D-FB7490190601}"/>
    <cellStyle name="Comma 2 20 2 2 4" xfId="4728" xr:uid="{FE749DFE-A6E8-4EB9-9A2C-F1DC8257BF45}"/>
    <cellStyle name="Comma 2 20 2 2 4 2" xfId="16512" xr:uid="{4016DDD1-71BC-4168-9EBF-5C49DB0508F0}"/>
    <cellStyle name="Comma 2 20 2 2 5" xfId="11451" xr:uid="{0850BFB3-D70D-4BCB-87BF-C55549ECE772}"/>
    <cellStyle name="Comma 2 20 2 2 5 2" xfId="22906" xr:uid="{3AC6EE41-2ACA-43CA-B21D-9D76BC277A7F}"/>
    <cellStyle name="Comma 2 20 2 2 6" xfId="24788" xr:uid="{9E01ECB7-8B50-4258-B670-DC0A56E429B3}"/>
    <cellStyle name="Comma 2 20 2 2 7" xfId="14627" xr:uid="{FD935021-1934-4DCA-8E12-E36CE530C119}"/>
    <cellStyle name="Comma 2 20 2 3" xfId="2653" xr:uid="{3C50D115-B6A5-40D3-B1A6-8992A7B7C5C1}"/>
    <cellStyle name="Comma 2 20 2 3 2" xfId="7092" xr:uid="{2F97037D-6304-4286-A003-6E7B8A922DC6}"/>
    <cellStyle name="Comma 2 20 2 3 2 2" xfId="26808" xr:uid="{84B73C55-B2A7-4ACC-BBAF-CD53C7D75606}"/>
    <cellStyle name="Comma 2 20 2 3 2 3" xfId="18653" xr:uid="{DA9C3F07-863C-4D30-B2A1-A8B0B2A0B12F}"/>
    <cellStyle name="Comma 2 20 2 3 3" xfId="4548" xr:uid="{5CC46984-B316-4BE5-B4D1-D2F9D165CC1D}"/>
    <cellStyle name="Comma 2 20 2 3 3 2" xfId="16332" xr:uid="{C86DDAA9-BB21-427A-B825-8F8ECBA7240D}"/>
    <cellStyle name="Comma 2 20 2 3 4" xfId="11942" xr:uid="{41D063A6-1692-4AC3-AB27-165DA4077CC4}"/>
    <cellStyle name="Comma 2 20 2 3 4 2" xfId="23397" xr:uid="{E1296E30-73E4-4CDD-ADCB-EAFFDC8FA3A8}"/>
    <cellStyle name="Comma 2 20 2 3 5" xfId="24610" xr:uid="{47C542D5-A4A3-43B1-90E4-10A0B385E275}"/>
    <cellStyle name="Comma 2 20 2 3 6" xfId="14448" xr:uid="{75520E01-BD98-4434-8F1D-15D49FA30EE1}"/>
    <cellStyle name="Comma 2 20 2 4" xfId="3329" xr:uid="{4A3E32F6-F19C-435D-A1F2-1DD1387023F5}"/>
    <cellStyle name="Comma 2 20 2 4 2" xfId="5221" xr:uid="{A7B34458-3D2A-4874-BBB6-9B2A0A6BE901}"/>
    <cellStyle name="Comma 2 20 2 4 2 2" xfId="17005" xr:uid="{0DB9245E-C9E1-4C1D-A40E-6DC759D7C457}"/>
    <cellStyle name="Comma 2 20 2 4 3" xfId="25280" xr:uid="{08F4C682-EACF-42D6-ACF1-8D3E6B478536}"/>
    <cellStyle name="Comma 2 20 2 4 4" xfId="15121" xr:uid="{45E65B1E-39AC-412B-8E69-A0C191786626}"/>
    <cellStyle name="Comma 2 20 2 5" xfId="5659" xr:uid="{1E70CBD7-F02C-4F00-BA28-EB3CEC8EBAAB}"/>
    <cellStyle name="Comma 2 20 2 5 2" xfId="25688" xr:uid="{E6B19CCE-33E9-4E18-AF5A-0C3896F8520E}"/>
    <cellStyle name="Comma 2 20 2 5 3" xfId="17427" xr:uid="{1E57084E-F55F-4938-841D-BA070D4CC662}"/>
    <cellStyle name="Comma 2 20 2 6" xfId="4352" xr:uid="{1B405D74-2777-4862-8738-E573C38DE3AE}"/>
    <cellStyle name="Comma 2 20 2 6 2" xfId="16136" xr:uid="{B1B7A994-AA1F-4D21-9B07-5CE5D981040A}"/>
    <cellStyle name="Comma 2 20 2 7" xfId="11270" xr:uid="{83C0E8FF-2809-4CD9-81DA-2894F1D04A37}"/>
    <cellStyle name="Comma 2 20 2 7 2" xfId="22725" xr:uid="{93FC1FB7-BE6A-4933-9CBB-AFA913636B6A}"/>
    <cellStyle name="Comma 2 20 2 8" xfId="24425" xr:uid="{2B9A7BB8-4530-49E6-934F-D76445B71E2C}"/>
    <cellStyle name="Comma 2 20 2 9" xfId="14252" xr:uid="{DA3C54EF-49F1-47C0-A246-902417EEFE41}"/>
    <cellStyle name="Comma 2 20 3" xfId="2745" xr:uid="{62C3DD7A-6E03-46DC-89F3-83D6409CE8A0}"/>
    <cellStyle name="Comma 2 20 3 2" xfId="7456" xr:uid="{99B861CB-7EED-45F6-A936-A0F782B9A58C}"/>
    <cellStyle name="Comma 2 20 3 2 2" xfId="12240" xr:uid="{58644007-39A9-4E83-AB3D-BF93C03D2D40}"/>
    <cellStyle name="Comma 2 20 3 2 2 2" xfId="23695" xr:uid="{54B19C36-C589-42B8-86B9-957719C6B2AF}"/>
    <cellStyle name="Comma 2 20 3 2 3" xfId="27172" xr:uid="{EA03DB46-3C97-4E13-9197-F92F6605EAAE}"/>
    <cellStyle name="Comma 2 20 3 2 4" xfId="18974" xr:uid="{CF7BDE50-0716-49B4-9FCD-563647596D73}"/>
    <cellStyle name="Comma 2 20 3 3" xfId="6025" xr:uid="{D3EA4150-D46A-4DA7-AA16-F8C3DCC0A202}"/>
    <cellStyle name="Comma 2 20 3 3 2" xfId="25986" xr:uid="{7BC8C833-F8FD-46E3-AE28-CFECAFC479C2}"/>
    <cellStyle name="Comma 2 20 3 3 3" xfId="17747" xr:uid="{139E89E7-17C2-4D50-A375-BEE14FD736FB}"/>
    <cellStyle name="Comma 2 20 3 4" xfId="4639" xr:uid="{DE4F1486-0D96-4C19-A2D1-071D1EF9EDEC}"/>
    <cellStyle name="Comma 2 20 3 4 2" xfId="16423" xr:uid="{5AE71675-01DD-42EB-BC04-19A8FEF415D4}"/>
    <cellStyle name="Comma 2 20 3 5" xfId="11363" xr:uid="{62844C34-5A70-4BC6-B7DC-81BBAE4BFCFF}"/>
    <cellStyle name="Comma 2 20 3 5 2" xfId="22818" xr:uid="{56CD03B2-A9C6-4A2E-A5EE-7B137820C6F6}"/>
    <cellStyle name="Comma 2 20 3 6" xfId="24700" xr:uid="{9E6DF2B2-A5D8-409F-A3BE-ADA62BEB17D6}"/>
    <cellStyle name="Comma 2 20 3 7" xfId="14539" xr:uid="{042F1164-2FFA-465C-A6AC-E3A458AA0820}"/>
    <cellStyle name="Comma 2 20 4" xfId="2564" xr:uid="{B413F1D0-7201-4C24-9CEC-02BBC449C5E3}"/>
    <cellStyle name="Comma 2 20 4 2" xfId="7967" xr:uid="{1DAF12FB-E5B7-424F-8F06-9781E9394798}"/>
    <cellStyle name="Comma 2 20 4 2 2" xfId="12676" xr:uid="{148D3B41-95F7-4C71-9AE2-5B7B94331AE0}"/>
    <cellStyle name="Comma 2 20 4 2 2 2" xfId="24131" xr:uid="{A79F1997-E508-4685-9343-B8B1547C5E8C}"/>
    <cellStyle name="Comma 2 20 4 2 3" xfId="27673" xr:uid="{DDE75A4A-01C1-4163-A34F-495C9FAB7F09}"/>
    <cellStyle name="Comma 2 20 4 2 4" xfId="19433" xr:uid="{9D9B070D-D8E3-4095-AC97-76E8F6BB9A16}"/>
    <cellStyle name="Comma 2 20 4 3" xfId="6692" xr:uid="{F28A5F7C-3FDF-4985-B05B-E3837D62C4AB}"/>
    <cellStyle name="Comma 2 20 4 3 2" xfId="26456" xr:uid="{68D7AF35-2627-4232-8588-9B5E4DDF0E1C}"/>
    <cellStyle name="Comma 2 20 4 3 3" xfId="18280" xr:uid="{C360EB70-BC26-4C0F-AB7C-8A8A00E4469F}"/>
    <cellStyle name="Comma 2 20 4 4" xfId="4459" xr:uid="{D8810AFB-E38F-41C6-90BD-3601F1FD4D5F}"/>
    <cellStyle name="Comma 2 20 4 4 2" xfId="16243" xr:uid="{D1C1DA36-ABD9-40BA-966F-BCD4EAEFE747}"/>
    <cellStyle name="Comma 2 20 4 5" xfId="11591" xr:uid="{44A2390A-960E-4B8C-846B-8E5FCD1F6FAE}"/>
    <cellStyle name="Comma 2 20 4 5 2" xfId="23046" xr:uid="{FBC40D0F-1756-4777-A1F5-FFAC8FAEDBAF}"/>
    <cellStyle name="Comma 2 20 4 6" xfId="24522" xr:uid="{5232DC0E-94BB-4A0D-841F-1F91DABE45EE}"/>
    <cellStyle name="Comma 2 20 4 7" xfId="14359" xr:uid="{228A3733-8E0E-4A3C-AC65-84E423B298B2}"/>
    <cellStyle name="Comma 2 20 5" xfId="3068" xr:uid="{901B7179-4511-4168-89D3-A6C06457AFF7}"/>
    <cellStyle name="Comma 2 20 5 2" xfId="6886" xr:uid="{87C5EC58-09EC-4E38-92D3-02114BB6803D}"/>
    <cellStyle name="Comma 2 20 5 2 2" xfId="26611" xr:uid="{173FD136-2E5A-4964-9184-196479ABC429}"/>
    <cellStyle name="Comma 2 20 5 2 3" xfId="18452" xr:uid="{AC840E6D-1BDF-4ED2-8071-D8F1BA3305C1}"/>
    <cellStyle name="Comma 2 20 5 3" xfId="4961" xr:uid="{44E16757-E53E-43E6-8E5C-55D50E054BD4}"/>
    <cellStyle name="Comma 2 20 5 3 2" xfId="16745" xr:uid="{A031AF27-AFD4-4674-9658-BD54736D58DA}"/>
    <cellStyle name="Comma 2 20 5 4" xfId="11746" xr:uid="{8AD295A8-2E2E-46AE-8F47-2D18903948B1}"/>
    <cellStyle name="Comma 2 20 5 4 2" xfId="23201" xr:uid="{0084E535-6218-4773-A90A-6A8313BE8A3C}"/>
    <cellStyle name="Comma 2 20 5 5" xfId="25020" xr:uid="{48CDA867-7254-4AC4-A19E-F864D9FB469D}"/>
    <cellStyle name="Comma 2 20 5 6" xfId="14861" xr:uid="{98C6A235-1196-4258-B6AD-97C68DE36E60}"/>
    <cellStyle name="Comma 2 20 6" xfId="5388" xr:uid="{62BBC426-FF8B-46C6-A243-70898CB8DA13}"/>
    <cellStyle name="Comma 2 20 6 2" xfId="25447" xr:uid="{3CE3FF31-B20A-4743-9475-EE0AFDC5913E}"/>
    <cellStyle name="Comma 2 20 6 3" xfId="17172" xr:uid="{11E05821-F822-46FE-BDCF-A2877D0472EC}"/>
    <cellStyle name="Comma 2 20 7" xfId="3926" xr:uid="{5032A8CF-2F46-4559-BB74-1E61D7D04BDD}"/>
    <cellStyle name="Comma 2 20 7 2" xfId="15713" xr:uid="{5CC04B11-E23B-4480-8D78-A36279C3F22E}"/>
    <cellStyle name="Comma 2 20 8" xfId="11168" xr:uid="{DAE55916-834D-41BA-9B8F-27D1CEA50D5E}"/>
    <cellStyle name="Comma 2 20 8 2" xfId="22623" xr:uid="{B78B952B-0238-440F-8ED1-FBE00A95363F}"/>
    <cellStyle name="Comma 2 20 9" xfId="24234" xr:uid="{22F63F1C-05C6-4297-9A8B-B3500EF873C4}"/>
    <cellStyle name="Comma 2 21" xfId="2389" xr:uid="{9BD4278F-1F3F-492D-856A-EA61F8EF53DD}"/>
    <cellStyle name="Comma 2 21 2" xfId="2774" xr:uid="{C0351ABA-C4CC-453E-8C6F-65976F25B5F3}"/>
    <cellStyle name="Comma 2 21 2 2" xfId="7649" xr:uid="{688CA758-8CDA-405A-90A1-1B7E77714171}"/>
    <cellStyle name="Comma 2 21 2 2 2" xfId="12424" xr:uid="{6D378766-A57F-4093-8840-B1E480264D1B}"/>
    <cellStyle name="Comma 2 21 2 2 2 2" xfId="23879" xr:uid="{52D0160A-F757-4722-B744-AEB3CC2A59BE}"/>
    <cellStyle name="Comma 2 21 2 2 3" xfId="27356" xr:uid="{0E26F1E5-5299-4A5A-A8F8-9230595258BC}"/>
    <cellStyle name="Comma 2 21 2 2 4" xfId="19160" xr:uid="{6B5BEDFE-C482-4C24-B936-9746DE401001}"/>
    <cellStyle name="Comma 2 21 2 3" xfId="6218" xr:uid="{798ACC97-9EC2-4AE9-B7D3-C62D167DB825}"/>
    <cellStyle name="Comma 2 21 2 3 2" xfId="26170" xr:uid="{654E21D7-E23B-49FB-B2C3-968AD16C9A1F}"/>
    <cellStyle name="Comma 2 21 2 3 3" xfId="17935" xr:uid="{0FD333D6-F8A4-4C3A-98FB-75830D6D3E95}"/>
    <cellStyle name="Comma 2 21 2 4" xfId="4668" xr:uid="{6109B49D-1502-4F1E-980B-E0C901863A8B}"/>
    <cellStyle name="Comma 2 21 2 4 2" xfId="16452" xr:uid="{B70BF146-7DF8-485E-944C-80A40EACFF1C}"/>
    <cellStyle name="Comma 2 21 2 5" xfId="11391" xr:uid="{E8A872EB-72C6-49B9-9818-38893FC6C919}"/>
    <cellStyle name="Comma 2 21 2 5 2" xfId="22846" xr:uid="{EAE3BF52-6411-4AF3-9D3B-6E710C5E031D}"/>
    <cellStyle name="Comma 2 21 2 6" xfId="24728" xr:uid="{4B3E6792-7A4F-496B-B2FA-34DE747D1370}"/>
    <cellStyle name="Comma 2 21 2 7" xfId="14567" xr:uid="{01A2F993-F636-4306-9A8B-904EFBB320FE}"/>
    <cellStyle name="Comma 2 21 3" xfId="2593" xr:uid="{D3E5FD00-1391-42C6-9FB7-545EF13F5A66}"/>
    <cellStyle name="Comma 2 21 3 2" xfId="7032" xr:uid="{1F48F5DE-8B47-47CC-A48A-4101483A7942}"/>
    <cellStyle name="Comma 2 21 3 2 2" xfId="26748" xr:uid="{631C768A-181E-49B8-A264-444A83245605}"/>
    <cellStyle name="Comma 2 21 3 2 3" xfId="18593" xr:uid="{C3F45793-CF99-450B-AEE2-0362D24BDE39}"/>
    <cellStyle name="Comma 2 21 3 3" xfId="4488" xr:uid="{79270022-2BDE-4FEB-BB74-944AF9547710}"/>
    <cellStyle name="Comma 2 21 3 3 2" xfId="16272" xr:uid="{11B26BBF-097E-4CD5-B93A-3E0FB6B8E33B}"/>
    <cellStyle name="Comma 2 21 3 4" xfId="11882" xr:uid="{EA8EDBFA-EF10-4339-8224-9298AA9F9C5C}"/>
    <cellStyle name="Comma 2 21 3 4 2" xfId="23337" xr:uid="{EC81E04F-E112-49F2-8D09-A5C8B8C3F32D}"/>
    <cellStyle name="Comma 2 21 3 5" xfId="24550" xr:uid="{5E2397CC-3190-48E4-B89F-0C5E0DAC104D}"/>
    <cellStyle name="Comma 2 21 3 6" xfId="14388" xr:uid="{E6AF2B1F-58AE-43E3-8CB6-4B91EBC53F8B}"/>
    <cellStyle name="Comma 2 21 4" xfId="3269" xr:uid="{8D4754C2-8290-4C8C-A63B-AC6E11F2DB93}"/>
    <cellStyle name="Comma 2 21 4 2" xfId="5161" xr:uid="{DBD7D1FD-1787-4CA3-8177-D5CA8C9DF618}"/>
    <cellStyle name="Comma 2 21 4 2 2" xfId="16945" xr:uid="{42997735-4449-4B57-9870-A21C27310C38}"/>
    <cellStyle name="Comma 2 21 4 3" xfId="25220" xr:uid="{EB322CE9-D4F8-4658-A011-F56FAFC4A0EC}"/>
    <cellStyle name="Comma 2 21 4 4" xfId="15061" xr:uid="{D861DEB4-2582-4646-A766-119CE3E8586F}"/>
    <cellStyle name="Comma 2 21 5" xfId="5599" xr:uid="{FE3FDA6A-F38A-4270-BBEC-996AFAD6F7E3}"/>
    <cellStyle name="Comma 2 21 5 2" xfId="25628" xr:uid="{C0D233E7-DAF9-4E69-BE25-970E41B9F508}"/>
    <cellStyle name="Comma 2 21 5 3" xfId="17367" xr:uid="{CFD7A1D3-79AB-45E5-9007-2958B5D6921B}"/>
    <cellStyle name="Comma 2 21 6" xfId="4292" xr:uid="{0F044BE0-77E2-4DD5-8B2A-DB7952CFDED1}"/>
    <cellStyle name="Comma 2 21 6 2" xfId="16076" xr:uid="{C07C773A-B9ED-403C-B59B-3885A8E500E6}"/>
    <cellStyle name="Comma 2 21 7" xfId="11210" xr:uid="{1BCB6E9A-E388-4162-84C2-9901A8A29F4E}"/>
    <cellStyle name="Comma 2 21 7 2" xfId="22665" xr:uid="{B4381BBA-0A14-4C19-81FC-DE12CE2F478E}"/>
    <cellStyle name="Comma 2 21 8" xfId="24365" xr:uid="{80880B0D-38C3-41FA-8F12-38816515D16A}"/>
    <cellStyle name="Comma 2 21 9" xfId="14192" xr:uid="{7608772B-7ACC-4C57-8AE1-7D4B4671B763}"/>
    <cellStyle name="Comma 2 22" xfId="2492" xr:uid="{6CAD77DD-602D-42B6-98FF-4E2EFA3439DA}"/>
    <cellStyle name="Comma 2 22 2" xfId="2859" xr:uid="{733E663F-4E6D-4313-A1FA-63C80DC282BD}"/>
    <cellStyle name="Comma 2 22 2 2" xfId="7396" xr:uid="{E4872B7B-A479-4C04-A81A-D9F658CC894F}"/>
    <cellStyle name="Comma 2 22 2 2 2" xfId="27112" xr:uid="{46460104-4ECA-405A-B6D2-926AED6E4886}"/>
    <cellStyle name="Comma 2 22 2 2 3" xfId="18914" xr:uid="{1018816A-7C27-4E84-97D7-5343D011021E}"/>
    <cellStyle name="Comma 2 22 2 3" xfId="4753" xr:uid="{E8B56284-7365-4BA4-A19A-4314B65D0D00}"/>
    <cellStyle name="Comma 2 22 2 3 2" xfId="16537" xr:uid="{1C7E6503-38A6-49B1-A1AB-8E3C964646B7}"/>
    <cellStyle name="Comma 2 22 2 4" xfId="12180" xr:uid="{EABE054E-D962-4162-8AB0-348E6BB1F96C}"/>
    <cellStyle name="Comma 2 22 2 4 2" xfId="23635" xr:uid="{E396F76D-B17A-4F37-BE9D-F7255BAFD891}"/>
    <cellStyle name="Comma 2 22 2 5" xfId="24812" xr:uid="{A8B0CE68-5811-4664-B0AF-3C1CAEDACD8F}"/>
    <cellStyle name="Comma 2 22 2 6" xfId="14652" xr:uid="{021773CF-447D-44EA-A9E5-0D5B6566224E}"/>
    <cellStyle name="Comma 2 22 3" xfId="5965" xr:uid="{3017F0D7-0EA1-475C-9B25-F7CC7380B0EF}"/>
    <cellStyle name="Comma 2 22 3 2" xfId="25926" xr:uid="{2F65FE0C-64ED-41E0-A7F3-B8E6FA0E59AB}"/>
    <cellStyle name="Comma 2 22 3 3" xfId="17687" xr:uid="{2AB5A63A-3506-46AC-9C8B-2E919B903C5A}"/>
    <cellStyle name="Comma 2 22 4" xfId="4389" xr:uid="{6E04B2E9-A41F-4825-940D-1C6B09ECAA9F}"/>
    <cellStyle name="Comma 2 22 4 2" xfId="16173" xr:uid="{F179A43F-0326-4DBE-B132-B95F6432641E}"/>
    <cellStyle name="Comma 2 22 5" xfId="11303" xr:uid="{7B9A4E44-975A-49EC-AA69-71DDFC768880}"/>
    <cellStyle name="Comma 2 22 5 2" xfId="22758" xr:uid="{9996EACF-9D1B-46DA-B9E4-A8ED10A7D2DA}"/>
    <cellStyle name="Comma 2 22 6" xfId="24453" xr:uid="{D726CC5C-3750-45AA-94C8-A5DFCA8931BC}"/>
    <cellStyle name="Comma 2 22 7" xfId="14288" xr:uid="{36497F5A-5E46-48E3-8870-07F66DABBF82}"/>
    <cellStyle name="Comma 2 23" xfId="2685" xr:uid="{A1FAD2C7-68AB-4375-B960-FA825F7CA460}"/>
    <cellStyle name="Comma 2 23 2" xfId="7825" xr:uid="{0F8213A4-4B1C-462E-9CD2-DAB4A79394EE}"/>
    <cellStyle name="Comma 2 23 2 2" xfId="12600" xr:uid="{36405FC9-83B7-4047-BA04-B0AB489FD533}"/>
    <cellStyle name="Comma 2 23 2 2 2" xfId="24055" xr:uid="{0B7C1CB4-4B35-4FBD-959C-8AEF80704D1C}"/>
    <cellStyle name="Comma 2 23 2 3" xfId="27532" xr:uid="{E0BFE4E1-42BC-402A-A30F-3F37310AFCEC}"/>
    <cellStyle name="Comma 2 23 2 4" xfId="19336" xr:uid="{B365C71E-66A5-47B4-9638-932C36721A41}"/>
    <cellStyle name="Comma 2 23 3" xfId="6430" xr:uid="{4F80A6F7-3DEA-48C6-A47C-95346E899089}"/>
    <cellStyle name="Comma 2 23 3 2" xfId="26346" xr:uid="{1D873B95-8991-43DD-87DC-6572BB854B39}"/>
    <cellStyle name="Comma 2 23 3 3" xfId="18133" xr:uid="{134A872E-555D-4137-A527-666313D560B6}"/>
    <cellStyle name="Comma 2 23 4" xfId="4579" xr:uid="{0E0EC273-E7CD-47AF-A285-E20BE4EB8B5B}"/>
    <cellStyle name="Comma 2 23 4 2" xfId="16363" xr:uid="{71C98956-8A69-4B1D-AC27-3BDA9EF32ED5}"/>
    <cellStyle name="Comma 2 23 5" xfId="11483" xr:uid="{9BE71F2F-DFCC-4452-BDE3-E9081968F274}"/>
    <cellStyle name="Comma 2 23 5 2" xfId="22938" xr:uid="{C4CAC77A-95B4-4559-99A7-713A844C2B72}"/>
    <cellStyle name="Comma 2 23 6" xfId="24640" xr:uid="{EE4B9E61-05A3-4D6C-8877-0EF29F21B800}"/>
    <cellStyle name="Comma 2 23 7" xfId="14479" xr:uid="{606BC639-EB1D-42F0-AD69-A45FD8413B62}"/>
    <cellStyle name="Comma 2 24" xfId="2504" xr:uid="{7DA78F18-9A34-436F-8ED5-05A749E031AF}"/>
    <cellStyle name="Comma 2 24 2" xfId="7991" xr:uid="{BDCA08C3-6A78-497C-B33F-9B5653DBD59B}"/>
    <cellStyle name="Comma 2 24 2 2" xfId="12689" xr:uid="{8EE311A3-1683-4DD8-9256-854FB95021B9}"/>
    <cellStyle name="Comma 2 24 2 2 2" xfId="24144" xr:uid="{0F08D423-0D69-42B2-A9C1-B63B95E4FBE6}"/>
    <cellStyle name="Comma 2 24 2 3" xfId="27689" xr:uid="{D53DE548-A3EF-4172-BEA4-05BCFCA77CA1}"/>
    <cellStyle name="Comma 2 24 2 4" xfId="19446" xr:uid="{52C0D211-DD57-4352-A668-352D67CE9725}"/>
    <cellStyle name="Comma 2 24 3" xfId="6776" xr:uid="{25CC9426-EE61-4218-A7E7-9BABC6187286}"/>
    <cellStyle name="Comma 2 24 3 2" xfId="26525" xr:uid="{9EFF4754-E771-40DE-940B-448793CF258D}"/>
    <cellStyle name="Comma 2 24 3 3" xfId="18357" xr:uid="{5BF7776D-C614-4F7C-A91B-7FEF503AC4DC}"/>
    <cellStyle name="Comma 2 24 4" xfId="4399" xr:uid="{5159EF9E-C0AB-4AFE-A7C5-A3E18C378657}"/>
    <cellStyle name="Comma 2 24 4 2" xfId="16183" xr:uid="{5451D292-D157-43F2-9E52-9499DBC1A0B1}"/>
    <cellStyle name="Comma 2 24 5" xfId="11660" xr:uid="{A37A6BE7-7952-4C14-923A-5592A80CBF91}"/>
    <cellStyle name="Comma 2 24 5 2" xfId="23115" xr:uid="{B6F81818-08D0-46BA-BD35-945E77FDCC1C}"/>
    <cellStyle name="Comma 2 24 6" xfId="24462" xr:uid="{104906B0-F03A-42F6-8EBE-766477929B81}"/>
    <cellStyle name="Comma 2 24 7" xfId="14299" xr:uid="{B54F7F48-73B5-4CBD-AAC8-A73C9BDCFF10}"/>
    <cellStyle name="Comma 2 25" xfId="3000" xr:uid="{DCD0A763-35C7-4037-BDD6-21EA119EAE0E}"/>
    <cellStyle name="Comma 2 25 2" xfId="7998" xr:uid="{638E2ADC-7F23-45D9-8BBB-4CEC2663258F}"/>
    <cellStyle name="Comma 2 25 2 2" xfId="12696" xr:uid="{E3F65083-72E9-42B9-BC87-D8BA530E2946}"/>
    <cellStyle name="Comma 2 25 2 2 2" xfId="24151" xr:uid="{E132675E-DB8A-470D-AB1E-BE6CE57D0EDD}"/>
    <cellStyle name="Comma 2 25 2 3" xfId="27696" xr:uid="{6076F603-8CFC-40AE-8153-F195C047F605}"/>
    <cellStyle name="Comma 2 25 2 4" xfId="19453" xr:uid="{4923ED6E-AB8C-43DE-8912-816F270D4EA3}"/>
    <cellStyle name="Comma 2 25 3" xfId="6798" xr:uid="{F437698C-9A02-4CC8-AC43-5C7D6EF8ED42}"/>
    <cellStyle name="Comma 2 25 3 2" xfId="26532" xr:uid="{E4F639A0-11E6-4B28-9EC5-4682F6EE0A8C}"/>
    <cellStyle name="Comma 2 25 3 3" xfId="18371" xr:uid="{C4D23EAA-0E99-411D-A824-4180C44E7F34}"/>
    <cellStyle name="Comma 2 25 4" xfId="4893" xr:uid="{4D25F228-A003-4B48-B514-39CFAC357122}"/>
    <cellStyle name="Comma 2 25 4 2" xfId="16677" xr:uid="{3C13512A-E2AE-4F90-A423-522E5D2288AA}"/>
    <cellStyle name="Comma 2 25 5" xfId="11667" xr:uid="{3C51B46A-90BC-40F3-BBC3-A2D1AA9A137F}"/>
    <cellStyle name="Comma 2 25 5 2" xfId="23122" xr:uid="{2B6191FF-8B9A-4979-A9BA-FE0675ED5637}"/>
    <cellStyle name="Comma 2 25 6" xfId="24952" xr:uid="{4456F4AA-B6D1-4302-A2EA-06EF627156E8}"/>
    <cellStyle name="Comma 2 25 7" xfId="14793" xr:uid="{F09B8529-2674-4355-A73B-F4FEB968A0D9}"/>
    <cellStyle name="Comma 2 26" xfId="1321" xr:uid="{BBC0BB3F-09EB-4ED3-A3EA-909A44F9A59C}"/>
    <cellStyle name="Comma 2 26 2" xfId="8000" xr:uid="{7C6238AE-983A-496F-9BC0-C74819B600DC}"/>
    <cellStyle name="Comma 2 26 2 2" xfId="12698" xr:uid="{2903DC28-E1EC-4B5B-84E1-0E8DADD38C95}"/>
    <cellStyle name="Comma 2 26 2 2 2" xfId="24153" xr:uid="{AC1BCBF6-896D-48C0-A7C8-308EA537C1DE}"/>
    <cellStyle name="Comma 2 26 2 3" xfId="27698" xr:uid="{E474F3CA-842F-433F-9412-FF16F4F39C8C}"/>
    <cellStyle name="Comma 2 26 2 4" xfId="19455" xr:uid="{623BC534-37A7-4BE3-B04C-233A19976C21}"/>
    <cellStyle name="Comma 2 26 3" xfId="6800" xr:uid="{A940DBAF-38D8-4286-BD77-AA8A3A9B5F62}"/>
    <cellStyle name="Comma 2 26 3 2" xfId="18373" xr:uid="{2B077ABC-B97A-45B1-8FD9-C8F6C1ADFE7D}"/>
    <cellStyle name="Comma 2 26 4" xfId="11669" xr:uid="{4453D131-39AD-4CA7-8DA5-7F3D6E0289D6}"/>
    <cellStyle name="Comma 2 26 4 2" xfId="23124" xr:uid="{812EDF3C-120A-4521-B068-8AA2A1EF5647}"/>
    <cellStyle name="Comma 2 26 5" xfId="26534" xr:uid="{E8AEC1B5-62F1-4E3E-9C4F-CE5D18FF01C3}"/>
    <cellStyle name="Comma 2 26 6" xfId="13785" xr:uid="{626FFCB6-9031-4B3C-A8AA-5E5D8C24FE09}"/>
    <cellStyle name="Comma 2 27" xfId="745" xr:uid="{22BC1FA8-D855-4825-B6EA-12C4788AF8D2}"/>
    <cellStyle name="Comma 2 27 2" xfId="8004" xr:uid="{9BC2594D-8DFD-425E-8338-65C0BFC1E0A7}"/>
    <cellStyle name="Comma 2 27 2 2" xfId="12702" xr:uid="{856A2DEE-DB06-4C87-9714-8BDF7BC17B7B}"/>
    <cellStyle name="Comma 2 27 2 2 2" xfId="24157" xr:uid="{6EEF5D6C-562F-4754-A54A-231335AAFEFB}"/>
    <cellStyle name="Comma 2 27 2 3" xfId="27702" xr:uid="{483FA99D-6D16-4D1E-8FEF-CE1604FF3C06}"/>
    <cellStyle name="Comma 2 27 2 4" xfId="19459" xr:uid="{733EFE02-0F19-4CA2-ADC8-C9E83D222455}"/>
    <cellStyle name="Comma 2 27 3" xfId="6811" xr:uid="{EBD31A42-3621-42B7-A7DE-869A50568E64}"/>
    <cellStyle name="Comma 2 27 3 2" xfId="18378" xr:uid="{FC191EAA-0C8A-43AC-BC12-E43EE82AD91E}"/>
    <cellStyle name="Comma 2 27 4" xfId="11673" xr:uid="{59E6B7EF-7E5F-40EB-AD61-E112CDC4D9BE}"/>
    <cellStyle name="Comma 2 27 4 2" xfId="23128" xr:uid="{4709F1DF-A394-4E99-BB23-F371D0C8BAB1}"/>
    <cellStyle name="Comma 2 27 5" xfId="26538" xr:uid="{F08AA5DE-93F9-485D-B4B7-C6D0BE1AE463}"/>
    <cellStyle name="Comma 2 27 6" xfId="13392" xr:uid="{DCDC2EE2-5F9F-4A3E-995C-A27D540CBD04}"/>
    <cellStyle name="Comma 2 28" xfId="3451" xr:uid="{D02DB671-AB60-4240-BB2F-E5317CB03407}"/>
    <cellStyle name="Comma 2 28 2" xfId="6826" xr:uid="{442F8348-8270-4349-B548-96D14AF06382}"/>
    <cellStyle name="Comma 2 28 2 2" xfId="18392" xr:uid="{9D4881BB-B3AD-4619-B6B5-CDACB155F650}"/>
    <cellStyle name="Comma 2 28 3" xfId="11686" xr:uid="{66EA5219-AEF4-44CA-9481-B685F68E9B45}"/>
    <cellStyle name="Comma 2 28 3 2" xfId="23141" xr:uid="{FDF67027-42A6-4A9A-953F-9FA0A57C3EE6}"/>
    <cellStyle name="Comma 2 28 4" xfId="26551" xr:uid="{C2C8A173-32D4-4F51-B456-395C8528D43E}"/>
    <cellStyle name="Comma 2 28 5" xfId="15239" xr:uid="{031622D6-72AE-4BE8-979E-D319E1BC5C4D}"/>
    <cellStyle name="Comma 2 29" xfId="3848" xr:uid="{A6F6132C-B833-4DC7-8307-09F40635FD14}"/>
    <cellStyle name="Comma 2 29 2" xfId="5328" xr:uid="{1986476B-D49E-4F93-BA20-A171F6C7AEED}"/>
    <cellStyle name="Comma 2 29 2 2" xfId="17112" xr:uid="{2200FBEA-A950-4058-AC60-DD7ACDCDCF78}"/>
    <cellStyle name="Comma 2 29 3" xfId="25387" xr:uid="{DE194D18-7819-4FB7-A196-6631D93478FB}"/>
    <cellStyle name="Comma 2 29 4" xfId="15636" xr:uid="{6D989691-7C99-4F2B-BFED-27939D14DB23}"/>
    <cellStyle name="Comma 2 3" xfId="130" xr:uid="{858FCBA9-6063-4168-8E09-B4E6BD5D8759}"/>
    <cellStyle name="Comma 2 3 10" xfId="3482" xr:uid="{F192E92C-D3B5-45D1-A4EA-8DFB3BE72AE7}"/>
    <cellStyle name="Comma 2 3 10 2" xfId="15270" xr:uid="{B71CCB58-9B9B-401D-B45E-FBD726DE1241}"/>
    <cellStyle name="Comma 2 3 11" xfId="3927" xr:uid="{2BF2B82A-447C-4B8D-868C-7ABC4D9202E3}"/>
    <cellStyle name="Comma 2 3 11 2" xfId="15714" xr:uid="{98160183-E498-41C6-B651-F8D1CAA95644}"/>
    <cellStyle name="Comma 2 3 12" xfId="11169" xr:uid="{A4EFEA2F-F5B6-40EC-AE37-66BC2FA242A0}"/>
    <cellStyle name="Comma 2 3 12 2" xfId="22624" xr:uid="{93ED2DF7-6809-49E2-80BD-67BE4391F8C2}"/>
    <cellStyle name="Comma 2 3 13" xfId="24235" xr:uid="{455C3A12-4637-4B49-8A7E-4FBC0E2B6B38}"/>
    <cellStyle name="Comma 2 3 14" xfId="12784" xr:uid="{0CF9DC0B-DA76-4B09-86E5-8136D3AD1AEE}"/>
    <cellStyle name="Comma 2 3 2" xfId="566" xr:uid="{05D7EC64-F7A4-45AD-BE52-933A7165D073}"/>
    <cellStyle name="Comma 2 3 2 10" xfId="3928" xr:uid="{D8EB26E4-CE9B-468E-A075-1E4D1AD60070}"/>
    <cellStyle name="Comma 2 3 2 10 2" xfId="15715" xr:uid="{A8F34D14-4CCC-45F3-AE3D-B383191CE630}"/>
    <cellStyle name="Comma 2 3 2 11" xfId="11170" xr:uid="{857F9F29-1365-445E-80CC-9B139E471558}"/>
    <cellStyle name="Comma 2 3 2 11 2" xfId="22625" xr:uid="{0CF49F15-57F3-4FED-A67D-07CE9402B16F}"/>
    <cellStyle name="Comma 2 3 2 12" xfId="24236" xr:uid="{2E217E32-594A-42A7-9B75-C5686938A896}"/>
    <cellStyle name="Comma 2 3 2 13" xfId="13213" xr:uid="{58BA11C3-11B3-4B0A-95F7-35D595EAF9BF}"/>
    <cellStyle name="Comma 2 3 2 2" xfId="1410" xr:uid="{BE2D4D6A-D808-4FDE-970D-36EB9A314A16}"/>
    <cellStyle name="Comma 2 3 2 2 10" xfId="13853" xr:uid="{06D830C6-784E-4663-974C-C04935BC056A}"/>
    <cellStyle name="Comma 2 3 2 2 2" xfId="2452" xr:uid="{F544A75E-30F2-46FD-814C-A15A1CC4ECC4}"/>
    <cellStyle name="Comma 2 3 2 2 2 2" xfId="2837" xr:uid="{3768FF18-CC58-4789-962E-27647CE30D0B}"/>
    <cellStyle name="Comma 2 3 2 2 2 2 2" xfId="7712" xr:uid="{2743428D-9D79-4AA3-8D0D-42F6A1DD5505}"/>
    <cellStyle name="Comma 2 3 2 2 2 2 2 2" xfId="12487" xr:uid="{664BBFD1-E95F-4F52-B888-688A1E34366C}"/>
    <cellStyle name="Comma 2 3 2 2 2 2 2 2 2" xfId="23942" xr:uid="{150CF6C9-0B6C-46EC-AF07-E94D40F6A613}"/>
    <cellStyle name="Comma 2 3 2 2 2 2 2 3" xfId="27419" xr:uid="{1BE50473-2929-44F7-8106-AB7233058647}"/>
    <cellStyle name="Comma 2 3 2 2 2 2 2 4" xfId="19223" xr:uid="{04145636-48BB-483E-84EE-B0533CC06788}"/>
    <cellStyle name="Comma 2 3 2 2 2 2 3" xfId="6281" xr:uid="{B2E27D6B-0D09-4E56-B318-E23E56FFC2D8}"/>
    <cellStyle name="Comma 2 3 2 2 2 2 3 2" xfId="26233" xr:uid="{E0836897-A314-478C-A73A-AD0BE2FBD6CE}"/>
    <cellStyle name="Comma 2 3 2 2 2 2 3 3" xfId="17998" xr:uid="{F1D5E58D-219A-40DC-BB6E-C3044C5BDF9A}"/>
    <cellStyle name="Comma 2 3 2 2 2 2 4" xfId="4731" xr:uid="{73B9F865-A5E3-47AF-AA12-4BB72D548415}"/>
    <cellStyle name="Comma 2 3 2 2 2 2 4 2" xfId="16515" xr:uid="{6278A4DC-6D1B-40E9-8BCE-461DF2127D7E}"/>
    <cellStyle name="Comma 2 3 2 2 2 2 5" xfId="11454" xr:uid="{C53C9014-33CB-40C6-B85B-51D435F24189}"/>
    <cellStyle name="Comma 2 3 2 2 2 2 5 2" xfId="22909" xr:uid="{4FC3BDB5-8FDA-4759-A7B5-F4E3BF11464C}"/>
    <cellStyle name="Comma 2 3 2 2 2 2 6" xfId="24791" xr:uid="{0C732948-0AB4-4B0F-92FA-7E9A528C78AE}"/>
    <cellStyle name="Comma 2 3 2 2 2 2 7" xfId="14630" xr:uid="{B61C8A33-62B9-499F-87B5-145B42CE08B8}"/>
    <cellStyle name="Comma 2 3 2 2 2 3" xfId="2656" xr:uid="{980D83EE-308E-4E6A-A093-DE63222679F5}"/>
    <cellStyle name="Comma 2 3 2 2 2 3 2" xfId="7095" xr:uid="{37CBC287-81F4-4DE8-9212-8A327551AFC1}"/>
    <cellStyle name="Comma 2 3 2 2 2 3 2 2" xfId="26811" xr:uid="{0338BA75-E8AF-42FD-9C07-8296367A506B}"/>
    <cellStyle name="Comma 2 3 2 2 2 3 2 3" xfId="18656" xr:uid="{F9A8F70A-5CE4-420F-AAD9-F4DA44EC7881}"/>
    <cellStyle name="Comma 2 3 2 2 2 3 3" xfId="4551" xr:uid="{91D70EF3-8B0A-4A19-B1F9-36484142BC0C}"/>
    <cellStyle name="Comma 2 3 2 2 2 3 3 2" xfId="16335" xr:uid="{F1E954CD-DF87-461E-9D53-6F2F34AA7B9E}"/>
    <cellStyle name="Comma 2 3 2 2 2 3 4" xfId="11945" xr:uid="{4E274A19-83CD-4165-8B28-B23BD202DE64}"/>
    <cellStyle name="Comma 2 3 2 2 2 3 4 2" xfId="23400" xr:uid="{AD4C78AB-999C-4763-8462-C6FE3CA03846}"/>
    <cellStyle name="Comma 2 3 2 2 2 3 5" xfId="24613" xr:uid="{5BAECD07-B83C-4BED-BB9C-55C331CC33B4}"/>
    <cellStyle name="Comma 2 3 2 2 2 3 6" xfId="14451" xr:uid="{7CEA43B8-8C69-438A-AA04-C0C6DC34F812}"/>
    <cellStyle name="Comma 2 3 2 2 2 4" xfId="3332" xr:uid="{433A4F51-4E03-467E-86E5-D8977756598D}"/>
    <cellStyle name="Comma 2 3 2 2 2 4 2" xfId="5224" xr:uid="{E6CE253C-CF2C-4BCE-8070-2F42DD6AADC7}"/>
    <cellStyle name="Comma 2 3 2 2 2 4 2 2" xfId="17008" xr:uid="{E70AEEBA-481E-4307-AC8D-0038B5A95110}"/>
    <cellStyle name="Comma 2 3 2 2 2 4 3" xfId="25283" xr:uid="{B509B85D-4447-44C6-8AA9-FE3E7B6AA4A0}"/>
    <cellStyle name="Comma 2 3 2 2 2 4 4" xfId="15124" xr:uid="{14F02F32-2861-4B00-B58A-A8CFD075556B}"/>
    <cellStyle name="Comma 2 3 2 2 2 5" xfId="5662" xr:uid="{5A908819-A41B-4194-B042-AE580E7C0059}"/>
    <cellStyle name="Comma 2 3 2 2 2 5 2" xfId="25691" xr:uid="{333B7C15-2FFD-43D7-B2D3-5B6CE8633D57}"/>
    <cellStyle name="Comma 2 3 2 2 2 5 3" xfId="17430" xr:uid="{A8A6D44E-C895-4764-A278-08110D9DE7A0}"/>
    <cellStyle name="Comma 2 3 2 2 2 6" xfId="4355" xr:uid="{A2405B29-12E2-447F-9054-D71837DC3981}"/>
    <cellStyle name="Comma 2 3 2 2 2 6 2" xfId="16139" xr:uid="{0762154D-EFCA-47A2-9D1A-720D93D84A73}"/>
    <cellStyle name="Comma 2 3 2 2 2 7" xfId="11273" xr:uid="{E36F12C3-E17F-432E-80D0-09E949CE9A5B}"/>
    <cellStyle name="Comma 2 3 2 2 2 7 2" xfId="22728" xr:uid="{8091B36A-CF8B-402A-96F9-77DA2ACE5DE3}"/>
    <cellStyle name="Comma 2 3 2 2 2 8" xfId="24428" xr:uid="{978AD784-481D-4AAA-9FD4-411B4BC70454}"/>
    <cellStyle name="Comma 2 3 2 2 2 9" xfId="14255" xr:uid="{AE9C4891-79DD-4427-803E-22E301C676A7}"/>
    <cellStyle name="Comma 2 3 2 2 3" xfId="2748" xr:uid="{FF135D03-99D9-408F-A2AF-133F9FD8AFE3}"/>
    <cellStyle name="Comma 2 3 2 2 3 2" xfId="7459" xr:uid="{685A6CA1-55B5-4A3A-88DB-69CAB5D99F1B}"/>
    <cellStyle name="Comma 2 3 2 2 3 2 2" xfId="12243" xr:uid="{C9CA6A4B-C946-4305-B782-470DF9C4BC4B}"/>
    <cellStyle name="Comma 2 3 2 2 3 2 2 2" xfId="23698" xr:uid="{8C41FE18-0A55-4CB9-9667-367D72601D44}"/>
    <cellStyle name="Comma 2 3 2 2 3 2 3" xfId="27175" xr:uid="{321D0685-5C91-421D-A7D4-3546A69A761F}"/>
    <cellStyle name="Comma 2 3 2 2 3 2 4" xfId="18977" xr:uid="{260437ED-352F-4E1D-84BB-88F9282E530B}"/>
    <cellStyle name="Comma 2 3 2 2 3 3" xfId="6028" xr:uid="{06EE195A-2550-44C2-840D-684DACE70C92}"/>
    <cellStyle name="Comma 2 3 2 2 3 3 2" xfId="25989" xr:uid="{B1F65CEA-177D-4DBD-9EFC-26D928C59739}"/>
    <cellStyle name="Comma 2 3 2 2 3 3 3" xfId="17750" xr:uid="{1CE69115-F1F7-4236-B229-B127D5805FF0}"/>
    <cellStyle name="Comma 2 3 2 2 3 4" xfId="4642" xr:uid="{FA81DDB2-4566-486F-B30D-4B59D4946332}"/>
    <cellStyle name="Comma 2 3 2 2 3 4 2" xfId="16426" xr:uid="{A18240E7-7FC2-45F2-9D9B-D6B6C614B94E}"/>
    <cellStyle name="Comma 2 3 2 2 3 5" xfId="11366" xr:uid="{F2A87419-A781-44DB-8613-FBB291DE6F2F}"/>
    <cellStyle name="Comma 2 3 2 2 3 5 2" xfId="22821" xr:uid="{8CCF5E70-2B79-4137-948D-95F907822AC0}"/>
    <cellStyle name="Comma 2 3 2 2 3 6" xfId="24703" xr:uid="{673C055D-DD0D-4430-8735-6F68A93CF68C}"/>
    <cellStyle name="Comma 2 3 2 2 3 7" xfId="14542" xr:uid="{D812EE17-2164-45CC-9D67-5F99C650B76D}"/>
    <cellStyle name="Comma 2 3 2 2 4" xfId="2567" xr:uid="{DF5035E0-C5AC-4321-9188-E870FB04E8D7}"/>
    <cellStyle name="Comma 2 3 2 2 4 2" xfId="7827" xr:uid="{4B3BACF3-3F9B-4418-AC21-4201A47EC2A0}"/>
    <cellStyle name="Comma 2 3 2 2 4 2 2" xfId="12602" xr:uid="{9C91FC19-2777-418C-B2ED-DB422368E46E}"/>
    <cellStyle name="Comma 2 3 2 2 4 2 2 2" xfId="24057" xr:uid="{2101E7C6-7983-4BCF-8A02-E8CAC34667BA}"/>
    <cellStyle name="Comma 2 3 2 2 4 2 3" xfId="27534" xr:uid="{C4996AB6-B9E5-428B-A9AB-2A67A3748CAA}"/>
    <cellStyle name="Comma 2 3 2 2 4 2 4" xfId="19338" xr:uid="{E0E271C5-3A98-4CAD-936F-48625E29DF3C}"/>
    <cellStyle name="Comma 2 3 2 2 4 3" xfId="6433" xr:uid="{DE0D1094-929F-4B9E-A5E7-9EC869B8CCDD}"/>
    <cellStyle name="Comma 2 3 2 2 4 3 2" xfId="26348" xr:uid="{9A30C973-2A89-4AED-B972-FA737C3F1F2A}"/>
    <cellStyle name="Comma 2 3 2 2 4 3 3" xfId="18136" xr:uid="{154FF9CA-8B02-456F-BFE2-46EFB34E4999}"/>
    <cellStyle name="Comma 2 3 2 2 4 4" xfId="4462" xr:uid="{3661109F-DAC3-4AF4-AD95-1E39358DFA10}"/>
    <cellStyle name="Comma 2 3 2 2 4 4 2" xfId="16246" xr:uid="{4EAD3B9B-01F5-4CAB-B8DD-1F707763AD00}"/>
    <cellStyle name="Comma 2 3 2 2 4 5" xfId="11485" xr:uid="{DF3AC67D-60DD-471B-A19E-1C3322041F1B}"/>
    <cellStyle name="Comma 2 3 2 2 4 5 2" xfId="22940" xr:uid="{2C41618D-C124-4A3B-9D91-1E8AA2FE42BC}"/>
    <cellStyle name="Comma 2 3 2 2 4 6" xfId="24525" xr:uid="{DAAE55EA-65E0-43CA-8E8C-BDB5B26A1538}"/>
    <cellStyle name="Comma 2 3 2 2 4 7" xfId="14362" xr:uid="{061672E3-AEB9-440D-9406-82FACD5A715E}"/>
    <cellStyle name="Comma 2 3 2 2 5" xfId="3071" xr:uid="{FE38FF60-2735-44F9-BD4E-DCE41A1359F0}"/>
    <cellStyle name="Comma 2 3 2 2 5 2" xfId="6889" xr:uid="{4BCBB1C9-B12C-43CC-9B8F-D887268BAF52}"/>
    <cellStyle name="Comma 2 3 2 2 5 2 2" xfId="26614" xr:uid="{95A2E32B-7D9A-498A-8CBF-7411CD9E111D}"/>
    <cellStyle name="Comma 2 3 2 2 5 2 3" xfId="18455" xr:uid="{13414888-E87E-4A50-82D2-AE57C2DC825B}"/>
    <cellStyle name="Comma 2 3 2 2 5 3" xfId="4964" xr:uid="{B6865C07-505B-4286-AB73-157569AB3ACB}"/>
    <cellStyle name="Comma 2 3 2 2 5 3 2" xfId="16748" xr:uid="{9E488309-1DA0-4235-BC15-88C496144D84}"/>
    <cellStyle name="Comma 2 3 2 2 5 4" xfId="11749" xr:uid="{D0067AD0-84D3-41D2-99D9-3F4ED9BC3B46}"/>
    <cellStyle name="Comma 2 3 2 2 5 4 2" xfId="23204" xr:uid="{8B31384D-3570-4ACD-B630-FB0310C43FCE}"/>
    <cellStyle name="Comma 2 3 2 2 5 5" xfId="25023" xr:uid="{E0A3A199-1B71-45B4-ABD3-D8E552064F64}"/>
    <cellStyle name="Comma 2 3 2 2 5 6" xfId="14864" xr:uid="{28AA6561-4A7E-4C15-982A-C2FB0F314996}"/>
    <cellStyle name="Comma 2 3 2 2 6" xfId="5391" xr:uid="{71FD976E-72D5-4EF7-91BD-B4A9C1D980A4}"/>
    <cellStyle name="Comma 2 3 2 2 6 2" xfId="25450" xr:uid="{6DE22C17-1D0F-49B1-A73C-683820B32836}"/>
    <cellStyle name="Comma 2 3 2 2 6 3" xfId="17175" xr:uid="{D70C0DB8-289B-464D-92B4-792E4805BFA0}"/>
    <cellStyle name="Comma 2 3 2 2 7" xfId="3929" xr:uid="{D1318691-B5CB-49DE-8BCE-4AFCFCF99D60}"/>
    <cellStyle name="Comma 2 3 2 2 7 2" xfId="15716" xr:uid="{F632DB1B-02D4-4097-A1AA-A39DE12E4703}"/>
    <cellStyle name="Comma 2 3 2 2 8" xfId="11171" xr:uid="{0D5E6AD2-0C01-4C7D-9C6F-F189E9887F07}"/>
    <cellStyle name="Comma 2 3 2 2 8 2" xfId="22626" xr:uid="{B32AB041-D879-4045-BECB-1B608955161A}"/>
    <cellStyle name="Comma 2 3 2 2 9" xfId="24237" xr:uid="{BAE56A13-AD5D-4612-8B25-865332530070}"/>
    <cellStyle name="Comma 2 3 2 3" xfId="2451" xr:uid="{835EA25D-8959-41C3-BA22-C30E045CC0BD}"/>
    <cellStyle name="Comma 2 3 2 3 2" xfId="2836" xr:uid="{B12FD109-2F57-4BE6-84C8-8F90CBE3BA8E}"/>
    <cellStyle name="Comma 2 3 2 3 2 2" xfId="7711" xr:uid="{F0DAE697-EB1B-48CF-9E2C-10575FA2AE4B}"/>
    <cellStyle name="Comma 2 3 2 3 2 2 2" xfId="12486" xr:uid="{63264D62-3114-451A-8C48-90089D4CC12F}"/>
    <cellStyle name="Comma 2 3 2 3 2 2 2 2" xfId="23941" xr:uid="{F9E3D66B-F40E-43BB-9CAF-97E6DFE6BD09}"/>
    <cellStyle name="Comma 2 3 2 3 2 2 3" xfId="27418" xr:uid="{5536E4D1-CAF7-4D6B-BF7B-35A3E4CB8930}"/>
    <cellStyle name="Comma 2 3 2 3 2 2 4" xfId="19222" xr:uid="{7F41F010-7BD9-4DF7-9A6F-E070E75F9549}"/>
    <cellStyle name="Comma 2 3 2 3 2 3" xfId="6280" xr:uid="{25039A4C-E4BD-44D6-AEC5-8C1371D6F67D}"/>
    <cellStyle name="Comma 2 3 2 3 2 3 2" xfId="26232" xr:uid="{219F6852-3D49-4AB0-BD77-B82CDE95C56E}"/>
    <cellStyle name="Comma 2 3 2 3 2 3 3" xfId="17997" xr:uid="{A7EE915B-C85E-4248-AB46-B77863F4C8CE}"/>
    <cellStyle name="Comma 2 3 2 3 2 4" xfId="4730" xr:uid="{CCE3986E-22E1-49EF-9989-39A9DFFF5B74}"/>
    <cellStyle name="Comma 2 3 2 3 2 4 2" xfId="16514" xr:uid="{29D7E5DF-7223-428E-AE92-D6D5F2A9BE9B}"/>
    <cellStyle name="Comma 2 3 2 3 2 5" xfId="11453" xr:uid="{B4ED3740-3B4B-4492-A84A-02C76E8172C1}"/>
    <cellStyle name="Comma 2 3 2 3 2 5 2" xfId="22908" xr:uid="{85D36459-FDAC-4221-B809-9A00C809F218}"/>
    <cellStyle name="Comma 2 3 2 3 2 6" xfId="24790" xr:uid="{5ADD8CBE-81D5-4500-AEDD-5AE9B70F28E1}"/>
    <cellStyle name="Comma 2 3 2 3 2 7" xfId="14629" xr:uid="{EF59A72F-5DC4-4E44-86CC-44FBDE8BE17A}"/>
    <cellStyle name="Comma 2 3 2 3 3" xfId="2655" xr:uid="{8EBAAE89-BA01-4F87-AE22-199A201368F5}"/>
    <cellStyle name="Comma 2 3 2 3 3 2" xfId="7094" xr:uid="{CE10AAB9-D764-434D-A0C6-E8EBC7C45003}"/>
    <cellStyle name="Comma 2 3 2 3 3 2 2" xfId="26810" xr:uid="{87ED05E0-AD0E-4894-8948-3715C2CBCBDC}"/>
    <cellStyle name="Comma 2 3 2 3 3 2 3" xfId="18655" xr:uid="{3525F36E-E7DB-4BB5-9AF7-4EB1783B4394}"/>
    <cellStyle name="Comma 2 3 2 3 3 3" xfId="4550" xr:uid="{AD4E0342-88A7-4D2D-A81C-59A7B67BCADE}"/>
    <cellStyle name="Comma 2 3 2 3 3 3 2" xfId="16334" xr:uid="{32537645-0316-4B16-8250-EF01EF6F0998}"/>
    <cellStyle name="Comma 2 3 2 3 3 4" xfId="11944" xr:uid="{90693567-06F9-4591-B8B6-7AF7770BB9FA}"/>
    <cellStyle name="Comma 2 3 2 3 3 4 2" xfId="23399" xr:uid="{A13F7E4D-E5F5-43DE-A2DB-2DE304B3741F}"/>
    <cellStyle name="Comma 2 3 2 3 3 5" xfId="24612" xr:uid="{1DEFD176-9780-4108-862B-06D8A164501E}"/>
    <cellStyle name="Comma 2 3 2 3 3 6" xfId="14450" xr:uid="{2CC12D69-6DDE-45BC-87B2-757BF99F3A86}"/>
    <cellStyle name="Comma 2 3 2 3 4" xfId="3331" xr:uid="{263A1B3F-C5D3-4F8B-8E5B-160B36EEE809}"/>
    <cellStyle name="Comma 2 3 2 3 4 2" xfId="5223" xr:uid="{8320A8C9-59F6-4C50-B550-35BE9D4DAE65}"/>
    <cellStyle name="Comma 2 3 2 3 4 2 2" xfId="17007" xr:uid="{7023A075-0CC6-4528-AF08-1B0F5678AFCA}"/>
    <cellStyle name="Comma 2 3 2 3 4 3" xfId="25282" xr:uid="{26B89B76-4789-435C-AF65-46195D3C5A65}"/>
    <cellStyle name="Comma 2 3 2 3 4 4" xfId="15123" xr:uid="{DAE2A536-F040-4EF4-96C6-193B0B1CF2BD}"/>
    <cellStyle name="Comma 2 3 2 3 5" xfId="5661" xr:uid="{9253A16D-933B-4E06-AC5D-DB9E76CCB739}"/>
    <cellStyle name="Comma 2 3 2 3 5 2" xfId="25690" xr:uid="{162FF479-6395-47BB-82BD-47C468711A3B}"/>
    <cellStyle name="Comma 2 3 2 3 5 3" xfId="17429" xr:uid="{AB976530-3F97-4D90-AC89-642EED4D5AC8}"/>
    <cellStyle name="Comma 2 3 2 3 6" xfId="4354" xr:uid="{18FFF40F-A0FB-4D07-9071-6AB1395B32AE}"/>
    <cellStyle name="Comma 2 3 2 3 6 2" xfId="16138" xr:uid="{F2F0ECDC-4970-4396-B95E-0460CBD08C71}"/>
    <cellStyle name="Comma 2 3 2 3 7" xfId="11272" xr:uid="{033CF490-0981-458E-B448-37AF5FF09ED9}"/>
    <cellStyle name="Comma 2 3 2 3 7 2" xfId="22727" xr:uid="{EE08718C-01D4-4064-92F5-5B3DC4BDC0A6}"/>
    <cellStyle name="Comma 2 3 2 3 8" xfId="24427" xr:uid="{C0F45325-49B4-4DEE-A983-4F6D1FEAA624}"/>
    <cellStyle name="Comma 2 3 2 3 9" xfId="14254" xr:uid="{5E244884-984D-4E05-9BBD-A2C6B238790F}"/>
    <cellStyle name="Comma 2 3 2 4" xfId="2747" xr:uid="{E3A815E5-2010-48DC-B9A0-85B24B307B59}"/>
    <cellStyle name="Comma 2 3 2 4 2" xfId="7458" xr:uid="{DA66E3DF-874B-48BA-9525-ABF6271C27D8}"/>
    <cellStyle name="Comma 2 3 2 4 2 2" xfId="12242" xr:uid="{1ECDC672-0F07-4137-ADC4-3FF68655A08A}"/>
    <cellStyle name="Comma 2 3 2 4 2 2 2" xfId="23697" xr:uid="{1D622CD3-2B1D-40A0-B98C-94B5C698EFED}"/>
    <cellStyle name="Comma 2 3 2 4 2 3" xfId="27174" xr:uid="{E05169F9-4384-4265-AE50-09F1A117CE6C}"/>
    <cellStyle name="Comma 2 3 2 4 2 4" xfId="18976" xr:uid="{B075E739-2964-437A-BC0D-202C50DDDA36}"/>
    <cellStyle name="Comma 2 3 2 4 3" xfId="6027" xr:uid="{1A05CAAE-F9E6-4BFC-94E4-F4AB446745D1}"/>
    <cellStyle name="Comma 2 3 2 4 3 2" xfId="25988" xr:uid="{169D7162-21DF-48DE-B7CC-5101BC26C94E}"/>
    <cellStyle name="Comma 2 3 2 4 3 3" xfId="17749" xr:uid="{69D8DE82-8304-4D2A-A2FD-6F389CEEB5B3}"/>
    <cellStyle name="Comma 2 3 2 4 4" xfId="4641" xr:uid="{D7B6FC50-AA33-41BA-A350-7E9C144F9C96}"/>
    <cellStyle name="Comma 2 3 2 4 4 2" xfId="16425" xr:uid="{278EB8EA-E3ED-4074-8AD8-1A584009087D}"/>
    <cellStyle name="Comma 2 3 2 4 5" xfId="11365" xr:uid="{22F29FEB-2C39-47BC-AC28-CE5263FEA388}"/>
    <cellStyle name="Comma 2 3 2 4 5 2" xfId="22820" xr:uid="{4470C5C0-ABC9-430D-921D-92805B2A82DC}"/>
    <cellStyle name="Comma 2 3 2 4 6" xfId="24702" xr:uid="{538FCE8C-DB40-4B41-BF0B-956D53824B82}"/>
    <cellStyle name="Comma 2 3 2 4 7" xfId="14541" xr:uid="{E2DAED5B-F66B-4C20-8B7C-5277E85F18A3}"/>
    <cellStyle name="Comma 2 3 2 5" xfId="2566" xr:uid="{6D7C891E-A8E9-4378-B0F6-65ACF50DABD8}"/>
    <cellStyle name="Comma 2 3 2 5 2" xfId="7826" xr:uid="{6823BAD9-10C4-4378-9251-522B4E4357C8}"/>
    <cellStyle name="Comma 2 3 2 5 2 2" xfId="12601" xr:uid="{E1E16B4F-8F5E-486B-B94A-A10D82530F15}"/>
    <cellStyle name="Comma 2 3 2 5 2 2 2" xfId="24056" xr:uid="{7D7A0BE0-24BC-4BE0-8420-187467A53CE5}"/>
    <cellStyle name="Comma 2 3 2 5 2 3" xfId="27533" xr:uid="{7F12CC1F-DD45-4B77-9745-599EBF208429}"/>
    <cellStyle name="Comma 2 3 2 5 2 4" xfId="19337" xr:uid="{DFB125E6-C8EC-4E13-94F4-BEA3400E4262}"/>
    <cellStyle name="Comma 2 3 2 5 3" xfId="6432" xr:uid="{0311B200-3495-42EB-B43C-9AAE9257C024}"/>
    <cellStyle name="Comma 2 3 2 5 3 2" xfId="26347" xr:uid="{65804FAE-FA5F-456E-A16F-266C77782A1D}"/>
    <cellStyle name="Comma 2 3 2 5 3 3" xfId="18135" xr:uid="{C4F68998-56E4-42B8-B63E-96A95A76B7BA}"/>
    <cellStyle name="Comma 2 3 2 5 4" xfId="4461" xr:uid="{F2EA2325-C4AF-4707-B094-3C9F64409527}"/>
    <cellStyle name="Comma 2 3 2 5 4 2" xfId="16245" xr:uid="{567E9522-B76B-4DD2-95DE-9CABF2E8E444}"/>
    <cellStyle name="Comma 2 3 2 5 5" xfId="11484" xr:uid="{83D66878-2093-447F-A702-A428355C3BD1}"/>
    <cellStyle name="Comma 2 3 2 5 5 2" xfId="22939" xr:uid="{6F2D06CF-F531-45B7-BD89-DE29E7617CF9}"/>
    <cellStyle name="Comma 2 3 2 5 6" xfId="24524" xr:uid="{BEEC1A4F-FC6F-4C16-BE46-59DF36E5B5CF}"/>
    <cellStyle name="Comma 2 3 2 5 7" xfId="14361" xr:uid="{7CD1F479-EFF4-4C1F-8978-55C42E04225B}"/>
    <cellStyle name="Comma 2 3 2 6" xfId="3070" xr:uid="{88FD4905-3337-4C4E-9CAF-55EF6C2CCD49}"/>
    <cellStyle name="Comma 2 3 2 6 2" xfId="6888" xr:uid="{1BFC1309-7DE3-4BE5-8C6D-3C492F53EB67}"/>
    <cellStyle name="Comma 2 3 2 6 2 2" xfId="26613" xr:uid="{4138EEB5-914B-47C7-885E-7268E8DDDB20}"/>
    <cellStyle name="Comma 2 3 2 6 2 3" xfId="18454" xr:uid="{AFB9D101-CD4D-47C9-A4A2-6CEC89A00E2C}"/>
    <cellStyle name="Comma 2 3 2 6 3" xfId="4963" xr:uid="{4E7F9E2A-AF8F-41D1-9556-74A42FCDE679}"/>
    <cellStyle name="Comma 2 3 2 6 3 2" xfId="16747" xr:uid="{F79C7C57-63CE-49FC-984F-9B1EEA6AA19F}"/>
    <cellStyle name="Comma 2 3 2 6 4" xfId="11748" xr:uid="{107B9D62-24FC-4AFD-8184-4DE96EBBABC1}"/>
    <cellStyle name="Comma 2 3 2 6 4 2" xfId="23203" xr:uid="{837E18C3-7362-4206-822C-60793BD9BB15}"/>
    <cellStyle name="Comma 2 3 2 6 5" xfId="25022" xr:uid="{4CBD74FA-3AE4-4B99-9385-D532EE829863}"/>
    <cellStyle name="Comma 2 3 2 6 6" xfId="14863" xr:uid="{40854DD8-616D-4A8A-A35E-A297849573A4}"/>
    <cellStyle name="Comma 2 3 2 7" xfId="1409" xr:uid="{4A7A68FA-D65B-49F9-A761-1B7BEA84D808}"/>
    <cellStyle name="Comma 2 3 2 7 2" xfId="5390" xr:uid="{EB09EC11-4F10-447B-AE92-87ECC104A41D}"/>
    <cellStyle name="Comma 2 3 2 7 2 2" xfId="17174" xr:uid="{DCF139D5-416D-4F7D-82F4-9DB3A12C1324}"/>
    <cellStyle name="Comma 2 3 2 7 3" xfId="25449" xr:uid="{F2DF395F-AAF4-45E6-85C7-354E8CD89C91}"/>
    <cellStyle name="Comma 2 3 2 7 4" xfId="13852" xr:uid="{C93FFBE7-E1CE-4F61-A9F4-74E6B48356FB}"/>
    <cellStyle name="Comma 2 3 2 8" xfId="1067" xr:uid="{E7D9937E-0DB1-40AB-81F8-31839A9818B2}"/>
    <cellStyle name="Comma 2 3 2 8 2" xfId="13658" xr:uid="{232ADF19-10D9-468A-87DE-3E25F973FC44}"/>
    <cellStyle name="Comma 2 3 2 9" xfId="3692" xr:uid="{E8746591-D6CB-4333-80D7-F08165C50C0E}"/>
    <cellStyle name="Comma 2 3 2 9 2" xfId="15480" xr:uid="{39AB2591-F3D2-4D33-B7F2-0A6EBE5E00D7}"/>
    <cellStyle name="Comma 2 3 3" xfId="351" xr:uid="{6FFC8A10-5E55-462A-94CD-DC2A1B067A19}"/>
    <cellStyle name="Comma 2 3 3 10" xfId="12999" xr:uid="{EDD22C69-BF05-478E-AF29-A91304DD7ADD}"/>
    <cellStyle name="Comma 2 3 3 2" xfId="2453" xr:uid="{55804263-1F7D-4BBB-AE7B-22364259CD69}"/>
    <cellStyle name="Comma 2 3 3 2 2" xfId="2838" xr:uid="{BC37F4C1-2D32-4B8C-9023-7FF91DDF7743}"/>
    <cellStyle name="Comma 2 3 3 2 2 2" xfId="7713" xr:uid="{3FB9A4F6-A0CA-4F4C-919E-98B558473F7F}"/>
    <cellStyle name="Comma 2 3 3 2 2 2 2" xfId="12488" xr:uid="{E2AE6CBE-1917-4395-B315-2E4255AE199C}"/>
    <cellStyle name="Comma 2 3 3 2 2 2 2 2" xfId="23943" xr:uid="{A7491C13-0814-4D94-B12F-CFBFDED62C34}"/>
    <cellStyle name="Comma 2 3 3 2 2 2 3" xfId="27420" xr:uid="{2CA39DEF-4FF2-4B5B-A7ED-3DD692EA156C}"/>
    <cellStyle name="Comma 2 3 3 2 2 2 4" xfId="19224" xr:uid="{23E447C4-0960-4279-8D62-0282B110DFDF}"/>
    <cellStyle name="Comma 2 3 3 2 2 3" xfId="6282" xr:uid="{94CD1E5F-0C12-456B-A373-404467356C70}"/>
    <cellStyle name="Comma 2 3 3 2 2 3 2" xfId="26234" xr:uid="{2ED6D9E4-7B81-494B-84ED-F4C2AAE75350}"/>
    <cellStyle name="Comma 2 3 3 2 2 3 3" xfId="17999" xr:uid="{96D535EB-72C2-468E-A3BC-754D472327B0}"/>
    <cellStyle name="Comma 2 3 3 2 2 4" xfId="4732" xr:uid="{85D37FBF-97B9-42F0-9325-B382F3C480FB}"/>
    <cellStyle name="Comma 2 3 3 2 2 4 2" xfId="16516" xr:uid="{E985F842-10BB-4A6B-A777-0FA9ED51DDFE}"/>
    <cellStyle name="Comma 2 3 3 2 2 5" xfId="11455" xr:uid="{DE844903-0967-49A9-8FA5-2E72BB4C9EA3}"/>
    <cellStyle name="Comma 2 3 3 2 2 5 2" xfId="22910" xr:uid="{305E7CFB-DFF3-46F7-8321-BEB420157FD7}"/>
    <cellStyle name="Comma 2 3 3 2 2 6" xfId="24792" xr:uid="{4F30B6C5-FAE3-4ECC-8A53-A9F05387F81A}"/>
    <cellStyle name="Comma 2 3 3 2 2 7" xfId="14631" xr:uid="{E7AA407B-FEA3-4D1E-8BFE-9E4EBD0CAEA1}"/>
    <cellStyle name="Comma 2 3 3 2 3" xfId="2657" xr:uid="{07D32F83-8785-4450-848F-DC13BFA410D1}"/>
    <cellStyle name="Comma 2 3 3 2 3 2" xfId="7096" xr:uid="{2D082BBA-FDF2-4A58-B6B5-0FDA4261F07E}"/>
    <cellStyle name="Comma 2 3 3 2 3 2 2" xfId="26812" xr:uid="{2B3B6AB4-0B3B-4FF0-AF61-07DE061E9BD1}"/>
    <cellStyle name="Comma 2 3 3 2 3 2 3" xfId="18657" xr:uid="{2327EDC2-28EB-43A3-9F5D-2B066450AE80}"/>
    <cellStyle name="Comma 2 3 3 2 3 3" xfId="4552" xr:uid="{1D6A0965-1EA5-4389-907F-511711F5037B}"/>
    <cellStyle name="Comma 2 3 3 2 3 3 2" xfId="16336" xr:uid="{36A7174A-6C6F-4443-81FE-3E53AEB644FA}"/>
    <cellStyle name="Comma 2 3 3 2 3 4" xfId="11946" xr:uid="{56FA3391-7DF9-49FC-87AE-EAA146794DFA}"/>
    <cellStyle name="Comma 2 3 3 2 3 4 2" xfId="23401" xr:uid="{80FE5478-15C2-411E-BC95-1176961D2360}"/>
    <cellStyle name="Comma 2 3 3 2 3 5" xfId="24614" xr:uid="{AFC28190-3443-4CFC-A9FB-D10472AF1CED}"/>
    <cellStyle name="Comma 2 3 3 2 3 6" xfId="14452" xr:uid="{A41D0723-7037-47BF-9877-A721FFC3F83D}"/>
    <cellStyle name="Comma 2 3 3 2 4" xfId="3333" xr:uid="{A0175546-85AA-45FE-B4C7-9D9B95B69444}"/>
    <cellStyle name="Comma 2 3 3 2 4 2" xfId="5225" xr:uid="{4323994F-3CF7-4A51-95A2-8EA1230F9F43}"/>
    <cellStyle name="Comma 2 3 3 2 4 2 2" xfId="17009" xr:uid="{18E32C39-FC02-428D-8F07-265FA2D229F5}"/>
    <cellStyle name="Comma 2 3 3 2 4 3" xfId="25284" xr:uid="{14431D0E-A6FF-473E-B5A1-E2464578F7C7}"/>
    <cellStyle name="Comma 2 3 3 2 4 4" xfId="15125" xr:uid="{38E76EC4-02F4-405E-A57B-4F7604694491}"/>
    <cellStyle name="Comma 2 3 3 2 5" xfId="5663" xr:uid="{C805371E-E077-4CE8-8B02-AFC8E88D9ABD}"/>
    <cellStyle name="Comma 2 3 3 2 5 2" xfId="25692" xr:uid="{B45F1742-1133-438C-A995-8FFA9D11B5B0}"/>
    <cellStyle name="Comma 2 3 3 2 5 3" xfId="17431" xr:uid="{8D6522EC-A164-416D-B95C-4CDF11C2279A}"/>
    <cellStyle name="Comma 2 3 3 2 6" xfId="4356" xr:uid="{F3247306-8A62-4F6A-8126-83F5C5E769AB}"/>
    <cellStyle name="Comma 2 3 3 2 6 2" xfId="16140" xr:uid="{66C08A7B-D443-4238-9580-8B4AA88D9AD3}"/>
    <cellStyle name="Comma 2 3 3 2 7" xfId="11274" xr:uid="{C2B02114-FE04-4F68-BE20-3D688DC272BD}"/>
    <cellStyle name="Comma 2 3 3 2 7 2" xfId="22729" xr:uid="{AB62CDA1-FF3A-42AE-B746-F15EAE4F70B1}"/>
    <cellStyle name="Comma 2 3 3 2 8" xfId="24429" xr:uid="{4199EF39-F220-4E06-A6A6-F5C57F14E72E}"/>
    <cellStyle name="Comma 2 3 3 2 9" xfId="14256" xr:uid="{043A0F9E-5AB6-4FC1-977B-0AE350A0BC79}"/>
    <cellStyle name="Comma 2 3 3 3" xfId="2749" xr:uid="{20A190DE-BD97-41CE-8566-3F0D43B7B3B9}"/>
    <cellStyle name="Comma 2 3 3 3 2" xfId="7460" xr:uid="{33E8F4C8-FBDF-49E8-B9CE-7025F900B11E}"/>
    <cellStyle name="Comma 2 3 3 3 2 2" xfId="12244" xr:uid="{8D03431F-1043-417F-8449-D8868F1040C4}"/>
    <cellStyle name="Comma 2 3 3 3 2 2 2" xfId="23699" xr:uid="{FD46C320-2DB6-447A-91A6-278383A4CA17}"/>
    <cellStyle name="Comma 2 3 3 3 2 3" xfId="27176" xr:uid="{44FB606C-CFAC-40F7-8960-80B28B4B0B6C}"/>
    <cellStyle name="Comma 2 3 3 3 2 4" xfId="18978" xr:uid="{AC299B31-12DF-4832-8FB9-3F010D882B70}"/>
    <cellStyle name="Comma 2 3 3 3 3" xfId="6029" xr:uid="{CD934A95-646A-496C-8C42-B60FE8AF838F}"/>
    <cellStyle name="Comma 2 3 3 3 3 2" xfId="25990" xr:uid="{E95AD0C5-7696-4CBA-A918-C8E29F6A2DB7}"/>
    <cellStyle name="Comma 2 3 3 3 3 3" xfId="17751" xr:uid="{2D0210BA-DA1D-4EDA-84D1-612F32DEC3C3}"/>
    <cellStyle name="Comma 2 3 3 3 4" xfId="4643" xr:uid="{DAC05702-6DA4-498A-A6CB-B290A751EE3E}"/>
    <cellStyle name="Comma 2 3 3 3 4 2" xfId="16427" xr:uid="{EDF3794E-2AAC-4560-A1FF-9EBB9879B514}"/>
    <cellStyle name="Comma 2 3 3 3 5" xfId="11367" xr:uid="{666AE33C-5B59-4ECB-B61E-FC5F9F678E9E}"/>
    <cellStyle name="Comma 2 3 3 3 5 2" xfId="22822" xr:uid="{5E8768BD-84F8-4885-BAAA-23CAF9EEC8F5}"/>
    <cellStyle name="Comma 2 3 3 3 6" xfId="24704" xr:uid="{5DFFAF27-4F6B-4D0F-A935-5A88237D7919}"/>
    <cellStyle name="Comma 2 3 3 3 7" xfId="14543" xr:uid="{81B4C317-1718-4A58-88D3-1EB298A7F518}"/>
    <cellStyle name="Comma 2 3 3 4" xfId="2568" xr:uid="{5FCA023C-031E-41AF-98CC-D086D3DFE8AF}"/>
    <cellStyle name="Comma 2 3 3 4 2" xfId="7968" xr:uid="{791454EB-690A-418E-87EF-B40BB232C1F0}"/>
    <cellStyle name="Comma 2 3 3 4 2 2" xfId="12677" xr:uid="{BF5BD197-199E-485E-AA65-31745B3EE602}"/>
    <cellStyle name="Comma 2 3 3 4 2 2 2" xfId="24132" xr:uid="{5278258F-E815-4346-A23E-7C5E9CD11AB6}"/>
    <cellStyle name="Comma 2 3 3 4 2 3" xfId="27674" xr:uid="{9BEE8E8C-722C-48BB-93F0-AD3B4FC945B9}"/>
    <cellStyle name="Comma 2 3 3 4 2 4" xfId="19434" xr:uid="{39DA1DC3-443B-450E-AF2E-DBD3B25709CF}"/>
    <cellStyle name="Comma 2 3 3 4 3" xfId="6693" xr:uid="{FA220FC6-235B-4243-B3CD-ED4BFE60D4F5}"/>
    <cellStyle name="Comma 2 3 3 4 3 2" xfId="26457" xr:uid="{DB875694-75E9-4E18-BCCB-DA3CE2AB55EC}"/>
    <cellStyle name="Comma 2 3 3 4 3 3" xfId="18281" xr:uid="{74EDA79B-CFB0-419E-95E8-099FE459F7B5}"/>
    <cellStyle name="Comma 2 3 3 4 4" xfId="4463" xr:uid="{EB3AE797-1C82-47CC-9EA3-7CA676877C64}"/>
    <cellStyle name="Comma 2 3 3 4 4 2" xfId="16247" xr:uid="{D09AA263-955E-4ABF-AB98-DC7726301198}"/>
    <cellStyle name="Comma 2 3 3 4 5" xfId="11592" xr:uid="{8022782F-3000-4CE2-A0C5-9DEBB85E6F21}"/>
    <cellStyle name="Comma 2 3 3 4 5 2" xfId="23047" xr:uid="{47FC568E-22B6-484F-9E1B-883D76083C51}"/>
    <cellStyle name="Comma 2 3 3 4 6" xfId="24526" xr:uid="{54AADF64-EA82-4DB6-A42D-67B0B52D73F3}"/>
    <cellStyle name="Comma 2 3 3 4 7" xfId="14363" xr:uid="{5C6D0DD1-CFA0-47CD-8866-317B2473CDC6}"/>
    <cellStyle name="Comma 2 3 3 5" xfId="3072" xr:uid="{6347EB57-66DA-479C-BDEA-12F16C02551D}"/>
    <cellStyle name="Comma 2 3 3 5 2" xfId="6890" xr:uid="{1A251C88-D913-4AA4-A597-4A341487AB25}"/>
    <cellStyle name="Comma 2 3 3 5 2 2" xfId="26615" xr:uid="{CCF22C70-A3E6-4E01-BD99-8360025D31FB}"/>
    <cellStyle name="Comma 2 3 3 5 2 3" xfId="18456" xr:uid="{DAEE0F7F-7EAB-477D-8422-9F3DBCBCAFC7}"/>
    <cellStyle name="Comma 2 3 3 5 3" xfId="4965" xr:uid="{49F2C2F5-88B1-4B14-9564-6820A5E030E0}"/>
    <cellStyle name="Comma 2 3 3 5 3 2" xfId="16749" xr:uid="{3EBB22ED-796C-44D4-8020-B8594DBC985D}"/>
    <cellStyle name="Comma 2 3 3 5 4" xfId="11750" xr:uid="{52551DCB-CC66-47FA-B43C-2DE58B1D2C76}"/>
    <cellStyle name="Comma 2 3 3 5 4 2" xfId="23205" xr:uid="{16FC83DC-BAA0-4BE4-BF0E-02EF91C6E230}"/>
    <cellStyle name="Comma 2 3 3 5 5" xfId="25024" xr:uid="{2C3CE372-8926-4591-98DC-3F6F704636DC}"/>
    <cellStyle name="Comma 2 3 3 5 6" xfId="14865" xr:uid="{885BAE13-0EE8-4E76-9CB7-36CABFE9F5A3}"/>
    <cellStyle name="Comma 2 3 3 6" xfId="1411" xr:uid="{5F76B590-A589-4580-B029-1B8094BF4B22}"/>
    <cellStyle name="Comma 2 3 3 6 2" xfId="5392" xr:uid="{B53246BF-CA52-4328-9239-EAECD6F349A6}"/>
    <cellStyle name="Comma 2 3 3 6 2 2" xfId="17176" xr:uid="{CEEFA20A-8BFD-4DDA-9668-B4484FCD7952}"/>
    <cellStyle name="Comma 2 3 3 6 3" xfId="25451" xr:uid="{3098F100-2434-4D70-A895-3B68428BD1FF}"/>
    <cellStyle name="Comma 2 3 3 6 4" xfId="13854" xr:uid="{FC20A8A6-95BA-4815-B83A-C34FC49811D2}"/>
    <cellStyle name="Comma 2 3 3 7" xfId="3930" xr:uid="{039805A1-B921-4A0F-B9F7-3EE9E047E711}"/>
    <cellStyle name="Comma 2 3 3 7 2" xfId="15717" xr:uid="{B5955E3D-B820-41D4-8DE2-57DCB04F8772}"/>
    <cellStyle name="Comma 2 3 3 8" xfId="11172" xr:uid="{6F4A1EA6-E2EB-4BD5-9184-045002BE4756}"/>
    <cellStyle name="Comma 2 3 3 8 2" xfId="22627" xr:uid="{0CAE178A-A44D-4429-9B1B-C0F732363E99}"/>
    <cellStyle name="Comma 2 3 3 9" xfId="24238" xr:uid="{DC5D34F0-BB51-400A-9B7B-12B64BE194CB}"/>
    <cellStyle name="Comma 2 3 4" xfId="2450" xr:uid="{47AD5949-2F20-46C8-B057-A016C8D36FB2}"/>
    <cellStyle name="Comma 2 3 4 2" xfId="2835" xr:uid="{4A439A69-4985-41B3-94C4-603ADFBB0BA4}"/>
    <cellStyle name="Comma 2 3 4 2 2" xfId="7710" xr:uid="{2F2B7456-C132-42D9-9081-587A8091E6B9}"/>
    <cellStyle name="Comma 2 3 4 2 2 2" xfId="12485" xr:uid="{31930B3B-2D87-41A0-809E-3B626377806F}"/>
    <cellStyle name="Comma 2 3 4 2 2 2 2" xfId="23940" xr:uid="{7F3A859F-7DCA-4C89-A1BC-67F3C064DF59}"/>
    <cellStyle name="Comma 2 3 4 2 2 3" xfId="27417" xr:uid="{9811B683-FC53-4A4F-A018-602CA2C3C1E2}"/>
    <cellStyle name="Comma 2 3 4 2 2 4" xfId="19221" xr:uid="{FA83E5AD-F247-4FD3-8BE9-3C0AEB86FCF7}"/>
    <cellStyle name="Comma 2 3 4 2 3" xfId="6279" xr:uid="{B04D119F-15A4-4563-90B2-1722B658961C}"/>
    <cellStyle name="Comma 2 3 4 2 3 2" xfId="26231" xr:uid="{2FC77D6A-2647-492D-BB94-7AFEF909E689}"/>
    <cellStyle name="Comma 2 3 4 2 3 3" xfId="17996" xr:uid="{D8549D94-7720-4961-900A-B16AD43782B6}"/>
    <cellStyle name="Comma 2 3 4 2 4" xfId="4729" xr:uid="{60BE28C6-12A3-4715-B78E-07F070CAD3D0}"/>
    <cellStyle name="Comma 2 3 4 2 4 2" xfId="16513" xr:uid="{8B57DD53-7370-4223-96E1-0FDBF06B92CA}"/>
    <cellStyle name="Comma 2 3 4 2 5" xfId="11452" xr:uid="{C612D4A6-B525-468A-8FBE-B7AD29474C53}"/>
    <cellStyle name="Comma 2 3 4 2 5 2" xfId="22907" xr:uid="{DDC69670-5446-4A70-885F-6E312FE2AFCF}"/>
    <cellStyle name="Comma 2 3 4 2 6" xfId="24789" xr:uid="{2A3A0D0D-6960-479B-8875-BFAC07693550}"/>
    <cellStyle name="Comma 2 3 4 2 7" xfId="14628" xr:uid="{91651A93-EAD7-4B0A-8564-0D233B4E74D5}"/>
    <cellStyle name="Comma 2 3 4 3" xfId="2654" xr:uid="{DC4B1055-A9FE-41F2-AF3F-2285FB8B2788}"/>
    <cellStyle name="Comma 2 3 4 3 2" xfId="7093" xr:uid="{0FD93CA4-1C4F-41EC-AF54-9E7E83293892}"/>
    <cellStyle name="Comma 2 3 4 3 2 2" xfId="26809" xr:uid="{DD6FDF8A-48BA-487E-A3C3-90375177F3EB}"/>
    <cellStyle name="Comma 2 3 4 3 2 3" xfId="18654" xr:uid="{E4695D2E-33C6-4095-A6CB-6E43F52A0D3A}"/>
    <cellStyle name="Comma 2 3 4 3 3" xfId="4549" xr:uid="{090457BC-8F2B-45F2-B6D2-0C9FAD9134C0}"/>
    <cellStyle name="Comma 2 3 4 3 3 2" xfId="16333" xr:uid="{6BEE6DD6-8DFF-4D2B-83AD-D282C0327E71}"/>
    <cellStyle name="Comma 2 3 4 3 4" xfId="11943" xr:uid="{CE864FBA-4572-49C3-A20A-BB8AED0F9363}"/>
    <cellStyle name="Comma 2 3 4 3 4 2" xfId="23398" xr:uid="{B2B78B3A-67DD-47E5-9EB3-2B8C9E2BA7C7}"/>
    <cellStyle name="Comma 2 3 4 3 5" xfId="24611" xr:uid="{66CB47EA-5F66-4C2F-B2B2-13B8E6FCB72B}"/>
    <cellStyle name="Comma 2 3 4 3 6" xfId="14449" xr:uid="{DAF899D4-7B38-425C-BBA0-A8F6AEE74642}"/>
    <cellStyle name="Comma 2 3 4 4" xfId="3330" xr:uid="{33F59A55-5E0F-46AE-AB9F-7ACEB439BC8F}"/>
    <cellStyle name="Comma 2 3 4 4 2" xfId="5222" xr:uid="{2A149554-9897-4190-A32A-EED5120DE926}"/>
    <cellStyle name="Comma 2 3 4 4 2 2" xfId="17006" xr:uid="{91DDC535-AB8B-4A50-BC49-CE2A30989ACC}"/>
    <cellStyle name="Comma 2 3 4 4 3" xfId="25281" xr:uid="{284026B0-8ABE-4A65-A02B-85A10E0F10F2}"/>
    <cellStyle name="Comma 2 3 4 4 4" xfId="15122" xr:uid="{5BDEC32B-7987-4942-86AA-07D98FA5F2B2}"/>
    <cellStyle name="Comma 2 3 4 5" xfId="5660" xr:uid="{3567BCE9-FEF0-4A7D-9356-662446F6CC02}"/>
    <cellStyle name="Comma 2 3 4 5 2" xfId="25689" xr:uid="{F8CC341D-9976-4FB8-83A5-1F4F0007448D}"/>
    <cellStyle name="Comma 2 3 4 5 3" xfId="17428" xr:uid="{21CE3BF7-9BD0-4107-81FB-2EBD02E7E246}"/>
    <cellStyle name="Comma 2 3 4 6" xfId="4353" xr:uid="{4ACD6A80-4EF8-47AB-A1A6-1BB63284DFD0}"/>
    <cellStyle name="Comma 2 3 4 6 2" xfId="16137" xr:uid="{D4ECD41A-803B-4B1A-8C74-C11C7346DAD1}"/>
    <cellStyle name="Comma 2 3 4 7" xfId="11271" xr:uid="{77EF73D0-5798-4FCB-9AAD-98947CFFF232}"/>
    <cellStyle name="Comma 2 3 4 7 2" xfId="22726" xr:uid="{AEF72D85-3406-47C0-8524-9831FA2B122E}"/>
    <cellStyle name="Comma 2 3 4 8" xfId="24426" xr:uid="{2F8844EE-2A85-45E9-A75C-D21D7D971263}"/>
    <cellStyle name="Comma 2 3 4 9" xfId="14253" xr:uid="{45627C29-24B6-4955-B278-2DF502496E3C}"/>
    <cellStyle name="Comma 2 3 5" xfId="2746" xr:uid="{157727AD-C1CF-472D-B804-19DDA36962E0}"/>
    <cellStyle name="Comma 2 3 5 2" xfId="7457" xr:uid="{1E72B449-3A15-40B8-90E6-93E1F36FC912}"/>
    <cellStyle name="Comma 2 3 5 2 2" xfId="12241" xr:uid="{EACD203E-D063-43C8-B2E2-4009EBEC4B11}"/>
    <cellStyle name="Comma 2 3 5 2 2 2" xfId="23696" xr:uid="{1632F8DE-00E9-4D3B-991F-1BE42BD5EF5B}"/>
    <cellStyle name="Comma 2 3 5 2 3" xfId="27173" xr:uid="{4C3E9267-25C4-41A0-9B63-17C1F9806FD3}"/>
    <cellStyle name="Comma 2 3 5 2 4" xfId="18975" xr:uid="{6F6996D4-5E64-4A88-A006-89D137AE53DE}"/>
    <cellStyle name="Comma 2 3 5 3" xfId="6026" xr:uid="{84335064-B236-4844-963D-4C3E9608C51F}"/>
    <cellStyle name="Comma 2 3 5 3 2" xfId="25987" xr:uid="{6DD9AB65-4B01-42EB-9301-6991E1D37B65}"/>
    <cellStyle name="Comma 2 3 5 3 3" xfId="17748" xr:uid="{59E04088-80D5-4A62-8F6D-CFABEDBB379F}"/>
    <cellStyle name="Comma 2 3 5 4" xfId="4640" xr:uid="{D9595A61-D82E-452A-A6B0-2EA3CB44E46C}"/>
    <cellStyle name="Comma 2 3 5 4 2" xfId="16424" xr:uid="{F61B69A0-8D56-4E49-9BC8-4059FBCE6EED}"/>
    <cellStyle name="Comma 2 3 5 5" xfId="11364" xr:uid="{EC208B17-1278-49AA-8AB5-F46614B94F02}"/>
    <cellStyle name="Comma 2 3 5 5 2" xfId="22819" xr:uid="{D6880A13-5ADF-402E-9574-20770146D7D3}"/>
    <cellStyle name="Comma 2 3 5 6" xfId="24701" xr:uid="{07BEDC2A-7E67-4C8B-90B2-A576C309741B}"/>
    <cellStyle name="Comma 2 3 5 7" xfId="14540" xr:uid="{8736EA27-1A9B-4500-AE32-04F7300FBD79}"/>
    <cellStyle name="Comma 2 3 6" xfId="2565" xr:uid="{7204BA65-4FD1-4FC8-BD06-2D28CAD1FEDD}"/>
    <cellStyle name="Comma 2 3 6 2" xfId="6431" xr:uid="{06C67D2B-2D64-47DF-9734-EB523DDB9EFC}"/>
    <cellStyle name="Comma 2 3 6 3" xfId="4460" xr:uid="{E801B3F4-43D9-48EB-A29B-07A4F6123003}"/>
    <cellStyle name="Comma 2 3 6 3 2" xfId="16244" xr:uid="{18D0E512-67E0-47B6-AD50-B40E58335687}"/>
    <cellStyle name="Comma 2 3 6 4" xfId="24523" xr:uid="{EA7E08D5-DE1E-41EC-A405-C5D7A4510938}"/>
    <cellStyle name="Comma 2 3 6 5" xfId="14360" xr:uid="{7E1F9209-56BF-4E9A-BE4E-65F04B68255E}"/>
    <cellStyle name="Comma 2 3 7" xfId="3069" xr:uid="{01EB37D0-F64D-47F7-AC96-67EF8F14AD6B}"/>
    <cellStyle name="Comma 2 3 7 2" xfId="6887" xr:uid="{43625E9D-5474-44C1-998C-5EC4FDE8560B}"/>
    <cellStyle name="Comma 2 3 7 2 2" xfId="26612" xr:uid="{5CA90C51-1FE4-4E28-A4F9-B21037766494}"/>
    <cellStyle name="Comma 2 3 7 2 3" xfId="18453" xr:uid="{B058C64C-374B-4D7E-8166-A71502B06837}"/>
    <cellStyle name="Comma 2 3 7 3" xfId="4962" xr:uid="{B960B308-FD7D-4C6E-917C-336AEC61C634}"/>
    <cellStyle name="Comma 2 3 7 3 2" xfId="16746" xr:uid="{500C71C9-06A9-439B-8AA0-34CBB4AF2EC9}"/>
    <cellStyle name="Comma 2 3 7 4" xfId="11747" xr:uid="{4A884FCD-95C9-4354-BA6A-869C2D417F5E}"/>
    <cellStyle name="Comma 2 3 7 4 2" xfId="23202" xr:uid="{CA0E86DB-B294-4ECE-893A-46CE4122CBD1}"/>
    <cellStyle name="Comma 2 3 7 5" xfId="25021" xr:uid="{1A1F4EFC-DC85-4F25-B195-271A37F72DC3}"/>
    <cellStyle name="Comma 2 3 7 6" xfId="14862" xr:uid="{88D0AF6F-1231-41D8-809C-3406D7AF60BC}"/>
    <cellStyle name="Comma 2 3 8" xfId="1408" xr:uid="{4D00DCEE-ADEE-4AB9-B100-404916E671DC}"/>
    <cellStyle name="Comma 2 3 8 2" xfId="5389" xr:uid="{2397883E-0769-442A-8C48-ED5F5ACDADB3}"/>
    <cellStyle name="Comma 2 3 8 2 2" xfId="17173" xr:uid="{0A8983C4-B5E0-440B-803C-7EB99FF34352}"/>
    <cellStyle name="Comma 2 3 8 3" xfId="25448" xr:uid="{1B5FF460-7926-44E9-968D-3BEC2CB917A0}"/>
    <cellStyle name="Comma 2 3 8 4" xfId="13851" xr:uid="{3D41F6D7-FBB2-4E53-B2A6-EBCEE5966E12}"/>
    <cellStyle name="Comma 2 3 9" xfId="774" xr:uid="{94032676-D081-446E-8DA1-BFCBA9678C9E}"/>
    <cellStyle name="Comma 2 3 9 2" xfId="13421" xr:uid="{7DA215F9-D446-4C83-919F-43C627288740}"/>
    <cellStyle name="Comma 2 30" xfId="3849" xr:uid="{E0CBB9EC-518B-4AE4-9E1D-87D5E4225CB5}"/>
    <cellStyle name="Comma 2 30 2" xfId="15637" xr:uid="{EFBC1764-05DE-4163-A1DF-4A3F2F23B827}"/>
    <cellStyle name="Comma 2 31" xfId="3865" xr:uid="{117A331E-C1EB-4D98-93BC-692666FC6D6E}"/>
    <cellStyle name="Comma 2 31 2" xfId="15652" xr:uid="{367ADE79-9204-498E-9276-2B409B759E1B}"/>
    <cellStyle name="Comma 2 32" xfId="11108" xr:uid="{B0190CDE-EEEE-4C68-90F8-B5B0F28B89DC}"/>
    <cellStyle name="Comma 2 32 2" xfId="22563" xr:uid="{C00AEBD3-1ABE-4888-96C5-A573475548A7}"/>
    <cellStyle name="Comma 2 33" xfId="24174" xr:uid="{E389C8DA-813E-4F3D-B58C-64EE4A6F62E6}"/>
    <cellStyle name="Comma 2 34" xfId="12749" xr:uid="{5BF8BEAE-0C38-4ACF-9761-2E779CCEC526}"/>
    <cellStyle name="Comma 2 35" xfId="91" xr:uid="{D2E0CCAF-2306-476A-AD13-A24710C5753E}"/>
    <cellStyle name="Comma 2 4" xfId="211" xr:uid="{77E30547-CF58-48C7-A69C-E6F7406C6E13}"/>
    <cellStyle name="Comma 2 4 10" xfId="11173" xr:uid="{FD260AE9-16E4-42B2-81C0-3FFC86A07092}"/>
    <cellStyle name="Comma 2 4 10 2" xfId="22628" xr:uid="{3DB4C708-F1C9-4542-BD75-CBB933E6F447}"/>
    <cellStyle name="Comma 2 4 11" xfId="24239" xr:uid="{7B196143-A09D-4249-A6DD-BFD639FBF100}"/>
    <cellStyle name="Comma 2 4 12" xfId="12862" xr:uid="{83477BFC-597E-4452-9D12-FD212845457F}"/>
    <cellStyle name="Comma 2 4 2" xfId="642" xr:uid="{676AD693-76FD-4AF5-A52B-B6CE4B255BE7}"/>
    <cellStyle name="Comma 2 4 2 10" xfId="24430" xr:uid="{34221FCF-30F3-4C1D-935B-BC6382042106}"/>
    <cellStyle name="Comma 2 4 2 11" xfId="13289" xr:uid="{55A02F6E-1192-4996-8CC2-35865C7F59BA}"/>
    <cellStyle name="Comma 2 4 2 2" xfId="2839" xr:uid="{F3301FA2-8286-4C31-8BF1-BD0D2A3AC6A8}"/>
    <cellStyle name="Comma 2 4 2 2 2" xfId="7714" xr:uid="{B97D97F2-DBA6-4910-BB77-70196EA6CCC9}"/>
    <cellStyle name="Comma 2 4 2 2 2 2" xfId="12489" xr:uid="{926FEC99-80AC-4D0B-B0D5-A63262E869C2}"/>
    <cellStyle name="Comma 2 4 2 2 2 2 2" xfId="23944" xr:uid="{0703A52C-2799-4F96-8B70-A81E3CAC82F8}"/>
    <cellStyle name="Comma 2 4 2 2 2 3" xfId="27421" xr:uid="{524C2C2E-DA64-4462-9575-DB0D5D9173EB}"/>
    <cellStyle name="Comma 2 4 2 2 2 4" xfId="19225" xr:uid="{069D0B1A-AEE6-40B0-B56B-4503073C31A2}"/>
    <cellStyle name="Comma 2 4 2 2 3" xfId="6283" xr:uid="{ACAF36DF-6F66-4DCF-9809-87249DD2767D}"/>
    <cellStyle name="Comma 2 4 2 2 3 2" xfId="26235" xr:uid="{D46F135D-7235-4C6B-8D5B-85923D7270AC}"/>
    <cellStyle name="Comma 2 4 2 2 3 3" xfId="18000" xr:uid="{3D5C1E85-9679-4009-BE02-4B2D8A3185C3}"/>
    <cellStyle name="Comma 2 4 2 2 4" xfId="4733" xr:uid="{711A042A-C2DD-4CB0-BFBF-B8D53AD064A0}"/>
    <cellStyle name="Comma 2 4 2 2 4 2" xfId="16517" xr:uid="{628C99F2-CDF3-40E9-8A45-CB1EE755A4AD}"/>
    <cellStyle name="Comma 2 4 2 2 5" xfId="11456" xr:uid="{E6DD90B6-CA40-4AB0-A391-2A8E4FD80C97}"/>
    <cellStyle name="Comma 2 4 2 2 5 2" xfId="22911" xr:uid="{171FAE3D-FC6F-461C-8741-87B472BBB916}"/>
    <cellStyle name="Comma 2 4 2 2 6" xfId="24793" xr:uid="{E5539304-837D-4BAE-AFC6-B70C32FF2AEA}"/>
    <cellStyle name="Comma 2 4 2 2 7" xfId="14632" xr:uid="{1B6B6D59-EEF3-4EFA-8700-D7CC85706313}"/>
    <cellStyle name="Comma 2 4 2 3" xfId="2658" xr:uid="{D1E2F700-887C-48B2-B3FE-730ACA8CFACA}"/>
    <cellStyle name="Comma 2 4 2 3 2" xfId="7097" xr:uid="{F519EBCC-1A4B-4098-9BC8-909C3EC764EE}"/>
    <cellStyle name="Comma 2 4 2 3 2 2" xfId="26813" xr:uid="{FA4F7404-8F07-4D75-A2CA-627F6D49C875}"/>
    <cellStyle name="Comma 2 4 2 3 2 3" xfId="18658" xr:uid="{D2BC2DA2-E209-4E28-AF41-C9329B56B600}"/>
    <cellStyle name="Comma 2 4 2 3 3" xfId="4553" xr:uid="{EA07F6E7-587D-4BF4-9D2B-897C1F8303A9}"/>
    <cellStyle name="Comma 2 4 2 3 3 2" xfId="16337" xr:uid="{E34EDFFA-8C6A-4866-999F-57EF7B6C4436}"/>
    <cellStyle name="Comma 2 4 2 3 4" xfId="11947" xr:uid="{F816E336-5933-419A-A417-41EB7B128B69}"/>
    <cellStyle name="Comma 2 4 2 3 4 2" xfId="23402" xr:uid="{FD921BE8-1305-4F3F-81C4-27804F432518}"/>
    <cellStyle name="Comma 2 4 2 3 5" xfId="24615" xr:uid="{00B1748C-E78D-4147-8CFC-8829E8848204}"/>
    <cellStyle name="Comma 2 4 2 3 6" xfId="14453" xr:uid="{21A1EFFA-1FA5-48BE-8EE7-7B04DA831E71}"/>
    <cellStyle name="Comma 2 4 2 4" xfId="3334" xr:uid="{AC924271-51F2-4FFE-93FB-2CFED7E35B9E}"/>
    <cellStyle name="Comma 2 4 2 4 2" xfId="5226" xr:uid="{CEF15749-6A1D-4CFB-889E-384E6608B1D0}"/>
    <cellStyle name="Comma 2 4 2 4 2 2" xfId="17010" xr:uid="{923734A5-ACE1-4E8B-A723-35C48D1FC40D}"/>
    <cellStyle name="Comma 2 4 2 4 3" xfId="25285" xr:uid="{88C242ED-5130-4265-95B3-414C882CFE5A}"/>
    <cellStyle name="Comma 2 4 2 4 4" xfId="15126" xr:uid="{F6FCA37D-E97E-4402-A9F1-C297119D2A45}"/>
    <cellStyle name="Comma 2 4 2 5" xfId="2454" xr:uid="{EC3104BB-F048-4DDF-8267-7180E9E364C8}"/>
    <cellStyle name="Comma 2 4 2 5 2" xfId="5664" xr:uid="{7A6E7A57-A2CD-4329-BD40-6BA576684342}"/>
    <cellStyle name="Comma 2 4 2 5 2 2" xfId="17432" xr:uid="{2C31C2B5-3A77-400D-89E9-B695994E4054}"/>
    <cellStyle name="Comma 2 4 2 5 3" xfId="25693" xr:uid="{32C5EF2A-D410-4850-AE5B-A4B9AC6B1D72}"/>
    <cellStyle name="Comma 2 4 2 5 4" xfId="14257" xr:uid="{E4B81649-2035-440B-9D9D-876B4DDEB939}"/>
    <cellStyle name="Comma 2 4 2 6" xfId="1072" xr:uid="{879B2A32-D466-4666-8983-B8424D6DE678}"/>
    <cellStyle name="Comma 2 4 2 6 2" xfId="13663" xr:uid="{72AF0548-7E9C-487B-921E-60C4853A7F51}"/>
    <cellStyle name="Comma 2 4 2 7" xfId="3768" xr:uid="{3C1AADB5-EE05-49FE-9BC7-5B11DAE2F680}"/>
    <cellStyle name="Comma 2 4 2 7 2" xfId="15556" xr:uid="{11AC2594-D46F-403B-89D2-8E1FFE31E3EB}"/>
    <cellStyle name="Comma 2 4 2 8" xfId="4357" xr:uid="{6A65C9E2-C650-4F1C-B22C-1D8B88045356}"/>
    <cellStyle name="Comma 2 4 2 8 2" xfId="16141" xr:uid="{88CD5C33-DB1D-40A7-98E3-2D734574455D}"/>
    <cellStyle name="Comma 2 4 2 9" xfId="11275" xr:uid="{D18A9CF0-51FF-4E65-AC25-ADD59127C7A5}"/>
    <cellStyle name="Comma 2 4 2 9 2" xfId="22730" xr:uid="{64D4A033-7A7A-42E5-B8FD-0662D5C442B1}"/>
    <cellStyle name="Comma 2 4 3" xfId="427" xr:uid="{A15E0E75-4BC2-40DD-8294-549DFB7F6FD8}"/>
    <cellStyle name="Comma 2 4 3 2" xfId="2750" xr:uid="{A985F4A9-2B3A-4C76-8B3A-647F8D3CC795}"/>
    <cellStyle name="Comma 2 4 3 2 2" xfId="7461" xr:uid="{6B5189FB-B96A-4C93-871E-75F99D5738B0}"/>
    <cellStyle name="Comma 2 4 3 2 2 2" xfId="18979" xr:uid="{066BE3DC-71FB-44F7-A7FD-D38D9BB96847}"/>
    <cellStyle name="Comma 2 4 3 2 3" xfId="12245" xr:uid="{4DB6E373-FCB6-4FFF-871C-069014AB50BE}"/>
    <cellStyle name="Comma 2 4 3 2 3 2" xfId="23700" xr:uid="{EC910A7F-DD7E-44CC-806F-7D85445BD0C5}"/>
    <cellStyle name="Comma 2 4 3 2 4" xfId="27177" xr:uid="{D697BDC4-18E1-48B2-87A6-E39048977A6A}"/>
    <cellStyle name="Comma 2 4 3 2 5" xfId="14544" xr:uid="{3793339C-1C7B-4AB0-B6B6-839DB33CC9F3}"/>
    <cellStyle name="Comma 2 4 3 3" xfId="6030" xr:uid="{EB580641-A11D-4A75-8428-5AFDD54690A7}"/>
    <cellStyle name="Comma 2 4 3 3 2" xfId="25991" xr:uid="{BF97C724-9904-4004-A731-E3D0C26AF80B}"/>
    <cellStyle name="Comma 2 4 3 3 3" xfId="17752" xr:uid="{1FA268DF-1864-4C64-9C89-7D8686989C85}"/>
    <cellStyle name="Comma 2 4 3 4" xfId="4644" xr:uid="{C9B93CDE-0B3C-401E-B299-D4B8E011FEDD}"/>
    <cellStyle name="Comma 2 4 3 4 2" xfId="16428" xr:uid="{962EAF2F-1C91-488C-9F93-711DAF14D120}"/>
    <cellStyle name="Comma 2 4 3 5" xfId="11368" xr:uid="{289B8FB3-2464-4AF1-9E3D-CAF4A55A0B16}"/>
    <cellStyle name="Comma 2 4 3 5 2" xfId="22823" xr:uid="{EF002244-7B04-4D6A-A1AD-E06D8BF896E3}"/>
    <cellStyle name="Comma 2 4 3 6" xfId="24705" xr:uid="{59711D20-49BF-4727-9CBF-5DA67D834735}"/>
    <cellStyle name="Comma 2 4 3 7" xfId="13075" xr:uid="{1BD9627C-0A63-47D9-965D-1743F36EA63B}"/>
    <cellStyle name="Comma 2 4 4" xfId="2569" xr:uid="{0B95CAA8-68BE-4DC0-9045-634714B93AE8}"/>
    <cellStyle name="Comma 2 4 4 2" xfId="7969" xr:uid="{95C4E04B-C9CF-4314-A688-58EA2E6852C8}"/>
    <cellStyle name="Comma 2 4 4 2 2" xfId="12678" xr:uid="{D866B692-5F4A-4E32-9D23-7A7BBA73FCDB}"/>
    <cellStyle name="Comma 2 4 4 2 2 2" xfId="24133" xr:uid="{331E9521-4BF3-47B1-977B-50441D3D2A09}"/>
    <cellStyle name="Comma 2 4 4 2 3" xfId="27675" xr:uid="{6E111893-DE8C-4E91-A118-F172BF4B416B}"/>
    <cellStyle name="Comma 2 4 4 2 4" xfId="19435" xr:uid="{5CF40F7C-9A41-444F-BBBD-EE2F722BCD72}"/>
    <cellStyle name="Comma 2 4 4 3" xfId="6694" xr:uid="{572F0B80-3AE5-4A6B-B249-E677B5AB20F5}"/>
    <cellStyle name="Comma 2 4 4 3 2" xfId="26458" xr:uid="{2F1F8CD3-AF2A-43EF-B2E4-9C1F0BDA5A7B}"/>
    <cellStyle name="Comma 2 4 4 3 3" xfId="18282" xr:uid="{9A5E2E69-63A7-4117-B3D7-4F37CD8AA5FC}"/>
    <cellStyle name="Comma 2 4 4 4" xfId="4464" xr:uid="{8DCB363E-E568-4B4E-9445-343C93E44AB1}"/>
    <cellStyle name="Comma 2 4 4 4 2" xfId="16248" xr:uid="{B6AFFD41-0A05-47AF-8D2B-E1C922E4585C}"/>
    <cellStyle name="Comma 2 4 4 5" xfId="11593" xr:uid="{5C8B6FAD-DF07-4696-907B-9DC378941898}"/>
    <cellStyle name="Comma 2 4 4 5 2" xfId="23048" xr:uid="{5282F905-FA7B-462C-AD9F-CE4C79DA4106}"/>
    <cellStyle name="Comma 2 4 4 6" xfId="24527" xr:uid="{CAFD2A01-EBD5-4443-BB68-FAB9D0C7CDED}"/>
    <cellStyle name="Comma 2 4 4 7" xfId="14364" xr:uid="{F4EA850E-6E37-48E3-9CDC-08BB5179ED83}"/>
    <cellStyle name="Comma 2 4 5" xfId="3073" xr:uid="{2D5D7AF1-9D9B-4EA5-99F9-3BBA931FD5FD}"/>
    <cellStyle name="Comma 2 4 5 2" xfId="6891" xr:uid="{7FBE4557-96D7-4958-8DEA-F19B9668C646}"/>
    <cellStyle name="Comma 2 4 5 2 2" xfId="26616" xr:uid="{CF85A29C-96E9-4AFA-8DFF-CBD5702F8F88}"/>
    <cellStyle name="Comma 2 4 5 2 3" xfId="18457" xr:uid="{838CB6AE-4AD7-44E2-A48A-F9297847741A}"/>
    <cellStyle name="Comma 2 4 5 3" xfId="4966" xr:uid="{2A1A746B-0245-4737-A9DE-47FCE65EFE05}"/>
    <cellStyle name="Comma 2 4 5 3 2" xfId="16750" xr:uid="{8834ACFE-4FAC-4AB8-B2B7-5DB8C026FB58}"/>
    <cellStyle name="Comma 2 4 5 4" xfId="11751" xr:uid="{3BCB5605-E94C-4C63-999E-05F95833644C}"/>
    <cellStyle name="Comma 2 4 5 4 2" xfId="23206" xr:uid="{8A784FF5-B188-4C9A-A6CB-945DB76174E0}"/>
    <cellStyle name="Comma 2 4 5 5" xfId="25025" xr:uid="{93AF11FA-06B0-4598-8863-93CB0EC6DC49}"/>
    <cellStyle name="Comma 2 4 5 6" xfId="14866" xr:uid="{8654BFEE-C760-4E9F-BCEB-320FED7B3E6E}"/>
    <cellStyle name="Comma 2 4 6" xfId="1412" xr:uid="{10E45C31-E7AF-4B89-A065-913ADC1AF9DD}"/>
    <cellStyle name="Comma 2 4 6 2" xfId="5393" xr:uid="{5ED1591D-689E-4CCB-AC2A-167AE25B5A32}"/>
    <cellStyle name="Comma 2 4 6 2 2" xfId="17177" xr:uid="{51866045-CF19-4AE0-AA20-B5480871DE83}"/>
    <cellStyle name="Comma 2 4 6 3" xfId="25452" xr:uid="{6704F70A-2366-4E56-BBE1-BE5958B297DE}"/>
    <cellStyle name="Comma 2 4 6 4" xfId="13855" xr:uid="{259C4283-08EF-4730-8A72-16C7BE0BAE96}"/>
    <cellStyle name="Comma 2 4 7" xfId="846" xr:uid="{4695C6B6-9E1F-41FB-9A76-2F8E9DA161AC}"/>
    <cellStyle name="Comma 2 4 7 2" xfId="13493" xr:uid="{8091F585-A5AF-4C24-A695-45ABFD3BC16B}"/>
    <cellStyle name="Comma 2 4 8" xfId="3558" xr:uid="{94BAF454-C2F6-4C70-98B8-575A5D2266C0}"/>
    <cellStyle name="Comma 2 4 8 2" xfId="15346" xr:uid="{481E69EB-71B5-4763-8FB2-FB9B040A39AF}"/>
    <cellStyle name="Comma 2 4 9" xfId="3931" xr:uid="{CE1FA81A-B457-4F02-A088-6D7CB59CE481}"/>
    <cellStyle name="Comma 2 4 9 2" xfId="15718" xr:uid="{08A8B500-B613-4BD4-9DEE-3B182F13522A}"/>
    <cellStyle name="Comma 2 5" xfId="535" xr:uid="{FB5A0392-6361-4C4B-9AC4-C149B2BEC669}"/>
    <cellStyle name="Comma 2 5 10" xfId="11174" xr:uid="{5AF188B6-1DAD-483E-BC2C-3519C5B76DAB}"/>
    <cellStyle name="Comma 2 5 10 2" xfId="22629" xr:uid="{D5190239-9455-4CAD-99F5-3251FC4E4F92}"/>
    <cellStyle name="Comma 2 5 11" xfId="24240" xr:uid="{71E0E8CE-527C-4FBA-B4B2-CF55F0B36848}"/>
    <cellStyle name="Comma 2 5 12" xfId="13182" xr:uid="{44AAC632-5EB5-4B1A-B066-4344F0C62AC3}"/>
    <cellStyle name="Comma 2 5 2" xfId="2455" xr:uid="{4DE63D01-1683-416F-B5CE-90272508439A}"/>
    <cellStyle name="Comma 2 5 2 2" xfId="2840" xr:uid="{6B490B48-25D8-4FA4-8123-5CF7D74673CC}"/>
    <cellStyle name="Comma 2 5 2 2 2" xfId="7715" xr:uid="{7CDE57A4-B9E1-483A-865A-AC1C903CC93D}"/>
    <cellStyle name="Comma 2 5 2 2 2 2" xfId="12490" xr:uid="{6F2146F7-0F58-490D-973A-587D01FD2229}"/>
    <cellStyle name="Comma 2 5 2 2 2 2 2" xfId="23945" xr:uid="{9A5AB9F5-B3F8-42E4-834F-84AF2334DB2C}"/>
    <cellStyle name="Comma 2 5 2 2 2 3" xfId="27422" xr:uid="{AD2DAE88-26A5-43BA-B0EA-864CBB23F0BA}"/>
    <cellStyle name="Comma 2 5 2 2 2 4" xfId="19226" xr:uid="{BC800EF5-41C7-40F9-82F6-461F1E3B73D7}"/>
    <cellStyle name="Comma 2 5 2 2 3" xfId="6284" xr:uid="{153E94C7-6705-472E-8EFB-4D98E2281474}"/>
    <cellStyle name="Comma 2 5 2 2 3 2" xfId="26236" xr:uid="{1A663AA5-DB58-4AC1-8D20-1943C69D8EA3}"/>
    <cellStyle name="Comma 2 5 2 2 3 3" xfId="18001" xr:uid="{B1F5EE5D-E4FE-49D1-AD19-18A5A1E5A2D1}"/>
    <cellStyle name="Comma 2 5 2 2 4" xfId="4734" xr:uid="{E88D954B-DE15-4062-A24C-C1F8337CDC87}"/>
    <cellStyle name="Comma 2 5 2 2 4 2" xfId="16518" xr:uid="{C0862B58-7EE8-4058-A589-197B7F404710}"/>
    <cellStyle name="Comma 2 5 2 2 5" xfId="11457" xr:uid="{EA9C62E3-CAC4-4321-A0BA-4CABC7F74274}"/>
    <cellStyle name="Comma 2 5 2 2 5 2" xfId="22912" xr:uid="{8765D253-DBDD-4FB7-A008-FE17E27B5C4C}"/>
    <cellStyle name="Comma 2 5 2 2 6" xfId="24794" xr:uid="{DA4449F9-3037-47C0-B852-E05211038B8A}"/>
    <cellStyle name="Comma 2 5 2 2 7" xfId="14633" xr:uid="{E691159D-A4E0-457C-BAEC-ADD8833941F6}"/>
    <cellStyle name="Comma 2 5 2 3" xfId="2659" xr:uid="{690BEF3B-B069-42A2-AFF9-CF940B4B5047}"/>
    <cellStyle name="Comma 2 5 2 3 2" xfId="7098" xr:uid="{3A940CF1-6E75-47A3-8094-FF421816D96C}"/>
    <cellStyle name="Comma 2 5 2 3 2 2" xfId="26814" xr:uid="{9AC73694-8E93-4C70-8049-33E1D958263F}"/>
    <cellStyle name="Comma 2 5 2 3 2 3" xfId="18659" xr:uid="{F4CADEE3-8BA4-44CF-A73A-A4FF0C5A9980}"/>
    <cellStyle name="Comma 2 5 2 3 3" xfId="4554" xr:uid="{C28A6B85-C61D-4733-8156-84A45B28CEA1}"/>
    <cellStyle name="Comma 2 5 2 3 3 2" xfId="16338" xr:uid="{BAA0697A-4084-41E8-9457-100AF485E050}"/>
    <cellStyle name="Comma 2 5 2 3 4" xfId="11948" xr:uid="{D6B6D6BB-F2E1-4633-BF17-DD2B83A9C28C}"/>
    <cellStyle name="Comma 2 5 2 3 4 2" xfId="23403" xr:uid="{F2DE509D-E277-4279-A73C-01CE4A3009F1}"/>
    <cellStyle name="Comma 2 5 2 3 5" xfId="24616" xr:uid="{B38307B1-4058-48E5-BB11-8AFF3BA67ECE}"/>
    <cellStyle name="Comma 2 5 2 3 6" xfId="14454" xr:uid="{FD2E57B0-CCC3-4543-A262-AF9762BFC672}"/>
    <cellStyle name="Comma 2 5 2 4" xfId="3335" xr:uid="{210E7F47-C2E1-4E30-A227-E341B974FC5F}"/>
    <cellStyle name="Comma 2 5 2 4 2" xfId="5227" xr:uid="{EEF71737-F975-41AB-931F-7B8EE034EFA1}"/>
    <cellStyle name="Comma 2 5 2 4 2 2" xfId="17011" xr:uid="{67B4DB7C-9695-4C5F-9060-B59ABFA76229}"/>
    <cellStyle name="Comma 2 5 2 4 3" xfId="25286" xr:uid="{93B4F106-93EC-4DEA-90FD-07426C8615BB}"/>
    <cellStyle name="Comma 2 5 2 4 4" xfId="15127" xr:uid="{5F9897A1-CA61-4F08-8BE8-6163ECEDFADC}"/>
    <cellStyle name="Comma 2 5 2 5" xfId="5665" xr:uid="{73977216-37B7-4312-81A9-399E3C61CD10}"/>
    <cellStyle name="Comma 2 5 2 5 2" xfId="25694" xr:uid="{970F9BFE-BE57-4ADA-86BC-E88CB0DCEB49}"/>
    <cellStyle name="Comma 2 5 2 5 3" xfId="17433" xr:uid="{8A17C2D5-3838-4D06-ABC8-7B9D724693ED}"/>
    <cellStyle name="Comma 2 5 2 6" xfId="4358" xr:uid="{029FFC35-E6BD-4053-883A-17A8179F7FA1}"/>
    <cellStyle name="Comma 2 5 2 6 2" xfId="16142" xr:uid="{97A9905C-C197-4F48-806E-A25A098C636D}"/>
    <cellStyle name="Comma 2 5 2 7" xfId="11276" xr:uid="{FE8D5995-B792-4245-B1AD-291C1C9B71E4}"/>
    <cellStyle name="Comma 2 5 2 7 2" xfId="22731" xr:uid="{B6FCDD0A-7572-4418-8C61-C42D8CCAA897}"/>
    <cellStyle name="Comma 2 5 2 8" xfId="24431" xr:uid="{FDAE9DAC-13F2-4723-B358-5AB9C03BA40C}"/>
    <cellStyle name="Comma 2 5 2 9" xfId="14258" xr:uid="{499FEE5B-9411-415F-8418-2557D4F2A34A}"/>
    <cellStyle name="Comma 2 5 3" xfId="2751" xr:uid="{D8EE5ECC-29D3-48BB-ABAE-96C61F99CBFC}"/>
    <cellStyle name="Comma 2 5 3 2" xfId="7462" xr:uid="{FA743F58-3838-46ED-8097-F232C25F5879}"/>
    <cellStyle name="Comma 2 5 3 2 2" xfId="12246" xr:uid="{680D397D-FD11-4CB0-A30F-266880C7810D}"/>
    <cellStyle name="Comma 2 5 3 2 2 2" xfId="23701" xr:uid="{24A40189-2F99-40FC-A465-167AEDC29D6B}"/>
    <cellStyle name="Comma 2 5 3 2 3" xfId="27178" xr:uid="{C10B7193-11DA-42E3-BB4F-53174CD01D3E}"/>
    <cellStyle name="Comma 2 5 3 2 4" xfId="18980" xr:uid="{13550036-0F5C-472B-B5C7-45E6ADB1254F}"/>
    <cellStyle name="Comma 2 5 3 3" xfId="6031" xr:uid="{7C7ED9D6-1374-4486-A3D2-EAE3F23C22DD}"/>
    <cellStyle name="Comma 2 5 3 3 2" xfId="25992" xr:uid="{9B44B404-9EDF-44B4-9D30-0C5A9662CD87}"/>
    <cellStyle name="Comma 2 5 3 3 3" xfId="17753" xr:uid="{6E5B5143-DA5A-4403-875F-26ABEB749390}"/>
    <cellStyle name="Comma 2 5 3 4" xfId="4645" xr:uid="{CFF5ADFB-B14B-41C2-B1A1-760E7FE3496E}"/>
    <cellStyle name="Comma 2 5 3 4 2" xfId="16429" xr:uid="{C25E706D-448A-4F83-9510-83CB2D6174A3}"/>
    <cellStyle name="Comma 2 5 3 5" xfId="11369" xr:uid="{97415CA5-6796-4E65-82B8-B5F364D2CABC}"/>
    <cellStyle name="Comma 2 5 3 5 2" xfId="22824" xr:uid="{25A166AF-28AF-476A-A7D4-C4CCBCC21E94}"/>
    <cellStyle name="Comma 2 5 3 6" xfId="24706" xr:uid="{B70BF0BF-8461-4E6B-8D2F-3239CD83930E}"/>
    <cellStyle name="Comma 2 5 3 7" xfId="14545" xr:uid="{AB05FB23-AEB9-4369-87A5-5B67E7175D23}"/>
    <cellStyle name="Comma 2 5 4" xfId="2570" xr:uid="{DC001FD2-EE8C-4627-AA0A-CE2D52A3129F}"/>
    <cellStyle name="Comma 2 5 4 2" xfId="7970" xr:uid="{CF738855-BC1D-4844-AE27-695156B159C6}"/>
    <cellStyle name="Comma 2 5 4 2 2" xfId="12679" xr:uid="{C59B38AB-513A-40F3-BDF4-F61A5D68DFD5}"/>
    <cellStyle name="Comma 2 5 4 2 2 2" xfId="24134" xr:uid="{1633CA3E-801F-4684-9A2C-8352B325A1D7}"/>
    <cellStyle name="Comma 2 5 4 2 3" xfId="27676" xr:uid="{33F0B96D-F773-4E45-8FBC-5325CF87C6CD}"/>
    <cellStyle name="Comma 2 5 4 2 4" xfId="19436" xr:uid="{56E13FA1-1B0C-4CAF-B4A0-ABC8D41FDBD6}"/>
    <cellStyle name="Comma 2 5 4 3" xfId="6695" xr:uid="{7E4CFC08-9642-4057-8189-ACD67DA19ED7}"/>
    <cellStyle name="Comma 2 5 4 3 2" xfId="26459" xr:uid="{6F898336-CA7C-49F1-A31C-E77D3DCAA068}"/>
    <cellStyle name="Comma 2 5 4 3 3" xfId="18283" xr:uid="{5D3382AA-520D-4AF9-807C-AAFD23AB049E}"/>
    <cellStyle name="Comma 2 5 4 4" xfId="4465" xr:uid="{DE7C2886-7B00-4B9B-8F1D-90A15C41952D}"/>
    <cellStyle name="Comma 2 5 4 4 2" xfId="16249" xr:uid="{AB4A76E1-F06E-472A-9881-2E7FFFAD3D9D}"/>
    <cellStyle name="Comma 2 5 4 5" xfId="11594" xr:uid="{742DBDA3-B6E6-4F93-9D79-D0F4F205A8B7}"/>
    <cellStyle name="Comma 2 5 4 5 2" xfId="23049" xr:uid="{320E4300-B9DD-4C20-A8DF-19E285A4E2DF}"/>
    <cellStyle name="Comma 2 5 4 6" xfId="24528" xr:uid="{AB47B649-C420-497E-985D-38E74D532561}"/>
    <cellStyle name="Comma 2 5 4 7" xfId="14365" xr:uid="{8C062CF7-ABD6-43A3-B299-CEFEF5B29B9D}"/>
    <cellStyle name="Comma 2 5 5" xfId="3074" xr:uid="{C64C6438-7A22-4E9E-939C-DA02BC44C1B6}"/>
    <cellStyle name="Comma 2 5 5 2" xfId="6892" xr:uid="{0ED41F6E-7CF4-40CA-B217-F8830277757A}"/>
    <cellStyle name="Comma 2 5 5 2 2" xfId="26617" xr:uid="{E13B2F50-463D-4C9D-A7EA-F473B88CD812}"/>
    <cellStyle name="Comma 2 5 5 2 3" xfId="18458" xr:uid="{F6099649-7A29-4BAA-845E-56D35CFF31B4}"/>
    <cellStyle name="Comma 2 5 5 3" xfId="4967" xr:uid="{05FB0C7F-9A23-4A27-B3B8-3C80C2422DF2}"/>
    <cellStyle name="Comma 2 5 5 3 2" xfId="16751" xr:uid="{A42708B3-981F-441D-8E0C-3B621E2415D1}"/>
    <cellStyle name="Comma 2 5 5 4" xfId="11752" xr:uid="{7BE4A535-2DA1-4253-BCB0-5BA4F637BC7B}"/>
    <cellStyle name="Comma 2 5 5 4 2" xfId="23207" xr:uid="{F0F38330-08F8-4050-9D6C-F064FCBF6CC9}"/>
    <cellStyle name="Comma 2 5 5 5" xfId="25026" xr:uid="{8C5A77AA-889A-4116-8825-9AB051C59359}"/>
    <cellStyle name="Comma 2 5 5 6" xfId="14867" xr:uid="{797A7ECB-909E-424D-B7E2-6A45C95A35F4}"/>
    <cellStyle name="Comma 2 5 6" xfId="1413" xr:uid="{B46C93BD-75E4-4070-A07D-A3A003B63B7D}"/>
    <cellStyle name="Comma 2 5 6 2" xfId="5394" xr:uid="{40A01949-247E-45D8-B20E-7CCD685F66E8}"/>
    <cellStyle name="Comma 2 5 6 2 2" xfId="17178" xr:uid="{62E1665D-5E11-48D3-BC63-E47761EE117A}"/>
    <cellStyle name="Comma 2 5 6 3" xfId="25453" xr:uid="{047A3B0F-2E97-4453-9569-F0FD6452FD4E}"/>
    <cellStyle name="Comma 2 5 6 4" xfId="13856" xr:uid="{5A249FD2-12B2-46E0-8960-4AE7F3BB2641}"/>
    <cellStyle name="Comma 2 5 7" xfId="1043" xr:uid="{DF3A1D80-3BBD-4BEA-AB93-FE6FA4FC7D18}"/>
    <cellStyle name="Comma 2 5 7 2" xfId="13644" xr:uid="{3156D2CD-B487-4B37-ADED-804707D1D5BE}"/>
    <cellStyle name="Comma 2 5 8" xfId="3661" xr:uid="{88DBE367-0571-4853-B846-34DC9A2E23AC}"/>
    <cellStyle name="Comma 2 5 8 2" xfId="15449" xr:uid="{D6031073-51C9-4936-9076-1555897E6A50}"/>
    <cellStyle name="Comma 2 5 9" xfId="3932" xr:uid="{07BB3A14-F9AD-4840-AFB3-E49857403485}"/>
    <cellStyle name="Comma 2 5 9 2" xfId="15719" xr:uid="{0917DFCE-413B-487E-88C3-336159B22D15}"/>
    <cellStyle name="Comma 2 6" xfId="320" xr:uid="{A3984A9B-95AC-4657-8823-0F89AF3461FF}"/>
    <cellStyle name="Comma 2 6 10" xfId="24241" xr:uid="{A3209213-3BF0-4AA8-969D-474B18C4B993}"/>
    <cellStyle name="Comma 2 6 11" xfId="12968" xr:uid="{44C1B350-7C14-4EF1-B4DA-746DDD371836}"/>
    <cellStyle name="Comma 2 6 2" xfId="2456" xr:uid="{A1164E4E-2EFF-4C22-B6C0-C4AA2FA329F5}"/>
    <cellStyle name="Comma 2 6 2 2" xfId="2841" xr:uid="{1ED95113-71C7-404D-8AEB-689FE7E29DE5}"/>
    <cellStyle name="Comma 2 6 2 2 2" xfId="7716" xr:uid="{B7FB3E18-1220-4F9F-A6D4-1BE32D934C88}"/>
    <cellStyle name="Comma 2 6 2 2 2 2" xfId="12491" xr:uid="{84F0BBE1-7BDE-4D7F-A7C3-127E3EB67FCD}"/>
    <cellStyle name="Comma 2 6 2 2 2 2 2" xfId="23946" xr:uid="{0AFD2755-F110-4AA0-B3F8-ACDB149394F5}"/>
    <cellStyle name="Comma 2 6 2 2 2 3" xfId="27423" xr:uid="{91CE7E88-B506-4B85-A737-22A4A898504E}"/>
    <cellStyle name="Comma 2 6 2 2 2 4" xfId="19227" xr:uid="{03E8B90B-ED8A-4A15-A9FF-5ECA5680E0DC}"/>
    <cellStyle name="Comma 2 6 2 2 3" xfId="6285" xr:uid="{B37FA367-7B4B-45C3-8A63-9A235FC42813}"/>
    <cellStyle name="Comma 2 6 2 2 3 2" xfId="26237" xr:uid="{FB8C82A9-6C3A-4EDE-BDDA-AA62F95E6443}"/>
    <cellStyle name="Comma 2 6 2 2 3 3" xfId="18002" xr:uid="{C51372C2-D87B-4CCF-BE6B-E701BF1B272D}"/>
    <cellStyle name="Comma 2 6 2 2 4" xfId="4735" xr:uid="{330F8851-F3CB-400B-89DD-BFB7D102A826}"/>
    <cellStyle name="Comma 2 6 2 2 4 2" xfId="16519" xr:uid="{75B825E5-ACA6-4806-B361-0AC88F298BF1}"/>
    <cellStyle name="Comma 2 6 2 2 5" xfId="11458" xr:uid="{24C50800-CE34-4A81-8CA6-5DA17CAB84D5}"/>
    <cellStyle name="Comma 2 6 2 2 5 2" xfId="22913" xr:uid="{741AB460-3414-4580-81AD-4188D0C38B9D}"/>
    <cellStyle name="Comma 2 6 2 2 6" xfId="24795" xr:uid="{3484DC80-B50D-4F01-86D3-882C2AE57F27}"/>
    <cellStyle name="Comma 2 6 2 2 7" xfId="14634" xr:uid="{35548C57-DE3B-45DC-8B32-8ACA99636AE3}"/>
    <cellStyle name="Comma 2 6 2 3" xfId="2660" xr:uid="{95339B60-D3E3-4B2D-BBA9-C789C041A3F6}"/>
    <cellStyle name="Comma 2 6 2 3 2" xfId="7099" xr:uid="{4FF980F2-2596-457A-B735-1197D8294671}"/>
    <cellStyle name="Comma 2 6 2 3 2 2" xfId="26815" xr:uid="{D1C3596A-9DB0-44E8-80F9-AD750534CFF2}"/>
    <cellStyle name="Comma 2 6 2 3 2 3" xfId="18660" xr:uid="{252FD5EB-D2E8-4B39-BD9F-F69C65E53767}"/>
    <cellStyle name="Comma 2 6 2 3 3" xfId="4555" xr:uid="{04D5A1BD-182C-470C-A72B-DBC8FDF960B9}"/>
    <cellStyle name="Comma 2 6 2 3 3 2" xfId="16339" xr:uid="{B7F7D20B-CD94-4B5E-B938-30A428C6C87D}"/>
    <cellStyle name="Comma 2 6 2 3 4" xfId="11949" xr:uid="{97730739-A1FE-4D76-98F6-72DA36DDAFD6}"/>
    <cellStyle name="Comma 2 6 2 3 4 2" xfId="23404" xr:uid="{5447C94D-EEA4-4209-96BB-2720C5FB52CC}"/>
    <cellStyle name="Comma 2 6 2 3 5" xfId="24617" xr:uid="{81BDD347-F294-4543-AF75-538A4ADAFE21}"/>
    <cellStyle name="Comma 2 6 2 3 6" xfId="14455" xr:uid="{578DDBC2-1AFD-4E19-B1BD-2349181E1A90}"/>
    <cellStyle name="Comma 2 6 2 4" xfId="3336" xr:uid="{F090E346-C68E-4895-A921-1A575B97A966}"/>
    <cellStyle name="Comma 2 6 2 4 2" xfId="5228" xr:uid="{D9647C80-4ACE-43B5-BEEB-5D2B7C98F743}"/>
    <cellStyle name="Comma 2 6 2 4 2 2" xfId="17012" xr:uid="{BF0F2F6C-00D5-41DF-9CC0-BBE94DD93709}"/>
    <cellStyle name="Comma 2 6 2 4 3" xfId="25287" xr:uid="{6E85CE92-8D51-46C7-A573-BBA200D1E8BA}"/>
    <cellStyle name="Comma 2 6 2 4 4" xfId="15128" xr:uid="{09D0232B-C6B1-4056-BE91-FED26D620616}"/>
    <cellStyle name="Comma 2 6 2 5" xfId="5666" xr:uid="{A74F8DC2-B604-459C-8A42-30332FCC7FE4}"/>
    <cellStyle name="Comma 2 6 2 5 2" xfId="25695" xr:uid="{044256BC-0BD0-4165-A387-3FBE32061C19}"/>
    <cellStyle name="Comma 2 6 2 5 3" xfId="17434" xr:uid="{D7DBB852-FF67-4661-9A42-DDC7102A33C2}"/>
    <cellStyle name="Comma 2 6 2 6" xfId="4359" xr:uid="{6115F581-FAF1-4DD9-938C-9ACC10C86F79}"/>
    <cellStyle name="Comma 2 6 2 6 2" xfId="16143" xr:uid="{81FAB05F-74B7-4EBB-BDC3-8414E81D150F}"/>
    <cellStyle name="Comma 2 6 2 7" xfId="11277" xr:uid="{069DBEAA-31D0-411F-A677-D761ECC72EBC}"/>
    <cellStyle name="Comma 2 6 2 7 2" xfId="22732" xr:uid="{798A679A-939C-4376-B36F-950EA6B37E64}"/>
    <cellStyle name="Comma 2 6 2 8" xfId="24432" xr:uid="{1C782900-FF08-4CD5-B61D-2B1281E95F3C}"/>
    <cellStyle name="Comma 2 6 2 9" xfId="14259" xr:uid="{F675DCFD-6275-4038-BFA8-3B9B169D709B}"/>
    <cellStyle name="Comma 2 6 3" xfId="2752" xr:uid="{ECD50F5E-B7F1-4670-9B96-4D6448A91751}"/>
    <cellStyle name="Comma 2 6 3 2" xfId="7463" xr:uid="{76ADAE88-4FD2-4F50-BA75-B4A8A60CE6C1}"/>
    <cellStyle name="Comma 2 6 3 2 2" xfId="12247" xr:uid="{A411B36F-4FA0-49D0-8D14-834395054F5F}"/>
    <cellStyle name="Comma 2 6 3 2 2 2" xfId="23702" xr:uid="{0F630DE0-5D0F-40A5-90E2-EA73D3CC987C}"/>
    <cellStyle name="Comma 2 6 3 2 3" xfId="27179" xr:uid="{4FCF8878-E308-4087-92DA-6A029FA814F4}"/>
    <cellStyle name="Comma 2 6 3 2 4" xfId="18981" xr:uid="{67B6096C-2FA7-4D5D-81FB-F626EF386FAA}"/>
    <cellStyle name="Comma 2 6 3 3" xfId="6032" xr:uid="{D3E42E70-0E5F-4B6F-BCF1-3A6EC0042528}"/>
    <cellStyle name="Comma 2 6 3 3 2" xfId="25993" xr:uid="{B8618A02-B783-49FF-AE65-6DFF45C6D0B7}"/>
    <cellStyle name="Comma 2 6 3 3 3" xfId="17754" xr:uid="{57015CD5-CF38-4977-879A-E2D39D061F3E}"/>
    <cellStyle name="Comma 2 6 3 4" xfId="4646" xr:uid="{46DB9474-087F-468B-8794-173DB2AE15A6}"/>
    <cellStyle name="Comma 2 6 3 4 2" xfId="16430" xr:uid="{4008C3AB-8312-4949-9E96-48948AE0E1E5}"/>
    <cellStyle name="Comma 2 6 3 5" xfId="11370" xr:uid="{E6FC033B-AB04-4FAA-A6D5-AB1D8A0553F8}"/>
    <cellStyle name="Comma 2 6 3 5 2" xfId="22825" xr:uid="{ED48FE5F-3A4C-4155-BB24-B911EC8CD8E3}"/>
    <cellStyle name="Comma 2 6 3 6" xfId="24707" xr:uid="{59F89313-E688-4900-9493-AC6F3B8B7183}"/>
    <cellStyle name="Comma 2 6 3 7" xfId="14546" xr:uid="{E5CDA975-724E-4100-9758-72B8AE5DA2CC}"/>
    <cellStyle name="Comma 2 6 4" xfId="2571" xr:uid="{A3A6115D-FF0A-4A7E-9244-F8572E0116C4}"/>
    <cellStyle name="Comma 2 6 4 2" xfId="7971" xr:uid="{864BC9DE-83B5-4F1B-BA64-07A6F8AC9A98}"/>
    <cellStyle name="Comma 2 6 4 2 2" xfId="12680" xr:uid="{7E86728D-CF4B-4913-88B9-5C47B122EF0E}"/>
    <cellStyle name="Comma 2 6 4 2 2 2" xfId="24135" xr:uid="{752A6244-9D3D-438A-8377-85A0184E7D0C}"/>
    <cellStyle name="Comma 2 6 4 2 3" xfId="27677" xr:uid="{D768D9DD-34C5-432F-8FB7-DEB432EB1657}"/>
    <cellStyle name="Comma 2 6 4 2 4" xfId="19437" xr:uid="{A2FB9501-51EC-4118-ADED-C9F556D814F0}"/>
    <cellStyle name="Comma 2 6 4 3" xfId="6696" xr:uid="{C9D1BC75-49CD-4224-A22E-8D6AD010FCFE}"/>
    <cellStyle name="Comma 2 6 4 3 2" xfId="26460" xr:uid="{169FDEF3-367D-43CE-806C-2D4477A99F27}"/>
    <cellStyle name="Comma 2 6 4 3 3" xfId="18284" xr:uid="{8BCDDE26-4DDF-40BD-BBFE-6885EA52349D}"/>
    <cellStyle name="Comma 2 6 4 4" xfId="4466" xr:uid="{43E63385-2613-494E-B1B0-6DB9311FBDEF}"/>
    <cellStyle name="Comma 2 6 4 4 2" xfId="16250" xr:uid="{0457F3F7-8F5B-4987-989E-FF62E47E14C5}"/>
    <cellStyle name="Comma 2 6 4 5" xfId="11595" xr:uid="{B4102AF4-E853-4A30-850D-D2C68DD9C314}"/>
    <cellStyle name="Comma 2 6 4 5 2" xfId="23050" xr:uid="{C9FCBD82-DC35-4692-BFF4-B46DF2F318D7}"/>
    <cellStyle name="Comma 2 6 4 6" xfId="24529" xr:uid="{6F94085D-F938-4B28-BF0F-10883BD67CA1}"/>
    <cellStyle name="Comma 2 6 4 7" xfId="14366" xr:uid="{41D98F29-892C-4984-90C8-DC7E3A83B6C5}"/>
    <cellStyle name="Comma 2 6 5" xfId="3075" xr:uid="{00485030-76EE-40B8-BC2F-ED4419079F07}"/>
    <cellStyle name="Comma 2 6 5 2" xfId="6893" xr:uid="{334DC691-AF21-4265-A6B1-7725B1F644C3}"/>
    <cellStyle name="Comma 2 6 5 2 2" xfId="26618" xr:uid="{82276641-0FF7-4031-8925-1FCD66F69934}"/>
    <cellStyle name="Comma 2 6 5 2 3" xfId="18459" xr:uid="{4827BA43-D93F-47D8-A397-2EFBCD5A98A8}"/>
    <cellStyle name="Comma 2 6 5 3" xfId="4968" xr:uid="{289BFD22-E7AC-46FB-93CD-A4BA81919557}"/>
    <cellStyle name="Comma 2 6 5 3 2" xfId="16752" xr:uid="{6812AB58-C11C-4460-9238-A1394E153180}"/>
    <cellStyle name="Comma 2 6 5 4" xfId="11753" xr:uid="{20309F86-84D5-45D0-8D02-19356E23B809}"/>
    <cellStyle name="Comma 2 6 5 4 2" xfId="23208" xr:uid="{A21BD569-737D-47EC-A4D7-263106817889}"/>
    <cellStyle name="Comma 2 6 5 5" xfId="25027" xr:uid="{B7825309-152D-4E46-B3A8-CAB90B705ACD}"/>
    <cellStyle name="Comma 2 6 5 6" xfId="14868" xr:uid="{BAABEBF1-6040-4419-A1E3-4BE991182266}"/>
    <cellStyle name="Comma 2 6 6" xfId="1414" xr:uid="{A2E9A69C-1446-4807-8587-0E0DF3A9D0A7}"/>
    <cellStyle name="Comma 2 6 6 2" xfId="5395" xr:uid="{5F5CD072-DFF8-4974-9F43-88DDDF82F03C}"/>
    <cellStyle name="Comma 2 6 6 2 2" xfId="17179" xr:uid="{D7016A23-6F06-432F-A21B-9AF2462F21B4}"/>
    <cellStyle name="Comma 2 6 6 3" xfId="25454" xr:uid="{6E2FA470-AA24-48D9-BAA7-A8295A4E4965}"/>
    <cellStyle name="Comma 2 6 6 4" xfId="13857" xr:uid="{03A7E836-3F88-46DC-A7A8-4C3484408D6C}"/>
    <cellStyle name="Comma 2 6 7" xfId="999" xr:uid="{C455A37E-CA54-411A-9D74-4A44EE3312F6}"/>
    <cellStyle name="Comma 2 6 7 2" xfId="13623" xr:uid="{DD6B2263-31C8-4A77-8453-91668CEF40D9}"/>
    <cellStyle name="Comma 2 6 8" xfId="3933" xr:uid="{73E24A7F-BAE7-4FBB-8AB8-60D429335DCD}"/>
    <cellStyle name="Comma 2 6 8 2" xfId="15720" xr:uid="{29C58B4E-640A-4307-AFF8-DF7FC97E464F}"/>
    <cellStyle name="Comma 2 6 9" xfId="11175" xr:uid="{4C9824E8-1CB9-4773-9EAF-A098C843C475}"/>
    <cellStyle name="Comma 2 6 9 2" xfId="22630" xr:uid="{BD13A08D-FE40-4E2F-8453-54AEE2225476}"/>
    <cellStyle name="Comma 2 7" xfId="1074" xr:uid="{7EB7F0BB-041B-42E0-87E1-192FE1F1C10F}"/>
    <cellStyle name="Comma 2 7 10" xfId="13665" xr:uid="{98295967-EC45-41B8-85CD-71420F92C0E7}"/>
    <cellStyle name="Comma 2 7 2" xfId="2457" xr:uid="{AE3F2319-5930-449E-AD5C-1DF64635CC2A}"/>
    <cellStyle name="Comma 2 7 2 2" xfId="2842" xr:uid="{0427004D-910C-4CC9-B0BB-5F329BDCB62A}"/>
    <cellStyle name="Comma 2 7 2 2 2" xfId="7717" xr:uid="{28308581-E904-45ED-82E1-AA0ED187A706}"/>
    <cellStyle name="Comma 2 7 2 2 2 2" xfId="12492" xr:uid="{3EFB8578-967B-484F-8121-ECB446A9D62A}"/>
    <cellStyle name="Comma 2 7 2 2 2 2 2" xfId="23947" xr:uid="{CEF5ABBE-7187-4D40-9CD1-7633C6EB2511}"/>
    <cellStyle name="Comma 2 7 2 2 2 3" xfId="27424" xr:uid="{792F1E13-722B-4562-9971-7CDBFAFAB9C0}"/>
    <cellStyle name="Comma 2 7 2 2 2 4" xfId="19228" xr:uid="{67A99785-EE47-4CD4-8DED-3093FBB17443}"/>
    <cellStyle name="Comma 2 7 2 2 3" xfId="6286" xr:uid="{7070D602-A016-4C63-89CC-9A317399BA0C}"/>
    <cellStyle name="Comma 2 7 2 2 3 2" xfId="26238" xr:uid="{D01DA291-326B-446D-9A73-1B37DEDEA29F}"/>
    <cellStyle name="Comma 2 7 2 2 3 3" xfId="18003" xr:uid="{5683A405-4CDA-4ADE-B94A-13DF6D452351}"/>
    <cellStyle name="Comma 2 7 2 2 4" xfId="4736" xr:uid="{355C4FD7-F081-46D4-94E4-2950C89F0AB5}"/>
    <cellStyle name="Comma 2 7 2 2 4 2" xfId="16520" xr:uid="{894BD971-332F-4808-AE6A-8DA499C4C63B}"/>
    <cellStyle name="Comma 2 7 2 2 5" xfId="11459" xr:uid="{06B1CFA8-75B1-4433-8E68-706C7B3B594E}"/>
    <cellStyle name="Comma 2 7 2 2 5 2" xfId="22914" xr:uid="{C60E6B13-2948-406E-B2AF-5AB20986AE68}"/>
    <cellStyle name="Comma 2 7 2 2 6" xfId="24796" xr:uid="{B913C161-BA3D-4C90-AE39-670558E9FE5D}"/>
    <cellStyle name="Comma 2 7 2 2 7" xfId="14635" xr:uid="{CD82967B-1C99-4F48-9F26-156A44F65EA5}"/>
    <cellStyle name="Comma 2 7 2 3" xfId="2661" xr:uid="{5DF2C795-409D-4A33-976F-FDD3E8663B03}"/>
    <cellStyle name="Comma 2 7 2 3 2" xfId="7100" xr:uid="{019CC00B-4000-47F2-8AAC-6D4EDFBF94DA}"/>
    <cellStyle name="Comma 2 7 2 3 2 2" xfId="26816" xr:uid="{B5DA0FBF-078A-4F0B-9CB9-51E9D8928C2A}"/>
    <cellStyle name="Comma 2 7 2 3 2 3" xfId="18661" xr:uid="{F071C9D1-5474-42A4-9434-5FF8875D1FB9}"/>
    <cellStyle name="Comma 2 7 2 3 3" xfId="4556" xr:uid="{84E60983-769A-4DEB-A273-7877CFBD690B}"/>
    <cellStyle name="Comma 2 7 2 3 3 2" xfId="16340" xr:uid="{DB9A4919-B4DE-4166-A4E9-B446805A5473}"/>
    <cellStyle name="Comma 2 7 2 3 4" xfId="11950" xr:uid="{5801CB74-0160-4C3B-B636-65FE3FE9BFC9}"/>
    <cellStyle name="Comma 2 7 2 3 4 2" xfId="23405" xr:uid="{966F7079-76F6-498C-BB09-56E2D23E5B43}"/>
    <cellStyle name="Comma 2 7 2 3 5" xfId="24618" xr:uid="{BCF03A85-6782-4A4E-B4DC-A841408420A7}"/>
    <cellStyle name="Comma 2 7 2 3 6" xfId="14456" xr:uid="{6328404D-7E56-44F8-AD8A-76A54395AB08}"/>
    <cellStyle name="Comma 2 7 2 4" xfId="3337" xr:uid="{821C920C-7D30-4D8A-BF03-81545CB3705F}"/>
    <cellStyle name="Comma 2 7 2 4 2" xfId="5229" xr:uid="{B85784A5-FDEB-45F6-9B85-EEDA09B2BC74}"/>
    <cellStyle name="Comma 2 7 2 4 2 2" xfId="17013" xr:uid="{411FF164-1E83-49D4-9420-AFA3DD156474}"/>
    <cellStyle name="Comma 2 7 2 4 3" xfId="25288" xr:uid="{F7A3E366-C01F-490A-A9EB-400B5D2C6615}"/>
    <cellStyle name="Comma 2 7 2 4 4" xfId="15129" xr:uid="{ED62AAA3-4CBA-448C-99B6-22D122FD4D46}"/>
    <cellStyle name="Comma 2 7 2 5" xfId="5667" xr:uid="{DC40E261-C59A-4DD7-B767-F0265E0173D0}"/>
    <cellStyle name="Comma 2 7 2 5 2" xfId="25696" xr:uid="{C176AACF-D782-498E-BCD2-2A8D2CB6155C}"/>
    <cellStyle name="Comma 2 7 2 5 3" xfId="17435" xr:uid="{30B0818A-1A93-472D-9907-2D7FF4642D93}"/>
    <cellStyle name="Comma 2 7 2 6" xfId="4360" xr:uid="{8B0E6747-A410-49A2-8F33-303778D2B328}"/>
    <cellStyle name="Comma 2 7 2 6 2" xfId="16144" xr:uid="{F7DD0A29-CA81-49BE-A07B-59CF3DD31EE8}"/>
    <cellStyle name="Comma 2 7 2 7" xfId="11278" xr:uid="{F5188BAA-1398-4C9F-9809-6FC8BA7BF3FC}"/>
    <cellStyle name="Comma 2 7 2 7 2" xfId="22733" xr:uid="{91159E46-067D-4C22-9CE5-596B8D49FC42}"/>
    <cellStyle name="Comma 2 7 2 8" xfId="24433" xr:uid="{83E59C8A-5208-4875-9314-63FAAB9A741A}"/>
    <cellStyle name="Comma 2 7 2 9" xfId="14260" xr:uid="{5CB1435E-C444-45BD-BC8C-F4AC9033C5CE}"/>
    <cellStyle name="Comma 2 7 3" xfId="2753" xr:uid="{500F43ED-D549-46CF-B5E9-10CC9BD9D8CF}"/>
    <cellStyle name="Comma 2 7 3 2" xfId="7464" xr:uid="{80E96669-D53B-4736-B869-404F842B7B3C}"/>
    <cellStyle name="Comma 2 7 3 2 2" xfId="12248" xr:uid="{A4C35ADA-8CE9-473C-87FE-540E21D2D1E7}"/>
    <cellStyle name="Comma 2 7 3 2 2 2" xfId="23703" xr:uid="{9B2C84EC-F299-48E9-94B9-AEB2A4CA7E30}"/>
    <cellStyle name="Comma 2 7 3 2 3" xfId="27180" xr:uid="{7C78CFCA-9BF2-4A5D-8C36-CE441778C9AC}"/>
    <cellStyle name="Comma 2 7 3 2 4" xfId="18982" xr:uid="{E600F30A-1C5F-4183-8112-96AA61C73879}"/>
    <cellStyle name="Comma 2 7 3 3" xfId="6033" xr:uid="{07C8330D-C2A3-498D-87B4-EA3B0537CF82}"/>
    <cellStyle name="Comma 2 7 3 3 2" xfId="25994" xr:uid="{EC9E517D-8D87-4F0D-A851-18FB4FFB143C}"/>
    <cellStyle name="Comma 2 7 3 3 3" xfId="17755" xr:uid="{C5FF85D2-F721-404C-991D-9D0D1F597600}"/>
    <cellStyle name="Comma 2 7 3 4" xfId="4647" xr:uid="{05C456B7-7F35-48AD-9A28-35BA748B601D}"/>
    <cellStyle name="Comma 2 7 3 4 2" xfId="16431" xr:uid="{6979A18A-953E-4541-B735-1BB452E574CC}"/>
    <cellStyle name="Comma 2 7 3 5" xfId="11371" xr:uid="{B193FA6A-A56B-4D73-A015-D03C8276F004}"/>
    <cellStyle name="Comma 2 7 3 5 2" xfId="22826" xr:uid="{BAC8E1E4-582B-4820-9407-57B84CD4DEFB}"/>
    <cellStyle name="Comma 2 7 3 6" xfId="24708" xr:uid="{9CBCD9F2-A922-4462-8EF8-B6A4C84B2B11}"/>
    <cellStyle name="Comma 2 7 3 7" xfId="14547" xr:uid="{383800EF-28F7-43FD-A1C7-0A3F25DDC4B0}"/>
    <cellStyle name="Comma 2 7 4" xfId="2572" xr:uid="{F8391EC4-8D45-4483-8B14-3E968EF5673F}"/>
    <cellStyle name="Comma 2 7 4 2" xfId="7972" xr:uid="{D4E361F0-D1CA-40B3-9909-923A7646F4BB}"/>
    <cellStyle name="Comma 2 7 4 2 2" xfId="12681" xr:uid="{1C8FF472-01CD-4C9D-815E-3D0E3C123CF3}"/>
    <cellStyle name="Comma 2 7 4 2 2 2" xfId="24136" xr:uid="{2AABB5D0-1783-484F-8093-5C19F19BF9F9}"/>
    <cellStyle name="Comma 2 7 4 2 3" xfId="27678" xr:uid="{D5A59678-4531-4D38-99D4-719BC15FE4AF}"/>
    <cellStyle name="Comma 2 7 4 2 4" xfId="19438" xr:uid="{A3CFBEB0-9FD1-48F7-82EB-FBBF91618DA6}"/>
    <cellStyle name="Comma 2 7 4 3" xfId="6697" xr:uid="{21CACF4D-6ADC-4BF0-B95D-B32EB641DA53}"/>
    <cellStyle name="Comma 2 7 4 3 2" xfId="26461" xr:uid="{AB0A1ED3-1B84-4D58-9C74-CEA4880E48A9}"/>
    <cellStyle name="Comma 2 7 4 3 3" xfId="18285" xr:uid="{F375B7A2-9E38-4CDF-B5BA-10771F345BF9}"/>
    <cellStyle name="Comma 2 7 4 4" xfId="4467" xr:uid="{564866EB-381D-4E9A-9873-6C73EB6D4492}"/>
    <cellStyle name="Comma 2 7 4 4 2" xfId="16251" xr:uid="{99B08604-AAD5-4102-8C15-39A61A27FED5}"/>
    <cellStyle name="Comma 2 7 4 5" xfId="11596" xr:uid="{57BD1BD9-BDA0-448A-8CAC-C70423FEAF0B}"/>
    <cellStyle name="Comma 2 7 4 5 2" xfId="23051" xr:uid="{E00684A3-6983-4448-8906-64E528FA73CD}"/>
    <cellStyle name="Comma 2 7 4 6" xfId="24530" xr:uid="{F2FF5C05-5E24-44E7-A6DB-36481096BD24}"/>
    <cellStyle name="Comma 2 7 4 7" xfId="14367" xr:uid="{D28E6906-CBC7-4ACA-90A9-3ACE127A51B3}"/>
    <cellStyle name="Comma 2 7 5" xfId="3076" xr:uid="{DBEF2352-009A-4582-A4D9-D4580E1F1140}"/>
    <cellStyle name="Comma 2 7 5 2" xfId="6894" xr:uid="{1C386442-D758-4BB7-8842-F9011B84E242}"/>
    <cellStyle name="Comma 2 7 5 2 2" xfId="26619" xr:uid="{FB598D0C-255B-4239-A103-649C86F0077C}"/>
    <cellStyle name="Comma 2 7 5 2 3" xfId="18460" xr:uid="{9B422C9F-AA65-42D4-A4FD-AC41E672528C}"/>
    <cellStyle name="Comma 2 7 5 3" xfId="4969" xr:uid="{C22EA822-C7FE-4F53-B0F1-DD78E9FCFD52}"/>
    <cellStyle name="Comma 2 7 5 3 2" xfId="16753" xr:uid="{01BB4AC5-2FC8-4723-A1DF-EA4F3E8CF672}"/>
    <cellStyle name="Comma 2 7 5 4" xfId="11754" xr:uid="{919CA1F9-6DE4-47EE-87ED-21CBEC785668}"/>
    <cellStyle name="Comma 2 7 5 4 2" xfId="23209" xr:uid="{900C700A-71B6-46DC-A2CC-B276D4E94C57}"/>
    <cellStyle name="Comma 2 7 5 5" xfId="25028" xr:uid="{6E1DE7A9-221F-4B23-92B7-6E4F42A1B351}"/>
    <cellStyle name="Comma 2 7 5 6" xfId="14869" xr:uid="{6D6A8361-0063-4B46-8B16-AC5B7F62D58C}"/>
    <cellStyle name="Comma 2 7 6" xfId="1415" xr:uid="{DA50096F-EF60-459A-85C6-6E86474C2F4A}"/>
    <cellStyle name="Comma 2 7 6 2" xfId="5396" xr:uid="{9E2A08F3-A532-4EE5-AA29-1057FAC7A76F}"/>
    <cellStyle name="Comma 2 7 6 2 2" xfId="17180" xr:uid="{AA8F129C-F342-48D5-BA8C-BACBB19E87E8}"/>
    <cellStyle name="Comma 2 7 6 3" xfId="25455" xr:uid="{A9DECDC4-3980-44C6-B3B3-347A2013E2F0}"/>
    <cellStyle name="Comma 2 7 6 4" xfId="13858" xr:uid="{BEB0D567-E4C5-49FA-8D08-64BE89AF9FF5}"/>
    <cellStyle name="Comma 2 7 7" xfId="3934" xr:uid="{C92AC341-C70E-4C00-BD1C-9963E05C1856}"/>
    <cellStyle name="Comma 2 7 7 2" xfId="15721" xr:uid="{034B8A51-28C9-4C4F-9840-59BCC647B5E2}"/>
    <cellStyle name="Comma 2 7 8" xfId="11176" xr:uid="{9E69A95F-3095-42F0-B5AC-E601BF16747F}"/>
    <cellStyle name="Comma 2 7 8 2" xfId="22631" xr:uid="{3C5B4991-E904-4DDD-8C40-AEC7DBFF2020}"/>
    <cellStyle name="Comma 2 7 9" xfId="24242" xr:uid="{44D60834-0592-4759-B074-24838E48B183}"/>
    <cellStyle name="Comma 2 8" xfId="1416" xr:uid="{0921EE8B-EFBA-4433-A5A6-D7CD580F8A04}"/>
    <cellStyle name="Comma 2 8 10" xfId="13859" xr:uid="{6322D344-E235-42B0-B4F4-4EB722E57873}"/>
    <cellStyle name="Comma 2 8 2" xfId="2458" xr:uid="{0E6CCA97-2FBB-4D27-B8B0-3E70BB369673}"/>
    <cellStyle name="Comma 2 8 2 2" xfId="2843" xr:uid="{F1211852-A3E2-4BD8-B1C2-00DB54C0931C}"/>
    <cellStyle name="Comma 2 8 2 2 2" xfId="7718" xr:uid="{429D9ABB-0FA3-49CB-B4F5-564ABDE752DA}"/>
    <cellStyle name="Comma 2 8 2 2 2 2" xfId="12493" xr:uid="{24DA0E09-A51D-4062-A56F-8805BE5B91F0}"/>
    <cellStyle name="Comma 2 8 2 2 2 2 2" xfId="23948" xr:uid="{441E0D7F-8E9A-4813-BA51-84C1B04C2378}"/>
    <cellStyle name="Comma 2 8 2 2 2 3" xfId="27425" xr:uid="{850AAD6D-8BC7-4AFE-83BD-B6EBECD5F5C7}"/>
    <cellStyle name="Comma 2 8 2 2 2 4" xfId="19229" xr:uid="{D6DBE69D-73D4-44FE-9D1A-F0279F780F6F}"/>
    <cellStyle name="Comma 2 8 2 2 3" xfId="6287" xr:uid="{8688932E-FCE4-49B2-8F57-B3E7D1D323BF}"/>
    <cellStyle name="Comma 2 8 2 2 3 2" xfId="26239" xr:uid="{1B3E2B6C-9F8C-4B1A-A6F3-FE75DBC7058A}"/>
    <cellStyle name="Comma 2 8 2 2 3 3" xfId="18004" xr:uid="{D554BA95-7C54-48A8-9A74-2D8EFBC9BFD9}"/>
    <cellStyle name="Comma 2 8 2 2 4" xfId="4737" xr:uid="{446AEA5F-B4CF-46E0-BEFE-C20D46054337}"/>
    <cellStyle name="Comma 2 8 2 2 4 2" xfId="16521" xr:uid="{4BAA3ECE-004B-4DDC-99EF-0C9F5F39E080}"/>
    <cellStyle name="Comma 2 8 2 2 5" xfId="11460" xr:uid="{CB2045D8-B62D-42ED-9255-F7D5298B4ECC}"/>
    <cellStyle name="Comma 2 8 2 2 5 2" xfId="22915" xr:uid="{5DBC16B6-7EF2-444C-98DA-463F917522D2}"/>
    <cellStyle name="Comma 2 8 2 2 6" xfId="24797" xr:uid="{971DE48E-C7BE-49EF-82A2-2A0E6495F927}"/>
    <cellStyle name="Comma 2 8 2 2 7" xfId="14636" xr:uid="{E3416F88-247D-410D-A2BC-FAFBDF1BB779}"/>
    <cellStyle name="Comma 2 8 2 3" xfId="2662" xr:uid="{3D86117A-5872-4EC2-B9B5-CC366104C1F8}"/>
    <cellStyle name="Comma 2 8 2 3 2" xfId="7101" xr:uid="{A7B52722-59EA-4373-B0DB-8E13BA0EF113}"/>
    <cellStyle name="Comma 2 8 2 3 2 2" xfId="26817" xr:uid="{B696A927-AE87-43B9-B2B9-A7313955C65C}"/>
    <cellStyle name="Comma 2 8 2 3 2 3" xfId="18662" xr:uid="{527BEC04-A67F-4894-A03B-C4536FF971D8}"/>
    <cellStyle name="Comma 2 8 2 3 3" xfId="4557" xr:uid="{F8789A49-8DBB-4E1D-B21D-339D44902538}"/>
    <cellStyle name="Comma 2 8 2 3 3 2" xfId="16341" xr:uid="{754AC4AA-4265-4CEF-8FA4-CC01DD397B36}"/>
    <cellStyle name="Comma 2 8 2 3 4" xfId="11951" xr:uid="{00A7F84A-12FD-4583-90C2-3169D473564F}"/>
    <cellStyle name="Comma 2 8 2 3 4 2" xfId="23406" xr:uid="{45CAE07D-1ED4-455E-8AA0-A9730A3BBAC8}"/>
    <cellStyle name="Comma 2 8 2 3 5" xfId="24619" xr:uid="{EED4AACB-5E39-4612-BE4D-2F2D0D8615DF}"/>
    <cellStyle name="Comma 2 8 2 3 6" xfId="14457" xr:uid="{FFC4E278-55CD-49E0-9855-9410FC21AEC2}"/>
    <cellStyle name="Comma 2 8 2 4" xfId="3338" xr:uid="{0AF1455E-223E-40D5-ACD5-8D983D56BCD2}"/>
    <cellStyle name="Comma 2 8 2 4 2" xfId="5230" xr:uid="{F9300667-9B3C-4CD7-9F83-E98D43A43A58}"/>
    <cellStyle name="Comma 2 8 2 4 2 2" xfId="17014" xr:uid="{8A1D12D8-0D97-4501-B6DE-08D704C0FAF0}"/>
    <cellStyle name="Comma 2 8 2 4 3" xfId="25289" xr:uid="{B4B3E8CF-DCD1-4656-9031-540602350E99}"/>
    <cellStyle name="Comma 2 8 2 4 4" xfId="15130" xr:uid="{DBA88BDC-1A8A-45DD-B504-3AE5D6014A95}"/>
    <cellStyle name="Comma 2 8 2 5" xfId="5668" xr:uid="{33581695-3C6D-4F16-A486-E3407A5573B6}"/>
    <cellStyle name="Comma 2 8 2 5 2" xfId="25697" xr:uid="{5AD6DC8D-0CAD-4688-9C73-21F40FC25BAA}"/>
    <cellStyle name="Comma 2 8 2 5 3" xfId="17436" xr:uid="{FEA744B1-DB89-4B3E-B21A-9A435BB2D917}"/>
    <cellStyle name="Comma 2 8 2 6" xfId="4361" xr:uid="{FE4C0FD4-38D4-414B-8432-52B651057F72}"/>
    <cellStyle name="Comma 2 8 2 6 2" xfId="16145" xr:uid="{FCF630E9-1977-4900-AFD8-F5B0591AAC1C}"/>
    <cellStyle name="Comma 2 8 2 7" xfId="11279" xr:uid="{861CD891-BCE4-432F-A07E-0F22D8757E4A}"/>
    <cellStyle name="Comma 2 8 2 7 2" xfId="22734" xr:uid="{E9A37188-0462-48F7-BE30-2880A44CD61E}"/>
    <cellStyle name="Comma 2 8 2 8" xfId="24434" xr:uid="{D342FD44-C8F6-45F2-8613-B9F3AA476590}"/>
    <cellStyle name="Comma 2 8 2 9" xfId="14261" xr:uid="{8F7673A3-8E3E-4CBC-8088-50A3D7035DAA}"/>
    <cellStyle name="Comma 2 8 3" xfId="2754" xr:uid="{7B97A33B-CB2D-4A71-BBAB-F539F20B80EC}"/>
    <cellStyle name="Comma 2 8 3 2" xfId="7465" xr:uid="{78FEF831-AC07-4725-BF6E-8038572A50D0}"/>
    <cellStyle name="Comma 2 8 3 2 2" xfId="12249" xr:uid="{EC028831-A1DB-4EA5-8541-C139210D65B3}"/>
    <cellStyle name="Comma 2 8 3 2 2 2" xfId="23704" xr:uid="{4F3D2EA8-ADC3-44E2-9EE9-19230C8E88BF}"/>
    <cellStyle name="Comma 2 8 3 2 3" xfId="27181" xr:uid="{847821E9-96C1-4EB1-B522-5266F7A4028A}"/>
    <cellStyle name="Comma 2 8 3 2 4" xfId="18983" xr:uid="{3D4D3EBB-249F-4016-8F26-84A8C7BA22A7}"/>
    <cellStyle name="Comma 2 8 3 3" xfId="6034" xr:uid="{A7832E49-C25D-4C4D-8381-E89BE071CA4E}"/>
    <cellStyle name="Comma 2 8 3 3 2" xfId="25995" xr:uid="{F7FEAC47-4EB6-421C-B950-ADF37FA7983B}"/>
    <cellStyle name="Comma 2 8 3 3 3" xfId="17756" xr:uid="{033E5ED9-1FB7-4F86-8D06-3A58F9FDA8D4}"/>
    <cellStyle name="Comma 2 8 3 4" xfId="4648" xr:uid="{0FD11657-343B-4963-8C81-4229CF03C9EE}"/>
    <cellStyle name="Comma 2 8 3 4 2" xfId="16432" xr:uid="{AAD24ECD-F059-45E5-B6FA-4EB62398E8E7}"/>
    <cellStyle name="Comma 2 8 3 5" xfId="11372" xr:uid="{DCEB8B1C-05F1-402E-93CE-84048327D93D}"/>
    <cellStyle name="Comma 2 8 3 5 2" xfId="22827" xr:uid="{3DD0BAD1-87EA-45E6-81BD-EB1BC4CA4A13}"/>
    <cellStyle name="Comma 2 8 3 6" xfId="24709" xr:uid="{1B69C5F4-F499-4B8A-8C97-4370AE7F73C9}"/>
    <cellStyle name="Comma 2 8 3 7" xfId="14548" xr:uid="{FC432CB5-827D-43A6-8C93-96AB37AF450C}"/>
    <cellStyle name="Comma 2 8 4" xfId="2573" xr:uid="{465F66EE-5F50-4948-A242-2D431B9147B1}"/>
    <cellStyle name="Comma 2 8 4 2" xfId="7973" xr:uid="{F113CB6E-2F1D-478B-8FE8-2A6168988349}"/>
    <cellStyle name="Comma 2 8 4 2 2" xfId="12682" xr:uid="{FD883CD5-BFE2-4C2F-939F-FA5504981E71}"/>
    <cellStyle name="Comma 2 8 4 2 2 2" xfId="24137" xr:uid="{73DCE998-DDD1-421F-B23B-B2782BB690E6}"/>
    <cellStyle name="Comma 2 8 4 2 3" xfId="27679" xr:uid="{C6144DC2-28C1-4251-8596-713BB1CAB1D2}"/>
    <cellStyle name="Comma 2 8 4 2 4" xfId="19439" xr:uid="{B0D0824C-553B-4D3E-B23E-8894E78C4E4F}"/>
    <cellStyle name="Comma 2 8 4 3" xfId="6698" xr:uid="{851C7531-6C86-42E7-9DDF-4E7C387922C0}"/>
    <cellStyle name="Comma 2 8 4 3 2" xfId="26462" xr:uid="{88E60B0A-64F5-4E4C-A2DC-1C3F5ECF37A4}"/>
    <cellStyle name="Comma 2 8 4 3 3" xfId="18286" xr:uid="{7191C702-8097-4AB5-8730-9BBF8A429C7E}"/>
    <cellStyle name="Comma 2 8 4 4" xfId="4468" xr:uid="{71EFB709-0D2D-4345-AD83-B3F4C2E47F67}"/>
    <cellStyle name="Comma 2 8 4 4 2" xfId="16252" xr:uid="{1FE99769-5971-431B-A25C-D0338E93C112}"/>
    <cellStyle name="Comma 2 8 4 5" xfId="11597" xr:uid="{441A9A11-8357-4885-A5B3-0C089C4BB117}"/>
    <cellStyle name="Comma 2 8 4 5 2" xfId="23052" xr:uid="{808ADFD2-B339-4B15-A199-89A4E4EA076F}"/>
    <cellStyle name="Comma 2 8 4 6" xfId="24531" xr:uid="{8292E627-0D6E-4250-8880-1642BD279B36}"/>
    <cellStyle name="Comma 2 8 4 7" xfId="14368" xr:uid="{CC48B2FD-9A8D-4B27-A0DD-EADC09436608}"/>
    <cellStyle name="Comma 2 8 5" xfId="3077" xr:uid="{F6B280F7-27C5-4B69-84B9-D86B3671025C}"/>
    <cellStyle name="Comma 2 8 5 2" xfId="6895" xr:uid="{18B6CF8D-2CB9-4616-8286-C8D48356F604}"/>
    <cellStyle name="Comma 2 8 5 2 2" xfId="26620" xr:uid="{CB891B71-DD9E-401B-8402-F9F07769C6A6}"/>
    <cellStyle name="Comma 2 8 5 2 3" xfId="18461" xr:uid="{AFC3CDDA-D6EC-4976-B5CF-A79A12DBD07E}"/>
    <cellStyle name="Comma 2 8 5 3" xfId="4970" xr:uid="{8EC509AD-F538-48FD-923F-A4CFB1EC7436}"/>
    <cellStyle name="Comma 2 8 5 3 2" xfId="16754" xr:uid="{290FDD4C-D7CD-4C05-BB91-37886AF93322}"/>
    <cellStyle name="Comma 2 8 5 4" xfId="11755" xr:uid="{F85E36A8-D1FE-4E71-8D1D-E2831E7623FA}"/>
    <cellStyle name="Comma 2 8 5 4 2" xfId="23210" xr:uid="{961C7076-35FB-4317-A430-184844C30F8A}"/>
    <cellStyle name="Comma 2 8 5 5" xfId="25029" xr:uid="{F3C16EC4-6730-455B-97E4-769ADA14DF02}"/>
    <cellStyle name="Comma 2 8 5 6" xfId="14870" xr:uid="{8454B203-D833-4B65-BB2B-6935756F60A7}"/>
    <cellStyle name="Comma 2 8 6" xfId="5397" xr:uid="{BE7908E3-FDD3-4AC2-82ED-52A03787BED5}"/>
    <cellStyle name="Comma 2 8 6 2" xfId="25456" xr:uid="{34DFE1C3-AAB0-42E4-9801-F56BE6F6BA4D}"/>
    <cellStyle name="Comma 2 8 6 3" xfId="17181" xr:uid="{F0BD77DC-7E0C-4F0C-9309-5E2BBA87398D}"/>
    <cellStyle name="Comma 2 8 7" xfId="3935" xr:uid="{5ADAF615-0736-47AF-BA6B-F116DD37B674}"/>
    <cellStyle name="Comma 2 8 7 2" xfId="15722" xr:uid="{85E133EC-C125-4EF0-8FB8-19216DA241B1}"/>
    <cellStyle name="Comma 2 8 8" xfId="11177" xr:uid="{2F66ED6F-3B48-4C2B-BC28-145F84D22525}"/>
    <cellStyle name="Comma 2 8 8 2" xfId="22632" xr:uid="{26600218-6587-40AE-8CF7-13923471CE5A}"/>
    <cellStyle name="Comma 2 8 9" xfId="24243" xr:uid="{CDCC7B60-A921-4FAD-B0F4-0CA169CBC777}"/>
    <cellStyle name="Comma 2 9" xfId="1417" xr:uid="{B84D9F03-6498-41BF-8EC9-097807B45F95}"/>
    <cellStyle name="Comma 2 9 10" xfId="13860" xr:uid="{AC3A3ACB-9678-44AB-8248-7978F0526A7A}"/>
    <cellStyle name="Comma 2 9 2" xfId="2459" xr:uid="{6C1BFB71-1A2C-44EC-BC2D-BE7B2604C9B4}"/>
    <cellStyle name="Comma 2 9 2 2" xfId="2844" xr:uid="{A8289D2C-A38F-4CA4-9654-2E0507A4EFDA}"/>
    <cellStyle name="Comma 2 9 2 2 2" xfId="7719" xr:uid="{28C87EF7-55AB-4619-A577-3D8206488F7F}"/>
    <cellStyle name="Comma 2 9 2 2 2 2" xfId="12494" xr:uid="{95EC21F4-159B-4E51-8E54-DE34FA598C14}"/>
    <cellStyle name="Comma 2 9 2 2 2 2 2" xfId="23949" xr:uid="{9F7EFA71-2C08-434B-9BB1-8DFD3CF270A4}"/>
    <cellStyle name="Comma 2 9 2 2 2 3" xfId="27426" xr:uid="{58AF4A63-9FF6-4932-94CA-6321B2FB52E4}"/>
    <cellStyle name="Comma 2 9 2 2 2 4" xfId="19230" xr:uid="{732AA1F3-F729-481D-A774-1F503F6C064D}"/>
    <cellStyle name="Comma 2 9 2 2 3" xfId="6288" xr:uid="{CA83B249-0A92-41D5-8C67-A5510F9693FF}"/>
    <cellStyle name="Comma 2 9 2 2 3 2" xfId="26240" xr:uid="{1B05994A-AFDC-4361-B173-3AB0C9AC4C64}"/>
    <cellStyle name="Comma 2 9 2 2 3 3" xfId="18005" xr:uid="{81E27F10-2711-4B4C-AA68-0511DB5B4245}"/>
    <cellStyle name="Comma 2 9 2 2 4" xfId="4738" xr:uid="{87CC3663-D2BD-4A19-9C2C-015B72C05139}"/>
    <cellStyle name="Comma 2 9 2 2 4 2" xfId="16522" xr:uid="{3F00BB34-A66A-4AFC-867D-0AC6CBB703DE}"/>
    <cellStyle name="Comma 2 9 2 2 5" xfId="11461" xr:uid="{AEE214C9-7193-4DDF-8356-0A4F13480EE2}"/>
    <cellStyle name="Comma 2 9 2 2 5 2" xfId="22916" xr:uid="{2E312663-CEAD-4FE3-ABE5-A9F05C622F87}"/>
    <cellStyle name="Comma 2 9 2 2 6" xfId="24798" xr:uid="{5808277C-3551-41F0-8C89-92F6C4404630}"/>
    <cellStyle name="Comma 2 9 2 2 7" xfId="14637" xr:uid="{71F245B4-BA94-423F-9D41-B906C18C10CE}"/>
    <cellStyle name="Comma 2 9 2 3" xfId="2663" xr:uid="{ABCA37B2-807E-4E6D-9A79-CE1851C6E314}"/>
    <cellStyle name="Comma 2 9 2 3 2" xfId="7102" xr:uid="{DF8C35F7-D54A-4E9D-B453-2FBBF00262E9}"/>
    <cellStyle name="Comma 2 9 2 3 2 2" xfId="26818" xr:uid="{61A00DA9-BD00-4F07-9D37-23138FD600AF}"/>
    <cellStyle name="Comma 2 9 2 3 2 3" xfId="18663" xr:uid="{AAFA0FBB-5C02-42A1-94BA-C95E2BA3872E}"/>
    <cellStyle name="Comma 2 9 2 3 3" xfId="4558" xr:uid="{9B8F7B7B-6A2E-4271-9B6E-28D3DAE18307}"/>
    <cellStyle name="Comma 2 9 2 3 3 2" xfId="16342" xr:uid="{C8A7F8F0-DB50-459C-A1E8-3C0185C04BFF}"/>
    <cellStyle name="Comma 2 9 2 3 4" xfId="11952" xr:uid="{BBFD6C83-C03D-4AB7-9E32-9E84D1E5EB18}"/>
    <cellStyle name="Comma 2 9 2 3 4 2" xfId="23407" xr:uid="{7A189146-D5FA-45E0-9FC9-C18F588B9191}"/>
    <cellStyle name="Comma 2 9 2 3 5" xfId="24620" xr:uid="{19421B6F-D8A2-4C11-824D-43ABFCF96A96}"/>
    <cellStyle name="Comma 2 9 2 3 6" xfId="14458" xr:uid="{3D59D2F3-FCF3-4B6B-AE6E-18DFDBC54E1C}"/>
    <cellStyle name="Comma 2 9 2 4" xfId="3339" xr:uid="{E62768A7-6ACD-4302-8DA1-AC7B323ACE1D}"/>
    <cellStyle name="Comma 2 9 2 4 2" xfId="5231" xr:uid="{FFCDC4F4-2122-4851-B31F-A36B463EC7AB}"/>
    <cellStyle name="Comma 2 9 2 4 2 2" xfId="17015" xr:uid="{DAB438A5-3A0D-4A97-A40F-066BD8CBF080}"/>
    <cellStyle name="Comma 2 9 2 4 3" xfId="25290" xr:uid="{AE3159EE-E76B-4B67-9909-5DBB5C7A8097}"/>
    <cellStyle name="Comma 2 9 2 4 4" xfId="15131" xr:uid="{0FFE0A8E-E09A-469B-8ADF-5E61DE4F9B10}"/>
    <cellStyle name="Comma 2 9 2 5" xfId="5669" xr:uid="{477A813A-B0AA-487E-A7DB-C8DF77BF0526}"/>
    <cellStyle name="Comma 2 9 2 5 2" xfId="25698" xr:uid="{8B3D19DE-A476-48C6-919A-C58A183AD248}"/>
    <cellStyle name="Comma 2 9 2 5 3" xfId="17437" xr:uid="{6F2D1158-A5BA-42BF-A905-5F7D076E8724}"/>
    <cellStyle name="Comma 2 9 2 6" xfId="4362" xr:uid="{85601804-2B5E-4320-929F-6DFB2439DB90}"/>
    <cellStyle name="Comma 2 9 2 6 2" xfId="16146" xr:uid="{66EA000A-CB70-4A38-B501-5E1FDA07618C}"/>
    <cellStyle name="Comma 2 9 2 7" xfId="11280" xr:uid="{0FE8B2A8-287E-4AC1-BBB8-498E78BD38FD}"/>
    <cellStyle name="Comma 2 9 2 7 2" xfId="22735" xr:uid="{921D930B-BEFB-4F95-AB78-A50D812598C4}"/>
    <cellStyle name="Comma 2 9 2 8" xfId="24435" xr:uid="{A0884173-6475-4E2A-BCD7-D04F52F8FEAD}"/>
    <cellStyle name="Comma 2 9 2 9" xfId="14262" xr:uid="{69EFF9F5-64E5-4F8C-BE61-6628088968B3}"/>
    <cellStyle name="Comma 2 9 3" xfId="2755" xr:uid="{C94288CC-939B-4665-9106-B34331B1DB8D}"/>
    <cellStyle name="Comma 2 9 3 2" xfId="7466" xr:uid="{7B1651DF-9D92-4553-B9A7-BD7D6B256703}"/>
    <cellStyle name="Comma 2 9 3 2 2" xfId="12250" xr:uid="{9D69744D-1BFC-4277-A778-749EC0DD11BE}"/>
    <cellStyle name="Comma 2 9 3 2 2 2" xfId="23705" xr:uid="{E23926D4-0E86-48E3-88D9-074014632365}"/>
    <cellStyle name="Comma 2 9 3 2 3" xfId="27182" xr:uid="{1DE598FA-3A5E-4935-B9EA-7C28BC384B2E}"/>
    <cellStyle name="Comma 2 9 3 2 4" xfId="18984" xr:uid="{0CEC5AAA-8EFE-4CEA-A272-6E7F3F7DB1C5}"/>
    <cellStyle name="Comma 2 9 3 3" xfId="6035" xr:uid="{9C8361BF-B254-4204-97C3-E6E828ACD698}"/>
    <cellStyle name="Comma 2 9 3 3 2" xfId="25996" xr:uid="{FCF94DFC-63ED-431D-B42D-9821331924F5}"/>
    <cellStyle name="Comma 2 9 3 3 3" xfId="17757" xr:uid="{0013B8AC-4F18-401C-B9DE-10A6A343AAB2}"/>
    <cellStyle name="Comma 2 9 3 4" xfId="4649" xr:uid="{B0B2C77F-4171-49A8-9264-41FB8720F256}"/>
    <cellStyle name="Comma 2 9 3 4 2" xfId="16433" xr:uid="{2D80310A-5A2F-4437-8AD9-DB9C5EB49281}"/>
    <cellStyle name="Comma 2 9 3 5" xfId="11373" xr:uid="{AED9A96F-4F30-45F0-88F8-B482819D6356}"/>
    <cellStyle name="Comma 2 9 3 5 2" xfId="22828" xr:uid="{CF0ADA11-8645-49BF-9780-1E42A183FFD5}"/>
    <cellStyle name="Comma 2 9 3 6" xfId="24710" xr:uid="{4A553EFF-6B9E-463E-8A90-747A27B8AF46}"/>
    <cellStyle name="Comma 2 9 3 7" xfId="14549" xr:uid="{19860E6D-787D-4D8B-9299-B4140B0EEE96}"/>
    <cellStyle name="Comma 2 9 4" xfId="2574" xr:uid="{619703AF-7476-4F87-A380-6AE7CFB38E27}"/>
    <cellStyle name="Comma 2 9 4 2" xfId="7974" xr:uid="{21AB4924-2CE8-46B8-9CB1-97D848B66AB0}"/>
    <cellStyle name="Comma 2 9 4 2 2" xfId="12683" xr:uid="{1A23A741-32D5-49CF-A44E-AE3E7604C10A}"/>
    <cellStyle name="Comma 2 9 4 2 2 2" xfId="24138" xr:uid="{5259F5F8-4AE4-4135-8710-0E361974832C}"/>
    <cellStyle name="Comma 2 9 4 2 3" xfId="27680" xr:uid="{B778A613-DE9F-469D-A801-52C5B515EC0B}"/>
    <cellStyle name="Comma 2 9 4 2 4" xfId="19440" xr:uid="{9DA343F3-8486-4E5E-895C-5D6F3DCB88DB}"/>
    <cellStyle name="Comma 2 9 4 3" xfId="6699" xr:uid="{A20E7578-1886-4A32-9ACA-B648246B7EB6}"/>
    <cellStyle name="Comma 2 9 4 3 2" xfId="26463" xr:uid="{B87567CE-CE3C-4370-91A6-30582D0D47EB}"/>
    <cellStyle name="Comma 2 9 4 3 3" xfId="18287" xr:uid="{1E1673A9-BE94-4A60-BE9E-3BC0DF6DBEDA}"/>
    <cellStyle name="Comma 2 9 4 4" xfId="4469" xr:uid="{6B39DBFF-54BE-416E-B9E2-9848CFC08037}"/>
    <cellStyle name="Comma 2 9 4 4 2" xfId="16253" xr:uid="{9C1F97E9-DD53-4E93-9E3C-94F476BC4968}"/>
    <cellStyle name="Comma 2 9 4 5" xfId="11598" xr:uid="{E11E1E3A-AD8B-49FB-AE31-677166F8DF49}"/>
    <cellStyle name="Comma 2 9 4 5 2" xfId="23053" xr:uid="{85AE1E26-7801-43D5-8DE1-648F994C0316}"/>
    <cellStyle name="Comma 2 9 4 6" xfId="24532" xr:uid="{FFB23EAF-4385-4C4E-8D3F-4F9F0BD6E954}"/>
    <cellStyle name="Comma 2 9 4 7" xfId="14369" xr:uid="{770DBCD8-FF97-4F49-B5AD-5DEACC63384D}"/>
    <cellStyle name="Comma 2 9 5" xfId="3078" xr:uid="{7A3DB88B-60B9-4DC2-843C-B0365808E663}"/>
    <cellStyle name="Comma 2 9 5 2" xfId="6896" xr:uid="{40539DA5-501A-4BCE-B213-2C336FEED6A2}"/>
    <cellStyle name="Comma 2 9 5 2 2" xfId="26621" xr:uid="{3DEDE4A4-96C5-4D7F-8536-E32836C03646}"/>
    <cellStyle name="Comma 2 9 5 2 3" xfId="18462" xr:uid="{A44796AA-F973-4BEB-82CA-0D79BA2C1EF9}"/>
    <cellStyle name="Comma 2 9 5 3" xfId="4971" xr:uid="{B71BDDA6-0F0D-4C13-AB53-B072D672266B}"/>
    <cellStyle name="Comma 2 9 5 3 2" xfId="16755" xr:uid="{BFCE11B0-C4A9-46D0-8E34-485E2B5AA6BA}"/>
    <cellStyle name="Comma 2 9 5 4" xfId="11756" xr:uid="{C0267BED-08FA-4CA4-8F35-827FA8CA8527}"/>
    <cellStyle name="Comma 2 9 5 4 2" xfId="23211" xr:uid="{F601E7FE-C278-47D4-B94F-39FE9B99EC6E}"/>
    <cellStyle name="Comma 2 9 5 5" xfId="25030" xr:uid="{944C1D84-14D5-42A6-B2E0-E65EFFC3DADF}"/>
    <cellStyle name="Comma 2 9 5 6" xfId="14871" xr:uid="{09A8057E-EFE3-476B-A3F4-C9931DFA468A}"/>
    <cellStyle name="Comma 2 9 6" xfId="5398" xr:uid="{2F477C54-4E3C-49B6-9A1A-96284A2FC2DE}"/>
    <cellStyle name="Comma 2 9 6 2" xfId="25457" xr:uid="{2CE1EECB-51E7-490F-AE36-933A698C3E90}"/>
    <cellStyle name="Comma 2 9 6 3" xfId="17182" xr:uid="{6DDAFED3-2A0C-4574-B948-6BE514188981}"/>
    <cellStyle name="Comma 2 9 7" xfId="3936" xr:uid="{02A0D0CB-0A5B-44A0-B85B-502686435322}"/>
    <cellStyle name="Comma 2 9 7 2" xfId="15723" xr:uid="{77DD3AD3-1C80-4F81-AE4E-1AA93A2A4296}"/>
    <cellStyle name="Comma 2 9 8" xfId="11178" xr:uid="{7CFBCE18-9D3A-4284-9B1E-2BF4FC6DAF47}"/>
    <cellStyle name="Comma 2 9 8 2" xfId="22633" xr:uid="{BE7ACDA6-7ED4-4E0A-A143-A96B44CD2560}"/>
    <cellStyle name="Comma 2 9 9" xfId="24244" xr:uid="{C29918C2-9653-4D6E-8CB9-24C7788345C2}"/>
    <cellStyle name="Comma 2_2.11 Staff NG BS" xfId="5566" xr:uid="{3E0281C1-F594-481C-A82C-DC756DC580A9}"/>
    <cellStyle name="Comma 20" xfId="6434" xr:uid="{AE1F6299-A6C9-482D-8C98-C8522DEA7F27}"/>
    <cellStyle name="Comma 20 2" xfId="7828" xr:uid="{6562520B-5772-46FE-AB74-D628A74FC49F}"/>
    <cellStyle name="Comma 20 2 2" xfId="12603" xr:uid="{1266023B-C720-4545-8B51-4F4E71639C3A}"/>
    <cellStyle name="Comma 20 2 2 2" xfId="24058" xr:uid="{8185FA7C-68CB-4D7E-84D6-72273C41243C}"/>
    <cellStyle name="Comma 20 2 3" xfId="27535" xr:uid="{D7A26DA3-A655-46B9-81C3-C16958DCAD23}"/>
    <cellStyle name="Comma 20 2 4" xfId="19339" xr:uid="{D1D1C665-B92C-447E-B623-4AB97EFCE1FA}"/>
    <cellStyle name="Comma 20 3" xfId="11486" xr:uid="{F087BD2F-7FE1-44A5-9C4C-3E26B40B1F95}"/>
    <cellStyle name="Comma 20 3 2" xfId="22941" xr:uid="{BBC351CC-A9FA-45B3-897E-0D05871B42F0}"/>
    <cellStyle name="Comma 20 4" xfId="26349" xr:uid="{7DA10199-381F-4360-9E60-86AF2B7666A4}"/>
    <cellStyle name="Comma 20 5" xfId="18137" xr:uid="{AB885BCA-B8AD-4C69-AC86-6F036B13D5AD}"/>
    <cellStyle name="Comma 21" xfId="6435" xr:uid="{FF33F4A1-988F-436D-B702-D631FD506AFD}"/>
    <cellStyle name="Comma 21 2" xfId="7829" xr:uid="{F095C219-D231-4819-BC3F-EB1925EA79F5}"/>
    <cellStyle name="Comma 21 2 2" xfId="12604" xr:uid="{9969F51D-B3CC-4928-8341-F138C43C4A87}"/>
    <cellStyle name="Comma 21 2 2 2" xfId="24059" xr:uid="{1E906DD8-6D00-4722-9696-94C87ABA3E6C}"/>
    <cellStyle name="Comma 21 2 3" xfId="27536" xr:uid="{AAB16A9B-8000-4D85-82A8-0EA64A04ED76}"/>
    <cellStyle name="Comma 21 2 4" xfId="19340" xr:uid="{BDA4FB57-5385-4C02-9A9D-D31B113D7F54}"/>
    <cellStyle name="Comma 21 3" xfId="11487" xr:uid="{A196A271-F4DE-4F22-BEAC-2755131EC754}"/>
    <cellStyle name="Comma 21 3 2" xfId="22942" xr:uid="{97714B26-64A7-4DD2-997A-C6CBA6D2406A}"/>
    <cellStyle name="Comma 21 4" xfId="26350" xr:uid="{B18C956B-300A-4003-851D-F0AC2A693446}"/>
    <cellStyle name="Comma 21 5" xfId="18138" xr:uid="{87E83BC0-4C9E-49C0-B523-B509F3390E1C}"/>
    <cellStyle name="Comma 22" xfId="6805" xr:uid="{06507633-9EAB-4633-99F6-AC0B6FBD2A81}"/>
    <cellStyle name="Comma 22 2" xfId="8001" xr:uid="{08086E8F-D839-40D2-BB02-9DE889304E44}"/>
    <cellStyle name="Comma 22 2 2" xfId="12699" xr:uid="{F329BE6F-AA67-422A-A936-CC01DF866336}"/>
    <cellStyle name="Comma 22 2 2 2" xfId="24154" xr:uid="{1A2CAC39-6F74-44B4-A078-E95ABCBBFC68}"/>
    <cellStyle name="Comma 22 2 3" xfId="27699" xr:uid="{A90DDBBA-76C8-43F9-8C6D-0EA1EA35F4CF}"/>
    <cellStyle name="Comma 22 2 4" xfId="19456" xr:uid="{19F1767F-E0B6-4C9E-A31C-4BA69C75CFE0}"/>
    <cellStyle name="Comma 22 3" xfId="11670" xr:uid="{393C0202-8DFF-48DF-B594-B9D4F15C418C}"/>
    <cellStyle name="Comma 22 3 2" xfId="23125" xr:uid="{69DE9269-195F-494D-89DA-CD7CF6588D8E}"/>
    <cellStyle name="Comma 22 4" xfId="26535" xr:uid="{CF4F5F55-D67B-4C06-88E9-140FDA1135F4}"/>
    <cellStyle name="Comma 22 5" xfId="18375" xr:uid="{8BB45D77-4F28-4DCB-96B0-6AEE41D52A81}"/>
    <cellStyle name="Comma 23" xfId="6799" xr:uid="{BBB83D5B-7F8C-4686-A76E-0021572B4DC8}"/>
    <cellStyle name="Comma 23 2" xfId="7999" xr:uid="{B19E08C1-486C-4BAD-8E26-AB8957BC970E}"/>
    <cellStyle name="Comma 23 2 2" xfId="12697" xr:uid="{80EF2FA1-2F61-4DA3-AB96-37C33FB7DB32}"/>
    <cellStyle name="Comma 23 2 2 2" xfId="24152" xr:uid="{B40124DA-8989-4C24-B5E4-BBED67B55ADB}"/>
    <cellStyle name="Comma 23 2 3" xfId="27697" xr:uid="{FE59A11D-95F7-43EA-8951-79869075BCBE}"/>
    <cellStyle name="Comma 23 2 4" xfId="19454" xr:uid="{C9941C6A-3F8C-4A4C-865A-CD79D1F96193}"/>
    <cellStyle name="Comma 23 3" xfId="11668" xr:uid="{8F2CCC11-9FF5-44CB-8A00-E5FDD0B96BA4}"/>
    <cellStyle name="Comma 23 3 2" xfId="23123" xr:uid="{F77E73D9-B78A-4C10-BBBC-74E544830A3F}"/>
    <cellStyle name="Comma 23 4" xfId="26533" xr:uid="{5DA62D28-19CC-4CE9-B261-1518C1CCBAE7}"/>
    <cellStyle name="Comma 23 5" xfId="18372" xr:uid="{54BB7926-F42C-4D1E-B4EA-499E33B2EF37}"/>
    <cellStyle name="Comma 24" xfId="6817" xr:uid="{4F963BBA-D15B-4320-97AB-4363A3A799EB}"/>
    <cellStyle name="Comma 24 2" xfId="8009" xr:uid="{D4C9E3FD-E450-4EBC-8FE1-F50DB8EE8F3A}"/>
    <cellStyle name="Comma 24 2 2" xfId="12707" xr:uid="{6D4193BA-9C30-4A58-BA94-A34BF4A604C5}"/>
    <cellStyle name="Comma 24 2 2 2" xfId="24162" xr:uid="{713FCFE1-7D20-41AA-B456-B1F4546D4EC8}"/>
    <cellStyle name="Comma 24 2 3" xfId="27707" xr:uid="{5050005E-E57A-4909-806A-05170446980A}"/>
    <cellStyle name="Comma 24 2 4" xfId="19464" xr:uid="{BF0E8653-E457-48B5-B989-AD4ACC240F24}"/>
    <cellStyle name="Comma 24 3" xfId="11678" xr:uid="{AB7F7E13-9B95-4DD5-A1B1-9D94CD597F02}"/>
    <cellStyle name="Comma 24 3 2" xfId="23133" xr:uid="{CD7DC3FE-AA23-4260-A7B3-8A4BA749E793}"/>
    <cellStyle name="Comma 24 4" xfId="26543" xr:uid="{3BEF2C09-9EB5-4F82-9AD9-EA4FAE431EAC}"/>
    <cellStyle name="Comma 24 5" xfId="18384" xr:uid="{FC00832A-C912-421C-90E5-4DFD89FAE777}"/>
    <cellStyle name="Comma 25" xfId="6436" xr:uid="{F8530747-E42B-40BE-99FD-FC8B2032CF07}"/>
    <cellStyle name="Comma 25 2" xfId="7830" xr:uid="{A1ECAF83-121C-4EDB-BB98-F2E851F2940A}"/>
    <cellStyle name="Comma 25 2 2" xfId="12605" xr:uid="{5ABFBEB4-E7C1-48F2-B3D4-9E3B9EA0312E}"/>
    <cellStyle name="Comma 25 2 2 2" xfId="24060" xr:uid="{69A0C719-FB9B-427D-B2E7-F76307B18D16}"/>
    <cellStyle name="Comma 25 2 3" xfId="27537" xr:uid="{59FCD390-00F3-42B1-86C4-D10F05A8D038}"/>
    <cellStyle name="Comma 25 2 4" xfId="19341" xr:uid="{64077525-727B-43AE-BE08-31DEB6001075}"/>
    <cellStyle name="Comma 25 3" xfId="11488" xr:uid="{2CA5A1BD-B63A-42A2-8DAC-42CA34831852}"/>
    <cellStyle name="Comma 25 3 2" xfId="22943" xr:uid="{936B1B2C-4205-49EC-AF20-781E5F0F1526}"/>
    <cellStyle name="Comma 25 4" xfId="26351" xr:uid="{C64838F2-D368-476A-945B-1D8A9A883150}"/>
    <cellStyle name="Comma 25 5" xfId="18139" xr:uid="{8FB70FBB-D93F-4771-A9AC-AC367682E66F}"/>
    <cellStyle name="Comma 26" xfId="6437" xr:uid="{F5438131-876E-4204-8718-5E2D06FB6D5C}"/>
    <cellStyle name="Comma 26 2" xfId="7831" xr:uid="{B2A254C4-AE63-46C2-87BF-ACE81EE499EF}"/>
    <cellStyle name="Comma 26 2 2" xfId="12606" xr:uid="{DB5FAC16-7712-41E5-B3DE-5829176813E0}"/>
    <cellStyle name="Comma 26 2 2 2" xfId="24061" xr:uid="{C044A9D1-525D-45EC-8679-B960516ED36B}"/>
    <cellStyle name="Comma 26 2 3" xfId="27538" xr:uid="{61285548-A75C-4F17-97E1-998B8E9BD4EF}"/>
    <cellStyle name="Comma 26 2 4" xfId="19342" xr:uid="{B57FE88C-A2DB-4375-94E6-0F34598E3F61}"/>
    <cellStyle name="Comma 26 3" xfId="11489" xr:uid="{72F1FF64-4044-4EB8-8F38-AA480C41F5CB}"/>
    <cellStyle name="Comma 26 3 2" xfId="22944" xr:uid="{955A40D6-350E-4DEB-888A-1D3CB2712B48}"/>
    <cellStyle name="Comma 26 4" xfId="26352" xr:uid="{40961457-BD4E-45AB-9AFB-835B47DA87A2}"/>
    <cellStyle name="Comma 26 5" xfId="18140" xr:uid="{475060C3-95A7-42C9-9014-AA4D564C4DAB}"/>
    <cellStyle name="Comma 27" xfId="2483" xr:uid="{5CA71E59-2F18-4726-8006-921930D4A541}"/>
    <cellStyle name="Comma 27 2" xfId="2858" xr:uid="{2C244752-2A58-44DE-9208-420927FC4361}"/>
    <cellStyle name="Comma 27 2 2" xfId="8010" xr:uid="{8BC4359E-82E2-4ADD-B5B0-A2DD988E6496}"/>
    <cellStyle name="Comma 27 2 2 2" xfId="27708" xr:uid="{88CA9C44-7CF0-48BC-860D-822263230379}"/>
    <cellStyle name="Comma 27 2 2 3" xfId="19465" xr:uid="{99A70F80-F138-4683-B68B-92A56C5249C4}"/>
    <cellStyle name="Comma 27 2 3" xfId="4752" xr:uid="{29495EE9-2414-49DB-995B-8E9B433487C5}"/>
    <cellStyle name="Comma 27 2 3 2" xfId="16536" xr:uid="{CBF21F12-E3E0-4318-ACE6-BFC86596F2DB}"/>
    <cellStyle name="Comma 27 2 4" xfId="12708" xr:uid="{EA917E38-B6BE-4499-9F3B-DFE516CB17FE}"/>
    <cellStyle name="Comma 27 2 4 2" xfId="24163" xr:uid="{73099CD3-B778-4218-8CBF-F04560C6CB27}"/>
    <cellStyle name="Comma 27 2 5" xfId="24811" xr:uid="{0FD06311-F095-409E-9708-7154626BC4CA}"/>
    <cellStyle name="Comma 27 2 6" xfId="14651" xr:uid="{382712AC-87E0-4233-9C2A-0DEA15FEA35B}"/>
    <cellStyle name="Comma 27 3" xfId="2677" xr:uid="{EF4EDF5E-C63C-4E34-828B-E308617B0368}"/>
    <cellStyle name="Comma 27 3 2" xfId="4572" xr:uid="{BEE70F7A-47DE-401E-B258-DC6F09A23856}"/>
    <cellStyle name="Comma 27 3 2 2" xfId="16356" xr:uid="{D9A52630-1058-44AF-B466-1696547A0609}"/>
    <cellStyle name="Comma 27 3 3" xfId="24633" xr:uid="{ECC02DC4-1596-484D-AC1B-E5CF8F91A724}"/>
    <cellStyle name="Comma 27 3 4" xfId="14471" xr:uid="{68820A04-D263-4818-A789-B249A4CDB71C}"/>
    <cellStyle name="Comma 27 4" xfId="3358" xr:uid="{B3E016BA-F7D4-4CF9-9EBC-81A7E20C4020}"/>
    <cellStyle name="Comma 27 4 2" xfId="5249" xr:uid="{312B7244-D0D6-45CF-BFD4-94681AAF5467}"/>
    <cellStyle name="Comma 27 4 2 2" xfId="17033" xr:uid="{E5F583BC-44BE-4BFE-8A6C-9B0D4FCF2139}"/>
    <cellStyle name="Comma 27 4 3" xfId="25308" xr:uid="{855439ED-2B17-44D0-BDEE-C52C4D646040}"/>
    <cellStyle name="Comma 27 4 4" xfId="15150" xr:uid="{AB9E9759-394C-446F-B47E-BDF47099ED4B}"/>
    <cellStyle name="Comma 27 5" xfId="6819" xr:uid="{27A530B3-12D9-4736-A81C-1E28C0895303}"/>
    <cellStyle name="Comma 27 5 2" xfId="26544" xr:uid="{5B1A190C-764F-4C4C-8A8E-4D86107BA8D6}"/>
    <cellStyle name="Comma 27 5 3" xfId="18385" xr:uid="{33FB5533-174C-433C-AA24-2AC9B49701F8}"/>
    <cellStyle name="Comma 27 6" xfId="4383" xr:uid="{8C7C8232-447F-4353-B183-CC1E4A5DF430}"/>
    <cellStyle name="Comma 27 6 2" xfId="16167" xr:uid="{03273941-5EF1-4CCF-A26F-C1AA9EB175BA}"/>
    <cellStyle name="Comma 27 7" xfId="11679" xr:uid="{20DC1C47-9581-458C-9CB4-E7B22AE106E6}"/>
    <cellStyle name="Comma 27 7 2" xfId="23134" xr:uid="{58F23148-784A-4B9A-904C-CD3C94176B31}"/>
    <cellStyle name="Comma 27 8" xfId="24448" xr:uid="{7BF81641-562A-47EF-A850-BF093A2B2B4F}"/>
    <cellStyle name="Comma 27 9" xfId="14281" xr:uid="{574213D6-DB0B-4365-B108-A182FA9AA605}"/>
    <cellStyle name="Comma 28" xfId="7009" xr:uid="{1176009A-7B5C-407E-96E5-E45825C018CA}"/>
    <cellStyle name="Comma 28 2" xfId="11860" xr:uid="{6700EA47-8EA9-4D2A-B3E2-3C5624AE368C}"/>
    <cellStyle name="Comma 28 2 2" xfId="23315" xr:uid="{3988D052-6A21-47F5-80E8-1DFBCC1080AA}"/>
    <cellStyle name="Comma 28 3" xfId="26725" xr:uid="{26A38414-290F-4F18-B955-25BACBC52658}"/>
    <cellStyle name="Comma 28 4" xfId="18571" xr:uid="{FE603348-7664-4940-BADE-060128269800}"/>
    <cellStyle name="Comma 29" xfId="11202" xr:uid="{7DACF293-F5D2-4C08-9CAB-B42F1B26AE28}"/>
    <cellStyle name="Comma 29 2" xfId="22657" xr:uid="{8F586C82-27CD-412C-AA77-DAE7ADAC9148}"/>
    <cellStyle name="Comma 3" xfId="117" xr:uid="{FC1DC14D-A780-43EE-81F0-C7B9C2F81054}"/>
    <cellStyle name="Comma 3 10" xfId="3475" xr:uid="{FE4763B1-C3CF-47DA-85E4-96FCF6F3331B}"/>
    <cellStyle name="Comma 3 10 2" xfId="5399" xr:uid="{C3A2798A-A4FD-4B54-A458-CBFEFC6D4CB2}"/>
    <cellStyle name="Comma 3 10 2 2" xfId="17183" xr:uid="{BD3205B0-D9DC-4842-92A6-3312B6168B01}"/>
    <cellStyle name="Comma 3 10 3" xfId="25458" xr:uid="{D0FB584C-9F56-4F98-97E6-F87A2E1CEFF3}"/>
    <cellStyle name="Comma 3 10 4" xfId="15263" xr:uid="{C6B4FBED-7288-453B-B410-E816630CE876}"/>
    <cellStyle name="Comma 3 11" xfId="3937" xr:uid="{9C7FDB05-5427-4D4B-AC3E-EE42947D5267}"/>
    <cellStyle name="Comma 3 11 2" xfId="15724" xr:uid="{6F3474F7-BADD-44FF-8FB6-3FEC58EB63DA}"/>
    <cellStyle name="Comma 3 12" xfId="11179" xr:uid="{0D36A870-3162-4766-B6AA-2E8DA83EFFD2}"/>
    <cellStyle name="Comma 3 12 2" xfId="22634" xr:uid="{8AF158B5-4055-4B4E-9684-6E5F81B5FBA4}"/>
    <cellStyle name="Comma 3 127" xfId="1035" xr:uid="{0FDB93AE-5A36-43BA-8C91-793984D5CBF0}"/>
    <cellStyle name="Comma 3 127 2" xfId="1066" xr:uid="{D0A4E2F9-8556-40B1-96C4-CE7FB2703F03}"/>
    <cellStyle name="Comma 3 127 2 2" xfId="13657" xr:uid="{2EEC1A10-04A0-4974-BDB3-06C364F67AEF}"/>
    <cellStyle name="Comma 3 127 3" xfId="13640" xr:uid="{460884BA-930A-480A-9509-76D89719C21A}"/>
    <cellStyle name="Comma 3 13" xfId="5567" xr:uid="{7A2D6B93-7DBC-406D-B711-9B62E755C313}"/>
    <cellStyle name="Comma 3 13 2" xfId="5837" xr:uid="{62E09B71-D73E-4F02-B16E-F99368286E46}"/>
    <cellStyle name="Comma 3 13 2 2" xfId="7269" xr:uid="{A4FFE378-D101-4D2B-8083-EA63373709FC}"/>
    <cellStyle name="Comma 3 13 2 2 2" xfId="12065" xr:uid="{E3575942-F716-4C64-8F1D-48A5532C5826}"/>
    <cellStyle name="Comma 3 13 2 2 2 2" xfId="23520" xr:uid="{26E3F933-E672-4F22-89DB-A4E2BB41FF4D}"/>
    <cellStyle name="Comma 3 13 2 2 3" xfId="26985" xr:uid="{4585EAE1-FBA6-474A-B383-3EBAE3A3D657}"/>
    <cellStyle name="Comma 3 13 2 2 4" xfId="18795" xr:uid="{95CC1910-C65B-494B-AE2D-5A43AE4C05CC}"/>
    <cellStyle name="Comma 3 13 2 3" xfId="11295" xr:uid="{511F2F02-4254-4FD7-B671-67D474E3D583}"/>
    <cellStyle name="Comma 3 13 2 3 2" xfId="22750" xr:uid="{CB59B388-79F1-467D-8AFC-4D7B313D9092}"/>
    <cellStyle name="Comma 3 13 2 4" xfId="25811" xr:uid="{C043AE19-EDC3-40DC-ADB1-2CA86C697DBD}"/>
    <cellStyle name="Comma 3 13 2 5" xfId="17569" xr:uid="{0E9D2814-79F2-476A-931F-C43BFA54AF68}"/>
    <cellStyle name="Comma 3 13 3" xfId="7010" xr:uid="{47FC67DF-A8BD-40DF-950F-04B71BD04194}"/>
    <cellStyle name="Comma 3 13 3 2" xfId="11861" xr:uid="{39092C41-83B6-45FB-8EC0-9108AC6BECF7}"/>
    <cellStyle name="Comma 3 13 3 2 2" xfId="23316" xr:uid="{6D102887-6645-469C-A41C-1D3C0B5AB6FA}"/>
    <cellStyle name="Comma 3 13 3 3" xfId="26726" xr:uid="{0FD25433-EBF9-4DCA-96D2-BD04207EA40F}"/>
    <cellStyle name="Comma 3 13 3 4" xfId="18572" xr:uid="{68105AD0-0ACB-4463-AF0D-811C4616AB3C}"/>
    <cellStyle name="Comma 3 13 4" xfId="11203" xr:uid="{A249842B-EBB8-4E47-B520-E1D50641AE3A}"/>
    <cellStyle name="Comma 3 13 4 2" xfId="22658" xr:uid="{F3831358-E238-4261-A853-02632873856E}"/>
    <cellStyle name="Comma 3 13 5" xfId="25619" xr:uid="{89245E23-7087-40E6-9CC6-58672D7BB529}"/>
    <cellStyle name="Comma 3 13 6" xfId="17347" xr:uid="{D4F58461-0E9D-46CD-BA03-A389809275C8}"/>
    <cellStyle name="Comma 3 14" xfId="24245" xr:uid="{73A72151-00AC-4692-A342-7A94BA2CF743}"/>
    <cellStyle name="Comma 3 15" xfId="12774" xr:uid="{3A229655-8599-4DFD-9C6F-0C914F0ACC6F}"/>
    <cellStyle name="Comma 3 2" xfId="182" xr:uid="{A1E287C5-38F5-44CC-94DC-829CDD9069BE}"/>
    <cellStyle name="Comma 3 2 10" xfId="3529" xr:uid="{90338757-110A-43DF-AA3F-3D4259897281}"/>
    <cellStyle name="Comma 3 2 10 2" xfId="15317" xr:uid="{D230E6FF-2E6B-4448-883D-B02F0ED56A05}"/>
    <cellStyle name="Comma 3 2 11" xfId="3938" xr:uid="{23965DB4-AA63-4BBE-8794-8145BF70979E}"/>
    <cellStyle name="Comma 3 2 11 2" xfId="15725" xr:uid="{3B37222B-6C65-426E-A4E0-8B087B739F30}"/>
    <cellStyle name="Comma 3 2 12" xfId="11180" xr:uid="{19C0E526-184D-41B4-B5C4-A67690FE3B9B}"/>
    <cellStyle name="Comma 3 2 12 2" xfId="22635" xr:uid="{CFAF611E-6E9D-4D57-969B-21CF6F652995}"/>
    <cellStyle name="Comma 3 2 13" xfId="24246" xr:uid="{28E0C480-6261-46BF-AA85-56FA1C13805A}"/>
    <cellStyle name="Comma 3 2 14" xfId="12833" xr:uid="{39EA891A-5344-47C8-A97C-A2CD68244041}"/>
    <cellStyle name="Comma 3 2 2" xfId="285" xr:uid="{8529005A-2D02-4AD4-846D-D9BEE55EE23E}"/>
    <cellStyle name="Comma 3 2 2 10" xfId="11181" xr:uid="{8F43A026-869E-4978-B5C8-B413F2633B6D}"/>
    <cellStyle name="Comma 3 2 2 10 2" xfId="22636" xr:uid="{56C11AE8-0779-4D12-9697-49B25CBC266B}"/>
    <cellStyle name="Comma 3 2 2 11" xfId="24247" xr:uid="{28FD5AA9-182A-4412-A4FE-87DC148124C7}"/>
    <cellStyle name="Comma 3 2 2 12" xfId="12936" xr:uid="{430E6A14-D2D5-4279-8824-E0314115F8A2}"/>
    <cellStyle name="Comma 3 2 2 2" xfId="716" xr:uid="{41796F26-D1E7-4FE8-A8AA-19EFB2A5A4F6}"/>
    <cellStyle name="Comma 3 2 2 2 10" xfId="13363" xr:uid="{42A4D171-6F3A-4AD3-AD63-716D31EA6368}"/>
    <cellStyle name="Comma 3 2 2 2 2" xfId="2847" xr:uid="{A425096D-3F20-43E3-92EE-774DB75B2F0D}"/>
    <cellStyle name="Comma 3 2 2 2 2 2" xfId="7722" xr:uid="{C2828A46-3DEC-469B-9899-75CA10FBD576}"/>
    <cellStyle name="Comma 3 2 2 2 2 2 2" xfId="12497" xr:uid="{AFD7ACFA-1E88-46BF-BA54-97F0841C3FFA}"/>
    <cellStyle name="Comma 3 2 2 2 2 2 2 2" xfId="23952" xr:uid="{3211E5B4-4F27-4CF7-AC31-3AF139BA6245}"/>
    <cellStyle name="Comma 3 2 2 2 2 2 3" xfId="27429" xr:uid="{9F889E0E-3162-4D63-A09A-4F6983DA35D6}"/>
    <cellStyle name="Comma 3 2 2 2 2 2 4" xfId="19233" xr:uid="{FF01B183-8B26-4018-8DC8-0BD342196B72}"/>
    <cellStyle name="Comma 3 2 2 2 2 3" xfId="6291" xr:uid="{3D23ECE6-8D12-4895-AB11-DAC42D7C8F1E}"/>
    <cellStyle name="Comma 3 2 2 2 2 3 2" xfId="26243" xr:uid="{C7FB6B14-E126-4583-BC2F-16FC7F84BC12}"/>
    <cellStyle name="Comma 3 2 2 2 2 3 3" xfId="18008" xr:uid="{D4C968AA-69AC-4483-9703-FA1E5C1603B7}"/>
    <cellStyle name="Comma 3 2 2 2 2 4" xfId="4741" xr:uid="{6F1E1BA8-177C-42D6-A312-D842946E0D07}"/>
    <cellStyle name="Comma 3 2 2 2 2 4 2" xfId="16525" xr:uid="{319F611C-4567-4706-B308-B259DC3FEF19}"/>
    <cellStyle name="Comma 3 2 2 2 2 5" xfId="11464" xr:uid="{9E18377D-693D-4D09-8E66-4F538CED9C94}"/>
    <cellStyle name="Comma 3 2 2 2 2 5 2" xfId="22919" xr:uid="{02F80410-943C-4862-B0BE-06827627095B}"/>
    <cellStyle name="Comma 3 2 2 2 2 6" xfId="24801" xr:uid="{3DDA7263-D3DA-4A94-AC91-31D85E517E1C}"/>
    <cellStyle name="Comma 3 2 2 2 2 7" xfId="14640" xr:uid="{DE5D7ED3-4020-4EB0-8399-0D2C30FB174D}"/>
    <cellStyle name="Comma 3 2 2 2 3" xfId="2666" xr:uid="{9243FBEE-1719-4C03-97C5-0E6B1C4A8062}"/>
    <cellStyle name="Comma 3 2 2 2 3 2" xfId="7105" xr:uid="{6DCBD084-0F4F-47E4-A475-6FC69F59828A}"/>
    <cellStyle name="Comma 3 2 2 2 3 2 2" xfId="26821" xr:uid="{82D75432-AF76-4FA0-8710-4911206FF804}"/>
    <cellStyle name="Comma 3 2 2 2 3 2 3" xfId="18666" xr:uid="{DC474796-0D20-436B-9328-A6BEAFADAF0F}"/>
    <cellStyle name="Comma 3 2 2 2 3 3" xfId="4561" xr:uid="{B7605522-18DA-47E7-A446-7CE4E15B1280}"/>
    <cellStyle name="Comma 3 2 2 2 3 3 2" xfId="16345" xr:uid="{241677C4-3D3D-44BE-9A9D-E62B8E05E182}"/>
    <cellStyle name="Comma 3 2 2 2 3 4" xfId="11955" xr:uid="{2D535701-DC79-48E6-B4A9-042154CC3F08}"/>
    <cellStyle name="Comma 3 2 2 2 3 4 2" xfId="23410" xr:uid="{C5991F78-6E8D-4FD6-8E6F-408AFEB3743E}"/>
    <cellStyle name="Comma 3 2 2 2 3 5" xfId="24623" xr:uid="{AEB2731D-8049-4508-ADB4-0ED327527E88}"/>
    <cellStyle name="Comma 3 2 2 2 3 6" xfId="14461" xr:uid="{D95A9408-362B-47F1-A1C2-6CF9DB6A8721}"/>
    <cellStyle name="Comma 3 2 2 2 4" xfId="3342" xr:uid="{5B8D5FB8-EA39-4960-8D94-86FA2B55E8E7}"/>
    <cellStyle name="Comma 3 2 2 2 4 2" xfId="5234" xr:uid="{CCE40372-5D04-4491-A6D1-D45BDB5F3E61}"/>
    <cellStyle name="Comma 3 2 2 2 4 2 2" xfId="17018" xr:uid="{D7628D11-B1A2-4E0E-BB25-50B337A87D7E}"/>
    <cellStyle name="Comma 3 2 2 2 4 3" xfId="25293" xr:uid="{A9CD58BA-DD10-4DD4-8A13-32D26A49A7B3}"/>
    <cellStyle name="Comma 3 2 2 2 4 4" xfId="15134" xr:uid="{06EAD909-5538-4338-80DA-07C08EB4799A}"/>
    <cellStyle name="Comma 3 2 2 2 5" xfId="2462" xr:uid="{E45B3823-9462-43E4-9D09-7E97F9533492}"/>
    <cellStyle name="Comma 3 2 2 2 5 2" xfId="5672" xr:uid="{AE8A86DB-D195-477D-9A8F-7416F868F2BB}"/>
    <cellStyle name="Comma 3 2 2 2 5 2 2" xfId="17440" xr:uid="{03855BC1-190C-49E8-8A05-97E3B4DDDB62}"/>
    <cellStyle name="Comma 3 2 2 2 5 3" xfId="25701" xr:uid="{5B5EBC30-7965-47F2-94AC-5BC6C743021C}"/>
    <cellStyle name="Comma 3 2 2 2 5 4" xfId="14265" xr:uid="{0EAE7969-250E-4CE1-9900-D57B8FACE57F}"/>
    <cellStyle name="Comma 3 2 2 2 6" xfId="3842" xr:uid="{783708DE-9D4F-4D3F-AA93-BFBCD34F64ED}"/>
    <cellStyle name="Comma 3 2 2 2 6 2" xfId="15630" xr:uid="{7DEA9909-1D22-436B-BADD-8E6DA64A80E4}"/>
    <cellStyle name="Comma 3 2 2 2 7" xfId="4365" xr:uid="{22DAA75D-39C8-4012-88B7-1FAB8DA6EED7}"/>
    <cellStyle name="Comma 3 2 2 2 7 2" xfId="16149" xr:uid="{6164D7AE-A191-4983-A4A4-E0D212D3503C}"/>
    <cellStyle name="Comma 3 2 2 2 8" xfId="11283" xr:uid="{36E5B540-D456-4A1F-9072-EAD4878D5D58}"/>
    <cellStyle name="Comma 3 2 2 2 8 2" xfId="22738" xr:uid="{B99E0B14-B99C-4BD6-AEE8-6E3DEDF05B80}"/>
    <cellStyle name="Comma 3 2 2 2 9" xfId="24438" xr:uid="{E993D830-CAA1-49D7-88C7-5CE4783E48D2}"/>
    <cellStyle name="Comma 3 2 2 3" xfId="501" xr:uid="{69B214D9-A24B-409F-B0CF-C836753A6430}"/>
    <cellStyle name="Comma 3 2 2 3 2" xfId="2758" xr:uid="{CFAB669E-F326-4DD2-A57F-5B69ACFBE6AA}"/>
    <cellStyle name="Comma 3 2 2 3 2 2" xfId="7469" xr:uid="{AB4564DF-8A67-47CB-840F-927FD524802D}"/>
    <cellStyle name="Comma 3 2 2 3 2 2 2" xfId="18987" xr:uid="{3455D217-18F9-41EF-B5BD-C42BFA2AB4F9}"/>
    <cellStyle name="Comma 3 2 2 3 2 3" xfId="12253" xr:uid="{B910BD28-2A5C-4E40-908A-D2CB26A64757}"/>
    <cellStyle name="Comma 3 2 2 3 2 3 2" xfId="23708" xr:uid="{A33528B0-F0DF-4687-B261-DC78CDB003BE}"/>
    <cellStyle name="Comma 3 2 2 3 2 4" xfId="27185" xr:uid="{3575CAE0-AD9B-420C-B4FC-F68EBAE53263}"/>
    <cellStyle name="Comma 3 2 2 3 2 5" xfId="14552" xr:uid="{CD05D7FF-79E3-4B62-A986-E9C88DB2F673}"/>
    <cellStyle name="Comma 3 2 2 3 3" xfId="6038" xr:uid="{AB7E94B8-EF14-4F9C-BA87-70D298D90B93}"/>
    <cellStyle name="Comma 3 2 2 3 3 2" xfId="25999" xr:uid="{B86ABDAF-FA2F-4576-807F-30FC32B37D9D}"/>
    <cellStyle name="Comma 3 2 2 3 3 3" xfId="17760" xr:uid="{B8A8D927-773F-4E51-82B6-DAFB76AB7C22}"/>
    <cellStyle name="Comma 3 2 2 3 4" xfId="4652" xr:uid="{942FBDC9-75B6-4507-9E61-AED1C617AE6C}"/>
    <cellStyle name="Comma 3 2 2 3 4 2" xfId="16436" xr:uid="{E9F45111-5DB8-4CDB-8495-34999FF90442}"/>
    <cellStyle name="Comma 3 2 2 3 5" xfId="11376" xr:uid="{2E79AB61-47E6-4EF1-87D7-9DBF5F13B60B}"/>
    <cellStyle name="Comma 3 2 2 3 5 2" xfId="22831" xr:uid="{C1A51677-B535-4DF8-9A1D-747180C3E8F4}"/>
    <cellStyle name="Comma 3 2 2 3 6" xfId="24713" xr:uid="{649B4EAD-C369-4209-90C1-13DF726F35FA}"/>
    <cellStyle name="Comma 3 2 2 3 7" xfId="13149" xr:uid="{CEFFCE6B-6C47-44CC-8DD3-E4E4CE815822}"/>
    <cellStyle name="Comma 3 2 2 4" xfId="2577" xr:uid="{EDA883BF-B634-4992-BD8C-774D465CE57A}"/>
    <cellStyle name="Comma 3 2 2 4 2" xfId="7834" xr:uid="{9C9CC3A0-BF1E-4CC0-8EEB-22E6859CBC58}"/>
    <cellStyle name="Comma 3 2 2 4 2 2" xfId="12609" xr:uid="{75F2B0DC-4728-4F5C-A40D-78FEB7F4CCE4}"/>
    <cellStyle name="Comma 3 2 2 4 2 2 2" xfId="24064" xr:uid="{7BEF3804-CE43-4C31-90BA-8160AEBB1920}"/>
    <cellStyle name="Comma 3 2 2 4 2 3" xfId="27541" xr:uid="{DFB8F055-6BC5-411A-AD8F-87901ED5CCF5}"/>
    <cellStyle name="Comma 3 2 2 4 2 4" xfId="19345" xr:uid="{195D3D74-3E26-4664-8EF0-675304B7EE71}"/>
    <cellStyle name="Comma 3 2 2 4 3" xfId="6440" xr:uid="{8147DA3D-927A-4C79-A5EB-7B2F77FD277D}"/>
    <cellStyle name="Comma 3 2 2 4 3 2" xfId="26355" xr:uid="{AE7E4142-7A66-4CD2-BF1D-18C5F7D3ABD0}"/>
    <cellStyle name="Comma 3 2 2 4 3 3" xfId="18143" xr:uid="{57E9DB3C-DB52-4396-B4A4-BAE452CC582C}"/>
    <cellStyle name="Comma 3 2 2 4 4" xfId="4472" xr:uid="{6F369BA5-F861-4D05-B432-8E7A67A4CCF7}"/>
    <cellStyle name="Comma 3 2 2 4 4 2" xfId="16256" xr:uid="{03BE02AB-5B6B-4224-B722-F831846D6E3B}"/>
    <cellStyle name="Comma 3 2 2 4 5" xfId="11492" xr:uid="{66BF0C60-2DBE-43FA-A69B-6A3AA708C219}"/>
    <cellStyle name="Comma 3 2 2 4 5 2" xfId="22947" xr:uid="{FA593344-A597-4E88-99A1-2ED76FAD7936}"/>
    <cellStyle name="Comma 3 2 2 4 6" xfId="24535" xr:uid="{54D5BEC2-2A3E-446B-A8BF-0BEAA25736D6}"/>
    <cellStyle name="Comma 3 2 2 4 7" xfId="14372" xr:uid="{A5694156-898C-487C-913E-DDA240FB840E}"/>
    <cellStyle name="Comma 3 2 2 5" xfId="3081" xr:uid="{9C37AF7E-0EAF-4424-A5A2-26BD237808AF}"/>
    <cellStyle name="Comma 3 2 2 5 2" xfId="6899" xr:uid="{AB5B4DB8-447F-4F47-AD1F-CBFE4F0C3D6E}"/>
    <cellStyle name="Comma 3 2 2 5 2 2" xfId="26624" xr:uid="{33AB913D-A07A-4B6E-8D6F-CA6096927C15}"/>
    <cellStyle name="Comma 3 2 2 5 2 3" xfId="18465" xr:uid="{A2E45871-E47D-4EF0-A315-32975A5065B0}"/>
    <cellStyle name="Comma 3 2 2 5 3" xfId="4974" xr:uid="{87ED7D3F-7DC7-467B-B6FB-C215EB861CB6}"/>
    <cellStyle name="Comma 3 2 2 5 3 2" xfId="16758" xr:uid="{49A143F6-B2B9-4644-AA0A-C3B461C73490}"/>
    <cellStyle name="Comma 3 2 2 5 4" xfId="11759" xr:uid="{6762A3C6-AC2C-459D-8640-5343206E55AC}"/>
    <cellStyle name="Comma 3 2 2 5 4 2" xfId="23214" xr:uid="{7866C234-75AC-4D49-AB4D-9074516993AC}"/>
    <cellStyle name="Comma 3 2 2 5 5" xfId="25033" xr:uid="{51BD5F82-455E-42E8-BBC4-38BBDC80445D}"/>
    <cellStyle name="Comma 3 2 2 5 6" xfId="14874" xr:uid="{C304929C-98DA-4369-9C27-FF5A9E551E39}"/>
    <cellStyle name="Comma 3 2 2 6" xfId="1420" xr:uid="{58A81079-CC8C-4E31-8D0C-268AEE34A729}"/>
    <cellStyle name="Comma 3 2 2 6 2" xfId="5401" xr:uid="{ED5D4A26-3AC6-4879-A1A5-7EFD0C9A7DA5}"/>
    <cellStyle name="Comma 3 2 2 6 2 2" xfId="17185" xr:uid="{021E4216-3D7F-45A0-907E-312BD6129853}"/>
    <cellStyle name="Comma 3 2 2 6 3" xfId="25460" xr:uid="{79165A63-89E2-4FC5-BDF8-2178F77DFC20}"/>
    <cellStyle name="Comma 3 2 2 6 4" xfId="13863" xr:uid="{72ECE328-D069-495B-8E4A-E11649525219}"/>
    <cellStyle name="Comma 3 2 2 7" xfId="917" xr:uid="{00EC74D9-F463-47B3-8EA6-4DA90B61C7BE}"/>
    <cellStyle name="Comma 3 2 2 7 2" xfId="13564" xr:uid="{60F667EF-9F17-42C6-BC65-C31CB3C01670}"/>
    <cellStyle name="Comma 3 2 2 8" xfId="3632" xr:uid="{283438E6-DF16-4007-AF6B-F171138CE635}"/>
    <cellStyle name="Comma 3 2 2 8 2" xfId="15420" xr:uid="{12667281-D9B5-45B4-862A-3E72E218C9A5}"/>
    <cellStyle name="Comma 3 2 2 9" xfId="3939" xr:uid="{EDBB70C4-053B-4FE2-8286-4C0EDF7173DA}"/>
    <cellStyle name="Comma 3 2 2 9 2" xfId="15726" xr:uid="{3A3A3E84-075F-4F1A-BFD4-60849644C254}"/>
    <cellStyle name="Comma 3 2 3" xfId="613" xr:uid="{0444F965-5274-44CB-98B3-971539625C98}"/>
    <cellStyle name="Comma 3 2 3 10" xfId="11182" xr:uid="{D42C6C52-6482-448C-B760-64D33B9806A4}"/>
    <cellStyle name="Comma 3 2 3 10 2" xfId="22637" xr:uid="{2AFBB2E9-B7C1-4271-8293-82512F315783}"/>
    <cellStyle name="Comma 3 2 3 11" xfId="24248" xr:uid="{E8A53DC4-F9B0-476B-819A-09DD00D7ECF9}"/>
    <cellStyle name="Comma 3 2 3 12" xfId="13260" xr:uid="{198C1815-CB61-4F4A-8CFE-C227B289778F}"/>
    <cellStyle name="Comma 3 2 3 2" xfId="2463" xr:uid="{7983BF6C-90AC-4E9C-AB9A-F1803A71281A}"/>
    <cellStyle name="Comma 3 2 3 2 2" xfId="2848" xr:uid="{48542203-CE6C-4A04-8EB4-873017BF72F7}"/>
    <cellStyle name="Comma 3 2 3 2 2 2" xfId="7723" xr:uid="{3F7D074C-B3B5-462C-8F4A-F59C476223E2}"/>
    <cellStyle name="Comma 3 2 3 2 2 2 2" xfId="12498" xr:uid="{BBF154D6-524C-47F8-9C06-CBB14DB6647D}"/>
    <cellStyle name="Comma 3 2 3 2 2 2 2 2" xfId="23953" xr:uid="{5E01F703-9D85-4822-9888-B890FF4A8FDF}"/>
    <cellStyle name="Comma 3 2 3 2 2 2 3" xfId="27430" xr:uid="{0D22585F-53FD-4A1A-B8FD-D7821DC1DB12}"/>
    <cellStyle name="Comma 3 2 3 2 2 2 4" xfId="19234" xr:uid="{4B4A76D5-C80D-46CE-BC5C-85304E90135B}"/>
    <cellStyle name="Comma 3 2 3 2 2 3" xfId="6292" xr:uid="{404978CE-3EC4-4650-8774-A48427EB024A}"/>
    <cellStyle name="Comma 3 2 3 2 2 3 2" xfId="26244" xr:uid="{C4A2DD76-1DB3-4FED-B0BC-46DB3998A661}"/>
    <cellStyle name="Comma 3 2 3 2 2 3 3" xfId="18009" xr:uid="{1F05B775-91EA-4A8A-91BD-41F4D59B30FE}"/>
    <cellStyle name="Comma 3 2 3 2 2 4" xfId="4742" xr:uid="{7BD5A017-07BC-4A58-B81F-4F95A3FB412B}"/>
    <cellStyle name="Comma 3 2 3 2 2 4 2" xfId="16526" xr:uid="{0D5145C8-793C-4B74-8AFC-B31EA162535B}"/>
    <cellStyle name="Comma 3 2 3 2 2 5" xfId="11465" xr:uid="{84F653A9-0724-4077-9238-5CCE658F1945}"/>
    <cellStyle name="Comma 3 2 3 2 2 5 2" xfId="22920" xr:uid="{2EB4CCBD-5B71-4693-A198-AA013DE4727B}"/>
    <cellStyle name="Comma 3 2 3 2 2 6" xfId="24802" xr:uid="{E4647EFE-4489-4649-B297-B2F977368E44}"/>
    <cellStyle name="Comma 3 2 3 2 2 7" xfId="14641" xr:uid="{8E56E391-FB7F-416A-918F-CB11A2228045}"/>
    <cellStyle name="Comma 3 2 3 2 3" xfId="2667" xr:uid="{DA799451-0A05-4634-B9E8-76340686B786}"/>
    <cellStyle name="Comma 3 2 3 2 3 2" xfId="7106" xr:uid="{4E142FAC-2918-42D6-B408-47303B59FFE6}"/>
    <cellStyle name="Comma 3 2 3 2 3 2 2" xfId="26822" xr:uid="{32114EB8-97B6-4591-A425-B24E8D2DC2FF}"/>
    <cellStyle name="Comma 3 2 3 2 3 2 3" xfId="18667" xr:uid="{BF45928C-F870-444D-BF54-2ECE41887913}"/>
    <cellStyle name="Comma 3 2 3 2 3 3" xfId="4562" xr:uid="{7C150B9B-4338-4E23-8E7D-4609D0B2D940}"/>
    <cellStyle name="Comma 3 2 3 2 3 3 2" xfId="16346" xr:uid="{7DA42557-E833-47A8-B66E-DCBCCE07BA11}"/>
    <cellStyle name="Comma 3 2 3 2 3 4" xfId="11956" xr:uid="{0CC6B13F-2C5A-4517-9D1F-B2DEF139097D}"/>
    <cellStyle name="Comma 3 2 3 2 3 4 2" xfId="23411" xr:uid="{CC31F154-FC9D-4EC2-A8E4-7B14013E5ADE}"/>
    <cellStyle name="Comma 3 2 3 2 3 5" xfId="24624" xr:uid="{4CA5D1D6-1B52-4EE2-9CB8-2D70EE91C962}"/>
    <cellStyle name="Comma 3 2 3 2 3 6" xfId="14462" xr:uid="{84CEC2C8-A842-45EF-862C-B1C8BB8009B4}"/>
    <cellStyle name="Comma 3 2 3 2 4" xfId="3343" xr:uid="{3CBD0B0D-D285-4A66-A876-354B912D7AB6}"/>
    <cellStyle name="Comma 3 2 3 2 4 2" xfId="5235" xr:uid="{796B6CB6-867D-4B9D-9E28-2189DB82ED49}"/>
    <cellStyle name="Comma 3 2 3 2 4 2 2" xfId="17019" xr:uid="{06F65F89-346C-4650-B9F8-F162BA1A37AE}"/>
    <cellStyle name="Comma 3 2 3 2 4 3" xfId="25294" xr:uid="{4D574E50-291E-4BE2-98B3-34290ADB518B}"/>
    <cellStyle name="Comma 3 2 3 2 4 4" xfId="15135" xr:uid="{10C586F2-CD2D-4336-A38E-B2C3E702A7D6}"/>
    <cellStyle name="Comma 3 2 3 2 5" xfId="5673" xr:uid="{66A32221-D3FC-42B3-B498-CCEA07487128}"/>
    <cellStyle name="Comma 3 2 3 2 5 2" xfId="25702" xr:uid="{9FFE14B3-7721-47A9-9C4E-A7B6FE6AF409}"/>
    <cellStyle name="Comma 3 2 3 2 5 3" xfId="17441" xr:uid="{B393FFC6-2454-4C9E-90D5-DFFE8D57E2FA}"/>
    <cellStyle name="Comma 3 2 3 2 6" xfId="4366" xr:uid="{1405FC1E-0DAA-4167-A4E2-3A9FDD6C94A3}"/>
    <cellStyle name="Comma 3 2 3 2 6 2" xfId="16150" xr:uid="{1E52EA37-DC9E-48E4-9ED3-0777CB6D4B3E}"/>
    <cellStyle name="Comma 3 2 3 2 7" xfId="11284" xr:uid="{BD280D98-82DA-4A09-99C7-BA133D372832}"/>
    <cellStyle name="Comma 3 2 3 2 7 2" xfId="22739" xr:uid="{1E931BEF-8A62-47E2-A95C-E2CFA9C5259D}"/>
    <cellStyle name="Comma 3 2 3 2 8" xfId="24439" xr:uid="{F6291A26-8163-48B3-A3C1-F1232F0EF3CA}"/>
    <cellStyle name="Comma 3 2 3 2 9" xfId="14266" xr:uid="{015390B8-FC0E-49F9-BA70-10495F378DE4}"/>
    <cellStyle name="Comma 3 2 3 3" xfId="2759" xr:uid="{57671ADB-2369-4F03-8235-6C6AD631A8DA}"/>
    <cellStyle name="Comma 3 2 3 3 2" xfId="7470" xr:uid="{F0B629D1-9311-400C-969D-6BC52F11C09E}"/>
    <cellStyle name="Comma 3 2 3 3 2 2" xfId="12254" xr:uid="{EFA2745C-1012-4D4C-A3CA-9A612087D642}"/>
    <cellStyle name="Comma 3 2 3 3 2 2 2" xfId="23709" xr:uid="{8E50EF3E-F6C7-4ADC-B226-3EB70A159045}"/>
    <cellStyle name="Comma 3 2 3 3 2 3" xfId="27186" xr:uid="{5E1F1517-3AA4-45D6-989E-CA1292EEFB44}"/>
    <cellStyle name="Comma 3 2 3 3 2 4" xfId="18988" xr:uid="{5DDF3381-E81E-477C-BC9D-CAFC0A2540BD}"/>
    <cellStyle name="Comma 3 2 3 3 3" xfId="6039" xr:uid="{5639EC80-9A6D-44E3-BC0A-23019F16FAD2}"/>
    <cellStyle name="Comma 3 2 3 3 3 2" xfId="26000" xr:uid="{0825606F-08AF-4D8A-BF85-C9758023784B}"/>
    <cellStyle name="Comma 3 2 3 3 3 3" xfId="17761" xr:uid="{14F6BA07-EF1A-41EB-896E-1876DAC65F38}"/>
    <cellStyle name="Comma 3 2 3 3 4" xfId="4653" xr:uid="{464C9AA8-4B69-439C-B6DB-1428E8E32939}"/>
    <cellStyle name="Comma 3 2 3 3 4 2" xfId="16437" xr:uid="{8A29C02E-B060-4F73-B109-3796CB6446FB}"/>
    <cellStyle name="Comma 3 2 3 3 5" xfId="11377" xr:uid="{D3623BBF-3841-4C13-9DC6-E35CA73D291D}"/>
    <cellStyle name="Comma 3 2 3 3 5 2" xfId="22832" xr:uid="{67C880BB-E814-4F02-8DF7-86D7524576CE}"/>
    <cellStyle name="Comma 3 2 3 3 6" xfId="24714" xr:uid="{38E6F0DB-7BC0-4E83-AE4F-3F9723B9BC58}"/>
    <cellStyle name="Comma 3 2 3 3 7" xfId="14553" xr:uid="{6432C279-BEA3-4FF8-BD60-3F2BECE07225}"/>
    <cellStyle name="Comma 3 2 3 4" xfId="2578" xr:uid="{C4A88454-29DB-4091-9D01-832AFB69EEDE}"/>
    <cellStyle name="Comma 3 2 3 4 2" xfId="7975" xr:uid="{9DC9D5A7-7199-401B-A496-0D9FE490350B}"/>
    <cellStyle name="Comma 3 2 3 4 2 2" xfId="12684" xr:uid="{C5420754-BBB1-474E-BD55-48A69E7DF547}"/>
    <cellStyle name="Comma 3 2 3 4 2 2 2" xfId="24139" xr:uid="{9701241D-848B-4357-8913-9D3C935D09FD}"/>
    <cellStyle name="Comma 3 2 3 4 2 3" xfId="27681" xr:uid="{688A4645-2B87-4A60-990F-975A34A4CF48}"/>
    <cellStyle name="Comma 3 2 3 4 2 4" xfId="19441" xr:uid="{B9DD47D0-627D-4A98-B2F3-35EE7493711C}"/>
    <cellStyle name="Comma 3 2 3 4 3" xfId="6700" xr:uid="{638FC3AA-0E00-446D-BF65-EF6A5D3CAA39}"/>
    <cellStyle name="Comma 3 2 3 4 3 2" xfId="26464" xr:uid="{B4591AAD-E850-4B9B-B635-E52746E21EE9}"/>
    <cellStyle name="Comma 3 2 3 4 3 3" xfId="18288" xr:uid="{9A20637D-6C01-4DD4-BB3C-DB80407784A1}"/>
    <cellStyle name="Comma 3 2 3 4 4" xfId="4473" xr:uid="{036648D1-3B70-4D2E-9374-429114F9E0FF}"/>
    <cellStyle name="Comma 3 2 3 4 4 2" xfId="16257" xr:uid="{C6C0BDC7-3B79-47F0-A406-D43734FB9A8A}"/>
    <cellStyle name="Comma 3 2 3 4 5" xfId="11599" xr:uid="{E0C2332A-1CF8-4F10-9203-41C89F32D51D}"/>
    <cellStyle name="Comma 3 2 3 4 5 2" xfId="23054" xr:uid="{E4CAC117-A840-4AF1-930C-3B333E62C6B6}"/>
    <cellStyle name="Comma 3 2 3 4 6" xfId="24536" xr:uid="{6648D395-2FE7-49C4-AB0F-EA3F46CD8839}"/>
    <cellStyle name="Comma 3 2 3 4 7" xfId="14373" xr:uid="{12ECD239-38BA-4B0C-A0B0-CF0D4F94D034}"/>
    <cellStyle name="Comma 3 2 3 5" xfId="3082" xr:uid="{9FC83B2E-2181-4F52-B6ED-15CACF4140A0}"/>
    <cellStyle name="Comma 3 2 3 5 2" xfId="6900" xr:uid="{CCC97D24-0F81-4BC0-A18B-0863446130EF}"/>
    <cellStyle name="Comma 3 2 3 5 2 2" xfId="26625" xr:uid="{729C7158-2820-4760-B973-8E929CD4FCD5}"/>
    <cellStyle name="Comma 3 2 3 5 2 3" xfId="18466" xr:uid="{BA55361B-E398-43CF-A20D-99D744617CC0}"/>
    <cellStyle name="Comma 3 2 3 5 3" xfId="4975" xr:uid="{A58B0E19-A6B8-4F43-B490-CC2A3580B196}"/>
    <cellStyle name="Comma 3 2 3 5 3 2" xfId="16759" xr:uid="{EF61497F-14AB-4892-97F2-23CD517C6635}"/>
    <cellStyle name="Comma 3 2 3 5 4" xfId="11760" xr:uid="{2F2C3966-B8B5-49D6-8EE6-816675791A31}"/>
    <cellStyle name="Comma 3 2 3 5 4 2" xfId="23215" xr:uid="{F8C93014-572A-4B48-A301-786DC132F638}"/>
    <cellStyle name="Comma 3 2 3 5 5" xfId="25034" xr:uid="{97880FDA-C4C6-4853-9B18-7579AF84D649}"/>
    <cellStyle name="Comma 3 2 3 5 6" xfId="14875" xr:uid="{A8AA4382-C753-4C2E-BEEA-C4B54B718FE0}"/>
    <cellStyle name="Comma 3 2 3 6" xfId="1421" xr:uid="{84589739-AA5C-4C6B-A16B-33792D6DF871}"/>
    <cellStyle name="Comma 3 2 3 6 2" xfId="5402" xr:uid="{BDDAEFE7-6AFB-4F63-AD98-17EEDB21738E}"/>
    <cellStyle name="Comma 3 2 3 6 2 2" xfId="17186" xr:uid="{4D028639-CF3B-4570-BDC9-4AD0A492E81F}"/>
    <cellStyle name="Comma 3 2 3 6 3" xfId="25461" xr:uid="{213ABFE6-CBBA-4486-9A96-5D4AB26DC1C7}"/>
    <cellStyle name="Comma 3 2 3 6 4" xfId="13864" xr:uid="{BDBAD079-0450-401C-B9A4-A10FB3BEB9C1}"/>
    <cellStyle name="Comma 3 2 3 7" xfId="967" xr:uid="{EE0188B2-38DC-45BC-BF51-69B51EAB52D8}"/>
    <cellStyle name="Comma 3 2 3 7 2" xfId="13599" xr:uid="{0086199E-632F-4820-BFAA-DFDF5F893AD9}"/>
    <cellStyle name="Comma 3 2 3 8" xfId="3739" xr:uid="{E3223B00-FAAF-4CE4-85AD-0C8DFE75E78D}"/>
    <cellStyle name="Comma 3 2 3 8 2" xfId="15527" xr:uid="{195FBC90-69D8-477D-A6A9-1518B57100F0}"/>
    <cellStyle name="Comma 3 2 3 9" xfId="3940" xr:uid="{3DF8CCE2-D15B-4431-ABD2-85744D8786FE}"/>
    <cellStyle name="Comma 3 2 3 9 2" xfId="15727" xr:uid="{A44A493E-2379-40A1-AD87-8A547E934DD9}"/>
    <cellStyle name="Comma 3 2 4" xfId="398" xr:uid="{0DC95CDB-BFA0-4E49-918B-5C392DEE73D4}"/>
    <cellStyle name="Comma 3 2 4 2" xfId="2846" xr:uid="{CF60CDBC-B2A5-4DAD-9792-4DF4DBFB8CA8}"/>
    <cellStyle name="Comma 3 2 4 2 2" xfId="7721" xr:uid="{606E31B4-C8F2-4F85-A5A9-A965E596F682}"/>
    <cellStyle name="Comma 3 2 4 2 2 2" xfId="12496" xr:uid="{D4E8FB10-78AF-444B-9A94-ABFA3744630F}"/>
    <cellStyle name="Comma 3 2 4 2 2 2 2" xfId="23951" xr:uid="{C5D23853-5E74-432C-A4F9-5202FD324557}"/>
    <cellStyle name="Comma 3 2 4 2 2 3" xfId="27428" xr:uid="{05897C58-5C5C-4E0A-A01B-56401CABB3D8}"/>
    <cellStyle name="Comma 3 2 4 2 2 4" xfId="19232" xr:uid="{312CD4CD-8A0B-4AA4-ADBD-B63A79D48B48}"/>
    <cellStyle name="Comma 3 2 4 2 3" xfId="6290" xr:uid="{47475190-B8CC-4A5A-89CC-FBC659E1E9BB}"/>
    <cellStyle name="Comma 3 2 4 2 3 2" xfId="26242" xr:uid="{66B7FDD9-BCD8-4BE6-AA69-ADBC25BA7BEC}"/>
    <cellStyle name="Comma 3 2 4 2 3 3" xfId="18007" xr:uid="{E62D530D-F40F-46B7-A96D-DF7358477CEB}"/>
    <cellStyle name="Comma 3 2 4 2 4" xfId="4740" xr:uid="{C4C8A9A5-0116-4BBE-95EE-DA7FE59F50BD}"/>
    <cellStyle name="Comma 3 2 4 2 4 2" xfId="16524" xr:uid="{39D3FA72-2723-4759-8FB2-E22E43650BC3}"/>
    <cellStyle name="Comma 3 2 4 2 5" xfId="11463" xr:uid="{EE3D9D6A-5AE5-41BE-B43F-C4327F8D308B}"/>
    <cellStyle name="Comma 3 2 4 2 5 2" xfId="22918" xr:uid="{D0E68EF5-1AFA-4A6C-BDDB-8D92426E9CF6}"/>
    <cellStyle name="Comma 3 2 4 2 6" xfId="24800" xr:uid="{405B9F4B-1569-49DC-A192-03825BCB0D2B}"/>
    <cellStyle name="Comma 3 2 4 2 7" xfId="14639" xr:uid="{0A08A362-D0E8-4E0D-B6FB-391450EFA72F}"/>
    <cellStyle name="Comma 3 2 4 3" xfId="2665" xr:uid="{46CF0A42-E889-45F6-ACB8-8541AE430470}"/>
    <cellStyle name="Comma 3 2 4 3 2" xfId="7104" xr:uid="{D547B109-4167-42CD-8199-F587024AA583}"/>
    <cellStyle name="Comma 3 2 4 3 2 2" xfId="26820" xr:uid="{62FFEEF9-C222-41CD-80A8-A157C44A581C}"/>
    <cellStyle name="Comma 3 2 4 3 2 3" xfId="18665" xr:uid="{9A818B45-CD2B-4797-B46F-324C7D445BE3}"/>
    <cellStyle name="Comma 3 2 4 3 3" xfId="4560" xr:uid="{0E46F0BE-08C0-43EC-8A88-9D302E1C79E6}"/>
    <cellStyle name="Comma 3 2 4 3 3 2" xfId="16344" xr:uid="{6852BEAD-0348-4B78-8D19-C7FF408FF863}"/>
    <cellStyle name="Comma 3 2 4 3 4" xfId="11954" xr:uid="{85D962A1-271E-4A1D-BF5B-8E3AAC078DED}"/>
    <cellStyle name="Comma 3 2 4 3 4 2" xfId="23409" xr:uid="{1A9540E4-6B07-42AC-87F2-91C67A78E966}"/>
    <cellStyle name="Comma 3 2 4 3 5" xfId="24622" xr:uid="{8837C586-F47F-40A5-AF0B-BD2304582149}"/>
    <cellStyle name="Comma 3 2 4 3 6" xfId="14460" xr:uid="{F6E777CE-63C2-4D6F-9103-D91EB14BF871}"/>
    <cellStyle name="Comma 3 2 4 4" xfId="3341" xr:uid="{D65F15C9-66D4-44FC-84C7-3384E21A2E19}"/>
    <cellStyle name="Comma 3 2 4 4 2" xfId="5233" xr:uid="{B7C0C44A-046A-495E-A1DF-36247A8DB03D}"/>
    <cellStyle name="Comma 3 2 4 4 2 2" xfId="17017" xr:uid="{96D15CCA-F22F-4873-9E2C-BC538F7AFD13}"/>
    <cellStyle name="Comma 3 2 4 4 3" xfId="25292" xr:uid="{4A69407B-EC6D-4CC7-8149-3C566540123E}"/>
    <cellStyle name="Comma 3 2 4 4 4" xfId="15133" xr:uid="{3EA5A24D-FD7E-4B80-8C02-80F87B1612EF}"/>
    <cellStyle name="Comma 3 2 4 5" xfId="2461" xr:uid="{0B2B5674-0125-465A-B2DA-6DE6072395CC}"/>
    <cellStyle name="Comma 3 2 4 5 2" xfId="5671" xr:uid="{D938D2ED-3A15-4B02-A31E-B8B578E2C120}"/>
    <cellStyle name="Comma 3 2 4 5 2 2" xfId="17439" xr:uid="{71F34487-2767-4E51-BDEF-5C2D9AC98AA6}"/>
    <cellStyle name="Comma 3 2 4 5 3" xfId="25700" xr:uid="{D0B535DD-6CDB-48F5-AD3D-6A2BD8BE0E65}"/>
    <cellStyle name="Comma 3 2 4 5 4" xfId="14264" xr:uid="{BB4F9B2F-BF82-4DF2-BE49-568D98EF8896}"/>
    <cellStyle name="Comma 3 2 4 6" xfId="4364" xr:uid="{36157574-003A-4CBF-AC6A-95CB16AEB8CB}"/>
    <cellStyle name="Comma 3 2 4 6 2" xfId="16148" xr:uid="{551B2030-2473-4C3C-A869-784E0B43A187}"/>
    <cellStyle name="Comma 3 2 4 7" xfId="11282" xr:uid="{C0D502C7-4AB2-40A6-AA6D-AA9889EC1DAF}"/>
    <cellStyle name="Comma 3 2 4 7 2" xfId="22737" xr:uid="{199D066C-33D0-4D7E-8FA7-BD460760F039}"/>
    <cellStyle name="Comma 3 2 4 8" xfId="24437" xr:uid="{9B806890-7F85-4D00-8BA8-C050784257B9}"/>
    <cellStyle name="Comma 3 2 4 9" xfId="13046" xr:uid="{2CDC9DB0-742D-45C8-946E-2065890125AE}"/>
    <cellStyle name="Comma 3 2 5" xfId="2757" xr:uid="{7921C771-7680-4842-95C2-2F46C49F0CCD}"/>
    <cellStyle name="Comma 3 2 5 2" xfId="7468" xr:uid="{CD1102C3-1BBC-4AC1-B06D-533774592AA9}"/>
    <cellStyle name="Comma 3 2 5 2 2" xfId="12252" xr:uid="{F4005C18-E836-4A59-A0EA-FB7DC345FB62}"/>
    <cellStyle name="Comma 3 2 5 2 2 2" xfId="23707" xr:uid="{F61AB025-30EF-4FFC-B1FE-DDED3BC9B519}"/>
    <cellStyle name="Comma 3 2 5 2 3" xfId="27184" xr:uid="{A4C4C548-361E-4713-BD0B-4B8F537521FA}"/>
    <cellStyle name="Comma 3 2 5 2 4" xfId="18986" xr:uid="{E15FADB5-F2F3-4178-9051-C9E6F19BA840}"/>
    <cellStyle name="Comma 3 2 5 3" xfId="6037" xr:uid="{147D7D47-E0D1-4675-824A-6DAB8DD4FBAE}"/>
    <cellStyle name="Comma 3 2 5 3 2" xfId="25998" xr:uid="{7603F08D-798C-4455-8C9F-CCE84ACB5B91}"/>
    <cellStyle name="Comma 3 2 5 3 3" xfId="17759" xr:uid="{6E9D9C70-3C73-4CFF-948A-D96D8915B71E}"/>
    <cellStyle name="Comma 3 2 5 4" xfId="4651" xr:uid="{C7FF7B61-4F67-4A10-AD8B-BDAF05AA6559}"/>
    <cellStyle name="Comma 3 2 5 4 2" xfId="16435" xr:uid="{D568F717-DBF1-4E8B-995D-7BDAB462E7CE}"/>
    <cellStyle name="Comma 3 2 5 5" xfId="11375" xr:uid="{D2641655-2C3F-4AB6-8721-10CC02A5A3D3}"/>
    <cellStyle name="Comma 3 2 5 5 2" xfId="22830" xr:uid="{EC4C170A-FC17-4359-B133-56CD12CB354B}"/>
    <cellStyle name="Comma 3 2 5 6" xfId="24712" xr:uid="{84979D15-F4A6-4F8A-95D6-6471736B61BC}"/>
    <cellStyle name="Comma 3 2 5 7" xfId="14551" xr:uid="{BFFB1D31-3D71-4425-A1FF-70B387BEB27A}"/>
    <cellStyle name="Comma 3 2 6" xfId="2576" xr:uid="{0AA02554-3135-4585-8B56-C0DA775534E2}"/>
    <cellStyle name="Comma 3 2 6 2" xfId="7833" xr:uid="{EB3D987F-9B27-4591-8D96-40E4A5D6EDE2}"/>
    <cellStyle name="Comma 3 2 6 2 2" xfId="12608" xr:uid="{5FA39E3B-9177-4C74-8BE2-350A5C0F4CAB}"/>
    <cellStyle name="Comma 3 2 6 2 2 2" xfId="24063" xr:uid="{C85A1768-43EE-4E6E-BBF3-205FC1CC535B}"/>
    <cellStyle name="Comma 3 2 6 2 3" xfId="27540" xr:uid="{F1B68A71-C15B-45BB-A928-EC759CA93B49}"/>
    <cellStyle name="Comma 3 2 6 2 4" xfId="19344" xr:uid="{0E3FCBA1-07B0-46E7-A58E-9C211D601AD1}"/>
    <cellStyle name="Comma 3 2 6 3" xfId="6439" xr:uid="{80F47D49-BE5C-4F77-B4CD-7A7414DE68CE}"/>
    <cellStyle name="Comma 3 2 6 3 2" xfId="26354" xr:uid="{FB7A8119-26BB-467C-BB21-F0118A15EF3B}"/>
    <cellStyle name="Comma 3 2 6 3 3" xfId="18142" xr:uid="{ABBAD65C-10CB-4D76-BA53-D2E0F9A41780}"/>
    <cellStyle name="Comma 3 2 6 4" xfId="4471" xr:uid="{292AAB17-3D3C-4C64-8DD6-EA957CD9C536}"/>
    <cellStyle name="Comma 3 2 6 4 2" xfId="16255" xr:uid="{6239A1DC-C5D7-4831-B080-346DDFB21A4A}"/>
    <cellStyle name="Comma 3 2 6 5" xfId="11491" xr:uid="{3D898FFD-5A0B-4285-A6EB-C4A828CA9462}"/>
    <cellStyle name="Comma 3 2 6 5 2" xfId="22946" xr:uid="{D609E4D4-9534-4993-917C-352F711AF44A}"/>
    <cellStyle name="Comma 3 2 6 6" xfId="24534" xr:uid="{A7953530-AED4-4563-B0EF-D4E041099826}"/>
    <cellStyle name="Comma 3 2 6 7" xfId="14371" xr:uid="{3B5190B1-FFCC-4406-9F4A-64A48E87CFC8}"/>
    <cellStyle name="Comma 3 2 7" xfId="3080" xr:uid="{8427AF31-72D5-4B88-8A03-DAC3C7DAFF54}"/>
    <cellStyle name="Comma 3 2 7 2" xfId="6898" xr:uid="{E5534D29-9B28-46C4-B0AA-2F8A6BD2C565}"/>
    <cellStyle name="Comma 3 2 7 2 2" xfId="26623" xr:uid="{877116D4-A29B-4D38-8685-56614E5982A9}"/>
    <cellStyle name="Comma 3 2 7 2 3" xfId="18464" xr:uid="{3C5B59A3-0636-4935-8BF1-C53EDE5A0275}"/>
    <cellStyle name="Comma 3 2 7 3" xfId="4973" xr:uid="{4A1A6F71-B527-4ACB-B1FA-8094782F3A6C}"/>
    <cellStyle name="Comma 3 2 7 3 2" xfId="16757" xr:uid="{276E776A-984B-4A2F-BE39-B6472142E6DB}"/>
    <cellStyle name="Comma 3 2 7 4" xfId="11758" xr:uid="{B83A4FC4-1603-466B-9767-47475BEC3976}"/>
    <cellStyle name="Comma 3 2 7 4 2" xfId="23213" xr:uid="{F5C2D562-714B-4EA5-A026-D507265D150F}"/>
    <cellStyle name="Comma 3 2 7 5" xfId="25032" xr:uid="{DB20146D-12ED-43F2-B2B5-A7E015A05885}"/>
    <cellStyle name="Comma 3 2 7 6" xfId="14873" xr:uid="{57D6F966-89C5-41E2-97A1-0E227C752A1A}"/>
    <cellStyle name="Comma 3 2 8" xfId="1419" xr:uid="{6B191385-30A0-4565-AD6E-E8C60B4C7DB5}"/>
    <cellStyle name="Comma 3 2 8 2" xfId="5400" xr:uid="{20CA2227-2408-408B-806A-87C7CCE1B03D}"/>
    <cellStyle name="Comma 3 2 8 2 2" xfId="17184" xr:uid="{196F1F1C-8DED-48C5-A72D-F38865B946AE}"/>
    <cellStyle name="Comma 3 2 8 3" xfId="25459" xr:uid="{F6ABE8A8-3FA7-473E-B03B-25DA5E565D08}"/>
    <cellStyle name="Comma 3 2 8 4" xfId="13862" xr:uid="{8842A4BB-A090-4494-A838-57D1EA78DDC9}"/>
    <cellStyle name="Comma 3 2 9" xfId="819" xr:uid="{2D54F98C-F76B-43CD-86CA-51B327A75891}"/>
    <cellStyle name="Comma 3 2 9 2" xfId="13466" xr:uid="{4D4DE56D-0EAF-4B70-B4CF-E3AE577B5C4D}"/>
    <cellStyle name="Comma 3 3" xfId="235" xr:uid="{0C3274E6-DED0-4E2B-846F-CD62ED605A33}"/>
    <cellStyle name="Comma 3 3 10" xfId="11183" xr:uid="{0013145B-5C90-4455-93E0-650E7A45172E}"/>
    <cellStyle name="Comma 3 3 10 2" xfId="22638" xr:uid="{DED6C813-706D-4CCC-BAB4-2C36177623F9}"/>
    <cellStyle name="Comma 3 3 11" xfId="24249" xr:uid="{E1BFD499-AA93-49C0-89F1-B02D9CA13B83}"/>
    <cellStyle name="Comma 3 3 12" xfId="12886" xr:uid="{E5B89C3F-0AB3-4E94-A70A-8FD9695BD850}"/>
    <cellStyle name="Comma 3 3 2" xfId="666" xr:uid="{8DD07718-CF0A-4D5F-BB58-386F02220987}"/>
    <cellStyle name="Comma 3 3 2 10" xfId="13313" xr:uid="{75D1AF06-A08F-4D7A-A89E-EFA3BDBAD49E}"/>
    <cellStyle name="Comma 3 3 2 2" xfId="2849" xr:uid="{C63EAA76-6786-4D83-BEBA-050E0EFCE354}"/>
    <cellStyle name="Comma 3 3 2 2 2" xfId="7270" xr:uid="{69F10E80-6116-4445-8F5F-6E45A3CFABF4}"/>
    <cellStyle name="Comma 3 3 2 2 2 2" xfId="12066" xr:uid="{4551188B-06F0-479A-8701-FB6D0F1CF363}"/>
    <cellStyle name="Comma 3 3 2 2 2 2 2" xfId="23521" xr:uid="{99D3E66C-0ED5-474E-A072-5A29E20B2405}"/>
    <cellStyle name="Comma 3 3 2 2 2 3" xfId="26986" xr:uid="{158F27FA-649A-414E-B9B1-21E29A3BF39F}"/>
    <cellStyle name="Comma 3 3 2 2 2 4" xfId="18796" xr:uid="{2DB134A6-CF44-45BB-A4FC-CB47700EC5C7}"/>
    <cellStyle name="Comma 3 3 2 2 3" xfId="5838" xr:uid="{CBF6043C-CC49-48D4-8B39-96900AE45FFA}"/>
    <cellStyle name="Comma 3 3 2 2 3 2" xfId="25812" xr:uid="{59632092-23EB-4C6D-A336-672BE85D3568}"/>
    <cellStyle name="Comma 3 3 2 2 3 3" xfId="17570" xr:uid="{1F823881-527D-4485-930A-5017CA84CB2E}"/>
    <cellStyle name="Comma 3 3 2 2 4" xfId="4743" xr:uid="{9A373412-CBDB-4C7D-95C8-BFA1F44DAE51}"/>
    <cellStyle name="Comma 3 3 2 2 4 2" xfId="16527" xr:uid="{8CF81A4E-022C-4C7F-954E-4C3826EB1FAD}"/>
    <cellStyle name="Comma 3 3 2 2 5" xfId="11296" xr:uid="{2F78A9C2-0D46-4309-A455-B427A1E93E67}"/>
    <cellStyle name="Comma 3 3 2 2 5 2" xfId="22751" xr:uid="{C4B62DD8-2E53-4964-BAFE-7DE197EDF83B}"/>
    <cellStyle name="Comma 3 3 2 2 6" xfId="24803" xr:uid="{1B744F97-18F9-481D-938B-B7391FDF9804}"/>
    <cellStyle name="Comma 3 3 2 2 7" xfId="14642" xr:uid="{84826C7E-1D07-4D9E-9DFB-9D368D77637E}"/>
    <cellStyle name="Comma 3 3 2 3" xfId="2668" xr:uid="{90F6962A-DF32-403E-B994-203D5E2B6B10}"/>
    <cellStyle name="Comma 3 3 2 3 2" xfId="7724" xr:uid="{800CD8B5-5E3A-4689-8A06-3482233CBEBB}"/>
    <cellStyle name="Comma 3 3 2 3 2 2" xfId="12499" xr:uid="{0981F8C7-DEF1-48A6-ACB7-2BD3FE0F26C8}"/>
    <cellStyle name="Comma 3 3 2 3 2 2 2" xfId="23954" xr:uid="{8B418DB0-070E-4CA7-B249-BFE8E0B6EC73}"/>
    <cellStyle name="Comma 3 3 2 3 2 3" xfId="27431" xr:uid="{23BEC4E1-EAB6-4AEC-B5CA-FECD86EE9A8D}"/>
    <cellStyle name="Comma 3 3 2 3 2 4" xfId="19235" xr:uid="{A8818567-78EB-4D60-AD68-C41AB22BEB87}"/>
    <cellStyle name="Comma 3 3 2 3 3" xfId="6293" xr:uid="{A98AF523-22DF-44CA-8932-9B5373867ACD}"/>
    <cellStyle name="Comma 3 3 2 3 3 2" xfId="26245" xr:uid="{92C3F39E-08FA-4B2B-97CC-F1CD172FE7C0}"/>
    <cellStyle name="Comma 3 3 2 3 3 3" xfId="18010" xr:uid="{E32AB837-9DF9-4E75-AD0F-A101873F5F3E}"/>
    <cellStyle name="Comma 3 3 2 3 4" xfId="4563" xr:uid="{3C23CC44-4AFF-45F5-83C3-661314026BF0}"/>
    <cellStyle name="Comma 3 3 2 3 4 2" xfId="16347" xr:uid="{5752D3D9-FEC6-4A16-B529-2A7DF5393B6E}"/>
    <cellStyle name="Comma 3 3 2 3 5" xfId="11466" xr:uid="{3F2AFAD2-2879-4006-8ACB-65DF5E7134BE}"/>
    <cellStyle name="Comma 3 3 2 3 5 2" xfId="22921" xr:uid="{D2D5813E-47D1-40B5-9133-89CB25E22DA4}"/>
    <cellStyle name="Comma 3 3 2 3 6" xfId="24625" xr:uid="{8018E5E2-03D4-4936-9ED3-4958734FCF41}"/>
    <cellStyle name="Comma 3 3 2 3 7" xfId="14463" xr:uid="{82FCD827-2579-4A43-AC30-D02232E04468}"/>
    <cellStyle name="Comma 3 3 2 4" xfId="3344" xr:uid="{79B8CE30-1204-4568-9139-FBA153599F12}"/>
    <cellStyle name="Comma 3 3 2 4 2" xfId="7836" xr:uid="{D6369D0A-A057-404D-A0BE-51585A5C8072}"/>
    <cellStyle name="Comma 3 3 2 4 2 2" xfId="12611" xr:uid="{894151CB-5DF5-4932-9FF4-0300ADFB3768}"/>
    <cellStyle name="Comma 3 3 2 4 2 2 2" xfId="24066" xr:uid="{20662AC9-1490-447B-AF51-FFCCBE603A1E}"/>
    <cellStyle name="Comma 3 3 2 4 2 3" xfId="27543" xr:uid="{56423C52-4AB3-4FEA-93A1-EB8E459E50F3}"/>
    <cellStyle name="Comma 3 3 2 4 2 4" xfId="19347" xr:uid="{8BE2EB34-05C2-4D13-AEB6-72C806A5F427}"/>
    <cellStyle name="Comma 3 3 2 4 3" xfId="6442" xr:uid="{D5C2A26F-6D23-4E6F-A4E8-01BDC15FFE17}"/>
    <cellStyle name="Comma 3 3 2 4 3 2" xfId="26357" xr:uid="{1AE9AB8E-1FC3-464C-9C73-73854F05DF8A}"/>
    <cellStyle name="Comma 3 3 2 4 3 3" xfId="18145" xr:uid="{7FCFEDB3-E256-4520-A1E7-89793DAB1A72}"/>
    <cellStyle name="Comma 3 3 2 4 4" xfId="5236" xr:uid="{07E4846E-A5EC-48B5-B5F1-1AE1112AED40}"/>
    <cellStyle name="Comma 3 3 2 4 4 2" xfId="17020" xr:uid="{D8F9469B-D6D6-4264-A39C-B6A3B1F0955C}"/>
    <cellStyle name="Comma 3 3 2 4 5" xfId="11494" xr:uid="{3CD3E45E-7E25-4DFF-BEE8-250061B39ED4}"/>
    <cellStyle name="Comma 3 3 2 4 5 2" xfId="22949" xr:uid="{E35C0856-0FA4-45DF-AA9F-57D6EB0AB4E8}"/>
    <cellStyle name="Comma 3 3 2 4 6" xfId="25295" xr:uid="{65A98488-15B2-447A-A88B-80B1D002FEEF}"/>
    <cellStyle name="Comma 3 3 2 4 7" xfId="15136" xr:uid="{BDB5CE1D-4384-407F-BB80-1C106559392B}"/>
    <cellStyle name="Comma 3 3 2 5" xfId="2464" xr:uid="{94001F2E-0959-4B32-B9C6-710C362A855E}"/>
    <cellStyle name="Comma 3 3 2 5 2" xfId="7011" xr:uid="{A4DD5D06-0157-4920-AFA7-8542BE1E149B}"/>
    <cellStyle name="Comma 3 3 2 5 2 2" xfId="18573" xr:uid="{C1B9F87D-9697-465A-9B70-0C26821FAB0A}"/>
    <cellStyle name="Comma 3 3 2 5 3" xfId="11862" xr:uid="{A6D9DB8A-36B7-43CA-9271-F1D06DEF7BD3}"/>
    <cellStyle name="Comma 3 3 2 5 3 2" xfId="23317" xr:uid="{6B1B0989-B69E-48B5-B869-0EDC3B8041D3}"/>
    <cellStyle name="Comma 3 3 2 5 4" xfId="26727" xr:uid="{6A7D3814-49F8-4523-B6A3-23CF652CAF24}"/>
    <cellStyle name="Comma 3 3 2 5 5" xfId="14267" xr:uid="{F00DF82D-DBB7-4E38-9A17-482052F6A1C3}"/>
    <cellStyle name="Comma 3 3 2 6" xfId="3792" xr:uid="{060C7F95-E67D-4F47-A855-788B3A6B366F}"/>
    <cellStyle name="Comma 3 3 2 6 2" xfId="5568" xr:uid="{EA3BBE99-FBF1-48B6-8BDB-F4AC611EE95B}"/>
    <cellStyle name="Comma 3 3 2 6 2 2" xfId="17348" xr:uid="{4044AD25-0C3D-427D-94B1-C73552CC71AF}"/>
    <cellStyle name="Comma 3 3 2 6 3" xfId="25620" xr:uid="{E44B1E68-EDEF-480E-B891-ABCCB159E14C}"/>
    <cellStyle name="Comma 3 3 2 6 4" xfId="15580" xr:uid="{B1B185C6-D8E2-4F87-9E9E-20CF2CA7289E}"/>
    <cellStyle name="Comma 3 3 2 7" xfId="4367" xr:uid="{B55DA6E9-E34A-40C1-8835-2195276D1EB2}"/>
    <cellStyle name="Comma 3 3 2 7 2" xfId="16151" xr:uid="{461D6313-94F5-485E-BCF0-4182E12389C4}"/>
    <cellStyle name="Comma 3 3 2 8" xfId="11204" xr:uid="{71F5DCD3-1003-4657-AA36-3AA552244A56}"/>
    <cellStyle name="Comma 3 3 2 8 2" xfId="22659" xr:uid="{C39959BC-5F20-477C-A23A-2EE3CFD3F2CF}"/>
    <cellStyle name="Comma 3 3 2 9" xfId="24440" xr:uid="{FE127DCB-5201-4289-99CF-E41F81523002}"/>
    <cellStyle name="Comma 3 3 3" xfId="451" xr:uid="{AF7680CF-9FA2-4743-85EF-7E148E3B93AE}"/>
    <cellStyle name="Comma 3 3 3 2" xfId="2760" xr:uid="{9A58ADE2-259E-4544-A18B-E1369949A2B5}"/>
    <cellStyle name="Comma 3 3 3 2 2" xfId="7107" xr:uid="{88CE33EE-3A2D-45CE-80AE-7EA69D318C84}"/>
    <cellStyle name="Comma 3 3 3 2 2 2" xfId="18668" xr:uid="{2E7080D8-65A4-495F-9D37-F9424FF78003}"/>
    <cellStyle name="Comma 3 3 3 2 3" xfId="11957" xr:uid="{5769720F-26C9-42CB-BD7E-42BA21B1CC8C}"/>
    <cellStyle name="Comma 3 3 3 2 3 2" xfId="23412" xr:uid="{55033BAF-FCC1-45F9-98F4-AE45C7F7BFE8}"/>
    <cellStyle name="Comma 3 3 3 2 4" xfId="26823" xr:uid="{96391F02-4341-4A92-A822-8BDE0ABC25A0}"/>
    <cellStyle name="Comma 3 3 3 2 5" xfId="14554" xr:uid="{D0C7C0CC-E8EC-45B3-9A5E-8E8584599ED4}"/>
    <cellStyle name="Comma 3 3 3 3" xfId="5674" xr:uid="{7155B70B-9320-4689-8E8C-0C9548EA73B8}"/>
    <cellStyle name="Comma 3 3 3 3 2" xfId="25703" xr:uid="{44F444CD-8D12-4A7C-BD89-DAD8E9CA24E3}"/>
    <cellStyle name="Comma 3 3 3 3 3" xfId="17442" xr:uid="{4D1C2936-D107-487B-AD56-A5EEE271A53E}"/>
    <cellStyle name="Comma 3 3 3 4" xfId="4654" xr:uid="{E6421795-01B2-4B6B-B415-B816FCBFF000}"/>
    <cellStyle name="Comma 3 3 3 4 2" xfId="16438" xr:uid="{66BE0492-7706-4884-AAA4-2E913A829C27}"/>
    <cellStyle name="Comma 3 3 3 5" xfId="11285" xr:uid="{35002601-2657-4503-9206-06EE43007A0B}"/>
    <cellStyle name="Comma 3 3 3 5 2" xfId="22740" xr:uid="{3196D324-A6B9-440D-B554-18802824D033}"/>
    <cellStyle name="Comma 3 3 3 6" xfId="24715" xr:uid="{072D7CBE-820C-4648-8244-71CE2F1CD7AB}"/>
    <cellStyle name="Comma 3 3 3 7" xfId="13099" xr:uid="{8C952AAB-2918-45E2-8207-EAE87F947017}"/>
    <cellStyle name="Comma 3 3 4" xfId="2579" xr:uid="{48128C26-7231-4E5B-B8E1-1EB46ED0FB4F}"/>
    <cellStyle name="Comma 3 3 4 2" xfId="7471" xr:uid="{071EED56-CD10-4237-9089-4E0AA2FBC65B}"/>
    <cellStyle name="Comma 3 3 4 2 2" xfId="12255" xr:uid="{E774F1DF-81CF-4B70-B754-5AC0E051C01E}"/>
    <cellStyle name="Comma 3 3 4 2 2 2" xfId="23710" xr:uid="{3573133F-00D1-4276-9BBA-058E7F7A4B80}"/>
    <cellStyle name="Comma 3 3 4 2 3" xfId="27187" xr:uid="{16CC23EA-FD10-47A2-AE73-2238EC0A7956}"/>
    <cellStyle name="Comma 3 3 4 2 4" xfId="18989" xr:uid="{E06A20B5-E15F-443F-92C5-C11B0150E42C}"/>
    <cellStyle name="Comma 3 3 4 3" xfId="6040" xr:uid="{6E87BC13-1914-49A5-826D-1ADA0C4697E0}"/>
    <cellStyle name="Comma 3 3 4 3 2" xfId="26001" xr:uid="{CF819143-E153-4D61-AFF3-BCD54BB10EDE}"/>
    <cellStyle name="Comma 3 3 4 3 3" xfId="17762" xr:uid="{7E1ED4FC-F777-4C64-B384-FE04FE0BC6A7}"/>
    <cellStyle name="Comma 3 3 4 4" xfId="4474" xr:uid="{724463A7-689C-48E9-B922-A9CFC6E69CA5}"/>
    <cellStyle name="Comma 3 3 4 4 2" xfId="16258" xr:uid="{94471D15-CC17-4260-BBB0-5266CBF193C7}"/>
    <cellStyle name="Comma 3 3 4 5" xfId="11378" xr:uid="{88515298-334C-401A-A5BB-B9155BEF395C}"/>
    <cellStyle name="Comma 3 3 4 5 2" xfId="22833" xr:uid="{78DD9050-8F05-405B-9A9F-066A0E9039E5}"/>
    <cellStyle name="Comma 3 3 4 6" xfId="24537" xr:uid="{EF7B311D-9815-4C28-941D-A11AFE03A69D}"/>
    <cellStyle name="Comma 3 3 4 7" xfId="14374" xr:uid="{ECD8D0AF-F63C-4E28-93A8-280325797E51}"/>
    <cellStyle name="Comma 3 3 5" xfId="3083" xr:uid="{127AA1D8-1027-4671-90E0-9B603C84B32F}"/>
    <cellStyle name="Comma 3 3 5 2" xfId="7835" xr:uid="{225BF0C7-CFC5-42BC-990F-F47414948F8E}"/>
    <cellStyle name="Comma 3 3 5 2 2" xfId="12610" xr:uid="{4CCEB044-96B8-447F-86E0-C3C9FE6399A6}"/>
    <cellStyle name="Comma 3 3 5 2 2 2" xfId="24065" xr:uid="{75EB5F3C-6DFA-40DF-A860-A8BD151349DF}"/>
    <cellStyle name="Comma 3 3 5 2 3" xfId="27542" xr:uid="{CDD17691-2BEA-4FAA-AABC-D94B99558A1D}"/>
    <cellStyle name="Comma 3 3 5 2 4" xfId="19346" xr:uid="{BA696E68-1D6B-457D-88AD-000B8549A584}"/>
    <cellStyle name="Comma 3 3 5 3" xfId="6441" xr:uid="{F25876C1-679F-4303-938E-9A8ED4CE4608}"/>
    <cellStyle name="Comma 3 3 5 3 2" xfId="26356" xr:uid="{0B4E8605-15BB-4D12-AE1A-4A079368B5DC}"/>
    <cellStyle name="Comma 3 3 5 3 3" xfId="18144" xr:uid="{D6E8D967-576A-4770-B986-CB51BC128ECA}"/>
    <cellStyle name="Comma 3 3 5 4" xfId="4976" xr:uid="{274F5694-4220-4104-9376-727FEE118549}"/>
    <cellStyle name="Comma 3 3 5 4 2" xfId="16760" xr:uid="{F6B1CDFB-F1A6-4D26-A582-5039802E4D40}"/>
    <cellStyle name="Comma 3 3 5 5" xfId="11493" xr:uid="{1904A973-B494-47CF-A9DE-7F7CD58A1297}"/>
    <cellStyle name="Comma 3 3 5 5 2" xfId="22948" xr:uid="{ECA93E86-1DB1-454D-B66F-6284E3B526DE}"/>
    <cellStyle name="Comma 3 3 5 6" xfId="25035" xr:uid="{E14447EA-1BDC-454A-9147-1791CB561B41}"/>
    <cellStyle name="Comma 3 3 5 7" xfId="14876" xr:uid="{A51DFE29-3BF4-4FED-96AF-259E36904B16}"/>
    <cellStyle name="Comma 3 3 6" xfId="1422" xr:uid="{E111AE24-8D86-49EF-929C-EB675548939C}"/>
    <cellStyle name="Comma 3 3 6 2" xfId="6901" xr:uid="{3A4C3705-A985-4288-A618-038C5C22C22D}"/>
    <cellStyle name="Comma 3 3 6 2 2" xfId="18467" xr:uid="{FB0B83E2-C6E5-48CA-AC9A-E5335DEC41A4}"/>
    <cellStyle name="Comma 3 3 6 3" xfId="11761" xr:uid="{7B7C71EC-294D-4AF3-879E-0A288ECB3F0A}"/>
    <cellStyle name="Comma 3 3 6 3 2" xfId="23216" xr:uid="{8DCBEE44-E697-4FA0-AA7A-4037D7623548}"/>
    <cellStyle name="Comma 3 3 6 4" xfId="26626" xr:uid="{20E18742-FFAA-4160-8630-7C6EFC02A05C}"/>
    <cellStyle name="Comma 3 3 6 5" xfId="13865" xr:uid="{F38B9372-BF0F-48C1-9BFD-EA38EE871377}"/>
    <cellStyle name="Comma 3 3 7" xfId="869" xr:uid="{F6CF6E35-F4B0-4337-9A31-7C6E3A123828}"/>
    <cellStyle name="Comma 3 3 7 2" xfId="5403" xr:uid="{1E056338-ED38-4A47-A2A3-2B8B4B5BEE5A}"/>
    <cellStyle name="Comma 3 3 7 2 2" xfId="17187" xr:uid="{28BC9517-7D61-41DA-A9A1-02B12764A0A9}"/>
    <cellStyle name="Comma 3 3 7 3" xfId="25462" xr:uid="{6629BCA4-447F-4FBE-990B-5802B8239769}"/>
    <cellStyle name="Comma 3 3 7 4" xfId="13516" xr:uid="{61DA644A-05EC-49EE-86E9-8D028906490D}"/>
    <cellStyle name="Comma 3 3 8" xfId="3582" xr:uid="{875E65BC-EFD3-49EB-8CDF-BA2F0EC1AEAE}"/>
    <cellStyle name="Comma 3 3 8 2" xfId="15370" xr:uid="{F1880E79-7630-4860-B230-D05C8710E1EA}"/>
    <cellStyle name="Comma 3 3 9" xfId="3941" xr:uid="{DCB32FF0-A42B-48D8-9D6E-F885E60E3B70}"/>
    <cellStyle name="Comma 3 3 9 2" xfId="15728" xr:uid="{01A2E1F4-A638-4325-8B0C-B4152FED4D85}"/>
    <cellStyle name="Comma 3 4" xfId="559" xr:uid="{0CD811A0-7B8B-4219-89FB-143D8269B77F}"/>
    <cellStyle name="Comma 3 4 10" xfId="24436" xr:uid="{9C9129C9-477B-424A-9C05-4F83336D5490}"/>
    <cellStyle name="Comma 3 4 11" xfId="13206" xr:uid="{6E8949BD-3B71-4677-87DF-417083BB6F3F}"/>
    <cellStyle name="Comma 3 4 2" xfId="2845" xr:uid="{AF9CE8B3-6F11-4831-8A12-03468E4B0FD3}"/>
    <cellStyle name="Comma 3 4 2 2" xfId="7720" xr:uid="{0C6C021D-447E-447A-9057-FC03BAA5A818}"/>
    <cellStyle name="Comma 3 4 2 2 2" xfId="12495" xr:uid="{5130AC94-92F0-415C-9ABB-4988EB7F73CD}"/>
    <cellStyle name="Comma 3 4 2 2 2 2" xfId="23950" xr:uid="{58F3BD25-9E2A-49F8-A56B-7FDA886D99BA}"/>
    <cellStyle name="Comma 3 4 2 2 3" xfId="27427" xr:uid="{2FC3A24A-6438-4052-A3C5-676A76F0308B}"/>
    <cellStyle name="Comma 3 4 2 2 4" xfId="19231" xr:uid="{9D57D80D-3873-4A0D-91D1-4824FA2A283A}"/>
    <cellStyle name="Comma 3 4 2 3" xfId="6289" xr:uid="{091AC2A2-910B-4B11-B4F2-8DD3A0D48B90}"/>
    <cellStyle name="Comma 3 4 2 3 2" xfId="26241" xr:uid="{C9D934E2-59D2-488E-85B4-20BAF51D89DC}"/>
    <cellStyle name="Comma 3 4 2 3 3" xfId="18006" xr:uid="{43B19570-3E08-49EA-88C2-DA7DE5685652}"/>
    <cellStyle name="Comma 3 4 2 4" xfId="4739" xr:uid="{4350211C-C4E2-4C99-AAE5-30F6EAC246CA}"/>
    <cellStyle name="Comma 3 4 2 4 2" xfId="16523" xr:uid="{0B7D79B2-37B5-46AA-A85B-01E958B6DBA9}"/>
    <cellStyle name="Comma 3 4 2 5" xfId="11462" xr:uid="{21911790-4F14-4EB7-8EE7-3FCFABE6B20E}"/>
    <cellStyle name="Comma 3 4 2 5 2" xfId="22917" xr:uid="{9E02971F-1065-423D-A6FA-A5998C4E6BCE}"/>
    <cellStyle name="Comma 3 4 2 6" xfId="24799" xr:uid="{0D40D923-8F64-4007-89AB-3F90DFD044CA}"/>
    <cellStyle name="Comma 3 4 2 7" xfId="14638" xr:uid="{2F9EAD16-1D4D-4093-9624-E32237412491}"/>
    <cellStyle name="Comma 3 4 3" xfId="2664" xr:uid="{DEE03187-D721-4ED2-BF98-DD7D88E3F6F7}"/>
    <cellStyle name="Comma 3 4 3 2" xfId="7103" xr:uid="{64060016-DC3D-4749-9FED-5FA7C959C639}"/>
    <cellStyle name="Comma 3 4 3 2 2" xfId="26819" xr:uid="{349FE504-81D1-42B7-9266-49D646CE9976}"/>
    <cellStyle name="Comma 3 4 3 2 3" xfId="18664" xr:uid="{97CA6F05-2140-47C3-A812-D99B0887BE39}"/>
    <cellStyle name="Comma 3 4 3 3" xfId="4559" xr:uid="{C2B2E204-E08A-4DC9-83AE-117C0648236F}"/>
    <cellStyle name="Comma 3 4 3 3 2" xfId="16343" xr:uid="{9434C239-F8EE-4BE3-AC16-C86CC4EA6B58}"/>
    <cellStyle name="Comma 3 4 3 4" xfId="11953" xr:uid="{AE6F5729-B816-43F3-BD4D-7FEB8323A92B}"/>
    <cellStyle name="Comma 3 4 3 4 2" xfId="23408" xr:uid="{7A07331F-2411-407C-A8A2-FE1C5EAE44CC}"/>
    <cellStyle name="Comma 3 4 3 5" xfId="24621" xr:uid="{1899C719-3D60-4467-81CB-F5BCAD7ABD36}"/>
    <cellStyle name="Comma 3 4 3 6" xfId="14459" xr:uid="{363DD562-F3F1-46D7-A7B1-6482E1C1BB21}"/>
    <cellStyle name="Comma 3 4 4" xfId="3340" xr:uid="{D42A8965-AB2E-4E04-9C37-ECC450713792}"/>
    <cellStyle name="Comma 3 4 4 2" xfId="5232" xr:uid="{DB7562A5-94B5-4C39-8B01-39DEA9D82F0C}"/>
    <cellStyle name="Comma 3 4 4 2 2" xfId="17016" xr:uid="{75BC6053-E8C4-45D7-BD1B-055A704E1ED1}"/>
    <cellStyle name="Comma 3 4 4 3" xfId="25291" xr:uid="{87F68248-AA3E-4321-BA9F-24B34929C973}"/>
    <cellStyle name="Comma 3 4 4 4" xfId="15132" xr:uid="{A60C0979-901E-4774-9899-B50938B3FBD8}"/>
    <cellStyle name="Comma 3 4 5" xfId="2460" xr:uid="{099789BF-BA04-4220-A760-753089006006}"/>
    <cellStyle name="Comma 3 4 5 2" xfId="5670" xr:uid="{8533C416-B3F8-46E1-A92B-3A31A9CBFD3B}"/>
    <cellStyle name="Comma 3 4 5 2 2" xfId="17438" xr:uid="{FFC91E8D-543C-4903-AA0F-2D113923F11E}"/>
    <cellStyle name="Comma 3 4 5 3" xfId="25699" xr:uid="{544B4CCB-973E-4B17-B3F5-9D6DF36E8802}"/>
    <cellStyle name="Comma 3 4 5 4" xfId="14263" xr:uid="{CBD6C52E-C445-4DA2-B411-9AABB1360994}"/>
    <cellStyle name="Comma 3 4 6" xfId="946" xr:uid="{6C92EFD3-3E4F-43FD-BD17-6D0376610EA4}"/>
    <cellStyle name="Comma 3 4 6 2" xfId="13585" xr:uid="{E43B7DA9-F5AC-41C8-A784-F17DFC8A6453}"/>
    <cellStyle name="Comma 3 4 7" xfId="3685" xr:uid="{12DB214C-D84B-4344-A11B-48C232C12B4A}"/>
    <cellStyle name="Comma 3 4 7 2" xfId="15473" xr:uid="{352AFBB3-6F34-4AD8-83E4-8158240C6616}"/>
    <cellStyle name="Comma 3 4 8" xfId="4363" xr:uid="{517708BB-55EF-4191-9FC6-17CF7076046F}"/>
    <cellStyle name="Comma 3 4 8 2" xfId="16147" xr:uid="{F1B31332-78A8-4562-A75B-C1F29CBC4E31}"/>
    <cellStyle name="Comma 3 4 9" xfId="11281" xr:uid="{CDDC546D-A322-4532-BDB9-D4D91B421AA7}"/>
    <cellStyle name="Comma 3 4 9 2" xfId="22736" xr:uid="{4FD136DE-905E-4583-B8EB-6FDD8BAD362E}"/>
    <cellStyle name="Comma 3 5" xfId="344" xr:uid="{EEEBA1BC-D3C6-4574-82C2-27C80693CA65}"/>
    <cellStyle name="Comma 3 5 2" xfId="2756" xr:uid="{CBAC7BEC-1897-4023-BC69-810D1D554E37}"/>
    <cellStyle name="Comma 3 5 2 2" xfId="7467" xr:uid="{A4CFE9CD-E295-4EDA-9E0F-44CF1C695C1C}"/>
    <cellStyle name="Comma 3 5 2 2 2" xfId="18985" xr:uid="{8B304A34-0D41-4A60-B0EB-AE57ADCF5A04}"/>
    <cellStyle name="Comma 3 5 2 3" xfId="12251" xr:uid="{97AC1D05-A30D-4E27-80F8-CA7E27802CD4}"/>
    <cellStyle name="Comma 3 5 2 3 2" xfId="23706" xr:uid="{D252E93D-DB4E-4D62-A070-4D2EB5661102}"/>
    <cellStyle name="Comma 3 5 2 4" xfId="27183" xr:uid="{BD585DFD-0C87-42F4-8A06-01686B8F2F65}"/>
    <cellStyle name="Comma 3 5 2 5" xfId="14550" xr:uid="{132AF383-7FE8-4CA8-9E5A-0A35DEF348B1}"/>
    <cellStyle name="Comma 3 5 3" xfId="1001" xr:uid="{AA5D2399-FEAF-4060-A903-5C18E2CD966B}"/>
    <cellStyle name="Comma 3 5 3 2" xfId="6036" xr:uid="{E5AC4434-CC7B-4B69-A627-3FC8968F6AFF}"/>
    <cellStyle name="Comma 3 5 3 2 2" xfId="17758" xr:uid="{A188BA4D-1F5D-4DC9-8121-57CE68648815}"/>
    <cellStyle name="Comma 3 5 3 3" xfId="25997" xr:uid="{98B90647-0F67-4A31-8B6F-F0CA60D7D0E0}"/>
    <cellStyle name="Comma 3 5 3 4" xfId="13625" xr:uid="{ACA01154-A686-4813-A882-C58890108A83}"/>
    <cellStyle name="Comma 3 5 4" xfId="4650" xr:uid="{57CA5FE6-4017-4585-855F-C3706A398A42}"/>
    <cellStyle name="Comma 3 5 4 2" xfId="16434" xr:uid="{C719997F-9D87-4F9F-A53F-E7F17002EFA4}"/>
    <cellStyle name="Comma 3 5 5" xfId="11374" xr:uid="{717B5685-ABFD-4965-97A0-6B544D1A13CF}"/>
    <cellStyle name="Comma 3 5 5 2" xfId="22829" xr:uid="{78C327D9-DF92-428A-92E1-24391D97986F}"/>
    <cellStyle name="Comma 3 5 6" xfId="24711" xr:uid="{9485F2E6-48B7-420D-BE64-88BFF8D2D25E}"/>
    <cellStyle name="Comma 3 5 7" xfId="12992" xr:uid="{49491913-EE64-4AD3-AF90-932B4F1C4DCC}"/>
    <cellStyle name="Comma 3 6" xfId="2575" xr:uid="{3634E702-57F3-41BA-A2B5-A34585FD036A}"/>
    <cellStyle name="Comma 3 6 2" xfId="7832" xr:uid="{82853C8E-0F32-4647-B0B5-8F209405146A}"/>
    <cellStyle name="Comma 3 6 2 2" xfId="12607" xr:uid="{7AE81A15-8498-40DC-998B-C5C43882E303}"/>
    <cellStyle name="Comma 3 6 2 2 2" xfId="24062" xr:uid="{8D252B72-BAF0-4951-995D-9B00C7C5AF68}"/>
    <cellStyle name="Comma 3 6 2 3" xfId="27539" xr:uid="{14372E66-82D2-42EF-A258-47ED65E44BFA}"/>
    <cellStyle name="Comma 3 6 2 4" xfId="19343" xr:uid="{3BE8B21F-867E-45E4-8670-A72AC07AAB48}"/>
    <cellStyle name="Comma 3 6 3" xfId="6438" xr:uid="{64FD6AB1-5935-4E00-A8D2-8EC76DFCC6B2}"/>
    <cellStyle name="Comma 3 6 3 2" xfId="26353" xr:uid="{B50AEC74-C7C1-4E80-B774-D3E214D08314}"/>
    <cellStyle name="Comma 3 6 3 3" xfId="18141" xr:uid="{7A2CAE04-0F8D-4AAB-99F8-75D2A3AA5B03}"/>
    <cellStyle name="Comma 3 6 4" xfId="4470" xr:uid="{1EFF076F-2966-48D7-A287-E4A0D18EC18A}"/>
    <cellStyle name="Comma 3 6 4 2" xfId="16254" xr:uid="{7D1FCC5A-3B38-40E2-A200-52021600DFE6}"/>
    <cellStyle name="Comma 3 6 5" xfId="11490" xr:uid="{25B9F586-4D61-424E-BC59-BF0145DE05BE}"/>
    <cellStyle name="Comma 3 6 5 2" xfId="22945" xr:uid="{AD9E2AB9-C37F-42AD-89DF-0E77C1EB1817}"/>
    <cellStyle name="Comma 3 6 6" xfId="24533" xr:uid="{80829320-8934-44FA-8CF1-B954D2620B0F}"/>
    <cellStyle name="Comma 3 6 7" xfId="14370" xr:uid="{BA9AFDA6-36AC-4F0E-A299-AE2475065A48}"/>
    <cellStyle name="Comma 3 7" xfId="3079" xr:uid="{0F95D9C4-A42B-4F1E-B667-FD8C3F923FED}"/>
    <cellStyle name="Comma 3 7 2" xfId="7995" xr:uid="{70BC0F61-99CA-4E03-BFE9-B4AC5AAAD3F3}"/>
    <cellStyle name="Comma 3 7 2 2" xfId="12693" xr:uid="{2527DAE9-D77B-4177-94F3-95A8A5027840}"/>
    <cellStyle name="Comma 3 7 2 2 2" xfId="24148" xr:uid="{E2308D86-158B-4C7B-B476-20399186C555}"/>
    <cellStyle name="Comma 3 7 2 3" xfId="27693" xr:uid="{628E8E93-88B5-4857-BAC4-B7CFDFF94BFB}"/>
    <cellStyle name="Comma 3 7 2 4" xfId="19450" xr:uid="{DEA14F53-1390-4884-9B10-05F0EDE09F75}"/>
    <cellStyle name="Comma 3 7 3" xfId="6784" xr:uid="{2553ABB5-C6DD-4219-A187-34656FB30F8D}"/>
    <cellStyle name="Comma 3 7 3 2" xfId="26529" xr:uid="{C638CEAD-9674-40ED-A459-706D5C5A428C}"/>
    <cellStyle name="Comma 3 7 3 3" xfId="18364" xr:uid="{E3947E1A-5AC5-4DEA-9459-4F6CFE0BD6D3}"/>
    <cellStyle name="Comma 3 7 4" xfId="4972" xr:uid="{04753B9A-BDCD-438A-B733-CBF48B4DBD09}"/>
    <cellStyle name="Comma 3 7 4 2" xfId="16756" xr:uid="{C2949807-BBEC-4CC7-BF7E-1B4B08B1452D}"/>
    <cellStyle name="Comma 3 7 5" xfId="11664" xr:uid="{68CF2926-A504-424C-B43D-A2D0FF1C2A9E}"/>
    <cellStyle name="Comma 3 7 5 2" xfId="23119" xr:uid="{40EA50BD-F819-4B6E-A94D-4659E415F86C}"/>
    <cellStyle name="Comma 3 7 6" xfId="25031" xr:uid="{C0D2F7EE-39C6-44D1-8208-A4AAC67BC1EB}"/>
    <cellStyle name="Comma 3 7 7" xfId="14872" xr:uid="{3FD5921A-FD5B-4C5E-BDA5-48554CB91018}"/>
    <cellStyle name="Comma 3 8" xfId="1418" xr:uid="{B1918AA2-2374-4D5A-B759-6A0BF5C38922}"/>
    <cellStyle name="Comma 3 8 2" xfId="8007" xr:uid="{34FCAFFC-38AD-447E-8162-0BE13F6EC556}"/>
    <cellStyle name="Comma 3 8 2 2" xfId="12705" xr:uid="{C854083A-693B-46CB-A8AF-21E240864969}"/>
    <cellStyle name="Comma 3 8 2 2 2" xfId="24160" xr:uid="{E7E3B1A9-D71C-4ECE-9D00-741C5EEBEEC3}"/>
    <cellStyle name="Comma 3 8 2 3" xfId="27705" xr:uid="{49F22E9E-0596-47E4-81AC-200B1CDE02C0}"/>
    <cellStyle name="Comma 3 8 2 4" xfId="19462" xr:uid="{BD3B3D34-B798-4B53-94EE-1572E1BC8F89}"/>
    <cellStyle name="Comma 3 8 3" xfId="6814" xr:uid="{8DDF92B3-16D5-418F-9476-A8A3D28795B0}"/>
    <cellStyle name="Comma 3 8 3 2" xfId="18381" xr:uid="{1FD31C55-C933-4CE7-85AC-E3682D92D9BE}"/>
    <cellStyle name="Comma 3 8 4" xfId="11676" xr:uid="{D6B4698C-601E-44A8-9826-FB03D0F0A849}"/>
    <cellStyle name="Comma 3 8 4 2" xfId="23131" xr:uid="{EB58DB78-12F7-4792-BB69-40F21D070EC8}"/>
    <cellStyle name="Comma 3 8 5" xfId="26541" xr:uid="{8F8C81D5-2B49-47DF-BE87-466F1B5F3089}"/>
    <cellStyle name="Comma 3 8 6" xfId="13861" xr:uid="{FEF943A6-2EC7-4C86-8782-27E0181B7BFF}"/>
    <cellStyle name="Comma 3 9" xfId="768" xr:uid="{939A314A-87FA-4D0B-8026-2370AFFF7197}"/>
    <cellStyle name="Comma 3 9 2" xfId="6897" xr:uid="{EFFB569C-6F18-4824-8A57-06A8DA361FE3}"/>
    <cellStyle name="Comma 3 9 2 2" xfId="18463" xr:uid="{4CCD55A4-645B-431F-8B97-807B43F0F946}"/>
    <cellStyle name="Comma 3 9 3" xfId="11757" xr:uid="{2AE61339-49D2-484C-8971-9A1EC8B3D3D6}"/>
    <cellStyle name="Comma 3 9 3 2" xfId="23212" xr:uid="{EF2F3E11-D795-4B62-AEDD-D9A29B510ACF}"/>
    <cellStyle name="Comma 3 9 4" xfId="26622" xr:uid="{A194DC60-E5DC-4C2D-B2BF-DA4EB22618B4}"/>
    <cellStyle name="Comma 3 9 5" xfId="13415" xr:uid="{E4398FF2-8A08-4A85-9F43-5A7615954AE9}"/>
    <cellStyle name="Comma 3_Asset Health Themes (2)" xfId="1423" xr:uid="{73B377E6-7E66-484E-83C1-C9D511D1DB3C}"/>
    <cellStyle name="Comma 30" xfId="22553" xr:uid="{6EB73B0B-17CB-4980-B001-411DB3CABCDF}"/>
    <cellStyle name="Comma 31" xfId="34637" xr:uid="{B6F325F5-811E-43D3-884F-C01CA7E7D51D}"/>
    <cellStyle name="Comma 4" xfId="509" xr:uid="{3B01C215-C93E-4E72-A529-F110AFA7FC9C}"/>
    <cellStyle name="Comma 4 10" xfId="24250" xr:uid="{F000314C-B902-4EB1-932E-EEC8C916558B}"/>
    <cellStyle name="Comma 4 11" xfId="13157" xr:uid="{39AFCBC6-21E8-445E-BAE1-6FB6A9E19980}"/>
    <cellStyle name="Comma 4 2" xfId="973" xr:uid="{C79A9601-B831-4CEA-9AFE-385E0B10C763}"/>
    <cellStyle name="Comma 4 2 2" xfId="2850" xr:uid="{BFB993A5-746C-4B41-BEB8-89B3FFEDE5C4}"/>
    <cellStyle name="Comma 4 2 2 2" xfId="7725" xr:uid="{BFC3E796-EB6E-44A8-991F-71484CC33BD4}"/>
    <cellStyle name="Comma 4 2 2 2 2" xfId="12500" xr:uid="{D387B3AE-8946-4EED-9110-8C2D7DBFE26F}"/>
    <cellStyle name="Comma 4 2 2 2 2 2" xfId="23955" xr:uid="{F7F8560F-B185-49B5-97DD-28084C477A01}"/>
    <cellStyle name="Comma 4 2 2 2 3" xfId="27432" xr:uid="{42BF736F-DC88-47AD-9D9D-0D97E05374DA}"/>
    <cellStyle name="Comma 4 2 2 2 4" xfId="19236" xr:uid="{AE979931-F7F2-45EF-B2A2-A7AED1A3F665}"/>
    <cellStyle name="Comma 4 2 2 3" xfId="6294" xr:uid="{8EF284E1-11B5-45CA-B952-746B156E607E}"/>
    <cellStyle name="Comma 4 2 2 3 2" xfId="26246" xr:uid="{2797D325-DD30-480B-88D0-149150F56B09}"/>
    <cellStyle name="Comma 4 2 2 3 3" xfId="18011" xr:uid="{F2D91354-E734-4C77-A574-FB699F1FE37D}"/>
    <cellStyle name="Comma 4 2 2 4" xfId="4744" xr:uid="{9B1ADBCC-9506-4483-B8DA-5EF335E92CA8}"/>
    <cellStyle name="Comma 4 2 2 4 2" xfId="16528" xr:uid="{024F4F12-6970-40D1-8052-3AB48169BE41}"/>
    <cellStyle name="Comma 4 2 2 5" xfId="11467" xr:uid="{35D8411C-92CB-46CC-815D-D3B8B51223C6}"/>
    <cellStyle name="Comma 4 2 2 5 2" xfId="22922" xr:uid="{322D3FDC-E825-41BB-A594-46C72006F7E5}"/>
    <cellStyle name="Comma 4 2 2 6" xfId="24804" xr:uid="{FE0C0752-A8A5-4B3A-BC3A-137C1DA881F4}"/>
    <cellStyle name="Comma 4 2 2 7" xfId="14643" xr:uid="{8697D840-D32F-41B8-A108-2DD5E5653BBD}"/>
    <cellStyle name="Comma 4 2 3" xfId="2669" xr:uid="{F5403CAE-1378-4334-B24E-F0C397A57742}"/>
    <cellStyle name="Comma 4 2 3 2" xfId="7108" xr:uid="{F95775B7-B289-45BD-A5A4-3C9FD3B826EE}"/>
    <cellStyle name="Comma 4 2 3 2 2" xfId="26824" xr:uid="{47AB6CF3-0B2B-4FB9-BEE5-55627106202A}"/>
    <cellStyle name="Comma 4 2 3 2 3" xfId="18669" xr:uid="{7A2DED60-D60A-441E-85F3-6FD373E1A665}"/>
    <cellStyle name="Comma 4 2 3 3" xfId="4564" xr:uid="{28AAC5E6-AB0D-4568-A2D8-37CEF2426628}"/>
    <cellStyle name="Comma 4 2 3 3 2" xfId="16348" xr:uid="{F653D17A-77A1-4F9D-94CB-6F492B83C20C}"/>
    <cellStyle name="Comma 4 2 3 4" xfId="11958" xr:uid="{2EB85F81-9D9E-45B6-98A7-95C4CF2882CF}"/>
    <cellStyle name="Comma 4 2 3 4 2" xfId="23413" xr:uid="{C6B940E1-0CDD-44A3-8004-A23DD96BF2DF}"/>
    <cellStyle name="Comma 4 2 3 5" xfId="24626" xr:uid="{B2DDE4C5-4A3C-4A5A-8C09-6260632967D4}"/>
    <cellStyle name="Comma 4 2 3 6" xfId="14464" xr:uid="{2331262F-8CC0-4FBB-8796-324B1E57870C}"/>
    <cellStyle name="Comma 4 2 4" xfId="3345" xr:uid="{79788314-DF02-477F-8C42-8D2FC8C9FBC3}"/>
    <cellStyle name="Comma 4 2 4 2" xfId="5237" xr:uid="{826F8827-CDBC-4A76-8A25-F27895CC0F17}"/>
    <cellStyle name="Comma 4 2 4 2 2" xfId="17021" xr:uid="{A8EA5B51-4314-4E8A-8D73-27EE8FF2E5AD}"/>
    <cellStyle name="Comma 4 2 4 3" xfId="25296" xr:uid="{61C758E1-A06C-4340-B63F-58D1FEEE0A95}"/>
    <cellStyle name="Comma 4 2 4 4" xfId="15137" xr:uid="{C0106676-B124-418B-B69D-C04C17F0A817}"/>
    <cellStyle name="Comma 4 2 5" xfId="2465" xr:uid="{B815B30E-5CBE-450F-A438-005F8188CD87}"/>
    <cellStyle name="Comma 4 2 5 2" xfId="5675" xr:uid="{71320992-1A46-4197-A1DB-2CB47FBE31F2}"/>
    <cellStyle name="Comma 4 2 5 2 2" xfId="17443" xr:uid="{13B5353F-C26C-48AC-B6FF-C1E1E73F5FEB}"/>
    <cellStyle name="Comma 4 2 5 3" xfId="25704" xr:uid="{00CB5C8F-B98B-4B79-B0D6-03BEE38B344B}"/>
    <cellStyle name="Comma 4 2 5 4" xfId="14268" xr:uid="{44EA8162-1416-4ED6-A5D1-FABFBD451DE2}"/>
    <cellStyle name="Comma 4 2 6" xfId="4368" xr:uid="{540410FD-BC68-476F-A069-4C790C6F0F62}"/>
    <cellStyle name="Comma 4 2 6 2" xfId="16152" xr:uid="{CA03FF20-30B1-46BF-ACF6-7C89AA628AAE}"/>
    <cellStyle name="Comma 4 2 7" xfId="11286" xr:uid="{53F25E3F-20F5-440D-8186-AB582A4C3861}"/>
    <cellStyle name="Comma 4 2 7 2" xfId="22741" xr:uid="{79D63DE7-4285-416C-8971-A2EF63D078FB}"/>
    <cellStyle name="Comma 4 2 8" xfId="24441" xr:uid="{218FA23D-FD77-4158-96E6-9E74903E0E51}"/>
    <cellStyle name="Comma 4 2 9" xfId="13603" xr:uid="{5343CF85-170A-4B77-A0E1-A6E4CEBC16ED}"/>
    <cellStyle name="Comma 4 3" xfId="1003" xr:uid="{01D07708-0E46-462A-A27A-21E8D9810129}"/>
    <cellStyle name="Comma 4 3 2" xfId="2761" xr:uid="{842BA017-4043-4865-B0C5-9C5ED34007F2}"/>
    <cellStyle name="Comma 4 3 2 2" xfId="7472" xr:uid="{7F90E081-FA82-41F1-81A0-5C27FA519EC6}"/>
    <cellStyle name="Comma 4 3 2 2 2" xfId="18990" xr:uid="{C52AC8CE-8FF1-4B2E-B085-1D037312529D}"/>
    <cellStyle name="Comma 4 3 2 3" xfId="12256" xr:uid="{6A621A88-677B-46B1-8979-F0420F817F9D}"/>
    <cellStyle name="Comma 4 3 2 3 2" xfId="23711" xr:uid="{D16B2F0A-92A3-419F-8875-625C9F4838FA}"/>
    <cellStyle name="Comma 4 3 2 4" xfId="27188" xr:uid="{7A30414D-FBEA-427F-90B2-C7EC6C655DE9}"/>
    <cellStyle name="Comma 4 3 2 5" xfId="14555" xr:uid="{6FCFF652-1CED-43F6-8139-1362AEEE2BAD}"/>
    <cellStyle name="Comma 4 3 3" xfId="6041" xr:uid="{2FBB3BAE-0FB2-4785-807F-076A079C3B16}"/>
    <cellStyle name="Comma 4 3 3 2" xfId="26002" xr:uid="{9FC92BF5-2599-454E-B72A-F90E72B6C625}"/>
    <cellStyle name="Comma 4 3 3 3" xfId="17763" xr:uid="{29101676-D438-4AC8-A334-A6F3BD4966C4}"/>
    <cellStyle name="Comma 4 3 4" xfId="4655" xr:uid="{8D0B5ABE-7563-4ABA-91CA-1095D8022FF0}"/>
    <cellStyle name="Comma 4 3 4 2" xfId="16439" xr:uid="{5F59B01F-3BC5-408D-AF06-9BA530DCC814}"/>
    <cellStyle name="Comma 4 3 5" xfId="11379" xr:uid="{B88A1396-F327-43D8-B4EB-195627B0A8BF}"/>
    <cellStyle name="Comma 4 3 5 2" xfId="22834" xr:uid="{30E56ECB-5DC0-46EA-AFA5-F6A256168291}"/>
    <cellStyle name="Comma 4 3 6" xfId="24716" xr:uid="{25994AA2-6D55-4273-A812-02FCC84171BB}"/>
    <cellStyle name="Comma 4 3 7" xfId="13627" xr:uid="{F5FB906B-2DD2-41A1-BE79-B01B32C39B00}"/>
    <cellStyle name="Comma 4 4" xfId="2580" xr:uid="{DEBC2394-5662-40D5-B9B7-8F466CD602EE}"/>
    <cellStyle name="Comma 4 4 2" xfId="7837" xr:uid="{7C12094B-DF0F-4215-96A2-5A433AD288FC}"/>
    <cellStyle name="Comma 4 4 2 2" xfId="12612" xr:uid="{5F2F952A-0930-48B5-90A4-7D6A7E3BFBAC}"/>
    <cellStyle name="Comma 4 4 2 2 2" xfId="24067" xr:uid="{08E7C68D-9335-4D8E-895E-C22F75E39713}"/>
    <cellStyle name="Comma 4 4 2 3" xfId="27544" xr:uid="{E19070EC-B2BC-4678-B16C-1A7B08797490}"/>
    <cellStyle name="Comma 4 4 2 4" xfId="19348" xr:uid="{4BC36B32-F3C4-42E7-AADE-427A3E609829}"/>
    <cellStyle name="Comma 4 4 3" xfId="6443" xr:uid="{26036428-80B7-44FE-A844-AC2463679B99}"/>
    <cellStyle name="Comma 4 4 3 2" xfId="26358" xr:uid="{DB70D424-A903-41A9-94BA-F843EE7C7F94}"/>
    <cellStyle name="Comma 4 4 3 3" xfId="18146" xr:uid="{8CDEE08E-06B9-464A-ADE1-E84171EF1929}"/>
    <cellStyle name="Comma 4 4 4" xfId="4475" xr:uid="{4E3C2210-8AEA-4F8C-BD1E-74DE68848ED3}"/>
    <cellStyle name="Comma 4 4 4 2" xfId="16259" xr:uid="{69A2EB3F-9B9E-40C8-BF7C-D0E8FF5E6359}"/>
    <cellStyle name="Comma 4 4 5" xfId="11495" xr:uid="{149EC849-D339-4F20-A90E-3F438633563A}"/>
    <cellStyle name="Comma 4 4 5 2" xfId="22950" xr:uid="{2BF87710-F781-4177-9251-60086BE10163}"/>
    <cellStyle name="Comma 4 4 6" xfId="24538" xr:uid="{B7B923E9-B509-4089-923E-D6B168829CFF}"/>
    <cellStyle name="Comma 4 4 7" xfId="14375" xr:uid="{0594CFE6-1BEE-4836-AB88-208B853FA29F}"/>
    <cellStyle name="Comma 4 5" xfId="3084" xr:uid="{611BEE06-B7BD-49C4-8FD3-BAF9FC00F98E}"/>
    <cellStyle name="Comma 4 5 2" xfId="6902" xr:uid="{C71726CC-76AA-46A4-9F57-5FCD8DDB7669}"/>
    <cellStyle name="Comma 4 5 2 2" xfId="26627" xr:uid="{C6837920-62C6-45C0-A25F-C30CAD211F98}"/>
    <cellStyle name="Comma 4 5 2 3" xfId="18468" xr:uid="{1EE95CB6-6F79-434E-A160-B20E87BF71C2}"/>
    <cellStyle name="Comma 4 5 3" xfId="4977" xr:uid="{601840A3-2A95-4DE4-9ECE-03C73EAFAEF1}"/>
    <cellStyle name="Comma 4 5 3 2" xfId="16761" xr:uid="{4277B4F0-E11F-4C22-9969-7B7667C5B081}"/>
    <cellStyle name="Comma 4 5 4" xfId="11762" xr:uid="{950277F4-A3D1-4256-954E-5E1A5D0D68EA}"/>
    <cellStyle name="Comma 4 5 4 2" xfId="23217" xr:uid="{DAB33EF8-0FB8-472D-AA0A-0CF9BA035023}"/>
    <cellStyle name="Comma 4 5 5" xfId="25036" xr:uid="{46B32762-8479-4043-AE1A-AE760B3A648C}"/>
    <cellStyle name="Comma 4 5 6" xfId="14877" xr:uid="{291946EF-2913-4C24-A242-69BC4C6AF42F}"/>
    <cellStyle name="Comma 4 6" xfId="1424" xr:uid="{334BEB30-A3B4-477F-B879-EF53CA3A74B0}"/>
    <cellStyle name="Comma 4 6 2" xfId="5404" xr:uid="{B9568CF4-9FE3-4F8E-8C4A-4EC0593D3B65}"/>
    <cellStyle name="Comma 4 6 2 2" xfId="17188" xr:uid="{0A9C595F-DE14-446A-AFA9-1448FE553CDC}"/>
    <cellStyle name="Comma 4 6 3" xfId="25463" xr:uid="{D6D2BA7F-28F6-4F3E-B260-64DDE86563F8}"/>
    <cellStyle name="Comma 4 6 4" xfId="13866" xr:uid="{C38A9B1E-F6C5-4C38-9DD0-EE22D465548B}"/>
    <cellStyle name="Comma 4 7" xfId="952" xr:uid="{F23A7034-34BA-4072-9D73-8EC6E23FD4B4}"/>
    <cellStyle name="Comma 4 7 2" xfId="13589" xr:uid="{FBA6CC25-7278-4506-89A4-75F9BC4C8689}"/>
    <cellStyle name="Comma 4 8" xfId="3942" xr:uid="{F2910980-791A-4328-8550-87A053A2B1EB}"/>
    <cellStyle name="Comma 4 8 2" xfId="15729" xr:uid="{56C33CE8-CBF7-4FEE-A5B8-15E7DAC15FBF}"/>
    <cellStyle name="Comma 4 9" xfId="11184" xr:uid="{54ED29BE-1C51-4B60-B19E-B0184F697AA7}"/>
    <cellStyle name="Comma 4 9 2" xfId="22639" xr:uid="{D877E6A5-DF59-4B44-AE6D-44AAC2C7C86F}"/>
    <cellStyle name="Comma 5" xfId="954" xr:uid="{9C6503E8-8618-4025-89C1-C40F838EC756}"/>
    <cellStyle name="Comma 5 10" xfId="13590" xr:uid="{DECD0851-D4F9-45CD-9979-F914884C0CCD}"/>
    <cellStyle name="Comma 5 2" xfId="975" xr:uid="{04FE45E2-0EA1-48A3-8020-86A10EB32CFE}"/>
    <cellStyle name="Comma 5 2 2" xfId="2851" xr:uid="{2531C83D-5EE2-41B3-B6A8-1469793B7D13}"/>
    <cellStyle name="Comma 5 2 2 2" xfId="7726" xr:uid="{6C08C2C0-D2F7-4F75-9B38-3FDB1E9E27F9}"/>
    <cellStyle name="Comma 5 2 2 2 2" xfId="12501" xr:uid="{65944A34-10DF-4CDF-A0F3-03B7CD89DC2F}"/>
    <cellStyle name="Comma 5 2 2 2 2 2" xfId="23956" xr:uid="{CEF89E3A-8362-4A9B-9459-78595C581BBA}"/>
    <cellStyle name="Comma 5 2 2 2 3" xfId="27433" xr:uid="{A024B332-5E10-44A9-A689-DDC6CF6609E8}"/>
    <cellStyle name="Comma 5 2 2 2 4" xfId="19237" xr:uid="{6F5FB815-C3B5-4D11-9538-999A58C705EF}"/>
    <cellStyle name="Comma 5 2 2 3" xfId="6295" xr:uid="{F2B13DBC-3EA4-464D-A1AD-B607B709F6CA}"/>
    <cellStyle name="Comma 5 2 2 3 2" xfId="26247" xr:uid="{79696EFE-9266-4935-9863-75093EEDF915}"/>
    <cellStyle name="Comma 5 2 2 3 3" xfId="18012" xr:uid="{AD61C473-B52E-475D-A515-F4B774AF603A}"/>
    <cellStyle name="Comma 5 2 2 4" xfId="4745" xr:uid="{80A9EA0F-8DB4-4939-A819-E0942302AB7D}"/>
    <cellStyle name="Comma 5 2 2 4 2" xfId="16529" xr:uid="{7F37C693-9154-4B36-9B91-0D57B88ED16C}"/>
    <cellStyle name="Comma 5 2 2 5" xfId="11468" xr:uid="{AB879314-0DC5-487D-A8C0-BF8C4CF76260}"/>
    <cellStyle name="Comma 5 2 2 5 2" xfId="22923" xr:uid="{78777E2B-C329-47A5-91DC-28B24A439EB2}"/>
    <cellStyle name="Comma 5 2 2 6" xfId="24805" xr:uid="{14A73C17-09D0-4EB2-8FAB-E510A310A5A5}"/>
    <cellStyle name="Comma 5 2 2 7" xfId="14644" xr:uid="{4DCD1258-A698-40E6-9ECA-06EEA7822FAC}"/>
    <cellStyle name="Comma 5 2 3" xfId="2670" xr:uid="{EFCC53D4-E35B-477B-88FF-88D6E9E36DEC}"/>
    <cellStyle name="Comma 5 2 3 2" xfId="7109" xr:uid="{727E9BD9-B57D-445D-B763-B12EC4D5D261}"/>
    <cellStyle name="Comma 5 2 3 2 2" xfId="26825" xr:uid="{09CB9EBA-7463-4F62-A1DE-5912C5F609C6}"/>
    <cellStyle name="Comma 5 2 3 2 3" xfId="18670" xr:uid="{4D7C29B5-9000-435B-A953-9BDD4E873A22}"/>
    <cellStyle name="Comma 5 2 3 3" xfId="4565" xr:uid="{D5F0F7C1-E960-4B0C-B427-2DCB55EF6BFA}"/>
    <cellStyle name="Comma 5 2 3 3 2" xfId="16349" xr:uid="{B27DAB22-B4D3-49E4-B10F-6AC2AC9B0FC6}"/>
    <cellStyle name="Comma 5 2 3 4" xfId="11959" xr:uid="{483D8201-3D30-4C5E-9F4E-964166198965}"/>
    <cellStyle name="Comma 5 2 3 4 2" xfId="23414" xr:uid="{CC624B42-548E-4295-8972-AAD1A9343FF6}"/>
    <cellStyle name="Comma 5 2 3 5" xfId="24627" xr:uid="{B42AD7AD-711D-42A9-81E3-E777EA66F24B}"/>
    <cellStyle name="Comma 5 2 3 6" xfId="14465" xr:uid="{0160BADD-7D12-4693-817C-D61F0464ECA3}"/>
    <cellStyle name="Comma 5 2 4" xfId="3346" xr:uid="{54D46F3E-1A45-4820-81FA-302F423B02C1}"/>
    <cellStyle name="Comma 5 2 4 2" xfId="5238" xr:uid="{E3B86169-345F-4CD5-A4D9-F8EC5A9A9F44}"/>
    <cellStyle name="Comma 5 2 4 2 2" xfId="17022" xr:uid="{39D8EFB0-71A9-428B-8CD9-FA8AE51EC7E2}"/>
    <cellStyle name="Comma 5 2 4 3" xfId="25297" xr:uid="{938A0682-199A-4643-9298-60ED17EE8484}"/>
    <cellStyle name="Comma 5 2 4 4" xfId="15138" xr:uid="{E19615F2-F77F-48A3-AF28-0693C63000CD}"/>
    <cellStyle name="Comma 5 2 5" xfId="2466" xr:uid="{AB67FE00-77AE-44B7-BCEE-55A6001243A2}"/>
    <cellStyle name="Comma 5 2 5 2" xfId="5676" xr:uid="{ED768167-FFE6-457E-8200-23502948954D}"/>
    <cellStyle name="Comma 5 2 5 2 2" xfId="17444" xr:uid="{353CF0E5-FD82-4DB4-8057-6526D4842A79}"/>
    <cellStyle name="Comma 5 2 5 3" xfId="25705" xr:uid="{56AF9A1B-09A2-43F2-AE68-50C866BD3C20}"/>
    <cellStyle name="Comma 5 2 5 4" xfId="14269" xr:uid="{B731879B-483D-4EF3-AE89-95CB157E5745}"/>
    <cellStyle name="Comma 5 2 6" xfId="4369" xr:uid="{F6C2ECE6-FFB4-4FF9-B58A-AE42A3FC5B23}"/>
    <cellStyle name="Comma 5 2 6 2" xfId="16153" xr:uid="{B76567E9-52A6-4C1C-B884-552D104824EC}"/>
    <cellStyle name="Comma 5 2 7" xfId="11287" xr:uid="{6E2F94CE-9543-4994-B476-A95561D0DBFE}"/>
    <cellStyle name="Comma 5 2 7 2" xfId="22742" xr:uid="{3DEE2444-F0D3-499B-87EC-C03F34527242}"/>
    <cellStyle name="Comma 5 2 8" xfId="24442" xr:uid="{31E85BE8-B775-4DBD-BB48-0BCB9A3173EA}"/>
    <cellStyle name="Comma 5 2 9" xfId="13605" xr:uid="{1AF3CCEB-14E9-4944-AFA8-C9D16F4127FA}"/>
    <cellStyle name="Comma 5 3" xfId="1005" xr:uid="{2350B5A2-C3B7-4A98-A0F3-D3020D83F539}"/>
    <cellStyle name="Comma 5 3 2" xfId="2762" xr:uid="{24FCBBA4-F209-4224-A0BB-CF015A1AD1CC}"/>
    <cellStyle name="Comma 5 3 2 2" xfId="7473" xr:uid="{A8588753-8612-4549-AAB5-DD4DA04ABCDE}"/>
    <cellStyle name="Comma 5 3 2 2 2" xfId="18991" xr:uid="{D27EB3A2-70DC-4E05-9D08-3DCC1BE3D3BB}"/>
    <cellStyle name="Comma 5 3 2 3" xfId="12257" xr:uid="{DC18E487-B8C8-43BC-8F10-DE75F1917D6B}"/>
    <cellStyle name="Comma 5 3 2 3 2" xfId="23712" xr:uid="{1BAD2600-B8D8-4DB0-8617-55B8782F337C}"/>
    <cellStyle name="Comma 5 3 2 4" xfId="27189" xr:uid="{69F2EC41-18EF-4D5D-A9AC-CA6500B32A99}"/>
    <cellStyle name="Comma 5 3 2 5" xfId="14556" xr:uid="{BADE46C5-661E-4765-B60D-6263012FBEDD}"/>
    <cellStyle name="Comma 5 3 3" xfId="6042" xr:uid="{FDF00D9E-BC55-4FC0-9D23-3513843D5319}"/>
    <cellStyle name="Comma 5 3 3 2" xfId="26003" xr:uid="{B2C51679-7DBC-4080-8170-719B62D7A5F6}"/>
    <cellStyle name="Comma 5 3 3 3" xfId="17764" xr:uid="{D6F57FCF-E2FB-4D60-8B8F-5A79579D99D7}"/>
    <cellStyle name="Comma 5 3 4" xfId="4656" xr:uid="{195AB2E6-2CC3-44E1-AAC4-40482F5E9D0A}"/>
    <cellStyle name="Comma 5 3 4 2" xfId="16440" xr:uid="{DC63C413-FC29-493B-B1C8-70CBF6274E58}"/>
    <cellStyle name="Comma 5 3 5" xfId="11380" xr:uid="{4D7C36CD-958C-4B7B-BA1A-AE53D48CE4B8}"/>
    <cellStyle name="Comma 5 3 5 2" xfId="22835" xr:uid="{16CE231C-C253-4202-8BF6-4605E04A3B8A}"/>
    <cellStyle name="Comma 5 3 6" xfId="24717" xr:uid="{F4992EF2-CD9B-43DB-B4F3-64DC803638B7}"/>
    <cellStyle name="Comma 5 3 7" xfId="13628" xr:uid="{63D1157B-C597-4435-A1B8-1E2A9F410F52}"/>
    <cellStyle name="Comma 5 4" xfId="2581" xr:uid="{C43C2D61-D399-4161-891C-F2C799CAB96B}"/>
    <cellStyle name="Comma 5 4 2" xfId="7838" xr:uid="{401172AF-58B2-4043-9ACF-3FEFA972EB53}"/>
    <cellStyle name="Comma 5 4 2 2" xfId="12613" xr:uid="{633524DE-789C-4B4A-902D-A5D757C8BDF4}"/>
    <cellStyle name="Comma 5 4 2 2 2" xfId="24068" xr:uid="{3059597B-C543-4038-AB36-1967E45D1C28}"/>
    <cellStyle name="Comma 5 4 2 3" xfId="27545" xr:uid="{97E156C4-07CA-4302-8DB3-07DFB40572D3}"/>
    <cellStyle name="Comma 5 4 2 4" xfId="19349" xr:uid="{D2669C8F-B52B-4272-B247-5BEAEB36DEC8}"/>
    <cellStyle name="Comma 5 4 3" xfId="6444" xr:uid="{818B5F4B-8774-4741-9D5E-0C09C96D2FF6}"/>
    <cellStyle name="Comma 5 4 3 2" xfId="26359" xr:uid="{8260CD45-6F43-47B3-B176-8F2A4928302C}"/>
    <cellStyle name="Comma 5 4 3 3" xfId="18147" xr:uid="{9FB2B9DF-ED54-444F-A4D3-864FB703E8AC}"/>
    <cellStyle name="Comma 5 4 4" xfId="4476" xr:uid="{E401E556-48F5-44D5-A8B7-87613DC65C97}"/>
    <cellStyle name="Comma 5 4 4 2" xfId="16260" xr:uid="{11952DFE-C7D0-4FF6-A794-9E2E7B8B87A5}"/>
    <cellStyle name="Comma 5 4 5" xfId="11496" xr:uid="{D210BCDE-A82E-4242-8FF6-62CAB62A5CBF}"/>
    <cellStyle name="Comma 5 4 5 2" xfId="22951" xr:uid="{3D25B79A-A7DA-4B24-8B5F-E4D43024F183}"/>
    <cellStyle name="Comma 5 4 6" xfId="24539" xr:uid="{7466782B-1B64-49F5-AEBB-803F8E592964}"/>
    <cellStyle name="Comma 5 4 7" xfId="14376" xr:uid="{18CAD619-11FD-4A60-8A8A-A85A10543D38}"/>
    <cellStyle name="Comma 5 5" xfId="3085" xr:uid="{62C9E107-8A00-4072-A7BB-8B3320806989}"/>
    <cellStyle name="Comma 5 5 2" xfId="6903" xr:uid="{83E51924-AFE4-4088-9522-CA1C46F8ADA9}"/>
    <cellStyle name="Comma 5 5 2 2" xfId="26628" xr:uid="{862FB1F9-0D12-41F4-B0ED-01E11F623B6D}"/>
    <cellStyle name="Comma 5 5 2 3" xfId="18469" xr:uid="{EDF1EA9A-1B39-45E6-AB8F-A7D7302345C3}"/>
    <cellStyle name="Comma 5 5 3" xfId="4978" xr:uid="{E0E73300-AE08-4A0A-A713-380445243414}"/>
    <cellStyle name="Comma 5 5 3 2" xfId="16762" xr:uid="{02E6A6DF-DA04-4A73-BD1E-A640B46750EB}"/>
    <cellStyle name="Comma 5 5 4" xfId="11763" xr:uid="{0E35DAA0-D788-45A1-80F8-F392EAA7D858}"/>
    <cellStyle name="Comma 5 5 4 2" xfId="23218" xr:uid="{2BA84562-4253-4FAA-91AB-8AF4B021FEB0}"/>
    <cellStyle name="Comma 5 5 5" xfId="25037" xr:uid="{DA881CC0-D53C-4992-A791-58DCBDDE330E}"/>
    <cellStyle name="Comma 5 5 6" xfId="14878" xr:uid="{FDE09017-881C-4370-A69C-65AB0DB75C4D}"/>
    <cellStyle name="Comma 5 6" xfId="1425" xr:uid="{22729364-1A57-4A23-8AFB-729985FDF681}"/>
    <cellStyle name="Comma 5 6 2" xfId="5405" xr:uid="{86E3C485-B5B8-4525-8648-E9446AC8DD3A}"/>
    <cellStyle name="Comma 5 6 2 2" xfId="17189" xr:uid="{A6B74081-FF3E-4CFB-93B1-D7B3585A8FAC}"/>
    <cellStyle name="Comma 5 6 3" xfId="25464" xr:uid="{2316B36A-A817-4DC7-B194-F437946C82A8}"/>
    <cellStyle name="Comma 5 6 4" xfId="13867" xr:uid="{0E925135-0237-471A-B937-362562E613FA}"/>
    <cellStyle name="Comma 5 7" xfId="3943" xr:uid="{EA5C4FF6-6AE4-4638-930F-36F7E2ADFF4D}"/>
    <cellStyle name="Comma 5 7 2" xfId="15730" xr:uid="{50BED4AA-19C1-497D-9DB7-E58D02C01988}"/>
    <cellStyle name="Comma 5 8" xfId="11185" xr:uid="{361244E3-39E1-4450-91EC-D310CC4DE3B8}"/>
    <cellStyle name="Comma 5 8 2" xfId="22640" xr:uid="{EC5931DC-21E6-40D0-BD02-C571B1962962}"/>
    <cellStyle name="Comma 5 9" xfId="24251" xr:uid="{5EF0CE46-EEF1-47CD-932D-2658A709D089}"/>
    <cellStyle name="Comma 6" xfId="956" xr:uid="{14CB0A0D-DF0F-460E-B34F-28CBFF2CD26E}"/>
    <cellStyle name="Comma 6 10" xfId="13592" xr:uid="{0BF72C6B-D905-4EEE-BF03-9CF7DB096346}"/>
    <cellStyle name="Comma 6 2" xfId="977" xr:uid="{F134DA2E-C4FF-43AD-B5A7-FA89D61A050D}"/>
    <cellStyle name="Comma 6 2 2" xfId="2770" xr:uid="{855CFB8E-37AE-4523-9492-ED45AD24D3BD}"/>
    <cellStyle name="Comma 6 2 2 2" xfId="7645" xr:uid="{EE706C24-4890-4EE2-92D5-189B1A2D698C}"/>
    <cellStyle name="Comma 6 2 2 2 2" xfId="12420" xr:uid="{8C3FD8CC-DC8D-468B-AE32-7BF456030BC7}"/>
    <cellStyle name="Comma 6 2 2 2 2 2" xfId="23875" xr:uid="{7480AA5F-75A9-4F89-B501-6AE9CDC537C5}"/>
    <cellStyle name="Comma 6 2 2 2 3" xfId="27352" xr:uid="{FAFC002E-6A53-43B6-BF7F-79F4DA141DEB}"/>
    <cellStyle name="Comma 6 2 2 2 4" xfId="19156" xr:uid="{A743874F-81FF-4B7F-B37C-CFC3D2FB4D9A}"/>
    <cellStyle name="Comma 6 2 2 3" xfId="6214" xr:uid="{50529233-A930-4E67-AFDB-28FE832EF32D}"/>
    <cellStyle name="Comma 6 2 2 3 2" xfId="26166" xr:uid="{88710D7C-661D-4F8A-8F67-5FAF88538843}"/>
    <cellStyle name="Comma 6 2 2 3 3" xfId="17931" xr:uid="{D8D2F995-0744-41E7-AA2F-1F4598A27281}"/>
    <cellStyle name="Comma 6 2 2 4" xfId="4664" xr:uid="{65BFCABF-9817-4C6E-8883-122894577258}"/>
    <cellStyle name="Comma 6 2 2 4 2" xfId="16448" xr:uid="{6A862295-2FFC-4A57-9045-7F22E7AEDAA3}"/>
    <cellStyle name="Comma 6 2 2 5" xfId="11387" xr:uid="{6EF13491-32BC-4B59-BF91-A3893523F3CA}"/>
    <cellStyle name="Comma 6 2 2 5 2" xfId="22842" xr:uid="{77765632-0286-418C-9871-F0D4DDD097AA}"/>
    <cellStyle name="Comma 6 2 2 6" xfId="24724" xr:uid="{DECEE322-D2BB-457D-8B5C-590E41D896B5}"/>
    <cellStyle name="Comma 6 2 2 7" xfId="14563" xr:uid="{07DA2831-570F-41A2-AE44-31357F0562C9}"/>
    <cellStyle name="Comma 6 2 3" xfId="2589" xr:uid="{E19D4C5E-B3FB-466C-9AC6-15B35C6EA65B}"/>
    <cellStyle name="Comma 6 2 3 2" xfId="7025" xr:uid="{3FB8C4BC-A8BE-400F-B473-0C2FBAAEE0AC}"/>
    <cellStyle name="Comma 6 2 3 2 2" xfId="26741" xr:uid="{63E21C19-9D3E-4B29-ADFA-3AB223EE917A}"/>
    <cellStyle name="Comma 6 2 3 2 3" xfId="18587" xr:uid="{F6B27C6F-6ADD-4993-9A71-7B06B730A95B}"/>
    <cellStyle name="Comma 6 2 3 3" xfId="4484" xr:uid="{158A948F-5B2D-4A15-99ED-65C2C7C1B573}"/>
    <cellStyle name="Comma 6 2 3 3 2" xfId="16268" xr:uid="{F22987C0-271E-460D-A060-FCBA5550F951}"/>
    <cellStyle name="Comma 6 2 3 4" xfId="11876" xr:uid="{C7527923-3A3F-4813-9D7C-19F7D7A223CF}"/>
    <cellStyle name="Comma 6 2 3 4 2" xfId="23331" xr:uid="{2D0695E9-E544-4250-97F4-5EFBA4A371BE}"/>
    <cellStyle name="Comma 6 2 3 5" xfId="24546" xr:uid="{2F34830A-8E62-44D6-81B8-1F88AF9D8773}"/>
    <cellStyle name="Comma 6 2 3 6" xfId="14384" xr:uid="{B350F809-DFC2-4B69-8463-5C4D823707DE}"/>
    <cellStyle name="Comma 6 2 4" xfId="3264" xr:uid="{6493F623-E891-4702-A2DD-C364409C47B2}"/>
    <cellStyle name="Comma 6 2 4 2" xfId="5156" xr:uid="{A4F7BDBD-71B9-4D6F-A6AF-D0EBFB887CB3}"/>
    <cellStyle name="Comma 6 2 4 2 2" xfId="16940" xr:uid="{E9D57D99-6097-4685-94ED-A13EDD6E74A6}"/>
    <cellStyle name="Comma 6 2 4 3" xfId="25215" xr:uid="{61F3601F-13FE-4332-96A7-7E2402093688}"/>
    <cellStyle name="Comma 6 2 4 4" xfId="15056" xr:uid="{0455FD47-EDDD-48B1-8C38-F897B316C564}"/>
    <cellStyle name="Comma 6 2 5" xfId="2384" xr:uid="{26B92BCC-2960-4E73-BD35-9906A6D54213}"/>
    <cellStyle name="Comma 6 2 5 2" xfId="5592" xr:uid="{FBA89542-94C4-444A-9B34-E99CE242BE59}"/>
    <cellStyle name="Comma 6 2 5 2 2" xfId="17360" xr:uid="{0385604D-F6B5-4ED4-B7EC-784CCEE411EC}"/>
    <cellStyle name="Comma 6 2 5 3" xfId="25622" xr:uid="{527BACA1-3988-4A66-8EA4-EEFC1EF94C6C}"/>
    <cellStyle name="Comma 6 2 5 4" xfId="14188" xr:uid="{1F37F39D-6DA2-46C8-8385-456A792AC746}"/>
    <cellStyle name="Comma 6 2 6" xfId="4288" xr:uid="{EBB26DE0-704D-4B22-854F-98E2A3FF56FE}"/>
    <cellStyle name="Comma 6 2 6 2" xfId="16072" xr:uid="{4950B0A4-B24A-4D28-8398-8A2599337827}"/>
    <cellStyle name="Comma 6 2 7" xfId="11206" xr:uid="{0A1E4770-996E-449A-9212-B6664A1076B5}"/>
    <cellStyle name="Comma 6 2 7 2" xfId="22661" xr:uid="{DBD3898D-472A-4D6B-82C5-4D361BC31803}"/>
    <cellStyle name="Comma 6 2 8" xfId="24361" xr:uid="{BA509347-80B1-43FD-BF75-67FBE844003C}"/>
    <cellStyle name="Comma 6 2 9" xfId="13606" xr:uid="{DCCD7B77-86C0-45DE-9A5E-7E2D73FD06CE}"/>
    <cellStyle name="Comma 6 3" xfId="1007" xr:uid="{8388ED7A-B7AD-4957-A96F-B56D5C1BC2B6}"/>
    <cellStyle name="Comma 6 3 2" xfId="2679" xr:uid="{0A386191-CB28-4435-BED5-063CCCC888FC}"/>
    <cellStyle name="Comma 6 3 2 2" xfId="7380" xr:uid="{46CCC38E-D704-4A50-B525-E0B6453FEBAA}"/>
    <cellStyle name="Comma 6 3 2 2 2" xfId="18898" xr:uid="{0A9A119E-1DAB-49E0-9A38-FD29A1B636D9}"/>
    <cellStyle name="Comma 6 3 2 3" xfId="12164" xr:uid="{F1D5E410-2634-48F9-95C3-54F1CD4D159D}"/>
    <cellStyle name="Comma 6 3 2 3 2" xfId="23619" xr:uid="{493EDF97-86DA-4230-A44B-AF062DC38CAF}"/>
    <cellStyle name="Comma 6 3 2 4" xfId="27096" xr:uid="{220BFEF4-96E1-4F9A-BD8D-07E130561391}"/>
    <cellStyle name="Comma 6 3 2 5" xfId="14473" xr:uid="{A03E6B43-2253-44D3-9B2C-D3BD7F196F4A}"/>
    <cellStyle name="Comma 6 3 3" xfId="5948" xr:uid="{C5CAE67E-E94E-4666-A513-C99C3C4DC860}"/>
    <cellStyle name="Comma 6 3 3 2" xfId="25910" xr:uid="{1773596A-2C81-46B5-871C-CE43B6BA5E84}"/>
    <cellStyle name="Comma 6 3 3 3" xfId="17670" xr:uid="{C61F32BE-EF80-4A9A-9AD8-81D5F652BCB1}"/>
    <cellStyle name="Comma 6 3 4" xfId="4574" xr:uid="{13C95E4B-47D4-4F92-9F88-D9241D2059C2}"/>
    <cellStyle name="Comma 6 3 4 2" xfId="16358" xr:uid="{E4CDE947-8D50-4A11-9130-D8263C934632}"/>
    <cellStyle name="Comma 6 3 5" xfId="11299" xr:uid="{ABD7C977-BC7B-4369-B45D-3121BCFAF1CB}"/>
    <cellStyle name="Comma 6 3 5 2" xfId="22754" xr:uid="{64417021-AF14-4CCA-B596-D3C39F230126}"/>
    <cellStyle name="Comma 6 3 6" xfId="24635" xr:uid="{FD6873AB-DC41-470E-B9BE-3AE271EF54DE}"/>
    <cellStyle name="Comma 6 3 7" xfId="13630" xr:uid="{2883A597-3742-4421-95AC-2624AC1B723F}"/>
    <cellStyle name="Comma 6 4" xfId="2498" xr:uid="{A54B9DBB-0CAC-49EA-BB63-0200A6B4C67B}"/>
    <cellStyle name="Comma 6 4 2" xfId="7839" xr:uid="{9BBD5A95-ACDE-48DC-B15C-B6FB7B445BD8}"/>
    <cellStyle name="Comma 6 4 2 2" xfId="12614" xr:uid="{D01E1B06-618E-4CF2-B8D3-33584B688E4D}"/>
    <cellStyle name="Comma 6 4 2 2 2" xfId="24069" xr:uid="{AC785619-95F8-447E-BC13-5A55F936EC51}"/>
    <cellStyle name="Comma 6 4 2 3" xfId="27546" xr:uid="{B7FC31D4-4B16-4422-9292-BE5D421F2E14}"/>
    <cellStyle name="Comma 6 4 2 4" xfId="19350" xr:uid="{AC89F47B-71D9-4A8A-8915-18F7626F4613}"/>
    <cellStyle name="Comma 6 4 3" xfId="6445" xr:uid="{0AF1085A-DABB-4E7F-A506-9676AA36BFCE}"/>
    <cellStyle name="Comma 6 4 3 2" xfId="26360" xr:uid="{9E4B0AD7-E33E-43B5-B8CD-A43054FA4711}"/>
    <cellStyle name="Comma 6 4 3 3" xfId="18148" xr:uid="{FEE359D3-BA6E-45C0-893C-83537F35299C}"/>
    <cellStyle name="Comma 6 4 4" xfId="4394" xr:uid="{F6E0B19C-BB57-495C-BCD6-A07008A07F4F}"/>
    <cellStyle name="Comma 6 4 4 2" xfId="16178" xr:uid="{F3DB8FCE-32D6-4983-95BC-5D40DDFE8299}"/>
    <cellStyle name="Comma 6 4 5" xfId="11497" xr:uid="{13F976FF-0A1D-43A7-883D-E433F08DE857}"/>
    <cellStyle name="Comma 6 4 5 2" xfId="22952" xr:uid="{929A130C-D130-40D7-8A92-9D45B20662F6}"/>
    <cellStyle name="Comma 6 4 6" xfId="24457" xr:uid="{4CEFAD47-AD6E-4A96-9BFE-31E2F9EF175A}"/>
    <cellStyle name="Comma 6 4 7" xfId="14293" xr:uid="{8ED229A6-92B9-4D6A-9B8D-1F984A64693B}"/>
    <cellStyle name="Comma 6 5" xfId="2864" xr:uid="{2245ED35-4F0F-48A6-8AEB-78A8F4721BE4}"/>
    <cellStyle name="Comma 6 5 2" xfId="6821" xr:uid="{ABD31738-4504-4F39-836B-21C33803D9B7}"/>
    <cellStyle name="Comma 6 5 2 2" xfId="26546" xr:uid="{2D1E06B3-F2CC-4D7C-B891-40CC817F2647}"/>
    <cellStyle name="Comma 6 5 2 3" xfId="18387" xr:uid="{7ED1ACEA-CBBF-4B13-96FE-AFEC1C29FDF6}"/>
    <cellStyle name="Comma 6 5 3" xfId="4758" xr:uid="{6157A769-BE95-4BD6-AD87-CB1E34CB1D18}"/>
    <cellStyle name="Comma 6 5 3 2" xfId="16542" xr:uid="{18E16F38-F4BC-43C8-BDE7-6EF883E8DCE5}"/>
    <cellStyle name="Comma 6 5 4" xfId="11681" xr:uid="{03A11AA1-4143-4890-8C88-26FD861EDDB5}"/>
    <cellStyle name="Comma 6 5 4 2" xfId="23136" xr:uid="{5DE36E27-8E55-4A36-87F0-5A77130C6765}"/>
    <cellStyle name="Comma 6 5 5" xfId="24817" xr:uid="{03C1C16D-6EB2-4460-91CE-6B30347FBC74}"/>
    <cellStyle name="Comma 6 5 6" xfId="14657" xr:uid="{12DACDA6-EEF2-44A7-8E57-33F9B6283949}"/>
    <cellStyle name="Comma 6 6" xfId="1093" xr:uid="{C3C749B6-57B1-4618-9196-D218991E887A}"/>
    <cellStyle name="Comma 6 6 2" xfId="5321" xr:uid="{FDDAE445-BB1E-40F9-B70F-EA93C55834B7}"/>
    <cellStyle name="Comma 6 6 2 2" xfId="17105" xr:uid="{B6D31FA5-5FC1-4E4C-BF73-D9408052DCDD}"/>
    <cellStyle name="Comma 6 6 3" xfId="25380" xr:uid="{AD272AE5-FD3D-44B6-A984-572AD52F4AD3}"/>
    <cellStyle name="Comma 6 6 4" xfId="13670" xr:uid="{3159A5AA-6DD6-4476-B717-98607C4A6B52}"/>
    <cellStyle name="Comma 6 7" xfId="3855" xr:uid="{46163423-E31E-434B-BC0C-596F25B871BC}"/>
    <cellStyle name="Comma 6 7 2" xfId="15643" xr:uid="{165D0047-F7F2-467E-A392-8AEBA84300BC}"/>
    <cellStyle name="Comma 6 8" xfId="11104" xr:uid="{5A685B1B-06A3-4ECD-9373-E0DCB2250319}"/>
    <cellStyle name="Comma 6 8 2" xfId="22559" xr:uid="{F200E7FD-5C80-4829-B86F-100D015FC351}"/>
    <cellStyle name="Comma 6 9" xfId="24167" xr:uid="{99333ECC-41B1-47BB-B15F-DC2C893858D6}"/>
    <cellStyle name="Comma 7" xfId="959" xr:uid="{E820A46F-57C8-4461-B9F9-AE196DD5C037}"/>
    <cellStyle name="Comma 7 10" xfId="13594" xr:uid="{AABE6D83-6F47-4787-8271-120226202BF7}"/>
    <cellStyle name="Comma 7 2" xfId="979" xr:uid="{79A96AB6-7635-42A5-9225-E42471C410EC}"/>
    <cellStyle name="Comma 7 2 2" xfId="2852" xr:uid="{DC53EA66-7526-4904-B8E2-F5F42D8016DE}"/>
    <cellStyle name="Comma 7 2 2 2" xfId="7727" xr:uid="{72FC01A0-FC36-42FB-AFE1-9139D8B68923}"/>
    <cellStyle name="Comma 7 2 2 2 2" xfId="12502" xr:uid="{B876CA82-153E-4B0E-B714-10D686E23680}"/>
    <cellStyle name="Comma 7 2 2 2 2 2" xfId="23957" xr:uid="{85C453A4-F1BF-4CF5-8CA5-31E9F25B79D0}"/>
    <cellStyle name="Comma 7 2 2 2 3" xfId="27434" xr:uid="{856A3035-06F2-46E9-A59D-F8F70257A327}"/>
    <cellStyle name="Comma 7 2 2 2 4" xfId="19238" xr:uid="{F81BF7D3-110A-4322-93DB-D89D682B839C}"/>
    <cellStyle name="Comma 7 2 2 3" xfId="6296" xr:uid="{2BA21181-A882-4741-B16A-2C09188C0658}"/>
    <cellStyle name="Comma 7 2 2 3 2" xfId="26248" xr:uid="{6B543C96-8415-4221-8D8A-D957D087504B}"/>
    <cellStyle name="Comma 7 2 2 3 3" xfId="18013" xr:uid="{9EFC8F56-0BA9-4D29-A79F-42BDE51F0EE4}"/>
    <cellStyle name="Comma 7 2 2 4" xfId="4746" xr:uid="{ACE2FB2B-CDA7-46CA-92C0-E76C85C7703F}"/>
    <cellStyle name="Comma 7 2 2 4 2" xfId="16530" xr:uid="{180C9F89-9058-4F43-954E-603FA8768D77}"/>
    <cellStyle name="Comma 7 2 2 5" xfId="11469" xr:uid="{90C7D87D-B713-46C4-BF1B-5D245B5DD833}"/>
    <cellStyle name="Comma 7 2 2 5 2" xfId="22924" xr:uid="{AB1D2A75-BAA3-41D2-8305-7EE91053C861}"/>
    <cellStyle name="Comma 7 2 2 6" xfId="24806" xr:uid="{9FF17E05-E16A-4FD1-99EC-45EB62C9BD6F}"/>
    <cellStyle name="Comma 7 2 2 7" xfId="14645" xr:uid="{CFB773A1-720E-4800-90C7-195E4A839396}"/>
    <cellStyle name="Comma 7 2 3" xfId="2671" xr:uid="{C38C3B56-C17D-43EC-9242-B9C8115D44B5}"/>
    <cellStyle name="Comma 7 2 3 2" xfId="7110" xr:uid="{225B9533-E05A-45E7-A0DB-ABBD83298B9A}"/>
    <cellStyle name="Comma 7 2 3 2 2" xfId="26826" xr:uid="{A9721CE2-C174-48EA-9182-8FE813CC2D14}"/>
    <cellStyle name="Comma 7 2 3 2 3" xfId="18671" xr:uid="{18C890A4-08BB-485E-9481-F0D66DF981D4}"/>
    <cellStyle name="Comma 7 2 3 3" xfId="4566" xr:uid="{817D54B4-B511-476D-9E73-A6E8BAEFC8E9}"/>
    <cellStyle name="Comma 7 2 3 3 2" xfId="16350" xr:uid="{0EE5C365-2B84-4FFB-9F65-518206E86523}"/>
    <cellStyle name="Comma 7 2 3 4" xfId="11960" xr:uid="{F1BF047B-C19F-4BC4-B7AD-9BF87BB75A7E}"/>
    <cellStyle name="Comma 7 2 3 4 2" xfId="23415" xr:uid="{84B92750-0FCA-4A6A-93B8-ED128245ABC0}"/>
    <cellStyle name="Comma 7 2 3 5" xfId="24628" xr:uid="{B765B0D7-E411-4A70-9833-8A80EBCB4512}"/>
    <cellStyle name="Comma 7 2 3 6" xfId="14466" xr:uid="{366FDCFF-1AA8-4264-9D56-E069B37D648A}"/>
    <cellStyle name="Comma 7 2 4" xfId="3347" xr:uid="{26968D27-F574-407D-AD7F-02F33982DC6D}"/>
    <cellStyle name="Comma 7 2 4 2" xfId="5239" xr:uid="{0CC76397-4AA5-4E69-A82C-DF4F1CC81471}"/>
    <cellStyle name="Comma 7 2 4 2 2" xfId="17023" xr:uid="{76BBFD53-91F0-487A-AE53-69F5E8B845FD}"/>
    <cellStyle name="Comma 7 2 4 3" xfId="25298" xr:uid="{8C05020A-A111-4C50-93B6-C22F3CCBD43A}"/>
    <cellStyle name="Comma 7 2 4 4" xfId="15139" xr:uid="{F184532E-9292-4822-85AE-5F5B7E2D8023}"/>
    <cellStyle name="Comma 7 2 5" xfId="2467" xr:uid="{AD4298C0-6F3E-4105-A31D-6CB4633CBE96}"/>
    <cellStyle name="Comma 7 2 5 2" xfId="5677" xr:uid="{0E44A7B1-6493-4657-8EF7-E3CCACB8F7C2}"/>
    <cellStyle name="Comma 7 2 5 2 2" xfId="17445" xr:uid="{161461B7-F294-42A1-94D3-CD74A711AE0F}"/>
    <cellStyle name="Comma 7 2 5 3" xfId="25706" xr:uid="{7F2D29BB-0FEF-46A3-85FC-E3B36D233C03}"/>
    <cellStyle name="Comma 7 2 5 4" xfId="14270" xr:uid="{2A6BBA14-0B73-49EC-8052-F948FCAAFB4F}"/>
    <cellStyle name="Comma 7 2 6" xfId="4370" xr:uid="{E00F481C-E897-422A-8051-CF69D25FC4ED}"/>
    <cellStyle name="Comma 7 2 6 2" xfId="16154" xr:uid="{882E2DF9-252D-4CEF-AF7F-1D9622E26104}"/>
    <cellStyle name="Comma 7 2 7" xfId="11288" xr:uid="{70029021-70DC-417F-A74A-6CF570F3D308}"/>
    <cellStyle name="Comma 7 2 7 2" xfId="22743" xr:uid="{11002089-6E48-4169-AEAF-E12623E05C77}"/>
    <cellStyle name="Comma 7 2 8" xfId="24443" xr:uid="{CAE4389C-17DE-4AC2-AD9F-813B07E5CAB7}"/>
    <cellStyle name="Comma 7 2 9" xfId="13608" xr:uid="{4A43FE8D-7E8F-415A-90AC-91CC0C05673A}"/>
    <cellStyle name="Comma 7 3" xfId="1009" xr:uid="{5963BDF3-B8A4-4BEC-A222-2F59CA5DE40E}"/>
    <cellStyle name="Comma 7 3 2" xfId="2763" xr:uid="{CB7BBEED-413D-4702-B082-17D7E9172174}"/>
    <cellStyle name="Comma 7 3 2 2" xfId="7474" xr:uid="{0060AAED-EA4E-455F-AE24-034465850B62}"/>
    <cellStyle name="Comma 7 3 2 2 2" xfId="18992" xr:uid="{3DFE1928-77E3-40F2-8FD6-2415E625E093}"/>
    <cellStyle name="Comma 7 3 2 3" xfId="12258" xr:uid="{59A6B5A6-941B-4E37-85E2-4F0D5904FC16}"/>
    <cellStyle name="Comma 7 3 2 3 2" xfId="23713" xr:uid="{F8B92D70-24D3-403A-BA85-7F1A942FB2DB}"/>
    <cellStyle name="Comma 7 3 2 4" xfId="27190" xr:uid="{83B539BB-DC57-40BB-A392-49EAED2F0F08}"/>
    <cellStyle name="Comma 7 3 2 5" xfId="14557" xr:uid="{A4231CD1-DA82-4073-92CB-A88B8C49B6A1}"/>
    <cellStyle name="Comma 7 3 3" xfId="6043" xr:uid="{E08EF6E3-6DB9-4651-B90C-AF7516B89121}"/>
    <cellStyle name="Comma 7 3 3 2" xfId="26004" xr:uid="{C66AFD23-A406-4CD3-886D-E4563491C6F5}"/>
    <cellStyle name="Comma 7 3 3 3" xfId="17765" xr:uid="{5FED8DA1-E6E1-4794-A48E-361F66AEA2A3}"/>
    <cellStyle name="Comma 7 3 4" xfId="4657" xr:uid="{5D41607C-AFDC-478B-9793-15D8BC5844AD}"/>
    <cellStyle name="Comma 7 3 4 2" xfId="16441" xr:uid="{B4CED60E-6DDE-4F21-A25B-FB859400CA21}"/>
    <cellStyle name="Comma 7 3 5" xfId="11381" xr:uid="{0C03ACCE-85DC-415E-A3F0-33FC51E3761F}"/>
    <cellStyle name="Comma 7 3 5 2" xfId="22836" xr:uid="{BA52ED0A-1BDD-4F7F-99A6-F44B4CF1A23F}"/>
    <cellStyle name="Comma 7 3 6" xfId="24718" xr:uid="{F3208B52-D8DD-4AE6-833D-D61F545E6465}"/>
    <cellStyle name="Comma 7 3 7" xfId="13632" xr:uid="{7E91B996-235B-41FF-AC56-BEBF13E13209}"/>
    <cellStyle name="Comma 7 4" xfId="2582" xr:uid="{52DDB485-785D-4C3B-99D3-6F603EA99FAF}"/>
    <cellStyle name="Comma 7 4 2" xfId="7840" xr:uid="{585F171F-E367-4D0E-8D2A-384FBF5BF14E}"/>
    <cellStyle name="Comma 7 4 2 2" xfId="12615" xr:uid="{28D4D7B8-182A-4E9F-972E-8B2B83FD1A0A}"/>
    <cellStyle name="Comma 7 4 2 2 2" xfId="24070" xr:uid="{7D8A5FA6-3FD1-4DD5-A8FD-E7761C68519B}"/>
    <cellStyle name="Comma 7 4 2 3" xfId="27547" xr:uid="{121A404C-C08A-4B0F-AF9F-D5AF419AA508}"/>
    <cellStyle name="Comma 7 4 2 4" xfId="19351" xr:uid="{585A6D30-CB5E-4E20-8910-F443E020CD78}"/>
    <cellStyle name="Comma 7 4 3" xfId="6446" xr:uid="{519F5812-7438-4938-A895-43327139EBB6}"/>
    <cellStyle name="Comma 7 4 3 2" xfId="26361" xr:uid="{E323980E-4315-41F8-82F6-6D7FC9EF963E}"/>
    <cellStyle name="Comma 7 4 3 3" xfId="18149" xr:uid="{98E8A1FB-D62B-4AA6-B6A2-5343D75E5025}"/>
    <cellStyle name="Comma 7 4 4" xfId="4477" xr:uid="{DAE14349-05BE-47D2-81AC-7E9CABE83D4A}"/>
    <cellStyle name="Comma 7 4 4 2" xfId="16261" xr:uid="{1F538B2C-DDAD-446C-9574-C87FF2B46439}"/>
    <cellStyle name="Comma 7 4 5" xfId="11498" xr:uid="{8714ABAE-FCE4-4741-B646-A0097A3A4623}"/>
    <cellStyle name="Comma 7 4 5 2" xfId="22953" xr:uid="{79CEC0CA-1B46-4B89-9080-BC6602477FFD}"/>
    <cellStyle name="Comma 7 4 6" xfId="24540" xr:uid="{147417F2-E753-4AC7-BA17-13946D7FA15E}"/>
    <cellStyle name="Comma 7 4 7" xfId="14377" xr:uid="{9F32BFD2-CB85-4E1F-A333-BDAD779A98F5}"/>
    <cellStyle name="Comma 7 5" xfId="3086" xr:uid="{EF11B449-9104-4C58-94A1-A669B2AB641A}"/>
    <cellStyle name="Comma 7 5 2" xfId="6904" xr:uid="{49DC0DDC-565E-48D1-B897-57BE29A342E0}"/>
    <cellStyle name="Comma 7 5 2 2" xfId="26629" xr:uid="{6B3C6A88-2C11-453E-A1F8-008C89949863}"/>
    <cellStyle name="Comma 7 5 2 3" xfId="18470" xr:uid="{864E6F49-E5AA-4AB9-B9DA-46D0240659E0}"/>
    <cellStyle name="Comma 7 5 3" xfId="4979" xr:uid="{4D593B2E-CF11-40E6-A2A8-5B28BAD8B81B}"/>
    <cellStyle name="Comma 7 5 3 2" xfId="16763" xr:uid="{D0A2012B-6835-4BF1-AD84-980B3208F9D2}"/>
    <cellStyle name="Comma 7 5 4" xfId="11764" xr:uid="{0373406F-AC90-4CDD-B357-2AFD9E83452A}"/>
    <cellStyle name="Comma 7 5 4 2" xfId="23219" xr:uid="{A405F805-C42A-41F0-A141-E225FF83FA14}"/>
    <cellStyle name="Comma 7 5 5" xfId="25038" xr:uid="{85230375-2619-40D3-90A8-7F08018E71ED}"/>
    <cellStyle name="Comma 7 5 6" xfId="14879" xr:uid="{832CA60E-DAC1-495D-85BD-51AD8F7081D9}"/>
    <cellStyle name="Comma 7 6" xfId="1426" xr:uid="{628F2114-F554-4235-A17E-2DE7F40A7710}"/>
    <cellStyle name="Comma 7 6 2" xfId="5406" xr:uid="{C9C02A6C-78F3-45B6-A550-07BCD4F14A7D}"/>
    <cellStyle name="Comma 7 6 2 2" xfId="17190" xr:uid="{26FED73B-737A-4D7A-8889-76631F71ED11}"/>
    <cellStyle name="Comma 7 6 3" xfId="25465" xr:uid="{43630F41-7A3E-425A-B973-B32C9F93E300}"/>
    <cellStyle name="Comma 7 6 4" xfId="13868" xr:uid="{6616D267-C647-4768-9392-797E3BE914F6}"/>
    <cellStyle name="Comma 7 7" xfId="3944" xr:uid="{B74255FB-C522-4754-8EFD-52DDE8056787}"/>
    <cellStyle name="Comma 7 7 2" xfId="15731" xr:uid="{D2C1F7CF-F93D-43CD-A3AC-2ABE95A90FBD}"/>
    <cellStyle name="Comma 7 8" xfId="11186" xr:uid="{02BD0A1D-B6D7-437C-A6DC-3DA15DEC9162}"/>
    <cellStyle name="Comma 7 8 2" xfId="22641" xr:uid="{6E672A08-80AF-4835-80AD-50974A9066D6}"/>
    <cellStyle name="Comma 7 9" xfId="24252" xr:uid="{AFD16661-D439-4D5D-A621-3E962B5CD73D}"/>
    <cellStyle name="Comma 8" xfId="961" xr:uid="{7C18A287-1C73-4661-AE06-3744DAE6A228}"/>
    <cellStyle name="Comma 8 10" xfId="11187" xr:uid="{468DE5B7-A726-4CE4-8CB6-01F03F7759B5}"/>
    <cellStyle name="Comma 8 10 2" xfId="22642" xr:uid="{6FC387C2-0819-4EF1-BC26-21126BF935EB}"/>
    <cellStyle name="Comma 8 11" xfId="24253" xr:uid="{7BB58614-80E1-463A-AF4A-09BA339C6718}"/>
    <cellStyle name="Comma 8 12" xfId="13595" xr:uid="{448E987D-D29F-4546-BC4A-581FCC067B38}"/>
    <cellStyle name="Comma 8 2" xfId="1428" xr:uid="{79D39AED-1700-4D5B-979B-0013F294941A}"/>
    <cellStyle name="Comma 8 2 10" xfId="13870" xr:uid="{F53B236B-B60F-4DAE-BCAB-81172B408BA4}"/>
    <cellStyle name="Comma 8 2 2" xfId="2469" xr:uid="{F1FBFFD0-5737-4615-8D96-1B3A74D753A9}"/>
    <cellStyle name="Comma 8 2 2 2" xfId="2854" xr:uid="{00AF6902-D888-4324-9ACE-621139A19CD8}"/>
    <cellStyle name="Comma 8 2 2 2 2" xfId="7729" xr:uid="{6B3F4A84-F407-4F9B-8F58-2110E821D257}"/>
    <cellStyle name="Comma 8 2 2 2 2 2" xfId="12504" xr:uid="{BF9F076B-61E6-4A49-A882-71D4725BF01E}"/>
    <cellStyle name="Comma 8 2 2 2 2 2 2" xfId="23959" xr:uid="{B5C29451-3624-42CE-ABD1-279B2D62E96D}"/>
    <cellStyle name="Comma 8 2 2 2 2 3" xfId="27436" xr:uid="{AC6B25E3-D031-45A4-8942-5C4BCE460629}"/>
    <cellStyle name="Comma 8 2 2 2 2 4" xfId="19240" xr:uid="{E9595FDC-740A-4A4D-B098-927FACCE5C4D}"/>
    <cellStyle name="Comma 8 2 2 2 3" xfId="6298" xr:uid="{7EC18743-6106-484C-BA98-178ECB5C86A5}"/>
    <cellStyle name="Comma 8 2 2 2 3 2" xfId="26250" xr:uid="{B065384D-4C85-49C4-B108-61DE7AF60EBC}"/>
    <cellStyle name="Comma 8 2 2 2 3 3" xfId="18015" xr:uid="{1514D42B-A891-4691-BADD-615014E76765}"/>
    <cellStyle name="Comma 8 2 2 2 4" xfId="4748" xr:uid="{F8BFACF8-B016-46CF-AAE4-270F4B5E2003}"/>
    <cellStyle name="Comma 8 2 2 2 4 2" xfId="16532" xr:uid="{3D20B442-A3E0-4427-99A5-A763BAC39F45}"/>
    <cellStyle name="Comma 8 2 2 2 5" xfId="11471" xr:uid="{08556C58-BDA5-47F3-91D7-FCD8951A7A89}"/>
    <cellStyle name="Comma 8 2 2 2 5 2" xfId="22926" xr:uid="{11DE836F-4A54-4CA8-86DC-1C7D338D836F}"/>
    <cellStyle name="Comma 8 2 2 2 6" xfId="24808" xr:uid="{D2F417C8-0DBA-4974-92F4-A031CF2BEDD9}"/>
    <cellStyle name="Comma 8 2 2 2 7" xfId="14647" xr:uid="{FF48F250-765B-4652-B003-2EE1BCE8C596}"/>
    <cellStyle name="Comma 8 2 2 3" xfId="2673" xr:uid="{C7BAD98B-47DD-4D77-BE44-32F626F2B967}"/>
    <cellStyle name="Comma 8 2 2 3 2" xfId="7112" xr:uid="{0F22AF3E-0D34-47A2-A910-9525C94552B0}"/>
    <cellStyle name="Comma 8 2 2 3 2 2" xfId="26828" xr:uid="{577A8789-4E1A-4565-B6A9-073B3F98CF39}"/>
    <cellStyle name="Comma 8 2 2 3 2 3" xfId="18673" xr:uid="{8B6C4F15-1EB0-4CCB-A98D-7AE5AA14DB82}"/>
    <cellStyle name="Comma 8 2 2 3 3" xfId="4568" xr:uid="{08DB106E-3210-4440-88C1-193F38D97AB8}"/>
    <cellStyle name="Comma 8 2 2 3 3 2" xfId="16352" xr:uid="{714321A9-2B9A-4DF5-A128-3B5F3F1179E2}"/>
    <cellStyle name="Comma 8 2 2 3 4" xfId="11962" xr:uid="{B1859656-0CB6-421D-85D9-4B857BC723A3}"/>
    <cellStyle name="Comma 8 2 2 3 4 2" xfId="23417" xr:uid="{99C8F61E-C7B3-48CC-B374-A77D1987EBAC}"/>
    <cellStyle name="Comma 8 2 2 3 5" xfId="24630" xr:uid="{FE9CCA7C-28A1-43CA-B851-FEB68B3F6B56}"/>
    <cellStyle name="Comma 8 2 2 3 6" xfId="14468" xr:uid="{E99DA253-8644-491E-A450-31CE464E88EF}"/>
    <cellStyle name="Comma 8 2 2 4" xfId="3349" xr:uid="{2A87D45E-A514-4A14-81EF-72F9E84926C6}"/>
    <cellStyle name="Comma 8 2 2 4 2" xfId="5241" xr:uid="{BDD10A0D-D54F-4019-B3F2-08B9A8D4E91A}"/>
    <cellStyle name="Comma 8 2 2 4 2 2" xfId="17025" xr:uid="{BEF6BD66-E2A1-402F-AFE8-4E82AC81F081}"/>
    <cellStyle name="Comma 8 2 2 4 3" xfId="25300" xr:uid="{B846556C-4A95-484A-80FF-79D3F46BED41}"/>
    <cellStyle name="Comma 8 2 2 4 4" xfId="15141" xr:uid="{E50F85C9-FEB7-44CC-93D7-2194DBC1F0AF}"/>
    <cellStyle name="Comma 8 2 2 5" xfId="5679" xr:uid="{D3A2261C-8B52-4D95-9C7F-A6B1E6417518}"/>
    <cellStyle name="Comma 8 2 2 5 2" xfId="25708" xr:uid="{75F11B17-6F8B-45E1-8810-203A9EED521E}"/>
    <cellStyle name="Comma 8 2 2 5 3" xfId="17447" xr:uid="{B36DA8C5-DEB7-4D68-B7D4-1429B4E386D7}"/>
    <cellStyle name="Comma 8 2 2 6" xfId="4372" xr:uid="{E40ECD15-D856-4A7C-957A-63BD44D1BF22}"/>
    <cellStyle name="Comma 8 2 2 6 2" xfId="16156" xr:uid="{4E047AF8-402E-480D-A930-E403999AF6A6}"/>
    <cellStyle name="Comma 8 2 2 7" xfId="11290" xr:uid="{2FDF1576-7895-4DA7-A436-DF710BEEED0C}"/>
    <cellStyle name="Comma 8 2 2 7 2" xfId="22745" xr:uid="{1DB3992B-5CD3-4F70-9C2D-C0B29DE7031B}"/>
    <cellStyle name="Comma 8 2 2 8" xfId="24445" xr:uid="{07732044-3DB3-4A38-AB54-3C18F2808A5A}"/>
    <cellStyle name="Comma 8 2 2 9" xfId="14272" xr:uid="{AC5B64C7-D36E-4AFF-B0FB-DF71B74341B8}"/>
    <cellStyle name="Comma 8 2 3" xfId="2765" xr:uid="{EDBB328C-35E5-45D1-916A-FF7C46AB5C72}"/>
    <cellStyle name="Comma 8 2 3 2" xfId="7476" xr:uid="{E16A8230-C02A-453D-BD2E-64D8AD707D4B}"/>
    <cellStyle name="Comma 8 2 3 2 2" xfId="12260" xr:uid="{1CAAB95E-88FD-492B-99B2-B859684FA9A3}"/>
    <cellStyle name="Comma 8 2 3 2 2 2" xfId="23715" xr:uid="{49AB3217-02EC-4571-905B-DE2E3BBF7662}"/>
    <cellStyle name="Comma 8 2 3 2 3" xfId="27192" xr:uid="{5ACAE5B0-CDD7-43F6-ACC1-55979A710EBB}"/>
    <cellStyle name="Comma 8 2 3 2 4" xfId="18994" xr:uid="{CDB5F719-8A63-4F10-AC7B-CB4B8EE8D6E7}"/>
    <cellStyle name="Comma 8 2 3 3" xfId="6045" xr:uid="{320827FB-618C-441E-BABE-6FC824E39E63}"/>
    <cellStyle name="Comma 8 2 3 3 2" xfId="26006" xr:uid="{906554E0-9EE8-4654-9B35-2E5636FE2FEA}"/>
    <cellStyle name="Comma 8 2 3 3 3" xfId="17767" xr:uid="{04CB5B75-F327-496D-83CC-66149DD14658}"/>
    <cellStyle name="Comma 8 2 3 4" xfId="4659" xr:uid="{F898A374-6DFB-44EF-9FD5-B7E118529E16}"/>
    <cellStyle name="Comma 8 2 3 4 2" xfId="16443" xr:uid="{2005AED2-0D47-4604-8F48-025A0B65108E}"/>
    <cellStyle name="Comma 8 2 3 5" xfId="11383" xr:uid="{5522883F-9206-47A7-A545-365FBD28502E}"/>
    <cellStyle name="Comma 8 2 3 5 2" xfId="22838" xr:uid="{A8659DAD-2AD4-4471-882F-CD00DA80ECBA}"/>
    <cellStyle name="Comma 8 2 3 6" xfId="24720" xr:uid="{9A3C7CD8-AEC3-4615-AB75-AED05BE7FE88}"/>
    <cellStyle name="Comma 8 2 3 7" xfId="14559" xr:uid="{8D5B86D4-8FEA-403C-B28B-80D4C44D3061}"/>
    <cellStyle name="Comma 8 2 4" xfId="2584" xr:uid="{B94142B9-EA60-44FE-879D-D4663646F23E}"/>
    <cellStyle name="Comma 8 2 4 2" xfId="7976" xr:uid="{AFA30D96-67C7-4BE0-90BB-F72587704499}"/>
    <cellStyle name="Comma 8 2 4 2 2" xfId="12685" xr:uid="{E162801E-AA9F-480C-ACD4-EC0CD3AA8E9D}"/>
    <cellStyle name="Comma 8 2 4 2 2 2" xfId="24140" xr:uid="{B644AB79-6BC1-4901-B24D-52BDE6A82884}"/>
    <cellStyle name="Comma 8 2 4 2 3" xfId="27682" xr:uid="{2526E4DC-1E88-4944-88CC-0EAF539E6776}"/>
    <cellStyle name="Comma 8 2 4 2 4" xfId="19442" xr:uid="{F3A7C508-27F8-4182-8A76-D7850AAB6A37}"/>
    <cellStyle name="Comma 8 2 4 3" xfId="6701" xr:uid="{18E571D5-6523-4038-A29E-978A1D11E7AA}"/>
    <cellStyle name="Comma 8 2 4 3 2" xfId="26465" xr:uid="{DFBFD518-DEB6-43D3-B812-A990B4FFD32D}"/>
    <cellStyle name="Comma 8 2 4 3 3" xfId="18289" xr:uid="{2BFCFE35-F3D0-4D62-9388-20DC65D8EF7A}"/>
    <cellStyle name="Comma 8 2 4 4" xfId="4479" xr:uid="{35711127-4D57-4748-996B-27429B0C643C}"/>
    <cellStyle name="Comma 8 2 4 4 2" xfId="16263" xr:uid="{5BCB1978-C5B4-4B36-8D4E-454AD8AD1DC1}"/>
    <cellStyle name="Comma 8 2 4 5" xfId="11600" xr:uid="{D4535FB8-9D4E-40E3-8CB3-59AB1E5B72DA}"/>
    <cellStyle name="Comma 8 2 4 5 2" xfId="23055" xr:uid="{F7372A45-86FB-42F3-914F-9E42DA37F271}"/>
    <cellStyle name="Comma 8 2 4 6" xfId="24542" xr:uid="{A580EBC9-68A5-471B-946A-4D63EE4B81D1}"/>
    <cellStyle name="Comma 8 2 4 7" xfId="14379" xr:uid="{122EECF3-7DDB-436A-A347-0803B8AE2685}"/>
    <cellStyle name="Comma 8 2 5" xfId="3088" xr:uid="{C332BB1C-4F13-4CD8-8003-2285199400F7}"/>
    <cellStyle name="Comma 8 2 5 2" xfId="6906" xr:uid="{1C251442-31DB-4A3C-8194-F2C02434A3AB}"/>
    <cellStyle name="Comma 8 2 5 2 2" xfId="26631" xr:uid="{5AF4F08B-E183-478F-8BF7-2300E323784A}"/>
    <cellStyle name="Comma 8 2 5 2 3" xfId="18472" xr:uid="{38251C19-0FB2-4AF9-BF33-CC00FDE999C3}"/>
    <cellStyle name="Comma 8 2 5 3" xfId="4981" xr:uid="{F24CD7F0-0559-4044-800C-13A7292B3C70}"/>
    <cellStyle name="Comma 8 2 5 3 2" xfId="16765" xr:uid="{921DC75C-244A-47CE-BC1E-847F85F637D4}"/>
    <cellStyle name="Comma 8 2 5 4" xfId="11766" xr:uid="{8987282A-1A81-4412-9101-A809E448EB4C}"/>
    <cellStyle name="Comma 8 2 5 4 2" xfId="23221" xr:uid="{7D751A2C-82E6-42B1-934C-720AA0681218}"/>
    <cellStyle name="Comma 8 2 5 5" xfId="25040" xr:uid="{65D4A022-14F8-4FB9-BF9A-13DDD6046C28}"/>
    <cellStyle name="Comma 8 2 5 6" xfId="14881" xr:uid="{C46A5779-B682-45B7-B225-B65F3D3331DF}"/>
    <cellStyle name="Comma 8 2 6" xfId="5408" xr:uid="{D67F050D-8A81-467D-972B-D256211FCADD}"/>
    <cellStyle name="Comma 8 2 6 2" xfId="25467" xr:uid="{4FBADA51-DE25-4DA6-947A-80A762BEA8A6}"/>
    <cellStyle name="Comma 8 2 6 3" xfId="17192" xr:uid="{DAD59936-B40A-44DD-9B1A-D2C2D935BC4A}"/>
    <cellStyle name="Comma 8 2 7" xfId="3946" xr:uid="{409144DD-C1AE-4155-9F55-59AE629B7187}"/>
    <cellStyle name="Comma 8 2 7 2" xfId="15733" xr:uid="{0BA0EBE5-01EC-4DE1-A35F-DC0C79905351}"/>
    <cellStyle name="Comma 8 2 8" xfId="11188" xr:uid="{92CD5E32-7D6A-4CDC-9583-AB55F47F1E56}"/>
    <cellStyle name="Comma 8 2 8 2" xfId="22643" xr:uid="{DABD361C-28C6-49CB-9A15-69DF3357C2DD}"/>
    <cellStyle name="Comma 8 2 9" xfId="24254" xr:uid="{C87A4EE7-95C9-4EB9-812E-FA60D566549B}"/>
    <cellStyle name="Comma 8 3" xfId="1429" xr:uid="{E92D8F9A-EC3A-42E9-BA54-1B114A8C467D}"/>
    <cellStyle name="Comma 8 3 10" xfId="13871" xr:uid="{69B1521B-8118-4824-9F65-A91400A106BF}"/>
    <cellStyle name="Comma 8 3 2" xfId="2470" xr:uid="{0F8CCAD9-8905-4B7F-AD57-FE5BCABC0E3B}"/>
    <cellStyle name="Comma 8 3 2 2" xfId="2855" xr:uid="{2C872669-EFB7-4D34-BF9B-E24F52F768A5}"/>
    <cellStyle name="Comma 8 3 2 2 2" xfId="7730" xr:uid="{154B3FBF-C7B9-47B0-AF88-D3417CD4850E}"/>
    <cellStyle name="Comma 8 3 2 2 2 2" xfId="12505" xr:uid="{BDF83A01-4D0D-4EA6-94A2-48E9E91ED31D}"/>
    <cellStyle name="Comma 8 3 2 2 2 2 2" xfId="23960" xr:uid="{EC23D5AD-B8E6-4A79-B9F0-874040DFEA8C}"/>
    <cellStyle name="Comma 8 3 2 2 2 3" xfId="27437" xr:uid="{B71F7E9D-2CEC-47E7-B00A-1C49A6D2DDF7}"/>
    <cellStyle name="Comma 8 3 2 2 2 4" xfId="19241" xr:uid="{18C23293-9A1A-40FE-8682-CA5A89F70238}"/>
    <cellStyle name="Comma 8 3 2 2 3" xfId="6299" xr:uid="{5EE39F72-60E8-4973-B73E-225FF9526886}"/>
    <cellStyle name="Comma 8 3 2 2 3 2" xfId="26251" xr:uid="{A5BF3299-C9BD-416F-95B1-3B3A292D3609}"/>
    <cellStyle name="Comma 8 3 2 2 3 3" xfId="18016" xr:uid="{E14B047D-4A3F-4839-98CE-4E3FBEB1ACB0}"/>
    <cellStyle name="Comma 8 3 2 2 4" xfId="4749" xr:uid="{9939356D-74AD-457E-92A1-70BBA07EA0F0}"/>
    <cellStyle name="Comma 8 3 2 2 4 2" xfId="16533" xr:uid="{3A288D7B-A2AE-4D42-8AB2-13E62C47C2F7}"/>
    <cellStyle name="Comma 8 3 2 2 5" xfId="11472" xr:uid="{F8CDC7D2-C1A7-4090-9E30-E169125A671F}"/>
    <cellStyle name="Comma 8 3 2 2 5 2" xfId="22927" xr:uid="{A01205C2-BFF2-467A-A30D-3391233CD460}"/>
    <cellStyle name="Comma 8 3 2 2 6" xfId="24809" xr:uid="{68021F40-421B-4070-9E58-C82A79086F31}"/>
    <cellStyle name="Comma 8 3 2 2 7" xfId="14648" xr:uid="{3EAA98A8-A463-4C94-B3CF-5AEBD4238EB7}"/>
    <cellStyle name="Comma 8 3 2 3" xfId="2674" xr:uid="{402622F9-7E28-4AAD-8A41-098AFBD36425}"/>
    <cellStyle name="Comma 8 3 2 3 2" xfId="7113" xr:uid="{E88F775E-445C-4F8A-9BF1-B5BFDC0A52F2}"/>
    <cellStyle name="Comma 8 3 2 3 2 2" xfId="26829" xr:uid="{AB8D0405-7CA3-4C92-9916-EE36DB0B7A84}"/>
    <cellStyle name="Comma 8 3 2 3 2 3" xfId="18674" xr:uid="{C158E6DC-B925-44B5-B15B-6F6A025BB38B}"/>
    <cellStyle name="Comma 8 3 2 3 3" xfId="4569" xr:uid="{23F8F16F-C2D5-4062-A287-85B620351529}"/>
    <cellStyle name="Comma 8 3 2 3 3 2" xfId="16353" xr:uid="{B13BC4B7-6DBC-4B5C-B18B-DE5588C3A323}"/>
    <cellStyle name="Comma 8 3 2 3 4" xfId="11963" xr:uid="{22CCEDAC-4FB2-4D0F-BCB4-2E1D117A2870}"/>
    <cellStyle name="Comma 8 3 2 3 4 2" xfId="23418" xr:uid="{94E4B752-479A-4268-BD77-833F778EE3B8}"/>
    <cellStyle name="Comma 8 3 2 3 5" xfId="24631" xr:uid="{2234B753-DACB-4F5A-A393-90870D1DAA65}"/>
    <cellStyle name="Comma 8 3 2 3 6" xfId="14469" xr:uid="{4ECFEF82-610D-4E94-940B-73DDF4ADA8B5}"/>
    <cellStyle name="Comma 8 3 2 4" xfId="3350" xr:uid="{1A4FA07F-4C5B-4F0B-BA74-E9F7DF409200}"/>
    <cellStyle name="Comma 8 3 2 4 2" xfId="5242" xr:uid="{EB70DA48-1FDD-40E2-A6E9-40BBF2E5FA59}"/>
    <cellStyle name="Comma 8 3 2 4 2 2" xfId="17026" xr:uid="{7EADC7A5-4A9A-4416-90BD-DE7659C7DD7D}"/>
    <cellStyle name="Comma 8 3 2 4 3" xfId="25301" xr:uid="{1DA46626-2DF2-41B2-91FA-2D59F69B7C35}"/>
    <cellStyle name="Comma 8 3 2 4 4" xfId="15142" xr:uid="{05C22EF2-0126-42A6-B443-A615DF36C285}"/>
    <cellStyle name="Comma 8 3 2 5" xfId="5680" xr:uid="{2D91D4EA-266B-4DD1-A3D1-39195DA19442}"/>
    <cellStyle name="Comma 8 3 2 5 2" xfId="25709" xr:uid="{4C2DA526-06A7-4C42-8EB8-A7EC3914C7AD}"/>
    <cellStyle name="Comma 8 3 2 5 3" xfId="17448" xr:uid="{F43130E3-23B6-4588-A272-1BB773B4D3AD}"/>
    <cellStyle name="Comma 8 3 2 6" xfId="4373" xr:uid="{77ADF542-D2FE-4768-B4EC-8B9AD8C2CD33}"/>
    <cellStyle name="Comma 8 3 2 6 2" xfId="16157" xr:uid="{051CE689-69C4-43DF-975D-ACAD6196B934}"/>
    <cellStyle name="Comma 8 3 2 7" xfId="11291" xr:uid="{B8CC8FCD-5778-4F39-8DE4-703073DAEAC5}"/>
    <cellStyle name="Comma 8 3 2 7 2" xfId="22746" xr:uid="{DE61B8E9-2FE3-4D84-ACAF-42DAFFA9E3D5}"/>
    <cellStyle name="Comma 8 3 2 8" xfId="24446" xr:uid="{B9536221-83B4-434F-8379-E6282BB4EA5D}"/>
    <cellStyle name="Comma 8 3 2 9" xfId="14273" xr:uid="{85142072-0071-4958-BC99-E39539C339BB}"/>
    <cellStyle name="Comma 8 3 3" xfId="2766" xr:uid="{EE6A9A95-BC15-498E-95EA-FAA011385A6C}"/>
    <cellStyle name="Comma 8 3 3 2" xfId="7477" xr:uid="{1F6EC6F1-ABA2-4E0A-AD31-DB9098824A85}"/>
    <cellStyle name="Comma 8 3 3 2 2" xfId="12261" xr:uid="{DA31E78E-317D-4B37-BF32-C0A2BE2F90E6}"/>
    <cellStyle name="Comma 8 3 3 2 2 2" xfId="23716" xr:uid="{93D6DF96-6570-490D-B959-0F16D795595F}"/>
    <cellStyle name="Comma 8 3 3 2 3" xfId="27193" xr:uid="{F7F1A694-97CF-480E-B0CC-684AD6CF38B7}"/>
    <cellStyle name="Comma 8 3 3 2 4" xfId="18995" xr:uid="{AC9B021A-767B-44D9-B1E3-37BCC3FD6825}"/>
    <cellStyle name="Comma 8 3 3 3" xfId="6046" xr:uid="{C17DB617-1E70-4A23-AD23-A8B883DA2A36}"/>
    <cellStyle name="Comma 8 3 3 3 2" xfId="26007" xr:uid="{D0D69470-3025-4BEE-AE70-572614BF6367}"/>
    <cellStyle name="Comma 8 3 3 3 3" xfId="17768" xr:uid="{E1091FD2-4ECF-48E7-860E-C0E196603B94}"/>
    <cellStyle name="Comma 8 3 3 4" xfId="4660" xr:uid="{E01F95F2-5F12-4AC2-9390-25C70DF3A428}"/>
    <cellStyle name="Comma 8 3 3 4 2" xfId="16444" xr:uid="{8745A3EF-C808-4AC3-87C9-819DCE01AF00}"/>
    <cellStyle name="Comma 8 3 3 5" xfId="11384" xr:uid="{52814C20-D668-4D3C-8741-9729EF0552D6}"/>
    <cellStyle name="Comma 8 3 3 5 2" xfId="22839" xr:uid="{BF0938D5-4175-446E-8D30-9176EF663D95}"/>
    <cellStyle name="Comma 8 3 3 6" xfId="24721" xr:uid="{3C879215-D4E8-40FB-9839-37923BAC959E}"/>
    <cellStyle name="Comma 8 3 3 7" xfId="14560" xr:uid="{EA35E49B-2720-4E80-B71B-9F109E310253}"/>
    <cellStyle name="Comma 8 3 4" xfId="2585" xr:uid="{266511BC-3DC6-431A-93E7-EAB3697735DE}"/>
    <cellStyle name="Comma 8 3 4 2" xfId="7977" xr:uid="{EA68A29C-8C8E-4032-9EAA-D6E6ADBD15D0}"/>
    <cellStyle name="Comma 8 3 4 2 2" xfId="12686" xr:uid="{C0A72CD0-D50B-4092-BB39-68704A07CF53}"/>
    <cellStyle name="Comma 8 3 4 2 2 2" xfId="24141" xr:uid="{7E5BE147-5BBA-4C91-9146-919E15C3FE76}"/>
    <cellStyle name="Comma 8 3 4 2 3" xfId="27683" xr:uid="{571F5295-91DE-43DF-A052-74A1B5E8C449}"/>
    <cellStyle name="Comma 8 3 4 2 4" xfId="19443" xr:uid="{E5065747-D22D-4F13-A227-A51D7B46B1A6}"/>
    <cellStyle name="Comma 8 3 4 3" xfId="6702" xr:uid="{1261D31E-E59C-4616-9480-6F4707B961F2}"/>
    <cellStyle name="Comma 8 3 4 3 2" xfId="26466" xr:uid="{04FF379B-B51A-4318-A17C-4F45E9E90636}"/>
    <cellStyle name="Comma 8 3 4 3 3" xfId="18290" xr:uid="{3F0F3200-9CCF-4FAB-9435-CC08D3A11254}"/>
    <cellStyle name="Comma 8 3 4 4" xfId="4480" xr:uid="{81905C8B-FE5C-4ACB-AAD6-DB9CD64EC2E9}"/>
    <cellStyle name="Comma 8 3 4 4 2" xfId="16264" xr:uid="{15E7B186-0264-47CD-91BB-284737C1DE0B}"/>
    <cellStyle name="Comma 8 3 4 5" xfId="11601" xr:uid="{2880D930-7595-429E-BF5D-1B2B305B7D3D}"/>
    <cellStyle name="Comma 8 3 4 5 2" xfId="23056" xr:uid="{FAED8A70-EF61-4622-8502-74640CE1B5F6}"/>
    <cellStyle name="Comma 8 3 4 6" xfId="24543" xr:uid="{A346C15E-18B4-4F9E-82B1-FE320ADEADDB}"/>
    <cellStyle name="Comma 8 3 4 7" xfId="14380" xr:uid="{2C60F7F2-31E2-4178-844D-2913CD001AAD}"/>
    <cellStyle name="Comma 8 3 5" xfId="3089" xr:uid="{61692039-68ED-4F3C-B32D-C98F3CBDD050}"/>
    <cellStyle name="Comma 8 3 5 2" xfId="6907" xr:uid="{0C43C749-4366-443C-8911-F71939710F3C}"/>
    <cellStyle name="Comma 8 3 5 2 2" xfId="26632" xr:uid="{E391C0EE-D69B-4DDB-90F3-C9350F225FD1}"/>
    <cellStyle name="Comma 8 3 5 2 3" xfId="18473" xr:uid="{F25F2F6F-6AB3-46C6-AC35-80AF26367D8D}"/>
    <cellStyle name="Comma 8 3 5 3" xfId="4982" xr:uid="{8D74F5D2-1260-4EAE-BD80-D2A228608A7E}"/>
    <cellStyle name="Comma 8 3 5 3 2" xfId="16766" xr:uid="{0B5E8FD3-8331-49CE-9C11-DEB113695678}"/>
    <cellStyle name="Comma 8 3 5 4" xfId="11767" xr:uid="{14653E21-136A-4E9A-B85A-B2577F57DBA7}"/>
    <cellStyle name="Comma 8 3 5 4 2" xfId="23222" xr:uid="{9B0CFA24-6C9F-432E-8D14-B9383F42A45D}"/>
    <cellStyle name="Comma 8 3 5 5" xfId="25041" xr:uid="{42527B3D-BFFE-4F1D-B411-7AE7D5F22058}"/>
    <cellStyle name="Comma 8 3 5 6" xfId="14882" xr:uid="{E337A078-406E-467D-918B-EB93E57C608D}"/>
    <cellStyle name="Comma 8 3 6" xfId="5409" xr:uid="{8C3415DD-5C81-4DC0-97D6-0B726C119BD8}"/>
    <cellStyle name="Comma 8 3 6 2" xfId="25468" xr:uid="{6B92B455-BEED-4D73-A41E-4BBEAD252428}"/>
    <cellStyle name="Comma 8 3 6 3" xfId="17193" xr:uid="{14A94F7E-FEBD-4EC1-AAE7-C538544B5C71}"/>
    <cellStyle name="Comma 8 3 7" xfId="3947" xr:uid="{D551AC51-8D1F-4D3C-9A89-87FDC2606495}"/>
    <cellStyle name="Comma 8 3 7 2" xfId="15734" xr:uid="{9815AB3E-6090-43B3-8448-80F42B1A9DA0}"/>
    <cellStyle name="Comma 8 3 8" xfId="11189" xr:uid="{7F85E6C7-F5E1-406C-8646-F99D80A16F97}"/>
    <cellStyle name="Comma 8 3 8 2" xfId="22644" xr:uid="{C2436BE1-48EB-4E57-A11D-B7049007BFEF}"/>
    <cellStyle name="Comma 8 3 9" xfId="24255" xr:uid="{CFFB5EE7-E9F6-462F-BAD5-CF7A46EF56BF}"/>
    <cellStyle name="Comma 8 4" xfId="2468" xr:uid="{30CEBBA5-FA04-4349-BF8B-B95379BEE886}"/>
    <cellStyle name="Comma 8 4 2" xfId="2853" xr:uid="{EA3C6213-762C-41B4-9E28-BE6E613F50ED}"/>
    <cellStyle name="Comma 8 4 2 2" xfId="7728" xr:uid="{7846B34C-98EA-40C4-8421-18145C4DA7CC}"/>
    <cellStyle name="Comma 8 4 2 2 2" xfId="12503" xr:uid="{215F11D8-39FB-4F38-878A-C008A8511691}"/>
    <cellStyle name="Comma 8 4 2 2 2 2" xfId="23958" xr:uid="{783D6020-6381-4820-849A-8D6B655F626A}"/>
    <cellStyle name="Comma 8 4 2 2 3" xfId="27435" xr:uid="{838125E3-7132-42D4-B4CB-943D725735AE}"/>
    <cellStyle name="Comma 8 4 2 2 4" xfId="19239" xr:uid="{37FF4B43-7877-40F7-9C5D-26F15022FDB0}"/>
    <cellStyle name="Comma 8 4 2 3" xfId="6297" xr:uid="{79390140-FFB3-4CDC-B963-4D8003835E6D}"/>
    <cellStyle name="Comma 8 4 2 3 2" xfId="26249" xr:uid="{56535566-881F-4709-B7D3-A29ECB8F12BE}"/>
    <cellStyle name="Comma 8 4 2 3 3" xfId="18014" xr:uid="{0B52D96F-B8CB-4B67-AE41-BB17ADD42823}"/>
    <cellStyle name="Comma 8 4 2 4" xfId="4747" xr:uid="{D416C368-040F-4F5B-9E03-67D275CC1590}"/>
    <cellStyle name="Comma 8 4 2 4 2" xfId="16531" xr:uid="{835615A0-5C35-48A4-B02E-04272D050680}"/>
    <cellStyle name="Comma 8 4 2 5" xfId="11470" xr:uid="{6A809923-B5BD-4BD6-B563-A8B422CDE31E}"/>
    <cellStyle name="Comma 8 4 2 5 2" xfId="22925" xr:uid="{B823396C-09A2-44A5-8306-7B81ABBB285B}"/>
    <cellStyle name="Comma 8 4 2 6" xfId="24807" xr:uid="{DCE2E600-14D1-4517-9928-032FEA1B1C4A}"/>
    <cellStyle name="Comma 8 4 2 7" xfId="14646" xr:uid="{E5E9A073-2A63-4057-BF07-7A883EBE7531}"/>
    <cellStyle name="Comma 8 4 3" xfId="2672" xr:uid="{7C1EF386-98C9-43D9-B7C4-F05C1C0EC1DF}"/>
    <cellStyle name="Comma 8 4 3 2" xfId="7111" xr:uid="{75245140-1424-40B1-870D-0DA4815F73F4}"/>
    <cellStyle name="Comma 8 4 3 2 2" xfId="26827" xr:uid="{7BAAC5B6-C212-4F2A-B715-F0DEC370A24D}"/>
    <cellStyle name="Comma 8 4 3 2 3" xfId="18672" xr:uid="{66B1C522-FD23-4478-84E1-481DA9F2AFC9}"/>
    <cellStyle name="Comma 8 4 3 3" xfId="4567" xr:uid="{E44D5806-7E60-4053-BF50-D9430DA1554D}"/>
    <cellStyle name="Comma 8 4 3 3 2" xfId="16351" xr:uid="{A3A2839D-96A7-407C-852A-88552C1BAF0B}"/>
    <cellStyle name="Comma 8 4 3 4" xfId="11961" xr:uid="{4D9504C5-24D5-4E63-8BE7-A1141C55C2BD}"/>
    <cellStyle name="Comma 8 4 3 4 2" xfId="23416" xr:uid="{500C5C7B-F183-449A-8DB5-B2A3C00534DC}"/>
    <cellStyle name="Comma 8 4 3 5" xfId="24629" xr:uid="{65A3529E-2C05-420D-A0FC-F11F925AEA98}"/>
    <cellStyle name="Comma 8 4 3 6" xfId="14467" xr:uid="{357EE3A9-F874-4941-A194-9DB30CB77131}"/>
    <cellStyle name="Comma 8 4 4" xfId="3348" xr:uid="{1063DD8E-3FA9-4414-A744-BA0D4C7D640C}"/>
    <cellStyle name="Comma 8 4 4 2" xfId="5240" xr:uid="{889BE696-B197-42AB-B340-708F15A7A6C0}"/>
    <cellStyle name="Comma 8 4 4 2 2" xfId="17024" xr:uid="{2BC21FBD-F7AE-439B-9BDC-41AC56237CC0}"/>
    <cellStyle name="Comma 8 4 4 3" xfId="25299" xr:uid="{711681BA-1448-44C0-B4E2-26B7F1762BAD}"/>
    <cellStyle name="Comma 8 4 4 4" xfId="15140" xr:uid="{99BF1395-5B21-4D4E-A518-C2AEE744E6A1}"/>
    <cellStyle name="Comma 8 4 5" xfId="5678" xr:uid="{57CF07BB-C6B8-4CA3-AFA7-6B493E3D281A}"/>
    <cellStyle name="Comma 8 4 5 2" xfId="25707" xr:uid="{9A1288F7-2379-4A1A-AE4C-BDDDD1D7FD67}"/>
    <cellStyle name="Comma 8 4 5 3" xfId="17446" xr:uid="{C7292E80-EEC8-44C2-89D6-C94470E53020}"/>
    <cellStyle name="Comma 8 4 6" xfId="4371" xr:uid="{973E30B8-D5CF-4116-BDFC-85B12B22153F}"/>
    <cellStyle name="Comma 8 4 6 2" xfId="16155" xr:uid="{92EB298B-91BF-4BD4-AACE-8238CB4F4813}"/>
    <cellStyle name="Comma 8 4 7" xfId="11289" xr:uid="{818A18FC-5D36-45F4-B826-9BF11263E122}"/>
    <cellStyle name="Comma 8 4 7 2" xfId="22744" xr:uid="{FF2EDD8D-098F-4B01-B727-D1A2911DDBC2}"/>
    <cellStyle name="Comma 8 4 8" xfId="24444" xr:uid="{946EAD2E-D313-425C-BC4F-EAC042DC0465}"/>
    <cellStyle name="Comma 8 4 9" xfId="14271" xr:uid="{7DEBDF29-234C-49D0-9F19-6F89566143A2}"/>
    <cellStyle name="Comma 8 5" xfId="2764" xr:uid="{E5B6F8EC-32C3-4612-8A6E-010EF6A8B2A0}"/>
    <cellStyle name="Comma 8 5 2" xfId="7475" xr:uid="{A6389FF6-D709-41FB-B366-81DB2B094DDD}"/>
    <cellStyle name="Comma 8 5 2 2" xfId="12259" xr:uid="{291E41D7-C74C-4339-B910-3CE94560F5E2}"/>
    <cellStyle name="Comma 8 5 2 2 2" xfId="23714" xr:uid="{AF42758E-04E2-479D-A225-4EE4F8C63F6D}"/>
    <cellStyle name="Comma 8 5 2 3" xfId="27191" xr:uid="{9218A777-2537-4AE6-8932-7F02CB4D8317}"/>
    <cellStyle name="Comma 8 5 2 4" xfId="18993" xr:uid="{E85A32D7-4E9C-4FAE-B2E2-F4526C6CC068}"/>
    <cellStyle name="Comma 8 5 3" xfId="6044" xr:uid="{3CB81B64-9002-4E7A-9577-6DC4C42D9911}"/>
    <cellStyle name="Comma 8 5 3 2" xfId="26005" xr:uid="{C0E6DE98-0B18-43B3-85EB-2CA2A489834D}"/>
    <cellStyle name="Comma 8 5 3 3" xfId="17766" xr:uid="{A2D81FAF-BD85-4813-A78F-DA11934F96E0}"/>
    <cellStyle name="Comma 8 5 4" xfId="4658" xr:uid="{2CF09F4A-5A5A-4E4E-8E35-B64156E4C5A1}"/>
    <cellStyle name="Comma 8 5 4 2" xfId="16442" xr:uid="{8EAA307B-351A-4F86-9490-F550652B5B70}"/>
    <cellStyle name="Comma 8 5 5" xfId="11382" xr:uid="{F78865C3-1958-4E6F-965B-4B9020F1C5AC}"/>
    <cellStyle name="Comma 8 5 5 2" xfId="22837" xr:uid="{62DA65E5-33F7-4FF7-B0E3-DFF8413D06BD}"/>
    <cellStyle name="Comma 8 5 6" xfId="24719" xr:uid="{9FB54F1B-4D9C-4C6B-ABD3-AE2A87EF5845}"/>
    <cellStyle name="Comma 8 5 7" xfId="14558" xr:uid="{F03B7FB0-7BDD-42CA-9459-9F0EED21EA42}"/>
    <cellStyle name="Comma 8 6" xfId="2583" xr:uid="{2E175A58-C4D7-4ED4-9552-9ABEB1080E6A}"/>
    <cellStyle name="Comma 8 6 2" xfId="7841" xr:uid="{190B4C4F-3540-4A42-9C68-32C9F721BA22}"/>
    <cellStyle name="Comma 8 6 2 2" xfId="12616" xr:uid="{A6594361-1918-4F8F-85D2-D037606D5B29}"/>
    <cellStyle name="Comma 8 6 2 2 2" xfId="24071" xr:uid="{F578883D-8362-401C-8995-64F5612C9D0E}"/>
    <cellStyle name="Comma 8 6 2 3" xfId="27548" xr:uid="{AE668233-DE24-4A4B-B134-E1DE53CA322C}"/>
    <cellStyle name="Comma 8 6 2 4" xfId="19352" xr:uid="{F20F5366-3C92-41D6-A32A-DB022275A558}"/>
    <cellStyle name="Comma 8 6 3" xfId="6447" xr:uid="{498A2135-4147-45F6-AF27-39DFFCDD5EF1}"/>
    <cellStyle name="Comma 8 6 3 2" xfId="26362" xr:uid="{9EC520BA-7AED-44F0-81E4-F051E53210CD}"/>
    <cellStyle name="Comma 8 6 3 3" xfId="18150" xr:uid="{EDAC6EA5-D693-433F-92B8-8304183EB0B2}"/>
    <cellStyle name="Comma 8 6 4" xfId="4478" xr:uid="{111CBEC4-067C-499D-8D03-4ACD18D8E7E3}"/>
    <cellStyle name="Comma 8 6 4 2" xfId="16262" xr:uid="{9D8706C5-E0F8-4ED7-8E13-11F374153350}"/>
    <cellStyle name="Comma 8 6 5" xfId="11499" xr:uid="{D4E7DA6B-FC5B-45C7-952F-B91325AB43CA}"/>
    <cellStyle name="Comma 8 6 5 2" xfId="22954" xr:uid="{7CC167EB-9FDE-486C-8077-1F30BBFA9EB6}"/>
    <cellStyle name="Comma 8 6 6" xfId="24541" xr:uid="{FE502587-9BF3-4083-BD62-1917A62F8F1F}"/>
    <cellStyle name="Comma 8 6 7" xfId="14378" xr:uid="{C4D5F21C-1B49-42F1-B082-D232A328DC92}"/>
    <cellStyle name="Comma 8 7" xfId="3087" xr:uid="{270A541A-CB0E-4DD9-8749-81D41BECA625}"/>
    <cellStyle name="Comma 8 7 2" xfId="6905" xr:uid="{391AF012-775A-415E-888D-D932C1828912}"/>
    <cellStyle name="Comma 8 7 2 2" xfId="26630" xr:uid="{1C83F66D-47D6-422E-879A-C8C20B110FB7}"/>
    <cellStyle name="Comma 8 7 2 3" xfId="18471" xr:uid="{1DB45FA8-0126-4462-9DF7-0232C200EFCA}"/>
    <cellStyle name="Comma 8 7 3" xfId="4980" xr:uid="{D3909699-DC3D-4E8F-9114-26B63904D1C9}"/>
    <cellStyle name="Comma 8 7 3 2" xfId="16764" xr:uid="{D8925583-4D4B-4AAC-91D5-B023CB8A30B8}"/>
    <cellStyle name="Comma 8 7 4" xfId="11765" xr:uid="{DADA352A-487A-4135-8F9A-42C2CF2A8BCD}"/>
    <cellStyle name="Comma 8 7 4 2" xfId="23220" xr:uid="{1FD14DAB-7099-422B-A6E0-A2683D33732D}"/>
    <cellStyle name="Comma 8 7 5" xfId="25039" xr:uid="{315BB79B-A676-4874-B5FF-B279B344CC81}"/>
    <cellStyle name="Comma 8 7 6" xfId="14880" xr:uid="{0525B332-DCFC-4285-BA59-5B6666D71F34}"/>
    <cellStyle name="Comma 8 8" xfId="1427" xr:uid="{2DB36858-9BA1-44CF-909E-CBC950BEF969}"/>
    <cellStyle name="Comma 8 8 2" xfId="5407" xr:uid="{3BCDFC20-DD69-4C49-A5E7-40AFC7DB5C05}"/>
    <cellStyle name="Comma 8 8 2 2" xfId="17191" xr:uid="{B0A10718-7B2F-401D-A0F0-DFC0D4C9D790}"/>
    <cellStyle name="Comma 8 8 3" xfId="25466" xr:uid="{6A64D287-6358-4DF4-9A1D-697EBE688CC1}"/>
    <cellStyle name="Comma 8 8 4" xfId="13869" xr:uid="{4EB945E3-4AFF-4D15-A24A-4D7B6E097947}"/>
    <cellStyle name="Comma 8 9" xfId="3945" xr:uid="{F4AEBC75-E561-463C-BD1B-05FB84DD31D6}"/>
    <cellStyle name="Comma 8 9 2" xfId="15732" xr:uid="{615D1074-334B-4FBC-8DA2-777840D03AE7}"/>
    <cellStyle name="Comma 9" xfId="963" xr:uid="{B5184D99-DA9E-47F4-AACC-680580B08997}"/>
    <cellStyle name="Comma 9 10" xfId="13596" xr:uid="{CE0E44C8-2631-4DEB-8E08-92696C5291B8}"/>
    <cellStyle name="Comma 9 2" xfId="2471" xr:uid="{8BCA7397-861A-45D1-85BD-FDD308BEE102}"/>
    <cellStyle name="Comma 9 2 2" xfId="2856" xr:uid="{DAE849A2-AB18-475A-8326-DD703B08FF04}"/>
    <cellStyle name="Comma 9 2 2 2" xfId="7731" xr:uid="{E7FF3D3C-A7CC-4D59-AC36-2C014CFD33B0}"/>
    <cellStyle name="Comma 9 2 2 2 2" xfId="12506" xr:uid="{CBFE6D5E-39D7-4689-9194-DE6473C61C5D}"/>
    <cellStyle name="Comma 9 2 2 2 2 2" xfId="23961" xr:uid="{3F178674-0B6D-4A83-8ADD-1A959EC6F215}"/>
    <cellStyle name="Comma 9 2 2 2 3" xfId="27438" xr:uid="{BB3209C6-BD19-4A3A-939B-951007D80F3A}"/>
    <cellStyle name="Comma 9 2 2 2 4" xfId="19242" xr:uid="{BB5AE080-734E-431A-86F6-7EF4C1F6ECFB}"/>
    <cellStyle name="Comma 9 2 2 3" xfId="6300" xr:uid="{513DE8DF-A99D-406E-A03D-60E171DD405A}"/>
    <cellStyle name="Comma 9 2 2 3 2" xfId="26252" xr:uid="{B3BCC30C-81BE-4C25-87BF-391EC9260F32}"/>
    <cellStyle name="Comma 9 2 2 3 3" xfId="18017" xr:uid="{8C0B9D03-4DCC-420D-BB87-AC5FF0FD8883}"/>
    <cellStyle name="Comma 9 2 2 4" xfId="4750" xr:uid="{DDA32832-4F61-467D-92AE-D6A52186C8B9}"/>
    <cellStyle name="Comma 9 2 2 4 2" xfId="16534" xr:uid="{6BBC883E-EEBA-4319-8AA6-9F561BA239C9}"/>
    <cellStyle name="Comma 9 2 2 5" xfId="11473" xr:uid="{6A2D25FC-28D0-422E-9324-23D335CE6360}"/>
    <cellStyle name="Comma 9 2 2 5 2" xfId="22928" xr:uid="{0DA46463-7000-4A03-A1DB-4E582987C5A4}"/>
    <cellStyle name="Comma 9 2 2 6" xfId="24810" xr:uid="{CD130483-C6E1-4CA3-BE37-75CC657B67B5}"/>
    <cellStyle name="Comma 9 2 2 7" xfId="14649" xr:uid="{56F8E4C8-6E85-4E41-A5CA-57715FD0EE7C}"/>
    <cellStyle name="Comma 9 2 3" xfId="2675" xr:uid="{1BF9F7D0-4299-4BE6-AA9C-3B65C3230873}"/>
    <cellStyle name="Comma 9 2 3 2" xfId="7114" xr:uid="{6CFAB788-4897-470B-9DA2-2E2021024B3E}"/>
    <cellStyle name="Comma 9 2 3 2 2" xfId="26830" xr:uid="{D0B113B2-2AE0-40CD-A013-E72EB9F96538}"/>
    <cellStyle name="Comma 9 2 3 2 3" xfId="18675" xr:uid="{5393B0E7-B1F2-442A-9D8A-470FB7A57C74}"/>
    <cellStyle name="Comma 9 2 3 3" xfId="4570" xr:uid="{0B3E01F2-770E-4D7C-9061-67386827F596}"/>
    <cellStyle name="Comma 9 2 3 3 2" xfId="16354" xr:uid="{23DAA94D-E96D-4C43-8162-7B1D477D183B}"/>
    <cellStyle name="Comma 9 2 3 4" xfId="11964" xr:uid="{A60A24C0-445A-4D1A-9C4C-13E0DF337EBF}"/>
    <cellStyle name="Comma 9 2 3 4 2" xfId="23419" xr:uid="{41B658E1-0290-4883-AF3B-AE564A1D0A16}"/>
    <cellStyle name="Comma 9 2 3 5" xfId="24632" xr:uid="{1D30D375-CD26-478F-92CB-5D6295D1C2AA}"/>
    <cellStyle name="Comma 9 2 3 6" xfId="14470" xr:uid="{B5E5EBD8-0A5F-4E97-981C-0115E3CD7550}"/>
    <cellStyle name="Comma 9 2 4" xfId="3351" xr:uid="{9CD9FAA1-E51C-44A0-8E7F-6B34A4F3A958}"/>
    <cellStyle name="Comma 9 2 4 2" xfId="5243" xr:uid="{EDBC755E-0A0B-4100-957B-58B04FEA6581}"/>
    <cellStyle name="Comma 9 2 4 2 2" xfId="17027" xr:uid="{EE7E4686-C648-42B2-9CAE-D911C990BA27}"/>
    <cellStyle name="Comma 9 2 4 3" xfId="25302" xr:uid="{312913E3-7381-4DF6-B3A3-78A0A9FD941A}"/>
    <cellStyle name="Comma 9 2 4 4" xfId="15143" xr:uid="{C518BD39-DE26-4005-9E2B-8A947211A121}"/>
    <cellStyle name="Comma 9 2 5" xfId="5681" xr:uid="{ABA0AF4C-7D49-496C-ABE0-4922A633C3C8}"/>
    <cellStyle name="Comma 9 2 5 2" xfId="25710" xr:uid="{EE0B0C2D-E1C3-4889-997B-CC29C870C4D4}"/>
    <cellStyle name="Comma 9 2 5 3" xfId="17449" xr:uid="{139FB87E-57CE-480A-AFDF-DFA1D5E58ED8}"/>
    <cellStyle name="Comma 9 2 6" xfId="4374" xr:uid="{3924B940-D93F-49B3-9EEE-9FB17C16BAB4}"/>
    <cellStyle name="Comma 9 2 6 2" xfId="16158" xr:uid="{AA81F79D-B0FE-4A8C-9805-5D53E72BBAA7}"/>
    <cellStyle name="Comma 9 2 7" xfId="11292" xr:uid="{85E1FB5F-E7F4-4D84-B5AD-958BCB9039CF}"/>
    <cellStyle name="Comma 9 2 7 2" xfId="22747" xr:uid="{35B4EC55-6225-4222-9D7E-70650234CC16}"/>
    <cellStyle name="Comma 9 2 8" xfId="24447" xr:uid="{6B609367-A6FC-489C-8815-D51C937191D2}"/>
    <cellStyle name="Comma 9 2 9" xfId="14274" xr:uid="{C31B26F4-6385-4CAC-9489-0B42F4E698AE}"/>
    <cellStyle name="Comma 9 3" xfId="2767" xr:uid="{615C829F-1C10-4E95-A2D4-3AC1A7E5A541}"/>
    <cellStyle name="Comma 9 3 2" xfId="7478" xr:uid="{D341E7FE-AEC6-4681-A239-A4D3DC7E5560}"/>
    <cellStyle name="Comma 9 3 2 2" xfId="12262" xr:uid="{64345A5D-1915-427F-B8D4-B7AAE1F2EEC7}"/>
    <cellStyle name="Comma 9 3 2 2 2" xfId="23717" xr:uid="{91C9C6BC-B865-4D29-9B93-77CEED139A93}"/>
    <cellStyle name="Comma 9 3 2 3" xfId="27194" xr:uid="{51D6360E-DCFD-486F-8FEE-65200EBBFFBA}"/>
    <cellStyle name="Comma 9 3 2 4" xfId="18996" xr:uid="{56D9AD2D-A59B-46D6-83A5-035FC50A6B28}"/>
    <cellStyle name="Comma 9 3 3" xfId="6047" xr:uid="{2EDA0483-03B6-40C2-8237-D555BD1D2DA3}"/>
    <cellStyle name="Comma 9 3 3 2" xfId="26008" xr:uid="{ED1202CC-8D8E-46B5-B0F7-55356C68FE7B}"/>
    <cellStyle name="Comma 9 3 3 3" xfId="17769" xr:uid="{CBD95A0B-D15A-496E-9287-0E8F618E1502}"/>
    <cellStyle name="Comma 9 3 4" xfId="4661" xr:uid="{80517726-8AE1-4BBE-A8A8-A73E25855A5E}"/>
    <cellStyle name="Comma 9 3 4 2" xfId="16445" xr:uid="{1EFC9CBD-F641-4FCE-A196-CD41A29D1C9A}"/>
    <cellStyle name="Comma 9 3 5" xfId="11385" xr:uid="{7F6848BE-E0E0-41F0-BE7F-636982BF4BBC}"/>
    <cellStyle name="Comma 9 3 5 2" xfId="22840" xr:uid="{D08F20B3-5D8E-4EA1-B3F9-0196BCE41608}"/>
    <cellStyle name="Comma 9 3 6" xfId="24722" xr:uid="{FFD9A44E-C405-46FC-8057-DBF7EECF2145}"/>
    <cellStyle name="Comma 9 3 7" xfId="14561" xr:uid="{A8C83298-64A0-4DFE-8274-E790E45668EE}"/>
    <cellStyle name="Comma 9 4" xfId="2586" xr:uid="{0111B1EC-BC30-4DE8-82BD-52B27AC5206B}"/>
    <cellStyle name="Comma 9 4 2" xfId="7842" xr:uid="{87764310-A146-4D15-8BD0-3DAE04A9444C}"/>
    <cellStyle name="Comma 9 4 2 2" xfId="12617" xr:uid="{B74C3405-EA0F-43D1-8764-6CA3BA59A866}"/>
    <cellStyle name="Comma 9 4 2 2 2" xfId="24072" xr:uid="{9E796AAC-6E34-42C6-A5B1-B52C14AD9D97}"/>
    <cellStyle name="Comma 9 4 2 3" xfId="27549" xr:uid="{8DA99EC1-A588-4995-9073-59BE1AF38C74}"/>
    <cellStyle name="Comma 9 4 2 4" xfId="19353" xr:uid="{385DB644-0F00-4D56-BD0D-E71C8F0095CC}"/>
    <cellStyle name="Comma 9 4 3" xfId="6448" xr:uid="{8A26C1FF-1565-4DC5-B40B-D0C62F2E631B}"/>
    <cellStyle name="Comma 9 4 3 2" xfId="26363" xr:uid="{AE0AADCC-7FC5-4D88-8350-C88A06EBF722}"/>
    <cellStyle name="Comma 9 4 3 3" xfId="18151" xr:uid="{C46297C7-B3EB-4840-A0A7-C5CA038A2FA2}"/>
    <cellStyle name="Comma 9 4 4" xfId="4481" xr:uid="{311574D6-DDA3-4760-9121-E8442555FDDB}"/>
    <cellStyle name="Comma 9 4 4 2" xfId="16265" xr:uid="{62CC98FD-1A66-4325-867E-8BB44AD3014F}"/>
    <cellStyle name="Comma 9 4 5" xfId="11500" xr:uid="{1ACCBF14-5E80-4BB2-8148-C96675A69377}"/>
    <cellStyle name="Comma 9 4 5 2" xfId="22955" xr:uid="{CCF63BA3-5C1B-498B-9B32-7B3E5260EA48}"/>
    <cellStyle name="Comma 9 4 6" xfId="24544" xr:uid="{365D98B5-925D-4574-882C-3426C10EBCE6}"/>
    <cellStyle name="Comma 9 4 7" xfId="14381" xr:uid="{326873E3-DB00-4F54-9A97-AEC22FA2EC01}"/>
    <cellStyle name="Comma 9 5" xfId="3090" xr:uid="{82EEAF11-F731-48FC-8AD7-E897BA7C33A9}"/>
    <cellStyle name="Comma 9 5 2" xfId="6908" xr:uid="{6867B772-63D3-4D08-904A-6253B5B42B69}"/>
    <cellStyle name="Comma 9 5 2 2" xfId="26633" xr:uid="{CE026CFE-7FA2-4F83-B334-678E66E9A420}"/>
    <cellStyle name="Comma 9 5 2 3" xfId="18474" xr:uid="{4BFDE750-2325-41EC-9B8E-288C64F97254}"/>
    <cellStyle name="Comma 9 5 3" xfId="4983" xr:uid="{361322B4-6262-439C-9C06-EBD7A56D5327}"/>
    <cellStyle name="Comma 9 5 3 2" xfId="16767" xr:uid="{B2F029F1-5EBE-4F04-9546-B9A2083889C7}"/>
    <cellStyle name="Comma 9 5 4" xfId="11768" xr:uid="{D3D5A6D7-3F81-4345-8114-5CB581244964}"/>
    <cellStyle name="Comma 9 5 4 2" xfId="23223" xr:uid="{842B1DE2-3265-4D70-8666-8DF20AA895C8}"/>
    <cellStyle name="Comma 9 5 5" xfId="25042" xr:uid="{2C3F6E83-232C-49E1-BF02-881AFE3B0972}"/>
    <cellStyle name="Comma 9 5 6" xfId="14883" xr:uid="{9AC1CBC5-7A22-487A-891E-45EDBFE530C2}"/>
    <cellStyle name="Comma 9 6" xfId="1430" xr:uid="{9D6376DD-74EF-4310-A3E5-79EA0C498E15}"/>
    <cellStyle name="Comma 9 6 2" xfId="5410" xr:uid="{A237F745-DDF3-41FF-B33B-D4B0EB12973B}"/>
    <cellStyle name="Comma 9 6 2 2" xfId="17194" xr:uid="{2A7F4D02-E2CD-4AF3-8745-57BE6D1C74E0}"/>
    <cellStyle name="Comma 9 6 3" xfId="25469" xr:uid="{C60A347A-5752-4FA0-96A7-85B9A20CC4FD}"/>
    <cellStyle name="Comma 9 6 4" xfId="13872" xr:uid="{DC0314F3-58D8-40D1-965C-22599C3A9486}"/>
    <cellStyle name="Comma 9 7" xfId="3948" xr:uid="{318EDF01-7B9E-40FA-B86C-A357BB04A182}"/>
    <cellStyle name="Comma 9 7 2" xfId="15735" xr:uid="{16602537-6238-4AC1-91F0-ECCAF1E85362}"/>
    <cellStyle name="Comma 9 8" xfId="11190" xr:uid="{5B62FEFD-F1C0-4D22-A695-09F48AAF5119}"/>
    <cellStyle name="Comma 9 8 2" xfId="22645" xr:uid="{FCB85E90-38F9-4987-9135-6C0D67374D21}"/>
    <cellStyle name="Comma 9 9" xfId="24256" xr:uid="{55BEBE36-0C55-4CB1-AF0A-454F32A53F8B}"/>
    <cellStyle name="Comment" xfId="1087" xr:uid="{1F76E517-C01A-4D57-AB63-CFDECFE38B20}"/>
    <cellStyle name="Comment 2" xfId="1034" xr:uid="{79DEA0FA-7A85-4BE5-99D2-FC1FECA928B9}"/>
    <cellStyle name="Currency 2" xfId="186" xr:uid="{CEC9ACEF-9991-452F-A8AD-9B66877F4B4D}"/>
    <cellStyle name="Currency 2 2" xfId="239" xr:uid="{AFE877EE-3C71-4D5E-B778-7FE1496C0A99}"/>
    <cellStyle name="Currency 2 2 2" xfId="670" xr:uid="{695FD1D9-31FB-4DC7-BDA7-0D33BD5604BF}"/>
    <cellStyle name="Currency 2 2 2 2" xfId="968" xr:uid="{DAD5BE61-1B5C-4272-8E03-3420E9566E57}"/>
    <cellStyle name="Currency 2 2 2 2 2" xfId="13600" xr:uid="{0401E1FC-8762-4F98-A763-1085A2122CEC}"/>
    <cellStyle name="Currency 2 2 2 3" xfId="3796" xr:uid="{660FC342-73B9-46FF-8C2C-583F4CA4A89F}"/>
    <cellStyle name="Currency 2 2 2 3 2" xfId="15584" xr:uid="{1F2D0298-52CD-444F-B2A5-4C768A3A3B67}"/>
    <cellStyle name="Currency 2 2 2 4" xfId="8005" xr:uid="{B767C3B4-E405-4B60-A0B5-08A981B6A86F}"/>
    <cellStyle name="Currency 2 2 2 4 2" xfId="19460" xr:uid="{F35DC74D-018E-4DEE-A5B3-5F49DBFBBD6E}"/>
    <cellStyle name="Currency 2 2 2 5" xfId="12703" xr:uid="{A8C9D552-96CC-4B33-A491-17A8D81236A1}"/>
    <cellStyle name="Currency 2 2 2 5 2" xfId="24158" xr:uid="{EDA28A49-3C52-438E-9A94-8EC833F5BAE4}"/>
    <cellStyle name="Currency 2 2 2 6" xfId="27703" xr:uid="{DD6C7613-692B-47B0-95C0-B4DC7833C289}"/>
    <cellStyle name="Currency 2 2 2 7" xfId="13317" xr:uid="{A84FFACD-263C-4EB6-B3DD-8F551FCC2A94}"/>
    <cellStyle name="Currency 2 2 3" xfId="455" xr:uid="{AC92A8EB-09A8-4C1C-9101-0CD5579D595D}"/>
    <cellStyle name="Currency 2 2 3 2" xfId="13103" xr:uid="{56C315D0-0130-4D87-B900-0073F222098D}"/>
    <cellStyle name="Currency 2 2 4" xfId="3586" xr:uid="{0B0291F9-EEF4-4E6D-82B0-B08CEA066E90}"/>
    <cellStyle name="Currency 2 2 4 2" xfId="15374" xr:uid="{7CD63F50-89E1-44D0-BC1C-D9D5CA888885}"/>
    <cellStyle name="Currency 2 2 5" xfId="6812" xr:uid="{B93208E6-34AB-462E-8A3B-2C285964AD8B}"/>
    <cellStyle name="Currency 2 2 5 2" xfId="18379" xr:uid="{03EE089F-7848-4D85-BCFE-33E59C7FB8C5}"/>
    <cellStyle name="Currency 2 2 6" xfId="11674" xr:uid="{593756DB-A1A3-4EFB-AD58-F172C94A5F2E}"/>
    <cellStyle name="Currency 2 2 6 2" xfId="23129" xr:uid="{16419D31-49EC-4F9B-A54F-FD4298210E04}"/>
    <cellStyle name="Currency 2 2 7" xfId="26539" xr:uid="{DEB953DB-80B4-40F4-8751-50F0224C829C}"/>
    <cellStyle name="Currency 2 2 8" xfId="12890" xr:uid="{E6F316C8-E96A-48AB-8F48-3F5D82AE2F7F}"/>
    <cellStyle name="Currency 2 3" xfId="617" xr:uid="{65B82811-D4F1-4672-9FD7-82FAAA1A2FE5}"/>
    <cellStyle name="Currency 2 3 2" xfId="947" xr:uid="{C9BBDB7F-99FC-477D-A36D-CA3FB7E7826C}"/>
    <cellStyle name="Currency 2 3 2 2" xfId="13586" xr:uid="{3075258D-B6B1-4482-BABA-71444A824B81}"/>
    <cellStyle name="Currency 2 3 3" xfId="3743" xr:uid="{F4159DD9-F932-4C5F-971B-64D56B05D897}"/>
    <cellStyle name="Currency 2 3 3 2" xfId="15531" xr:uid="{BAA708B0-EE39-4E40-8B48-B373F9F20C1D}"/>
    <cellStyle name="Currency 2 3 4" xfId="7993" xr:uid="{85C2E4A3-008F-47B5-9B1E-0F3C05479550}"/>
    <cellStyle name="Currency 2 3 4 2" xfId="19448" xr:uid="{F3EC9329-7690-4189-B21D-B99D9CC0FCFE}"/>
    <cellStyle name="Currency 2 3 5" xfId="12691" xr:uid="{4468E144-91D1-4B34-9828-BB66C3306A12}"/>
    <cellStyle name="Currency 2 3 5 2" xfId="24146" xr:uid="{E98F9823-E37B-4466-8DBB-401357A2FD6D}"/>
    <cellStyle name="Currency 2 3 6" xfId="27691" xr:uid="{1FEE3E25-8D43-417E-B577-0B844448C71F}"/>
    <cellStyle name="Currency 2 3 7" xfId="13264" xr:uid="{6CBFA7BE-E8AD-445B-813B-8914E3A2190E}"/>
    <cellStyle name="Currency 2 4" xfId="402" xr:uid="{FBA57C84-F352-4761-9619-1631FE11226F}"/>
    <cellStyle name="Currency 2 4 2" xfId="13050" xr:uid="{8C81FFC0-EE9E-4D97-9EF3-B71DC8F9ED07}"/>
    <cellStyle name="Currency 2 5" xfId="3533" xr:uid="{D92D444A-BB18-4F32-8E7F-E9FAEA478005}"/>
    <cellStyle name="Currency 2 5 2" xfId="15321" xr:uid="{7AA55A8C-BAED-4C05-8A2E-980ABBF83BD1}"/>
    <cellStyle name="Currency 2 6" xfId="6779" xr:uid="{026AEADA-3D9D-46D9-BF47-4DDCD4751B80}"/>
    <cellStyle name="Currency 2 6 2" xfId="18360" xr:uid="{E5042C45-4A18-4DAD-97A8-D2354C33EE64}"/>
    <cellStyle name="Currency 2 7" xfId="11662" xr:uid="{E92CD474-D5FA-4ACA-AE4C-4B717FB85E81}"/>
    <cellStyle name="Currency 2 7 2" xfId="23117" xr:uid="{FF6C1BF4-4A11-4DCB-A6F4-AD18333C8D4A}"/>
    <cellStyle name="Currency 2 8" xfId="26527" xr:uid="{5871372A-60AF-4884-9BA8-3436697A1296}"/>
    <cellStyle name="Currency 2 9" xfId="12837" xr:uid="{0083E630-4C62-47ED-8A2E-FA837E78C98B}"/>
    <cellStyle name="Currency 3" xfId="289" xr:uid="{5A878F97-C883-439A-92AC-E154B902D661}"/>
    <cellStyle name="Currency 3 2" xfId="720" xr:uid="{D73E5FF2-3579-4D4C-9180-91D1463185AF}"/>
    <cellStyle name="Currency 3 2 2" xfId="972" xr:uid="{3C2C6394-22BE-48A7-AF28-D390E0597BD6}"/>
    <cellStyle name="Currency 3 2 2 2" xfId="8008" xr:uid="{0F62EA6F-4370-4DEF-B1A8-E5E4011E1D54}"/>
    <cellStyle name="Currency 3 2 2 2 2" xfId="19463" xr:uid="{0B229E0A-36E9-434A-9B40-CFB5958BB38D}"/>
    <cellStyle name="Currency 3 2 2 3" xfId="12706" xr:uid="{A2F3B8DC-47B1-4EEB-B841-6B0AC64B01DC}"/>
    <cellStyle name="Currency 3 2 2 3 2" xfId="24161" xr:uid="{4065BE00-5F51-4DA6-93A0-A19223FE1E3D}"/>
    <cellStyle name="Currency 3 2 2 4" xfId="27706" xr:uid="{7A8C55CE-473B-499D-9E37-9E5A0B7FC4AB}"/>
    <cellStyle name="Currency 3 2 2 5" xfId="13602" xr:uid="{32040057-6FA2-4F61-977B-0405F80AA0B1}"/>
    <cellStyle name="Currency 3 2 3" xfId="3846" xr:uid="{730D42F6-6BF7-49D2-A278-B3F3B0A4DE85}"/>
    <cellStyle name="Currency 3 2 3 2" xfId="15634" xr:uid="{09488B6E-1DFC-4C09-A627-C9ACDE900FA1}"/>
    <cellStyle name="Currency 3 2 4" xfId="6815" xr:uid="{4CBEDF39-EE20-4F89-A50A-82403BAA8711}"/>
    <cellStyle name="Currency 3 2 4 2" xfId="18382" xr:uid="{D6D9C516-9B7F-4887-BECD-A2286DC4A0E7}"/>
    <cellStyle name="Currency 3 2 5" xfId="11677" xr:uid="{59FBBC74-9FFE-462D-941F-9BD0B091CC1B}"/>
    <cellStyle name="Currency 3 2 5 2" xfId="23132" xr:uid="{7CF00935-3EFB-4BC8-916F-A2BFD56BDC7B}"/>
    <cellStyle name="Currency 3 2 6" xfId="26542" xr:uid="{52A828FB-4B27-4FF6-A723-43064C390BAF}"/>
    <cellStyle name="Currency 3 2 7" xfId="13367" xr:uid="{3A2797EE-652F-4B2E-B9B2-F72A09FD5DAA}"/>
    <cellStyle name="Currency 3 3" xfId="505" xr:uid="{4972F22F-B36A-4EC3-8C9C-08B8313970D9}"/>
    <cellStyle name="Currency 3 3 2" xfId="951" xr:uid="{A747C399-3571-400F-B74D-D007BD1EDC27}"/>
    <cellStyle name="Currency 3 3 2 2" xfId="13588" xr:uid="{FFACA074-7A55-4C38-94E3-70186BB9FBE0}"/>
    <cellStyle name="Currency 3 3 3" xfId="7996" xr:uid="{7BC2321B-3BF0-4778-8409-C5DA010FB9E2}"/>
    <cellStyle name="Currency 3 3 3 2" xfId="19451" xr:uid="{90599747-88EE-4212-83E8-9155A7D339D8}"/>
    <cellStyle name="Currency 3 3 4" xfId="12694" xr:uid="{D33A4B9F-B6DB-4313-816D-1797543A971A}"/>
    <cellStyle name="Currency 3 3 4 2" xfId="24149" xr:uid="{1D0C47D4-CD50-49CE-8180-DBB5D69E5BCA}"/>
    <cellStyle name="Currency 3 3 5" xfId="27694" xr:uid="{E0AB1A74-E749-43FD-8273-85CDC1023C86}"/>
    <cellStyle name="Currency 3 3 6" xfId="13153" xr:uid="{79DD2A12-5F87-44D2-B7EF-62CCE26BFECD}"/>
    <cellStyle name="Currency 3 4" xfId="3636" xr:uid="{904E3767-1CA2-4647-BE6C-FCC2837F7B9C}"/>
    <cellStyle name="Currency 3 4 2" xfId="15424" xr:uid="{5DD72B20-407F-4164-B631-7E28526D01DD}"/>
    <cellStyle name="Currency 3 5" xfId="6786" xr:uid="{EFFB2D4E-8F2F-4541-B0C6-3968414B51F1}"/>
    <cellStyle name="Currency 3 5 2" xfId="18366" xr:uid="{372B3985-9623-409F-BC79-21C7D4E81B8F}"/>
    <cellStyle name="Currency 3 6" xfId="11665" xr:uid="{2FFB2184-CE52-4346-8D1F-BC0C792D0663}"/>
    <cellStyle name="Currency 3 6 2" xfId="23120" xr:uid="{8576279A-A131-4D7B-9DA1-412B855AF982}"/>
    <cellStyle name="Currency 3 7" xfId="26530" xr:uid="{430B253D-9B57-44E1-9F21-1331E6FD54EE}"/>
    <cellStyle name="Currency 3 8" xfId="12940" xr:uid="{BDCC278A-0267-4F69-804D-FECA4B0C2F7D}"/>
    <cellStyle name="Currency 4" xfId="563" xr:uid="{5974B75D-EAEA-4273-BDE4-56478ED24A9E}"/>
    <cellStyle name="Currency 4 2" xfId="969" xr:uid="{9CDE7BEE-65CC-4204-B97B-6D8648A120CD}"/>
    <cellStyle name="Currency 4 2 2" xfId="13601" xr:uid="{41AE8948-128C-45BA-9F65-A754DF77218A}"/>
    <cellStyle name="Currency 4 3" xfId="3689" xr:uid="{649B047E-7341-445D-A7F8-C79FFF6B7B7C}"/>
    <cellStyle name="Currency 4 3 2" xfId="15477" xr:uid="{E1EFC120-4FC3-4ED7-98EC-D1E4650C1AD0}"/>
    <cellStyle name="Currency 4 4" xfId="13210" xr:uid="{CB430C36-3C37-48BC-975A-812538A8FA84}"/>
    <cellStyle name="Currency 5" xfId="348" xr:uid="{48E71794-3C1C-4697-B9DC-4B30C28A1226}"/>
    <cellStyle name="Currency 5 2" xfId="948" xr:uid="{868BA5ED-901D-49EB-8E19-0AE9F61D068F}"/>
    <cellStyle name="Currency 5 2 2" xfId="13587" xr:uid="{253A6D23-85B2-4C3F-A6E5-75469E9AFB0B}"/>
    <cellStyle name="Currency 5 3" xfId="12996" xr:uid="{098D03B4-14BB-4197-A594-F7B89F157CA4}"/>
    <cellStyle name="Currency 6" xfId="3479" xr:uid="{C90DF05E-DE67-44B2-85E6-4D2EB39F6E81}"/>
    <cellStyle name="Currency 6 2" xfId="15267" xr:uid="{324B27FB-B11A-419F-9CBC-D2861E438559}"/>
    <cellStyle name="Currency 7" xfId="12779" xr:uid="{8F6E28C9-75C6-49F9-81D3-D181EEB3B088}"/>
    <cellStyle name="Date" xfId="1431" xr:uid="{9718485B-9EE8-4D22-BBCE-CBDE88D12969}"/>
    <cellStyle name="Date 2" xfId="1432" xr:uid="{AF468114-238D-49E0-BD21-11A550C25881}"/>
    <cellStyle name="Date_0910 GSO Capex RRP - Final (Detail) v2 220710" xfId="1433" xr:uid="{D2AD1DF9-F2F9-4D52-8A98-CF00E13F80A9}"/>
    <cellStyle name="DateLong" xfId="18" xr:uid="{6642BABD-905F-45FC-8818-F332FC41BFB6}"/>
    <cellStyle name="DateShort" xfId="19" xr:uid="{8945D471-3832-4894-A990-E39F433AF189}"/>
    <cellStyle name="Dezimal [0]_Compiling Utility Macros" xfId="1434" xr:uid="{81413893-36CE-4B42-8B08-A960F9A71AEE}"/>
    <cellStyle name="Dezimal_Compiling Utility Macros" xfId="1435" xr:uid="{AB77EF45-89CC-4814-80CA-1EA24CF35036}"/>
    <cellStyle name="Emphasis 1" xfId="1436" xr:uid="{7A508681-5582-403A-94C8-A2F00F4BB293}"/>
    <cellStyle name="Emphasis 1 2" xfId="6449" xr:uid="{BDF6BF13-D0CF-40C5-BB23-8AA0EAB98DB6}"/>
    <cellStyle name="Emphasis 2" xfId="1437" xr:uid="{B89B1EA6-5E2F-4497-A890-2919A609F087}"/>
    <cellStyle name="Emphasis 2 2" xfId="6450" xr:uid="{A62AED3C-7C47-40E0-8B74-5D422EB62DB5}"/>
    <cellStyle name="Emphasis 3" xfId="1438" xr:uid="{861C714C-A0F4-432B-AE3C-B789DFC7485C}"/>
    <cellStyle name="Emphasis 3 2" xfId="6451" xr:uid="{B1DBAE36-DF8F-4C39-BDF4-7259358A81BD}"/>
    <cellStyle name="Error checking" xfId="1016" xr:uid="{889DDE57-9582-4AB9-8EEE-BF431C198BAC}"/>
    <cellStyle name="Error checking 2" xfId="13638" xr:uid="{443812D4-AA04-420A-A661-F61352C5A364}"/>
    <cellStyle name="Error checking 3" xfId="13923" xr:uid="{3EB3A837-D80A-4E47-87B3-E07E5971D4CA}"/>
    <cellStyle name="Euro" xfId="1439" xr:uid="{87124961-B5B8-43A3-89FB-52C41CCB9EA3}"/>
    <cellStyle name="Euro 2" xfId="6452" xr:uid="{6ABB71F9-B024-4934-B114-16BA1B78E9E5}"/>
    <cellStyle name="Explanatory Text 2" xfId="1440" xr:uid="{52B7A733-B505-4D33-9C34-0B9BF76AC520}"/>
    <cellStyle name="Explanatory Text 3" xfId="1441" xr:uid="{941BAAF6-19EE-4007-A564-F50812D52087}"/>
    <cellStyle name="Factor" xfId="17" xr:uid="{6A01067C-4F22-4118-851F-28316047924A}"/>
    <cellStyle name="Good 2" xfId="8" xr:uid="{A46FCFB4-7D83-4E0A-9EAC-DBCBA5AFBE51}"/>
    <cellStyle name="Good 2 13" xfId="943" xr:uid="{23978578-7C6E-4556-B8E5-210FD82503EA}"/>
    <cellStyle name="Good 2 2" xfId="1442" xr:uid="{263E7504-470B-4D61-9910-D85E6F7B2429}"/>
    <cellStyle name="Good 2 3" xfId="931" xr:uid="{DAAE0C18-977F-47D3-BFE9-2B32DD20D232}"/>
    <cellStyle name="Good 3" xfId="1443" xr:uid="{57DAAB35-329E-45EA-AF02-75E9159882A3}"/>
    <cellStyle name="GreyOrWhite" xfId="1444" xr:uid="{18E2437D-272E-437E-A90D-31F0B7471A1E}"/>
    <cellStyle name="GreyOrWhite 2" xfId="1445" xr:uid="{4DA07C06-679B-4121-B1F9-CE725E884CCB}"/>
    <cellStyle name="GreyOrWhite 2 2" xfId="1446" xr:uid="{6197C8EF-0588-4696-8A7E-B46A952EEBD2}"/>
    <cellStyle name="GreyOrWhite 2 3" xfId="1447" xr:uid="{32E674BE-E689-4166-9B2C-457747ADE0E9}"/>
    <cellStyle name="GreyOrWhite 2 4" xfId="1448" xr:uid="{424BE072-51F7-4352-BAAD-22285481A7B0}"/>
    <cellStyle name="GreyOrWhite 2 5" xfId="1449" xr:uid="{F5918BC5-C877-40C0-882B-D9C477305C45}"/>
    <cellStyle name="GreyOrWhite 2 6" xfId="1450" xr:uid="{DA29AB8C-9441-42D6-8A54-47A8521B03DF}"/>
    <cellStyle name="GreyOrWhite 2 7" xfId="1451" xr:uid="{F3C4241B-8B50-498B-BF98-29F0FD328E4A}"/>
    <cellStyle name="GreyOrWhite 2 8" xfId="1452" xr:uid="{C7BF6880-4F2F-4EF7-BE54-37D97714DFB6}"/>
    <cellStyle name="Heading 1 2" xfId="1015" xr:uid="{FA2DC0E0-F099-4CDB-AD0E-03EE26D7A152}"/>
    <cellStyle name="Heading 1 2 2" xfId="1453" xr:uid="{70641452-7D9A-4CB5-8B1A-53F9BEEADA2F}"/>
    <cellStyle name="Heading 1 3" xfId="1010" xr:uid="{C9A97364-D1F1-4B69-B3BE-BC4E87DD0764}"/>
    <cellStyle name="Heading 1 3 2" xfId="1454" xr:uid="{869B7C81-5B3A-40DD-8D34-D71DB4249EA4}"/>
    <cellStyle name="Heading 2 2" xfId="1017" xr:uid="{79A778E1-DD1C-45F3-94BC-4D65B793FF3D}"/>
    <cellStyle name="Heading 2 2 2" xfId="1455" xr:uid="{BB1366B7-5E7B-49E1-B92B-742FF329E155}"/>
    <cellStyle name="Heading 2 3" xfId="1011" xr:uid="{F20D3185-CEA4-4E39-BBB8-69A4690F0FF6}"/>
    <cellStyle name="Heading 2 3 2" xfId="1456" xr:uid="{786BA325-0AE8-483E-86D8-EF22C6513924}"/>
    <cellStyle name="Heading 3 2" xfId="1457" xr:uid="{C4A2A43B-9E5C-41D1-9033-A88BA10B8DBA}"/>
    <cellStyle name="Heading 3 3" xfId="1458" xr:uid="{5A2A7CD4-F384-4333-85A5-6D58960AC6D8}"/>
    <cellStyle name="Heading 4 2" xfId="1459" xr:uid="{DCA2A2D9-2CC0-4301-A116-06E040D039DB}"/>
    <cellStyle name="Heading 4 3" xfId="1460" xr:uid="{3FB2314A-5FC4-4B63-9166-78DC9B573DC0}"/>
    <cellStyle name="Hyperlink" xfId="10" builtinId="8"/>
    <cellStyle name="Hyperlink 11" xfId="1018" xr:uid="{620E230D-3156-42BE-B3E5-078F8B669CBA}"/>
    <cellStyle name="Hyperlink 2" xfId="5" xr:uid="{33905B50-BD72-4609-B810-B28EB81B13A8}"/>
    <cellStyle name="Hyperlink 2 2" xfId="2480" xr:uid="{BA865E44-565C-4390-8C2A-F195E6785634}"/>
    <cellStyle name="Hyperlink 2 2 2" xfId="5950" xr:uid="{2F5446CB-922C-4583-B608-659B0CF38C3B}"/>
    <cellStyle name="Hyperlink 2 3" xfId="59" xr:uid="{E81784B5-8934-4AF2-A0A6-53A68C34A9DC}"/>
    <cellStyle name="Hyperlink 3" xfId="80" xr:uid="{554CDCBC-65C6-42C4-B04F-028BAED0C610}"/>
    <cellStyle name="Hyperlink 4" xfId="997" xr:uid="{B06671B8-3F31-4832-A252-DE9F50F66160}"/>
    <cellStyle name="Hyperlink 5" xfId="1100" xr:uid="{8842ED57-9185-48A4-A387-B1F14B0E3F8A}"/>
    <cellStyle name="Hyperlink 6" xfId="937" xr:uid="{28B7FF50-4A27-40BB-AFEB-EDBA7B821B4C}"/>
    <cellStyle name="Hyperlink 6 3" xfId="40" xr:uid="{124EF854-5A2B-457D-B314-A2151312F732}"/>
    <cellStyle name="Hyperlink 7" xfId="57" xr:uid="{31AD3A8D-0A85-46BE-9FA4-C45BDC6BA999}"/>
    <cellStyle name="Imported" xfId="1012" xr:uid="{EF84C895-0DB6-431D-A230-85A3FBFDED0D}"/>
    <cellStyle name="Input 2" xfId="1461" xr:uid="{3C7C60C6-0EB8-4B34-A03D-2B354BC12BCA}"/>
    <cellStyle name="Input 2 10" xfId="24257" xr:uid="{CF99278E-99FA-49AD-AFDF-E08366CB7860}"/>
    <cellStyle name="Input 2 10 2" xfId="35563" xr:uid="{DA518CF0-05E1-40FB-A7C1-9DC3BE44A046}"/>
    <cellStyle name="Input 2 11" xfId="13887" xr:uid="{D2976F40-CB6A-4DAF-88E6-307096739FA4}"/>
    <cellStyle name="Input 2 12" xfId="13875" xr:uid="{6B5D0627-9E04-485E-ADBF-9B617FCD3DBC}"/>
    <cellStyle name="Input 2 2" xfId="2861" xr:uid="{B6F60326-59A5-4EA9-A740-4AA2F70C51F8}"/>
    <cellStyle name="Input 2 2 10" xfId="28636" xr:uid="{4F9B4074-B34F-437F-8DC7-43136344357C}"/>
    <cellStyle name="Input 2 2 2" xfId="7115" xr:uid="{6A8AA317-1E63-4DEA-BB42-310B0E85F320}"/>
    <cellStyle name="Input 2 2 2 2" xfId="9839" xr:uid="{1848FDDE-D9C7-4D49-8526-177551B03E10}"/>
    <cellStyle name="Input 2 2 2 2 2" xfId="21294" xr:uid="{8F176E50-07EE-490C-ACE0-FD653DF3665E}"/>
    <cellStyle name="Input 2 2 2 2 3" xfId="33379" xr:uid="{AC1CDB72-3BEC-4D79-B587-0605B407B3C6}"/>
    <cellStyle name="Input 2 2 2 3" xfId="10518" xr:uid="{1EBF456B-85A1-4B9D-B27C-B93B6B37FA22}"/>
    <cellStyle name="Input 2 2 2 3 2" xfId="21973" xr:uid="{CE1CF3BE-51D0-47AD-AAFE-8EE5F6838401}"/>
    <cellStyle name="Input 2 2 2 3 3" xfId="34057" xr:uid="{E851EB42-5B72-4A19-A19A-8C94699C1CDA}"/>
    <cellStyle name="Input 2 2 2 4" xfId="11965" xr:uid="{4FFB1CA1-3B5A-4C03-AF2D-E93C33162FC8}"/>
    <cellStyle name="Input 2 2 2 4 2" xfId="23420" xr:uid="{4340EBC4-3E66-4702-9EDD-25B97CBDD8D0}"/>
    <cellStyle name="Input 2 2 2 4 3" xfId="35006" xr:uid="{C3E8B206-2581-4B61-A2DD-3EAFA2F67DA0}"/>
    <cellStyle name="Input 2 2 2 5" xfId="26831" xr:uid="{CB1640F7-537A-4F3F-AA0B-B1F550F36AC5}"/>
    <cellStyle name="Input 2 2 2 5 2" xfId="37202" xr:uid="{FF461091-E054-441D-BB3F-DD4117D39AC8}"/>
    <cellStyle name="Input 2 2 2 6" xfId="18676" xr:uid="{9CC66D40-F529-4F93-ABA9-2C0A31887B0C}"/>
    <cellStyle name="Input 2 2 2 7" xfId="30874" xr:uid="{08F7CDD5-1C69-4C7A-A321-46799917552C}"/>
    <cellStyle name="Input 2 2 2 8" xfId="35397" xr:uid="{84C68F49-C1A5-42FB-89BA-AF28F7632F76}"/>
    <cellStyle name="Input 2 2 3" xfId="5682" xr:uid="{DF6CF6C2-3FCB-4AB5-8082-0AB463322C63}"/>
    <cellStyle name="Input 2 2 3 2" xfId="8944" xr:uid="{57AF1A18-612C-4566-B9AE-68DA17EE3336}"/>
    <cellStyle name="Input 2 2 3 2 2" xfId="20399" xr:uid="{F038803E-ED53-4F04-84C9-A435A1FF7622}"/>
    <cellStyle name="Input 2 2 3 2 3" xfId="32484" xr:uid="{175DA0E8-9207-40F0-9A7A-8470167F99D7}"/>
    <cellStyle name="Input 2 2 3 3" xfId="8236" xr:uid="{BE89717D-E473-4B03-8FF9-F354D178028D}"/>
    <cellStyle name="Input 2 2 3 3 2" xfId="19691" xr:uid="{ED309CB0-A2AE-4570-BA69-6457D2DEF878}"/>
    <cellStyle name="Input 2 2 3 3 3" xfId="31776" xr:uid="{9DCEA9FE-BE6C-469F-BC0A-FECAE27967A2}"/>
    <cellStyle name="Input 2 2 3 4" xfId="25711" xr:uid="{3E72E7F6-CFB4-4F68-A563-EEF4342564DE}"/>
    <cellStyle name="Input 2 2 3 4 2" xfId="36427" xr:uid="{DB606601-69F5-4DFF-8548-85227C9CC155}"/>
    <cellStyle name="Input 2 2 3 5" xfId="17450" xr:uid="{DB5C9FF6-798C-49FC-ABEB-E4D981D93818}"/>
    <cellStyle name="Input 2 2 3 6" xfId="29902" xr:uid="{098ADBE2-B6C4-45AB-879D-5149E16CEF6A}"/>
    <cellStyle name="Input 2 2 3 7" xfId="30385" xr:uid="{877CD36B-D2CE-422F-8989-3664C7B23FC9}"/>
    <cellStyle name="Input 2 2 3 8" xfId="35223" xr:uid="{CB17D790-D1F1-4C43-9561-FA08A45F144D}"/>
    <cellStyle name="Input 2 2 4" xfId="4755" xr:uid="{D6CC7A89-3A0E-46D6-BB78-D90AFEFDF3AC}"/>
    <cellStyle name="Input 2 2 4 2" xfId="16539" xr:uid="{C7B577D1-05D0-49B8-AD52-94D153B483D4}"/>
    <cellStyle name="Input 2 2 4 3" xfId="29248" xr:uid="{F162A26F-0790-44E0-80B3-B34E2DB3F6AF}"/>
    <cellStyle name="Input 2 2 5" xfId="8262" xr:uid="{1A879FE6-E4EE-4102-A6D4-6B489CF07CF1}"/>
    <cellStyle name="Input 2 2 5 2" xfId="19717" xr:uid="{167141A9-B7E2-46D1-983E-E46F0D072A02}"/>
    <cellStyle name="Input 2 2 5 3" xfId="31802" xr:uid="{D21FB574-FFC1-4AE2-92CD-EB8AD84BB8E8}"/>
    <cellStyle name="Input 2 2 6" xfId="9263" xr:uid="{4055B60E-4A33-49DE-8184-D2EB3BDB31E7}"/>
    <cellStyle name="Input 2 2 6 2" xfId="20718" xr:uid="{579F8397-C08E-443E-ABBD-DFEC45D30179}"/>
    <cellStyle name="Input 2 2 6 3" xfId="32803" xr:uid="{A4D90C5E-1DBB-478D-A6D5-E009EE84ED47}"/>
    <cellStyle name="Input 2 2 7" xfId="24814" xr:uid="{B9A7CFBB-6A2A-4B7C-A27F-260DE7AB4D4A}"/>
    <cellStyle name="Input 2 2 7 2" xfId="35786" xr:uid="{1873251E-E647-48FA-B1CE-39FC6D3B9BDE}"/>
    <cellStyle name="Input 2 2 8" xfId="14654" xr:uid="{622F9779-2807-4010-B575-FB3710C286D9}"/>
    <cellStyle name="Input 2 2 9" xfId="28170" xr:uid="{80C22D5D-3EAB-41FE-AD90-8CC045841721}"/>
    <cellStyle name="Input 2 3" xfId="3101" xr:uid="{CC737B30-10BF-4D98-8983-DB23314AF83F}"/>
    <cellStyle name="Input 2 3 10" xfId="35759" xr:uid="{62F48A75-621F-4334-AFD8-0BCEAC7587CD}"/>
    <cellStyle name="Input 2 3 2" xfId="7118" xr:uid="{63674090-2016-4298-B6AA-00CDC41925DF}"/>
    <cellStyle name="Input 2 3 2 2" xfId="9842" xr:uid="{4D3E852E-402B-47D1-8F7F-AA1A4AF937B8}"/>
    <cellStyle name="Input 2 3 2 2 2" xfId="21297" xr:uid="{D0BA641A-BCF1-4620-A936-49F578407DE2}"/>
    <cellStyle name="Input 2 3 2 2 3" xfId="33382" xr:uid="{0EC5EA1A-51E2-485B-85F3-85B80FA10BA8}"/>
    <cellStyle name="Input 2 3 2 3" xfId="10521" xr:uid="{7A543BEB-4355-4B69-8129-BDEA118CE596}"/>
    <cellStyle name="Input 2 3 2 3 2" xfId="21976" xr:uid="{7EC2F9E7-BF28-4B48-B177-D18EEB5CE497}"/>
    <cellStyle name="Input 2 3 2 3 3" xfId="34060" xr:uid="{CF4F9F28-8240-498C-B199-43E36229F917}"/>
    <cellStyle name="Input 2 3 2 4" xfId="11968" xr:uid="{186153E6-01B4-4F31-A14C-351DB92782E6}"/>
    <cellStyle name="Input 2 3 2 4 2" xfId="23423" xr:uid="{3E7470BD-A274-49BD-99BD-DEF4726B1BB7}"/>
    <cellStyle name="Input 2 3 2 4 3" xfId="35009" xr:uid="{71E3F14F-58D1-419E-86E6-4EE63296204E}"/>
    <cellStyle name="Input 2 3 2 5" xfId="26834" xr:uid="{05959B51-1242-44E2-82AF-2AE6EF7D2465}"/>
    <cellStyle name="Input 2 3 2 5 2" xfId="37205" xr:uid="{43F00A29-DD42-4247-9527-B78675976AE7}"/>
    <cellStyle name="Input 2 3 2 6" xfId="18679" xr:uid="{651D8D6D-31E2-4DC4-8D19-1E2271970E5A}"/>
    <cellStyle name="Input 2 3 2 7" xfId="30877" xr:uid="{6AADC5C0-4415-4ECD-8B10-4D15E02632B7}"/>
    <cellStyle name="Input 2 3 2 8" xfId="35232" xr:uid="{AEA3DF50-E38A-49CD-A2BB-46CA517F0EF3}"/>
    <cellStyle name="Input 2 3 3" xfId="5685" xr:uid="{5D1FBDF6-FB9A-4084-813A-848C23E01241}"/>
    <cellStyle name="Input 2 3 3 2" xfId="8947" xr:uid="{54D8829B-F842-40B6-B2E8-144F518BBF28}"/>
    <cellStyle name="Input 2 3 3 2 2" xfId="20402" xr:uid="{EB0A5FCD-536C-4A92-8731-508AD3EF05A5}"/>
    <cellStyle name="Input 2 3 3 2 3" xfId="32487" xr:uid="{3059C0E7-7BC4-4E26-B8AB-2F4FF7D650B7}"/>
    <cellStyle name="Input 2 3 3 3" xfId="8771" xr:uid="{5DCCF681-2066-4DCD-A227-7F861E5FDC4C}"/>
    <cellStyle name="Input 2 3 3 3 2" xfId="20226" xr:uid="{02729B6B-D388-4799-8882-E9B3EDBD6CF4}"/>
    <cellStyle name="Input 2 3 3 3 3" xfId="32311" xr:uid="{7109AACD-25CE-4F1C-8AD1-7C56C6B0FCD0}"/>
    <cellStyle name="Input 2 3 3 4" xfId="25714" xr:uid="{8BAB5A83-3462-4E06-922C-33B7F7218F3B}"/>
    <cellStyle name="Input 2 3 3 4 2" xfId="36430" xr:uid="{DAF85224-3782-4EC0-8013-1F168BBF28E4}"/>
    <cellStyle name="Input 2 3 3 5" xfId="17453" xr:uid="{68DE74D7-E27E-411B-A282-4F17D54F8E92}"/>
    <cellStyle name="Input 2 3 3 6" xfId="29905" xr:uid="{E59DD450-F938-4692-AC4A-1C56BC246EB9}"/>
    <cellStyle name="Input 2 3 3 7" xfId="31353" xr:uid="{D400659C-C204-4556-9040-C9FD9CA7CD3D}"/>
    <cellStyle name="Input 2 3 3 8" xfId="30697" xr:uid="{666DEA67-FD1E-4DB8-80A9-059DABF4AF38}"/>
    <cellStyle name="Input 2 3 4" xfId="4994" xr:uid="{4EE59759-B23E-4535-B405-1F2588382961}"/>
    <cellStyle name="Input 2 3 4 2" xfId="16778" xr:uid="{B0CC5E87-4CE6-416B-B2A9-0EEF7424DD05}"/>
    <cellStyle name="Input 2 3 4 3" xfId="29426" xr:uid="{44C0F8DD-4F76-4E9C-BAA0-11A48E74D6B0}"/>
    <cellStyle name="Input 2 3 5" xfId="8459" xr:uid="{0FD4CD8D-FE9C-4234-84A5-8D72F893C458}"/>
    <cellStyle name="Input 2 3 5 2" xfId="19914" xr:uid="{B57F9BFA-58A0-45F5-94F8-A0BF14CA52C0}"/>
    <cellStyle name="Input 2 3 5 3" xfId="31999" xr:uid="{7EAEDAA0-C602-48C6-B0C7-47E165C07087}"/>
    <cellStyle name="Input 2 3 6" xfId="8252" xr:uid="{F16FDCF6-2ADF-435F-8749-B4D7A8A3ABA7}"/>
    <cellStyle name="Input 2 3 6 2" xfId="19707" xr:uid="{2A85FD7B-C99C-4EC9-97A4-5D15F0B2E925}"/>
    <cellStyle name="Input 2 3 6 3" xfId="31792" xr:uid="{56B623F5-615B-49C1-BF14-57EF03718658}"/>
    <cellStyle name="Input 2 3 7" xfId="25053" xr:uid="{D7510E32-84E1-4D5B-8ED6-AE74F73AA35B}"/>
    <cellStyle name="Input 2 3 7 2" xfId="35965" xr:uid="{F2B20211-0858-46B1-AF08-89A71907843A}"/>
    <cellStyle name="Input 2 3 8" xfId="14894" xr:uid="{60C16FC2-B8D4-4D69-B3AD-290711970D98}"/>
    <cellStyle name="Input 2 3 9" xfId="28342" xr:uid="{78DB5839-B792-409B-8AC0-A0F551349FA5}"/>
    <cellStyle name="Input 2 4" xfId="3104" xr:uid="{0C36E2E0-EB3C-4E29-A987-7CA60477F746}"/>
    <cellStyle name="Input 2 4 10" xfId="28619" xr:uid="{B1AD6587-F945-47A9-93B0-96A53BE50AA5}"/>
    <cellStyle name="Input 2 4 2" xfId="7479" xr:uid="{734254B8-329B-4AAC-8C14-D4CF2CBEFC64}"/>
    <cellStyle name="Input 2 4 2 2" xfId="10060" xr:uid="{F6A21FB3-26A2-417A-A0A5-B0D4B0B53CE1}"/>
    <cellStyle name="Input 2 4 2 2 2" xfId="21515" xr:uid="{936A6A17-3F9B-4AAB-8864-590E5C50117E}"/>
    <cellStyle name="Input 2 4 2 2 3" xfId="33599" xr:uid="{4E6AED7A-CD8A-4DA8-BCA2-2E99D2BD25F2}"/>
    <cellStyle name="Input 2 4 2 3" xfId="10790" xr:uid="{3BF98546-90A6-46A4-841E-6F3151713CB2}"/>
    <cellStyle name="Input 2 4 2 3 2" xfId="22245" xr:uid="{7A4B76A8-44A5-4AB0-90F5-BFA652D422EC}"/>
    <cellStyle name="Input 2 4 2 3 3" xfId="34329" xr:uid="{93A096BF-B8C0-45EE-9A73-2005C32C4646}"/>
    <cellStyle name="Input 2 4 2 4" xfId="12263" xr:uid="{75E66624-72C5-418F-8B3E-C7B7882CA983}"/>
    <cellStyle name="Input 2 4 2 4 2" xfId="23718" xr:uid="{78FA9EA7-8142-47D6-A121-B18F7B33A45B}"/>
    <cellStyle name="Input 2 4 2 4 3" xfId="35233" xr:uid="{683F9D19-E408-4C18-91FD-AA9BA86272AE}"/>
    <cellStyle name="Input 2 4 2 5" xfId="27195" xr:uid="{4C1FE634-8D94-4E2B-BAD3-13DC0A5755EF}"/>
    <cellStyle name="Input 2 4 2 5 2" xfId="37494" xr:uid="{704CE649-3E3F-44B5-8531-5299771CFBF7}"/>
    <cellStyle name="Input 2 4 2 6" xfId="18997" xr:uid="{10742D8E-C2EC-43CD-8893-EFD3E2F0DB2C}"/>
    <cellStyle name="Input 2 4 2 7" xfId="31166" xr:uid="{EE832452-DB71-456E-B7CB-EF9AD2CEEA0A}"/>
    <cellStyle name="Input 2 4 2 8" xfId="34989" xr:uid="{2D663A65-2EDA-4135-8B3A-A4514D7C98BF}"/>
    <cellStyle name="Input 2 4 3" xfId="6048" xr:uid="{1CC3B589-392F-4CD0-B74E-13B327F04C60}"/>
    <cellStyle name="Input 2 4 3 2" xfId="9264" xr:uid="{873186EE-ABA5-42B0-BCBB-261C9EDA3C87}"/>
    <cellStyle name="Input 2 4 3 2 2" xfId="20719" xr:uid="{C0922C9A-7040-4939-B4EF-FC40E83EB0A4}"/>
    <cellStyle name="Input 2 4 3 2 3" xfId="32804" xr:uid="{34E47642-E7BC-4AAA-96A2-1469AC235A8A}"/>
    <cellStyle name="Input 2 4 3 3" xfId="8122" xr:uid="{CF13DF9A-AEDC-4905-AB08-A947DC5D01F2}"/>
    <cellStyle name="Input 2 4 3 3 2" xfId="19577" xr:uid="{19AC9F67-C2F9-46F5-9B8D-1316C397D6A9}"/>
    <cellStyle name="Input 2 4 3 3 3" xfId="31662" xr:uid="{CCF25DAF-786F-4DD0-A7E4-25078C1416EC}"/>
    <cellStyle name="Input 2 4 3 4" xfId="26009" xr:uid="{24F3B4DB-12DB-4A16-9E78-4D17DA681B7F}"/>
    <cellStyle name="Input 2 4 3 4 2" xfId="36652" xr:uid="{E161EDE5-3C48-4A34-9BE1-97BB78EBE461}"/>
    <cellStyle name="Input 2 4 3 5" xfId="17770" xr:uid="{B8F706B3-78EE-4FBF-9F23-A925BC4597DE}"/>
    <cellStyle name="Input 2 4 3 6" xfId="30196" xr:uid="{D022079B-05E7-4768-B771-47843F253C63}"/>
    <cellStyle name="Input 2 4 3 7" xfId="30871" xr:uid="{447A9BDA-AF75-44EF-9330-E077ACC989C6}"/>
    <cellStyle name="Input 2 4 3 8" xfId="29166" xr:uid="{9E8245BD-649B-4949-8FF0-F8C8C5F8D248}"/>
    <cellStyle name="Input 2 4 4" xfId="4997" xr:uid="{B5D75485-EEE9-4D84-A955-7942480473E5}"/>
    <cellStyle name="Input 2 4 4 2" xfId="16781" xr:uid="{716B735E-2408-46EC-9501-543778F71B29}"/>
    <cellStyle name="Input 2 4 4 3" xfId="29429" xr:uid="{1BDA85A9-BEC4-430F-905A-DB9709FFF08B}"/>
    <cellStyle name="Input 2 4 5" xfId="8462" xr:uid="{49791736-4B7F-4C8B-ABC7-CCDB7CE07D31}"/>
    <cellStyle name="Input 2 4 5 2" xfId="19917" xr:uid="{08B05413-B2EA-4DD1-93B2-057372CF997D}"/>
    <cellStyle name="Input 2 4 5 3" xfId="32002" xr:uid="{07312C15-22CB-45DD-AB0C-A9F4F13FA20E}"/>
    <cellStyle name="Input 2 4 6" xfId="8786" xr:uid="{17FBA811-5500-4B5C-BD8F-D3B36DF55170}"/>
    <cellStyle name="Input 2 4 6 2" xfId="20241" xr:uid="{020F2827-FEAA-4C6B-97AB-9C312583E41E}"/>
    <cellStyle name="Input 2 4 6 3" xfId="32326" xr:uid="{F20278B2-C200-4998-AE8A-6CC276426D54}"/>
    <cellStyle name="Input 2 4 7" xfId="25056" xr:uid="{5C32AAB9-B3F8-4B05-8293-07571AD8155B}"/>
    <cellStyle name="Input 2 4 7 2" xfId="35968" xr:uid="{AD6D7171-AE12-4217-888D-296C81935584}"/>
    <cellStyle name="Input 2 4 8" xfId="14897" xr:uid="{43C18D33-12A2-461F-88FB-5FC58BEA9017}"/>
    <cellStyle name="Input 2 4 9" xfId="28345" xr:uid="{99EACB63-7572-40AB-A411-BA425B59E5EA}"/>
    <cellStyle name="Input 2 5" xfId="3103" xr:uid="{45B0DB40-B51F-406B-9C52-7D9B11B0BBDE}"/>
    <cellStyle name="Input 2 5 10" xfId="27746" xr:uid="{6805A975-E1AB-4529-A80D-123463C02A93}"/>
    <cellStyle name="Input 2 5 2" xfId="7482" xr:uid="{68F93E88-5117-4AF9-9C42-A012FCF87690}"/>
    <cellStyle name="Input 2 5 2 2" xfId="10063" xr:uid="{E9C6F6DC-FB57-496D-8328-DB2D513D9F97}"/>
    <cellStyle name="Input 2 5 2 2 2" xfId="21518" xr:uid="{C9242A18-67AF-4B87-AFC3-36416CDF0E45}"/>
    <cellStyle name="Input 2 5 2 2 3" xfId="33602" xr:uid="{5AFCC66D-922B-452A-A612-FAB0975DD365}"/>
    <cellStyle name="Input 2 5 2 3" xfId="10793" xr:uid="{B946447C-38BD-494C-AAC1-B97897877C09}"/>
    <cellStyle name="Input 2 5 2 3 2" xfId="22248" xr:uid="{DDFBB220-A967-4EBF-B6A1-E0D766DB1EB7}"/>
    <cellStyle name="Input 2 5 2 3 3" xfId="34332" xr:uid="{7B3353F0-CF8C-4229-9CA5-B341B0DE9660}"/>
    <cellStyle name="Input 2 5 2 4" xfId="12266" xr:uid="{A6847CAD-C514-4004-A31D-A3A7BFCDFA3B}"/>
    <cellStyle name="Input 2 5 2 4 2" xfId="23721" xr:uid="{FFB48AB5-B710-44A6-ABE9-B0CBD21B284E}"/>
    <cellStyle name="Input 2 5 2 4 3" xfId="35236" xr:uid="{0C5AD2DE-7DE6-4471-A5E8-735410267977}"/>
    <cellStyle name="Input 2 5 2 5" xfId="27198" xr:uid="{5E7DB417-9B6C-41FB-B87D-4E6648EFAAD5}"/>
    <cellStyle name="Input 2 5 2 5 2" xfId="37497" xr:uid="{506C000E-BC61-4231-B752-FBF08C46450D}"/>
    <cellStyle name="Input 2 5 2 6" xfId="19000" xr:uid="{A7CE89E1-0E6D-4AB9-BDE9-ECF522C692B7}"/>
    <cellStyle name="Input 2 5 2 7" xfId="31169" xr:uid="{41F48A5F-5F49-40FD-BE9B-639FF22D5BE1}"/>
    <cellStyle name="Input 2 5 2 8" xfId="30859" xr:uid="{4E9BC53C-7908-4006-9BD5-E0008B531484}"/>
    <cellStyle name="Input 2 5 3" xfId="6051" xr:uid="{51F70645-9310-4820-949C-DC0891368C52}"/>
    <cellStyle name="Input 2 5 3 2" xfId="9267" xr:uid="{5F3A9E41-5D43-440B-A2E7-621DDA47D4C5}"/>
    <cellStyle name="Input 2 5 3 2 2" xfId="20722" xr:uid="{84DDF345-1052-4055-AB95-B38B9060B3DE}"/>
    <cellStyle name="Input 2 5 3 2 3" xfId="32807" xr:uid="{619C40F5-F4D5-48BB-88B6-CAA14AF70832}"/>
    <cellStyle name="Input 2 5 3 3" xfId="8219" xr:uid="{713ECE3C-25EB-4762-9B14-E22F8EED865C}"/>
    <cellStyle name="Input 2 5 3 3 2" xfId="19674" xr:uid="{D5E20D59-C8AE-4AB0-AC3F-7A5DFDB23868}"/>
    <cellStyle name="Input 2 5 3 3 3" xfId="31759" xr:uid="{208F4154-BC82-4A50-A32C-C37D09CC5F99}"/>
    <cellStyle name="Input 2 5 3 4" xfId="26012" xr:uid="{EEA12699-1B66-42D9-8C17-5DC33EDF1F6B}"/>
    <cellStyle name="Input 2 5 3 4 2" xfId="36655" xr:uid="{CBA472D0-3982-4CB6-A0F8-DA872E2401E7}"/>
    <cellStyle name="Input 2 5 3 5" xfId="17773" xr:uid="{99536E79-929D-463D-A586-497B7B322E91}"/>
    <cellStyle name="Input 2 5 3 6" xfId="30199" xr:uid="{5F08CD70-D517-41C4-A494-5730B9D79847}"/>
    <cellStyle name="Input 2 5 3 7" xfId="34728" xr:uid="{6A210D48-E3C7-405B-8EBE-552F05B7E835}"/>
    <cellStyle name="Input 2 5 3 8" xfId="27763" xr:uid="{BC83FF18-7FBF-47E0-9BF4-A710F68DA0E9}"/>
    <cellStyle name="Input 2 5 4" xfId="4996" xr:uid="{358B0308-368B-414B-90D3-FB1234BF077C}"/>
    <cellStyle name="Input 2 5 4 2" xfId="16780" xr:uid="{4221BF28-3D38-4737-AA04-0D6531324AA9}"/>
    <cellStyle name="Input 2 5 4 3" xfId="29428" xr:uid="{62100CBC-2B1A-4D4E-AA01-6DF56F2FD3BD}"/>
    <cellStyle name="Input 2 5 5" xfId="8461" xr:uid="{7568364D-C660-4F81-A256-BA8914C4DB6D}"/>
    <cellStyle name="Input 2 5 5 2" xfId="19916" xr:uid="{4F6A3F20-FB85-4E54-BA1B-5E77E34A4F4B}"/>
    <cellStyle name="Input 2 5 5 3" xfId="32001" xr:uid="{2BCC7551-FE15-401C-B7FD-A70923251971}"/>
    <cellStyle name="Input 2 5 6" xfId="4051" xr:uid="{249C58D9-3600-450A-BB45-035D528E50AA}"/>
    <cellStyle name="Input 2 5 6 2" xfId="15836" xr:uid="{04EDF26F-6337-4D37-B03D-CF289D6F7E57}"/>
    <cellStyle name="Input 2 5 6 3" xfId="28881" xr:uid="{BEE56B3B-A1B3-4116-B63C-DEFB22288ACC}"/>
    <cellStyle name="Input 2 5 7" xfId="25055" xr:uid="{BBAA59B2-A84A-4283-9DC6-88D65A4A48E4}"/>
    <cellStyle name="Input 2 5 7 2" xfId="35967" xr:uid="{4A9FA17C-F27C-4EC1-A100-AD6BB8B3CD64}"/>
    <cellStyle name="Input 2 5 8" xfId="14896" xr:uid="{FC2AA037-D9F3-4E8F-952C-34AFCA11DDD7}"/>
    <cellStyle name="Input 2 5 9" xfId="28344" xr:uid="{C09C2035-5344-4F5B-A813-11521405A5E4}"/>
    <cellStyle name="Input 2 6" xfId="6703" xr:uid="{FB35A051-3279-4566-A5B0-349964F414D6}"/>
    <cellStyle name="Input 2 6 2" xfId="9684" xr:uid="{C86B0705-629E-4FB5-B8D8-E4F67747F949}"/>
    <cellStyle name="Input 2 6 2 2" xfId="21139" xr:uid="{BDC52652-F17B-4B86-BA6C-F02B1FF24605}"/>
    <cellStyle name="Input 2 6 2 3" xfId="33224" xr:uid="{1541D3B1-3E0D-4D44-9089-9EA26CE1157E}"/>
    <cellStyle name="Input 2 6 3" xfId="10420" xr:uid="{1B61FE97-0885-4C85-9325-3319B75AF12A}"/>
    <cellStyle name="Input 2 6 3 2" xfId="21875" xr:uid="{D0D31CA0-3FC8-412B-93C3-5964F1C1F638}"/>
    <cellStyle name="Input 2 6 3 3" xfId="33959" xr:uid="{05CBE2AE-8DB2-4A21-BF79-4E694DE6EAE3}"/>
    <cellStyle name="Input 2 6 4" xfId="11602" xr:uid="{1433E45B-DEB5-4CE1-9D32-DD99E06E0F0D}"/>
    <cellStyle name="Input 2 6 4 2" xfId="23057" xr:uid="{1F192B4E-A06D-44C3-B40F-959AA97D076A}"/>
    <cellStyle name="Input 2 6 4 3" xfId="34787" xr:uid="{B49465AB-EDDA-4BA3-8D9E-A8F3F5083596}"/>
    <cellStyle name="Input 2 6 5" xfId="26467" xr:uid="{37B78204-8682-4465-87CC-73200AD685AF}"/>
    <cellStyle name="Input 2 6 5 2" xfId="36977" xr:uid="{DDAFEFDD-13BF-45FD-8758-24634C04D70D}"/>
    <cellStyle name="Input 2 6 6" xfId="18291" xr:uid="{70AA92E1-6682-4AAA-962F-390D42EF16A2}"/>
    <cellStyle name="Input 2 6 7" xfId="30622" xr:uid="{B23C6607-E7FE-40FF-90E4-4F11BCBA840F}"/>
    <cellStyle name="Input 2 6 8" xfId="30720" xr:uid="{937F3341-A47C-4B44-97A2-2CD8CE9AC861}"/>
    <cellStyle name="Input 2 7" xfId="5411" xr:uid="{CC9FA24A-B5F2-4795-915C-174D8AAD3F2E}"/>
    <cellStyle name="Input 2 7 2" xfId="8794" xr:uid="{9B27883A-796D-44FE-B34F-0B7ED7E9A798}"/>
    <cellStyle name="Input 2 7 2 2" xfId="20249" xr:uid="{48AADC5E-2812-4E5A-88A8-971536E42DE8}"/>
    <cellStyle name="Input 2 7 2 3" xfId="32334" xr:uid="{7D96EB52-D5EC-4B00-89EE-D9A201918D17}"/>
    <cellStyle name="Input 2 7 3" xfId="8925" xr:uid="{D2755F69-A30B-4397-8920-D89977BCC283}"/>
    <cellStyle name="Input 2 7 3 2" xfId="20380" xr:uid="{1D8F41A7-9074-4B86-8931-1B452256942C}"/>
    <cellStyle name="Input 2 7 3 3" xfId="32465" xr:uid="{8DFEDF16-C27B-4FC7-AF2B-B5022157D59F}"/>
    <cellStyle name="Input 2 7 4" xfId="25470" xr:uid="{35B39E14-4EFA-406F-A8D7-32A6712D072D}"/>
    <cellStyle name="Input 2 7 4 2" xfId="36255" xr:uid="{FBEB7561-D4DA-4D7B-B252-923D1327D8FC}"/>
    <cellStyle name="Input 2 7 5" xfId="17195" xr:uid="{695A6DD7-E9DD-439F-B099-176E71DECC86}"/>
    <cellStyle name="Input 2 7 6" xfId="29711" xr:uid="{2797BA9C-04F2-4905-B43A-2FBF7494FA84}"/>
    <cellStyle name="Input 2 7 7" xfId="29710" xr:uid="{879BD6AA-C716-402C-B732-9DF0177F10CB}"/>
    <cellStyle name="Input 2 7 8" xfId="28723" xr:uid="{ADD4217B-3052-484E-AB5D-29A2CB2B5037}"/>
    <cellStyle name="Input 2 8" xfId="3949" xr:uid="{6B0179A8-042E-42DE-B452-9C58D648B8C1}"/>
    <cellStyle name="Input 2 8 2" xfId="15736" xr:uid="{9771992E-1231-43BB-A3A3-F653CE4EC3CA}"/>
    <cellStyle name="Input 2 8 3" xfId="28781" xr:uid="{3BBB4461-95E7-4610-8018-9ED86932C0F3}"/>
    <cellStyle name="Input 2 9" xfId="10194" xr:uid="{ADB83A3E-0BA9-4BAA-BBCC-A27D957540C8}"/>
    <cellStyle name="Input 2 9 2" xfId="21649" xr:uid="{366A839A-BB58-4D0A-9569-320EB192BF1E}"/>
    <cellStyle name="Input 2 9 3" xfId="33733" xr:uid="{FF7E3686-3E29-477E-90A7-D01B743DE12A}"/>
    <cellStyle name="Input 3" xfId="1462" xr:uid="{1CD2DC8D-C61D-4B61-9580-7440DE552434}"/>
    <cellStyle name="Input 3 10" xfId="24258" xr:uid="{BC92C619-82DF-435B-861A-DB6A738E318D}"/>
    <cellStyle name="Input 3 10 2" xfId="35564" xr:uid="{C2BD00F4-40E4-48D4-906A-05B3A393BB5F}"/>
    <cellStyle name="Input 3 11" xfId="13888" xr:uid="{C6361D03-52D1-4F93-A758-3FE7CC26F199}"/>
    <cellStyle name="Input 3 12" xfId="13874" xr:uid="{6330647F-4E5F-420F-9A8D-BD84286413AB}"/>
    <cellStyle name="Input 3 2" xfId="3105" xr:uid="{757EB266-4217-47B1-AEC6-4D1F00CB0E86}"/>
    <cellStyle name="Input 3 2 10" xfId="19372" xr:uid="{3B7F7362-2AC9-4443-B530-C49D3B6E8F97}"/>
    <cellStyle name="Input 3 2 2" xfId="7116" xr:uid="{E464DEF2-BD3D-48A8-A2FE-364E70EBAD3B}"/>
    <cellStyle name="Input 3 2 2 2" xfId="9840" xr:uid="{E4EDC590-6219-48EC-AB51-D46341C38A01}"/>
    <cellStyle name="Input 3 2 2 2 2" xfId="21295" xr:uid="{8E121BE9-C76B-4975-B1A7-9315B98D2AD8}"/>
    <cellStyle name="Input 3 2 2 2 3" xfId="33380" xr:uid="{360C5CEE-F95A-47A1-AB57-D5D127998974}"/>
    <cellStyle name="Input 3 2 2 3" xfId="10519" xr:uid="{30F87884-1534-4373-AA63-AD2E194A6410}"/>
    <cellStyle name="Input 3 2 2 3 2" xfId="21974" xr:uid="{7463C714-515B-416D-B092-43DDFE78A82A}"/>
    <cellStyle name="Input 3 2 2 3 3" xfId="34058" xr:uid="{5DC0CF98-CED9-47EB-BAA3-2727F94C2438}"/>
    <cellStyle name="Input 3 2 2 4" xfId="11966" xr:uid="{63961B6F-D4A0-4CA4-A51B-9F4C3FC4E581}"/>
    <cellStyle name="Input 3 2 2 4 2" xfId="23421" xr:uid="{7E9DDC8A-60E1-48AE-AA43-F943386BB74B}"/>
    <cellStyle name="Input 3 2 2 4 3" xfId="35007" xr:uid="{DFB75782-9DD0-4D90-B626-7DE0934DC581}"/>
    <cellStyle name="Input 3 2 2 5" xfId="26832" xr:uid="{EA3EEC2C-0C53-4446-AC5D-EA2B8ADB3349}"/>
    <cellStyle name="Input 3 2 2 5 2" xfId="37203" xr:uid="{CEB7A555-6661-46E7-A4B0-231CA463372A}"/>
    <cellStyle name="Input 3 2 2 6" xfId="18677" xr:uid="{8899847A-AEDF-4720-BC5D-25028306934B}"/>
    <cellStyle name="Input 3 2 2 7" xfId="30875" xr:uid="{BD520DEE-ACA3-4401-9CAD-2A2F2522B105}"/>
    <cellStyle name="Input 3 2 2 8" xfId="35552" xr:uid="{818BC0EF-C94A-4172-99A1-B59FFC62025F}"/>
    <cellStyle name="Input 3 2 3" xfId="5683" xr:uid="{95D28A49-CB8E-4003-A3CE-724B380F7EED}"/>
    <cellStyle name="Input 3 2 3 2" xfId="8945" xr:uid="{9B495742-787F-42F3-B9FA-9CAA5BCB48F1}"/>
    <cellStyle name="Input 3 2 3 2 2" xfId="20400" xr:uid="{AA4F3A31-89C1-4B78-B05B-B1AF6F9E264D}"/>
    <cellStyle name="Input 3 2 3 2 3" xfId="32485" xr:uid="{E0B633C9-401A-4420-8DF1-D60D2F33F390}"/>
    <cellStyle name="Input 3 2 3 3" xfId="8042" xr:uid="{5937387B-9C9F-4D37-A21C-26BCA35FDC10}"/>
    <cellStyle name="Input 3 2 3 3 2" xfId="19497" xr:uid="{259DC6BC-6C03-4871-B9D1-D0D4FDF153F5}"/>
    <cellStyle name="Input 3 2 3 3 3" xfId="31582" xr:uid="{55A63B28-70EB-4218-A066-2F7091545870}"/>
    <cellStyle name="Input 3 2 3 4" xfId="25712" xr:uid="{34117210-BC47-4DCA-81D7-9F78C3A498C6}"/>
    <cellStyle name="Input 3 2 3 4 2" xfId="36428" xr:uid="{0E613BBB-7D6A-4BCE-B4B3-684D6290B551}"/>
    <cellStyle name="Input 3 2 3 5" xfId="17451" xr:uid="{C7C9BFE3-F22C-45C8-9DC2-02864B30E7C4}"/>
    <cellStyle name="Input 3 2 3 6" xfId="29903" xr:uid="{B99EA5F0-DD0A-4677-8C10-01586AEAADA7}"/>
    <cellStyle name="Input 3 2 3 7" xfId="37669" xr:uid="{BCBAF57E-A282-4AC3-9E0D-5C45CD17C580}"/>
    <cellStyle name="Input 3 2 3 8" xfId="29598" xr:uid="{324C3068-F92B-4F9B-A328-CD25FD600E4B}"/>
    <cellStyle name="Input 3 2 4" xfId="4998" xr:uid="{7A932149-19AA-4522-BABC-2567361F7756}"/>
    <cellStyle name="Input 3 2 4 2" xfId="16782" xr:uid="{A4DEDA70-B0AC-4F12-B516-46C707FAA825}"/>
    <cellStyle name="Input 3 2 4 3" xfId="29430" xr:uid="{2AD7DC98-183B-4569-B405-04A285098C48}"/>
    <cellStyle name="Input 3 2 5" xfId="8463" xr:uid="{A14648A8-A44A-4637-8E12-9719F79D3684}"/>
    <cellStyle name="Input 3 2 5 2" xfId="19918" xr:uid="{6057D11C-D587-4E4C-A32A-13312966E845}"/>
    <cellStyle name="Input 3 2 5 3" xfId="32003" xr:uid="{4A05114B-5E17-4D74-B0AB-51AC0012706D}"/>
    <cellStyle name="Input 3 2 6" xfId="9749" xr:uid="{48835AF4-0929-454F-95D4-5F2DF7967232}"/>
    <cellStyle name="Input 3 2 6 2" xfId="21204" xr:uid="{D3455FB4-9E5E-480B-95FC-4E8F1AFEF863}"/>
    <cellStyle name="Input 3 2 6 3" xfId="33289" xr:uid="{5510DEF9-9234-418A-897F-12E755702DAF}"/>
    <cellStyle name="Input 3 2 7" xfId="25057" xr:uid="{61DF588C-AEEE-4E39-B28C-3EDC0DB317C2}"/>
    <cellStyle name="Input 3 2 7 2" xfId="35969" xr:uid="{BAEC7F96-2568-4F16-BEBC-6EA5C2194C05}"/>
    <cellStyle name="Input 3 2 8" xfId="14898" xr:uid="{962D9675-44EA-4386-BDE4-E3E45C891932}"/>
    <cellStyle name="Input 3 2 9" xfId="28346" xr:uid="{A8BA0CF6-8003-4678-8938-0D6AEDFD40E5}"/>
    <cellStyle name="Input 3 3" xfId="3102" xr:uid="{EC05860E-254D-4865-8160-11D8DAF1590C}"/>
    <cellStyle name="Input 3 3 10" xfId="13905" xr:uid="{32B51453-D27A-49B4-B4AB-EB2811351962}"/>
    <cellStyle name="Input 3 3 2" xfId="7117" xr:uid="{991B0B34-C89D-4F25-A820-ABA03F0BF366}"/>
    <cellStyle name="Input 3 3 2 2" xfId="9841" xr:uid="{F7AB3F8E-F21E-4798-A81C-31992C6819B0}"/>
    <cellStyle name="Input 3 3 2 2 2" xfId="21296" xr:uid="{8ECEA35E-EEB1-49F9-A93F-554FB0E6D2A7}"/>
    <cellStyle name="Input 3 3 2 2 3" xfId="33381" xr:uid="{5D0BEFDE-FC5F-494F-9B7C-EF25AB0148E3}"/>
    <cellStyle name="Input 3 3 2 3" xfId="10520" xr:uid="{F7D3F187-97AC-4ABF-AE44-38BBEA9A3B15}"/>
    <cellStyle name="Input 3 3 2 3 2" xfId="21975" xr:uid="{21725F76-1295-4C27-926A-80D780D9ED06}"/>
    <cellStyle name="Input 3 3 2 3 3" xfId="34059" xr:uid="{B9065847-0292-4C92-88F9-3B873A6101BB}"/>
    <cellStyle name="Input 3 3 2 4" xfId="11967" xr:uid="{D588F6DA-0404-4667-9E4A-A2D5780C84D3}"/>
    <cellStyle name="Input 3 3 2 4 2" xfId="23422" xr:uid="{47E9784C-A61E-481A-8A3B-63588B5BE24F}"/>
    <cellStyle name="Input 3 3 2 4 3" xfId="35008" xr:uid="{A8DFC6A0-7FFD-4985-A306-505C5F8FD01C}"/>
    <cellStyle name="Input 3 3 2 5" xfId="26833" xr:uid="{DFF5DFB1-3345-43CF-8FD6-2A41AE16D007}"/>
    <cellStyle name="Input 3 3 2 5 2" xfId="37204" xr:uid="{09A1F3D5-E5E1-4926-981D-86429C451A76}"/>
    <cellStyle name="Input 3 3 2 6" xfId="18678" xr:uid="{C92E9D03-02FF-4CCC-9CF7-647047E75A71}"/>
    <cellStyle name="Input 3 3 2 7" xfId="30876" xr:uid="{0583EFFE-7C45-4901-A847-07E3EBE8BE1E}"/>
    <cellStyle name="Input 3 3 2 8" xfId="36646" xr:uid="{C6E9F5E9-9B05-4D28-A894-A1BC56ED2330}"/>
    <cellStyle name="Input 3 3 3" xfId="5684" xr:uid="{D6E4BA9E-7770-4530-B4BE-FBCF1C24823D}"/>
    <cellStyle name="Input 3 3 3 2" xfId="8946" xr:uid="{64713F9B-A6B6-4B10-9A4D-1125239D2930}"/>
    <cellStyle name="Input 3 3 3 2 2" xfId="20401" xr:uid="{C95A05A9-59FD-41D2-93C3-F0A7306B3BDA}"/>
    <cellStyle name="Input 3 3 3 2 3" xfId="32486" xr:uid="{CEFE15F4-1BA6-4232-B07C-5D421A4EA991}"/>
    <cellStyle name="Input 3 3 3 3" xfId="4074" xr:uid="{3D5AF99A-A287-4612-A4D8-FB4F490D4D7B}"/>
    <cellStyle name="Input 3 3 3 3 2" xfId="15859" xr:uid="{2163E4C2-D65C-4DCB-9F8E-C3203E3A20DE}"/>
    <cellStyle name="Input 3 3 3 3 3" xfId="28904" xr:uid="{560870E4-C745-4E48-83E5-3C5130648A99}"/>
    <cellStyle name="Input 3 3 3 4" xfId="25713" xr:uid="{0E37AD93-31B7-4F87-954B-BAAED6F2CDA3}"/>
    <cellStyle name="Input 3 3 3 4 2" xfId="36429" xr:uid="{F16860AC-D19B-4484-878C-8B4D85968E36}"/>
    <cellStyle name="Input 3 3 3 5" xfId="17452" xr:uid="{35FE036F-CCA3-4190-96D2-2E5E6907D4A8}"/>
    <cellStyle name="Input 3 3 3 6" xfId="29904" xr:uid="{3B3F06CE-2CAB-40A2-8041-9D849B025161}"/>
    <cellStyle name="Input 3 3 3 7" xfId="35410" xr:uid="{F81C5D75-1BB7-4560-883E-9073F9DAE5D0}"/>
    <cellStyle name="Input 3 3 3 8" xfId="12780" xr:uid="{4B4D6D23-361C-4F14-BF75-496E670FE196}"/>
    <cellStyle name="Input 3 3 4" xfId="4995" xr:uid="{FAA0747C-1E64-4202-A347-F5D9F8AB8FB4}"/>
    <cellStyle name="Input 3 3 4 2" xfId="16779" xr:uid="{7859C815-277F-4EA6-9B86-84A7B168C7FC}"/>
    <cellStyle name="Input 3 3 4 3" xfId="29427" xr:uid="{349B18AC-C846-49ED-856C-CF4301C92A05}"/>
    <cellStyle name="Input 3 3 5" xfId="8460" xr:uid="{F5E16F4D-8A23-4E6B-BE7B-5330A7382D5E}"/>
    <cellStyle name="Input 3 3 5 2" xfId="19915" xr:uid="{D285645D-B091-45F9-AB24-A1832F8928CF}"/>
    <cellStyle name="Input 3 3 5 3" xfId="32000" xr:uid="{06B31D37-EF88-471C-8970-A0A3D42C0763}"/>
    <cellStyle name="Input 3 3 6" xfId="8057" xr:uid="{70B92218-7B25-4D44-A042-C5E3071BA7FB}"/>
    <cellStyle name="Input 3 3 6 2" xfId="19512" xr:uid="{7EFF2102-C80C-49BC-8CAA-735FAB4288EC}"/>
    <cellStyle name="Input 3 3 6 3" xfId="31597" xr:uid="{55EEC7AE-9C57-4DE6-8801-4C187B0C3AFF}"/>
    <cellStyle name="Input 3 3 7" xfId="25054" xr:uid="{EA9E06DA-A128-422D-96EC-EC99D5FFB7B7}"/>
    <cellStyle name="Input 3 3 7 2" xfId="35966" xr:uid="{82C9449C-27CE-4861-8EAE-78E2095E46EA}"/>
    <cellStyle name="Input 3 3 8" xfId="14895" xr:uid="{0CE72F77-08B9-42CB-8E07-7CF53BDC5796}"/>
    <cellStyle name="Input 3 3 9" xfId="28343" xr:uid="{31574DF7-248E-44ED-8D87-96D0BCE91EF8}"/>
    <cellStyle name="Input 3 4" xfId="3368" xr:uid="{5C5BBB3C-F801-4563-84BE-C9C4ABC134A1}"/>
    <cellStyle name="Input 3 4 10" xfId="28701" xr:uid="{B2CB9715-700F-4160-9148-18453C1D7FA9}"/>
    <cellStyle name="Input 3 4 2" xfId="7480" xr:uid="{7308434F-6321-49FA-AA54-90937BCFF5C5}"/>
    <cellStyle name="Input 3 4 2 2" xfId="10061" xr:uid="{6534840F-FB90-433F-8283-5D6E51FAE1EB}"/>
    <cellStyle name="Input 3 4 2 2 2" xfId="21516" xr:uid="{D33E8C8F-DC35-43A7-9D4D-71DF1FAD8CB7}"/>
    <cellStyle name="Input 3 4 2 2 3" xfId="33600" xr:uid="{523C9778-05A3-4D05-A541-3A7CAC52F1DB}"/>
    <cellStyle name="Input 3 4 2 3" xfId="10791" xr:uid="{276D7B06-4E03-41D8-BCFE-73E5A79588D2}"/>
    <cellStyle name="Input 3 4 2 3 2" xfId="22246" xr:uid="{B2749677-43BE-4B08-AA76-FEE7B3D2A001}"/>
    <cellStyle name="Input 3 4 2 3 3" xfId="34330" xr:uid="{29DC1A1D-C85A-4EA8-8469-84B3B4EFFDF7}"/>
    <cellStyle name="Input 3 4 2 4" xfId="12264" xr:uid="{906103C1-E151-416D-8181-619504759F9B}"/>
    <cellStyle name="Input 3 4 2 4 2" xfId="23719" xr:uid="{0EED136E-415D-44AB-BE3A-2396228476C1}"/>
    <cellStyle name="Input 3 4 2 4 3" xfId="35234" xr:uid="{EADF5457-6C58-438C-A919-DF08FAD2E834}"/>
    <cellStyle name="Input 3 4 2 5" xfId="27196" xr:uid="{0EC1E649-BEAC-4A9C-9AAB-2C0DD6C2DD0B}"/>
    <cellStyle name="Input 3 4 2 5 2" xfId="37495" xr:uid="{4E1CE667-5397-4C00-9B71-3D474C82B503}"/>
    <cellStyle name="Input 3 4 2 6" xfId="18998" xr:uid="{D736159F-301F-457C-A2F4-52661C40404F}"/>
    <cellStyle name="Input 3 4 2 7" xfId="31167" xr:uid="{C573A6B1-3284-404D-BA3F-8A815F93A5C9}"/>
    <cellStyle name="Input 3 4 2 8" xfId="29182" xr:uid="{345465FD-14D8-4CDD-A1AD-D31012EB8D08}"/>
    <cellStyle name="Input 3 4 3" xfId="6049" xr:uid="{4B11DADD-96F4-4A7B-8FD3-8C757CAB6C2F}"/>
    <cellStyle name="Input 3 4 3 2" xfId="9265" xr:uid="{086F6FB7-66FC-412E-AE29-34F7BC14F65B}"/>
    <cellStyle name="Input 3 4 3 2 2" xfId="20720" xr:uid="{71AB6D45-5C31-4879-AA85-6D89E61F600A}"/>
    <cellStyle name="Input 3 4 3 2 3" xfId="32805" xr:uid="{CA344286-D54F-4A69-BED2-388C6EB1F518}"/>
    <cellStyle name="Input 3 4 3 3" xfId="9428" xr:uid="{174FA986-C3E0-4596-B763-1C8B593DEA95}"/>
    <cellStyle name="Input 3 4 3 3 2" xfId="20883" xr:uid="{E7A15E0B-B6B4-4368-BCB4-58A315C41FBC}"/>
    <cellStyle name="Input 3 4 3 3 3" xfId="32968" xr:uid="{B87CAF2E-1DAF-412F-AF9D-9BF90A76B15D}"/>
    <cellStyle name="Input 3 4 3 4" xfId="26010" xr:uid="{FD121A7C-EAFB-40DB-B31E-A340AA34BAF9}"/>
    <cellStyle name="Input 3 4 3 4 2" xfId="36653" xr:uid="{6C043D1C-2BA1-452B-908D-71340D760ED4}"/>
    <cellStyle name="Input 3 4 3 5" xfId="17771" xr:uid="{50B5A2ED-E772-478A-BE0E-6DFA224F94C4}"/>
    <cellStyle name="Input 3 4 3 6" xfId="30197" xr:uid="{16203E5D-64BC-4DBB-B3F6-D067A4DC46C1}"/>
    <cellStyle name="Input 3 4 3 7" xfId="28124" xr:uid="{AFC560ED-A4B2-4E1B-A27D-986E7DC54A0B}"/>
    <cellStyle name="Input 3 4 3 8" xfId="29210" xr:uid="{EB8D109F-8DAB-4452-AD53-97C44C09863F}"/>
    <cellStyle name="Input 3 4 4" xfId="5258" xr:uid="{310D16B8-963E-4882-A6FB-FEED658A53DB}"/>
    <cellStyle name="Input 3 4 4 2" xfId="17042" xr:uid="{8A76E94B-820B-49AC-BE76-7A61C796E71F}"/>
    <cellStyle name="Input 3 4 4 3" xfId="29625" xr:uid="{B98A390A-21E8-41DD-B6D2-93556245A656}"/>
    <cellStyle name="Input 3 4 5" xfId="8685" xr:uid="{FF6E41AE-F715-42D9-8DBA-AE7F8875C3D7}"/>
    <cellStyle name="Input 3 4 5 2" xfId="20140" xr:uid="{EDC7C8D6-B214-4FDC-AB62-F1BF05C95961}"/>
    <cellStyle name="Input 3 4 5 3" xfId="32225" xr:uid="{662BB93C-9D0C-4A79-86D7-9BFC2A463AD8}"/>
    <cellStyle name="Input 3 4 6" xfId="9742" xr:uid="{BB6C8E6C-268E-45AA-BFEF-BDF1B4ACE632}"/>
    <cellStyle name="Input 3 4 6 2" xfId="21197" xr:uid="{432D79A3-26CD-47F9-9A13-93BD7E08CE09}"/>
    <cellStyle name="Input 3 4 6 3" xfId="33282" xr:uid="{F3790D49-35BD-4CA4-8E03-7A23273C09D5}"/>
    <cellStyle name="Input 3 4 7" xfId="25317" xr:uid="{C01B9388-F465-4C0F-9102-DDEC20D51B15}"/>
    <cellStyle name="Input 3 4 7 2" xfId="36163" xr:uid="{45FFB2A3-64DA-436A-A43D-C46959D298D4}"/>
    <cellStyle name="Input 3 4 8" xfId="15159" xr:uid="{C691E95B-A144-4ED3-AC26-417C83926E78}"/>
    <cellStyle name="Input 3 4 9" xfId="28542" xr:uid="{7A92CAF5-EC81-4128-9999-CC99C903D810}"/>
    <cellStyle name="Input 3 5" xfId="3426" xr:uid="{82FA90CC-5878-4B7C-AF00-92CC833AF804}"/>
    <cellStyle name="Input 3 5 10" xfId="27878" xr:uid="{6AB12A4D-6066-43AC-B12C-C3B28076B519}"/>
    <cellStyle name="Input 3 5 2" xfId="7481" xr:uid="{8D7A1577-7705-4903-98FD-E258E354F594}"/>
    <cellStyle name="Input 3 5 2 2" xfId="10062" xr:uid="{DE2AC54A-2F8C-4FD4-9938-3B483260EE2A}"/>
    <cellStyle name="Input 3 5 2 2 2" xfId="21517" xr:uid="{59D17BE1-4A3B-4BB8-9AD0-FC3CBF21F00A}"/>
    <cellStyle name="Input 3 5 2 2 3" xfId="33601" xr:uid="{0E6A0518-A275-4CBB-898F-5C676C69248D}"/>
    <cellStyle name="Input 3 5 2 3" xfId="10792" xr:uid="{DAB7EEBF-FC54-4AAE-8640-1DAE919EAFEB}"/>
    <cellStyle name="Input 3 5 2 3 2" xfId="22247" xr:uid="{3471386F-43A8-479D-9127-2C00049607FD}"/>
    <cellStyle name="Input 3 5 2 3 3" xfId="34331" xr:uid="{7C802973-3DA4-43AA-A7AD-72FEBA6FB444}"/>
    <cellStyle name="Input 3 5 2 4" xfId="12265" xr:uid="{2CEED1ED-862F-4EC3-8252-3244880D4979}"/>
    <cellStyle name="Input 3 5 2 4 2" xfId="23720" xr:uid="{57663F07-18E6-46BB-8B5E-C0C069807881}"/>
    <cellStyle name="Input 3 5 2 4 3" xfId="35235" xr:uid="{EEDF324C-AFE5-45FD-BDFB-1D15BB14730E}"/>
    <cellStyle name="Input 3 5 2 5" xfId="27197" xr:uid="{26CAE26C-4B1F-4060-A940-D6C3EEB663D3}"/>
    <cellStyle name="Input 3 5 2 5 2" xfId="37496" xr:uid="{2CA56A87-6B07-4925-A621-07B38FE3953B}"/>
    <cellStyle name="Input 3 5 2 6" xfId="18999" xr:uid="{1F19F539-459B-4230-A985-30A5F80FF115}"/>
    <cellStyle name="Input 3 5 2 7" xfId="31168" xr:uid="{FE1C7958-7AF4-417B-8D65-0437AFEC6FFC}"/>
    <cellStyle name="Input 3 5 2 8" xfId="37188" xr:uid="{51C7316A-3269-47B3-9358-71445EB8E514}"/>
    <cellStyle name="Input 3 5 3" xfId="6050" xr:uid="{2600CE81-B37F-475E-B7B9-85D4F1EC8B62}"/>
    <cellStyle name="Input 3 5 3 2" xfId="9266" xr:uid="{9E0B9B49-7C20-43A7-8CAC-C782FE9D8569}"/>
    <cellStyle name="Input 3 5 3 2 2" xfId="20721" xr:uid="{E6020233-6D39-4A3B-ABA5-28CD76C72542}"/>
    <cellStyle name="Input 3 5 3 2 3" xfId="32806" xr:uid="{A0DFED8E-538D-4E7C-A0B6-5930DB6ACCAB}"/>
    <cellStyle name="Input 3 5 3 3" xfId="10130" xr:uid="{3334D3C3-910A-40D9-BD4D-CE147FB87909}"/>
    <cellStyle name="Input 3 5 3 3 2" xfId="21585" xr:uid="{0EDFFDE9-E51C-40A2-BFE7-84BE2E0A33FF}"/>
    <cellStyle name="Input 3 5 3 3 3" xfId="33669" xr:uid="{34BDBDBF-FF24-47A8-9377-7C8877E9C864}"/>
    <cellStyle name="Input 3 5 3 4" xfId="26011" xr:uid="{DBBBE207-CB12-4CE5-B1A7-221FFF5ACBCA}"/>
    <cellStyle name="Input 3 5 3 4 2" xfId="36654" xr:uid="{5670FEAA-B087-4AA4-B0D8-5945BBDD13EB}"/>
    <cellStyle name="Input 3 5 3 5" xfId="17772" xr:uid="{F64C0AEA-5663-4CD5-AE8A-ED22B0903AC4}"/>
    <cellStyle name="Input 3 5 3 6" xfId="30198" xr:uid="{078425C4-EFDC-4120-9E5C-34769FD74C9C}"/>
    <cellStyle name="Input 3 5 3 7" xfId="35780" xr:uid="{5200861F-732F-4C1A-9E94-241AA22DFCD9}"/>
    <cellStyle name="Input 3 5 3 8" xfId="18123" xr:uid="{EF1DF913-D55E-4A1E-943C-08B9E145C55F}"/>
    <cellStyle name="Input 3 5 4" xfId="5316" xr:uid="{E33BB172-4D82-404D-AAD9-4500A8717C33}"/>
    <cellStyle name="Input 3 5 4 2" xfId="17100" xr:uid="{ADCCDF59-F4E0-433D-9AC9-A87C057F17C6}"/>
    <cellStyle name="Input 3 5 4 3" xfId="29683" xr:uid="{08E556BC-5286-439B-B241-A3B560ADB842}"/>
    <cellStyle name="Input 3 5 5" xfId="8743" xr:uid="{D24D151A-4E9D-4265-899F-809B087EDD98}"/>
    <cellStyle name="Input 3 5 5 2" xfId="20198" xr:uid="{A5260952-5E55-4FC6-B1DC-0E4656CBC0B4}"/>
    <cellStyle name="Input 3 5 5 3" xfId="32283" xr:uid="{80C125F1-1C2E-40CC-8A93-0EDBCBBD62C6}"/>
    <cellStyle name="Input 3 5 6" xfId="8241" xr:uid="{F806E821-60EC-453E-8F96-5D9406E878E8}"/>
    <cellStyle name="Input 3 5 6 2" xfId="19696" xr:uid="{D928A3B0-C393-430B-92B9-D73C14749980}"/>
    <cellStyle name="Input 3 5 6 3" xfId="31781" xr:uid="{3D00E210-4898-4D4E-BE6B-009DBA775F00}"/>
    <cellStyle name="Input 3 5 7" xfId="25375" xr:uid="{4CC0D281-4A8D-4E00-BF4E-4D7476031D58}"/>
    <cellStyle name="Input 3 5 7 2" xfId="36221" xr:uid="{832C75B9-467D-4898-A9A4-50317B0E9571}"/>
    <cellStyle name="Input 3 5 8" xfId="15216" xr:uid="{0DD56819-AD7A-4E83-8B08-8D9E8FDE50F9}"/>
    <cellStyle name="Input 3 5 9" xfId="28600" xr:uid="{A64CDE2D-5FF0-4CF7-AC02-72B47179CAE2}"/>
    <cellStyle name="Input 3 6" xfId="6704" xr:uid="{77217B03-7AAF-4458-8F1C-F5DC47E7127E}"/>
    <cellStyle name="Input 3 6 2" xfId="9685" xr:uid="{10462053-C8C7-4436-B558-384B225BBEC2}"/>
    <cellStyle name="Input 3 6 2 2" xfId="21140" xr:uid="{C336EB5F-31EF-4BB7-9885-4EB088497656}"/>
    <cellStyle name="Input 3 6 2 3" xfId="33225" xr:uid="{23D81A8C-3083-4413-8230-13BA72AAEC8D}"/>
    <cellStyle name="Input 3 6 3" xfId="10421" xr:uid="{8D232920-A704-4A50-8EF6-A25451C6E1DC}"/>
    <cellStyle name="Input 3 6 3 2" xfId="21876" xr:uid="{5D2E6E57-A60C-4B14-8000-C1AC339EFF13}"/>
    <cellStyle name="Input 3 6 3 3" xfId="33960" xr:uid="{2AA8A4C9-D2E3-4CBC-89BD-1B39DC98DF13}"/>
    <cellStyle name="Input 3 6 4" xfId="11603" xr:uid="{9CEF8D35-8A2E-469E-867D-8ECDC4974963}"/>
    <cellStyle name="Input 3 6 4 2" xfId="23058" xr:uid="{E044E559-ECF2-487F-9F16-2A660D9C7A87}"/>
    <cellStyle name="Input 3 6 4 3" xfId="34788" xr:uid="{2D92D0BA-D031-41CC-9930-6388FDCA2673}"/>
    <cellStyle name="Input 3 6 5" xfId="26468" xr:uid="{FE19D771-511C-4DAF-8D3C-428628BC6188}"/>
    <cellStyle name="Input 3 6 5 2" xfId="36978" xr:uid="{683405A2-C3EF-47B3-AAA2-99014D1CF7F6}"/>
    <cellStyle name="Input 3 6 6" xfId="18292" xr:uid="{4FC3E857-49E9-4F3F-8E23-56C61EF8E301}"/>
    <cellStyle name="Input 3 6 7" xfId="30623" xr:uid="{FD312596-A0A9-4783-9C7C-2158A82CE3B7}"/>
    <cellStyle name="Input 3 6 8" xfId="13646" xr:uid="{AFEB0DE4-8DC7-49A5-91BE-C9EC731BE939}"/>
    <cellStyle name="Input 3 7" xfId="5412" xr:uid="{0EE631DA-30C7-420C-BDBF-201D9599EDC0}"/>
    <cellStyle name="Input 3 7 2" xfId="8795" xr:uid="{5ACF1A75-67AA-466C-A01E-5C2AC2C64152}"/>
    <cellStyle name="Input 3 7 2 2" xfId="20250" xr:uid="{A2B4BA21-40B6-4277-AE86-843F023BBA7B}"/>
    <cellStyle name="Input 3 7 2 3" xfId="32335" xr:uid="{6DBCED71-81CA-4937-8659-74D1DCEA4594}"/>
    <cellStyle name="Input 3 7 3" xfId="8650" xr:uid="{54BB7F54-DF1A-4892-8A82-5E87A635ACEB}"/>
    <cellStyle name="Input 3 7 3 2" xfId="20105" xr:uid="{6D9AE431-80C3-4351-BE1F-A552D97DEE8F}"/>
    <cellStyle name="Input 3 7 3 3" xfId="32190" xr:uid="{8EE59D05-646A-4627-9EBB-96AC177CB04E}"/>
    <cellStyle name="Input 3 7 4" xfId="25471" xr:uid="{B0A87457-B572-461F-9AA5-9521E3CFBCC5}"/>
    <cellStyle name="Input 3 7 4 2" xfId="36256" xr:uid="{2EDF5123-13DC-4493-8286-8C758A3F7A82}"/>
    <cellStyle name="Input 3 7 5" xfId="17196" xr:uid="{B05F74CB-6ED8-4FE0-B280-8088F4DAABBA}"/>
    <cellStyle name="Input 3 7 6" xfId="29712" xr:uid="{7DCC6C37-0AB0-4973-BA9C-8AD94BDD5F1B}"/>
    <cellStyle name="Input 3 7 7" xfId="35954" xr:uid="{704C89E4-D212-4B35-BCD9-F52B8AE4B8A7}"/>
    <cellStyle name="Input 3 7 8" xfId="35768" xr:uid="{BFC586DB-A71A-4EAC-B847-29E0B4672DEE}"/>
    <cellStyle name="Input 3 8" xfId="3950" xr:uid="{368196AE-7EBE-431B-A060-B2262217272C}"/>
    <cellStyle name="Input 3 8 2" xfId="15737" xr:uid="{BA3B62FD-BCBD-44EE-B762-1E1CDC7DDC46}"/>
    <cellStyle name="Input 3 8 3" xfId="28782" xr:uid="{E6B0D347-4215-48C9-B14F-80B79DFA6ADF}"/>
    <cellStyle name="Input 3 9" xfId="10110" xr:uid="{17482C0D-8E7E-4667-8041-DBDC35557C99}"/>
    <cellStyle name="Input 3 9 2" xfId="21565" xr:uid="{D9A3155D-3636-495C-9DAC-9F06E1B3FE1C}"/>
    <cellStyle name="Input 3 9 3" xfId="33649" xr:uid="{BC93F8ED-8EC6-4523-B9C9-4AC594069BBE}"/>
    <cellStyle name="InputData" xfId="1463" xr:uid="{6C8B345B-DA50-4A64-9BD6-B888427EC6F1}"/>
    <cellStyle name="InputData 2" xfId="6453" xr:uid="{F3191813-FBA0-48A3-91CF-16A46816E31A}"/>
    <cellStyle name="Level 1" xfId="82" xr:uid="{06417DFB-ACB7-474F-80F9-12B8FCD7A8B5}"/>
    <cellStyle name="Level 2" xfId="1086" xr:uid="{572E58F1-9C82-4A61-9559-742B88200BAC}"/>
    <cellStyle name="Level 3" xfId="84" xr:uid="{32C7F39C-909D-4CB0-8DD2-A816C2825121}"/>
    <cellStyle name="Level 4" xfId="1085" xr:uid="{BA3A70E9-F721-4188-B189-B11B0A0B7DCB}"/>
    <cellStyle name="Level 4 2" xfId="6454" xr:uid="{C120F005-2375-4D4B-A7A0-A369FFC625FE}"/>
    <cellStyle name="Linked Cell 2" xfId="1464" xr:uid="{3AFEA42A-4465-48F9-9CD2-FA41C7DCC965}"/>
    <cellStyle name="Linked Cell 3" xfId="1465" xr:uid="{73B5BCCF-235E-440D-AC7E-72D9AF24DF0B}"/>
    <cellStyle name="Main Heading" xfId="1466" xr:uid="{6781CD8D-710F-4F0F-9089-71EEC86D29F9}"/>
    <cellStyle name="Neutral 2" xfId="945" xr:uid="{F085D660-4D7B-4707-93D7-CB8DCD4B298A}"/>
    <cellStyle name="Neutral 2 2" xfId="1467" xr:uid="{1D896419-EED8-43B2-88CE-BE13B4B8C1E3}"/>
    <cellStyle name="Neutral 3" xfId="958" xr:uid="{F624DCC8-C7D5-420E-BF8A-0359CB2617B7}"/>
    <cellStyle name="Neutral 3 2" xfId="1468" xr:uid="{2949939D-40E0-4978-826A-6EC75C27F246}"/>
    <cellStyle name="Neutral 4" xfId="942" xr:uid="{F2B3435C-57CD-4FE5-99BB-AAD41B9699FC}"/>
    <cellStyle name="Normal" xfId="0" builtinId="0"/>
    <cellStyle name="Normal - Style1 2 2" xfId="1028" xr:uid="{B3A733C9-B25C-4659-9C1A-156843D64917}"/>
    <cellStyle name="Normal 10" xfId="114" xr:uid="{C20347FE-7518-4952-8853-3CDFF0D35891}"/>
    <cellStyle name="Normal 10 10" xfId="940" xr:uid="{00C14E37-1875-4191-8D8F-F5B31DD47730}"/>
    <cellStyle name="Normal 10 10 2" xfId="13582" xr:uid="{AE21E716-460F-4E3E-BBDA-9722C15C62F4}"/>
    <cellStyle name="Normal 10 11" xfId="12771" xr:uid="{5939F7B1-5121-4C32-97E6-E201D60D996F}"/>
    <cellStyle name="Normal 10 2" xfId="13" xr:uid="{18AAFF9F-363F-4A8E-B444-0DC13B5C2B74}"/>
    <cellStyle name="Normal 10 2 2 2 2" xfId="26" xr:uid="{5BB6D177-3099-4984-AAF0-3B0BB5CAE6E8}"/>
    <cellStyle name="Normal 10 2 2 2 2 2" xfId="1075" xr:uid="{8948050C-A631-426D-8FBA-1BAB14E17740}"/>
    <cellStyle name="Normal 10 2 2 2 3" xfId="1029" xr:uid="{19E5BE8B-E3D4-4C18-8759-66BEBA49ED68}"/>
    <cellStyle name="Normal 10 2 2 2 4" xfId="1027" xr:uid="{415643E8-FC29-42AE-AE5C-42ADBC75A612}"/>
    <cellStyle name="Normal 10 2 2 3" xfId="32" xr:uid="{09978B7C-1B6B-4C93-9E19-1147D9F54BDC}"/>
    <cellStyle name="Normal 10 2 3" xfId="30" xr:uid="{01FB1E9B-7857-463A-BD96-224511814CF0}"/>
    <cellStyle name="Normal 10 2 5" xfId="23" xr:uid="{0751E7C2-15D3-4EBD-A96E-2D330F0CB1EC}"/>
    <cellStyle name="Normal 10 3" xfId="127" xr:uid="{4430F9D6-0C97-4B7D-987D-86DAE61316D5}"/>
    <cellStyle name="Normal 10 3 2" xfId="282" xr:uid="{9FD7312B-1324-4D00-87D1-670B7F797E13}"/>
    <cellStyle name="Normal 10 3 2 2" xfId="713" xr:uid="{42426123-5C97-4374-9E46-C789C9AAE373}"/>
    <cellStyle name="Normal 10 3 2 2 2" xfId="3839" xr:uid="{BBC8B28F-81CC-440F-8D31-66B5EE40CD36}"/>
    <cellStyle name="Normal 10 3 2 2 2 2" xfId="15627" xr:uid="{E359EFF2-7BB1-4DEA-B250-C69005EE3C3D}"/>
    <cellStyle name="Normal 10 3 2 2 3" xfId="13360" xr:uid="{54E010A6-43B7-4E61-816E-729D8AF3265D}"/>
    <cellStyle name="Normal 10 3 2 3" xfId="498" xr:uid="{D9D644FE-5A1A-4E1B-AF9D-B4351BCF4976}"/>
    <cellStyle name="Normal 10 3 2 3 2" xfId="13146" xr:uid="{1F84E1E7-0543-48CE-B9DB-157DF81214DB}"/>
    <cellStyle name="Normal 10 3 2 4" xfId="914" xr:uid="{A92DD18F-BCFE-4C2C-860A-AB9AFA7F6C41}"/>
    <cellStyle name="Normal 10 3 2 4 2" xfId="13561" xr:uid="{A0B30FC4-7581-4D02-A7D8-C8789493D461}"/>
    <cellStyle name="Normal 10 3 2 5" xfId="3629" xr:uid="{14DF22ED-7E15-401E-9E6C-7AA3F74CFDC7}"/>
    <cellStyle name="Normal 10 3 2 5 2" xfId="15417" xr:uid="{9902B173-9C97-4288-9387-7FCD17E9BCEC}"/>
    <cellStyle name="Normal 10 3 2 6" xfId="12933" xr:uid="{E76E69F7-6A18-450E-BCC1-F72FD547FD0F}"/>
    <cellStyle name="Normal 10 3 3" xfId="565" xr:uid="{00423943-3931-4ACE-9C09-A4C9C2501244}"/>
    <cellStyle name="Normal 10 3 3 2" xfId="3691" xr:uid="{86087935-0FFB-4E77-92C4-3E91BEDF6FB7}"/>
    <cellStyle name="Normal 10 3 3 2 2" xfId="15479" xr:uid="{26DA5A9C-A895-4CC5-82A2-A947502AEDBE}"/>
    <cellStyle name="Normal 10 3 3 3" xfId="13212" xr:uid="{6AE82BD2-9914-4CBA-85A6-F3802AE1C43E}"/>
    <cellStyle name="Normal 10 3 4" xfId="350" xr:uid="{710B8ACD-DE72-4C7E-8A10-21D0964FE39F}"/>
    <cellStyle name="Normal 10 3 4 2" xfId="12998" xr:uid="{EB68479E-74A0-4969-93AC-4FC39124D1D1}"/>
    <cellStyle name="Normal 10 3 5" xfId="773" xr:uid="{D9838150-D8ED-4465-9A68-149B32197FC0}"/>
    <cellStyle name="Normal 10 3 5 2" xfId="13420" xr:uid="{825C025A-80D5-4CC0-93A6-80376B43D473}"/>
    <cellStyle name="Normal 10 3 6" xfId="3481" xr:uid="{85814175-F945-4733-9CFA-8E6C3DB1D995}"/>
    <cellStyle name="Normal 10 3 6 2" xfId="15269" xr:uid="{44CD105C-F58A-4F5D-863B-8D005954C9EA}"/>
    <cellStyle name="Normal 10 3 7" xfId="12782" xr:uid="{3A3CC3D2-21C8-497E-8A1B-95C5D1C9F72B}"/>
    <cellStyle name="Normal 10 4" xfId="232" xr:uid="{A334D563-F6EA-47FF-8ADA-3679AFA9E52D}"/>
    <cellStyle name="Normal 10 4 2" xfId="663" xr:uid="{46F423B2-03B2-415D-99F6-F63C041575F6}"/>
    <cellStyle name="Normal 10 4 2 2" xfId="3789" xr:uid="{C6C78E7A-488B-4B6C-ACA4-145F905E27B1}"/>
    <cellStyle name="Normal 10 4 2 2 2" xfId="15577" xr:uid="{34C1B7FB-9105-4297-926F-1AFD3C0F3E70}"/>
    <cellStyle name="Normal 10 4 2 3" xfId="13310" xr:uid="{6C9F44DD-884E-4551-B7C0-EA93FB0A5EF1}"/>
    <cellStyle name="Normal 10 4 3" xfId="448" xr:uid="{2DE66EA3-FE8B-4278-A55E-0DF2987483B0}"/>
    <cellStyle name="Normal 10 4 3 2" xfId="13096" xr:uid="{F136F7AB-E76A-42CB-B8D1-8E5962CF6EC8}"/>
    <cellStyle name="Normal 10 4 4" xfId="866" xr:uid="{836FC9FD-7BB6-4698-B5E2-1662CEEE71D0}"/>
    <cellStyle name="Normal 10 4 4 2" xfId="13513" xr:uid="{FC46B9AF-4314-4523-8D23-0E89F6DF42A9}"/>
    <cellStyle name="Normal 10 4 5" xfId="3579" xr:uid="{3AADAC2C-72D7-4FDB-BA0D-CE7E090D681B}"/>
    <cellStyle name="Normal 10 4 5 2" xfId="15367" xr:uid="{5FED18FE-C32E-49AF-980B-95CE785B6EC7}"/>
    <cellStyle name="Normal 10 4 6" xfId="12883" xr:uid="{759AD876-A199-47A8-92B0-0DD5429B9217}"/>
    <cellStyle name="Normal 10 5" xfId="292" xr:uid="{E3F56DD8-795A-4316-9CB1-36EF1BFF62F1}"/>
    <cellStyle name="Normal 10 6" xfId="556" xr:uid="{97709C11-FBDC-4D57-8DE2-209632A162F9}"/>
    <cellStyle name="Normal 10 6 2" xfId="962" xr:uid="{016F5DA9-15B0-475D-BA31-1365D324EF3B}"/>
    <cellStyle name="Normal 10 6 3" xfId="3682" xr:uid="{8182C9A1-794B-422A-8730-03951BFAEAE4}"/>
    <cellStyle name="Normal 10 6 3 2" xfId="15470" xr:uid="{F8814F26-6ADA-48A0-8A47-7513871C69FC}"/>
    <cellStyle name="Normal 10 6 4" xfId="13203" xr:uid="{77FC0CC4-29CC-435F-AD15-3C3B018D6A00}"/>
    <cellStyle name="Normal 10 7" xfId="341" xr:uid="{3D95C427-17E4-415B-9BD8-E226745DF9BE}"/>
    <cellStyle name="Normal 10 7 2" xfId="1469" xr:uid="{30895A2F-20DC-4B76-9F15-89C2656192D7}"/>
    <cellStyle name="Normal 10 7 3" xfId="12989" xr:uid="{C3AE1526-AD9D-4F19-95A2-3D484FFB1877}"/>
    <cellStyle name="Normal 10 8" xfId="765" xr:uid="{71601EF0-7C9A-49E8-9787-413584C260BB}"/>
    <cellStyle name="Normal 10 8 2" xfId="13412" xr:uid="{74FEF721-4508-4186-A531-7C424948FFA9}"/>
    <cellStyle name="Normal 10 9" xfId="3472" xr:uid="{7FF93FA9-8069-4A98-B520-1B62320D921F}"/>
    <cellStyle name="Normal 10 9 2" xfId="15260" xr:uid="{D7CD048A-3116-45C8-BE93-85A2D9EA0C2D}"/>
    <cellStyle name="Normal 11" xfId="115" xr:uid="{ED95C73E-9714-49C8-8FDD-CA89AF65FFA6}"/>
    <cellStyle name="Normal 11 2" xfId="132" xr:uid="{FE3C2676-2CF8-4409-B468-F28F065B464A}"/>
    <cellStyle name="Normal 11 2 2" xfId="283" xr:uid="{A335EBA4-4969-4843-B079-B11AEED63FD6}"/>
    <cellStyle name="Normal 11 2 2 2" xfId="714" xr:uid="{5F329E34-5F61-4AAB-A9E0-57736242F83F}"/>
    <cellStyle name="Normal 11 2 2 2 2" xfId="2491" xr:uid="{E388886F-BFB4-44CE-8FD5-D8029EDED0B4}"/>
    <cellStyle name="Normal 11 2 2 2 3" xfId="3840" xr:uid="{1C6B71A5-06FD-457B-AEC4-CB2B77CC4B44}"/>
    <cellStyle name="Normal 11 2 2 2 3 2" xfId="15628" xr:uid="{5B165419-AA68-4889-9A97-CCA12C2E80D1}"/>
    <cellStyle name="Normal 11 2 2 2 4" xfId="6456" xr:uid="{A438395B-B2B9-4ED5-B220-FC29CEDF9DF7}"/>
    <cellStyle name="Normal 11 2 2 2 5" xfId="13361" xr:uid="{0D3C82B5-8064-420B-9D7B-AB2C2FD08EDC}"/>
    <cellStyle name="Normal 11 2 2 3" xfId="499" xr:uid="{B59A933C-A6E1-44AB-B76F-AA9BF39AD0FF}"/>
    <cellStyle name="Normal 11 2 2 3 2" xfId="13147" xr:uid="{94AE599E-08A1-4C95-A6D0-7D1B8D426C61}"/>
    <cellStyle name="Normal 11 2 2 4" xfId="915" xr:uid="{03F82978-0E30-4C20-BA9A-C8144DB38C98}"/>
    <cellStyle name="Normal 11 2 2 4 2" xfId="13562" xr:uid="{714A15C8-9764-4BD3-9310-92012303F314}"/>
    <cellStyle name="Normal 11 2 2 5" xfId="3630" xr:uid="{4C981DF8-1BDB-4B69-92B7-D51AB24D6DFD}"/>
    <cellStyle name="Normal 11 2 2 5 2" xfId="15418" xr:uid="{76AC89BC-01F7-4AAC-B5C7-567EDC1AF00D}"/>
    <cellStyle name="Normal 11 2 2 6" xfId="12934" xr:uid="{EF28EFF8-7D8A-4455-8281-04FCA216082F}"/>
    <cellStyle name="Normal 11 2 26" xfId="934" xr:uid="{542F0CC2-4E4E-4A74-B471-ABAB6FA2E650}"/>
    <cellStyle name="Normal 11 2 27 3" xfId="38" xr:uid="{0FB59BC9-0215-4249-B8E5-262B87266804}"/>
    <cellStyle name="Normal 11 2 28" xfId="34" xr:uid="{0D8A5267-A258-4BB2-9D11-A978955C0401}"/>
    <cellStyle name="Normal 11 2 29" xfId="1042" xr:uid="{3296C54F-9925-45F1-98DC-4E8996BE7F6C}"/>
    <cellStyle name="Normal 11 2 3" xfId="1471" xr:uid="{9E37E074-0B53-47F4-A4A0-811A67D6239F}"/>
    <cellStyle name="Normal 11 28" xfId="933" xr:uid="{7884E679-FBD9-4034-8843-64FB1F620E2A}"/>
    <cellStyle name="Normal 11 28 2" xfId="129" xr:uid="{312C2722-3DC3-4E97-B726-098C3FCA4F61}"/>
    <cellStyle name="Normal 11 28 2 2" xfId="33" xr:uid="{8E2DEF38-F170-41D0-AD85-1AFFD2CBE7A6}"/>
    <cellStyle name="Normal 11 28 2 4" xfId="36" xr:uid="{E2F2A019-0F0A-4BC5-B890-C1A9D0AD1367}"/>
    <cellStyle name="Normal 11 28 2 6" xfId="1051" xr:uid="{9CEB6131-FF7C-4344-B0C1-6D59FBEA61BE}"/>
    <cellStyle name="Normal 11 3" xfId="180" xr:uid="{ACDD624D-A852-4058-920D-4EB636A0E78B}"/>
    <cellStyle name="Normal 11 3 2" xfId="611" xr:uid="{741A47A0-8B0C-431F-B6FF-5F50AA61B4BE}"/>
    <cellStyle name="Normal 11 3 2 2" xfId="3737" xr:uid="{5FF5C2FE-09E3-4EE3-AFDD-C60CA9CA3B31}"/>
    <cellStyle name="Normal 11 3 2 2 2" xfId="15525" xr:uid="{1161D89D-52DD-4842-8FFA-58B24FC77E0D}"/>
    <cellStyle name="Normal 11 3 2 3" xfId="13258" xr:uid="{7FA1EAE6-BA2C-44DD-8BA8-C7435F707D84}"/>
    <cellStyle name="Normal 11 3 3" xfId="396" xr:uid="{9DE9AC8B-7601-4A39-B5B8-44F9F288FD64}"/>
    <cellStyle name="Normal 11 3 3 2" xfId="13044" xr:uid="{24FB7618-0814-46CD-AD4E-E6C60ABEC1F2}"/>
    <cellStyle name="Normal 11 3 4" xfId="817" xr:uid="{30D58642-BC30-4A89-A2E6-37E0D797381B}"/>
    <cellStyle name="Normal 11 3 4 2" xfId="13464" xr:uid="{2B0DC3EA-5A5C-49B9-B20A-0A0628057371}"/>
    <cellStyle name="Normal 11 3 5" xfId="3527" xr:uid="{DFF9EB6B-FB7C-49AC-9DD1-517F54A98E48}"/>
    <cellStyle name="Normal 11 3 5 2" xfId="15315" xr:uid="{999A8A2B-7D5F-46ED-9501-2D00BE75382B}"/>
    <cellStyle name="Normal 11 3 6" xfId="6455" xr:uid="{4CF05440-3EF4-44AF-9AB5-B0E05E7FE2D7}"/>
    <cellStyle name="Normal 11 3 7" xfId="12831" xr:uid="{22519A11-E87B-42E9-8B45-9A1D4E80AD73}"/>
    <cellStyle name="Normal 11 4" xfId="233" xr:uid="{AAD502D6-B760-48C6-89E1-59A52650990C}"/>
    <cellStyle name="Normal 11 4 2" xfId="664" xr:uid="{E1DDC377-68FF-42AC-848D-23BA41137FC1}"/>
    <cellStyle name="Normal 11 4 2 2" xfId="3790" xr:uid="{AE640099-1775-48FB-8949-B5B3E9999ABE}"/>
    <cellStyle name="Normal 11 4 2 2 2" xfId="15578" xr:uid="{BD5001AB-7DBE-4F89-94CF-2FC350401FF6}"/>
    <cellStyle name="Normal 11 4 2 3" xfId="13311" xr:uid="{22C753DC-013F-4768-971F-23DB52471B4B}"/>
    <cellStyle name="Normal 11 4 3" xfId="449" xr:uid="{DDABC232-7BCF-4725-AC4C-1A9308DB15E1}"/>
    <cellStyle name="Normal 11 4 3 2" xfId="13097" xr:uid="{5642021A-8FB6-461E-BC0A-30C2D75293B3}"/>
    <cellStyle name="Normal 11 4 4" xfId="867" xr:uid="{8CBB88FE-C80A-4301-919B-38CBC4B7AB4E}"/>
    <cellStyle name="Normal 11 4 4 2" xfId="13514" xr:uid="{7DE89B6B-308B-4FB3-A322-11EDC31601D9}"/>
    <cellStyle name="Normal 11 4 5" xfId="3580" xr:uid="{6E2118AF-FA48-46E8-BF21-A5A153B7A97A}"/>
    <cellStyle name="Normal 11 4 5 2" xfId="15368" xr:uid="{9ADF065B-B484-4BE4-AFA1-7B5C50DDF14A}"/>
    <cellStyle name="Normal 11 4 6" xfId="12884" xr:uid="{AD642FE2-1865-411D-B5FA-1A77DF225B3D}"/>
    <cellStyle name="Normal 11 5" xfId="557" xr:uid="{EEFD2B7F-619C-44B0-B022-DD8F8818D7F1}"/>
    <cellStyle name="Normal 11 5 2" xfId="980" xr:uid="{837B4327-820E-43F1-9B82-22525AEC7953}"/>
    <cellStyle name="Normal 11 5 3" xfId="3683" xr:uid="{999CFFBA-FB2E-4D0E-9DF8-5D33AE4A0E3F}"/>
    <cellStyle name="Normal 11 5 3 2" xfId="15471" xr:uid="{E9CB610D-2974-48FE-B99A-E826E721ECF6}"/>
    <cellStyle name="Normal 11 5 4" xfId="13204" xr:uid="{32D31EC1-B29C-4944-9016-B0A99C1DEBE7}"/>
    <cellStyle name="Normal 11 6" xfId="342" xr:uid="{05777C0B-C03A-4679-B4FE-955DE7C47E9F}"/>
    <cellStyle name="Normal 11 6 2" xfId="1470" xr:uid="{47F93915-959C-4B86-9925-593CC50B27B0}"/>
    <cellStyle name="Normal 11 6 3" xfId="12990" xr:uid="{A659EB96-9B39-4B31-8478-86200303A6E6}"/>
    <cellStyle name="Normal 11 7" xfId="766" xr:uid="{CDAD3DE8-40ED-4242-9FEB-1128EBE348F9}"/>
    <cellStyle name="Normal 11 7 2" xfId="13413" xr:uid="{0A50800C-A5E6-479A-8540-BF6799B2A42A}"/>
    <cellStyle name="Normal 11 8" xfId="3473" xr:uid="{5041A4C8-AE5C-4710-BD74-007031E6750D}"/>
    <cellStyle name="Normal 11 8 2" xfId="15261" xr:uid="{F1D922F4-B889-4695-9D94-B522FFE0AA97}"/>
    <cellStyle name="Normal 11 9" xfId="12772" xr:uid="{2C8F4A57-C978-44E2-A25C-42D01DABF9F4}"/>
    <cellStyle name="Normal 11_3.15 Additional Data" xfId="6457" xr:uid="{A9357525-E647-497E-8F63-C7F95010EDB0}"/>
    <cellStyle name="Normal 12" xfId="119" xr:uid="{A9031029-4537-4733-99B5-CED5E3DC1E43}"/>
    <cellStyle name="Normal 12 2" xfId="982" xr:uid="{9885EE38-86F2-485C-B90E-499799E1BAC2}"/>
    <cellStyle name="Normal 12 2 2" xfId="1473" xr:uid="{F89C018D-0AF7-426C-A8F5-EFF8BAAF35EF}"/>
    <cellStyle name="Normal 12 2 2 2" xfId="6459" xr:uid="{E9044486-89DC-44C5-BA98-F0937DB62055}"/>
    <cellStyle name="Normal 12 3" xfId="1472" xr:uid="{75940C62-DB6B-418A-A3F8-1E3476C15BB0}"/>
    <cellStyle name="Normal 12 3 2" xfId="6458" xr:uid="{D8E9C593-9D41-47B3-B311-CF371C82BC2E}"/>
    <cellStyle name="Normal 12_3.15 Additional Data" xfId="6460" xr:uid="{638D3A85-3BC1-4589-866D-47B412D4EAE6}"/>
    <cellStyle name="Normal 13" xfId="128" xr:uid="{E8B0BFBD-8BBE-4411-9C2C-447A1B9576CF}"/>
    <cellStyle name="Normal 13 2" xfId="986" xr:uid="{3ADF9217-D84A-40FD-94BD-98207EDC255C}"/>
    <cellStyle name="Normal 13 2 10" xfId="2381" xr:uid="{B6AB19CA-0C13-4E4C-ADBA-BE70EE559EA9}"/>
    <cellStyle name="Normal 13 2 2" xfId="1094" xr:uid="{7765F1FB-9AAE-4E9C-BAA5-A3432DEDB09A}"/>
    <cellStyle name="Normal 13 2 2 2" xfId="2479" xr:uid="{905F9BEB-92A4-462C-A313-2B44B917F8D7}"/>
    <cellStyle name="Normal 13 2 2 2 15" xfId="6705" xr:uid="{C44C6D4D-AE8D-4B36-9C77-9947B6AF96F6}"/>
    <cellStyle name="Normal 13 3" xfId="1474" xr:uid="{F226E102-2C3D-4CD4-8044-4D19AACC993D}"/>
    <cellStyle name="Normal 14" xfId="187" xr:uid="{F6858D69-A507-41B9-A5B2-5791A5763E4A}"/>
    <cellStyle name="Normal 14 10" xfId="24166" xr:uid="{AAB6B70C-A09B-4C76-8423-8FFDD877C3A9}"/>
    <cellStyle name="Normal 14 11" xfId="12838" xr:uid="{1F542E62-461E-40C6-9F34-470DB7B7AC9B}"/>
    <cellStyle name="Normal 14 2" xfId="618" xr:uid="{33F2F8E6-47ED-487D-A62F-4E03C295A6CA}"/>
    <cellStyle name="Normal 14 2 10" xfId="2382" xr:uid="{C7A55B25-E550-431E-A1C4-5614A90C4085}"/>
    <cellStyle name="Normal 14 2 2" xfId="988" xr:uid="{98EBD26A-12CB-42A7-9F14-65AE919EC8B5}"/>
    <cellStyle name="Normal 14 2 3" xfId="3744" xr:uid="{5E12EECC-BAD7-460F-8FB0-455B0096E9B2}"/>
    <cellStyle name="Normal 14 2 3 2" xfId="15532" xr:uid="{978DA5E4-5DE5-4ECF-BB72-27CBB32E42F4}"/>
    <cellStyle name="Normal 14 2 4" xfId="13265" xr:uid="{74CC3FB8-0C13-469A-8615-8DCAE7D0FD23}"/>
    <cellStyle name="Normal 14 2_List of table gaps" xfId="2475" xr:uid="{9BD4E8FB-E680-4217-8458-CF7D02EB1063}"/>
    <cellStyle name="Normal 14 3" xfId="403" xr:uid="{EBF6E19A-3E6E-4D84-B098-55E0EF3E6FE7}"/>
    <cellStyle name="Normal 14 3 2" xfId="1091" xr:uid="{CB8216C9-C806-4FE9-B3D3-78920DB7C7E7}"/>
    <cellStyle name="Normal 14 3 3" xfId="13051" xr:uid="{A65A552C-1528-4337-9105-AC253578A31A}"/>
    <cellStyle name="Normal 14 4" xfId="823" xr:uid="{1E230853-9FD8-4871-AE2F-5D240537F81B}"/>
    <cellStyle name="Normal 14 4 2" xfId="13470" xr:uid="{12618C7C-82D9-4883-BDB5-057165EF2104}"/>
    <cellStyle name="Normal 14 5" xfId="3534" xr:uid="{F8CEB5E9-5266-40F4-B91B-67417772EB44}"/>
    <cellStyle name="Normal 14 5 2" xfId="15322" xr:uid="{16053E5E-E4F0-4181-BEFC-FCE4EC1BFA31}"/>
    <cellStyle name="Normal 14 6" xfId="3854" xr:uid="{B2597955-D82B-4DF0-8F8F-446C430463FD}"/>
    <cellStyle name="Normal 14 7" xfId="4283" xr:uid="{C512642D-E32E-4D65-B638-7230C91E7001}"/>
    <cellStyle name="Normal 14 8" xfId="8018" xr:uid="{B7955615-C97E-4B4A-8A8E-B67687B29D89}"/>
    <cellStyle name="Normal 14 9" xfId="11103" xr:uid="{6C67E08C-CE0E-4A66-9992-39B2DD85A93F}"/>
    <cellStyle name="Normal 15" xfId="294" xr:uid="{6BE54CAF-C0B3-4D96-AF5A-571882EE4868}"/>
    <cellStyle name="Normal 15 2" xfId="722" xr:uid="{E6061963-6C0D-44EA-A1D6-892D8468BA4A}"/>
    <cellStyle name="Normal 15 2 2" xfId="990" xr:uid="{A6DE9FA6-6BDF-4F04-8B23-F443BEA4DA0B}"/>
    <cellStyle name="Normal 15 2 3" xfId="6461" xr:uid="{DD4E0510-3671-45D7-89B3-1511A386D249}"/>
    <cellStyle name="Normal 15 2 4" xfId="13369" xr:uid="{BC57928C-D416-42FC-9226-AC4CCE7BF48D}"/>
    <cellStyle name="Normal 15 3" xfId="507" xr:uid="{A0780E9B-B1EB-473A-9B68-246CE9BB8FAF}"/>
    <cellStyle name="Normal 15 3 2" xfId="1089" xr:uid="{11CAD41A-3A1E-461D-B5A1-ABE7CD5DB23E}"/>
    <cellStyle name="Normal 15 3 3" xfId="13155" xr:uid="{CBB88C9F-2D65-40D8-BC0A-975B30325843}"/>
    <cellStyle name="Normal 15 4" xfId="922" xr:uid="{EDC51ADC-95CF-496C-B880-79F2E8C78A21}"/>
    <cellStyle name="Normal 15 4 2" xfId="13569" xr:uid="{953117C3-2658-46A5-B005-7B3B8532BCDC}"/>
    <cellStyle name="Normal 15 5" xfId="3638" xr:uid="{A92C2C5A-8737-4E56-BF57-EE148537BB0B}"/>
    <cellStyle name="Normal 15 5 2" xfId="15426" xr:uid="{EA2928D2-E322-4753-8318-36FA57DE2C72}"/>
    <cellStyle name="Normal 15 6" xfId="12943" xr:uid="{E870F5A7-82A1-4FCA-95A2-E82B96EC3F32}"/>
    <cellStyle name="Normal 16" xfId="994" xr:uid="{EFB3EFFE-D2B7-423F-8847-194FE8587A5D}"/>
    <cellStyle name="Normal 16 2" xfId="1475" xr:uid="{18FB4ABE-7691-4A70-B60E-DAEE544DF576}"/>
    <cellStyle name="Normal 16 2 2" xfId="6462" xr:uid="{CABD729B-B30D-4F31-8F8E-AEDB04F3457C}"/>
    <cellStyle name="Normal 17" xfId="1076" xr:uid="{3DEBE32D-53A9-4865-A152-84C11EEAD73B}"/>
    <cellStyle name="Normal 17 2" xfId="1476" xr:uid="{EBE65975-5A51-446E-A5CA-363FCD5BA416}"/>
    <cellStyle name="Normal 17 2 2" xfId="7816" xr:uid="{0B1A41B1-8C50-4FDB-8317-ACE436E941C6}"/>
    <cellStyle name="Normal 17 2 2 2" xfId="12591" xr:uid="{F8C574CA-92E7-49EF-891D-C76C8DDC6FBA}"/>
    <cellStyle name="Normal 17 2 2 2 2" xfId="24046" xr:uid="{88813765-94C0-4138-AB2B-14825D90D280}"/>
    <cellStyle name="Normal 17 2 2 3" xfId="27523" xr:uid="{42CE87F1-30FB-48C7-8CAE-9FDD00719E40}"/>
    <cellStyle name="Normal 17 2 2 4" xfId="19327" xr:uid="{966F99E3-665F-4662-B308-C0D33C325EA6}"/>
    <cellStyle name="Normal 17 2 3" xfId="6385" xr:uid="{357BB074-6740-40F1-B329-BC11BF7B36B7}"/>
    <cellStyle name="Normal 17 2 3 2" xfId="18102" xr:uid="{355F09B8-3069-4FA8-82D3-572FA45DC0A4}"/>
    <cellStyle name="Normal 17 2 4" xfId="11474" xr:uid="{170F7245-09D1-4EBA-B682-2481E0CCB5EE}"/>
    <cellStyle name="Normal 17 2 4 2" xfId="22929" xr:uid="{689F6782-3AE2-425A-A425-AA3D760D3002}"/>
    <cellStyle name="Normal 17 2 5" xfId="26337" xr:uid="{B07048AF-949A-4DCB-82B4-75F807E7BC65}"/>
    <cellStyle name="Normal 18" xfId="1081" xr:uid="{3272729B-F9F0-456D-84B1-D1A0A9A0BF58}"/>
    <cellStyle name="Normal 18 2" xfId="1477" xr:uid="{3158C466-0395-4524-AF93-02459DF0EB53}"/>
    <cellStyle name="Normal 188" xfId="1077" xr:uid="{C73698E7-B4F1-4398-B678-EB0CE2E1C872}"/>
    <cellStyle name="Normal 188 2" xfId="13666" xr:uid="{12144DBA-5291-4DAC-874C-15109EC2BB3D}"/>
    <cellStyle name="Normal 19" xfId="53" xr:uid="{B93D1A71-8EA2-4230-8C1D-22C018D5B522}"/>
    <cellStyle name="Normal 19 10" xfId="3435" xr:uid="{438E85F2-2A60-476F-B53F-5EE61F4094EC}"/>
    <cellStyle name="Normal 19 10 2" xfId="15223" xr:uid="{5A3163F9-6F67-4638-B0D5-DBF9F934BA6C}"/>
    <cellStyle name="Normal 19 11" xfId="12721" xr:uid="{B7EED24D-C9C9-4F74-96CA-63AF6CCD7D2E}"/>
    <cellStyle name="Normal 19 2" xfId="71" xr:uid="{2432C41C-89AB-48C6-ABC7-14F55331C42D}"/>
    <cellStyle name="Normal 19 2 10" xfId="12734" xr:uid="{D98D8C92-3A1E-43A8-9BA2-02C400AD8064}"/>
    <cellStyle name="Normal 19 2 2" xfId="79" xr:uid="{327E2EED-45A9-4ABB-80BF-BAC601106CE4}"/>
    <cellStyle name="Normal 19 2 2 2" xfId="112" xr:uid="{28F8C3E7-554B-4D97-A615-4F3390A24111}"/>
    <cellStyle name="Normal 19 2 2 2 2" xfId="178" xr:uid="{3C6C7E7D-7150-4FC9-A0BA-70FA63D29A89}"/>
    <cellStyle name="Normal 19 2 2 2 2 2" xfId="280" xr:uid="{4DBC569A-4CCB-4CEB-9A87-C94E7EACF448}"/>
    <cellStyle name="Normal 19 2 2 2 2 2 2" xfId="711" xr:uid="{520D7DD3-212C-4AB2-AB31-3163B487CBC8}"/>
    <cellStyle name="Normal 19 2 2 2 2 2 2 2" xfId="3837" xr:uid="{4580C5C1-BAA4-4FA1-B9EE-29123AB74A46}"/>
    <cellStyle name="Normal 19 2 2 2 2 2 2 2 2" xfId="15625" xr:uid="{DF4448D8-042E-47C3-9DA8-DB74C8A5192E}"/>
    <cellStyle name="Normal 19 2 2 2 2 2 2 3" xfId="13358" xr:uid="{047B347F-D9A2-403C-B200-2BBD52309B37}"/>
    <cellStyle name="Normal 19 2 2 2 2 2 3" xfId="496" xr:uid="{EF45F6B3-2B28-4494-8621-DCA6B2ADAF1D}"/>
    <cellStyle name="Normal 19 2 2 2 2 2 3 2" xfId="13144" xr:uid="{EB5DCD03-4375-48C6-82DA-3777E2AF5584}"/>
    <cellStyle name="Normal 19 2 2 2 2 2 4" xfId="913" xr:uid="{6A5DD83B-AA79-4013-83F4-8A70F323FCC6}"/>
    <cellStyle name="Normal 19 2 2 2 2 2 4 2" xfId="13560" xr:uid="{2BF35125-929D-41A0-AF7B-57D2AB3A18BB}"/>
    <cellStyle name="Normal 19 2 2 2 2 2 5" xfId="3627" xr:uid="{64516D79-78D8-4EB8-83AE-A3907C8D4427}"/>
    <cellStyle name="Normal 19 2 2 2 2 2 5 2" xfId="15415" xr:uid="{778B482F-BAEC-47A4-AB29-AC0F2B1981F5}"/>
    <cellStyle name="Normal 19 2 2 2 2 2 6" xfId="12931" xr:uid="{56BA6D7E-4171-4F2B-8D45-650F7C587336}"/>
    <cellStyle name="Normal 19 2 2 2 2 3" xfId="609" xr:uid="{3CAE97B5-F8FF-4B68-82E5-1CCC88F0EC4D}"/>
    <cellStyle name="Normal 19 2 2 2 2 3 2" xfId="3735" xr:uid="{6A49CCFC-BE1F-4C80-8547-91AB3F4860BF}"/>
    <cellStyle name="Normal 19 2 2 2 2 3 2 2" xfId="15523" xr:uid="{E5D5B56F-22B1-40FD-BF69-BE32F3C4E63D}"/>
    <cellStyle name="Normal 19 2 2 2 2 3 3" xfId="13256" xr:uid="{161F0DAC-D45F-4048-B0B9-0766F8BDA0F4}"/>
    <cellStyle name="Normal 19 2 2 2 2 4" xfId="394" xr:uid="{27280BF7-14E6-4463-8A8D-7AC608D78922}"/>
    <cellStyle name="Normal 19 2 2 2 2 4 2" xfId="13042" xr:uid="{826C9A25-037D-40FE-94CA-2D196EF5B7F1}"/>
    <cellStyle name="Normal 19 2 2 2 2 5" xfId="816" xr:uid="{CCC673FB-C332-4CFA-B8FE-3CED80DA8A93}"/>
    <cellStyle name="Normal 19 2 2 2 2 5 2" xfId="13463" xr:uid="{D9103601-AD5B-4F7B-94C4-5EE64A7F6656}"/>
    <cellStyle name="Normal 19 2 2 2 2 6" xfId="3525" xr:uid="{C2E46640-FAD7-41E2-8BD5-79B327FD6ACD}"/>
    <cellStyle name="Normal 19 2 2 2 2 6 2" xfId="15313" xr:uid="{040C4FDE-8773-4C8A-B157-261CBD0E4B81}"/>
    <cellStyle name="Normal 19 2 2 2 2 7" xfId="12829" xr:uid="{5456CA21-8F92-4E31-AD51-DD76F6B38099}"/>
    <cellStyle name="Normal 19 2 2 2 3" xfId="230" xr:uid="{7EA8D321-5A7C-42FF-9B2B-70B76F531E5B}"/>
    <cellStyle name="Normal 19 2 2 2 3 2" xfId="661" xr:uid="{23C31B2D-086E-414B-8969-07CE55488C4B}"/>
    <cellStyle name="Normal 19 2 2 2 3 2 2" xfId="3787" xr:uid="{A71BEBEE-98FE-4BD3-BDF5-F51675550F91}"/>
    <cellStyle name="Normal 19 2 2 2 3 2 2 2" xfId="15575" xr:uid="{4BECF659-F3EC-480D-A6FB-DBDF38FD1057}"/>
    <cellStyle name="Normal 19 2 2 2 3 2 3" xfId="13308" xr:uid="{4DCE5C25-8FCC-4DA4-B770-0A31DA4DD0E0}"/>
    <cellStyle name="Normal 19 2 2 2 3 3" xfId="446" xr:uid="{5E9270A7-B0E4-4156-ADE3-F1886E8A2DF9}"/>
    <cellStyle name="Normal 19 2 2 2 3 3 2" xfId="13094" xr:uid="{3B23F447-3024-4D9B-A760-534961B3FB92}"/>
    <cellStyle name="Normal 19 2 2 2 3 4" xfId="865" xr:uid="{F0748700-82F7-4974-BA2C-D10A1DEE7DD7}"/>
    <cellStyle name="Normal 19 2 2 2 3 4 2" xfId="13512" xr:uid="{3D79E88D-8F26-44E7-B6FA-9AF8B5A73D6A}"/>
    <cellStyle name="Normal 19 2 2 2 3 5" xfId="3577" xr:uid="{67680CDE-D1B4-4E96-8FBE-5EBC2F22A6B1}"/>
    <cellStyle name="Normal 19 2 2 2 3 5 2" xfId="15365" xr:uid="{D3DF8639-ADEB-4810-A802-8B4A82B4A25F}"/>
    <cellStyle name="Normal 19 2 2 2 3 6" xfId="12881" xr:uid="{CBCE49CF-17BD-4691-B728-9ED56B5B80B9}"/>
    <cellStyle name="Normal 19 2 2 2 4" xfId="554" xr:uid="{70994C24-E331-4A57-8E7C-832E542C4A35}"/>
    <cellStyle name="Normal 19 2 2 2 4 2" xfId="3680" xr:uid="{7F2FF1F9-FDFE-4CB7-ADCA-86E6F0AF14F7}"/>
    <cellStyle name="Normal 19 2 2 2 4 2 2" xfId="15468" xr:uid="{2EBB4E85-32D1-4465-98C3-4FD19AE0131F}"/>
    <cellStyle name="Normal 19 2 2 2 4 3" xfId="13201" xr:uid="{3521FF5B-7995-4AB9-8427-8D3332CB1200}"/>
    <cellStyle name="Normal 19 2 2 2 5" xfId="339" xr:uid="{B65BF872-7A39-47E2-A15A-EB5EBBC7FED9}"/>
    <cellStyle name="Normal 19 2 2 2 5 2" xfId="12987" xr:uid="{599EC786-6A04-4F91-872E-C5B36DADF391}"/>
    <cellStyle name="Normal 19 2 2 2 6" xfId="764" xr:uid="{C4033086-E1C7-4F8B-A795-4A0739DB3606}"/>
    <cellStyle name="Normal 19 2 2 2 6 2" xfId="13411" xr:uid="{E763C4D0-31E9-4659-AD81-11018383C27E}"/>
    <cellStyle name="Normal 19 2 2 2 7" xfId="3470" xr:uid="{5FC82BFF-3407-47BA-98AF-F4B48D18760D}"/>
    <cellStyle name="Normal 19 2 2 2 7 2" xfId="15258" xr:uid="{08EC8FFE-4F5D-4909-B0A6-D5606A6E4109}"/>
    <cellStyle name="Normal 19 2 2 2 8" xfId="12769" xr:uid="{DFC8C3A9-F6D6-4E40-B866-99073ED81D83}"/>
    <cellStyle name="Normal 19 2 2 3" xfId="155" xr:uid="{9624A836-4E35-469E-8663-D30348ED74CF}"/>
    <cellStyle name="Normal 19 2 2 3 2" xfId="257" xr:uid="{4B78D4F5-2A6D-437F-9E5A-07784F97C523}"/>
    <cellStyle name="Normal 19 2 2 3 2 2" xfId="688" xr:uid="{50E21B53-2659-483F-84CC-E41ED7A6E375}"/>
    <cellStyle name="Normal 19 2 2 3 2 2 2" xfId="3814" xr:uid="{070B9013-A7A5-4771-9FD1-C607F38289C5}"/>
    <cellStyle name="Normal 19 2 2 3 2 2 2 2" xfId="15602" xr:uid="{B37C0241-8A38-4237-9217-7F4133C95E93}"/>
    <cellStyle name="Normal 19 2 2 3 2 2 3" xfId="13335" xr:uid="{59AA422D-2789-4B7C-A30F-4B6FFFFE6753}"/>
    <cellStyle name="Normal 19 2 2 3 2 3" xfId="473" xr:uid="{A1F67F52-0D0F-4E44-BFDB-A24BDBB86D15}"/>
    <cellStyle name="Normal 19 2 2 3 2 3 2" xfId="13121" xr:uid="{A0A3C689-B4F6-4274-8D57-6C37685EDC06}"/>
    <cellStyle name="Normal 19 2 2 3 2 4" xfId="890" xr:uid="{ED67B3EB-7724-40E9-BB3E-12B433A28EA2}"/>
    <cellStyle name="Normal 19 2 2 3 2 4 2" xfId="13537" xr:uid="{815FFA60-628C-4781-BF1A-648B08652873}"/>
    <cellStyle name="Normal 19 2 2 3 2 5" xfId="3604" xr:uid="{E85E60B2-21A3-47D2-A652-569D8E9C98EF}"/>
    <cellStyle name="Normal 19 2 2 3 2 5 2" xfId="15392" xr:uid="{03A9E73C-6750-4CEE-BFCD-9409999D0048}"/>
    <cellStyle name="Normal 19 2 2 3 2 6" xfId="12908" xr:uid="{CF5493FD-BEAE-48DF-8475-F448AD94EAB0}"/>
    <cellStyle name="Normal 19 2 2 3 3" xfId="586" xr:uid="{6017EFA8-9C5A-41B9-A13F-653022D9607E}"/>
    <cellStyle name="Normal 19 2 2 3 3 2" xfId="3712" xr:uid="{E3215BAD-A6EB-4F4B-86EF-699D04966166}"/>
    <cellStyle name="Normal 19 2 2 3 3 2 2" xfId="15500" xr:uid="{0B40E5A1-4272-4841-9601-18F6FA3FFD21}"/>
    <cellStyle name="Normal 19 2 2 3 3 3" xfId="13233" xr:uid="{C95F69BA-A832-494B-AF87-BC70E40A349C}"/>
    <cellStyle name="Normal 19 2 2 3 4" xfId="371" xr:uid="{289F67C3-35B8-4C5A-B5FE-50D0F78531CA}"/>
    <cellStyle name="Normal 19 2 2 3 4 2" xfId="13019" xr:uid="{85DF320B-42C2-44DC-B2BD-BFD798DA88D2}"/>
    <cellStyle name="Normal 19 2 2 3 5" xfId="794" xr:uid="{121F8475-698D-4088-8B75-1A6895A54896}"/>
    <cellStyle name="Normal 19 2 2 3 5 2" xfId="13441" xr:uid="{25C6E2E9-CB35-419B-B870-D2E496FB1BD6}"/>
    <cellStyle name="Normal 19 2 2 3 6" xfId="3502" xr:uid="{DC7A79A4-A1B8-4DED-8AF0-8FE5E7D149D1}"/>
    <cellStyle name="Normal 19 2 2 3 6 2" xfId="15290" xr:uid="{E64CE49A-A260-47D7-9ABE-A739CC7F5440}"/>
    <cellStyle name="Normal 19 2 2 3 7" xfId="12806" xr:uid="{34B06D67-6C8A-4712-A26E-DB9EC0F2B7D9}"/>
    <cellStyle name="Normal 19 2 2 4" xfId="206" xr:uid="{7310B282-D89E-48C1-86ED-BBEA75D6BA86}"/>
    <cellStyle name="Normal 19 2 2 4 2" xfId="637" xr:uid="{66BCFAE3-DD4E-4017-AB4B-ABC1F3CE020E}"/>
    <cellStyle name="Normal 19 2 2 4 2 2" xfId="3763" xr:uid="{3CF651CC-A310-45A9-904D-3B879649CDAF}"/>
    <cellStyle name="Normal 19 2 2 4 2 2 2" xfId="15551" xr:uid="{1E37C9D4-C0CA-4261-9C27-283279F31235}"/>
    <cellStyle name="Normal 19 2 2 4 2 3" xfId="13284" xr:uid="{40B195FF-584A-44EF-9FBD-9A9041AC93BB}"/>
    <cellStyle name="Normal 19 2 2 4 3" xfId="422" xr:uid="{B95F16EA-4B66-4E5C-B11B-5F33E6E81539}"/>
    <cellStyle name="Normal 19 2 2 4 3 2" xfId="13070" xr:uid="{20755E4B-B288-47CA-9ECB-70CE6B8125A7}"/>
    <cellStyle name="Normal 19 2 2 4 4" xfId="842" xr:uid="{B01A23AD-2388-4A56-83D2-4C303E6B37C8}"/>
    <cellStyle name="Normal 19 2 2 4 4 2" xfId="13489" xr:uid="{17A76B35-1A3A-4D14-BFBD-260D3D15BF48}"/>
    <cellStyle name="Normal 19 2 2 4 5" xfId="3553" xr:uid="{DDCAF2A1-C5EB-4BEA-B2CD-B2C1BED0D17C}"/>
    <cellStyle name="Normal 19 2 2 4 5 2" xfId="15341" xr:uid="{0F57EEA5-DA14-4FEF-B091-2F3A9BF22353}"/>
    <cellStyle name="Normal 19 2 2 4 6" xfId="12857" xr:uid="{AD2A96AA-60CB-4DBC-B99B-493106D2801A}"/>
    <cellStyle name="Normal 19 2 2 5" xfId="530" xr:uid="{5A0C5A93-5A4D-4612-9040-353574902B2C}"/>
    <cellStyle name="Normal 19 2 2 5 2" xfId="3657" xr:uid="{CDE47E3E-8A29-4C53-B171-4EB61C6B1A07}"/>
    <cellStyle name="Normal 19 2 2 5 2 2" xfId="15445" xr:uid="{E77799EC-C0B1-45CA-8BAF-2B3C458CF0C4}"/>
    <cellStyle name="Normal 19 2 2 5 3" xfId="13177" xr:uid="{589BE1B6-6DEC-4D7D-8DC0-94675836C7B5}"/>
    <cellStyle name="Normal 19 2 2 6" xfId="315" xr:uid="{EEF0FB7C-F08F-4739-A788-E0F3FA051DC3}"/>
    <cellStyle name="Normal 19 2 2 6 2" xfId="12963" xr:uid="{743C1882-2E88-4DC5-AB69-98F0A0318D60}"/>
    <cellStyle name="Normal 19 2 2 7" xfId="741" xr:uid="{75E39966-298A-42DD-8355-88812A0D256C}"/>
    <cellStyle name="Normal 19 2 2 7 2" xfId="13388" xr:uid="{C19426C7-76FB-4B82-B372-5A0C9917AA2E}"/>
    <cellStyle name="Normal 19 2 2 8" xfId="3447" xr:uid="{6AC02568-B391-4232-AA66-A3FD2EC25EB0}"/>
    <cellStyle name="Normal 19 2 2 8 2" xfId="15235" xr:uid="{DCB86663-55BA-4451-8DFA-B46362958AA5}"/>
    <cellStyle name="Normal 19 2 2 9" xfId="12742" xr:uid="{29A15BEE-BE34-4082-A9B2-7B3CA8B3C647}"/>
    <cellStyle name="Normal 19 2 3" xfId="106" xr:uid="{9C025D38-EEEA-42D3-A8EC-01AE89B05D33}"/>
    <cellStyle name="Normal 19 2 3 2" xfId="172" xr:uid="{DE03DF5B-8E04-4011-A8E6-1A22CF8F16D5}"/>
    <cellStyle name="Normal 19 2 3 2 2" xfId="274" xr:uid="{7FD8853F-9483-4116-A9C9-CD2497A2E39A}"/>
    <cellStyle name="Normal 19 2 3 2 2 2" xfId="705" xr:uid="{FB83ABDA-DB90-450E-93D1-83F4B5B7161B}"/>
    <cellStyle name="Normal 19 2 3 2 2 2 2" xfId="3831" xr:uid="{9242CF25-B75D-41A6-8D5D-5EAABDAFC20C}"/>
    <cellStyle name="Normal 19 2 3 2 2 2 2 2" xfId="15619" xr:uid="{DC5D83DA-9BE7-4410-BAD9-081DF62014A6}"/>
    <cellStyle name="Normal 19 2 3 2 2 2 3" xfId="13352" xr:uid="{7C5CD9FB-6065-46D8-A1B9-CDE63E79AB08}"/>
    <cellStyle name="Normal 19 2 3 2 2 3" xfId="490" xr:uid="{E6F0FE5E-903B-49DA-A6D8-8DBA674E8452}"/>
    <cellStyle name="Normal 19 2 3 2 2 3 2" xfId="13138" xr:uid="{32894BBE-F19D-40B6-A7FC-C48436D95D6F}"/>
    <cellStyle name="Normal 19 2 3 2 2 4" xfId="907" xr:uid="{81707969-6BBF-435A-9277-6A5428304CE0}"/>
    <cellStyle name="Normal 19 2 3 2 2 4 2" xfId="13554" xr:uid="{1D27E817-83C1-4101-830B-1D089F168408}"/>
    <cellStyle name="Normal 19 2 3 2 2 5" xfId="3621" xr:uid="{30C09AAB-1445-413B-A0B0-76B8C20B27B2}"/>
    <cellStyle name="Normal 19 2 3 2 2 5 2" xfId="15409" xr:uid="{6ADD57D0-622A-469A-B2E3-1C25FFEC5E13}"/>
    <cellStyle name="Normal 19 2 3 2 2 6" xfId="12925" xr:uid="{46FDE623-013A-4F4D-8FD3-7BD74168F805}"/>
    <cellStyle name="Normal 19 2 3 2 3" xfId="603" xr:uid="{DC803BE0-D49B-400C-AC0C-B96161D4519E}"/>
    <cellStyle name="Normal 19 2 3 2 3 2" xfId="3729" xr:uid="{F0301419-401D-4989-ADD7-4E446919F8E2}"/>
    <cellStyle name="Normal 19 2 3 2 3 2 2" xfId="15517" xr:uid="{0730A143-5F43-4CF5-9451-83D758603AB0}"/>
    <cellStyle name="Normal 19 2 3 2 3 3" xfId="13250" xr:uid="{EFC61002-C1D3-4423-B9ED-0EE678E75461}"/>
    <cellStyle name="Normal 19 2 3 2 4" xfId="388" xr:uid="{A0F8506A-0907-4507-A807-9448BFC1429D}"/>
    <cellStyle name="Normal 19 2 3 2 4 2" xfId="13036" xr:uid="{051E8C90-A65E-47AA-8A0C-C31290A6D397}"/>
    <cellStyle name="Normal 19 2 3 2 5" xfId="810" xr:uid="{5AC97653-5692-4C56-A9A1-E5AE011A9AB1}"/>
    <cellStyle name="Normal 19 2 3 2 5 2" xfId="13457" xr:uid="{4309EBCD-0845-457B-9033-B70132608256}"/>
    <cellStyle name="Normal 19 2 3 2 6" xfId="3519" xr:uid="{613E292C-A5B8-48ED-BDF2-DEFE2AA8E5B8}"/>
    <cellStyle name="Normal 19 2 3 2 6 2" xfId="15307" xr:uid="{211D104A-5015-4134-B4A7-F9C7BF6CBF2A}"/>
    <cellStyle name="Normal 19 2 3 2 7" xfId="12823" xr:uid="{F4FBE058-9131-4A37-945E-7A7E78309692}"/>
    <cellStyle name="Normal 19 2 3 3" xfId="224" xr:uid="{DC8956B2-6CFE-4D8D-82BC-C100354332D6}"/>
    <cellStyle name="Normal 19 2 3 3 2" xfId="655" xr:uid="{FD532B3C-C341-4FB5-BC14-F1E9486FFCD7}"/>
    <cellStyle name="Normal 19 2 3 3 2 2" xfId="3781" xr:uid="{2A82A77A-1583-4E36-9DB0-2E2BAC861CB9}"/>
    <cellStyle name="Normal 19 2 3 3 2 2 2" xfId="15569" xr:uid="{6008EA1A-8DC8-4FF8-BAA5-71AB3A0EC399}"/>
    <cellStyle name="Normal 19 2 3 3 2 3" xfId="13302" xr:uid="{F5C71945-09BB-4687-82BE-DD8833BA7390}"/>
    <cellStyle name="Normal 19 2 3 3 3" xfId="440" xr:uid="{789DC040-BD15-45A4-8E6B-5B63C24BA1B9}"/>
    <cellStyle name="Normal 19 2 3 3 3 2" xfId="13088" xr:uid="{273B0916-F944-46FA-9350-872A129741F4}"/>
    <cellStyle name="Normal 19 2 3 3 4" xfId="859" xr:uid="{B01E0B2B-1690-4988-AC02-A8046EDB01BA}"/>
    <cellStyle name="Normal 19 2 3 3 4 2" xfId="13506" xr:uid="{92B1FD5B-F306-49EB-B2C8-BD2A70DD99A0}"/>
    <cellStyle name="Normal 19 2 3 3 5" xfId="3571" xr:uid="{7631B0A9-22DD-45D9-8882-AB87EF90245A}"/>
    <cellStyle name="Normal 19 2 3 3 5 2" xfId="15359" xr:uid="{2F23F2B0-53BF-4B47-A17F-2266ABD85E1E}"/>
    <cellStyle name="Normal 19 2 3 3 6" xfId="12875" xr:uid="{843A5525-943D-4EAC-A71A-C8A515F78024}"/>
    <cellStyle name="Normal 19 2 3 4" xfId="548" xr:uid="{62BE1D17-BE89-4633-9DFA-55CC0E0DCDDB}"/>
    <cellStyle name="Normal 19 2 3 4 2" xfId="3674" xr:uid="{AD6E1079-420B-4DEF-BB54-602E50586616}"/>
    <cellStyle name="Normal 19 2 3 4 2 2" xfId="15462" xr:uid="{CE880FE6-FF94-4255-93F9-D51A5980C632}"/>
    <cellStyle name="Normal 19 2 3 4 3" xfId="13195" xr:uid="{8E4BA10E-8C0A-4784-94DA-EE5B6240CA8C}"/>
    <cellStyle name="Normal 19 2 3 5" xfId="333" xr:uid="{E1364117-D8AC-4DDD-AF21-F8C9FFF743DF}"/>
    <cellStyle name="Normal 19 2 3 5 2" xfId="12981" xr:uid="{F9010D60-0A87-4ED3-8DA4-78C624E81531}"/>
    <cellStyle name="Normal 19 2 3 6" xfId="758" xr:uid="{9ABBB947-607E-41F9-8CB5-57FC9612BA59}"/>
    <cellStyle name="Normal 19 2 3 6 2" xfId="13405" xr:uid="{F54FB895-AED7-4619-BD07-51F05E3E6EB4}"/>
    <cellStyle name="Normal 19 2 3 7" xfId="3464" xr:uid="{BB136A3A-5B7F-44F1-AD4B-27D6D75B4E61}"/>
    <cellStyle name="Normal 19 2 3 7 2" xfId="15252" xr:uid="{71874D04-D6FC-455E-869B-B57C8D18055D}"/>
    <cellStyle name="Normal 19 2 3 8" xfId="12763" xr:uid="{9CE571DE-0310-4D8B-83F6-96DECED5D361}"/>
    <cellStyle name="Normal 19 2 4" xfId="149" xr:uid="{33E126A3-C1B4-47FF-A123-0B3F7E2DCF28}"/>
    <cellStyle name="Normal 19 2 4 2" xfId="251" xr:uid="{0BA19AB8-494E-47CF-9699-174B1107AD6D}"/>
    <cellStyle name="Normal 19 2 4 2 2" xfId="682" xr:uid="{773CC405-4932-40F5-B788-45C9FC7EA5D9}"/>
    <cellStyle name="Normal 19 2 4 2 2 2" xfId="3808" xr:uid="{326FC844-B742-41B2-B9D7-D826119AE156}"/>
    <cellStyle name="Normal 19 2 4 2 2 2 2" xfId="15596" xr:uid="{8C11A386-B7EF-47B3-A640-FC9E1ECF8A9E}"/>
    <cellStyle name="Normal 19 2 4 2 2 3" xfId="13329" xr:uid="{6A9898A0-14EC-45F6-B175-2B2CFA96766D}"/>
    <cellStyle name="Normal 19 2 4 2 3" xfId="467" xr:uid="{730F0575-76CB-4011-830F-BE918077A666}"/>
    <cellStyle name="Normal 19 2 4 2 3 2" xfId="13115" xr:uid="{46C62A2E-6F9C-4E3A-815F-B8E5B8B85213}"/>
    <cellStyle name="Normal 19 2 4 2 4" xfId="884" xr:uid="{F08EE82A-2821-40C2-BAAF-325F6C23D383}"/>
    <cellStyle name="Normal 19 2 4 2 4 2" xfId="13531" xr:uid="{DCFE05C7-748C-4628-8D41-A994E6D05760}"/>
    <cellStyle name="Normal 19 2 4 2 5" xfId="3598" xr:uid="{6D95E189-0825-416D-9537-150E3FD892B5}"/>
    <cellStyle name="Normal 19 2 4 2 5 2" xfId="15386" xr:uid="{A9E86CB5-15E8-493C-BD75-C9E0063404C4}"/>
    <cellStyle name="Normal 19 2 4 2 6" xfId="12902" xr:uid="{F55E49E7-8561-4849-A9E5-7319C85BBCB4}"/>
    <cellStyle name="Normal 19 2 4 3" xfId="580" xr:uid="{806B3137-42CE-4075-83E7-64B9ADF1E732}"/>
    <cellStyle name="Normal 19 2 4 3 2" xfId="3706" xr:uid="{9FA925EB-12EE-432A-97DB-2C3D2664944D}"/>
    <cellStyle name="Normal 19 2 4 3 2 2" xfId="15494" xr:uid="{E2CA9113-4FBD-487D-82FA-528ED7931C4B}"/>
    <cellStyle name="Normal 19 2 4 3 3" xfId="13227" xr:uid="{C1973190-09ED-4DDD-955E-F8576D50124B}"/>
    <cellStyle name="Normal 19 2 4 4" xfId="365" xr:uid="{4C59F7A4-4E5D-4307-B350-20B53FC9A8BE}"/>
    <cellStyle name="Normal 19 2 4 4 2" xfId="13013" xr:uid="{6851E3FD-7ABA-4224-A5B6-49E70DA0D348}"/>
    <cellStyle name="Normal 19 2 4 5" xfId="788" xr:uid="{C2E4712B-7F3D-4037-9F4D-FEFF4088B581}"/>
    <cellStyle name="Normal 19 2 4 5 2" xfId="13435" xr:uid="{C9BCB076-A8D7-4945-8253-42795F603C4D}"/>
    <cellStyle name="Normal 19 2 4 6" xfId="3496" xr:uid="{C555DEE9-CD60-42F2-BBD3-26461A0E17D5}"/>
    <cellStyle name="Normal 19 2 4 6 2" xfId="15284" xr:uid="{0CC11243-66D7-4E47-8051-8EB71102EA25}"/>
    <cellStyle name="Normal 19 2 4 7" xfId="12800" xr:uid="{E3EDAE42-2843-4DF3-AC41-2215E006DE39}"/>
    <cellStyle name="Normal 19 2 5" xfId="200" xr:uid="{99B9A3C7-9E4A-4653-8E74-FE15580BFC6B}"/>
    <cellStyle name="Normal 19 2 5 2" xfId="631" xr:uid="{585E12BD-4F46-4E7F-9667-19DEAAB4279B}"/>
    <cellStyle name="Normal 19 2 5 2 2" xfId="3757" xr:uid="{4A7A7CEA-174B-40A8-BA0C-3809BC7873A0}"/>
    <cellStyle name="Normal 19 2 5 2 2 2" xfId="15545" xr:uid="{6D401179-3218-4478-B548-434CFF92648B}"/>
    <cellStyle name="Normal 19 2 5 2 3" xfId="13278" xr:uid="{6FE2E6AF-609B-4EA1-B25F-35CB29CE337A}"/>
    <cellStyle name="Normal 19 2 5 3" xfId="416" xr:uid="{C1DA8A2C-592E-4002-98AB-C3A224EF98D8}"/>
    <cellStyle name="Normal 19 2 5 3 2" xfId="13064" xr:uid="{58D81B81-88C6-4A09-9E9D-720F35BE5F55}"/>
    <cellStyle name="Normal 19 2 5 4" xfId="836" xr:uid="{CBBA4B39-55A9-4ED6-A0A1-92B989509593}"/>
    <cellStyle name="Normal 19 2 5 4 2" xfId="13483" xr:uid="{27F2E19B-DEB1-4473-B841-916172E848E2}"/>
    <cellStyle name="Normal 19 2 5 5" xfId="3547" xr:uid="{90C70479-023D-4DC8-81E9-6F9522329D56}"/>
    <cellStyle name="Normal 19 2 5 5 2" xfId="15335" xr:uid="{575F478E-E2E9-4ADE-BB0B-6415DF79DA97}"/>
    <cellStyle name="Normal 19 2 5 6" xfId="12851" xr:uid="{C8F226C8-E6B2-432D-8887-CE05DD8117AD}"/>
    <cellStyle name="Normal 19 2 6" xfId="524" xr:uid="{C79651AF-4243-43DB-8391-BAC1CF52D847}"/>
    <cellStyle name="Normal 19 2 6 2" xfId="3651" xr:uid="{9C2E5B91-AD93-4487-9D3C-7DE42B17D976}"/>
    <cellStyle name="Normal 19 2 6 2 2" xfId="15439" xr:uid="{32D27C2E-5064-44B4-99B4-187EB8E9F99C}"/>
    <cellStyle name="Normal 19 2 6 3" xfId="13171" xr:uid="{15A10481-1C19-4493-B3E0-1520D72FCA1A}"/>
    <cellStyle name="Normal 19 2 7" xfId="309" xr:uid="{B381F72D-B6F6-4F15-8932-C07C1EA9D227}"/>
    <cellStyle name="Normal 19 2 7 2" xfId="12957" xr:uid="{B036374B-1C7F-4142-A088-ED923B88602F}"/>
    <cellStyle name="Normal 19 2 8" xfId="735" xr:uid="{9AE421D2-547C-45B9-B8DA-1F802B30E515}"/>
    <cellStyle name="Normal 19 2 8 2" xfId="13382" xr:uid="{CCF8A319-0627-4BCA-8F72-F679F529971A}"/>
    <cellStyle name="Normal 19 2 9" xfId="3441" xr:uid="{D80D537A-4450-4136-90B8-A1ECCCD0FF70}"/>
    <cellStyle name="Normal 19 2 9 2" xfId="15229" xr:uid="{5B7396B1-2167-4A93-90A3-4F4200CEDFE2}"/>
    <cellStyle name="Normal 19 3" xfId="100" xr:uid="{3C09A91F-6A9B-4409-9FFF-9E3B5070758C}"/>
    <cellStyle name="Normal 19 3 2" xfId="166" xr:uid="{D7CE0087-E912-460A-BF8B-FB706F7DD6BF}"/>
    <cellStyle name="Normal 19 3 2 2" xfId="268" xr:uid="{4D9F87C6-4FBF-40A7-9636-3FE7AE0816ED}"/>
    <cellStyle name="Normal 19 3 2 2 2" xfId="699" xr:uid="{A910AC36-ED9A-4C67-8092-26FFF7097637}"/>
    <cellStyle name="Normal 19 3 2 2 2 2" xfId="3825" xr:uid="{4C6B22AB-F1AE-4F2D-BC23-EB3D5BB303EC}"/>
    <cellStyle name="Normal 19 3 2 2 2 2 2" xfId="15613" xr:uid="{902E88FD-5780-41D5-BD71-671DA36A7E2E}"/>
    <cellStyle name="Normal 19 3 2 2 2 3" xfId="13346" xr:uid="{3A09C48B-CA0D-424A-AA2C-8F241221C0D8}"/>
    <cellStyle name="Normal 19 3 2 2 3" xfId="484" xr:uid="{F6115CE7-A059-4877-B1D5-675927324D6B}"/>
    <cellStyle name="Normal 19 3 2 2 3 2" xfId="13132" xr:uid="{559F10F6-893D-4135-87BE-E3742D86EA24}"/>
    <cellStyle name="Normal 19 3 2 2 4" xfId="901" xr:uid="{DFACDB20-08ED-48FE-84F1-3BD0632A8777}"/>
    <cellStyle name="Normal 19 3 2 2 4 2" xfId="13548" xr:uid="{B62D3193-74F8-4624-B080-DE07F554D401}"/>
    <cellStyle name="Normal 19 3 2 2 5" xfId="3615" xr:uid="{5F57E8D7-D745-4C8D-929D-DDE360C0A212}"/>
    <cellStyle name="Normal 19 3 2 2 5 2" xfId="15403" xr:uid="{21199DEF-1AF5-4770-BFC8-0A53BC031693}"/>
    <cellStyle name="Normal 19 3 2 2 6" xfId="12919" xr:uid="{FEDB3729-E502-4FCC-AC75-3A85CFD14378}"/>
    <cellStyle name="Normal 19 3 2 3" xfId="597" xr:uid="{59155200-0366-4661-9887-A2C86F4BE4FA}"/>
    <cellStyle name="Normal 19 3 2 3 2" xfId="3723" xr:uid="{6606EAC4-66D9-4772-8DA1-971B289D7AAC}"/>
    <cellStyle name="Normal 19 3 2 3 2 2" xfId="15511" xr:uid="{C5365649-D2DC-41E8-9099-4621A13AD29C}"/>
    <cellStyle name="Normal 19 3 2 3 3" xfId="13244" xr:uid="{C8E6B1CB-5472-4C08-938F-83B3611A7B26}"/>
    <cellStyle name="Normal 19 3 2 4" xfId="382" xr:uid="{4C9685C6-5DF7-458C-9B04-471712C5AF90}"/>
    <cellStyle name="Normal 19 3 2 4 2" xfId="13030" xr:uid="{693E4B4E-683A-448B-9257-864CA909A875}"/>
    <cellStyle name="Normal 19 3 2 5" xfId="804" xr:uid="{A266190D-203D-4404-9D7D-E76732561573}"/>
    <cellStyle name="Normal 19 3 2 5 2" xfId="13451" xr:uid="{4AE97F5B-3091-43F8-A70E-F77630E5B7A4}"/>
    <cellStyle name="Normal 19 3 2 6" xfId="3513" xr:uid="{A8AC03A2-EA99-4C32-AA7E-1576D0A791F5}"/>
    <cellStyle name="Normal 19 3 2 6 2" xfId="15301" xr:uid="{61DB775E-B094-458B-BC1B-CC1FBEE0C4C6}"/>
    <cellStyle name="Normal 19 3 2 7" xfId="12817" xr:uid="{278CCE02-341F-43B5-A716-D91F8726ED23}"/>
    <cellStyle name="Normal 19 3 3" xfId="218" xr:uid="{FCE98347-B964-48A8-84A6-BA6CEF3A3B3E}"/>
    <cellStyle name="Normal 19 3 3 2" xfId="649" xr:uid="{30DC456E-4D78-4CF7-BBA0-2E58C0447521}"/>
    <cellStyle name="Normal 19 3 3 2 2" xfId="3775" xr:uid="{6332BA2E-3255-436F-8751-92DA55CF536D}"/>
    <cellStyle name="Normal 19 3 3 2 2 2" xfId="15563" xr:uid="{4D5D6BDC-A0AD-424C-B002-203350F618C5}"/>
    <cellStyle name="Normal 19 3 3 2 3" xfId="13296" xr:uid="{24BFEFEF-FEFC-4192-8D59-6A958D14A0C1}"/>
    <cellStyle name="Normal 19 3 3 3" xfId="434" xr:uid="{C00FD7B0-2537-4210-9748-4CB8B62368F1}"/>
    <cellStyle name="Normal 19 3 3 3 2" xfId="13082" xr:uid="{6AE2AC6C-A347-446B-A19B-26E3A278944E}"/>
    <cellStyle name="Normal 19 3 3 4" xfId="853" xr:uid="{136F0AC5-9896-4B8C-BF05-7F7472116CFC}"/>
    <cellStyle name="Normal 19 3 3 4 2" xfId="13500" xr:uid="{6CB43182-A553-4F59-8D13-EDC70A1EE614}"/>
    <cellStyle name="Normal 19 3 3 5" xfId="3565" xr:uid="{FF15A888-45DC-4BBC-8BCB-22C4ECF72C18}"/>
    <cellStyle name="Normal 19 3 3 5 2" xfId="15353" xr:uid="{03BECE7C-4B34-4459-8CA7-17C9BA2CD245}"/>
    <cellStyle name="Normal 19 3 3 6" xfId="12869" xr:uid="{FF9FA714-BD45-408B-994F-90A562DB098E}"/>
    <cellStyle name="Normal 19 3 4" xfId="542" xr:uid="{E79F0CA6-19C5-4DC5-B74E-02F5A4FDEC55}"/>
    <cellStyle name="Normal 19 3 4 2" xfId="3668" xr:uid="{14D0B10F-B8E1-47C4-A6FB-1B86A5521829}"/>
    <cellStyle name="Normal 19 3 4 2 2" xfId="15456" xr:uid="{94732FF4-947F-4CDB-B4F7-F371F16D4840}"/>
    <cellStyle name="Normal 19 3 4 3" xfId="13189" xr:uid="{608B99F8-8E71-477B-A5FD-E3CFD0CCD118}"/>
    <cellStyle name="Normal 19 3 5" xfId="327" xr:uid="{A888CF5C-0CD6-41B0-B5CA-8B44D2C5E80F}"/>
    <cellStyle name="Normal 19 3 5 2" xfId="12975" xr:uid="{3A051C0D-F8F3-4D9F-83C1-29721DF3B0F1}"/>
    <cellStyle name="Normal 19 3 6" xfId="752" xr:uid="{0A8C1CBF-9663-45AB-A986-ECC2BA25E3B1}"/>
    <cellStyle name="Normal 19 3 6 2" xfId="13399" xr:uid="{C8EA5A4B-1728-45A8-B8C9-E51EFA5B10CA}"/>
    <cellStyle name="Normal 19 3 7" xfId="3458" xr:uid="{D77D288D-99B8-4BE8-AFAE-FDA91C32FC58}"/>
    <cellStyle name="Normal 19 3 7 2" xfId="15246" xr:uid="{22D4A10D-9489-4C12-9CE0-79DAF580B2FC}"/>
    <cellStyle name="Normal 19 3 8" xfId="12757" xr:uid="{C330DCA4-54E6-43EA-B112-D69222966261}"/>
    <cellStyle name="Normal 19 4" xfId="118" xr:uid="{5AEDFE71-E267-4DC8-A529-0013D59A2807}"/>
    <cellStyle name="Normal 19 4 2" xfId="183" xr:uid="{691F441E-1441-4118-ABE3-4D4651071012}"/>
    <cellStyle name="Normal 19 4 2 2" xfId="286" xr:uid="{5EADF59D-3F12-4E52-AD8B-ED43BE78A042}"/>
    <cellStyle name="Normal 19 4 2 2 2" xfId="717" xr:uid="{7445EE06-E26B-4747-ADD4-ECCF809CEC69}"/>
    <cellStyle name="Normal 19 4 2 2 2 2" xfId="3843" xr:uid="{79EDBC63-FD9D-4924-814C-84C8892B6135}"/>
    <cellStyle name="Normal 19 4 2 2 2 2 2" xfId="15631" xr:uid="{9B068DBF-FA35-410A-8AA7-738A6465CF4B}"/>
    <cellStyle name="Normal 19 4 2 2 2 3" xfId="13364" xr:uid="{9B0BCEB2-D24A-4846-9D06-41C9D49EE50A}"/>
    <cellStyle name="Normal 19 4 2 2 3" xfId="502" xr:uid="{EB451835-3C7D-484F-9341-2E8ECD9DD593}"/>
    <cellStyle name="Normal 19 4 2 2 3 2" xfId="13150" xr:uid="{0EC1A4C0-4171-4902-B46C-96F3B87EE898}"/>
    <cellStyle name="Normal 19 4 2 2 4" xfId="918" xr:uid="{C2136BFD-9909-485E-A993-3EE20DE751F2}"/>
    <cellStyle name="Normal 19 4 2 2 4 2" xfId="13565" xr:uid="{D6FBBEC3-7122-4C2D-9370-A7741295CDA7}"/>
    <cellStyle name="Normal 19 4 2 2 5" xfId="3633" xr:uid="{A2D0355E-A4DF-4370-99A4-88D755212AFE}"/>
    <cellStyle name="Normal 19 4 2 2 5 2" xfId="15421" xr:uid="{BFF6E23F-C3FB-496C-9AA0-034B4FB90580}"/>
    <cellStyle name="Normal 19 4 2 2 6" xfId="12937" xr:uid="{C228CAE5-7AA8-4405-ACFC-5279CD39ED6A}"/>
    <cellStyle name="Normal 19 4 2 3" xfId="614" xr:uid="{96BFF746-63A2-4030-A4EA-7837D55DD081}"/>
    <cellStyle name="Normal 19 4 2 3 2" xfId="3740" xr:uid="{43B0FFC1-637F-4372-A083-8224533C2FBA}"/>
    <cellStyle name="Normal 19 4 2 3 2 2" xfId="15528" xr:uid="{FCDF8BCF-CD29-4741-94CE-EC0FA2F3CC12}"/>
    <cellStyle name="Normal 19 4 2 3 3" xfId="13261" xr:uid="{C244E1E1-53DB-46C1-8F09-FA39CE210009}"/>
    <cellStyle name="Normal 19 4 2 4" xfId="399" xr:uid="{3F0A8B32-FC9C-473B-98D1-63634D18FFCD}"/>
    <cellStyle name="Normal 19 4 2 4 2" xfId="13047" xr:uid="{0463B7BA-65D9-478E-AC1D-B4FC3546C885}"/>
    <cellStyle name="Normal 19 4 2 5" xfId="820" xr:uid="{D493641C-5052-41A8-86F7-07DF2CA8D249}"/>
    <cellStyle name="Normal 19 4 2 5 2" xfId="13467" xr:uid="{5324A612-E9A9-453C-9866-24F5E1547698}"/>
    <cellStyle name="Normal 19 4 2 6" xfId="3530" xr:uid="{5668D1FE-CE35-4E31-A83F-E1AD3611C821}"/>
    <cellStyle name="Normal 19 4 2 6 2" xfId="15318" xr:uid="{C8E13D63-72B0-4809-9930-85F2584F8376}"/>
    <cellStyle name="Normal 19 4 2 7" xfId="12834" xr:uid="{0AA27FF0-4896-4CA9-B2EC-31CC56B62671}"/>
    <cellStyle name="Normal 19 4 3" xfId="236" xr:uid="{C778194A-86AA-4A08-B97B-E074EACBABFB}"/>
    <cellStyle name="Normal 19 4 3 2" xfId="667" xr:uid="{6B92C42A-E21E-423C-A12D-8FE32C400145}"/>
    <cellStyle name="Normal 19 4 3 2 2" xfId="3793" xr:uid="{BB3D9954-8D52-41D6-854F-4CA7E2A1D272}"/>
    <cellStyle name="Normal 19 4 3 2 2 2" xfId="15581" xr:uid="{1A6706AA-B4F0-482F-AD9F-93C520D5864E}"/>
    <cellStyle name="Normal 19 4 3 2 3" xfId="13314" xr:uid="{C9F51183-02A0-450E-AA8F-7ADE56242267}"/>
    <cellStyle name="Normal 19 4 3 3" xfId="452" xr:uid="{46CF792F-E705-4193-B1E1-CA53912A3EC2}"/>
    <cellStyle name="Normal 19 4 3 3 2" xfId="13100" xr:uid="{3A7B3A60-14C4-4692-938C-80CF93BED985}"/>
    <cellStyle name="Normal 19 4 3 4" xfId="870" xr:uid="{DBE2B558-9728-40ED-B646-38ACBF14CBE1}"/>
    <cellStyle name="Normal 19 4 3 4 2" xfId="13517" xr:uid="{83ED669E-F67A-4F59-B92D-D84458BA8E3B}"/>
    <cellStyle name="Normal 19 4 3 5" xfId="3583" xr:uid="{1B7824FA-23A7-4175-9F50-2BFF26CFCC57}"/>
    <cellStyle name="Normal 19 4 3 5 2" xfId="15371" xr:uid="{F6F763D5-D078-47B3-8A91-DB2794F70D57}"/>
    <cellStyle name="Normal 19 4 3 6" xfId="12887" xr:uid="{70CEEB35-82F0-4BE7-BEE9-7DBCC43BEB3D}"/>
    <cellStyle name="Normal 19 4 4" xfId="560" xr:uid="{A553AF17-E5F7-4B61-B7B2-0EB3A2635899}"/>
    <cellStyle name="Normal 19 4 4 2" xfId="3686" xr:uid="{6406BFE5-8664-4D22-AF2A-63EFB2EF8172}"/>
    <cellStyle name="Normal 19 4 4 2 2" xfId="15474" xr:uid="{9616DD3D-DD19-4471-AFA5-2B402234E6A5}"/>
    <cellStyle name="Normal 19 4 4 3" xfId="13207" xr:uid="{2518EE78-3E42-4533-8099-67C700AA7BC8}"/>
    <cellStyle name="Normal 19 4 5" xfId="345" xr:uid="{DF44B97E-DF27-43D5-84FA-42F3FE5F6948}"/>
    <cellStyle name="Normal 19 4 5 2" xfId="12993" xr:uid="{A1056B4B-E60E-42D6-88F9-38A2DF3A355C}"/>
    <cellStyle name="Normal 19 4 6" xfId="769" xr:uid="{24F7ED45-02BA-467E-A435-664B6C7CBF9F}"/>
    <cellStyle name="Normal 19 4 6 2" xfId="13416" xr:uid="{5A41DCDD-11F3-4ED8-B36A-C624F53BE4D2}"/>
    <cellStyle name="Normal 19 4 7" xfId="3476" xr:uid="{021E28FA-8BDD-4141-A755-DDA3EF27BD55}"/>
    <cellStyle name="Normal 19 4 7 2" xfId="15264" xr:uid="{E203D031-4A9B-4D08-A0C6-20ECF06388A3}"/>
    <cellStyle name="Normal 19 4 8" xfId="12775" xr:uid="{5E0449C6-827B-4F35-AC6E-801AC7138C5B}"/>
    <cellStyle name="Normal 19 5" xfId="143" xr:uid="{59AA73F2-DCA4-433B-83D8-0C639237F7F3}"/>
    <cellStyle name="Normal 19 5 2" xfId="245" xr:uid="{76E8CE39-777D-45F0-96A6-DA57ABA3F25E}"/>
    <cellStyle name="Normal 19 5 2 2" xfId="676" xr:uid="{BB3A86C7-03DE-460E-929D-F598230548D3}"/>
    <cellStyle name="Normal 19 5 2 2 2" xfId="3802" xr:uid="{25F4DF8A-3D84-4AA6-9802-7C26CDB70CEB}"/>
    <cellStyle name="Normal 19 5 2 2 2 2" xfId="15590" xr:uid="{114A1B04-5E97-44F1-80DC-1195A5AF1E05}"/>
    <cellStyle name="Normal 19 5 2 2 3" xfId="13323" xr:uid="{A4910C70-E926-41F9-BFB2-2369ADBCF248}"/>
    <cellStyle name="Normal 19 5 2 3" xfId="461" xr:uid="{B735A9A4-66FC-4D01-BF56-9082298B5A5A}"/>
    <cellStyle name="Normal 19 5 2 3 2" xfId="13109" xr:uid="{BD8B03A4-85E7-43ED-B333-3C34DEB6945A}"/>
    <cellStyle name="Normal 19 5 2 4" xfId="878" xr:uid="{4EA49643-B837-4241-980E-BF7228D2FE5D}"/>
    <cellStyle name="Normal 19 5 2 4 2" xfId="13525" xr:uid="{4E339C04-E8AF-452A-8C94-B18E1BBC4CFE}"/>
    <cellStyle name="Normal 19 5 2 5" xfId="3592" xr:uid="{62F494F7-E484-484E-9132-425B6F4ABF02}"/>
    <cellStyle name="Normal 19 5 2 5 2" xfId="15380" xr:uid="{E85A0C88-184C-47B7-AD34-B67E980B3783}"/>
    <cellStyle name="Normal 19 5 2 6" xfId="12896" xr:uid="{8E61D8C0-B11D-49B8-8689-EBD702CB163C}"/>
    <cellStyle name="Normal 19 5 3" xfId="574" xr:uid="{BF1386F8-8BE4-4A3D-A10F-3DCC335893A0}"/>
    <cellStyle name="Normal 19 5 3 2" xfId="3700" xr:uid="{81952722-AAED-4B95-9BD3-E61DB13F7649}"/>
    <cellStyle name="Normal 19 5 3 2 2" xfId="15488" xr:uid="{68DE74F9-9114-475B-B4ED-D7404107E937}"/>
    <cellStyle name="Normal 19 5 3 3" xfId="13221" xr:uid="{9EDCCD33-5AD7-4837-9047-64ED550EEA69}"/>
    <cellStyle name="Normal 19 5 4" xfId="359" xr:uid="{A2C3773D-84C5-4424-94A5-050DE2DF5C9A}"/>
    <cellStyle name="Normal 19 5 4 2" xfId="13007" xr:uid="{1A379053-4841-4CEC-AD12-777192B86517}"/>
    <cellStyle name="Normal 19 5 5" xfId="782" xr:uid="{CDC50BBB-5A29-43A5-A938-339D8182CD19}"/>
    <cellStyle name="Normal 19 5 5 2" xfId="13429" xr:uid="{1BA3F7F0-D296-403E-BEA6-B5ACC50DC5F9}"/>
    <cellStyle name="Normal 19 5 6" xfId="3490" xr:uid="{30E8B3A2-A94E-40EC-B23B-BC5DF35263BC}"/>
    <cellStyle name="Normal 19 5 6 2" xfId="15278" xr:uid="{6EA786FD-B6CF-4F7B-BB6F-E881FA3ACA5A}"/>
    <cellStyle name="Normal 19 5 7" xfId="12794" xr:uid="{094EDF5C-655A-4B76-B137-1DF6B8FD42AC}"/>
    <cellStyle name="Normal 19 6" xfId="194" xr:uid="{CCD4EBD0-13B6-43A2-BFFF-8115C81FD04F}"/>
    <cellStyle name="Normal 19 6 2" xfId="625" xr:uid="{A353B417-D01D-44FD-82B4-046DDB654E27}"/>
    <cellStyle name="Normal 19 6 2 2" xfId="3751" xr:uid="{011AD9BC-775E-4864-AF54-44F3035768F8}"/>
    <cellStyle name="Normal 19 6 2 2 2" xfId="15539" xr:uid="{282291EC-D5C1-4DF1-A5A2-3E06170DD938}"/>
    <cellStyle name="Normal 19 6 2 3" xfId="13272" xr:uid="{829AB713-CFC2-434A-B33F-696B620E5683}"/>
    <cellStyle name="Normal 19 6 3" xfId="410" xr:uid="{6D510AA3-5D6A-4D7A-AD63-81320A2C53FD}"/>
    <cellStyle name="Normal 19 6 3 2" xfId="13058" xr:uid="{65E2C5D2-0B86-415F-B827-C4F24F8E1ED4}"/>
    <cellStyle name="Normal 19 6 4" xfId="830" xr:uid="{83C8F468-DF6F-48AC-808B-C106C629A3BF}"/>
    <cellStyle name="Normal 19 6 4 2" xfId="13477" xr:uid="{313AEC4D-484F-43B9-B2E8-3A37808E2A7F}"/>
    <cellStyle name="Normal 19 6 5" xfId="3541" xr:uid="{718D4614-F6C3-476F-A88A-2012FCCCA9D2}"/>
    <cellStyle name="Normal 19 6 5 2" xfId="15329" xr:uid="{09E09386-C709-4535-9846-776D0237B125}"/>
    <cellStyle name="Normal 19 6 6" xfId="12845" xr:uid="{3C8BF98E-4D06-4644-AD1F-26D7ADA5815B}"/>
    <cellStyle name="Normal 19 7" xfId="518" xr:uid="{C1066D2B-E232-4709-93F7-26C44D1AC89C}"/>
    <cellStyle name="Normal 19 7 2" xfId="1478" xr:uid="{083B0063-D029-400B-B8F3-E8660ACC983C}"/>
    <cellStyle name="Normal 19 7 3" xfId="3645" xr:uid="{B7F56E56-B39A-427B-98D2-F129ECEA8247}"/>
    <cellStyle name="Normal 19 7 3 2" xfId="15433" xr:uid="{67083BE0-857D-4D4B-A0C2-EF330FD0ADE7}"/>
    <cellStyle name="Normal 19 7 4" xfId="13165" xr:uid="{C9E6583C-13C4-40C3-AA78-1701879533BE}"/>
    <cellStyle name="Normal 19 8" xfId="303" xr:uid="{339DF2D9-6D51-42D2-96D2-342564FB8675}"/>
    <cellStyle name="Normal 19 8 2" xfId="12951" xr:uid="{86D54883-B7EE-41A8-B744-118784C79983}"/>
    <cellStyle name="Normal 19 9" xfId="729" xr:uid="{2C736398-0A31-4DC3-89A2-E0BD700105B6}"/>
    <cellStyle name="Normal 19 9 2" xfId="13376" xr:uid="{48834ABF-26AB-4EC5-A7D4-975139DCFD0C}"/>
    <cellStyle name="Normal 191" xfId="1078" xr:uid="{2BF16779-4931-4E38-B6F3-33E4330217E7}"/>
    <cellStyle name="Normal 2" xfId="1" xr:uid="{0EA13128-1D13-460C-8E65-24C8F2416E78}"/>
    <cellStyle name="Normal 2 10" xfId="78" xr:uid="{988EF258-E722-466E-BF14-38286A1247E4}"/>
    <cellStyle name="Normal 2 10 10" xfId="11098" xr:uid="{D71591ED-96D6-4615-BEFB-D6F2879E45BC}"/>
    <cellStyle name="Normal 2 10 10 2" xfId="22554" xr:uid="{7431DFCA-CBF4-4A28-81A0-5D570AA4B010}"/>
    <cellStyle name="Normal 2 10 11" xfId="12741" xr:uid="{900099A1-2583-4714-AFF7-4C6BDDCEB67D}"/>
    <cellStyle name="Normal 2 10 2" xfId="111" xr:uid="{B1D946E1-0824-4141-A847-207AEB70EF0C}"/>
    <cellStyle name="Normal 2 10 2 2" xfId="177" xr:uid="{95391D25-2DE0-4973-9885-0345654E1E97}"/>
    <cellStyle name="Normal 2 10 2 2 2" xfId="279" xr:uid="{0C1FF84E-A1CA-4407-A2D7-A7C05DD71EE3}"/>
    <cellStyle name="Normal 2 10 2 2 2 2" xfId="710" xr:uid="{25A1DD9B-9EDC-4B19-846B-E12A97A24705}"/>
    <cellStyle name="Normal 2 10 2 2 2 2 2" xfId="3836" xr:uid="{F5B4A493-609E-41A6-92BF-C352B474EB6C}"/>
    <cellStyle name="Normal 2 10 2 2 2 2 2 2" xfId="15624" xr:uid="{4F6AFC68-1378-4797-96FB-43892F316439}"/>
    <cellStyle name="Normal 2 10 2 2 2 2 3" xfId="13357" xr:uid="{5EC3B0DA-0E32-4EE8-8E4D-D588A97E447D}"/>
    <cellStyle name="Normal 2 10 2 2 2 3" xfId="495" xr:uid="{67C404EA-F20D-4708-9295-B18225DA6B4B}"/>
    <cellStyle name="Normal 2 10 2 2 2 3 2" xfId="13143" xr:uid="{B801BF1A-C831-4E70-B84F-16169526FDD0}"/>
    <cellStyle name="Normal 2 10 2 2 2 4" xfId="912" xr:uid="{4D8262B4-CCD6-4A47-8CCC-9BEB8E132AA2}"/>
    <cellStyle name="Normal 2 10 2 2 2 4 2" xfId="13559" xr:uid="{07120054-072E-4F76-A740-A7352CB54848}"/>
    <cellStyle name="Normal 2 10 2 2 2 5" xfId="3626" xr:uid="{E106A136-07C0-4AEF-85FE-4C325C05826F}"/>
    <cellStyle name="Normal 2 10 2 2 2 5 2" xfId="15414" xr:uid="{4DBD36AD-F961-400E-93AB-1C7F3617CC5C}"/>
    <cellStyle name="Normal 2 10 2 2 2 6" xfId="12930" xr:uid="{54AFDDA6-8EB0-4D9E-8162-BF532826D4CC}"/>
    <cellStyle name="Normal 2 10 2 2 3" xfId="608" xr:uid="{1E48E3B2-FE7D-4D8A-A555-D917B7364B96}"/>
    <cellStyle name="Normal 2 10 2 2 3 2" xfId="3734" xr:uid="{F128F322-A1D4-44F6-A349-35A13E123438}"/>
    <cellStyle name="Normal 2 10 2 2 3 2 2" xfId="15522" xr:uid="{09A95DE7-30AF-43ED-9E2B-5C19C336341B}"/>
    <cellStyle name="Normal 2 10 2 2 3 3" xfId="13255" xr:uid="{CC80E0DC-0678-4DBE-992B-0A115C471F84}"/>
    <cellStyle name="Normal 2 10 2 2 4" xfId="393" xr:uid="{9ECC6E21-65CC-4D97-A265-5FD9822625AE}"/>
    <cellStyle name="Normal 2 10 2 2 4 2" xfId="13041" xr:uid="{991674A3-291E-454D-BA05-6F8C1A336083}"/>
    <cellStyle name="Normal 2 10 2 2 5" xfId="815" xr:uid="{DBC8457E-FCA8-45D8-9D54-59314B6CB736}"/>
    <cellStyle name="Normal 2 10 2 2 5 2" xfId="13462" xr:uid="{F2B0CE05-307A-4C96-85EC-0A1F460517FB}"/>
    <cellStyle name="Normal 2 10 2 2 6" xfId="3524" xr:uid="{9C1816E0-89F8-469C-8D7A-6287E02B771D}"/>
    <cellStyle name="Normal 2 10 2 2 6 2" xfId="15312" xr:uid="{12D03658-BC42-4E6C-8BA7-4439D20FB760}"/>
    <cellStyle name="Normal 2 10 2 2 7" xfId="12828" xr:uid="{D3C1F594-552F-4802-843B-DC96FA27AC7E}"/>
    <cellStyle name="Normal 2 10 2 3" xfId="229" xr:uid="{A7388475-CD97-4B10-A1A7-0AE8A6994013}"/>
    <cellStyle name="Normal 2 10 2 3 2" xfId="660" xr:uid="{A24809EE-6968-4B61-8B7F-80C6F232C5C5}"/>
    <cellStyle name="Normal 2 10 2 3 2 2" xfId="3786" xr:uid="{6EB68861-3A33-4D37-BEF7-188ED73C1581}"/>
    <cellStyle name="Normal 2 10 2 3 2 2 2" xfId="15574" xr:uid="{9AA945A7-DFF0-4B38-9FE8-6651EE2AFFB0}"/>
    <cellStyle name="Normal 2 10 2 3 2 3" xfId="13307" xr:uid="{F5D5B44C-7EA6-45C3-BE85-E9196532FA84}"/>
    <cellStyle name="Normal 2 10 2 3 3" xfId="445" xr:uid="{8641380D-F03A-49C0-8A7D-E7E04F1E7F3D}"/>
    <cellStyle name="Normal 2 10 2 3 3 2" xfId="13093" xr:uid="{C41527A3-600C-4D53-9188-DD8BD154D0EE}"/>
    <cellStyle name="Normal 2 10 2 3 4" xfId="864" xr:uid="{FD158D77-B356-49F9-AEE2-8242924A49B2}"/>
    <cellStyle name="Normal 2 10 2 3 4 2" xfId="13511" xr:uid="{D494451B-BFFC-42D9-BDA5-A06D5AC0EE0C}"/>
    <cellStyle name="Normal 2 10 2 3 5" xfId="3576" xr:uid="{A4514EBF-F7E6-43DB-AB56-EA2B75ECCC16}"/>
    <cellStyle name="Normal 2 10 2 3 5 2" xfId="15364" xr:uid="{E5D1964B-45EC-4BC0-B15B-3E73D6CA0948}"/>
    <cellStyle name="Normal 2 10 2 3 6" xfId="12880" xr:uid="{E1AB9265-154A-4849-BE0D-790ABFA6A9B2}"/>
    <cellStyle name="Normal 2 10 2 4" xfId="553" xr:uid="{82EFE804-8976-47F1-86E5-FDEF2AC135F8}"/>
    <cellStyle name="Normal 2 10 2 4 2" xfId="3679" xr:uid="{4AD430B7-8DBF-4DC1-A3D9-543960BE5508}"/>
    <cellStyle name="Normal 2 10 2 4 2 2" xfId="15467" xr:uid="{3D6D5E1E-58FD-4360-A35E-78B1232B49C5}"/>
    <cellStyle name="Normal 2 10 2 4 3" xfId="13200" xr:uid="{9D59B7C6-C17A-458F-BA08-C8FEFB48EF25}"/>
    <cellStyle name="Normal 2 10 2 5" xfId="338" xr:uid="{75911D4B-CE81-4289-A168-13465A9B7E25}"/>
    <cellStyle name="Normal 2 10 2 5 2" xfId="12986" xr:uid="{AF4AACAF-8DF5-4EE6-AA8F-6949275803A4}"/>
    <cellStyle name="Normal 2 10 2 6" xfId="763" xr:uid="{0029E354-E8A6-4F45-AA7E-31D877688BBD}"/>
    <cellStyle name="Normal 2 10 2 6 2" xfId="13410" xr:uid="{CC1F7ECF-F589-4263-935E-067F33844B9C}"/>
    <cellStyle name="Normal 2 10 2 7" xfId="3469" xr:uid="{F833D31C-2182-4700-8C7B-A8627C815C15}"/>
    <cellStyle name="Normal 2 10 2 7 2" xfId="15257" xr:uid="{35A4FF23-4CCF-4064-8AAD-565D2EB006E6}"/>
    <cellStyle name="Normal 2 10 2 8" xfId="12768" xr:uid="{CD36FC52-C6D6-4B45-BCEA-F15FD3D717CB}"/>
    <cellStyle name="Normal 2 10 3" xfId="126" xr:uid="{7259236A-1BA1-4DD8-A382-DD2A37E73693}"/>
    <cellStyle name="Normal 2 10 3 2" xfId="256" xr:uid="{58FBAAC4-64F0-4D79-B785-8A2629281281}"/>
    <cellStyle name="Normal 2 10 3 2 2" xfId="687" xr:uid="{2C8AA4B0-90F9-432C-8EBD-009560CC4D80}"/>
    <cellStyle name="Normal 2 10 3 2 2 2" xfId="3813" xr:uid="{375AFA29-0C27-49FA-8866-D5A89167134D}"/>
    <cellStyle name="Normal 2 10 3 2 2 2 2" xfId="15601" xr:uid="{099C87C8-81F3-4E84-AD42-68D12E8E49D6}"/>
    <cellStyle name="Normal 2 10 3 2 2 3" xfId="13334" xr:uid="{3E17E319-24D7-4DBA-B9BE-C71C371DE76E}"/>
    <cellStyle name="Normal 2 10 3 2 3" xfId="472" xr:uid="{82207182-F08A-45F8-AC7C-7A94CB6A0E12}"/>
    <cellStyle name="Normal 2 10 3 2 3 2" xfId="13120" xr:uid="{E1A4E691-F219-4440-888B-CADD5C1C1B3E}"/>
    <cellStyle name="Normal 2 10 3 2 4" xfId="889" xr:uid="{937C19E9-D02B-4B10-9797-95D72204F703}"/>
    <cellStyle name="Normal 2 10 3 2 4 2" xfId="13536" xr:uid="{8B796DF2-7B59-41DC-83FB-A8CD294E7878}"/>
    <cellStyle name="Normal 2 10 3 2 5" xfId="3603" xr:uid="{E38BB9ED-3771-4624-8B4D-5EB0B42B102A}"/>
    <cellStyle name="Normal 2 10 3 2 5 2" xfId="15391" xr:uid="{262C2D29-7E1F-4945-B999-5EC58FDEBCB7}"/>
    <cellStyle name="Normal 2 10 3 2 6" xfId="12907" xr:uid="{C69694A8-7CD4-42FE-9782-0912C45F508F}"/>
    <cellStyle name="Normal 2 10 3 3" xfId="564" xr:uid="{464F0FCF-E579-4F3B-A616-7C7F3AF4901B}"/>
    <cellStyle name="Normal 2 10 3 3 2" xfId="3690" xr:uid="{730C4045-B833-44C4-A894-36F7286C753C}"/>
    <cellStyle name="Normal 2 10 3 3 2 2" xfId="15478" xr:uid="{6312ACEF-9A80-4A7A-934B-291F40683AC8}"/>
    <cellStyle name="Normal 2 10 3 3 3" xfId="13211" xr:uid="{7985F629-A133-4DCE-879D-475A9C84CE5D}"/>
    <cellStyle name="Normal 2 10 3 4" xfId="349" xr:uid="{ACF14B91-0A4B-46B0-82D9-A4CF92FD5F96}"/>
    <cellStyle name="Normal 2 10 3 4 2" xfId="12997" xr:uid="{F6A7AE47-E071-4D5D-8170-C383A2046B40}"/>
    <cellStyle name="Normal 2 10 3 5" xfId="772" xr:uid="{08CD9F81-859C-422F-BE48-D5A0D28E2632}"/>
    <cellStyle name="Normal 2 10 3 5 2" xfId="13419" xr:uid="{A17FF6CA-2F69-4A31-88CB-501AFC3F7279}"/>
    <cellStyle name="Normal 2 10 3 6" xfId="3480" xr:uid="{219D120E-28EA-41C1-A729-B5B2D676B78F}"/>
    <cellStyle name="Normal 2 10 3 6 2" xfId="15268" xr:uid="{B90236C5-26FA-45C4-A4F3-23F92637E83F}"/>
    <cellStyle name="Normal 2 10 3 7" xfId="11099" xr:uid="{2E8D61D3-1D8C-45CE-92A7-A7CF9088C02E}"/>
    <cellStyle name="Normal 2 10 3 7 2" xfId="22555" xr:uid="{CBD830C5-4E30-4093-B4D7-D4A17E62DFEB}"/>
    <cellStyle name="Normal 2 10 3 8" xfId="12781" xr:uid="{87461CFC-8938-49EF-A155-057565BB3CFA}"/>
    <cellStyle name="Normal 2 10 4" xfId="154" xr:uid="{4261E3AA-7F93-4332-AC5E-96A3C5AEE693}"/>
    <cellStyle name="Normal 2 10 4 2" xfId="585" xr:uid="{8EFB81F4-8642-4043-B19F-FB8303BFC50E}"/>
    <cellStyle name="Normal 2 10 4 2 2" xfId="3711" xr:uid="{3D33BE59-D81D-4E34-9AFB-1394006A3BD7}"/>
    <cellStyle name="Normal 2 10 4 2 2 2" xfId="15499" xr:uid="{77EF0768-7136-4AE4-BE08-3B764BDEE2F1}"/>
    <cellStyle name="Normal 2 10 4 2 3" xfId="13232" xr:uid="{F4B170EB-4710-466E-A9E9-5AA275D52983}"/>
    <cellStyle name="Normal 2 10 4 3" xfId="370" xr:uid="{B9D53232-8DD3-494B-AD5B-B692B25346F3}"/>
    <cellStyle name="Normal 2 10 4 3 2" xfId="13018" xr:uid="{CA087A53-EFFC-4255-A427-72102B7D80AB}"/>
    <cellStyle name="Normal 2 10 4 4" xfId="793" xr:uid="{EF9DF6EC-5255-4548-AC50-78015A332283}"/>
    <cellStyle name="Normal 2 10 4 4 2" xfId="13440" xr:uid="{EBF20E54-4122-456A-86DF-9D45F67553A5}"/>
    <cellStyle name="Normal 2 10 4 5" xfId="3501" xr:uid="{989C8B8C-8011-4F82-B6F9-045D8A47713F}"/>
    <cellStyle name="Normal 2 10 4 5 2" xfId="15289" xr:uid="{EA4951A6-ED35-4779-BFFD-F0A37F4036BD}"/>
    <cellStyle name="Normal 2 10 4 6" xfId="12805" xr:uid="{B561222D-25E2-43AC-BCA0-2838E05C00C8}"/>
    <cellStyle name="Normal 2 10 5" xfId="205" xr:uid="{B66BB4EE-31CC-466A-9EE3-A7051DB33535}"/>
    <cellStyle name="Normal 2 10 5 2" xfId="636" xr:uid="{A199A057-236A-41A5-B4EF-D5B9576CAE03}"/>
    <cellStyle name="Normal 2 10 5 2 2" xfId="3762" xr:uid="{748AF5F7-4F06-4C63-AA3E-7F0B0F5809B2}"/>
    <cellStyle name="Normal 2 10 5 2 2 2" xfId="15550" xr:uid="{C51163E4-523E-4F60-883D-7757BAA85D6C}"/>
    <cellStyle name="Normal 2 10 5 2 3" xfId="13283" xr:uid="{EB631F0F-8F5A-431E-A97D-E970DB4236BD}"/>
    <cellStyle name="Normal 2 10 5 3" xfId="421" xr:uid="{A7D8903D-3C55-4564-8C15-E20693DCC4A9}"/>
    <cellStyle name="Normal 2 10 5 3 2" xfId="13069" xr:uid="{80451708-55A5-4F95-8A23-4EA3BD6B551C}"/>
    <cellStyle name="Normal 2 10 5 4" xfId="841" xr:uid="{F5EB29E1-F284-4982-BFE9-F0180C13942B}"/>
    <cellStyle name="Normal 2 10 5 4 2" xfId="13488" xr:uid="{DDE27AA8-8D40-42E8-BCC3-E58286A8BCCC}"/>
    <cellStyle name="Normal 2 10 5 5" xfId="3552" xr:uid="{5134C71A-EDF0-47DC-B39F-4A5C13B8626F}"/>
    <cellStyle name="Normal 2 10 5 5 2" xfId="15340" xr:uid="{BC72D3EE-E732-4DD9-8C49-094A96299656}"/>
    <cellStyle name="Normal 2 10 5 6" xfId="12856" xr:uid="{2051B5DD-C0C0-4F32-8C5A-F450D274C48A}"/>
    <cellStyle name="Normal 2 10 6" xfId="529" xr:uid="{EC39583B-02D1-4866-AE3C-63F1C1C3D419}"/>
    <cellStyle name="Normal 2 10 6 2" xfId="1479" xr:uid="{16C2F5A0-18A2-46D0-AC1A-E094C8C21B97}"/>
    <cellStyle name="Normal 2 10 6 3" xfId="3656" xr:uid="{16643B5B-A631-47D1-83DA-40B8AF10B7AE}"/>
    <cellStyle name="Normal 2 10 6 3 2" xfId="15444" xr:uid="{99383EF0-1C20-4F7D-BF01-D472F41495CB}"/>
    <cellStyle name="Normal 2 10 6 4" xfId="13176" xr:uid="{53923BB6-3511-487D-A2E9-5866B446ACEF}"/>
    <cellStyle name="Normal 2 10 7" xfId="314" xr:uid="{908C3161-E464-4925-A3E1-F661D33CA8CE}"/>
    <cellStyle name="Normal 2 10 7 2" xfId="12962" xr:uid="{1776795E-EE3C-4051-BF56-D7A57CBB9479}"/>
    <cellStyle name="Normal 2 10 8" xfId="740" xr:uid="{147D1585-8BD3-4449-B25B-359154C3986D}"/>
    <cellStyle name="Normal 2 10 8 2" xfId="13387" xr:uid="{ABF58DFB-DC7F-45C9-82DF-BA1B080D760F}"/>
    <cellStyle name="Normal 2 10 9" xfId="3446" xr:uid="{2D4C016A-D275-4B34-B66F-E97A34031FAA}"/>
    <cellStyle name="Normal 2 10 9 2" xfId="15234" xr:uid="{F215E6DA-8067-448A-90CF-BA028FDDA008}"/>
    <cellStyle name="Normal 2 11" xfId="95" xr:uid="{457F574E-9B14-4789-92F6-B6C6230CA1B3}"/>
    <cellStyle name="Normal 2 11 2" xfId="161" xr:uid="{EFE248ED-1B7A-4D6B-99D2-99115315EF30}"/>
    <cellStyle name="Normal 2 11 2 2" xfId="263" xr:uid="{490EE16F-9281-4D7D-92B0-5E65D229F710}"/>
    <cellStyle name="Normal 2 11 2 2 2" xfId="694" xr:uid="{FB696714-0C31-47FA-A2BB-2A9EE659D14B}"/>
    <cellStyle name="Normal 2 11 2 2 2 2" xfId="3820" xr:uid="{20CF245D-6C62-4113-864C-4E699F0C0B08}"/>
    <cellStyle name="Normal 2 11 2 2 2 2 2" xfId="15608" xr:uid="{DBD63643-DC69-4BF5-BDF8-97A1AE7C2CD9}"/>
    <cellStyle name="Normal 2 11 2 2 2 3" xfId="13341" xr:uid="{B7C495EE-E317-4674-B091-662D03985FB3}"/>
    <cellStyle name="Normal 2 11 2 2 3" xfId="479" xr:uid="{0AEC50AA-3C76-4F1F-8D82-295A943ED7C3}"/>
    <cellStyle name="Normal 2 11 2 2 3 2" xfId="13127" xr:uid="{A6DD4652-798D-4C08-B041-BF01798042BC}"/>
    <cellStyle name="Normal 2 11 2 2 4" xfId="896" xr:uid="{5BEA183D-9D11-4254-8370-BFA346034F38}"/>
    <cellStyle name="Normal 2 11 2 2 4 2" xfId="13543" xr:uid="{0AE61D65-05AE-49D7-BEE8-FFB04E74A0E5}"/>
    <cellStyle name="Normal 2 11 2 2 5" xfId="3610" xr:uid="{5940A852-7C49-469B-8F7E-FCBF970290A7}"/>
    <cellStyle name="Normal 2 11 2 2 5 2" xfId="15398" xr:uid="{1E6CF830-C6BA-42AA-B9C6-623831A93594}"/>
    <cellStyle name="Normal 2 11 2 2 6" xfId="12914" xr:uid="{801FA0BC-8857-4EFC-9E1E-C6643867CFE3}"/>
    <cellStyle name="Normal 2 11 2 3" xfId="592" xr:uid="{20053375-73AB-4791-9F15-F7DCE0A57E07}"/>
    <cellStyle name="Normal 2 11 2 3 2" xfId="3718" xr:uid="{1E9BC35F-B7F8-44CE-B117-E0EE568CBFFC}"/>
    <cellStyle name="Normal 2 11 2 3 2 2" xfId="15506" xr:uid="{880C7C6D-5AF4-4135-9A34-E0BE07A79E05}"/>
    <cellStyle name="Normal 2 11 2 3 3" xfId="13239" xr:uid="{115DF966-3B5C-437B-A813-5A2EF8AC1AAC}"/>
    <cellStyle name="Normal 2 11 2 4" xfId="377" xr:uid="{854A533B-0230-4B0E-90FC-867C82D21087}"/>
    <cellStyle name="Normal 2 11 2 4 2" xfId="13025" xr:uid="{1E1F8D53-6B65-4B15-853E-C4C6C3A1E0E9}"/>
    <cellStyle name="Normal 2 11 2 5" xfId="799" xr:uid="{FE41DB04-BFFC-4009-8637-73F1CDC011F0}"/>
    <cellStyle name="Normal 2 11 2 5 2" xfId="13446" xr:uid="{8CC1A992-F679-4CEE-89EC-7F911AF2BEA5}"/>
    <cellStyle name="Normal 2 11 2 6" xfId="3508" xr:uid="{DFB084B5-187D-456D-8794-7555ECD11C15}"/>
    <cellStyle name="Normal 2 11 2 6 2" xfId="15296" xr:uid="{CE6A0B4E-5A85-4B39-92F0-8AB1DC521E1F}"/>
    <cellStyle name="Normal 2 11 2 7" xfId="12812" xr:uid="{559C5957-B2F7-422A-BFFE-F1E13F4BED66}"/>
    <cellStyle name="Normal 2 11 3" xfId="213" xr:uid="{2038D042-AB77-4CA2-AA2E-5C5C0E3EED03}"/>
    <cellStyle name="Normal 2 11 3 2" xfId="644" xr:uid="{76185171-7E90-4786-888D-2ABF766799CB}"/>
    <cellStyle name="Normal 2 11 3 2 2" xfId="3770" xr:uid="{8F0B3143-C37D-44F4-8F91-068418FB8BBD}"/>
    <cellStyle name="Normal 2 11 3 2 2 2" xfId="15558" xr:uid="{9EAA5531-B1F3-4611-80B1-D5B9D02E44F1}"/>
    <cellStyle name="Normal 2 11 3 2 3" xfId="13291" xr:uid="{259DEB41-B08E-4FBB-9787-7051D96AC8CE}"/>
    <cellStyle name="Normal 2 11 3 3" xfId="429" xr:uid="{80A08B4B-9BC7-46A2-85D8-333CDFE13DC9}"/>
    <cellStyle name="Normal 2 11 3 3 2" xfId="13077" xr:uid="{8AC9F244-CC4B-44F1-B288-EC9C7998B344}"/>
    <cellStyle name="Normal 2 11 3 4" xfId="848" xr:uid="{AB9CAE4B-7EC7-4510-BF67-BCC9CA386850}"/>
    <cellStyle name="Normal 2 11 3 4 2" xfId="13495" xr:uid="{57E38EB1-5BF0-4A3C-8B82-6DE94CACBA4D}"/>
    <cellStyle name="Normal 2 11 3 5" xfId="3560" xr:uid="{0EF25AB7-AF1F-4636-BFF1-31D79B6FA9CA}"/>
    <cellStyle name="Normal 2 11 3 5 2" xfId="15348" xr:uid="{4F782FB6-8DC0-4C75-B955-19EACF7AA692}"/>
    <cellStyle name="Normal 2 11 3 6" xfId="12864" xr:uid="{A422A0D5-E8CC-4C63-81C1-10384C518EA5}"/>
    <cellStyle name="Normal 2 11 4" xfId="293" xr:uid="{E696F8E8-5FB6-4B2E-8CA9-8A97D9909F42}"/>
    <cellStyle name="Normal 2 11 5" xfId="537" xr:uid="{42B1971B-172C-464D-8983-94AC930A2A42}"/>
    <cellStyle name="Normal 2 11 5 2" xfId="1480" xr:uid="{F0DB8DF6-915A-470A-9C2B-30151A39B6B5}"/>
    <cellStyle name="Normal 2 11 5 3" xfId="3663" xr:uid="{90F1FC2C-6F5F-42A3-8CD2-DA49F5DA8475}"/>
    <cellStyle name="Normal 2 11 5 3 2" xfId="15451" xr:uid="{9BB2C2D8-E89F-46A3-8364-990DEEF4FB40}"/>
    <cellStyle name="Normal 2 11 5 4" xfId="13184" xr:uid="{9E282240-AB1C-42E6-BDD9-D0E34E0206F2}"/>
    <cellStyle name="Normal 2 11 6" xfId="322" xr:uid="{EC432EAF-DEA9-47FE-BD82-E8A14F26FF78}"/>
    <cellStyle name="Normal 2 11 6 2" xfId="12970" xr:uid="{9EA296B7-54B2-43E8-B582-1D796C02CCE4}"/>
    <cellStyle name="Normal 2 11 7" xfId="747" xr:uid="{A9D78859-4706-497C-9CB7-4CCDE94E06D0}"/>
    <cellStyle name="Normal 2 11 7 2" xfId="13394" xr:uid="{C5995A3E-1DDD-4B1C-BF40-CBD2A7BF7A7C}"/>
    <cellStyle name="Normal 2 11 8" xfId="3453" xr:uid="{C6FE045B-F9EC-4B12-8C8D-8C61F4D5E756}"/>
    <cellStyle name="Normal 2 11 8 2" xfId="15241" xr:uid="{944C5894-2E1D-4C49-B90E-67C4CA019EE3}"/>
    <cellStyle name="Normal 2 11 9" xfId="12752" xr:uid="{9DF07207-43B5-408D-812F-B324E361A6CC}"/>
    <cellStyle name="Normal 2 12" xfId="131" xr:uid="{73D42A30-1D31-49A5-B249-FC36351E3E0C}"/>
    <cellStyle name="Normal 2 12 2" xfId="138" xr:uid="{78AB9AFB-18A5-4F04-9DB2-F9A69E3669AD}"/>
    <cellStyle name="Normal 2 12 2 2" xfId="569" xr:uid="{17199D30-4FD7-4D15-AC48-D9F4DCF5D1F2}"/>
    <cellStyle name="Normal 2 12 2 2 2" xfId="3695" xr:uid="{DA867BC1-503D-4BB2-8623-1E8861252651}"/>
    <cellStyle name="Normal 2 12 2 2 2 2" xfId="15483" xr:uid="{BF7F8437-AB6C-43FD-98FD-A7B0B6AC3337}"/>
    <cellStyle name="Normal 2 12 2 2 3" xfId="13216" xr:uid="{0777A868-E3A8-4AFD-B9A3-6BA881F59DFB}"/>
    <cellStyle name="Normal 2 12 2 3" xfId="354" xr:uid="{6555ECEF-B9F2-4123-A0F3-C229C2948711}"/>
    <cellStyle name="Normal 2 12 2 3 2" xfId="13002" xr:uid="{8F515CEA-4FFD-4A2A-BEA5-F54E4797F090}"/>
    <cellStyle name="Normal 2 12 2 4" xfId="777" xr:uid="{4A12A929-D0D4-4B05-810C-3DB0C4A3F92E}"/>
    <cellStyle name="Normal 2 12 2 4 2" xfId="13424" xr:uid="{D9D8A6EC-FAA6-4D74-8C5F-39B18CBFFF35}"/>
    <cellStyle name="Normal 2 12 2 5" xfId="3485" xr:uid="{D70B6AAA-32C7-4C0E-B994-58194B4F0CAB}"/>
    <cellStyle name="Normal 2 12 2 5 2" xfId="15273" xr:uid="{E949A8BD-4928-4149-A40F-502669222D94}"/>
    <cellStyle name="Normal 2 12 2 6" xfId="12789" xr:uid="{EBA8ED6B-4820-45A6-8CFD-ADB83A0681B5}"/>
    <cellStyle name="Normal 2 12 3" xfId="189" xr:uid="{208E9020-5CB2-4839-BD4F-144BC8D79B08}"/>
    <cellStyle name="Normal 2 12 3 2" xfId="620" xr:uid="{F31FB745-2057-40CE-AB26-6E2ADB5FE4C1}"/>
    <cellStyle name="Normal 2 12 3 2 2" xfId="3746" xr:uid="{1A83F167-8DC5-4009-80B1-EC7DD4C0DC2C}"/>
    <cellStyle name="Normal 2 12 3 2 2 2" xfId="15534" xr:uid="{B379EE8B-2383-4803-8113-81D85AF649F8}"/>
    <cellStyle name="Normal 2 12 3 2 3" xfId="13267" xr:uid="{881FA036-9555-4C51-B130-088D50630389}"/>
    <cellStyle name="Normal 2 12 3 3" xfId="405" xr:uid="{1E8A65B4-3DCB-4A2A-B3A4-5893E5140F6D}"/>
    <cellStyle name="Normal 2 12 3 3 2" xfId="13053" xr:uid="{520FD52B-7FEF-45A9-975F-E99DB74FB44F}"/>
    <cellStyle name="Normal 2 12 3 4" xfId="825" xr:uid="{5C387FCB-5C46-47A9-844C-981BCB8056BF}"/>
    <cellStyle name="Normal 2 12 3 4 2" xfId="13472" xr:uid="{DA65DCB5-5439-4821-9835-C6995B898334}"/>
    <cellStyle name="Normal 2 12 3 5" xfId="3536" xr:uid="{3E49D06B-06FC-4BFA-BEC5-F6402D85485A}"/>
    <cellStyle name="Normal 2 12 3 5 2" xfId="15324" xr:uid="{618759EE-F542-4F52-82B8-0F5FD404338E}"/>
    <cellStyle name="Normal 2 12 3 6" xfId="12840" xr:uid="{04679D5F-71B6-440A-8771-2F9AE6F1D07E}"/>
    <cellStyle name="Normal 2 12 4" xfId="1481" xr:uid="{7EE0D714-0664-492F-B069-8B048C02FC5C}"/>
    <cellStyle name="Normal 2 13" xfId="240" xr:uid="{8780E7F7-0D1B-4C08-B403-5171DA505C90}"/>
    <cellStyle name="Normal 2 13 2" xfId="671" xr:uid="{FF831DBC-62DB-4841-A002-FBC5F6068BA2}"/>
    <cellStyle name="Normal 2 13 2 2" xfId="1482" xr:uid="{13F34740-9A4F-4056-89C7-8D6C67BBD231}"/>
    <cellStyle name="Normal 2 13 2 3" xfId="3797" xr:uid="{00F1A4A2-92AE-4939-909A-C7156800088A}"/>
    <cellStyle name="Normal 2 13 2 3 2" xfId="15585" xr:uid="{99F2BAD5-5A04-4257-A379-06270D2E89D8}"/>
    <cellStyle name="Normal 2 13 2 4" xfId="13318" xr:uid="{596723CF-9ECE-466C-B94E-E446B59AC92F}"/>
    <cellStyle name="Normal 2 13 3" xfId="456" xr:uid="{3D033F26-BDC8-41E4-96B0-689A8AF26FE7}"/>
    <cellStyle name="Normal 2 13 3 2" xfId="13104" xr:uid="{ED65D0B1-32C7-4DD9-9D0B-7CE5BF3E443D}"/>
    <cellStyle name="Normal 2 13 4" xfId="873" xr:uid="{F57CDF37-2737-4CCE-AD9E-B5C483B624E5}"/>
    <cellStyle name="Normal 2 13 4 2" xfId="13520" xr:uid="{2A428D61-8D23-481C-A621-E4266B808FA0}"/>
    <cellStyle name="Normal 2 13 5" xfId="3587" xr:uid="{A1428524-B17C-4E9F-A43A-E1F0F82FA406}"/>
    <cellStyle name="Normal 2 13 5 2" xfId="15375" xr:uid="{CE662DFB-C82F-4DB6-806D-3AC4E5D66E0E}"/>
    <cellStyle name="Normal 2 13 6" xfId="12891" xr:uid="{12BCD253-4235-451D-8742-2FBFF0E24196}"/>
    <cellStyle name="Normal 2 132" xfId="29" xr:uid="{D6D2B6DD-8145-43CB-8F91-4D26F7D0FB9B}"/>
    <cellStyle name="Normal 2 14" xfId="188" xr:uid="{57C6BD9C-B952-4FDD-B66D-DDAD7C4A43DA}"/>
    <cellStyle name="Normal 2 14 2" xfId="619" xr:uid="{FB439D79-4E9E-4680-9453-A03CD33227D5}"/>
    <cellStyle name="Normal 2 14 2 2" xfId="1483" xr:uid="{A8D585CA-0BF5-4C9B-BDE8-8EC95A59D29F}"/>
    <cellStyle name="Normal 2 14 2 3" xfId="3745" xr:uid="{0F4412DC-595D-43D8-99BF-8D9555E001D0}"/>
    <cellStyle name="Normal 2 14 2 3 2" xfId="15533" xr:uid="{3B4BB710-DAB3-4D7B-8AD1-8CCCEB651D5E}"/>
    <cellStyle name="Normal 2 14 2 4" xfId="13266" xr:uid="{EFD9B1C7-6949-4DA1-AE61-B96D968CFC18}"/>
    <cellStyle name="Normal 2 14 3" xfId="404" xr:uid="{8A384AAA-9FAA-4C4E-B186-702DB69235D1}"/>
    <cellStyle name="Normal 2 14 3 2" xfId="13052" xr:uid="{F6247E43-BF82-4E65-B304-F057F9490069}"/>
    <cellStyle name="Normal 2 14 4" xfId="824" xr:uid="{06C47EED-8914-4B00-941F-D7CF51D8FF10}"/>
    <cellStyle name="Normal 2 14 4 2" xfId="13471" xr:uid="{62A0ED6D-AD7C-40C8-B566-F5700037F252}"/>
    <cellStyle name="Normal 2 14 5" xfId="3535" xr:uid="{19C4E2C2-3118-483B-9DBF-914DF0F7E9F6}"/>
    <cellStyle name="Normal 2 14 5 2" xfId="15323" xr:uid="{DACAA852-71A0-45E2-97A0-FC4753C086DF}"/>
    <cellStyle name="Normal 2 14 6" xfId="12839" xr:uid="{1AC88FC1-9CFC-4366-8902-405435DF1B89}"/>
    <cellStyle name="Normal 2 15" xfId="510" xr:uid="{FD7B22FD-84F1-4AC2-9CB4-03C31008C1EC}"/>
    <cellStyle name="Normal 2 15 2" xfId="1484" xr:uid="{EBB27B22-4A06-429D-8CB8-2E32BA36CDCB}"/>
    <cellStyle name="Normal 2 15 3" xfId="3640" xr:uid="{5C3809DD-D124-40E0-9087-56A57AD50211}"/>
    <cellStyle name="Normal 2 15 3 2" xfId="15428" xr:uid="{4F56DE9A-804E-48A6-AE52-94C3083A4349}"/>
    <cellStyle name="Normal 2 16" xfId="513" xr:uid="{3AC64F1A-D36D-43B2-9C3F-1BA215F75658}"/>
    <cellStyle name="Normal 2 16 2" xfId="1485" xr:uid="{CB248377-8D36-4988-B93A-784E54ECC8DF}"/>
    <cellStyle name="Normal 2 16 3" xfId="13160" xr:uid="{8B18E3EB-394D-4B0B-9D2E-1D75CE078611}"/>
    <cellStyle name="Normal 2 17" xfId="298" xr:uid="{A3A66A52-564A-47BA-8200-189EB66B6134}"/>
    <cellStyle name="Normal 2 17 2" xfId="1486" xr:uid="{D009931A-2A32-44C5-A6C3-E35122B75935}"/>
    <cellStyle name="Normal 2 17 3" xfId="12946" xr:uid="{613716F2-29A4-4451-B52F-D110FC1690AE}"/>
    <cellStyle name="Normal 2 18" xfId="1487" xr:uid="{F7E5FA25-04FC-45B8-B180-8B42B1BE4659}"/>
    <cellStyle name="Normal 2 19" xfId="1488" xr:uid="{EE297F01-E79C-4E7F-BD72-104BA11408D0}"/>
    <cellStyle name="Normal 2 2" xfId="4" xr:uid="{26401737-5F35-4FFF-AB02-44AEA209A6E7}"/>
    <cellStyle name="Normal 2 2 10" xfId="1490" xr:uid="{D3D5EA37-6062-4458-84BE-0CA983939674}"/>
    <cellStyle name="Normal 2 2 11" xfId="1491" xr:uid="{AE3EC28E-875E-4198-B0F4-584684F4A042}"/>
    <cellStyle name="Normal 2 2 11 2" xfId="1492" xr:uid="{0F69A544-C231-40B6-A65F-09FFE9E49983}"/>
    <cellStyle name="Normal 2 2 11 2 2" xfId="1493" xr:uid="{4F77E8C0-27E9-4005-994B-31551FE6E2D4}"/>
    <cellStyle name="Normal 2 2 11 2 3" xfId="1494" xr:uid="{4CD95E6E-D2A1-4BF8-B5F4-A010B8DECE5D}"/>
    <cellStyle name="Normal 2 2 11 2 4" xfId="1495" xr:uid="{ECC98080-70FC-48AE-9447-47D14B02F6C4}"/>
    <cellStyle name="Normal 2 2 11 2 5" xfId="1496" xr:uid="{55D039E1-CCDF-4976-8389-B81D3CF48DC3}"/>
    <cellStyle name="Normal 2 2 11 2 6" xfId="1497" xr:uid="{26EF8288-3C7E-4542-8BD7-A80A7C182277}"/>
    <cellStyle name="Normal 2 2 11 2 7" xfId="1498" xr:uid="{8B3BF8BF-FCE4-4A38-AF01-9D6F7FED3FE4}"/>
    <cellStyle name="Normal 2 2 11 3" xfId="1499" xr:uid="{811DD0F9-9312-417D-813E-810D69F8E9B0}"/>
    <cellStyle name="Normal 2 2 11 4" xfId="1500" xr:uid="{183FA56E-8226-43FE-B684-5B572646B6C6}"/>
    <cellStyle name="Normal 2 2 11 5" xfId="1501" xr:uid="{46E434F9-2F86-41E0-A73D-E512829E79BE}"/>
    <cellStyle name="Normal 2 2 11 6" xfId="1502" xr:uid="{BB9EE464-F1F4-4D36-A8FD-A600CF168F2D}"/>
    <cellStyle name="Normal 2 2 11 7" xfId="1503" xr:uid="{4C0E0628-938D-4F7A-B59E-CFAB8176303A}"/>
    <cellStyle name="Normal 2 2 11 8" xfId="1504" xr:uid="{E9E58E74-DDC1-4EB2-8F4F-17611D9198AB}"/>
    <cellStyle name="Normal 2 2 12" xfId="1505" xr:uid="{E583DE87-E687-4242-8E28-0BE6397DE522}"/>
    <cellStyle name="Normal 2 2 13" xfId="1506" xr:uid="{CAA67851-44E3-4B8A-A45A-EF2DD269E829}"/>
    <cellStyle name="Normal 2 2 13 2" xfId="1507" xr:uid="{28E60E0D-173C-4502-B643-EBE7C2F65B32}"/>
    <cellStyle name="Normal 2 2 13 3" xfId="1508" xr:uid="{109EB5FB-97D1-4D74-B6AD-36B762576F33}"/>
    <cellStyle name="Normal 2 2 13 4" xfId="1509" xr:uid="{40487FED-21BE-4445-820D-0E3572216F3E}"/>
    <cellStyle name="Normal 2 2 13 5" xfId="1510" xr:uid="{744D1650-E421-4498-B54D-819EE4C20784}"/>
    <cellStyle name="Normal 2 2 13 6" xfId="1511" xr:uid="{F70B5134-4F24-4DAD-AB93-788D70429AA1}"/>
    <cellStyle name="Normal 2 2 13 7" xfId="1512" xr:uid="{4FE3F66D-AEF6-4F69-A1DA-B4274A70084F}"/>
    <cellStyle name="Normal 2 2 14" xfId="1513" xr:uid="{C20745E4-74F9-45A5-9E7C-A4EB98FCA2BA}"/>
    <cellStyle name="Normal 2 2 15" xfId="1514" xr:uid="{ADFB7E07-2791-40FF-8C67-1C8B53DCFC05}"/>
    <cellStyle name="Normal 2 2 16" xfId="1515" xr:uid="{437DD803-E835-42F7-A2E0-8B74C4ECB01C}"/>
    <cellStyle name="Normal 2 2 17" xfId="1516" xr:uid="{04D82A56-626C-4A0D-BA6C-8BAB50EA9A1F}"/>
    <cellStyle name="Normal 2 2 18" xfId="1517" xr:uid="{8BDF0DA3-BEFE-44CF-A2AA-30D16A621B46}"/>
    <cellStyle name="Normal 2 2 19" xfId="1518" xr:uid="{711E9C28-968C-4666-A9F3-AE1F2A4D6890}"/>
    <cellStyle name="Normal 2 2 2" xfId="135" xr:uid="{4AAEDF57-8C4F-4942-AD2E-D0165D390A58}"/>
    <cellStyle name="Normal 2 2 2 10" xfId="1520" xr:uid="{48C5E87D-F06E-4470-A924-48B25BBBDC60}"/>
    <cellStyle name="Normal 2 2 2 11" xfId="1521" xr:uid="{D5D33413-870D-4DCC-8A89-765DC457CC2D}"/>
    <cellStyle name="Normal 2 2 2 11 2" xfId="1522" xr:uid="{AA841BB8-952E-4B63-A677-1FC1CA88D4AE}"/>
    <cellStyle name="Normal 2 2 2 11 2 2" xfId="1523" xr:uid="{1C6DBB24-2F5D-40A2-855C-2E1EBE81AB0C}"/>
    <cellStyle name="Normal 2 2 2 11 2 3" xfId="1524" xr:uid="{BB694F24-D9AA-4796-8D92-2EDF9483FC0E}"/>
    <cellStyle name="Normal 2 2 2 11 2 4" xfId="1525" xr:uid="{EB633A35-47DB-4BE0-8433-1C06B3FA1460}"/>
    <cellStyle name="Normal 2 2 2 11 2 5" xfId="1526" xr:uid="{65487645-BBCB-4A1F-8D50-1FF01BD97222}"/>
    <cellStyle name="Normal 2 2 2 11 2 6" xfId="1527" xr:uid="{8064B13F-0B42-43BB-859F-4F0C1A308CCB}"/>
    <cellStyle name="Normal 2 2 2 11 2 7" xfId="1528" xr:uid="{6638B6B9-3AF7-4FBC-B922-2F20F0930FED}"/>
    <cellStyle name="Normal 2 2 2 11 3" xfId="1529" xr:uid="{13123024-2BCE-481E-9DEF-4D4C5162E6A2}"/>
    <cellStyle name="Normal 2 2 2 11 4" xfId="1530" xr:uid="{006A44D1-B5B0-4E3B-95F2-A317E1324EDA}"/>
    <cellStyle name="Normal 2 2 2 11 5" xfId="1531" xr:uid="{1598AEFE-032E-4620-8035-44F667826FF1}"/>
    <cellStyle name="Normal 2 2 2 11 6" xfId="1532" xr:uid="{5E21EF15-486A-42E1-A803-5D1819539CC8}"/>
    <cellStyle name="Normal 2 2 2 11 7" xfId="1533" xr:uid="{F2951FBF-11A9-489A-85F4-A34A28EB7C25}"/>
    <cellStyle name="Normal 2 2 2 11 8" xfId="1534" xr:uid="{36D76445-7D65-4BB0-9095-F1897D812547}"/>
    <cellStyle name="Normal 2 2 2 12" xfId="1535" xr:uid="{DA08F17B-5342-46AB-9DCF-CA82D86FB6B5}"/>
    <cellStyle name="Normal 2 2 2 13" xfId="1536" xr:uid="{D50C9390-315B-49EC-B588-164A6E569868}"/>
    <cellStyle name="Normal 2 2 2 13 2" xfId="1537" xr:uid="{731737B9-DCA8-4715-A0CB-3F791C6F5FD9}"/>
    <cellStyle name="Normal 2 2 2 13 3" xfId="1538" xr:uid="{28BF67F2-664F-4B19-AC86-B4E4556973DE}"/>
    <cellStyle name="Normal 2 2 2 13 4" xfId="1539" xr:uid="{64A35792-CC6C-4B92-B9DF-DA74E226390E}"/>
    <cellStyle name="Normal 2 2 2 13 5" xfId="1540" xr:uid="{53E22D3B-DB6E-4E9C-95F6-B179F29F42E0}"/>
    <cellStyle name="Normal 2 2 2 13 6" xfId="1541" xr:uid="{4F66999F-7F6C-4F70-92FA-E574BB161AC3}"/>
    <cellStyle name="Normal 2 2 2 13 7" xfId="1542" xr:uid="{C6DA8900-2A74-455F-B3B7-90F6A4F6DCDE}"/>
    <cellStyle name="Normal 2 2 2 14" xfId="1543" xr:uid="{92227C40-23A2-4253-B2C0-41CCE1E8D28D}"/>
    <cellStyle name="Normal 2 2 2 15" xfId="1544" xr:uid="{F62BA1E8-6A36-4470-B7F7-FEECE7FA5A72}"/>
    <cellStyle name="Normal 2 2 2 16" xfId="1545" xr:uid="{F68482DC-8216-40FA-B678-20A0183A5E16}"/>
    <cellStyle name="Normal 2 2 2 17" xfId="1546" xr:uid="{265575BA-9B0F-4421-8864-76C89FE1FAFF}"/>
    <cellStyle name="Normal 2 2 2 18" xfId="1547" xr:uid="{34657BBB-6E5E-4E5E-BB0B-461E48194A5C}"/>
    <cellStyle name="Normal 2 2 2 19" xfId="1548" xr:uid="{56AF554E-0F5E-4B6F-900A-A8496D004928}"/>
    <cellStyle name="Normal 2 2 2 2" xfId="1549" xr:uid="{863605EC-D4DE-4CBE-BB08-14189FCDB4E2}"/>
    <cellStyle name="Normal 2 2 2 2 10" xfId="1550" xr:uid="{50D4186A-B157-4A2E-BE45-5C28A90359BE}"/>
    <cellStyle name="Normal 2 2 2 2 11" xfId="1551" xr:uid="{E8233E85-32E6-4428-81A2-B991228387F3}"/>
    <cellStyle name="Normal 2 2 2 2 11 2" xfId="1552" xr:uid="{E35DA3C0-5610-424A-88B6-9EAAE9AE93D7}"/>
    <cellStyle name="Normal 2 2 2 2 11 3" xfId="1553" xr:uid="{59F14CA5-9312-4A0A-965A-18F288ED0898}"/>
    <cellStyle name="Normal 2 2 2 2 11 4" xfId="1554" xr:uid="{478A532F-9599-4840-9DC2-4448FAC2DA35}"/>
    <cellStyle name="Normal 2 2 2 2 11 5" xfId="1555" xr:uid="{3C629882-A6F0-4010-9161-A1BBC6409BE2}"/>
    <cellStyle name="Normal 2 2 2 2 11 6" xfId="1556" xr:uid="{661BA022-F048-48B3-B878-1B618FE974BA}"/>
    <cellStyle name="Normal 2 2 2 2 11 7" xfId="1557" xr:uid="{DBB1BF2E-37D4-48DD-9D86-625689CF27AF}"/>
    <cellStyle name="Normal 2 2 2 2 12" xfId="1558" xr:uid="{C697D3AF-0CCA-4139-B30F-FCEB7D4E5974}"/>
    <cellStyle name="Normal 2 2 2 2 13" xfId="1559" xr:uid="{12403ABB-381A-492A-86B5-291A46A45C7F}"/>
    <cellStyle name="Normal 2 2 2 2 14" xfId="1560" xr:uid="{C429EA0D-8F45-4A24-9147-119008ACFA04}"/>
    <cellStyle name="Normal 2 2 2 2 15" xfId="1561" xr:uid="{8731089F-016E-419B-8460-9FFB937908CB}"/>
    <cellStyle name="Normal 2 2 2 2 16" xfId="1562" xr:uid="{43346D90-11EF-40DA-B803-504941B49979}"/>
    <cellStyle name="Normal 2 2 2 2 17" xfId="1563" xr:uid="{8721DE42-0F5D-4A91-A818-48F9518D18BD}"/>
    <cellStyle name="Normal 2 2 2 2 18" xfId="1564" xr:uid="{ED1FC2BF-72ED-4584-812C-7A15D26EF6F8}"/>
    <cellStyle name="Normal 2 2 2 2 19" xfId="1565" xr:uid="{8920CE8C-C8D7-411E-BBF6-DEAD795CD7C0}"/>
    <cellStyle name="Normal 2 2 2 2 2" xfId="1566" xr:uid="{31377F13-A86F-4F2E-B3DE-9BFE387E5D6E}"/>
    <cellStyle name="Normal 2 2 2 2 2 10" xfId="1567" xr:uid="{A4AAD5F3-07CC-4325-9BBE-4FC4D7DAA315}"/>
    <cellStyle name="Normal 2 2 2 2 2 11" xfId="1568" xr:uid="{9023A723-C2F0-4D36-B295-DBE4925EDEBF}"/>
    <cellStyle name="Normal 2 2 2 2 2 11 2" xfId="1569" xr:uid="{8D533DB7-FA31-4C8C-85CB-6C3D83393277}"/>
    <cellStyle name="Normal 2 2 2 2 2 11 3" xfId="1570" xr:uid="{2060CBC7-705A-4FFD-A86A-96EA0CBAD23A}"/>
    <cellStyle name="Normal 2 2 2 2 2 11 4" xfId="1571" xr:uid="{7728510E-7359-4EB2-AE17-2EF06B6B9D09}"/>
    <cellStyle name="Normal 2 2 2 2 2 11 5" xfId="1572" xr:uid="{BE3451F0-E94A-46D5-B567-FE573B9C78BD}"/>
    <cellStyle name="Normal 2 2 2 2 2 11 6" xfId="1573" xr:uid="{70B3B859-536B-4F0A-B509-3347281119A9}"/>
    <cellStyle name="Normal 2 2 2 2 2 11 7" xfId="1574" xr:uid="{B63DEA8E-693B-4947-B01A-FFFEEB96525F}"/>
    <cellStyle name="Normal 2 2 2 2 2 12" xfId="1575" xr:uid="{54FD15FA-1F7B-4B3D-8190-0C254660D462}"/>
    <cellStyle name="Normal 2 2 2 2 2 13" xfId="1576" xr:uid="{51DF586B-CDAA-477C-B749-0B106C39419E}"/>
    <cellStyle name="Normal 2 2 2 2 2 14" xfId="1577" xr:uid="{C6742A56-EA19-4A81-B33B-9331E2D4FDB1}"/>
    <cellStyle name="Normal 2 2 2 2 2 15" xfId="1578" xr:uid="{121A9112-0ACD-452F-8D81-9D87199C6666}"/>
    <cellStyle name="Normal 2 2 2 2 2 16" xfId="1579" xr:uid="{F4E3C5B2-1846-46AF-9865-AB56C8C7B30A}"/>
    <cellStyle name="Normal 2 2 2 2 2 17" xfId="1580" xr:uid="{EEC75E90-2CA1-4833-8133-F4F56E0C908F}"/>
    <cellStyle name="Normal 2 2 2 2 2 18" xfId="1581" xr:uid="{99F5AE17-D572-44DC-9469-A20DA1924D0C}"/>
    <cellStyle name="Normal 2 2 2 2 2 19" xfId="1582" xr:uid="{BB4D2B32-9090-4792-9D99-DA9EB185692B}"/>
    <cellStyle name="Normal 2 2 2 2 2 2" xfId="1583" xr:uid="{27F25A28-4B95-476E-B27C-CCEC662AA997}"/>
    <cellStyle name="Normal 2 2 2 2 2 2 10" xfId="1584" xr:uid="{E42E602D-1003-4742-8C3C-B87F8E3455A7}"/>
    <cellStyle name="Normal 2 2 2 2 2 2 10 2" xfId="1585" xr:uid="{A3D0FDDB-6576-44AB-8024-9AFAAA8B5D10}"/>
    <cellStyle name="Normal 2 2 2 2 2 2 10 3" xfId="1586" xr:uid="{FE2D181C-9FB6-4F20-BB8B-313E350BBFA7}"/>
    <cellStyle name="Normal 2 2 2 2 2 2 10 4" xfId="1587" xr:uid="{A61ED0CE-581D-4A87-A20E-FAA1A5B5160E}"/>
    <cellStyle name="Normal 2 2 2 2 2 2 10 5" xfId="1588" xr:uid="{91C34A16-9706-478F-B71B-41FB88773898}"/>
    <cellStyle name="Normal 2 2 2 2 2 2 10 6" xfId="1589" xr:uid="{8EEB2FBF-663E-450B-A84D-955DD0674B39}"/>
    <cellStyle name="Normal 2 2 2 2 2 2 10 7" xfId="1590" xr:uid="{EBC49F76-671E-4A4E-8D78-6CAD21713EA0}"/>
    <cellStyle name="Normal 2 2 2 2 2 2 11" xfId="1591" xr:uid="{445A9CCD-E3FF-4048-9E48-EAEBFE91F94A}"/>
    <cellStyle name="Normal 2 2 2 2 2 2 12" xfId="1592" xr:uid="{DE89E543-39B6-4BF5-9D6A-EFD4A48FE491}"/>
    <cellStyle name="Normal 2 2 2 2 2 2 13" xfId="1593" xr:uid="{4BDF028E-AE6C-4149-8249-0BEDE6393326}"/>
    <cellStyle name="Normal 2 2 2 2 2 2 14" xfId="1594" xr:uid="{5FEC5045-6CBD-4A24-BC97-DA1AA59CB0B9}"/>
    <cellStyle name="Normal 2 2 2 2 2 2 15" xfId="1595" xr:uid="{1CD70291-EB38-4D0A-9235-B6DD2A632C7C}"/>
    <cellStyle name="Normal 2 2 2 2 2 2 16" xfId="1596" xr:uid="{E2EC5086-D528-44E1-859C-2E90EF9CD273}"/>
    <cellStyle name="Normal 2 2 2 2 2 2 17" xfId="1597" xr:uid="{20D3F2F2-97BE-4973-9F4C-A3084B977C60}"/>
    <cellStyle name="Normal 2 2 2 2 2 2 18" xfId="1598" xr:uid="{074BD2C1-2CEB-4618-A45F-949BAB7F365E}"/>
    <cellStyle name="Normal 2 2 2 2 2 2 19" xfId="1599" xr:uid="{7D44B948-D581-4D2C-8845-8E2C06B53F5F}"/>
    <cellStyle name="Normal 2 2 2 2 2 2 2" xfId="1600" xr:uid="{90922D82-46DC-4230-9DC1-230316FF1EE8}"/>
    <cellStyle name="Normal 2 2 2 2 2 2 2 10" xfId="1601" xr:uid="{26F658CD-093B-4CEF-BCA1-181204E46119}"/>
    <cellStyle name="Normal 2 2 2 2 2 2 2 10 2" xfId="1602" xr:uid="{EDC41C9A-ABDF-4219-BF47-0A1771DC2FEB}"/>
    <cellStyle name="Normal 2 2 2 2 2 2 2 10 3" xfId="1603" xr:uid="{1659DC93-B2B3-493A-9CA3-84A39A89AB58}"/>
    <cellStyle name="Normal 2 2 2 2 2 2 2 10 4" xfId="1604" xr:uid="{5808520C-3B44-4643-99A2-42CCD203F6D6}"/>
    <cellStyle name="Normal 2 2 2 2 2 2 2 10 5" xfId="1605" xr:uid="{4CCF18A3-22AC-44A1-A7C9-229DCF507172}"/>
    <cellStyle name="Normal 2 2 2 2 2 2 2 10 6" xfId="1606" xr:uid="{ADB2CEA4-E0FF-42A1-9066-8390B9796EDD}"/>
    <cellStyle name="Normal 2 2 2 2 2 2 2 10 7" xfId="1607" xr:uid="{2493BDAB-9485-4A82-8396-9E7CC4D41945}"/>
    <cellStyle name="Normal 2 2 2 2 2 2 2 11" xfId="1608" xr:uid="{547B7719-DFE3-4421-830B-693B65A95A73}"/>
    <cellStyle name="Normal 2 2 2 2 2 2 2 12" xfId="1609" xr:uid="{716CFC4F-E805-4FAC-81CD-A141F4400825}"/>
    <cellStyle name="Normal 2 2 2 2 2 2 2 13" xfId="1610" xr:uid="{69896A99-FCDB-4DDD-8E44-8ED8A78BEF2A}"/>
    <cellStyle name="Normal 2 2 2 2 2 2 2 14" xfId="1611" xr:uid="{82E83CB7-97B4-4415-9F1B-EFE34C9B33E3}"/>
    <cellStyle name="Normal 2 2 2 2 2 2 2 15" xfId="1612" xr:uid="{1EA20929-9208-4B5E-A0C9-FBB9ED46E8D2}"/>
    <cellStyle name="Normal 2 2 2 2 2 2 2 16" xfId="1613" xr:uid="{B845069A-BF8E-4B50-AFC2-3305DF5FAAD2}"/>
    <cellStyle name="Normal 2 2 2 2 2 2 2 17" xfId="1614" xr:uid="{5B0FFB33-99A9-4335-9DB6-ED601541B67F}"/>
    <cellStyle name="Normal 2 2 2 2 2 2 2 18" xfId="1615" xr:uid="{FF09A0F4-DBEF-4F5A-846E-6A813B51A1BE}"/>
    <cellStyle name="Normal 2 2 2 2 2 2 2 19" xfId="1616" xr:uid="{D980607E-E076-48D9-85A7-3E01762DD081}"/>
    <cellStyle name="Normal 2 2 2 2 2 2 2 2" xfId="1617" xr:uid="{CBE8E9FE-BD31-495D-9113-F7FB0E93DA04}"/>
    <cellStyle name="Normal 2 2 2 2 2 2 2 2 10" xfId="1618" xr:uid="{75CD85DD-D977-4D2B-BCB1-3D1B7736421C}"/>
    <cellStyle name="Normal 2 2 2 2 2 2 2 2 11" xfId="1619" xr:uid="{0EFD2608-FC64-4E09-902A-2467AF598CED}"/>
    <cellStyle name="Normal 2 2 2 2 2 2 2 2 12" xfId="1620" xr:uid="{29B5E5B4-7E1D-4BF8-9403-2C71BC566A97}"/>
    <cellStyle name="Normal 2 2 2 2 2 2 2 2 13" xfId="1621" xr:uid="{FAC9B695-3176-4357-9D91-81B481042BAB}"/>
    <cellStyle name="Normal 2 2 2 2 2 2 2 2 14" xfId="1622" xr:uid="{2F030A68-E6B4-4EFA-8AF3-73D02C266C52}"/>
    <cellStyle name="Normal 2 2 2 2 2 2 2 2 15" xfId="1623" xr:uid="{BECE1F52-2280-4C18-B6EC-0D44DF543EEA}"/>
    <cellStyle name="Normal 2 2 2 2 2 2 2 2 16" xfId="1624" xr:uid="{97495252-A966-4C0F-A4C5-0D20B62677D3}"/>
    <cellStyle name="Normal 2 2 2 2 2 2 2 2 17" xfId="1625" xr:uid="{4D553149-EB68-4441-AB55-00E4E1C08E23}"/>
    <cellStyle name="Normal 2 2 2 2 2 2 2 2 18" xfId="1626" xr:uid="{BCAE5654-2CDC-4F27-B180-BB7AFC5F9EB0}"/>
    <cellStyle name="Normal 2 2 2 2 2 2 2 2 19" xfId="1627" xr:uid="{640E420C-AC4B-42DB-AC9E-F24BDAAE9015}"/>
    <cellStyle name="Normal 2 2 2 2 2 2 2 2 2" xfId="1628" xr:uid="{C8995149-EA15-4E5F-A438-7DD1DC8433DC}"/>
    <cellStyle name="Normal 2 2 2 2 2 2 2 2 2 10" xfId="1629" xr:uid="{DF1E9977-6F7E-405F-8C09-D235D3682CA6}"/>
    <cellStyle name="Normal 2 2 2 2 2 2 2 2 2 11" xfId="1630" xr:uid="{CB1D48EE-FD01-4843-8E24-0F764096A5F3}"/>
    <cellStyle name="Normal 2 2 2 2 2 2 2 2 2 12" xfId="1631" xr:uid="{98E4C005-EDD3-4EC6-BD9C-751587298AA0}"/>
    <cellStyle name="Normal 2 2 2 2 2 2 2 2 2 13" xfId="1632" xr:uid="{9F36530E-4E8D-44DE-A295-46A5FE1309C2}"/>
    <cellStyle name="Normal 2 2 2 2 2 2 2 2 2 14" xfId="1633" xr:uid="{52B0A33B-1E5B-4CAF-B85B-BC6AD746B76A}"/>
    <cellStyle name="Normal 2 2 2 2 2 2 2 2 2 15" xfId="1634" xr:uid="{8F441587-1B7E-420F-B4A8-4ED18D71FE9D}"/>
    <cellStyle name="Normal 2 2 2 2 2 2 2 2 2 16" xfId="1635" xr:uid="{B207131B-1E83-4A10-8061-6BAC13EDE076}"/>
    <cellStyle name="Normal 2 2 2 2 2 2 2 2 2 17" xfId="1636" xr:uid="{DA5288C6-D5B7-4822-AAE9-57173FB1FF43}"/>
    <cellStyle name="Normal 2 2 2 2 2 2 2 2 2 18" xfId="1637" xr:uid="{FEBDBB7F-ADA9-4C09-A6D6-611491790AE8}"/>
    <cellStyle name="Normal 2 2 2 2 2 2 2 2 2 19" xfId="1638" xr:uid="{D657574D-E59A-4532-A77D-157B728AF8F1}"/>
    <cellStyle name="Normal 2 2 2 2 2 2 2 2 2 2" xfId="1639" xr:uid="{D5E75486-A3E3-468A-836D-8302370918A3}"/>
    <cellStyle name="Normal 2 2 2 2 2 2 2 2 2 2 10" xfId="1640" xr:uid="{2F8B73AF-C32E-4B9E-BD82-E94802CF6772}"/>
    <cellStyle name="Normal 2 2 2 2 2 2 2 2 2 2 11" xfId="1641" xr:uid="{A5E3AF78-A47D-4144-A8E9-5C027696896A}"/>
    <cellStyle name="Normal 2 2 2 2 2 2 2 2 2 2 12" xfId="1642" xr:uid="{C630710D-E25B-46B9-82B8-C32E5F3D11E0}"/>
    <cellStyle name="Normal 2 2 2 2 2 2 2 2 2 2 13" xfId="1643" xr:uid="{D476D16E-38DB-4C5E-AC8A-DA4F1D935D12}"/>
    <cellStyle name="Normal 2 2 2 2 2 2 2 2 2 2 14" xfId="1644" xr:uid="{BE17AFFD-C37E-4D16-916D-09F5AC2AB120}"/>
    <cellStyle name="Normal 2 2 2 2 2 2 2 2 2 2 15" xfId="1645" xr:uid="{91E47B2B-2FF4-44AB-875C-6C3EB5C620F2}"/>
    <cellStyle name="Normal 2 2 2 2 2 2 2 2 2 2 16" xfId="1646" xr:uid="{6199AFB0-FCEC-43FD-A7D9-73EEA77B38F9}"/>
    <cellStyle name="Normal 2 2 2 2 2 2 2 2 2 2 17" xfId="1647" xr:uid="{DE86F626-64A8-4761-AA20-846A7FB19D01}"/>
    <cellStyle name="Normal 2 2 2 2 2 2 2 2 2 2 18" xfId="1648" xr:uid="{89291A4A-03D5-492F-B3B2-41FDAC92A152}"/>
    <cellStyle name="Normal 2 2 2 2 2 2 2 2 2 2 2" xfId="1649" xr:uid="{76C75312-0504-43E2-8CF7-BF48E9855ADC}"/>
    <cellStyle name="Normal 2 2 2 2 2 2 2 2 2 2 2 2" xfId="1650" xr:uid="{5E97CA8F-CE48-4173-982F-6163558B6C70}"/>
    <cellStyle name="Normal 2 2 2 2 2 2 2 2 2 2 2 2 2" xfId="1651" xr:uid="{1DD72831-6BC5-45E3-9617-574D1BD0D5C9}"/>
    <cellStyle name="Normal 2 2 2 2 2 2 2 2 2 2 2 2 3" xfId="1652" xr:uid="{198207FC-24ED-4069-BF0B-3409498F14D1}"/>
    <cellStyle name="Normal 2 2 2 2 2 2 2 2 2 2 2 2 4" xfId="1653" xr:uid="{25F7057A-588E-46BD-966B-72FD6AE17D99}"/>
    <cellStyle name="Normal 2 2 2 2 2 2 2 2 2 2 2 2 5" xfId="1654" xr:uid="{764CE824-5393-4745-B313-C8F2BAD2BF7C}"/>
    <cellStyle name="Normal 2 2 2 2 2 2 2 2 2 2 2 2 6" xfId="1655" xr:uid="{5C24F363-A874-4C1E-8E97-BF0AB1DAB913}"/>
    <cellStyle name="Normal 2 2 2 2 2 2 2 2 2 2 2 2 7" xfId="1656" xr:uid="{00FD5ED6-A138-491E-8C8B-62BE40FE311F}"/>
    <cellStyle name="Normal 2 2 2 2 2 2 2 2 2 2 2 3" xfId="1657" xr:uid="{9802149D-B7EB-47AB-A3B1-D8B95421588C}"/>
    <cellStyle name="Normal 2 2 2 2 2 2 2 2 2 2 2 4" xfId="1658" xr:uid="{11E7110D-6572-4100-9196-9FFEC5786B3D}"/>
    <cellStyle name="Normal 2 2 2 2 2 2 2 2 2 2 2 5" xfId="1659" xr:uid="{17F3A93A-E802-412A-9716-AA7F5611262D}"/>
    <cellStyle name="Normal 2 2 2 2 2 2 2 2 2 2 2 6" xfId="1660" xr:uid="{D3BBC996-6DDB-4A00-8F7A-76F7D2F6E128}"/>
    <cellStyle name="Normal 2 2 2 2 2 2 2 2 2 2 2 7" xfId="1661" xr:uid="{7E77F744-172C-4626-8EC5-8644C550F8D6}"/>
    <cellStyle name="Normal 2 2 2 2 2 2 2 2 2 2 2 8" xfId="1662" xr:uid="{D89BBA49-A792-463F-B008-3F8F448C87D3}"/>
    <cellStyle name="Normal 2 2 2 2 2 2 2 2 2 2 3" xfId="1663" xr:uid="{D5037A67-F8D0-4B3E-B5B0-F1D751FEB45B}"/>
    <cellStyle name="Normal 2 2 2 2 2 2 2 2 2 2 4" xfId="1664" xr:uid="{27C8C184-7269-4A4B-A307-53024C2445B8}"/>
    <cellStyle name="Normal 2 2 2 2 2 2 2 2 2 2 5" xfId="1665" xr:uid="{22331AC8-7A5E-495F-B103-446C5630B996}"/>
    <cellStyle name="Normal 2 2 2 2 2 2 2 2 2 2 5 2" xfId="1666" xr:uid="{5FCAE8D9-9744-4E4F-8D01-4F1F36E21D26}"/>
    <cellStyle name="Normal 2 2 2 2 2 2 2 2 2 2 5 3" xfId="1667" xr:uid="{AB7D3A16-90CE-48E4-AB65-5F3BD4795CB7}"/>
    <cellStyle name="Normal 2 2 2 2 2 2 2 2 2 2 5 4" xfId="1668" xr:uid="{09E66D80-E8E0-49E2-87CB-5FE4F263A3B0}"/>
    <cellStyle name="Normal 2 2 2 2 2 2 2 2 2 2 5 5" xfId="1669" xr:uid="{8B42B1DE-0967-4F47-B40D-42B02B9B8395}"/>
    <cellStyle name="Normal 2 2 2 2 2 2 2 2 2 2 5 6" xfId="1670" xr:uid="{BF2FAE46-5CAF-4139-826D-1D962AABB0E3}"/>
    <cellStyle name="Normal 2 2 2 2 2 2 2 2 2 2 5 7" xfId="1671" xr:uid="{53D07A5D-6FF8-416E-9DE1-8A0FD45B96CF}"/>
    <cellStyle name="Normal 2 2 2 2 2 2 2 2 2 2 6" xfId="1672" xr:uid="{95971691-7F2E-4167-A9D3-A66268AEE084}"/>
    <cellStyle name="Normal 2 2 2 2 2 2 2 2 2 2 7" xfId="1673" xr:uid="{D2D184D1-C80E-4AB8-A579-9218A0F6CD76}"/>
    <cellStyle name="Normal 2 2 2 2 2 2 2 2 2 2 8" xfId="1674" xr:uid="{542F3DEF-AC07-4A76-84F7-238D0FD1BDED}"/>
    <cellStyle name="Normal 2 2 2 2 2 2 2 2 2 2 9" xfId="1675" xr:uid="{C291B06E-8BA2-477C-B755-0190D2C297FF}"/>
    <cellStyle name="Normal 2 2 2 2 2 2 2 2 2 3" xfId="1676" xr:uid="{23C1EC86-29E6-494D-A66B-814FD2287EFD}"/>
    <cellStyle name="Normal 2 2 2 2 2 2 2 2 2 4" xfId="1677" xr:uid="{9865992E-95CF-4E72-8531-8B7C002B44DA}"/>
    <cellStyle name="Normal 2 2 2 2 2 2 2 2 2 4 2" xfId="1678" xr:uid="{4DEAE9C4-4C80-457C-9D8E-1C846088C6AC}"/>
    <cellStyle name="Normal 2 2 2 2 2 2 2 2 2 4 2 2" xfId="1679" xr:uid="{48216588-99EB-4155-BEE4-4C3FACFBC5E9}"/>
    <cellStyle name="Normal 2 2 2 2 2 2 2 2 2 4 2 3" xfId="1680" xr:uid="{9FFD2C6F-E000-4ADE-B206-0F877A99A2D2}"/>
    <cellStyle name="Normal 2 2 2 2 2 2 2 2 2 4 2 4" xfId="1681" xr:uid="{3A26AAC9-3684-4CD7-A1A8-485F0CC734EE}"/>
    <cellStyle name="Normal 2 2 2 2 2 2 2 2 2 4 2 5" xfId="1682" xr:uid="{A4D0073B-AF25-45E6-AC31-64988B172EE3}"/>
    <cellStyle name="Normal 2 2 2 2 2 2 2 2 2 4 2 6" xfId="1683" xr:uid="{282D2411-FF27-4255-92E2-07168B62E24F}"/>
    <cellStyle name="Normal 2 2 2 2 2 2 2 2 2 4 2 7" xfId="1684" xr:uid="{1725E727-6744-4CF4-989A-BF2E9E4EF8AB}"/>
    <cellStyle name="Normal 2 2 2 2 2 2 2 2 2 4 3" xfId="1685" xr:uid="{65D22333-E240-4C6F-BF59-8670B9A9B84A}"/>
    <cellStyle name="Normal 2 2 2 2 2 2 2 2 2 4 4" xfId="1686" xr:uid="{7B74DEF4-8BE6-40DF-8E4B-0B0AFD37DAED}"/>
    <cellStyle name="Normal 2 2 2 2 2 2 2 2 2 4 5" xfId="1687" xr:uid="{496AB162-B8AF-4E28-B2A3-8B65B3124A13}"/>
    <cellStyle name="Normal 2 2 2 2 2 2 2 2 2 4 6" xfId="1688" xr:uid="{40506595-BA58-460C-95CE-2487D2FFC6E1}"/>
    <cellStyle name="Normal 2 2 2 2 2 2 2 2 2 4 7" xfId="1689" xr:uid="{404EE667-A501-4F97-9D87-23F22FC2D6A8}"/>
    <cellStyle name="Normal 2 2 2 2 2 2 2 2 2 4 8" xfId="1690" xr:uid="{0B869D07-BCAF-4316-91AD-1348CCC97BC8}"/>
    <cellStyle name="Normal 2 2 2 2 2 2 2 2 2 5" xfId="1691" xr:uid="{A4E3157C-03D7-47BC-A36C-5DE7C1650056}"/>
    <cellStyle name="Normal 2 2 2 2 2 2 2 2 2 6" xfId="1692" xr:uid="{26BB5438-5D23-4B65-ABA4-75458A14ED47}"/>
    <cellStyle name="Normal 2 2 2 2 2 2 2 2 2 6 2" xfId="1693" xr:uid="{8F29A76C-E8E0-415D-8596-85A03251CAD8}"/>
    <cellStyle name="Normal 2 2 2 2 2 2 2 2 2 6 3" xfId="1694" xr:uid="{8D7E8560-CE9B-424E-90A6-5F825249C267}"/>
    <cellStyle name="Normal 2 2 2 2 2 2 2 2 2 6 4" xfId="1695" xr:uid="{593A0576-52B8-4226-963D-17E611736F39}"/>
    <cellStyle name="Normal 2 2 2 2 2 2 2 2 2 6 5" xfId="1696" xr:uid="{16E2B61D-7A11-4F1F-8FAA-85F8FDED812F}"/>
    <cellStyle name="Normal 2 2 2 2 2 2 2 2 2 6 6" xfId="1697" xr:uid="{95692CA8-C658-436C-B412-F274131070AD}"/>
    <cellStyle name="Normal 2 2 2 2 2 2 2 2 2 6 7" xfId="1698" xr:uid="{F6316CB0-1EB4-4BF8-9593-E36A3582DDFA}"/>
    <cellStyle name="Normal 2 2 2 2 2 2 2 2 2 7" xfId="1699" xr:uid="{6CF57991-3B65-42B4-A060-80BB6E290B06}"/>
    <cellStyle name="Normal 2 2 2 2 2 2 2 2 2 8" xfId="1700" xr:uid="{CAB432F7-B438-490A-BDDC-C053CAABC560}"/>
    <cellStyle name="Normal 2 2 2 2 2 2 2 2 2 9" xfId="1701" xr:uid="{4FB48E3E-F2DE-4CDB-AA20-393214BEAA78}"/>
    <cellStyle name="Normal 2 2 2 2 2 2 2 2 2_Opex Input" xfId="1702" xr:uid="{997151CA-B713-4CBF-B206-322F2104BD02}"/>
    <cellStyle name="Normal 2 2 2 2 2 2 2 2 20" xfId="1703" xr:uid="{A13DA32C-4B65-478B-B229-7E1FE30B7403}"/>
    <cellStyle name="Normal 2 2 2 2 2 2 2 2 3" xfId="1704" xr:uid="{9C84426D-4229-4CC8-81B4-81D2C68F7C57}"/>
    <cellStyle name="Normal 2 2 2 2 2 2 2 2 4" xfId="1705" xr:uid="{3EF97466-6F22-49C4-AD8B-069499FBF5CC}"/>
    <cellStyle name="Normal 2 2 2 2 2 2 2 2 5" xfId="1706" xr:uid="{F1E991E6-F84D-4D7E-89DA-3602C706E0DB}"/>
    <cellStyle name="Normal 2 2 2 2 2 2 2 2 5 2" xfId="1707" xr:uid="{F011A102-405B-4B2B-B4E9-097E663222CD}"/>
    <cellStyle name="Normal 2 2 2 2 2 2 2 2 5 2 2" xfId="1708" xr:uid="{7E5193AB-6BF2-461F-A7C5-3288A08562C2}"/>
    <cellStyle name="Normal 2 2 2 2 2 2 2 2 5 2 3" xfId="1709" xr:uid="{5FD4C7A1-1517-477F-B5BB-800712313434}"/>
    <cellStyle name="Normal 2 2 2 2 2 2 2 2 5 2 4" xfId="1710" xr:uid="{3A09CD7D-1571-4775-870D-F14B7B5EF515}"/>
    <cellStyle name="Normal 2 2 2 2 2 2 2 2 5 2 5" xfId="1711" xr:uid="{F9E71070-EE9D-4A0B-9144-F8C12FEC1013}"/>
    <cellStyle name="Normal 2 2 2 2 2 2 2 2 5 2 6" xfId="1712" xr:uid="{CAC35A51-54F3-4FCA-8CCA-9404F29B6951}"/>
    <cellStyle name="Normal 2 2 2 2 2 2 2 2 5 2 7" xfId="1713" xr:uid="{0DDA0161-86D4-4DF5-BC67-03054C15E0B6}"/>
    <cellStyle name="Normal 2 2 2 2 2 2 2 2 5 3" xfId="1714" xr:uid="{7CB96F55-3542-4816-A44E-E3EE29E3D1C3}"/>
    <cellStyle name="Normal 2 2 2 2 2 2 2 2 5 4" xfId="1715" xr:uid="{3EDB4E26-D817-4482-983A-AF0021475C61}"/>
    <cellStyle name="Normal 2 2 2 2 2 2 2 2 5 5" xfId="1716" xr:uid="{09B27188-4183-41D5-90A8-63A81426DEF3}"/>
    <cellStyle name="Normal 2 2 2 2 2 2 2 2 5 6" xfId="1717" xr:uid="{AB74FAE0-1743-4C63-A336-25F875D9E93E}"/>
    <cellStyle name="Normal 2 2 2 2 2 2 2 2 5 7" xfId="1718" xr:uid="{27D255D1-A16F-4860-B49D-216DE575DFD3}"/>
    <cellStyle name="Normal 2 2 2 2 2 2 2 2 5 8" xfId="1719" xr:uid="{B928FEFA-324C-4F0A-8EDF-FBC4E4DD650F}"/>
    <cellStyle name="Normal 2 2 2 2 2 2 2 2 6" xfId="1720" xr:uid="{0ABA5F99-494F-429A-B45A-398B24C19E15}"/>
    <cellStyle name="Normal 2 2 2 2 2 2 2 2 7" xfId="1721" xr:uid="{EC866F10-B8BD-43AF-8F5D-36B7C23AEAA0}"/>
    <cellStyle name="Normal 2 2 2 2 2 2 2 2 7 2" xfId="1722" xr:uid="{453F0E42-C02F-4AC4-AFC2-ED92D2D8718A}"/>
    <cellStyle name="Normal 2 2 2 2 2 2 2 2 7 3" xfId="1723" xr:uid="{FFBD6DD4-91A0-471F-B6DE-9EC3549D960B}"/>
    <cellStyle name="Normal 2 2 2 2 2 2 2 2 7 4" xfId="1724" xr:uid="{5136BBD2-60BB-4095-91DA-FE00AF345F2A}"/>
    <cellStyle name="Normal 2 2 2 2 2 2 2 2 7 5" xfId="1725" xr:uid="{CB980D8E-9482-416F-A938-89A95C7AA56C}"/>
    <cellStyle name="Normal 2 2 2 2 2 2 2 2 7 6" xfId="1726" xr:uid="{7892B91F-5D49-463A-91B0-A7215C0941BF}"/>
    <cellStyle name="Normal 2 2 2 2 2 2 2 2 7 7" xfId="1727" xr:uid="{21BF25CA-B828-4F2F-8BD7-76B022A70F23}"/>
    <cellStyle name="Normal 2 2 2 2 2 2 2 2 8" xfId="1728" xr:uid="{0D0D2089-683D-4485-A3F4-0E5D7E2894D3}"/>
    <cellStyle name="Normal 2 2 2 2 2 2 2 2 9" xfId="1729" xr:uid="{7F18DCAC-E318-4BB2-B6D5-06C2B8507853}"/>
    <cellStyle name="Normal 2 2 2 2 2 2 2 2_ELEC SAP FCST UPLOAD" xfId="1730" xr:uid="{22A1E6B4-0FD5-4AAD-A6C1-3979C399367C}"/>
    <cellStyle name="Normal 2 2 2 2 2 2 2 20" xfId="1731" xr:uid="{AB3BAECC-235E-4571-A814-21B95A1BAB8D}"/>
    <cellStyle name="Normal 2 2 2 2 2 2 2 21" xfId="1732" xr:uid="{41FAD7E7-4C28-4730-AE5D-6427DAC3A11E}"/>
    <cellStyle name="Normal 2 2 2 2 2 2 2 22" xfId="1733" xr:uid="{901FC8A0-C5F5-45EE-A960-4FC86BF85B4D}"/>
    <cellStyle name="Normal 2 2 2 2 2 2 2 23" xfId="1734" xr:uid="{931BD845-8A8D-4245-B4AE-84BD91F0346E}"/>
    <cellStyle name="Normal 2 2 2 2 2 2 2 3" xfId="1735" xr:uid="{78565265-A2F2-4EAA-AEFD-D7F4ED567666}"/>
    <cellStyle name="Normal 2 2 2 2 2 2 2 4" xfId="1736" xr:uid="{54CB2F36-02C3-4929-B9EA-58C14AABD7EB}"/>
    <cellStyle name="Normal 2 2 2 2 2 2 2 5" xfId="1737" xr:uid="{1814631A-2AC7-4300-8A9D-4852583C5942}"/>
    <cellStyle name="Normal 2 2 2 2 2 2 2 6" xfId="1738" xr:uid="{396B7B14-E3B6-4FA5-9CE4-4B5AD062907E}"/>
    <cellStyle name="Normal 2 2 2 2 2 2 2 7" xfId="1739" xr:uid="{030FA7AD-F0D2-492C-B4D6-DE95937FE3B6}"/>
    <cellStyle name="Normal 2 2 2 2 2 2 2 8" xfId="1740" xr:uid="{8BCF5106-5EA0-4D1C-8562-010540BFBF66}"/>
    <cellStyle name="Normal 2 2 2 2 2 2 2 8 2" xfId="1741" xr:uid="{E2810D7C-DC67-4C16-9A1E-6FA170F9CD0B}"/>
    <cellStyle name="Normal 2 2 2 2 2 2 2 8 2 2" xfId="1742" xr:uid="{6B9522F8-2023-47AC-A54C-4728BA68EFEB}"/>
    <cellStyle name="Normal 2 2 2 2 2 2 2 8 2 3" xfId="1743" xr:uid="{7CB2E7E9-48AD-476B-A2E0-ABF999CC8EB3}"/>
    <cellStyle name="Normal 2 2 2 2 2 2 2 8 2 4" xfId="1744" xr:uid="{49EADF64-9171-4ED5-AF31-34483B652FDD}"/>
    <cellStyle name="Normal 2 2 2 2 2 2 2 8 2 5" xfId="1745" xr:uid="{6A8AD2C2-CE28-4A56-B2BC-644989511B44}"/>
    <cellStyle name="Normal 2 2 2 2 2 2 2 8 2 6" xfId="1746" xr:uid="{0CEDB23D-9F21-4D3B-83C2-62F70E61B82C}"/>
    <cellStyle name="Normal 2 2 2 2 2 2 2 8 2 7" xfId="1747" xr:uid="{4C652394-9122-40DB-A5A0-0E2220BAB3B3}"/>
    <cellStyle name="Normal 2 2 2 2 2 2 2 8 3" xfId="1748" xr:uid="{C4EF3DC2-8D84-4E56-B1E5-EFCD87E51F6E}"/>
    <cellStyle name="Normal 2 2 2 2 2 2 2 8 4" xfId="1749" xr:uid="{5A8DBCD3-930B-4765-BD2C-CD00B4FCF4C9}"/>
    <cellStyle name="Normal 2 2 2 2 2 2 2 8 5" xfId="1750" xr:uid="{C78E947E-BA4A-4484-922F-E32294309DA3}"/>
    <cellStyle name="Normal 2 2 2 2 2 2 2 8 6" xfId="1751" xr:uid="{6426D930-F046-4DFA-9878-6306C1EEB1C3}"/>
    <cellStyle name="Normal 2 2 2 2 2 2 2 8 7" xfId="1752" xr:uid="{A1745731-16E0-459B-9304-16CAC924DF9D}"/>
    <cellStyle name="Normal 2 2 2 2 2 2 2 8 8" xfId="1753" xr:uid="{25E9E4CE-971B-4BB0-A055-E55E29C7BBFE}"/>
    <cellStyle name="Normal 2 2 2 2 2 2 2 9" xfId="1754" xr:uid="{CB5E782B-CA65-4233-A31E-D18757393E9D}"/>
    <cellStyle name="Normal 2 2 2 2 2 2 2_ELEC SAP FCST UPLOAD" xfId="1755" xr:uid="{18E6E42C-7B13-4068-B317-99D76A597C83}"/>
    <cellStyle name="Normal 2 2 2 2 2 2 20" xfId="1756" xr:uid="{17380D4B-B44A-462A-BF79-4509BA86EDAF}"/>
    <cellStyle name="Normal 2 2 2 2 2 2 21" xfId="1757" xr:uid="{76210CD7-022E-43D3-832D-CC382C0A0C94}"/>
    <cellStyle name="Normal 2 2 2 2 2 2 22" xfId="1758" xr:uid="{08FA2DF2-20B9-4ABF-B27C-17CB7B56667A}"/>
    <cellStyle name="Normal 2 2 2 2 2 2 23" xfId="1759" xr:uid="{77F077EB-E958-42FD-B4D9-AD77477FA9A5}"/>
    <cellStyle name="Normal 2 2 2 2 2 2 3" xfId="1760" xr:uid="{36C03D25-2D13-42D9-B1A7-ADB09F322028}"/>
    <cellStyle name="Normal 2 2 2 2 2 2 3 2" xfId="1761" xr:uid="{41096B3A-1E9C-4F8B-9995-5C08FDCECA63}"/>
    <cellStyle name="Normal 2 2 2 2 2 2 3 3" xfId="1762" xr:uid="{FC680ED8-00E0-420D-9ABA-2248694FAB48}"/>
    <cellStyle name="Normal 2 2 2 2 2 2 3_ELEC SAP FCST UPLOAD" xfId="1763" xr:uid="{D84B083C-F704-41B0-BBE7-5FB8B4EF89B0}"/>
    <cellStyle name="Normal 2 2 2 2 2 2 4" xfId="1764" xr:uid="{067FE66B-DCFC-418F-A912-E2BBC08AC443}"/>
    <cellStyle name="Normal 2 2 2 2 2 2 5" xfId="1765" xr:uid="{4E22E348-061E-4AEC-A4F0-AA9964FCF829}"/>
    <cellStyle name="Normal 2 2 2 2 2 2 6" xfId="1766" xr:uid="{795DE6EB-042A-4A46-9E02-B359B20C9378}"/>
    <cellStyle name="Normal 2 2 2 2 2 2 7" xfId="1767" xr:uid="{95A10218-2E44-4822-9C1F-66B9C24BA7AB}"/>
    <cellStyle name="Normal 2 2 2 2 2 2 8" xfId="1768" xr:uid="{22CF5AF5-4DB9-4F2E-ACDC-CECE0D177FBF}"/>
    <cellStyle name="Normal 2 2 2 2 2 2 8 2" xfId="1769" xr:uid="{F3FDDD24-D751-45CA-A163-B70DABFEB536}"/>
    <cellStyle name="Normal 2 2 2 2 2 2 8 2 2" xfId="1770" xr:uid="{07ABE2C6-C07D-4658-9E6D-EECC58F0F3DB}"/>
    <cellStyle name="Normal 2 2 2 2 2 2 8 2 3" xfId="1771" xr:uid="{3F238841-ED81-49DF-BF86-49850A1A8335}"/>
    <cellStyle name="Normal 2 2 2 2 2 2 8 2 4" xfId="1772" xr:uid="{794B0322-4102-4A61-BA49-7A2A7C83763C}"/>
    <cellStyle name="Normal 2 2 2 2 2 2 8 2 5" xfId="1773" xr:uid="{1890C3E8-E490-4DD6-AB32-C52B049DAEC2}"/>
    <cellStyle name="Normal 2 2 2 2 2 2 8 2 6" xfId="1774" xr:uid="{C25D064E-652E-44F0-AFD0-00A0DDB76A59}"/>
    <cellStyle name="Normal 2 2 2 2 2 2 8 2 7" xfId="1775" xr:uid="{4461A1AE-C6EE-44A4-8B50-6F7EE4EE4397}"/>
    <cellStyle name="Normal 2 2 2 2 2 2 8 3" xfId="1776" xr:uid="{BCB780F9-26AA-472E-B753-86243D8BB7E8}"/>
    <cellStyle name="Normal 2 2 2 2 2 2 8 4" xfId="1777" xr:uid="{6FAEA06D-FF55-471B-88BF-D810FF716BBA}"/>
    <cellStyle name="Normal 2 2 2 2 2 2 8 5" xfId="1778" xr:uid="{155AA486-85FA-479A-ABF4-3DC516633C51}"/>
    <cellStyle name="Normal 2 2 2 2 2 2 8 6" xfId="1779" xr:uid="{1A953981-706B-417E-9625-9011952E9C11}"/>
    <cellStyle name="Normal 2 2 2 2 2 2 8 7" xfId="1780" xr:uid="{71007226-74D2-49C5-9F95-AF4DA8AA7082}"/>
    <cellStyle name="Normal 2 2 2 2 2 2 8 8" xfId="1781" xr:uid="{858C8C53-92C9-4CAF-9233-83997B3FE72F}"/>
    <cellStyle name="Normal 2 2 2 2 2 2 9" xfId="1782" xr:uid="{68A75401-84FA-4700-9E29-BFE016BDB476}"/>
    <cellStyle name="Normal 2 2 2 2 2 2_ELEC SAP FCST UPLOAD" xfId="1783" xr:uid="{EDA48899-6314-49F6-91F2-9ED4A645D9AF}"/>
    <cellStyle name="Normal 2 2 2 2 2 20" xfId="1784" xr:uid="{30875ADF-489B-4047-A73A-7C1C810598B7}"/>
    <cellStyle name="Normal 2 2 2 2 2 21" xfId="1785" xr:uid="{D170792B-0458-4CA9-BC2F-ECC87F997DA1}"/>
    <cellStyle name="Normal 2 2 2 2 2 22" xfId="1786" xr:uid="{44989567-EE1A-4FB1-9270-A1B809EF1A10}"/>
    <cellStyle name="Normal 2 2 2 2 2 23" xfId="1787" xr:uid="{662DB277-FDCC-4F2E-B33D-B55E26060684}"/>
    <cellStyle name="Normal 2 2 2 2 2 24" xfId="1788" xr:uid="{C84D8E5B-C3D9-47E0-A12A-E3074041D6C4}"/>
    <cellStyle name="Normal 2 2 2 2 2 3" xfId="1789" xr:uid="{6825E31F-87FF-461D-B6AD-6846E9978C1E}"/>
    <cellStyle name="Normal 2 2 2 2 2 3 2" xfId="1790" xr:uid="{8F1B9348-208E-4A52-9E9F-334530EF81E5}"/>
    <cellStyle name="Normal 2 2 2 2 2 3 3" xfId="1791" xr:uid="{828E8F59-3E35-4A2E-A427-F2048A641895}"/>
    <cellStyle name="Normal 2 2 2 2 2 3_ELEC SAP FCST UPLOAD" xfId="1792" xr:uid="{D9C29342-C703-4A77-B383-68CA8134A850}"/>
    <cellStyle name="Normal 2 2 2 2 2 4" xfId="1793" xr:uid="{E6F99587-29B3-4484-A1A8-56C2B83E2FB6}"/>
    <cellStyle name="Normal 2 2 2 2 2 5" xfId="1794" xr:uid="{0213FB67-6875-4D41-9E25-AD26EACDB260}"/>
    <cellStyle name="Normal 2 2 2 2 2 6" xfId="1795" xr:uid="{6AA719E1-0096-47D1-B3EA-39A36C194CF9}"/>
    <cellStyle name="Normal 2 2 2 2 2 7" xfId="1796" xr:uid="{B48A50A9-3F8D-4783-90F7-A2BEAD127AE5}"/>
    <cellStyle name="Normal 2 2 2 2 2 8" xfId="1797" xr:uid="{FF1BBAE5-F9AA-4702-956D-7047D7A4EA5C}"/>
    <cellStyle name="Normal 2 2 2 2 2 9" xfId="1798" xr:uid="{33E0B7B2-96AD-46A2-BF11-6B623AABA837}"/>
    <cellStyle name="Normal 2 2 2 2 2 9 2" xfId="1799" xr:uid="{491AA53E-1598-4578-9464-F81DE30ED876}"/>
    <cellStyle name="Normal 2 2 2 2 2 9 2 2" xfId="1800" xr:uid="{83A2514A-1208-4729-BFF0-925AF4452E3F}"/>
    <cellStyle name="Normal 2 2 2 2 2 9 2 3" xfId="1801" xr:uid="{E7EE4DAF-097F-40A8-809E-88050647CD32}"/>
    <cellStyle name="Normal 2 2 2 2 2 9 2 4" xfId="1802" xr:uid="{C13DAB0A-BD45-45F6-AE77-DB64CFC6FD19}"/>
    <cellStyle name="Normal 2 2 2 2 2 9 2 5" xfId="1803" xr:uid="{F2DEF3A9-A9D2-4DDB-9D03-6933AE12D993}"/>
    <cellStyle name="Normal 2 2 2 2 2 9 2 6" xfId="1804" xr:uid="{5DE42FD4-2325-446D-AF96-32B64B0FCE4A}"/>
    <cellStyle name="Normal 2 2 2 2 2 9 2 7" xfId="1805" xr:uid="{C218E53C-FA11-4716-8928-66C4DF1917B7}"/>
    <cellStyle name="Normal 2 2 2 2 2 9 3" xfId="1806" xr:uid="{AFCC085C-F5C0-42CA-B1FE-44E123AF95A5}"/>
    <cellStyle name="Normal 2 2 2 2 2 9 4" xfId="1807" xr:uid="{340991C3-8A08-4559-B797-8E1EDEB58BE2}"/>
    <cellStyle name="Normal 2 2 2 2 2 9 5" xfId="1808" xr:uid="{7C5F0A31-78FD-437C-B682-463566C9618A}"/>
    <cellStyle name="Normal 2 2 2 2 2 9 6" xfId="1809" xr:uid="{D9AED4D1-E8A1-4DEC-A3FC-29F1DEF564FA}"/>
    <cellStyle name="Normal 2 2 2 2 2 9 7" xfId="1810" xr:uid="{636246F6-86C4-4ED2-B2EF-A03B3020B777}"/>
    <cellStyle name="Normal 2 2 2 2 2 9 8" xfId="1811" xr:uid="{BD242618-02B6-43F4-985D-4922ECDED550}"/>
    <cellStyle name="Normal 2 2 2 2 2_ELEC SAP FCST UPLOAD" xfId="1812" xr:uid="{1C090D8E-EAED-410E-BF16-595C8AE2A6ED}"/>
    <cellStyle name="Normal 2 2 2 2 20" xfId="1813" xr:uid="{D487CB3C-2842-4F72-B98C-FFA1AF71414B}"/>
    <cellStyle name="Normal 2 2 2 2 21" xfId="1814" xr:uid="{9A4E718A-0478-420A-AB08-5D9208CE3FAE}"/>
    <cellStyle name="Normal 2 2 2 2 22" xfId="1815" xr:uid="{A9FF3636-07E9-47E7-AFEB-9A292348BF74}"/>
    <cellStyle name="Normal 2 2 2 2 23" xfId="1816" xr:uid="{FAB620B0-FFE1-46E2-A44F-B321B5A7131A}"/>
    <cellStyle name="Normal 2 2 2 2 24" xfId="1817" xr:uid="{2D8C9593-F7C7-4FAC-AC3C-B8C79D70E2B1}"/>
    <cellStyle name="Normal 2 2 2 2 3" xfId="1818" xr:uid="{FD71CF1F-8B4E-4493-9AF3-82CE941AF17C}"/>
    <cellStyle name="Normal 2 2 2 2 3 2" xfId="1819" xr:uid="{5B34B9E7-48F2-40A7-849E-50DEC7D35356}"/>
    <cellStyle name="Normal 2 2 2 2 3 2 2" xfId="1820" xr:uid="{B1EFFBB6-BC69-46E3-B701-EFA8CD2C2B74}"/>
    <cellStyle name="Normal 2 2 2 2 3 2 3" xfId="1821" xr:uid="{656E0E93-4616-49BB-ABAB-84299B7768DE}"/>
    <cellStyle name="Normal 2 2 2 2 3 2_ELEC SAP FCST UPLOAD" xfId="1822" xr:uid="{8EA2C146-B9A2-4875-8126-D8118D883060}"/>
    <cellStyle name="Normal 2 2 2 2 3 3" xfId="1823" xr:uid="{5CC99D0A-F1FC-46E6-94FA-D86D5748108A}"/>
    <cellStyle name="Normal 2 2 2 2 3 4" xfId="1824" xr:uid="{E363E5F8-1835-45EA-B962-6A77DE6DC3AF}"/>
    <cellStyle name="Normal 2 2 2 2 3 5" xfId="1825" xr:uid="{4052D35C-6FAE-488B-BD4B-775AB4BA1A13}"/>
    <cellStyle name="Normal 2 2 2 2 3 6" xfId="1826" xr:uid="{0CBEE03A-2ACA-4004-98D4-96EF8ED4831F}"/>
    <cellStyle name="Normal 2 2 2 2 3_ELEC SAP FCST UPLOAD" xfId="1827" xr:uid="{93112868-9343-492A-B9DE-29FC968250FA}"/>
    <cellStyle name="Normal 2 2 2 2 4" xfId="1828" xr:uid="{A63815CC-557F-423F-922B-9895EB615B15}"/>
    <cellStyle name="Normal 2 2 2 2 4 2" xfId="1829" xr:uid="{56A25183-D4AA-44DF-9A93-E7F78A63A21B}"/>
    <cellStyle name="Normal 2 2 2 2 4 3" xfId="1830" xr:uid="{9AFFCDD6-63ED-4AD1-AC38-B481D411794D}"/>
    <cellStyle name="Normal 2 2 2 2 4_ELEC SAP FCST UPLOAD" xfId="1831" xr:uid="{A2AE828C-34C5-4A04-AB94-CCD005BAF8E1}"/>
    <cellStyle name="Normal 2 2 2 2 5" xfId="1832" xr:uid="{EA8EB5B0-9473-4D17-A9B2-9AC600127150}"/>
    <cellStyle name="Normal 2 2 2 2 6" xfId="1833" xr:uid="{58F4B0A9-FB56-409B-84ED-A0B6F68B9665}"/>
    <cellStyle name="Normal 2 2 2 2 7" xfId="1834" xr:uid="{F287D358-1A8A-4BEC-8909-0D523A335C67}"/>
    <cellStyle name="Normal 2 2 2 2 8" xfId="1835" xr:uid="{19E32010-B833-4815-B0F1-18A429AC8124}"/>
    <cellStyle name="Normal 2 2 2 2 9" xfId="1836" xr:uid="{9250D6B8-2E8E-4CB3-A1DC-45FB233C5498}"/>
    <cellStyle name="Normal 2 2 2 2 9 2" xfId="1837" xr:uid="{6F18C801-86CA-4763-BCC5-AC37D0BA8E9C}"/>
    <cellStyle name="Normal 2 2 2 2 9 2 2" xfId="1838" xr:uid="{6ECB41BD-36B1-49ED-B52B-572F8A76A4B4}"/>
    <cellStyle name="Normal 2 2 2 2 9 2 3" xfId="1839" xr:uid="{CC1C0460-BC22-477D-B686-37870C55FB28}"/>
    <cellStyle name="Normal 2 2 2 2 9 2 4" xfId="1840" xr:uid="{FE7B2367-582B-466C-BB07-EAF8B36FCE69}"/>
    <cellStyle name="Normal 2 2 2 2 9 2 5" xfId="1841" xr:uid="{E4349F7B-DABA-4370-8283-C6BCCAACEB00}"/>
    <cellStyle name="Normal 2 2 2 2 9 2 6" xfId="1842" xr:uid="{CB860796-9756-4A58-AE76-4BA3E19EB975}"/>
    <cellStyle name="Normal 2 2 2 2 9 2 7" xfId="1843" xr:uid="{7AB2029D-2930-4434-95B5-5346C03C2D6D}"/>
    <cellStyle name="Normal 2 2 2 2 9 3" xfId="1844" xr:uid="{1BEAEF0A-992E-4B80-9EF8-B7E5D15BB2AC}"/>
    <cellStyle name="Normal 2 2 2 2 9 4" xfId="1845" xr:uid="{BBD4FF59-C0DE-4CCE-AFD2-175ADE82F3C2}"/>
    <cellStyle name="Normal 2 2 2 2 9 5" xfId="1846" xr:uid="{17A8DA66-F053-4923-8A3D-BAC0CFCD11BF}"/>
    <cellStyle name="Normal 2 2 2 2 9 6" xfId="1847" xr:uid="{C39DBC33-DB24-4899-B7CD-8DABCB0A5263}"/>
    <cellStyle name="Normal 2 2 2 2 9 7" xfId="1848" xr:uid="{B70163A2-AE33-49E5-9733-37F0387FEC2A}"/>
    <cellStyle name="Normal 2 2 2 2 9 8" xfId="1849" xr:uid="{5C20D9F0-3A4B-44E4-A805-EC96F05CC932}"/>
    <cellStyle name="Normal 2 2 2 2_ELEC SAP FCST UPLOAD" xfId="1850" xr:uid="{9301A2AE-5A34-438C-BDBA-C7E2A9384CB1}"/>
    <cellStyle name="Normal 2 2 2 20" xfId="1851" xr:uid="{A24DA3D2-CE56-400E-BB11-53998B3DE34B}"/>
    <cellStyle name="Normal 2 2 2 21" xfId="1852" xr:uid="{48FC56C4-CDD6-4420-B0D4-98DAF617FEF5}"/>
    <cellStyle name="Normal 2 2 2 22" xfId="1853" xr:uid="{08ABDBE3-7828-4560-BD93-9D9331012D21}"/>
    <cellStyle name="Normal 2 2 2 23" xfId="1854" xr:uid="{4D76B074-C069-418B-9537-E776A4F9A5B2}"/>
    <cellStyle name="Normal 2 2 2 24" xfId="1855" xr:uid="{CED353C3-111D-4FF7-9A16-BC9D72BBAF1B}"/>
    <cellStyle name="Normal 2 2 2 25" xfId="1856" xr:uid="{0EC804D2-72F0-4AE2-8757-75E8FD860B04}"/>
    <cellStyle name="Normal 2 2 2 26" xfId="1857" xr:uid="{53AB3053-2CD6-417E-942A-F11B0A4BCFCA}"/>
    <cellStyle name="Normal 2 2 2 27" xfId="1519" xr:uid="{BC3E4A4C-F2C9-47EA-8B1B-BFF91B3312BA}"/>
    <cellStyle name="Normal 2 2 2 27 2" xfId="6465" xr:uid="{CE0D825E-ECD0-41A7-83CE-20A33D2227DF}"/>
    <cellStyle name="Normal 2 2 2 3" xfId="1858" xr:uid="{280B3DFE-6E66-4C2C-B045-1E10786539F9}"/>
    <cellStyle name="Normal 2 2 2 4" xfId="1859" xr:uid="{E5C69201-4D76-4466-9A6C-C5DDA393846A}"/>
    <cellStyle name="Normal 2 2 2 4 2" xfId="1860" xr:uid="{11E8D84C-0503-4AEA-A68C-223CF0945009}"/>
    <cellStyle name="Normal 2 2 2 4 2 2" xfId="1861" xr:uid="{56204078-B18B-40C6-BADC-611CC59C088D}"/>
    <cellStyle name="Normal 2 2 2 4 2 2 2" xfId="1862" xr:uid="{CAEAB01D-CC40-4CD6-B266-D30E34353FE2}"/>
    <cellStyle name="Normal 2 2 2 4 2 2 3" xfId="1863" xr:uid="{43A08A38-E7ED-4EEA-A8D2-31F180A4F6CF}"/>
    <cellStyle name="Normal 2 2 2 4 2 2_ELEC SAP FCST UPLOAD" xfId="1864" xr:uid="{08D3791A-79AE-4592-BDD5-865725357803}"/>
    <cellStyle name="Normal 2 2 2 4 2 3" xfId="1865" xr:uid="{0B1E2BEC-7C2C-4246-A583-4AC414C3EDFB}"/>
    <cellStyle name="Normal 2 2 2 4 2 4" xfId="1866" xr:uid="{A340B7F2-31D1-4D39-A5E3-754FFB57BD91}"/>
    <cellStyle name="Normal 2 2 2 4 2 5" xfId="1867" xr:uid="{1D106140-8891-47D0-B0CB-F1B2B6C61F0B}"/>
    <cellStyle name="Normal 2 2 2 4 2 6" xfId="1868" xr:uid="{FDA22516-5986-45EB-96EE-369434A003D1}"/>
    <cellStyle name="Normal 2 2 2 4 2_ELEC SAP FCST UPLOAD" xfId="1869" xr:uid="{6E9B9746-30C9-4AA5-B0E6-EAA1C87F5852}"/>
    <cellStyle name="Normal 2 2 2 4 3" xfId="1870" xr:uid="{672B540F-5B34-4CF0-B241-28DF54B239D0}"/>
    <cellStyle name="Normal 2 2 2 4 3 2" xfId="1871" xr:uid="{59630A17-87CF-425E-AC39-642A790A1E66}"/>
    <cellStyle name="Normal 2 2 2 4 3 3" xfId="1872" xr:uid="{6F111542-FEE0-4889-B0AF-36E4303F7D85}"/>
    <cellStyle name="Normal 2 2 2 4 3_ELEC SAP FCST UPLOAD" xfId="1873" xr:uid="{983F5FB3-FE3F-4701-A54E-57203D72DAB9}"/>
    <cellStyle name="Normal 2 2 2 4 4" xfId="1874" xr:uid="{E8FBD48C-438C-4DC5-A827-6084DE3477FF}"/>
    <cellStyle name="Normal 2 2 2 4 5" xfId="1875" xr:uid="{5FD2CEEB-D013-4D07-8394-6EB5453CA10E}"/>
    <cellStyle name="Normal 2 2 2 4 6" xfId="1876" xr:uid="{31FF66C4-F8B2-4AF5-9634-2E3615A99630}"/>
    <cellStyle name="Normal 2 2 2 4_ELEC SAP FCST UPLOAD" xfId="1877" xr:uid="{7A932DA9-3413-4F9F-ACDA-2DC64948F2D1}"/>
    <cellStyle name="Normal 2 2 2 5" xfId="1878" xr:uid="{3D2924A9-789B-4702-AFFE-F305AEAE2CD1}"/>
    <cellStyle name="Normal 2 2 2 5 2" xfId="1879" xr:uid="{572775B8-C061-4505-905B-73EE5D85FD57}"/>
    <cellStyle name="Normal 2 2 2 5 3" xfId="1880" xr:uid="{BF504379-F8C8-4929-9C72-34B497846771}"/>
    <cellStyle name="Normal 2 2 2 5_ELEC SAP FCST UPLOAD" xfId="1881" xr:uid="{BBABDA07-A999-4B5D-BF07-60F9EACD4801}"/>
    <cellStyle name="Normal 2 2 2 6" xfId="1882" xr:uid="{C124CCDE-9021-4FEA-9418-C24EFFAA5014}"/>
    <cellStyle name="Normal 2 2 2 7" xfId="1883" xr:uid="{7513D03D-47D3-483E-AEB3-330BBFCE2421}"/>
    <cellStyle name="Normal 2 2 2 8" xfId="1884" xr:uid="{2DDCB370-C98B-4F90-B262-FDE4A1296017}"/>
    <cellStyle name="Normal 2 2 2 9" xfId="1885" xr:uid="{EC5DF70E-76CE-49B1-8855-D54F8DDEC1BF}"/>
    <cellStyle name="Normal 2 2 2_ELEC SAP FCST UPLOAD" xfId="1886" xr:uid="{11FF5E80-C05C-4AB5-88EA-9ACAD6AC0F5C}"/>
    <cellStyle name="Normal 2 2 20" xfId="1887" xr:uid="{90A65577-1AD9-4C50-980B-73AB5A71B6ED}"/>
    <cellStyle name="Normal 2 2 21" xfId="1888" xr:uid="{0C17FF3A-28B2-4AC4-B5D1-85AEB773D86D}"/>
    <cellStyle name="Normal 2 2 22" xfId="1889" xr:uid="{F7FD4816-0893-46F2-A5BA-4867095D2D26}"/>
    <cellStyle name="Normal 2 2 23" xfId="1890" xr:uid="{B626F882-A48A-4642-A1F3-7A0D4491192F}"/>
    <cellStyle name="Normal 2 2 24" xfId="1891" xr:uid="{24BCF0AA-E0AE-4AA6-8E8B-5F9D5DBC4B70}"/>
    <cellStyle name="Normal 2 2 25" xfId="1892" xr:uid="{064798A5-1FB4-4915-AB78-1ECE5CF93724}"/>
    <cellStyle name="Normal 2 2 26" xfId="1893" xr:uid="{8625891B-121E-4049-97AD-01D4DFE59172}"/>
    <cellStyle name="Normal 2 2 27" xfId="2490" xr:uid="{A22B717F-3EC1-42DB-B4AE-E694BC9AACBE}"/>
    <cellStyle name="Normal 2 2 27 2" xfId="6464" xr:uid="{EA6AE514-4FF3-4A33-A835-7E68290D84ED}"/>
    <cellStyle name="Normal 2 2 28" xfId="1489" xr:uid="{A6603CD1-2FDD-4F7C-B53D-BD8AC358A1F4}"/>
    <cellStyle name="Normal 2 2 28 2" xfId="6787" xr:uid="{6F532156-6A81-47A1-86BC-6E4A2BCE496A}"/>
    <cellStyle name="Normal 2 2 29" xfId="6804" xr:uid="{BAE12D3C-25FA-415F-9F17-CA82C4DB8604}"/>
    <cellStyle name="Normal 2 2 3" xfId="134" xr:uid="{99859B99-2821-42AE-BA37-D5AF9DC53B61}"/>
    <cellStyle name="Normal 2 2 3 10" xfId="3484" xr:uid="{146A5E03-5321-4F8F-9EB0-EBC94FE64774}"/>
    <cellStyle name="Normal 2 2 3 10 2" xfId="15272" xr:uid="{4010B7E3-F42C-460A-A29A-7099C5DC6827}"/>
    <cellStyle name="Normal 2 2 3 11" xfId="12786" xr:uid="{40E54D8F-B2FD-4A59-90C1-85549A2015F0}"/>
    <cellStyle name="Normal 2 2 3 2" xfId="568" xr:uid="{F10D2FFC-050D-466D-994E-E6C5FD0CF803}"/>
    <cellStyle name="Normal 2 2 3 2 10" xfId="3850" xr:uid="{158B41BD-1B53-4CF3-B45D-4F50A3076B0D}"/>
    <cellStyle name="Normal 2 2 3 2 10 2" xfId="15638" xr:uid="{D5B30F06-7ACB-40A9-9E07-02B6CD846BB5}"/>
    <cellStyle name="Normal 2 2 3 2 11" xfId="13215" xr:uid="{523366D0-7821-4131-80B3-015C56694955}"/>
    <cellStyle name="Normal 2 2 3 2 2" xfId="1896" xr:uid="{C0F5B5BA-CF78-4F6E-BD25-AA8D2C88B96D}"/>
    <cellStyle name="Normal 2 2 3 2 2 2" xfId="1897" xr:uid="{8ED73A47-774A-4195-9D0E-BF5B991BD47E}"/>
    <cellStyle name="Normal 2 2 3 2 2 2 2" xfId="1898" xr:uid="{F1DAD6E5-078C-4AC2-99C8-DB815B9B5C89}"/>
    <cellStyle name="Normal 2 2 3 2 2 2 2 2" xfId="1899" xr:uid="{9B150521-88A0-4BE0-98C6-1B84B3B6C69E}"/>
    <cellStyle name="Normal 2 2 3 2 2 2 2 3" xfId="1900" xr:uid="{4858A10C-C7F5-4D03-9AF7-0ACBA0177D18}"/>
    <cellStyle name="Normal 2 2 3 2 2 2 2_ELEC SAP FCST UPLOAD" xfId="1901" xr:uid="{01F2B653-9F29-4C87-A654-1BAA9910C874}"/>
    <cellStyle name="Normal 2 2 3 2 2 2 3" xfId="1902" xr:uid="{7596758B-AB04-4796-B43F-A481639392C2}"/>
    <cellStyle name="Normal 2 2 3 2 2 2 4" xfId="1903" xr:uid="{91E67FC3-0730-4968-87CA-6217B02805DD}"/>
    <cellStyle name="Normal 2 2 3 2 2 2 5" xfId="1904" xr:uid="{BBA95C17-C0C5-4DD9-95C1-AA7D198478D7}"/>
    <cellStyle name="Normal 2 2 3 2 2 2 6" xfId="1905" xr:uid="{9BF32EE7-7694-44B2-89B6-1995C72ED83E}"/>
    <cellStyle name="Normal 2 2 3 2 2 2_ELEC SAP FCST UPLOAD" xfId="1906" xr:uid="{5D49A307-E6E6-48DD-B075-98D51E695BF4}"/>
    <cellStyle name="Normal 2 2 3 2 2 3" xfId="1907" xr:uid="{12320819-6A1A-43C3-ABE6-F2F2C111CC76}"/>
    <cellStyle name="Normal 2 2 3 2 2 3 2" xfId="1908" xr:uid="{F00DB2C2-44CD-4806-8A7D-DF73DAF58BE1}"/>
    <cellStyle name="Normal 2 2 3 2 2 3 3" xfId="1909" xr:uid="{1D9F957D-A370-47B6-BB2B-A04C9133BAC5}"/>
    <cellStyle name="Normal 2 2 3 2 2 3_ELEC SAP FCST UPLOAD" xfId="1910" xr:uid="{5D655550-CD3A-40CB-9ADD-5C278E82025A}"/>
    <cellStyle name="Normal 2 2 3 2 2 4" xfId="1911" xr:uid="{92B115A1-D3C8-4E2F-8032-857CA4544990}"/>
    <cellStyle name="Normal 2 2 3 2 2 5" xfId="1912" xr:uid="{12DA5995-BF4A-4707-8470-71EF6EA8F7B2}"/>
    <cellStyle name="Normal 2 2 3 2 2 6" xfId="1913" xr:uid="{DA919F14-49B1-478A-A769-B45007EFF4C9}"/>
    <cellStyle name="Normal 2 2 3 2 2_ELEC SAP FCST UPLOAD" xfId="1914" xr:uid="{3A0D5309-7452-4CCA-AD85-8384184A7D1B}"/>
    <cellStyle name="Normal 2 2 3 2 3" xfId="1915" xr:uid="{8F831D11-BAC4-4C62-9BDD-A710FA1489E6}"/>
    <cellStyle name="Normal 2 2 3 2 3 2" xfId="1916" xr:uid="{E7137E32-5EA3-4EDC-A58D-C4D300E6BC93}"/>
    <cellStyle name="Normal 2 2 3 2 3 3" xfId="1917" xr:uid="{68B55BB8-8F6A-4CFA-B79E-8E53062C950C}"/>
    <cellStyle name="Normal 2 2 3 2 3_ELEC SAP FCST UPLOAD" xfId="1918" xr:uid="{A8C728E9-CB4E-4D85-A0B0-6B3991CF3F03}"/>
    <cellStyle name="Normal 2 2 3 2 4" xfId="1919" xr:uid="{D3D54ECE-A768-442B-BFEE-37992215CCEE}"/>
    <cellStyle name="Normal 2 2 3 2 5" xfId="1920" xr:uid="{618A436E-32FD-4560-8B9F-36DCB28951A0}"/>
    <cellStyle name="Normal 2 2 3 2 6" xfId="1921" xr:uid="{E8FACF71-238E-4D7A-9A3B-847DD31955AE}"/>
    <cellStyle name="Normal 2 2 3 2 7" xfId="1922" xr:uid="{01A36E35-AEEF-4153-A99C-48C8D7630A1E}"/>
    <cellStyle name="Normal 2 2 3 2 8" xfId="1895" xr:uid="{D75A6765-A4BC-423A-9D55-D94369CC7ED8}"/>
    <cellStyle name="Normal 2 2 3 2 9" xfId="3694" xr:uid="{1D842BAD-6BFB-463B-860E-10A8A67D606F}"/>
    <cellStyle name="Normal 2 2 3 2 9 2" xfId="15482" xr:uid="{B749775A-D3A9-43A6-A7E6-E9E8BEEF50AC}"/>
    <cellStyle name="Normal 2 2 3 2_ELEC SAP FCST UPLOAD" xfId="1923" xr:uid="{FB960BEA-D9D3-4E98-9AC6-0521FB48D284}"/>
    <cellStyle name="Normal 2 2 3 3" xfId="353" xr:uid="{C0F4C09D-5761-4827-8E84-769372D5E853}"/>
    <cellStyle name="Normal 2 2 3 3 2" xfId="1925" xr:uid="{EE758A7E-E5D2-4563-A29E-56B1EB00920C}"/>
    <cellStyle name="Normal 2 2 3 3 2 2" xfId="1926" xr:uid="{B06C2068-A5B0-454C-8CFD-431531322ECA}"/>
    <cellStyle name="Normal 2 2 3 3 2 3" xfId="1927" xr:uid="{4A3B56F2-2EAE-42AB-AE51-7F1E0ADB5603}"/>
    <cellStyle name="Normal 2 2 3 3 2_ELEC SAP FCST UPLOAD" xfId="1928" xr:uid="{1CD641E0-941E-4143-A7A3-CD9BA001031F}"/>
    <cellStyle name="Normal 2 2 3 3 3" xfId="1929" xr:uid="{8478622A-151D-4E26-BFE2-5767C3AE2283}"/>
    <cellStyle name="Normal 2 2 3 3 4" xfId="1930" xr:uid="{6164FBF9-5757-4E1C-BF10-ACAE217C532A}"/>
    <cellStyle name="Normal 2 2 3 3 5" xfId="1931" xr:uid="{B1912C70-9275-4D29-93CD-68FA74E4B1AE}"/>
    <cellStyle name="Normal 2 2 3 3 6" xfId="1932" xr:uid="{16D453E6-4DBB-469A-9AA9-EB9BEBED1C4F}"/>
    <cellStyle name="Normal 2 2 3 3 7" xfId="1924" xr:uid="{26A3F872-1ACF-4500-8229-48F1C467DD2B}"/>
    <cellStyle name="Normal 2 2 3 3 8" xfId="13001" xr:uid="{7FD0B654-EC73-4734-8B11-A43271FBA370}"/>
    <cellStyle name="Normal 2 2 3 3 9" xfId="14078" xr:uid="{CBED930A-F23C-42EE-B44E-F4E2ED318C33}"/>
    <cellStyle name="Normal 2 2 3 3_ELEC SAP FCST UPLOAD" xfId="1933" xr:uid="{39AD6068-9C6C-4C65-9E6A-AAAB759BFE27}"/>
    <cellStyle name="Normal 2 2 3 4" xfId="1934" xr:uid="{F9FF2B31-C456-4866-91A5-DB67174822BC}"/>
    <cellStyle name="Normal 2 2 3 4 2" xfId="1935" xr:uid="{C0D72E29-A6E7-424C-B050-574B091CF877}"/>
    <cellStyle name="Normal 2 2 3 4 3" xfId="1936" xr:uid="{345D6BD2-4B2F-4ED9-BE44-3472774C0BE6}"/>
    <cellStyle name="Normal 2 2 3 4_ELEC SAP FCST UPLOAD" xfId="1937" xr:uid="{9BF2077C-1488-4575-8B45-D63EF96DBCA9}"/>
    <cellStyle name="Normal 2 2 3 5" xfId="1938" xr:uid="{C112FA53-7689-4319-8D23-8DEE822BF3BD}"/>
    <cellStyle name="Normal 2 2 3 6" xfId="1939" xr:uid="{F9A6A430-2611-4321-AE55-DAB879FCC018}"/>
    <cellStyle name="Normal 2 2 3 7" xfId="1940" xr:uid="{FFDBF7F0-1DF6-4C89-BD78-E704BA04A693}"/>
    <cellStyle name="Normal 2 2 3 8" xfId="1894" xr:uid="{F362892A-57C5-4565-8515-AC4F8786EEFA}"/>
    <cellStyle name="Normal 2 2 3 9" xfId="776" xr:uid="{3F8AEDBE-50D8-481B-937E-6EB08615395F}"/>
    <cellStyle name="Normal 2 2 3 9 2" xfId="13423" xr:uid="{9F98F3A2-0230-4375-A3EC-40CF8D9F04CF}"/>
    <cellStyle name="Normal 2 2 3_ELEC SAP FCST UPLOAD" xfId="1941" xr:uid="{1516E3D6-FEDA-4625-AC97-71132753F257}"/>
    <cellStyle name="Normal 2 2 30" xfId="6803" xr:uid="{E2A0FCA4-E8C1-4D40-83E8-4C243F0FE1A4}"/>
    <cellStyle name="Normal 2 2 31" xfId="6816" xr:uid="{AC437CCF-39F3-43E9-9057-BF8B830C85C7}"/>
    <cellStyle name="Normal 2 2 32" xfId="22" xr:uid="{501B1776-5865-4864-90E5-8F42FCD5E0F3}"/>
    <cellStyle name="Normal 2 2 4" xfId="291" xr:uid="{48B3BE21-A36A-45E3-9B37-5BB10C1C4A18}"/>
    <cellStyle name="Normal 2 2 4 2" xfId="1943" xr:uid="{E33815CD-5063-43AA-A91A-45644F2F91CF}"/>
    <cellStyle name="Normal 2 2 4 2 2" xfId="1944" xr:uid="{BC0B5224-76B7-413F-8311-53E8158668A4}"/>
    <cellStyle name="Normal 2 2 4 2 2 2" xfId="1945" xr:uid="{A6079CD9-D64D-431B-8DC7-621E93F23E3C}"/>
    <cellStyle name="Normal 2 2 4 2 2 3" xfId="1946" xr:uid="{1BC20016-25F1-4B43-BB61-8B3202378565}"/>
    <cellStyle name="Normal 2 2 4 2 2_ELEC SAP FCST UPLOAD" xfId="1947" xr:uid="{FA0B588D-C6C9-4047-AA78-FA3B2D26B2DF}"/>
    <cellStyle name="Normal 2 2 4 2 3" xfId="1948" xr:uid="{10EF1849-2AE9-43A4-AB43-3A5A4110933B}"/>
    <cellStyle name="Normal 2 2 4 2 4" xfId="1949" xr:uid="{122351D5-8D35-442F-AADF-708EB06BDCF3}"/>
    <cellStyle name="Normal 2 2 4 2 5" xfId="1950" xr:uid="{CC0856F0-5C97-45B0-83AD-EFF6862ED7A3}"/>
    <cellStyle name="Normal 2 2 4 2 6" xfId="1951" xr:uid="{97C9949E-B553-4F05-ADC2-FFCCF0EB4CFC}"/>
    <cellStyle name="Normal 2 2 4 2_ELEC SAP FCST UPLOAD" xfId="1952" xr:uid="{D126D990-C807-418D-8530-5C0AFD900B7B}"/>
    <cellStyle name="Normal 2 2 4 3" xfId="1953" xr:uid="{C6AF504E-F602-4495-96D5-BF59D267BBE9}"/>
    <cellStyle name="Normal 2 2 4 3 2" xfId="1954" xr:uid="{182A8622-E9CE-40DD-BB39-F3ED1D84CEDB}"/>
    <cellStyle name="Normal 2 2 4 3 3" xfId="1955" xr:uid="{C8D9CD2E-75C6-404D-9CC0-4C1FB13C7940}"/>
    <cellStyle name="Normal 2 2 4 3_ELEC SAP FCST UPLOAD" xfId="1956" xr:uid="{F5639FB6-416E-4575-A591-DDDB2D0C746B}"/>
    <cellStyle name="Normal 2 2 4 4" xfId="1957" xr:uid="{15D57136-D4A7-4A4C-9784-24B1BAAFC2B5}"/>
    <cellStyle name="Normal 2 2 4 5" xfId="1958" xr:uid="{4E3BA6F3-98FC-41AA-B6E5-56CCD72CB14E}"/>
    <cellStyle name="Normal 2 2 4 6" xfId="1959" xr:uid="{48FA62B9-4112-4EE3-B195-3F7DC5D1A324}"/>
    <cellStyle name="Normal 2 2 4 7" xfId="1942" xr:uid="{6F16A541-81FA-4CB4-9DBA-4C0A66F9F412}"/>
    <cellStyle name="Normal 2 2 4_ELEC SAP FCST UPLOAD" xfId="1960" xr:uid="{7227F485-3CD7-4115-8454-C99073C1E014}"/>
    <cellStyle name="Normal 2 2 5" xfId="1961" xr:uid="{B9A9AF18-92FE-4F2A-9FCC-44F9AF81BA6A}"/>
    <cellStyle name="Normal 2 2 5 2" xfId="1962" xr:uid="{79B3C0ED-FE39-4DD7-9120-1206F4D67206}"/>
    <cellStyle name="Normal 2 2 5 3" xfId="1963" xr:uid="{C1603C3C-1200-4E76-A8DE-C9275AC4A7C2}"/>
    <cellStyle name="Normal 2 2 5_ELEC SAP FCST UPLOAD" xfId="1964" xr:uid="{B2559A90-FA2A-4484-B4B9-47E37895952E}"/>
    <cellStyle name="Normal 2 2 54" xfId="6780" xr:uid="{B0CF67AC-CF24-4F48-BB01-855A960D4DD6}"/>
    <cellStyle name="Normal 2 2 6" xfId="1965" xr:uid="{DC1886E4-E5D7-4EFA-AF80-6402090B78BE}"/>
    <cellStyle name="Normal 2 2 7" xfId="1966" xr:uid="{584B099A-1418-4FFE-B566-8F02F7938EB0}"/>
    <cellStyle name="Normal 2 2 8" xfId="1967" xr:uid="{3E4F8527-4E39-4D6A-B511-8E7EC37D8109}"/>
    <cellStyle name="Normal 2 2 9" xfId="1968" xr:uid="{C22D4330-876B-4E82-9CE7-206843E2CDE8}"/>
    <cellStyle name="Normal 2 2_ELEC SAP FCST UPLOAD" xfId="1969" xr:uid="{065084BA-5AE8-4B63-ABBC-AF1225B9181D}"/>
    <cellStyle name="Normal 2 20" xfId="1970" xr:uid="{BAA3068A-4B2C-4C93-8D6B-E716BADDCED2}"/>
    <cellStyle name="Normal 2 21" xfId="1971" xr:uid="{C383F1F8-D703-4BAD-9BC8-B48AA42C56D0}"/>
    <cellStyle name="Normal 2 22" xfId="1972" xr:uid="{F1B15183-0636-4ED0-B7A4-93B60E5D5D2F}"/>
    <cellStyle name="Normal 2 23" xfId="1973" xr:uid="{FC4BDC1F-E8C9-4081-AD45-BD23BA0B7781}"/>
    <cellStyle name="Normal 2 24" xfId="1974" xr:uid="{CEB011DD-699C-4AB6-8D2C-AC260252297D}"/>
    <cellStyle name="Normal 2 25" xfId="1975" xr:uid="{185E7ED9-8BD3-4700-8145-E3779452F191}"/>
    <cellStyle name="Normal 2 26" xfId="1976" xr:uid="{A996B1A0-CAA0-41EC-8EF7-8C9A97EA01BC}"/>
    <cellStyle name="Normal 2 27" xfId="1102" xr:uid="{AA9DB627-0B1A-47F4-B311-3CAAC7BD94C4}"/>
    <cellStyle name="Normal 2 28" xfId="2485" xr:uid="{54F60E4E-7492-4219-974F-71FDED2DAFFD}"/>
    <cellStyle name="Normal 2 28 2" xfId="6463" xr:uid="{68DEAE1D-29B6-437F-A399-9122886C0A00}"/>
    <cellStyle name="Normal 2 28 3" xfId="4385" xr:uid="{DF40BF03-776F-4EBE-A0A3-8F7751FB8AE7}"/>
    <cellStyle name="Normal 2 28 3 2" xfId="16169" xr:uid="{B28157EA-4597-424E-98CE-C5C82944F51B}"/>
    <cellStyle name="Normal 2 28 4" xfId="24450" xr:uid="{401EB22C-BA67-47C3-9738-ACBC728C451A}"/>
    <cellStyle name="Normal 2 28 5" xfId="14283" xr:uid="{1F099AC3-C4BB-44B3-B6C7-BDF36A1C80EC}"/>
    <cellStyle name="Normal 2 29" xfId="2496" xr:uid="{1A82C1DE-C294-4A49-AEF6-4D84943C7B70}"/>
    <cellStyle name="Normal 2 29 2" xfId="4392" xr:uid="{EA15AC92-71C2-4B7C-80AF-3E0FFF42B577}"/>
    <cellStyle name="Normal 2 29 2 2" xfId="16176" xr:uid="{5AFA0D66-CE71-4768-A253-EA7B63A70650}"/>
    <cellStyle name="Normal 2 29 3" xfId="24455" xr:uid="{E5FB01BA-58F4-4FD5-B39C-38359E6E7164}"/>
    <cellStyle name="Normal 2 29 4" xfId="14291" xr:uid="{8F5DA63F-2DC5-4095-A8F9-C8FFCAB9EF16}"/>
    <cellStyle name="Normal 2 3" xfId="41" xr:uid="{F33AD312-75E9-41E1-9B2E-0748C9CE27E2}"/>
    <cellStyle name="Normal 2 3 10" xfId="50" xr:uid="{20E514E9-D15F-4F54-9F5C-2FB34CD55EBB}"/>
    <cellStyle name="Normal 2 3 11" xfId="3432" xr:uid="{B6B680FB-A525-4510-B8A5-2DAD0ED47B7A}"/>
    <cellStyle name="Normal 2 3 11 2" xfId="15220" xr:uid="{6EB29E24-3957-4B4A-AA8A-207138140118}"/>
    <cellStyle name="Normal 2 3 12" xfId="12716" xr:uid="{88ADCFA5-9BA0-4A08-B432-C5E25C446954}"/>
    <cellStyle name="Normal 2 3 13" xfId="37864" xr:uid="{2DB1DC3B-10A3-4AD2-AAF7-83281EF7CEFA}"/>
    <cellStyle name="Normal 2 3 2" xfId="97" xr:uid="{AF22E8EA-126C-4CDB-A878-1538AF38AEAB}"/>
    <cellStyle name="Normal 2 3 2 10" xfId="3455" xr:uid="{33958992-1865-4A11-8858-BB29328B8391}"/>
    <cellStyle name="Normal 2 3 2 10 2" xfId="15243" xr:uid="{3373D2A8-5AF7-4E31-8ED7-36BDB7EF78AE}"/>
    <cellStyle name="Normal 2 3 2 11" xfId="12754" xr:uid="{472AA1AC-3B9B-4523-83AC-A3C3FB70EC5D}"/>
    <cellStyle name="Normal 2 3 2 2" xfId="163" xr:uid="{20A7AA4D-67D1-4A24-9639-3B0A3B1B0CAA}"/>
    <cellStyle name="Normal 2 3 2 2 10" xfId="31" xr:uid="{6F140F43-FF67-4A20-BE31-2927A2C742DC}"/>
    <cellStyle name="Normal 2 3 2 2 11" xfId="12814" xr:uid="{7ABFFEF3-D42B-4DED-B140-F8AE11EC3DB2}"/>
    <cellStyle name="Normal 2 3 2 2 2" xfId="265" xr:uid="{8B038078-1EDA-427C-96CC-C07AD2B248D9}"/>
    <cellStyle name="Normal 2 3 2 2 2 10" xfId="12916" xr:uid="{74F020D9-1259-4CAE-AD93-C83D9C2FFE61}"/>
    <cellStyle name="Normal 2 3 2 2 2 2" xfId="696" xr:uid="{AFD67106-B675-456B-A65B-7ED4765510BB}"/>
    <cellStyle name="Normal 2 3 2 2 2 2 2" xfId="1982" xr:uid="{40F9258F-7974-48FC-B6B2-6A421FA25CB6}"/>
    <cellStyle name="Normal 2 3 2 2 2 2 3" xfId="1983" xr:uid="{D6E854A8-682A-4F57-830A-0BF96C64B9B1}"/>
    <cellStyle name="Normal 2 3 2 2 2 2 4" xfId="1981" xr:uid="{1112753A-6BFF-46CC-8E96-08819B642795}"/>
    <cellStyle name="Normal 2 3 2 2 2 2 5" xfId="3822" xr:uid="{351EA608-FEBB-43CD-BCF5-8BE4890494FF}"/>
    <cellStyle name="Normal 2 3 2 2 2 2 5 2" xfId="15610" xr:uid="{1C9C2187-ED8F-4017-9EF9-B34770EC2443}"/>
    <cellStyle name="Normal 2 3 2 2 2 2 6" xfId="13343" xr:uid="{FE8C94C8-A335-4E1E-B60D-3F361258C3D4}"/>
    <cellStyle name="Normal 2 3 2 2 2 2_ELEC SAP FCST UPLOAD" xfId="1984" xr:uid="{EE4AC595-84DA-4521-90E6-5C9C111C0307}"/>
    <cellStyle name="Normal 2 3 2 2 2 3" xfId="481" xr:uid="{6057D7D7-4D99-495C-8EC8-3906E73F25C8}"/>
    <cellStyle name="Normal 2 3 2 2 2 3 2" xfId="1985" xr:uid="{C0F92DC5-BAA2-4F56-99B3-38F93135F8A1}"/>
    <cellStyle name="Normal 2 3 2 2 2 3 3" xfId="13129" xr:uid="{F8E14E84-B861-4341-8A77-14E2E1D6667B}"/>
    <cellStyle name="Normal 2 3 2 2 2 4" xfId="1986" xr:uid="{9A63BCB6-B41F-4B17-9539-EAE676FF501C}"/>
    <cellStyle name="Normal 2 3 2 2 2 5" xfId="1987" xr:uid="{CEE46803-1527-4F19-8312-C04E2002E802}"/>
    <cellStyle name="Normal 2 3 2 2 2 6" xfId="1988" xr:uid="{1E8B6225-B30B-4D8E-BC8F-6D38FFADC601}"/>
    <cellStyle name="Normal 2 3 2 2 2 7" xfId="1980" xr:uid="{3F3B2DBD-C68A-4E8C-AC5E-AAC8E10CC04A}"/>
    <cellStyle name="Normal 2 3 2 2 2 8" xfId="898" xr:uid="{1CFD915D-969D-4B67-B5AA-80855E8C1891}"/>
    <cellStyle name="Normal 2 3 2 2 2 8 2" xfId="13545" xr:uid="{F78128D4-DF06-485D-A0F8-252740E5ADC7}"/>
    <cellStyle name="Normal 2 3 2 2 2 9" xfId="3612" xr:uid="{1EAB4A13-B143-445F-B433-067C39F04D3B}"/>
    <cellStyle name="Normal 2 3 2 2 2 9 2" xfId="15400" xr:uid="{3CE82B1D-3DFD-4DBF-8D3A-426DBF45410A}"/>
    <cellStyle name="Normal 2 3 2 2 2_ELEC SAP FCST UPLOAD" xfId="1989" xr:uid="{94A4ACA7-85D3-41E4-A510-99132B923EDC}"/>
    <cellStyle name="Normal 2 3 2 2 3" xfId="594" xr:uid="{C63DB3E8-FC27-4986-9D48-3915E06A2D14}"/>
    <cellStyle name="Normal 2 3 2 2 3 2" xfId="1991" xr:uid="{6E736B87-DFCB-4F25-B7EE-58F738C73B6C}"/>
    <cellStyle name="Normal 2 3 2 2 3 3" xfId="1992" xr:uid="{A83083BA-879C-464C-8E6A-1492D9BCE30C}"/>
    <cellStyle name="Normal 2 3 2 2 3 4" xfId="1990" xr:uid="{9237616D-9C99-4C9A-9974-E628B8B4B982}"/>
    <cellStyle name="Normal 2 3 2 2 3 5" xfId="3720" xr:uid="{7C14A8BB-8906-491A-A9B7-802F67359070}"/>
    <cellStyle name="Normal 2 3 2 2 3 5 2" xfId="15508" xr:uid="{CEB0D8CB-A9E6-44F3-B6B0-F486161395A1}"/>
    <cellStyle name="Normal 2 3 2 2 3 6" xfId="13241" xr:uid="{C8E328D1-1A8B-4688-B6A6-7A02F4441E30}"/>
    <cellStyle name="Normal 2 3 2 2 3_ELEC SAP FCST UPLOAD" xfId="1993" xr:uid="{9D7C78D2-1094-4B7E-AA2F-E5268342A51A}"/>
    <cellStyle name="Normal 2 3 2 2 4" xfId="379" xr:uid="{4461A5D7-1C22-4294-AF8B-22345E18C005}"/>
    <cellStyle name="Normal 2 3 2 2 4 2" xfId="1994" xr:uid="{AD9F36AA-5F9B-4D24-A853-DB2B2CC521BD}"/>
    <cellStyle name="Normal 2 3 2 2 4 3" xfId="13027" xr:uid="{10D7F8ED-E5AF-4A25-BA7B-F0C8F5F31FD7}"/>
    <cellStyle name="Normal 2 3 2 2 5" xfId="1995" xr:uid="{844F61A8-2883-4E5B-9D35-0E9B4E87FFA0}"/>
    <cellStyle name="Normal 2 3 2 2 6" xfId="1996" xr:uid="{E57DEC18-9AD4-46C4-AF22-674423224C5D}"/>
    <cellStyle name="Normal 2 3 2 2 7" xfId="1979" xr:uid="{4E4FCE2B-5CBC-4788-91C7-5101F2279F46}"/>
    <cellStyle name="Normal 2 3 2 2 8" xfId="801" xr:uid="{60BBF779-77B4-4F66-BB69-D477D4B5772B}"/>
    <cellStyle name="Normal 2 3 2 2 8 2" xfId="13448" xr:uid="{E177727F-B718-4C60-8064-C4A0162D3BF9}"/>
    <cellStyle name="Normal 2 3 2 2 9" xfId="3510" xr:uid="{E217A520-E974-45C6-B917-18A725CBF42F}"/>
    <cellStyle name="Normal 2 3 2 2 9 2" xfId="15298" xr:uid="{43896BE2-9728-4DC2-8356-79E38CD47090}"/>
    <cellStyle name="Normal 2 3 2 2_ELEC SAP FCST UPLOAD" xfId="1997" xr:uid="{9F99CFA8-9651-4823-9968-EBB2E3B88B4C}"/>
    <cellStyle name="Normal 2 3 2 3" xfId="215" xr:uid="{A42A9E7E-C4CE-4815-AA16-C1788D7289D9}"/>
    <cellStyle name="Normal 2 3 2 3 2" xfId="646" xr:uid="{FEE5F278-D978-43C7-8882-139914836D28}"/>
    <cellStyle name="Normal 2 3 2 3 2 2" xfId="1999" xr:uid="{A5798DBB-CE89-48E7-ACBE-B585CA99D464}"/>
    <cellStyle name="Normal 2 3 2 3 2 3" xfId="3772" xr:uid="{AAFD031E-E71C-4483-8947-81719D720EAD}"/>
    <cellStyle name="Normal 2 3 2 3 2 3 2" xfId="15560" xr:uid="{13F69C8F-F36F-4F70-95C1-9541A79235F5}"/>
    <cellStyle name="Normal 2 3 2 3 2 4" xfId="13293" xr:uid="{313645F9-42BC-4402-B3F8-2CADCFE63C75}"/>
    <cellStyle name="Normal 2 3 2 3 3" xfId="431" xr:uid="{513AFBAD-3FC6-4543-ACF1-61B50655D58C}"/>
    <cellStyle name="Normal 2 3 2 3 3 2" xfId="2000" xr:uid="{0617D10D-9848-489D-B3EC-68EB298A39B8}"/>
    <cellStyle name="Normal 2 3 2 3 3 3" xfId="13079" xr:uid="{B7462E78-CB83-457E-9829-47D392C85CF3}"/>
    <cellStyle name="Normal 2 3 2 3 4" xfId="1998" xr:uid="{33EBA01F-A73E-4824-BE2B-3937373C06E5}"/>
    <cellStyle name="Normal 2 3 2 3 5" xfId="850" xr:uid="{5FFC9E85-925A-4190-95F8-C99C12897F96}"/>
    <cellStyle name="Normal 2 3 2 3 5 2" xfId="13497" xr:uid="{DCFDEAFC-D8F0-413B-A726-99E995C0894B}"/>
    <cellStyle name="Normal 2 3 2 3 6" xfId="3562" xr:uid="{72A980B3-681F-4ABC-8EF2-03F550638FDE}"/>
    <cellStyle name="Normal 2 3 2 3 6 2" xfId="15350" xr:uid="{B6F5584B-299E-445D-9197-7B854B306972}"/>
    <cellStyle name="Normal 2 3 2 3 7" xfId="12866" xr:uid="{5C5F098F-5B4D-4AB3-B4BB-4F1B6A6E6689}"/>
    <cellStyle name="Normal 2 3 2 3_ELEC SAP FCST UPLOAD" xfId="2001" xr:uid="{0D68FA64-89BD-4077-A4DF-AB9F695F8DFE}"/>
    <cellStyle name="Normal 2 3 2 4" xfId="539" xr:uid="{8AF3C99C-2E8A-47BC-B16E-5667314F9F51}"/>
    <cellStyle name="Normal 2 3 2 4 2" xfId="2002" xr:uid="{3BC0255C-2628-47E7-A783-47A5B67068ED}"/>
    <cellStyle name="Normal 2 3 2 4 3" xfId="1070" xr:uid="{A4BE3392-F9D6-41DB-9C50-A029CBA9B07E}"/>
    <cellStyle name="Normal 2 3 2 4 3 2" xfId="13661" xr:uid="{B61AB42A-4BA5-4A42-B4D8-20965760C92D}"/>
    <cellStyle name="Normal 2 3 2 4 4" xfId="3665" xr:uid="{F4F2EA1A-F311-4764-9EDE-7292FB4CFF83}"/>
    <cellStyle name="Normal 2 3 2 4 4 2" xfId="15453" xr:uid="{D9DD4A63-56A7-4909-A27F-84E6AC462758}"/>
    <cellStyle name="Normal 2 3 2 4 5" xfId="13186" xr:uid="{CC78A3D9-6321-4F2E-B116-758ED6B180A8}"/>
    <cellStyle name="Normal 2 3 2 5" xfId="324" xr:uid="{A05783CB-F5DF-4BAF-A49E-DA68AEF9F810}"/>
    <cellStyle name="Normal 2 3 2 5 2" xfId="2003" xr:uid="{E98E39FC-DF76-4BA5-A408-05C3C9F62840}"/>
    <cellStyle name="Normal 2 3 2 5 3" xfId="12972" xr:uid="{5F895ADD-0A45-4571-AB5A-306F2C6D5CB3}"/>
    <cellStyle name="Normal 2 3 2 6" xfId="2004" xr:uid="{E8C5DDAF-9DF4-45B6-85D2-BD399813F8BB}"/>
    <cellStyle name="Normal 2 3 2 7" xfId="2005" xr:uid="{BC3A8E5B-0C4C-46EB-899E-8A4C97B345AB}"/>
    <cellStyle name="Normal 2 3 2 8" xfId="1978" xr:uid="{107AE332-A347-4FB2-B670-0B5F82822707}"/>
    <cellStyle name="Normal 2 3 2 8 2" xfId="6386" xr:uid="{2BE59C59-2420-4ABB-8564-5D19DA596939}"/>
    <cellStyle name="Normal 2 3 2 9" xfId="749" xr:uid="{F341084C-02B8-43C3-8D03-18178F65ABEB}"/>
    <cellStyle name="Normal 2 3 2 9 2" xfId="13396" xr:uid="{A2399298-8186-4874-BB49-99FCB9681230}"/>
    <cellStyle name="Normal 2 3 2_ELEC SAP FCST UPLOAD" xfId="2006" xr:uid="{81CA72CE-E8F8-41AA-B6E0-076F5F7E9E5E}"/>
    <cellStyle name="Normal 2 3 3" xfId="121" xr:uid="{FD157DA8-899D-418B-9433-8170757248D1}"/>
    <cellStyle name="Normal 2 3 3 10" xfId="12778" xr:uid="{7AE82A89-4B3C-45DD-9125-CA34D2EB4DBB}"/>
    <cellStyle name="Normal 2 3 3 2" xfId="185" xr:uid="{F228AA37-D81E-42CE-89BE-0097E688ACDC}"/>
    <cellStyle name="Normal 2 3 3 2 2" xfId="288" xr:uid="{09BCF1C6-26C8-41EE-8CB0-208D05CFCF21}"/>
    <cellStyle name="Normal 2 3 3 2 2 2" xfId="719" xr:uid="{B05CC038-71BB-45ED-BCCB-486189C81087}"/>
    <cellStyle name="Normal 2 3 3 2 2 2 2" xfId="2009" xr:uid="{C935ACBB-A1AA-4B90-AEDE-A2223011FC74}"/>
    <cellStyle name="Normal 2 3 3 2 2 2 3" xfId="3845" xr:uid="{ED628885-389B-4ACD-95E3-904F547663E8}"/>
    <cellStyle name="Normal 2 3 3 2 2 2 3 2" xfId="15633" xr:uid="{8EBEE81C-C3A1-4628-B098-6353A2B36CB7}"/>
    <cellStyle name="Normal 2 3 3 2 2 2 4" xfId="13366" xr:uid="{CB67E943-08FD-407A-9640-30C7C40BCEDF}"/>
    <cellStyle name="Normal 2 3 3 2 2 3" xfId="504" xr:uid="{A6BDED0F-9518-44E7-9BD8-0ABDDF6F43EC}"/>
    <cellStyle name="Normal 2 3 3 2 2 3 2" xfId="13152" xr:uid="{EE70812F-3746-45E0-BD1F-49CD5EE7CE97}"/>
    <cellStyle name="Normal 2 3 3 2 2 4" xfId="920" xr:uid="{61068997-0830-42A3-A598-93926732D229}"/>
    <cellStyle name="Normal 2 3 3 2 2 4 2" xfId="13567" xr:uid="{03E2BB6D-9367-40B6-96F0-23450DCB3172}"/>
    <cellStyle name="Normal 2 3 3 2 2 5" xfId="3635" xr:uid="{4AF283A5-0E97-4F2F-B029-F5512B0ACA79}"/>
    <cellStyle name="Normal 2 3 3 2 2 5 2" xfId="15423" xr:uid="{8D710366-B99C-4C98-8884-4EFD4F75553E}"/>
    <cellStyle name="Normal 2 3 3 2 2 6" xfId="12939" xr:uid="{D72E512D-FE7C-47E5-8380-1F47726A7562}"/>
    <cellStyle name="Normal 2 3 3 2 3" xfId="616" xr:uid="{8A41F1E4-32E2-4F64-ABE9-07E1C4C36180}"/>
    <cellStyle name="Normal 2 3 3 2 3 2" xfId="2010" xr:uid="{11187CC9-2B5C-4747-B671-EFF1ACBC59BD}"/>
    <cellStyle name="Normal 2 3 3 2 3 3" xfId="3742" xr:uid="{949C8D24-E092-415E-979E-DE30D1FAD683}"/>
    <cellStyle name="Normal 2 3 3 2 3 3 2" xfId="15530" xr:uid="{CC8896D1-B0B8-441E-AF17-D2F5E4EDD307}"/>
    <cellStyle name="Normal 2 3 3 2 3 4" xfId="13263" xr:uid="{F533CD4B-A76B-45A5-8CC1-EACFC95CFFB5}"/>
    <cellStyle name="Normal 2 3 3 2 4" xfId="401" xr:uid="{77E11249-26BF-469A-8615-CF3BAF54FDEF}"/>
    <cellStyle name="Normal 2 3 3 2 4 2" xfId="2008" xr:uid="{47AAE8DB-7EF1-4CEA-9265-DE7FA50C1C8F}"/>
    <cellStyle name="Normal 2 3 3 2 4 3" xfId="13049" xr:uid="{8BBD7F9C-3104-4726-A3E3-5C0A85EBF926}"/>
    <cellStyle name="Normal 2 3 3 2 5" xfId="822" xr:uid="{202B7205-0E65-434B-8688-58BD6BEBC3B9}"/>
    <cellStyle name="Normal 2 3 3 2 5 2" xfId="13469" xr:uid="{C70CA64E-4E5A-4727-820F-B99061BF3A32}"/>
    <cellStyle name="Normal 2 3 3 2 6" xfId="3532" xr:uid="{1114B7EF-D30E-4AC0-897B-2BAEADA3EC7F}"/>
    <cellStyle name="Normal 2 3 3 2 6 2" xfId="15320" xr:uid="{D7C12D22-5DEA-4B4E-98FA-50662204AC6C}"/>
    <cellStyle name="Normal 2 3 3 2 7" xfId="12836" xr:uid="{F6473C40-2032-4F74-9E2D-3AFC862173AB}"/>
    <cellStyle name="Normal 2 3 3 2_ELEC SAP FCST UPLOAD" xfId="2011" xr:uid="{7E409021-841D-4622-9107-E6E33776295A}"/>
    <cellStyle name="Normal 2 3 3 3" xfId="238" xr:uid="{E6AC9E90-650C-4EA5-8FDF-0AA1C5129ABB}"/>
    <cellStyle name="Normal 2 3 3 3 2" xfId="669" xr:uid="{873E78DC-B1B9-4068-B676-C20A91F8C65D}"/>
    <cellStyle name="Normal 2 3 3 3 2 2" xfId="2012" xr:uid="{21BB6492-7A88-4168-8FFC-180679DAFB07}"/>
    <cellStyle name="Normal 2 3 3 3 2 3" xfId="3795" xr:uid="{AC41CDB8-CB61-4785-BD9D-C45E5D4B4672}"/>
    <cellStyle name="Normal 2 3 3 3 2 3 2" xfId="15583" xr:uid="{278A88DC-9A0F-4035-8C09-C835E4BA8810}"/>
    <cellStyle name="Normal 2 3 3 3 2 4" xfId="13316" xr:uid="{5CDCD654-058B-4B70-95F7-6128FDDE2453}"/>
    <cellStyle name="Normal 2 3 3 3 3" xfId="454" xr:uid="{485BF5D6-037C-47FB-9EB7-4241E222AA44}"/>
    <cellStyle name="Normal 2 3 3 3 3 2" xfId="13102" xr:uid="{7998F676-5B55-415F-B7AE-C51C9DCC7D50}"/>
    <cellStyle name="Normal 2 3 3 3 4" xfId="872" xr:uid="{E6C7FB9A-0D81-44EB-84F8-2FE9D89F301D}"/>
    <cellStyle name="Normal 2 3 3 3 4 2" xfId="13519" xr:uid="{92DECDD0-A628-47AC-8A4A-63A3CD01C276}"/>
    <cellStyle name="Normal 2 3 3 3 5" xfId="3585" xr:uid="{40B6D520-48EE-4719-907B-D1D889B53373}"/>
    <cellStyle name="Normal 2 3 3 3 5 2" xfId="15373" xr:uid="{72DA7640-F904-46D9-AB3E-FD3C097B37FF}"/>
    <cellStyle name="Normal 2 3 3 3 6" xfId="12889" xr:uid="{9E285B53-6B8D-4A34-AF3A-D16835919966}"/>
    <cellStyle name="Normal 2 3 3 4" xfId="562" xr:uid="{D3BB3C04-A1C3-42AD-BC07-F39004B4830B}"/>
    <cellStyle name="Normal 2 3 3 4 2" xfId="2013" xr:uid="{E87EEB24-0272-4D0A-A5ED-540A2AC02F59}"/>
    <cellStyle name="Normal 2 3 3 4 3" xfId="3688" xr:uid="{A8A6B93C-750C-4AFC-81FE-98A49DA37D48}"/>
    <cellStyle name="Normal 2 3 3 4 3 2" xfId="15476" xr:uid="{3ED39AA2-36BA-435A-B044-3B629282BB98}"/>
    <cellStyle name="Normal 2 3 3 4 4" xfId="13209" xr:uid="{EB2E53A8-0FD3-417A-94B2-4A117DB0671D}"/>
    <cellStyle name="Normal 2 3 3 5" xfId="347" xr:uid="{B0F15D5B-A1ED-47AC-A472-0E843DA6C76C}"/>
    <cellStyle name="Normal 2 3 3 5 2" xfId="2014" xr:uid="{B444134D-B8EE-4C1B-AEEC-AAA31D210B87}"/>
    <cellStyle name="Normal 2 3 3 5 3" xfId="12995" xr:uid="{FA86F495-4BB5-4574-A9C1-7A9262E22EFB}"/>
    <cellStyle name="Normal 2 3 3 6" xfId="2015" xr:uid="{CF460000-B310-4190-8BF3-EF61F257EFBD}"/>
    <cellStyle name="Normal 2 3 3 7" xfId="2007" xr:uid="{AA96805D-241F-4E1B-9610-98A10B046CBF}"/>
    <cellStyle name="Normal 2 3 3 8" xfId="771" xr:uid="{329CF73C-AB41-445C-9203-2C07AB01DE70}"/>
    <cellStyle name="Normal 2 3 3 8 2" xfId="13418" xr:uid="{AEF20A3C-741E-4055-88A0-42C6F587D9D7}"/>
    <cellStyle name="Normal 2 3 3 9" xfId="3478" xr:uid="{248B46FC-1D89-4234-974B-9A94F4B0021E}"/>
    <cellStyle name="Normal 2 3 3 9 2" xfId="15266" xr:uid="{C30EE0B6-4B1C-4AF6-AC05-CD50B6E21F26}"/>
    <cellStyle name="Normal 2 3 3_ELEC SAP FCST UPLOAD" xfId="2016" xr:uid="{C5ABFE5D-2FC0-4825-BBF1-E9CE19171D4D}"/>
    <cellStyle name="Normal 2 3 4" xfId="140" xr:uid="{86CFD960-28CF-4783-BBAE-AF18CF67CEBB}"/>
    <cellStyle name="Normal 2 3 4 2" xfId="242" xr:uid="{A5AEC726-7C55-4978-B20E-F54D2E409E15}"/>
    <cellStyle name="Normal 2 3 4 2 2" xfId="673" xr:uid="{DF64AB3B-0A2A-46A5-A0D8-D3492164FBA0}"/>
    <cellStyle name="Normal 2 3 4 2 2 2" xfId="2018" xr:uid="{682DB824-6E8C-4379-8B3B-6FB86D64BC63}"/>
    <cellStyle name="Normal 2 3 4 2 2 3" xfId="3799" xr:uid="{2F9FC747-3311-4D07-8BFB-1990EF2C4784}"/>
    <cellStyle name="Normal 2 3 4 2 2 3 2" xfId="15587" xr:uid="{D5E624F0-756F-4EDC-B830-0DB6A6BBA26F}"/>
    <cellStyle name="Normal 2 3 4 2 2 4" xfId="13320" xr:uid="{5CFB0AC0-01CB-49FD-A8D4-DA6B1ED4D99E}"/>
    <cellStyle name="Normal 2 3 4 2 3" xfId="458" xr:uid="{ACD78001-7288-446C-B844-6640F1B61192}"/>
    <cellStyle name="Normal 2 3 4 2 3 2" xfId="13106" xr:uid="{70639305-9233-4314-B31A-9161177DE0C3}"/>
    <cellStyle name="Normal 2 3 4 2 4" xfId="875" xr:uid="{7A368DB5-F743-4FFB-A95A-BFA277193815}"/>
    <cellStyle name="Normal 2 3 4 2 4 2" xfId="13522" xr:uid="{ED87187A-EEDC-4497-8A9E-30FFCC87A3BE}"/>
    <cellStyle name="Normal 2 3 4 2 5" xfId="3589" xr:uid="{2574A951-878A-4016-A74B-FD0587AC17B7}"/>
    <cellStyle name="Normal 2 3 4 2 5 2" xfId="15377" xr:uid="{DCF5D4C7-D1F7-4AB0-8F3C-2896741171ED}"/>
    <cellStyle name="Normal 2 3 4 2 6" xfId="12893" xr:uid="{C5AD5336-5BFD-4332-8EFB-2DD0C1BA72D4}"/>
    <cellStyle name="Normal 2 3 4 3" xfId="571" xr:uid="{D7FD75B9-B320-4681-8C5C-FE1F76057F5C}"/>
    <cellStyle name="Normal 2 3 4 3 2" xfId="2019" xr:uid="{64FD9C90-5C8F-4E2E-8D4E-D8D7610EFC25}"/>
    <cellStyle name="Normal 2 3 4 3 3" xfId="3697" xr:uid="{D6CE8078-A3B9-46BC-B8F5-32692B6C115E}"/>
    <cellStyle name="Normal 2 3 4 3 3 2" xfId="15485" xr:uid="{8C972AA7-7529-4D08-B56D-CBB3270C7849}"/>
    <cellStyle name="Normal 2 3 4 3 4" xfId="13218" xr:uid="{430301AE-49E9-456D-B8A0-B27C3C2F991E}"/>
    <cellStyle name="Normal 2 3 4 4" xfId="356" xr:uid="{D1FEB24C-617D-49D9-AC7A-8258C67E938D}"/>
    <cellStyle name="Normal 2 3 4 4 2" xfId="2017" xr:uid="{C4473C97-274F-47C7-9E1F-0C680C48A178}"/>
    <cellStyle name="Normal 2 3 4 4 3" xfId="13004" xr:uid="{89862DBE-D89D-4C96-8026-F1630C2EFCFF}"/>
    <cellStyle name="Normal 2 3 4 5" xfId="779" xr:uid="{5393D677-DABE-40EE-BC68-4CF40F940FDD}"/>
    <cellStyle name="Normal 2 3 4 5 2" xfId="13426" xr:uid="{EF6259DE-AB0C-449C-B969-E1E1938A4E57}"/>
    <cellStyle name="Normal 2 3 4 6" xfId="3487" xr:uid="{027FF2B9-BCAE-4A6E-9BA1-54B44C7507F2}"/>
    <cellStyle name="Normal 2 3 4 6 2" xfId="15275" xr:uid="{9D78A890-9264-4414-A593-CC397EDEFD86}"/>
    <cellStyle name="Normal 2 3 4 7" xfId="12791" xr:uid="{84D9B762-60B1-4734-8593-D9325197E53F}"/>
    <cellStyle name="Normal 2 3 4_ELEC SAP FCST UPLOAD" xfId="2020" xr:uid="{E4F21ED9-7D9F-4118-8466-084EDA7F5458}"/>
    <cellStyle name="Normal 2 3 5" xfId="191" xr:uid="{081037AF-72F1-47D8-B1AA-5CA28B4C01C2}"/>
    <cellStyle name="Normal 2 3 5 2" xfId="622" xr:uid="{4DD290BE-7063-45B3-93A1-34E3DD69D2E2}"/>
    <cellStyle name="Normal 2 3 5 2 2" xfId="2021" xr:uid="{901951D4-5992-4358-9ACD-7CA553353C99}"/>
    <cellStyle name="Normal 2 3 5 2 3" xfId="3748" xr:uid="{4BA2E54A-3512-41B7-8F1A-9F45C4AE2777}"/>
    <cellStyle name="Normal 2 3 5 2 3 2" xfId="15536" xr:uid="{B060328A-D83B-45C0-A2D5-E2044C3960E0}"/>
    <cellStyle name="Normal 2 3 5 2 4" xfId="13269" xr:uid="{E42F2643-0A76-4939-9754-236F287DB670}"/>
    <cellStyle name="Normal 2 3 5 3" xfId="407" xr:uid="{8EEBB7F6-8FF7-4575-BE3B-87D6C10F7E38}"/>
    <cellStyle name="Normal 2 3 5 3 2" xfId="13055" xr:uid="{7A586E9B-04A1-45BE-A366-C013DA9669C3}"/>
    <cellStyle name="Normal 2 3 5 4" xfId="827" xr:uid="{E0E50985-D5C1-4455-9A1F-1552E0949EA0}"/>
    <cellStyle name="Normal 2 3 5 4 2" xfId="13474" xr:uid="{B64C0483-DB19-4841-92B2-EDFA4D624767}"/>
    <cellStyle name="Normal 2 3 5 5" xfId="3538" xr:uid="{0735C2D5-EFD3-4183-8C9E-8B155F75A052}"/>
    <cellStyle name="Normal 2 3 5 5 2" xfId="15326" xr:uid="{91836088-59A4-48B7-83E2-B6F2149A0B2A}"/>
    <cellStyle name="Normal 2 3 5 6" xfId="12842" xr:uid="{D6192B13-3569-4170-A6A1-E1DF76DC3840}"/>
    <cellStyle name="Normal 2 3 6" xfId="515" xr:uid="{4E3663F6-E3F9-4E73-B78B-1DCEEE6DA5EE}"/>
    <cellStyle name="Normal 2 3 6 2" xfId="2022" xr:uid="{17B57884-C5B1-4F83-8A0F-F4EDCC17D29D}"/>
    <cellStyle name="Normal 2 3 6 3" xfId="1064" xr:uid="{FDB988AA-4D8E-4108-9C26-B4DB35413FEA}"/>
    <cellStyle name="Normal 2 3 6 3 2" xfId="13655" xr:uid="{6D16DC8E-6E98-4376-8F09-F6E1B2C98877}"/>
    <cellStyle name="Normal 2 3 6 4" xfId="3642" xr:uid="{90C07065-66EF-4530-8100-C14CBC6B2B71}"/>
    <cellStyle name="Normal 2 3 6 4 2" xfId="15430" xr:uid="{633CC762-F2CC-4334-9417-4B3676273071}"/>
    <cellStyle name="Normal 2 3 6 5" xfId="13162" xr:uid="{AD011509-5BF2-4087-9427-E38E168EEDF5}"/>
    <cellStyle name="Normal 2 3 7" xfId="300" xr:uid="{DF3490E2-B279-40F1-AD05-1C56DC622538}"/>
    <cellStyle name="Normal 2 3 7 2" xfId="2023" xr:uid="{7855699E-BE21-45B8-BD40-EE068F8C0CED}"/>
    <cellStyle name="Normal 2 3 7 3" xfId="12948" xr:uid="{63BF8495-85CA-461A-A129-32EC2CA5E2E5}"/>
    <cellStyle name="Normal 2 3 8" xfId="1977" xr:uid="{A3FCCD61-0D18-4999-BE20-F197077C2BBC}"/>
    <cellStyle name="Normal 2 3 8 2" xfId="6466" xr:uid="{AEC83858-6DB4-446A-98A8-7618465CE567}"/>
    <cellStyle name="Normal 2 3 9" xfId="726" xr:uid="{18E94088-091E-4CE3-8F93-98CDF7DF7CA0}"/>
    <cellStyle name="Normal 2 3 9 2" xfId="13373" xr:uid="{2BF77B4C-BB58-4AFB-94AA-C8FBF0E2A66F}"/>
    <cellStyle name="Normal 2 3_ELEC SAP FCST UPLOAD" xfId="2024" xr:uid="{92CFD9C1-D9E3-4A69-85A1-0A06D3C8DD42}"/>
    <cellStyle name="Normal 2 30" xfId="724" xr:uid="{8B3E6D8B-CFE1-45F8-81FD-08F2547CB03F}"/>
    <cellStyle name="Normal 2 30 2" xfId="13371" xr:uid="{45354A5B-3605-44FA-82D4-FA60AFD4B501}"/>
    <cellStyle name="Normal 2 31" xfId="3430" xr:uid="{C11B4C0A-A8B1-492A-965E-C038A63670D8}"/>
    <cellStyle name="Normal 2 31 2" xfId="15218" xr:uid="{6D6B9A56-45BA-4A07-81B8-1EABFBC2B7CE}"/>
    <cellStyle name="Normal 2 32" xfId="3955" xr:uid="{D5254359-05FA-4B49-89BE-0F7FB1F3D236}"/>
    <cellStyle name="Normal 2 33" xfId="4043" xr:uid="{67114154-C866-4EAA-A0E3-3DEB25ADB1BC}"/>
    <cellStyle name="Normal 2 34" xfId="9988" xr:uid="{7C5BDB33-2E0A-4EB0-80BB-286326B9957F}"/>
    <cellStyle name="Normal 2 35" xfId="6794" xr:uid="{BABE2B8B-1E97-4673-9410-A51602D1BF10}"/>
    <cellStyle name="Normal 2 35 2" xfId="6777" xr:uid="{0DE69F62-A4ED-4A6A-BD59-3ADC73312324}"/>
    <cellStyle name="Normal 2 36" xfId="11100" xr:uid="{F46205E0-ACD7-4A83-A436-05266AA695C8}"/>
    <cellStyle name="Normal 2 36 2" xfId="22556" xr:uid="{6247FC39-B00A-4BE5-A8FE-8232436A684A}"/>
    <cellStyle name="Normal 2 37" xfId="11191" xr:uid="{616CC9BE-04E1-4132-ADA1-2181FF91382A}"/>
    <cellStyle name="Normal 2 38" xfId="24259" xr:uid="{A7C7E41C-8A9C-4768-811B-AAD08B6D37D1}"/>
    <cellStyle name="Normal 2 39" xfId="12711" xr:uid="{0EE87E9B-5CB9-435B-8611-7C880A1D1CFE}"/>
    <cellStyle name="Normal 2 4" xfId="51" xr:uid="{D89905CF-C4E4-42A6-AA8E-F6F801FEC762}"/>
    <cellStyle name="Normal 2 4 10" xfId="728" xr:uid="{1C8D2BDA-6AFA-4399-B72B-216AD5D4FBA7}"/>
    <cellStyle name="Normal 2 4 10 2" xfId="13375" xr:uid="{9CCBE05D-EAB5-4696-88EF-EE2371249AC4}"/>
    <cellStyle name="Normal 2 4 11" xfId="3434" xr:uid="{F6D3CCAF-207A-4115-A6F5-F21AD1CF586D}"/>
    <cellStyle name="Normal 2 4 11 2" xfId="15222" xr:uid="{B715B277-8945-476B-9EE8-4FC0A17D845F}"/>
    <cellStyle name="Normal 2 4 12" xfId="12720" xr:uid="{D0DA4F7C-7445-40F6-AE8C-0C0E0FE81E09}"/>
    <cellStyle name="Normal 2 4 2" xfId="87" xr:uid="{36651C4E-B9E5-42A8-9046-9210FF443C8C}"/>
    <cellStyle name="Normal 2 4 2 2" xfId="157" xr:uid="{0682B9E5-F6EA-4912-995C-A1EF0A8E93F3}"/>
    <cellStyle name="Normal 2 4 2 2 2" xfId="258" xr:uid="{6D422DA3-2B7C-401D-80DA-15ACB5FFF5D3}"/>
    <cellStyle name="Normal 2 4 2 2 2 2" xfId="689" xr:uid="{DA73963D-7DA9-4419-9BAB-45448D84F50C}"/>
    <cellStyle name="Normal 2 4 2 2 2 2 2" xfId="3815" xr:uid="{FC07A703-B92E-454F-A1A3-3BBD9CD82E68}"/>
    <cellStyle name="Normal 2 4 2 2 2 2 2 2" xfId="15603" xr:uid="{D6E45842-5EF5-4C2F-B896-B1558A81C95F}"/>
    <cellStyle name="Normal 2 4 2 2 2 2 3" xfId="13336" xr:uid="{110322A6-9635-432D-A9E2-99BAB12EC3E2}"/>
    <cellStyle name="Normal 2 4 2 2 2 3" xfId="474" xr:uid="{B20E5B71-C6EA-42DA-8881-1E3A3C37A953}"/>
    <cellStyle name="Normal 2 4 2 2 2 3 2" xfId="13122" xr:uid="{73C5D894-C125-44C3-B97D-2E215DDF3845}"/>
    <cellStyle name="Normal 2 4 2 2 2 4" xfId="891" xr:uid="{4E648EBB-E579-4763-9511-BF6FDDBA8634}"/>
    <cellStyle name="Normal 2 4 2 2 2 4 2" xfId="13538" xr:uid="{1B66FD7B-011F-447D-A4AB-65F67FBBB185}"/>
    <cellStyle name="Normal 2 4 2 2 2 5" xfId="3605" xr:uid="{D611E949-4AD7-4659-BA5D-4327EBC41158}"/>
    <cellStyle name="Normal 2 4 2 2 2 5 2" xfId="15393" xr:uid="{AF0C258F-64B9-4D30-AAAD-9D4EBFCA5D06}"/>
    <cellStyle name="Normal 2 4 2 2 2 6" xfId="12909" xr:uid="{08EB6854-A9FF-4620-8A14-3772F9992680}"/>
    <cellStyle name="Normal 2 4 2 2 3" xfId="588" xr:uid="{3DB6579A-6FBA-4B82-AB42-05C2939AD2BD}"/>
    <cellStyle name="Normal 2 4 2 2 3 2" xfId="3714" xr:uid="{E833A90A-944E-46F4-87B8-FAF1AA955151}"/>
    <cellStyle name="Normal 2 4 2 2 3 2 2" xfId="15502" xr:uid="{B8BD9D61-F4A3-47BB-9B2B-4B5D21DB5031}"/>
    <cellStyle name="Normal 2 4 2 2 3 3" xfId="13235" xr:uid="{2BDD3B4D-A3D6-4AB9-A192-0FCAA96CB60F}"/>
    <cellStyle name="Normal 2 4 2 2 4" xfId="373" xr:uid="{DDCA777C-AF92-4A8D-903C-6DE77C5FE2AD}"/>
    <cellStyle name="Normal 2 4 2 2 4 2" xfId="13021" xr:uid="{C114B112-8C1F-4A3A-AD7F-334EC73D073A}"/>
    <cellStyle name="Normal 2 4 2 2 5" xfId="795" xr:uid="{4C257A9C-E256-411F-8262-54B094BBAC1C}"/>
    <cellStyle name="Normal 2 4 2 2 5 2" xfId="13442" xr:uid="{04CE560E-9021-499A-A7DF-9B4D62F18769}"/>
    <cellStyle name="Normal 2 4 2 2 6" xfId="3504" xr:uid="{4D011E3D-C2DB-402F-9B5E-76E179C5E142}"/>
    <cellStyle name="Normal 2 4 2 2 6 2" xfId="15292" xr:uid="{0EC49E5F-26E3-4E76-96A4-ABDD8308F899}"/>
    <cellStyle name="Normal 2 4 2 2 7" xfId="12808" xr:uid="{B3B248DF-6254-4756-9978-903F7D20EF3F}"/>
    <cellStyle name="Normal 2 4 2 3" xfId="208" xr:uid="{C1437E89-9642-4E99-8842-E171B002B620}"/>
    <cellStyle name="Normal 2 4 2 3 2" xfId="639" xr:uid="{BAF15E93-7274-4596-A54A-751DC2C1CA23}"/>
    <cellStyle name="Normal 2 4 2 3 2 2" xfId="3765" xr:uid="{072DD575-B841-4C08-A901-F7A9E5EDBB44}"/>
    <cellStyle name="Normal 2 4 2 3 2 2 2" xfId="15553" xr:uid="{46E4F5C7-5770-4E6B-BE89-90BFB5E6D480}"/>
    <cellStyle name="Normal 2 4 2 3 2 3" xfId="13286" xr:uid="{45DD79F0-35DB-4CDC-8C68-35C0DB46BE9C}"/>
    <cellStyle name="Normal 2 4 2 3 3" xfId="424" xr:uid="{355362CD-BE82-42F2-BC96-1C16EE4AC102}"/>
    <cellStyle name="Normal 2 4 2 3 3 2" xfId="13072" xr:uid="{D1367D5B-8747-48A9-B35A-199D6EDC4B9D}"/>
    <cellStyle name="Normal 2 4 2 3 4" xfId="843" xr:uid="{8763545F-C4EC-422B-8932-4156031AA5D3}"/>
    <cellStyle name="Normal 2 4 2 3 4 2" xfId="13490" xr:uid="{EECCFB6A-79CE-47B7-A67D-7A464E0F9368}"/>
    <cellStyle name="Normal 2 4 2 3 5" xfId="3555" xr:uid="{E7BBBD4A-6CE5-4B45-BAFD-E4A85AC19645}"/>
    <cellStyle name="Normal 2 4 2 3 5 2" xfId="15343" xr:uid="{FD5C70E6-BCE2-450B-98B5-C76F4850F5F5}"/>
    <cellStyle name="Normal 2 4 2 3 6" xfId="12859" xr:uid="{4A42996D-6EE7-4A75-B3D6-D0412E6E28CB}"/>
    <cellStyle name="Normal 2 4 2 4" xfId="532" xr:uid="{A97A7706-7F51-4FCC-AEBF-7ADC4B1C0ED2}"/>
    <cellStyle name="Normal 2 4 2 4 2" xfId="927" xr:uid="{1A8C4F9E-64CC-4AB5-9650-9FC4DD1F0ECA}"/>
    <cellStyle name="Normal 2 4 2 4 2 2" xfId="13574" xr:uid="{08F4160D-4132-4E1E-B344-C2A3F5B70856}"/>
    <cellStyle name="Normal 2 4 2 4 3" xfId="3658" xr:uid="{B6FA9A8D-416D-45EE-A34C-13A28E592F92}"/>
    <cellStyle name="Normal 2 4 2 4 3 2" xfId="15446" xr:uid="{81E1CE65-EAB3-4ED1-9402-57997C24051D}"/>
    <cellStyle name="Normal 2 4 2 4 4" xfId="13179" xr:uid="{624FC532-8C7D-4D61-8849-EC489E91F8F4}"/>
    <cellStyle name="Normal 2 4 2 5" xfId="317" xr:uid="{37012641-D595-456F-B442-1B4C439B88FF}"/>
    <cellStyle name="Normal 2 4 2 5 2" xfId="12965" xr:uid="{82085F23-958C-410F-8B0C-5552B311E306}"/>
    <cellStyle name="Normal 2 4 2 6" xfId="742" xr:uid="{76F98D36-40C8-4EEE-97B5-59EFEFF5544A}"/>
    <cellStyle name="Normal 2 4 2 6 2" xfId="13389" xr:uid="{1E8FED3F-FAA2-477C-9BF2-F051B0CF1819}"/>
    <cellStyle name="Normal 2 4 2 7" xfId="3448" xr:uid="{3A281723-3359-4080-B296-50D3F7FF48A7}"/>
    <cellStyle name="Normal 2 4 2 7 2" xfId="15236" xr:uid="{899F152E-D6FC-4485-8615-3A23A4022F3D}"/>
    <cellStyle name="Normal 2 4 2 8" xfId="5570" xr:uid="{41E609E0-0069-4D92-B1CD-61D6BDA3DC55}"/>
    <cellStyle name="Normal 2 4 2 9" xfId="12746" xr:uid="{4F882789-B76A-4B41-9BFC-9F38711FCEA6}"/>
    <cellStyle name="Normal 2 4 3" xfId="99" xr:uid="{A8E88E23-CDD4-4A4C-B791-5B6D8D4BCBDD}"/>
    <cellStyle name="Normal 2 4 3 2" xfId="165" xr:uid="{61E1155D-E4B6-4606-B363-53E04FB607BD}"/>
    <cellStyle name="Normal 2 4 3 2 2" xfId="267" xr:uid="{658E299E-0A61-42F0-B80C-756E73D5BED2}"/>
    <cellStyle name="Normal 2 4 3 2 2 2" xfId="698" xr:uid="{BD730EF4-53B1-436C-9D0B-FE28663B428A}"/>
    <cellStyle name="Normal 2 4 3 2 2 2 2" xfId="3824" xr:uid="{BCD46E13-9E08-4D11-8A43-8AB138CDF384}"/>
    <cellStyle name="Normal 2 4 3 2 2 2 2 2" xfId="15612" xr:uid="{AAFF976C-FC32-4033-AC03-86781C255E43}"/>
    <cellStyle name="Normal 2 4 3 2 2 2 3" xfId="13345" xr:uid="{80F65330-1D2D-4FCF-8F53-DB7F680EFCE6}"/>
    <cellStyle name="Normal 2 4 3 2 2 3" xfId="483" xr:uid="{FEE749D9-9CA4-4D8A-A084-EB1A98B58C38}"/>
    <cellStyle name="Normal 2 4 3 2 2 3 2" xfId="13131" xr:uid="{1A2B8A31-437B-4CD7-8520-3FAA98CE9F5B}"/>
    <cellStyle name="Normal 2 4 3 2 2 4" xfId="900" xr:uid="{8C316D75-C539-4932-8BEF-FCA60BE23E4D}"/>
    <cellStyle name="Normal 2 4 3 2 2 4 2" xfId="13547" xr:uid="{660AEC50-F38B-422C-9BB0-ACCAE880B36A}"/>
    <cellStyle name="Normal 2 4 3 2 2 5" xfId="3614" xr:uid="{D66AB6D2-DAF5-4654-9696-1496E86E5A50}"/>
    <cellStyle name="Normal 2 4 3 2 2 5 2" xfId="15402" xr:uid="{6C2713D9-EC40-4897-B3A8-716989289578}"/>
    <cellStyle name="Normal 2 4 3 2 2 6" xfId="12918" xr:uid="{1D371332-FFBF-4539-96C2-53EF54298CDB}"/>
    <cellStyle name="Normal 2 4 3 2 3" xfId="596" xr:uid="{A37F7DAA-7D38-47DF-A488-B7C7A802E54A}"/>
    <cellStyle name="Normal 2 4 3 2 3 2" xfId="3722" xr:uid="{BF02485F-4FD0-4547-9582-6C8BCC3DEEDA}"/>
    <cellStyle name="Normal 2 4 3 2 3 2 2" xfId="15510" xr:uid="{AE40A45D-7B97-4078-88AC-6F442DC61698}"/>
    <cellStyle name="Normal 2 4 3 2 3 3" xfId="13243" xr:uid="{FB384250-6D7F-46E9-AF0A-76E85A773C2B}"/>
    <cellStyle name="Normal 2 4 3 2 4" xfId="381" xr:uid="{BBCCC3B3-A330-4FE2-A8C4-5257148B7BEB}"/>
    <cellStyle name="Normal 2 4 3 2 4 2" xfId="13029" xr:uid="{D0864957-48E8-427C-A5D9-B3BFB9A88B86}"/>
    <cellStyle name="Normal 2 4 3 2 5" xfId="803" xr:uid="{A02D3E98-9C1C-4A55-9987-554AD0EBA09B}"/>
    <cellStyle name="Normal 2 4 3 2 5 2" xfId="13450" xr:uid="{BD42B07E-3A3F-47B1-918B-2793AF03A7AA}"/>
    <cellStyle name="Normal 2 4 3 2 6" xfId="3512" xr:uid="{2A7BC0FC-0AF9-4EEE-8E42-0DC11540AE36}"/>
    <cellStyle name="Normal 2 4 3 2 6 2" xfId="15300" xr:uid="{283F8ED3-6798-4472-B24A-851D19C7A378}"/>
    <cellStyle name="Normal 2 4 3 2 7" xfId="12816" xr:uid="{CA40EE68-49A3-4E41-8765-2624E165633F}"/>
    <cellStyle name="Normal 2 4 3 3" xfId="217" xr:uid="{3739F6DD-2ABE-4F58-A5AC-185243BD1CED}"/>
    <cellStyle name="Normal 2 4 3 3 2" xfId="648" xr:uid="{394032FC-08D4-4FE8-BE6B-5A1B9F4E3D69}"/>
    <cellStyle name="Normal 2 4 3 3 2 2" xfId="3774" xr:uid="{71034B3C-4CAC-4CB6-B924-4A2A1DC187BF}"/>
    <cellStyle name="Normal 2 4 3 3 2 2 2" xfId="15562" xr:uid="{08921CCC-E2A2-4D62-8399-3CF53B0903B4}"/>
    <cellStyle name="Normal 2 4 3 3 2 3" xfId="13295" xr:uid="{19402046-090A-434E-821E-CB0BC402345F}"/>
    <cellStyle name="Normal 2 4 3 3 3" xfId="433" xr:uid="{C608E833-AEF2-4E63-AD30-D1DB87305C80}"/>
    <cellStyle name="Normal 2 4 3 3 3 2" xfId="13081" xr:uid="{03959941-62ED-4476-ABBC-4804A2D83069}"/>
    <cellStyle name="Normal 2 4 3 3 4" xfId="852" xr:uid="{0CE249A6-9EA4-4021-894D-FA50F386431E}"/>
    <cellStyle name="Normal 2 4 3 3 4 2" xfId="13499" xr:uid="{1857ED03-B594-49BE-B051-BFF03C9B66D0}"/>
    <cellStyle name="Normal 2 4 3 3 5" xfId="3564" xr:uid="{41AE43A2-25B1-42F1-8FAC-4B1F3AD106B8}"/>
    <cellStyle name="Normal 2 4 3 3 5 2" xfId="15352" xr:uid="{C088332C-DB17-424F-9814-676AA618B80C}"/>
    <cellStyle name="Normal 2 4 3 3 6" xfId="12868" xr:uid="{189C74F0-5470-4CBD-82FE-DF2363012DEC}"/>
    <cellStyle name="Normal 2 4 3 4" xfId="541" xr:uid="{CF113462-3C02-4A5F-A12A-9ED1269BE847}"/>
    <cellStyle name="Normal 2 4 3 4 2" xfId="3667" xr:uid="{F5C22C72-46FB-4743-A939-A53223771542}"/>
    <cellStyle name="Normal 2 4 3 4 2 2" xfId="15455" xr:uid="{C56EE24C-43F8-4EBC-9D56-FC066FBDC32B}"/>
    <cellStyle name="Normal 2 4 3 4 3" xfId="13188" xr:uid="{4E66107A-6241-437E-825F-3C40BAFD496A}"/>
    <cellStyle name="Normal 2 4 3 5" xfId="326" xr:uid="{D977569D-FE7C-4972-8C35-00BDF73A25DF}"/>
    <cellStyle name="Normal 2 4 3 5 2" xfId="12974" xr:uid="{ADE4EDA1-4A42-4B7B-864C-01E361227896}"/>
    <cellStyle name="Normal 2 4 3 6" xfId="751" xr:uid="{2B91131D-0060-41EE-B4ED-004BD8261017}"/>
    <cellStyle name="Normal 2 4 3 6 2" xfId="13398" xr:uid="{891AE387-3596-4B44-A519-D3D06E46A039}"/>
    <cellStyle name="Normal 2 4 3 7" xfId="3457" xr:uid="{22A38808-A8FB-49AD-873D-294F6E7480B2}"/>
    <cellStyle name="Normal 2 4 3 7 2" xfId="15245" xr:uid="{796669B6-9FA4-4B1F-BA18-55CAABE8735C}"/>
    <cellStyle name="Normal 2 4 3 8" xfId="12756" xr:uid="{D06DEADF-D88F-45FE-95F7-576616A4ABE3}"/>
    <cellStyle name="Normal 2 4 4" xfId="116" xr:uid="{9E15D641-7291-47AA-BD4B-12F06F41B968}"/>
    <cellStyle name="Normal 2 4 4 2" xfId="181" xr:uid="{6A7F3C83-AF0F-4BFF-BEFC-12F2E900E84C}"/>
    <cellStyle name="Normal 2 4 4 2 2" xfId="284" xr:uid="{6F6DCD33-AF97-472A-8CDA-ED9F95A63F9B}"/>
    <cellStyle name="Normal 2 4 4 2 2 2" xfId="715" xr:uid="{24184E70-09E7-41C4-9148-54D536C2A590}"/>
    <cellStyle name="Normal 2 4 4 2 2 2 2" xfId="3841" xr:uid="{65A637C8-156C-44C5-8ACB-56D7A1067D89}"/>
    <cellStyle name="Normal 2 4 4 2 2 2 2 2" xfId="15629" xr:uid="{AA1BC9FD-9852-4ADD-BBF1-C99DD06EB285}"/>
    <cellStyle name="Normal 2 4 4 2 2 2 3" xfId="13362" xr:uid="{FB92A8E7-D7B6-4D74-A896-A7A57F6B2E25}"/>
    <cellStyle name="Normal 2 4 4 2 2 3" xfId="500" xr:uid="{8A53D8FE-8F84-49B4-8E7A-A4EF3C06769B}"/>
    <cellStyle name="Normal 2 4 4 2 2 3 2" xfId="13148" xr:uid="{494955E7-8503-4D56-A023-C0366A213CF0}"/>
    <cellStyle name="Normal 2 4 4 2 2 4" xfId="916" xr:uid="{DCE1CD6C-8831-426C-AF93-185BD7180BA5}"/>
    <cellStyle name="Normal 2 4 4 2 2 4 2" xfId="13563" xr:uid="{BFECBD08-2C71-42B6-9002-659176F0CAA3}"/>
    <cellStyle name="Normal 2 4 4 2 2 5" xfId="3631" xr:uid="{ABB99FB4-5C91-4C4D-BA3B-901A6B3297BF}"/>
    <cellStyle name="Normal 2 4 4 2 2 5 2" xfId="15419" xr:uid="{417BB2C7-13BF-485E-94B5-36B0808DE3EE}"/>
    <cellStyle name="Normal 2 4 4 2 2 6" xfId="12935" xr:uid="{B4F189D7-D8E3-44FD-9AF0-D8D5F2651976}"/>
    <cellStyle name="Normal 2 4 4 2 3" xfId="612" xr:uid="{4EECBC20-565E-48A8-99A8-035E62694694}"/>
    <cellStyle name="Normal 2 4 4 2 3 2" xfId="3738" xr:uid="{B721C084-96EC-4A6B-8BA1-5144A6390CBD}"/>
    <cellStyle name="Normal 2 4 4 2 3 2 2" xfId="15526" xr:uid="{27C66055-1B5E-4B2B-857F-60044EF083CB}"/>
    <cellStyle name="Normal 2 4 4 2 3 3" xfId="13259" xr:uid="{0469AD61-6B22-4FBC-BFA6-1CF204A94D57}"/>
    <cellStyle name="Normal 2 4 4 2 4" xfId="397" xr:uid="{DCF4F59B-B918-4561-8FB5-2F0CFE480DCD}"/>
    <cellStyle name="Normal 2 4 4 2 4 2" xfId="13045" xr:uid="{FC4C7F0D-1DA5-44CF-8B28-D54CB88CC0C3}"/>
    <cellStyle name="Normal 2 4 4 2 5" xfId="818" xr:uid="{7800CCEB-0DC1-40DC-87B1-8C57AF6E6EBF}"/>
    <cellStyle name="Normal 2 4 4 2 5 2" xfId="13465" xr:uid="{C535DFFE-9895-4991-92F9-06C3C82A603F}"/>
    <cellStyle name="Normal 2 4 4 2 6" xfId="3528" xr:uid="{C84308C9-E05C-4625-8291-17D2CDF39E97}"/>
    <cellStyle name="Normal 2 4 4 2 6 2" xfId="15316" xr:uid="{8B21DC6F-E9B0-4232-8812-272FE28B0DF2}"/>
    <cellStyle name="Normal 2 4 4 2 7" xfId="12832" xr:uid="{7F31B9D5-55A7-464A-AD1A-E62122BFB01F}"/>
    <cellStyle name="Normal 2 4 4 3" xfId="234" xr:uid="{CCC59A6A-6B5A-44C8-BB7A-2C6F46B8D227}"/>
    <cellStyle name="Normal 2 4 4 3 2" xfId="665" xr:uid="{416DAE91-EA38-4832-9AFD-A248834EA1C4}"/>
    <cellStyle name="Normal 2 4 4 3 2 2" xfId="3791" xr:uid="{44FA6747-7DCE-4FB6-9553-36064491E9F8}"/>
    <cellStyle name="Normal 2 4 4 3 2 2 2" xfId="15579" xr:uid="{CF5677E9-BDFC-46AA-9374-08E5BE6BEE22}"/>
    <cellStyle name="Normal 2 4 4 3 2 3" xfId="13312" xr:uid="{011F3040-CFEC-4223-9D7C-00F78627FF81}"/>
    <cellStyle name="Normal 2 4 4 3 3" xfId="450" xr:uid="{D7A9C7F5-75DD-417C-9EEF-3E9B9514A9FA}"/>
    <cellStyle name="Normal 2 4 4 3 3 2" xfId="13098" xr:uid="{FED31B7F-2AD3-4D24-A3B0-988F96ED51CF}"/>
    <cellStyle name="Normal 2 4 4 3 4" xfId="868" xr:uid="{FAE08453-B79E-49D3-BEE4-4A06BB6F14D8}"/>
    <cellStyle name="Normal 2 4 4 3 4 2" xfId="13515" xr:uid="{B2D04513-32A9-45AB-935E-CA22D55BC432}"/>
    <cellStyle name="Normal 2 4 4 3 5" xfId="3581" xr:uid="{FF456A64-1E65-4F9B-AF44-153C5738DC8E}"/>
    <cellStyle name="Normal 2 4 4 3 5 2" xfId="15369" xr:uid="{6D95FD19-1D28-4E3D-8E82-8BB68110D517}"/>
    <cellStyle name="Normal 2 4 4 3 6" xfId="12885" xr:uid="{33348B71-AA7F-4D58-B254-019694E3DD49}"/>
    <cellStyle name="Normal 2 4 4 4" xfId="558" xr:uid="{304E7D5D-3EEB-4599-94F7-4A1C70E9429E}"/>
    <cellStyle name="Normal 2 4 4 4 2" xfId="3684" xr:uid="{4C655ADD-4018-46CA-9BF3-015B9861087D}"/>
    <cellStyle name="Normal 2 4 4 4 2 2" xfId="15472" xr:uid="{65BB39F8-1A40-4188-97D5-A89DE0734AD8}"/>
    <cellStyle name="Normal 2 4 4 4 3" xfId="13205" xr:uid="{E591F56C-575A-4494-A3D8-3158C4174D0E}"/>
    <cellStyle name="Normal 2 4 4 5" xfId="343" xr:uid="{6E42F59A-C21D-46D4-A11E-D16B0F7D0280}"/>
    <cellStyle name="Normal 2 4 4 5 2" xfId="12991" xr:uid="{1ADCB806-EEB3-4858-AB4D-AF9EDC96BF39}"/>
    <cellStyle name="Normal 2 4 4 6" xfId="767" xr:uid="{67CBD96C-982C-40FF-8C1D-853DB19BEB62}"/>
    <cellStyle name="Normal 2 4 4 6 2" xfId="13414" xr:uid="{6F414446-F45E-42CB-B5E7-0ED40F9C1D01}"/>
    <cellStyle name="Normal 2 4 4 7" xfId="3474" xr:uid="{7C618CD3-7038-4F1F-B57A-CD800903846F}"/>
    <cellStyle name="Normal 2 4 4 7 2" xfId="15262" xr:uid="{C42D4AA1-6564-42AF-ACEE-9696CF219274}"/>
    <cellStyle name="Normal 2 4 4 8" xfId="12773" xr:uid="{A3B3C84B-1DBA-461E-92DD-8D3A7CC1DAE5}"/>
    <cellStyle name="Normal 2 4 5" xfId="142" xr:uid="{5E61CA87-19F3-4373-8EE7-4BC8B47870D6}"/>
    <cellStyle name="Normal 2 4 5 2" xfId="244" xr:uid="{FEF3CC6F-6FB8-4D3A-8CE9-2E24F3339AAB}"/>
    <cellStyle name="Normal 2 4 5 2 2" xfId="675" xr:uid="{76DE9731-064D-4818-A3DC-60E975DDDE29}"/>
    <cellStyle name="Normal 2 4 5 2 2 2" xfId="3801" xr:uid="{6D4672DC-728E-45F6-979A-AC564B0BA707}"/>
    <cellStyle name="Normal 2 4 5 2 2 2 2" xfId="15589" xr:uid="{5CACC9EF-C771-443F-A4EF-5E6A4E10A053}"/>
    <cellStyle name="Normal 2 4 5 2 2 3" xfId="13322" xr:uid="{83AAD7D0-4928-4564-88B3-6A653089B7B5}"/>
    <cellStyle name="Normal 2 4 5 2 3" xfId="460" xr:uid="{7AF36E23-5BCB-43CC-9F52-7CAC22C9F384}"/>
    <cellStyle name="Normal 2 4 5 2 3 2" xfId="13108" xr:uid="{FC5F6402-295C-4B2E-830A-E7A3EA1033BF}"/>
    <cellStyle name="Normal 2 4 5 2 4" xfId="877" xr:uid="{139308D5-22D4-46FD-9088-62E65A6EE040}"/>
    <cellStyle name="Normal 2 4 5 2 4 2" xfId="13524" xr:uid="{A75B9C03-3E74-4DB0-82E7-4A3A0A3FB8E8}"/>
    <cellStyle name="Normal 2 4 5 2 5" xfId="3591" xr:uid="{BB6357ED-0EA9-4C31-B7B4-8177A0B8671D}"/>
    <cellStyle name="Normal 2 4 5 2 5 2" xfId="15379" xr:uid="{36A84AB8-2D47-42A1-B246-7AF5AD6D9268}"/>
    <cellStyle name="Normal 2 4 5 2 6" xfId="12895" xr:uid="{118595D7-AA29-4C23-B877-E0CEDF52678B}"/>
    <cellStyle name="Normal 2 4 5 3" xfId="573" xr:uid="{71E3AF8C-DBA8-473C-A33B-09B8E9C1EC7B}"/>
    <cellStyle name="Normal 2 4 5 3 2" xfId="3699" xr:uid="{738794D0-473A-4B8E-8FBD-78CE0DCDB470}"/>
    <cellStyle name="Normal 2 4 5 3 2 2" xfId="15487" xr:uid="{4C400147-8A6F-43E3-9026-6CCD103F1D52}"/>
    <cellStyle name="Normal 2 4 5 3 3" xfId="13220" xr:uid="{B2148DC5-65F9-478B-B5FE-396FB2F87B58}"/>
    <cellStyle name="Normal 2 4 5 4" xfId="358" xr:uid="{0B721CDE-C05F-4D00-A41C-F346358C62D9}"/>
    <cellStyle name="Normal 2 4 5 4 2" xfId="13006" xr:uid="{347460F6-1826-4E6C-81A7-ACC11787E3BE}"/>
    <cellStyle name="Normal 2 4 5 5" xfId="781" xr:uid="{7BE8DE03-4AE5-4B2A-817C-96CF60AD4D0D}"/>
    <cellStyle name="Normal 2 4 5 5 2" xfId="13428" xr:uid="{6D74AF5E-5F5E-476B-8C8A-6492E226E5D0}"/>
    <cellStyle name="Normal 2 4 5 6" xfId="3489" xr:uid="{682B0886-7E7E-4CDB-A8C3-BF5D70EC9CFF}"/>
    <cellStyle name="Normal 2 4 5 6 2" xfId="15277" xr:uid="{0FE6D605-8937-4C01-B150-46D92A76FC9B}"/>
    <cellStyle name="Normal 2 4 5 7" xfId="12793" xr:uid="{0482ECC6-2271-4CD8-B738-50E888B29075}"/>
    <cellStyle name="Normal 2 4 6" xfId="193" xr:uid="{6B0EF3E1-9FAE-4699-8561-7E42E1E18BA9}"/>
    <cellStyle name="Normal 2 4 6 2" xfId="624" xr:uid="{0AA87E74-DCBE-4128-8D9C-895CD04E6BB3}"/>
    <cellStyle name="Normal 2 4 6 2 2" xfId="3750" xr:uid="{1624388B-D48A-4F1D-89F0-3688EDA6B977}"/>
    <cellStyle name="Normal 2 4 6 2 2 2" xfId="15538" xr:uid="{278390F4-87D6-4C4E-AE93-979D719FD34D}"/>
    <cellStyle name="Normal 2 4 6 2 3" xfId="13271" xr:uid="{C8F3ECC9-3781-40AF-BEF9-22A6A402CDBA}"/>
    <cellStyle name="Normal 2 4 6 3" xfId="409" xr:uid="{63FB8062-E474-419B-9AC9-E6877C2F5CD8}"/>
    <cellStyle name="Normal 2 4 6 3 2" xfId="13057" xr:uid="{89A95D18-5175-4F63-B32E-D6E5DF1218A9}"/>
    <cellStyle name="Normal 2 4 6 4" xfId="829" xr:uid="{742C2145-96D7-43E7-B15C-3F63D97B5E97}"/>
    <cellStyle name="Normal 2 4 6 4 2" xfId="13476" xr:uid="{864A0F5B-0BA2-467B-A536-630EE19879A3}"/>
    <cellStyle name="Normal 2 4 6 5" xfId="3540" xr:uid="{80D59FAB-741B-488A-B59A-01D8A63E282C}"/>
    <cellStyle name="Normal 2 4 6 5 2" xfId="15328" xr:uid="{A1EC611D-34D8-4733-8043-2D9F2F08774E}"/>
    <cellStyle name="Normal 2 4 6 6" xfId="12844" xr:uid="{5300D3EB-0CF0-4CC0-8465-D7DA85CA3362}"/>
    <cellStyle name="Normal 2 4 7" xfId="511" xr:uid="{DAFB226C-B9B5-4F6A-9239-206BF25522E2}"/>
    <cellStyle name="Normal 2 4 7 2" xfId="925" xr:uid="{EA31D3E9-8E91-424E-B928-0DB53B6E72A6}"/>
    <cellStyle name="Normal 2 4 7 2 2" xfId="13572" xr:uid="{C9AA93BD-C0A2-43C4-ADDD-505751BBDBA9}"/>
    <cellStyle name="Normal 2 4 7 3" xfId="3644" xr:uid="{5D6231E5-535D-4257-ACC6-FC2904ECC948}"/>
    <cellStyle name="Normal 2 4 7 3 2" xfId="15432" xr:uid="{CF8FB1AD-CEB0-4DFA-87D3-E128A3E8CB14}"/>
    <cellStyle name="Normal 2 4 7 4" xfId="13158" xr:uid="{2ED2CDBE-CE90-4FD5-9C40-FAE31E2712C7}"/>
    <cellStyle name="Normal 2 4 8" xfId="517" xr:uid="{976961F6-1027-42B3-B7D3-76D70F757EFE}"/>
    <cellStyle name="Normal 2 4 8 2" xfId="2025" xr:uid="{EA8517D7-6A1F-4D86-9230-E77D410BB33E}"/>
    <cellStyle name="Normal 2 4 8 3" xfId="13164" xr:uid="{5F327A01-C3CB-4493-BA02-AC09A70861A7}"/>
    <cellStyle name="Normal 2 4 9" xfId="302" xr:uid="{F11A81AD-1457-4B9A-8FF3-862AFEE779CD}"/>
    <cellStyle name="Normal 2 4 9 2" xfId="12950" xr:uid="{9F8703DE-820B-4DDF-AC3E-ADA815E32A2C}"/>
    <cellStyle name="Normal 2 40" xfId="14087" xr:uid="{8E243D91-1B9B-458A-80BB-38014D61DAAE}"/>
    <cellStyle name="Normal 2 41" xfId="36248" xr:uid="{F40C7B7C-FE18-4C7D-ACFA-0102BCC0D0A4}"/>
    <cellStyle name="Normal 2 42" xfId="37863" xr:uid="{384E203C-B956-4204-9802-9601780DF3FE}"/>
    <cellStyle name="Normal 2 43" xfId="37865" xr:uid="{5AD79519-9F8B-46F5-98C8-066F45BB3B22}"/>
    <cellStyle name="Normal 2 44" xfId="21" xr:uid="{3A9FD43C-0B3E-4831-BB47-124DAA93417F}"/>
    <cellStyle name="Normal 2 5" xfId="60" xr:uid="{BF796E7E-B6EB-4E0A-82FD-034598378E34}"/>
    <cellStyle name="Normal 2 5 10" xfId="3438" xr:uid="{54B4308F-42E7-4EDC-A51E-329FA4A75D8A}"/>
    <cellStyle name="Normal 2 5 10 2" xfId="15226" xr:uid="{683CB404-3957-473D-A8B8-330D982E0CA9}"/>
    <cellStyle name="Normal 2 5 11" xfId="12726" xr:uid="{B8E8947C-8AED-4304-88A5-D4C1E2EB0952}"/>
    <cellStyle name="Normal 2 5 2" xfId="73" xr:uid="{67655E75-0FA5-4D2A-BB2A-12ADDB7E5A69}"/>
    <cellStyle name="Normal 2 5 2 2" xfId="2028" xr:uid="{58829EE4-A4B8-4759-B30C-52D2CE665244}"/>
    <cellStyle name="Normal 2 5 2 2 2" xfId="2029" xr:uid="{1A4337D5-BF04-4602-B1FF-7FE637B739D4}"/>
    <cellStyle name="Normal 2 5 2 2 3" xfId="2030" xr:uid="{3E225C30-C3B6-45EF-AB20-580E7ED751AC}"/>
    <cellStyle name="Normal 2 5 2 2_ELEC SAP FCST UPLOAD" xfId="2031" xr:uid="{C1770577-C714-47CB-BF06-9BAB6A3C7CA4}"/>
    <cellStyle name="Normal 2 5 2 3" xfId="2032" xr:uid="{00711AFE-7911-4DA2-A215-ABBD1EA1B5BD}"/>
    <cellStyle name="Normal 2 5 2 4" xfId="2033" xr:uid="{9456EE01-8011-4BDE-9E5C-537AB3733106}"/>
    <cellStyle name="Normal 2 5 2 4 15 2 3 2" xfId="52" xr:uid="{10BAD063-FED5-46B5-946A-94DA3554261A}"/>
    <cellStyle name="Normal 2 5 2 4 15 2 3 2 2" xfId="1054" xr:uid="{78AB3011-301E-4309-852C-F39E5B0C6D6E}"/>
    <cellStyle name="Normal 2 5 2 4 15 2 3 2 2 2" xfId="297" xr:uid="{32A303F0-186D-4143-96A4-0A1B7CBA3DAB}"/>
    <cellStyle name="Normal 2 5 2 4 15 2 3 2 3" xfId="1044" xr:uid="{BA370B88-F063-44DB-91AC-AF067B42E078}"/>
    <cellStyle name="Normal 2 5 2 5" xfId="2034" xr:uid="{CDAAD8D1-6FF8-42D6-AC1E-2EA59A6EF05B}"/>
    <cellStyle name="Normal 2 5 2 6" xfId="2035" xr:uid="{124E6206-2EAF-4F9E-A03B-23820788CDC1}"/>
    <cellStyle name="Normal 2 5 2 7" xfId="2027" xr:uid="{5185960F-A3C0-44B1-8E8D-15C7E1459F5C}"/>
    <cellStyle name="Normal 2 5 2 7 2" xfId="6467" xr:uid="{B79A2026-9699-468C-8301-42A3BAA39000}"/>
    <cellStyle name="Normal 2 5 2_ELEC SAP FCST UPLOAD" xfId="2036" xr:uid="{2811A791-13E6-4E8C-957B-678B1DF07589}"/>
    <cellStyle name="Normal 2 5 3" xfId="103" xr:uid="{50DDDAA6-9BAD-490B-A00A-3F4E43EFAB27}"/>
    <cellStyle name="Normal 2 5 3 2" xfId="169" xr:uid="{A74655FA-1B60-4133-8221-D944AC655CE5}"/>
    <cellStyle name="Normal 2 5 3 2 2" xfId="271" xr:uid="{7EEDB747-53EE-4F09-A1A0-086FD7978742}"/>
    <cellStyle name="Normal 2 5 3 2 2 2" xfId="702" xr:uid="{5C20C662-783C-404C-9AA8-48A18B9D7907}"/>
    <cellStyle name="Normal 2 5 3 2 2 2 2" xfId="3828" xr:uid="{DD3F68F9-75D3-4B65-89CC-B2BB9C0D7EB5}"/>
    <cellStyle name="Normal 2 5 3 2 2 2 2 2" xfId="15616" xr:uid="{5B06F46C-A3C9-409E-BC3F-60FDB8BB528A}"/>
    <cellStyle name="Normal 2 5 3 2 2 2 3" xfId="13349" xr:uid="{3FFA3283-B2AB-47FD-9A46-CF2B67877783}"/>
    <cellStyle name="Normal 2 5 3 2 2 3" xfId="487" xr:uid="{E70989D7-6D19-4108-BE2E-1E482CBA96ED}"/>
    <cellStyle name="Normal 2 5 3 2 2 3 2" xfId="13135" xr:uid="{B1C2EB81-BC6A-4898-AF7C-93032C5EF904}"/>
    <cellStyle name="Normal 2 5 3 2 2 4" xfId="904" xr:uid="{70EE80D5-1FBD-41B0-A692-42148AA91694}"/>
    <cellStyle name="Normal 2 5 3 2 2 4 2" xfId="13551" xr:uid="{F424076B-670B-40A3-8308-C746E83E77D2}"/>
    <cellStyle name="Normal 2 5 3 2 2 5" xfId="3618" xr:uid="{8375B92F-3454-4E8D-8856-DBA88995301B}"/>
    <cellStyle name="Normal 2 5 3 2 2 5 2" xfId="15406" xr:uid="{B62E0E20-2078-47C0-9AB2-2E93D88A51E9}"/>
    <cellStyle name="Normal 2 5 3 2 2 6" xfId="12922" xr:uid="{FB329A39-960D-4F64-9866-A99BF380A317}"/>
    <cellStyle name="Normal 2 5 3 2 3" xfId="600" xr:uid="{4F8C3F1D-4952-4E2A-AD41-22BB44670766}"/>
    <cellStyle name="Normal 2 5 3 2 3 2" xfId="2038" xr:uid="{5C0A0D8E-F9F9-454C-8085-CFBCEE7D186D}"/>
    <cellStyle name="Normal 2 5 3 2 3 3" xfId="3726" xr:uid="{E6307BCC-FFE0-432D-B767-0C48D62647D1}"/>
    <cellStyle name="Normal 2 5 3 2 3 3 2" xfId="15514" xr:uid="{D693746E-AF40-4A2E-A59F-09A7E0D7F252}"/>
    <cellStyle name="Normal 2 5 3 2 3 4" xfId="13247" xr:uid="{40D7A34E-9766-4D7D-B9EB-3AA27088DA3C}"/>
    <cellStyle name="Normal 2 5 3 2 4" xfId="385" xr:uid="{D061DCC6-AC5C-4870-810C-03E86F4EA3F1}"/>
    <cellStyle name="Normal 2 5 3 2 4 2" xfId="13033" xr:uid="{43F635F4-92C8-412E-8281-E5336F1D1B1A}"/>
    <cellStyle name="Normal 2 5 3 2 5" xfId="807" xr:uid="{532E2C33-D6F3-42CE-9972-ABE8C0D188EF}"/>
    <cellStyle name="Normal 2 5 3 2 5 2" xfId="13454" xr:uid="{591D9544-74FB-4B5B-B27F-82C41D547F9F}"/>
    <cellStyle name="Normal 2 5 3 2 6" xfId="3516" xr:uid="{5B7632C6-E3E3-4350-8CC7-D60F40231E67}"/>
    <cellStyle name="Normal 2 5 3 2 6 2" xfId="15304" xr:uid="{35A259D3-CB29-43F5-A907-3F2B5291438E}"/>
    <cellStyle name="Normal 2 5 3 2 7" xfId="12820" xr:uid="{8065C719-90A9-416C-8B97-E35AD166B6B0}"/>
    <cellStyle name="Normal 2 5 3 3" xfId="221" xr:uid="{7BE6FEFF-E562-4D96-BE1D-AD7E3AB5EDD8}"/>
    <cellStyle name="Normal 2 5 3 3 2" xfId="652" xr:uid="{DA524E06-B681-4BD8-929D-54776503B7CC}"/>
    <cellStyle name="Normal 2 5 3 3 2 2" xfId="2039" xr:uid="{2B00ECA3-2CE4-4738-BD68-CFC992DB4141}"/>
    <cellStyle name="Normal 2 5 3 3 2 3" xfId="3778" xr:uid="{21E715E6-3E9A-4AA4-B6F6-DFBFCBBB3963}"/>
    <cellStyle name="Normal 2 5 3 3 2 3 2" xfId="15566" xr:uid="{996D76DC-6696-405B-A386-AFFA369090DC}"/>
    <cellStyle name="Normal 2 5 3 3 2 4" xfId="13299" xr:uid="{D64A9666-E1A6-43B4-B3D8-4A56871A6DB4}"/>
    <cellStyle name="Normal 2 5 3 3 3" xfId="437" xr:uid="{B12255A9-B8C4-4977-A102-36C1F334858F}"/>
    <cellStyle name="Normal 2 5 3 3 3 2" xfId="13085" xr:uid="{107F469E-4A7E-488B-A8E7-187D52625B16}"/>
    <cellStyle name="Normal 2 5 3 3 4" xfId="856" xr:uid="{D99E8FA1-DC87-4CAB-A743-E973AB7B96B3}"/>
    <cellStyle name="Normal 2 5 3 3 4 2" xfId="13503" xr:uid="{2BEC5BDF-6111-4358-ACE7-74E4967E1B63}"/>
    <cellStyle name="Normal 2 5 3 3 5" xfId="3568" xr:uid="{94B9BDA3-BE36-4EC3-B839-585D1C5083A6}"/>
    <cellStyle name="Normal 2 5 3 3 5 2" xfId="15356" xr:uid="{51BA01C0-9560-46AE-A6C6-C5044C79C61D}"/>
    <cellStyle name="Normal 2 5 3 3 6" xfId="12872" xr:uid="{0895EFD9-5F19-43D9-88DA-2C336361F386}"/>
    <cellStyle name="Normal 2 5 3 4" xfId="545" xr:uid="{E9F92A5B-AE0E-499F-A97A-DF475A4B8C17}"/>
    <cellStyle name="Normal 2 5 3 4 2" xfId="2037" xr:uid="{943D9BC6-1EE3-4AE6-8069-D2E5FEC63CEA}"/>
    <cellStyle name="Normal 2 5 3 4 3" xfId="3671" xr:uid="{D522AB20-5B7B-47E3-B02A-C2AAC10E60A7}"/>
    <cellStyle name="Normal 2 5 3 4 3 2" xfId="15459" xr:uid="{570E8A1E-B52E-4C3A-8D06-EC7731058E98}"/>
    <cellStyle name="Normal 2 5 3 4 4" xfId="13192" xr:uid="{15755F61-B7C2-4EB3-B8A2-AF62AAF58870}"/>
    <cellStyle name="Normal 2 5 3 5" xfId="330" xr:uid="{7CA60B84-7F45-4569-A71B-C727FFA2BCD8}"/>
    <cellStyle name="Normal 2 5 3 5 2" xfId="12978" xr:uid="{875845C2-0E4A-40E4-A88F-DF140244721B}"/>
    <cellStyle name="Normal 2 5 3 6" xfId="755" xr:uid="{DBCB9BE3-A6F7-4991-B81C-4DE54D25D68C}"/>
    <cellStyle name="Normal 2 5 3 6 2" xfId="13402" xr:uid="{758889A1-8E7A-42A4-98B7-A098A8A81557}"/>
    <cellStyle name="Normal 2 5 3 7" xfId="3461" xr:uid="{BEC20ED6-F9EF-44CE-86D5-2C6B726F0CF0}"/>
    <cellStyle name="Normal 2 5 3 7 2" xfId="15249" xr:uid="{E835A8EF-A3E2-41F2-A9A2-7F0BE499663F}"/>
    <cellStyle name="Normal 2 5 3 8" xfId="12760" xr:uid="{88A529F0-347A-4B9B-968A-73C1B2BBECD1}"/>
    <cellStyle name="Normal 2 5 3_ELEC SAP FCST UPLOAD" xfId="2040" xr:uid="{D3321592-CE08-48A1-A2E7-C1D8E40F66DB}"/>
    <cellStyle name="Normal 2 5 4" xfId="146" xr:uid="{F96266DD-1CC1-447C-B5D7-DC7A8C5136FE}"/>
    <cellStyle name="Normal 2 5 4 2" xfId="248" xr:uid="{FE326263-9573-45A5-BE75-023B5075FF32}"/>
    <cellStyle name="Normal 2 5 4 2 2" xfId="679" xr:uid="{A50CF857-1338-4596-9EB7-A77907AF581A}"/>
    <cellStyle name="Normal 2 5 4 2 2 2" xfId="3805" xr:uid="{FCA924DF-0478-4C1F-B85F-ABEF4C9F15FD}"/>
    <cellStyle name="Normal 2 5 4 2 2 2 2" xfId="15593" xr:uid="{EA1E1730-C010-4B94-862C-4966FE0D591B}"/>
    <cellStyle name="Normal 2 5 4 2 2 3" xfId="13326" xr:uid="{73DE53BD-7D52-4C35-8C9E-92CCCC3159C6}"/>
    <cellStyle name="Normal 2 5 4 2 3" xfId="464" xr:uid="{F77F402E-76BF-46E6-8AF6-55BE9799EEBC}"/>
    <cellStyle name="Normal 2 5 4 2 3 2" xfId="13112" xr:uid="{B653E01E-4A57-4DD3-9047-B0A9A2B9EAEE}"/>
    <cellStyle name="Normal 2 5 4 2 4" xfId="881" xr:uid="{161CD7B2-1DCD-4141-AA11-D3306C9AF7A7}"/>
    <cellStyle name="Normal 2 5 4 2 4 2" xfId="13528" xr:uid="{07297122-6EB7-4709-9A5D-775364217D3F}"/>
    <cellStyle name="Normal 2 5 4 2 5" xfId="3595" xr:uid="{37164914-34D3-40BD-B544-B28C73E8AF0B}"/>
    <cellStyle name="Normal 2 5 4 2 5 2" xfId="15383" xr:uid="{C7E43873-8AD4-4D7A-AA8B-A6767D780BC8}"/>
    <cellStyle name="Normal 2 5 4 2 6" xfId="12899" xr:uid="{F395E7C6-F1A8-4CC3-9C9F-B4329537CBC4}"/>
    <cellStyle name="Normal 2 5 4 3" xfId="577" xr:uid="{2AFFF415-8FAE-4455-B0DB-BAF2C8CF5FC0}"/>
    <cellStyle name="Normal 2 5 4 3 2" xfId="2041" xr:uid="{DD9979A7-3014-4D1C-84C5-BFAFD409465C}"/>
    <cellStyle name="Normal 2 5 4 3 3" xfId="3703" xr:uid="{93A70A1B-C9E5-42FF-B581-C5974D22DA3F}"/>
    <cellStyle name="Normal 2 5 4 3 3 2" xfId="15491" xr:uid="{D06A343C-ED12-4FF1-93FD-E7BA60B531D9}"/>
    <cellStyle name="Normal 2 5 4 3 4" xfId="13224" xr:uid="{FBACD169-E73C-4917-BD26-B0F7E045F8EF}"/>
    <cellStyle name="Normal 2 5 4 4" xfId="362" xr:uid="{A2D201C3-A620-4C97-9B25-CDE780E3550A}"/>
    <cellStyle name="Normal 2 5 4 4 2" xfId="13010" xr:uid="{AC4BE1DF-2369-427F-B65D-D798542ED1FB}"/>
    <cellStyle name="Normal 2 5 4 5" xfId="785" xr:uid="{57FFE121-003F-4EA1-9C7A-C0173A5F5516}"/>
    <cellStyle name="Normal 2 5 4 5 2" xfId="13432" xr:uid="{DDAADB91-5343-401F-8CDF-E272094BFCA8}"/>
    <cellStyle name="Normal 2 5 4 6" xfId="3493" xr:uid="{2FC33534-0779-42FA-83CC-AEF3A12ADD5E}"/>
    <cellStyle name="Normal 2 5 4 6 2" xfId="15281" xr:uid="{31CB77AC-7449-497C-B441-741DADE257D2}"/>
    <cellStyle name="Normal 2 5 4 7" xfId="12797" xr:uid="{02CAB1CF-590C-40BA-B060-8615ED9B3774}"/>
    <cellStyle name="Normal 2 5 5" xfId="197" xr:uid="{793F5A36-9E20-4188-9F8D-0E951EA4A085}"/>
    <cellStyle name="Normal 2 5 5 2" xfId="628" xr:uid="{0974F095-ED2C-430E-910E-E9942959EB64}"/>
    <cellStyle name="Normal 2 5 5 2 2" xfId="2042" xr:uid="{D063348E-9ED5-4CE0-AEBB-1CF54D7D1953}"/>
    <cellStyle name="Normal 2 5 5 2 3" xfId="3754" xr:uid="{3EFE4B02-5296-4C3E-8D9C-E629C32F9AAC}"/>
    <cellStyle name="Normal 2 5 5 2 3 2" xfId="15542" xr:uid="{E9072AF7-7639-41D5-99B5-5000EAEDBE0B}"/>
    <cellStyle name="Normal 2 5 5 2 4" xfId="13275" xr:uid="{D9A09617-EDE5-4625-BBBF-FF21E6C0926C}"/>
    <cellStyle name="Normal 2 5 5 3" xfId="413" xr:uid="{606B908A-932D-41F1-988A-EDC9A0E7B54A}"/>
    <cellStyle name="Normal 2 5 5 3 2" xfId="13061" xr:uid="{0B694175-4B3B-46A4-B225-BEB5C7A83975}"/>
    <cellStyle name="Normal 2 5 5 4" xfId="833" xr:uid="{7D2B00AA-67B3-44DB-B3E4-531E772455EE}"/>
    <cellStyle name="Normal 2 5 5 4 2" xfId="13480" xr:uid="{A26DDF0B-0FB8-4BC4-A350-00098FE580B3}"/>
    <cellStyle name="Normal 2 5 5 5" xfId="3544" xr:uid="{AA2F3128-D3AD-4C0C-8FDC-E69A0AC03C44}"/>
    <cellStyle name="Normal 2 5 5 5 2" xfId="15332" xr:uid="{458B1E19-BB23-4A6A-8C48-237A0836ABEA}"/>
    <cellStyle name="Normal 2 5 5 6" xfId="12848" xr:uid="{A470E35F-2C4F-4C35-9850-9706462CB902}"/>
    <cellStyle name="Normal 2 5 6" xfId="521" xr:uid="{2CE8534A-31D8-400C-AA1B-CD452E422AC1}"/>
    <cellStyle name="Normal 2 5 6 2" xfId="2043" xr:uid="{891D71DD-C7C7-4E68-8B5D-D8B2CB94D617}"/>
    <cellStyle name="Normal 2 5 6 3" xfId="3648" xr:uid="{7DC4F666-5E65-4492-913B-ECB7C9547AA1}"/>
    <cellStyle name="Normal 2 5 6 3 2" xfId="15436" xr:uid="{334D5741-B6BC-4EC2-A9B2-CB9DD740278A}"/>
    <cellStyle name="Normal 2 5 6 4" xfId="13168" xr:uid="{CDA23AB4-966D-43EA-B9F9-B92BCB32D0E2}"/>
    <cellStyle name="Normal 2 5 7" xfId="306" xr:uid="{35AD626C-8E05-4852-8524-9A362760C301}"/>
    <cellStyle name="Normal 2 5 7 2" xfId="2474" xr:uid="{4F4A3873-6198-430E-B2FD-221DDF2A7391}"/>
    <cellStyle name="Normal 2 5 7 3" xfId="12954" xr:uid="{E8B83F14-A314-4206-9D6C-344D512FD7F1}"/>
    <cellStyle name="Normal 2 5 8" xfId="2026" xr:uid="{70BAFF6C-2DE5-464A-978D-FCC8B540F4F0}"/>
    <cellStyle name="Normal 2 5 9" xfId="732" xr:uid="{559B8E31-EA0C-460B-8143-AC48534F7924}"/>
    <cellStyle name="Normal 2 5 9 2" xfId="13379" xr:uid="{C7A2E617-6AE2-4466-9203-43AD2DFF21A4}"/>
    <cellStyle name="Normal 2 5 9 2 2 3" xfId="6773" xr:uid="{DE10A144-51FB-4186-9360-75AE891C52E7}"/>
    <cellStyle name="Normal 2 5_3.15 Additional Data" xfId="6468" xr:uid="{06642235-3E37-4EB7-ACA3-5B928F1DEA91}"/>
    <cellStyle name="Normal 2 6" xfId="74" xr:uid="{890AC759-793A-4A1D-8832-26EEC648367D}"/>
    <cellStyle name="Normal 2 6 10" xfId="12737" xr:uid="{1F9416FB-22CB-477B-B02E-6762A7B5BF2C}"/>
    <cellStyle name="Normal 2 6 2" xfId="92" xr:uid="{2EAEC532-D195-45E3-A4A0-5CBCCB81694A}"/>
    <cellStyle name="Normal 2 6 2 2" xfId="160" xr:uid="{1C5E201A-096B-4A9D-AA59-3964C2A1604A}"/>
    <cellStyle name="Normal 2 6 2 2 2" xfId="262" xr:uid="{0AEE49D4-1495-4F1B-8EFF-75647E427585}"/>
    <cellStyle name="Normal 2 6 2 2 2 2" xfId="693" xr:uid="{7232E300-A7A2-4892-A597-1DC1BA29A483}"/>
    <cellStyle name="Normal 2 6 2 2 2 2 2" xfId="3819" xr:uid="{20C5098B-6B79-4E48-BA59-55DAC94F2BE5}"/>
    <cellStyle name="Normal 2 6 2 2 2 2 2 2" xfId="15607" xr:uid="{629288A8-05BA-4B32-B8C5-3FE52264583C}"/>
    <cellStyle name="Normal 2 6 2 2 2 2 3" xfId="13340" xr:uid="{CA95AF80-473D-498D-9C13-082F9EE56EBC}"/>
    <cellStyle name="Normal 2 6 2 2 2 3" xfId="478" xr:uid="{F37564D1-C938-4B12-BA65-59539680CFA7}"/>
    <cellStyle name="Normal 2 6 2 2 2 3 2" xfId="13126" xr:uid="{53C1C913-3C9C-4FEC-9AC2-111ED3D5EEDB}"/>
    <cellStyle name="Normal 2 6 2 2 2 4" xfId="895" xr:uid="{026B9537-CC9C-430D-A429-6063020FC48B}"/>
    <cellStyle name="Normal 2 6 2 2 2 4 2" xfId="13542" xr:uid="{A2411202-5929-4E04-92C8-B00CC43FCC68}"/>
    <cellStyle name="Normal 2 6 2 2 2 5" xfId="3609" xr:uid="{BAF8DFAB-F44A-491F-8B4D-84AD1B43435B}"/>
    <cellStyle name="Normal 2 6 2 2 2 5 2" xfId="15397" xr:uid="{9477BBD4-99F6-4285-9814-24CADCC4FB78}"/>
    <cellStyle name="Normal 2 6 2 2 2 6" xfId="12913" xr:uid="{4663314E-1558-4569-A5B1-D7844CFBD93A}"/>
    <cellStyle name="Normal 2 6 2 2 3" xfId="591" xr:uid="{6B9567D9-6073-4AC0-91DC-A45C71A05691}"/>
    <cellStyle name="Normal 2 6 2 2 3 2" xfId="3717" xr:uid="{D49A4D97-8D70-42AD-BBD2-A3EBE65204BF}"/>
    <cellStyle name="Normal 2 6 2 2 3 2 2" xfId="15505" xr:uid="{1C8C5D1A-36F4-461E-95CB-3CA5CB55BCCA}"/>
    <cellStyle name="Normal 2 6 2 2 3 3" xfId="13238" xr:uid="{8B035286-7C05-4A1E-B883-DE8ED68DC335}"/>
    <cellStyle name="Normal 2 6 2 2 4" xfId="376" xr:uid="{70039853-F474-47D1-AD86-3776F03FBCFD}"/>
    <cellStyle name="Normal 2 6 2 2 4 2" xfId="13024" xr:uid="{38B19B53-FA66-4219-9A0B-2F31D283E00C}"/>
    <cellStyle name="Normal 2 6 2 2 5" xfId="798" xr:uid="{5406C28A-D81A-4338-8486-74D705F6B1E1}"/>
    <cellStyle name="Normal 2 6 2 2 5 2" xfId="13445" xr:uid="{D7370758-50EB-4774-B687-423404FFCC5A}"/>
    <cellStyle name="Normal 2 6 2 2 6" xfId="3507" xr:uid="{73044EC6-D3EA-4554-8B97-283FB1CAE704}"/>
    <cellStyle name="Normal 2 6 2 2 6 2" xfId="15295" xr:uid="{6207A006-4E3A-4148-A517-2CDA728E1562}"/>
    <cellStyle name="Normal 2 6 2 2 7" xfId="12811" xr:uid="{3BCEE07F-AE06-4A26-A82F-E0F54BB3B238}"/>
    <cellStyle name="Normal 2 6 2 3" xfId="212" xr:uid="{0E418F60-5358-4966-8064-993BDF5114D4}"/>
    <cellStyle name="Normal 2 6 2 3 2" xfId="643" xr:uid="{F4F70A3A-5798-4202-A61C-5201E1A00208}"/>
    <cellStyle name="Normal 2 6 2 3 2 2" xfId="3769" xr:uid="{6FE6CEF4-3D67-41CA-8E6A-3C17E662C7FE}"/>
    <cellStyle name="Normal 2 6 2 3 2 2 2" xfId="15557" xr:uid="{EFC8C625-074D-4F6C-B5E8-71661A44CA62}"/>
    <cellStyle name="Normal 2 6 2 3 2 3" xfId="13290" xr:uid="{7B84559C-524F-4BB6-8D72-F651D0979424}"/>
    <cellStyle name="Normal 2 6 2 3 3" xfId="428" xr:uid="{88FBCE74-F2A3-412D-942B-F1DBAA518233}"/>
    <cellStyle name="Normal 2 6 2 3 3 2" xfId="13076" xr:uid="{08E539A6-2417-41DA-9A05-8231C5345447}"/>
    <cellStyle name="Normal 2 6 2 3 4" xfId="847" xr:uid="{A93B067B-7E54-4EE4-939A-B1391E5F49AB}"/>
    <cellStyle name="Normal 2 6 2 3 4 2" xfId="13494" xr:uid="{EC94C2F7-9775-4F08-AF50-0EA987E44D37}"/>
    <cellStyle name="Normal 2 6 2 3 5" xfId="3559" xr:uid="{2CF611E9-D0A7-4AE2-966D-E79778D7FD90}"/>
    <cellStyle name="Normal 2 6 2 3 5 2" xfId="15347" xr:uid="{00DA31CD-E768-4247-BB93-D07F18560782}"/>
    <cellStyle name="Normal 2 6 2 3 6" xfId="12863" xr:uid="{7F9BD6A7-8362-4473-8823-DAE9B4BD3991}"/>
    <cellStyle name="Normal 2 6 2 4" xfId="536" xr:uid="{D474E4BD-DD45-415E-BFF2-F033C4167D07}"/>
    <cellStyle name="Normal 2 6 2 4 2" xfId="928" xr:uid="{9B699314-6A88-4801-98B2-2C7B9B5D3A40}"/>
    <cellStyle name="Normal 2 6 2 4 2 2" xfId="13575" xr:uid="{F0402DA9-0D5C-477E-A62B-33D2E5743EDA}"/>
    <cellStyle name="Normal 2 6 2 4 3" xfId="3662" xr:uid="{E0C95144-42BD-4247-A00F-404484427C58}"/>
    <cellStyle name="Normal 2 6 2 4 3 2" xfId="15450" xr:uid="{CF3A99CB-9795-4620-8BC3-F0AFB018D301}"/>
    <cellStyle name="Normal 2 6 2 4 4" xfId="13183" xr:uid="{C7E1BE68-A150-498D-92F3-2BB4C26DAB97}"/>
    <cellStyle name="Normal 2 6 2 5" xfId="321" xr:uid="{74E6E6EC-A05D-45DC-B2DF-B724CAF9F0D1}"/>
    <cellStyle name="Normal 2 6 2 5 2" xfId="12969" xr:uid="{D786D490-556D-4B04-B35D-7C703A1E1CAD}"/>
    <cellStyle name="Normal 2 6 2 6" xfId="746" xr:uid="{03B690C2-74C9-4392-B373-EA3398D88AA1}"/>
    <cellStyle name="Normal 2 6 2 6 2" xfId="13393" xr:uid="{7B6D70D9-8D9C-44E2-BA73-32EFBBE8BCEC}"/>
    <cellStyle name="Normal 2 6 2 7" xfId="3452" xr:uid="{70EAD4C9-801D-42D9-8439-1501952C302C}"/>
    <cellStyle name="Normal 2 6 2 7 2" xfId="15240" xr:uid="{F5994460-343D-4F5A-9287-7B2FF9E583F9}"/>
    <cellStyle name="Normal 2 6 2 8" xfId="5571" xr:uid="{54D112FB-36DC-4A1A-A573-4DD5F333A072}"/>
    <cellStyle name="Normal 2 6 2 9" xfId="12750" xr:uid="{49BE0AE5-994E-47ED-A9F0-9BF7A619F6D8}"/>
    <cellStyle name="Normal 2 6 3" xfId="107" xr:uid="{9DB4B359-0FEA-437A-963A-4F17D9EC9B4B}"/>
    <cellStyle name="Normal 2 6 3 2" xfId="173" xr:uid="{7C5A537C-DC21-4D64-8217-BF40474C3E8E}"/>
    <cellStyle name="Normal 2 6 3 2 2" xfId="275" xr:uid="{D3D42B61-B507-4109-A884-A2B39A694C5B}"/>
    <cellStyle name="Normal 2 6 3 2 2 2" xfId="706" xr:uid="{CDB31013-6F2E-4D79-8A69-D6D7EB43613E}"/>
    <cellStyle name="Normal 2 6 3 2 2 2 2" xfId="3832" xr:uid="{2A9914D8-0E3E-4D1C-A7D8-262C1E73D5E0}"/>
    <cellStyle name="Normal 2 6 3 2 2 2 2 2" xfId="15620" xr:uid="{7065EA64-6104-4DC5-9ED4-0DF7FD9682FE}"/>
    <cellStyle name="Normal 2 6 3 2 2 2 3" xfId="13353" xr:uid="{41FB6DA4-B11E-499E-B902-31E63DA176AA}"/>
    <cellStyle name="Normal 2 6 3 2 2 3" xfId="491" xr:uid="{D6385B57-1761-443F-8FAD-B5981B05CB9A}"/>
    <cellStyle name="Normal 2 6 3 2 2 3 2" xfId="13139" xr:uid="{7C4AD32A-9A40-46F2-AC72-D026203485B9}"/>
    <cellStyle name="Normal 2 6 3 2 2 4" xfId="908" xr:uid="{70BBCC5E-4E59-4E86-BB6E-B2984CF0B88C}"/>
    <cellStyle name="Normal 2 6 3 2 2 4 2" xfId="13555" xr:uid="{D208246D-0213-4FA8-BD5F-B64698326833}"/>
    <cellStyle name="Normal 2 6 3 2 2 5" xfId="3622" xr:uid="{D93C0CEF-736B-4C03-87FF-BBCB5E6DD4DA}"/>
    <cellStyle name="Normal 2 6 3 2 2 5 2" xfId="15410" xr:uid="{4884627A-519F-496E-9E0D-7898028D9EC4}"/>
    <cellStyle name="Normal 2 6 3 2 2 6" xfId="12926" xr:uid="{0ACC3741-34C7-4B6C-BD45-5826F48AA1EE}"/>
    <cellStyle name="Normal 2 6 3 2 3" xfId="604" xr:uid="{7132766E-D0AF-4383-AA4A-525F44286856}"/>
    <cellStyle name="Normal 2 6 3 2 3 2" xfId="3730" xr:uid="{6A5A9DDF-72CA-48C6-9D61-C56CD0CDEAD0}"/>
    <cellStyle name="Normal 2 6 3 2 3 2 2" xfId="15518" xr:uid="{BAF70848-47E2-400B-9FBA-0C9A482C5675}"/>
    <cellStyle name="Normal 2 6 3 2 3 3" xfId="13251" xr:uid="{25B4931B-1B7F-4F9A-8D3B-FD78A236361B}"/>
    <cellStyle name="Normal 2 6 3 2 4" xfId="389" xr:uid="{0BC8EA4D-4DE5-4F60-927D-60F3CD26D0B3}"/>
    <cellStyle name="Normal 2 6 3 2 4 2" xfId="13037" xr:uid="{D8B0151C-721D-4E81-B0AA-479504619004}"/>
    <cellStyle name="Normal 2 6 3 2 5" xfId="811" xr:uid="{368AE33C-07ED-4DB5-A1C6-462383E9BD46}"/>
    <cellStyle name="Normal 2 6 3 2 5 2" xfId="13458" xr:uid="{36ACEB73-7CF8-4900-B125-1F85E72B4373}"/>
    <cellStyle name="Normal 2 6 3 2 6" xfId="3520" xr:uid="{A84A7548-7842-48F6-BD8F-AE9190F29CBF}"/>
    <cellStyle name="Normal 2 6 3 2 6 2" xfId="15308" xr:uid="{BA55F081-40FD-471A-AB34-1EC06B07316F}"/>
    <cellStyle name="Normal 2 6 3 2 7" xfId="12824" xr:uid="{DBFB925B-0A59-4FD8-9189-CC20079BE936}"/>
    <cellStyle name="Normal 2 6 3 3" xfId="225" xr:uid="{480D73D9-C265-4620-91CA-BA183FC4B858}"/>
    <cellStyle name="Normal 2 6 3 3 2" xfId="656" xr:uid="{97735B45-4D0D-4BCA-801A-70E072F6855A}"/>
    <cellStyle name="Normal 2 6 3 3 2 2" xfId="3782" xr:uid="{AB532773-4AAD-486E-9FB9-78E5CE251082}"/>
    <cellStyle name="Normal 2 6 3 3 2 2 2" xfId="15570" xr:uid="{B70A7DCD-9BF4-4446-B4EF-D532F60D0B72}"/>
    <cellStyle name="Normal 2 6 3 3 2 3" xfId="13303" xr:uid="{5121FE0D-407B-4254-B9B5-625236E83701}"/>
    <cellStyle name="Normal 2 6 3 3 3" xfId="441" xr:uid="{D41F98D7-A3D9-4499-96C5-80A91DE0DF87}"/>
    <cellStyle name="Normal 2 6 3 3 3 2" xfId="13089" xr:uid="{A7276A81-56F1-4447-A98C-4D0619AD1F93}"/>
    <cellStyle name="Normal 2 6 3 3 4" xfId="860" xr:uid="{48CD7242-8DAA-418D-A77C-1F2896A2202C}"/>
    <cellStyle name="Normal 2 6 3 3 4 2" xfId="13507" xr:uid="{9AB48EE0-0B90-4361-8385-A0A41A2CA6D5}"/>
    <cellStyle name="Normal 2 6 3 3 5" xfId="3572" xr:uid="{BD3D7237-9030-4B62-8BD8-0695973B6D32}"/>
    <cellStyle name="Normal 2 6 3 3 5 2" xfId="15360" xr:uid="{B47D711F-9334-4758-8DD3-06EA598A95FE}"/>
    <cellStyle name="Normal 2 6 3 3 6" xfId="12876" xr:uid="{8DC082EC-2F18-45C6-BE68-140542B9E583}"/>
    <cellStyle name="Normal 2 6 3 4" xfId="549" xr:uid="{332911B2-5328-4791-8D84-B3CC8BDB9EC1}"/>
    <cellStyle name="Normal 2 6 3 4 2" xfId="3675" xr:uid="{722E2922-9ADA-41FE-B8D2-7E0F565FE21A}"/>
    <cellStyle name="Normal 2 6 3 4 2 2" xfId="15463" xr:uid="{207F53B5-7796-40E2-A02A-BA6FB96E3723}"/>
    <cellStyle name="Normal 2 6 3 4 3" xfId="13196" xr:uid="{9C0C4E36-2C2E-4431-844C-E799783C8F0B}"/>
    <cellStyle name="Normal 2 6 3 5" xfId="334" xr:uid="{DD18D2C1-E0D7-4AC3-AE92-BADBFA71C898}"/>
    <cellStyle name="Normal 2 6 3 5 2" xfId="12982" xr:uid="{F34C9B28-1AB0-4DD5-9392-A90AC0FEB5B8}"/>
    <cellStyle name="Normal 2 6 3 6" xfId="759" xr:uid="{56D434F6-2BA9-4611-90B5-158EBA406565}"/>
    <cellStyle name="Normal 2 6 3 6 2" xfId="13406" xr:uid="{C86C74F6-8B01-42E3-93EB-F762EDDCFE5A}"/>
    <cellStyle name="Normal 2 6 3 7" xfId="3465" xr:uid="{C8865EA2-D757-4DD7-B4FC-36258697342F}"/>
    <cellStyle name="Normal 2 6 3 7 2" xfId="15253" xr:uid="{9AA5E725-23B8-439C-8F88-97B4C3531444}"/>
    <cellStyle name="Normal 2 6 3 8" xfId="6469" xr:uid="{E4CA669C-D306-44F3-8BB8-24D260D737BB}"/>
    <cellStyle name="Normal 2 6 3 9" xfId="12764" xr:uid="{A699E5BA-6DB8-4E0C-8350-38727D7506C6}"/>
    <cellStyle name="Normal 2 6 4" xfId="150" xr:uid="{832016B6-B8C2-407C-AC2F-D5AC5142DA85}"/>
    <cellStyle name="Normal 2 6 4 2" xfId="252" xr:uid="{E15C597A-4A4E-4F89-9910-D3EF74DE9729}"/>
    <cellStyle name="Normal 2 6 4 2 2" xfId="683" xr:uid="{280A1F8C-AD5F-44BB-93E5-00BCF8C675FD}"/>
    <cellStyle name="Normal 2 6 4 2 2 2" xfId="3809" xr:uid="{4452D67F-0B49-485D-9CDD-334933D6F7EC}"/>
    <cellStyle name="Normal 2 6 4 2 2 2 2" xfId="15597" xr:uid="{375B8479-7C6E-4326-81AE-191D425F6958}"/>
    <cellStyle name="Normal 2 6 4 2 2 3" xfId="13330" xr:uid="{396DA899-46F9-4A75-B491-7B72A37FD2E7}"/>
    <cellStyle name="Normal 2 6 4 2 3" xfId="468" xr:uid="{B63CD22D-5DC6-4A3B-B400-EC9029AAED9C}"/>
    <cellStyle name="Normal 2 6 4 2 3 2" xfId="13116" xr:uid="{BD9E2791-0BE4-4444-99AA-20FD592E0179}"/>
    <cellStyle name="Normal 2 6 4 2 4" xfId="885" xr:uid="{AD32B756-1F2B-4658-85B4-57EF8D608EEC}"/>
    <cellStyle name="Normal 2 6 4 2 4 2" xfId="13532" xr:uid="{365055B4-8B19-4343-9650-6091809A0EB6}"/>
    <cellStyle name="Normal 2 6 4 2 5" xfId="3599" xr:uid="{C189B431-E46F-4DDB-B59A-33AF50BE3553}"/>
    <cellStyle name="Normal 2 6 4 2 5 2" xfId="15387" xr:uid="{5D30F31B-95F4-4BDC-AC3F-01AB59EB6B0D}"/>
    <cellStyle name="Normal 2 6 4 2 6" xfId="12903" xr:uid="{AF71B933-5012-451B-AF5A-391BFAE2D0E4}"/>
    <cellStyle name="Normal 2 6 4 3" xfId="581" xr:uid="{78FA59A1-B81E-48A4-8717-729EEA442DBD}"/>
    <cellStyle name="Normal 2 6 4 3 2" xfId="3707" xr:uid="{755ADBBD-5D9E-42F2-8273-3167A41FD43C}"/>
    <cellStyle name="Normal 2 6 4 3 2 2" xfId="15495" xr:uid="{996D0806-B8A5-4BEA-BD3D-4492691ECE4B}"/>
    <cellStyle name="Normal 2 6 4 3 3" xfId="13228" xr:uid="{FFDF09F3-D7B4-42C1-B2AC-135760B383F7}"/>
    <cellStyle name="Normal 2 6 4 4" xfId="366" xr:uid="{1C1EF9D3-F07B-49FC-8796-0671D737DB38}"/>
    <cellStyle name="Normal 2 6 4 4 2" xfId="13014" xr:uid="{6E89470E-A9E8-4A32-B4CA-26A07FDB54A5}"/>
    <cellStyle name="Normal 2 6 4 5" xfId="789" xr:uid="{A333C60F-7909-4D92-ABA5-349BEE8220BC}"/>
    <cellStyle name="Normal 2 6 4 5 2" xfId="13436" xr:uid="{71FF6D36-9B52-4FED-97CB-84F200B16791}"/>
    <cellStyle name="Normal 2 6 4 6" xfId="3497" xr:uid="{767B7559-7FBC-4B03-B0FC-2A178CFBC169}"/>
    <cellStyle name="Normal 2 6 4 6 2" xfId="15285" xr:uid="{0B5558BB-9680-4B72-BC7A-0FF088B2A9E5}"/>
    <cellStyle name="Normal 2 6 4 7" xfId="12801" xr:uid="{5B89613F-53A0-48EB-B7F0-F5100F52AE61}"/>
    <cellStyle name="Normal 2 6 5" xfId="201" xr:uid="{4C211B68-2AA4-44E4-8E42-9BF1EE8A0AAB}"/>
    <cellStyle name="Normal 2 6 5 2" xfId="632" xr:uid="{7489862C-2E1A-47F5-B312-6659BC12FB6D}"/>
    <cellStyle name="Normal 2 6 5 2 2" xfId="3758" xr:uid="{FA079B02-6E44-45EE-B4EB-D71D6364E350}"/>
    <cellStyle name="Normal 2 6 5 2 2 2" xfId="15546" xr:uid="{BF317390-C8AC-4FD6-9C6D-6038E7BAD193}"/>
    <cellStyle name="Normal 2 6 5 2 3" xfId="13279" xr:uid="{07FA99F5-AF76-4EAE-B4B8-5E434FCA1562}"/>
    <cellStyle name="Normal 2 6 5 3" xfId="417" xr:uid="{2BC38BC0-4D84-4C48-8E46-6877FE859951}"/>
    <cellStyle name="Normal 2 6 5 3 2" xfId="13065" xr:uid="{2CDE24C0-9BD6-4BD1-B46B-8C0672CF901B}"/>
    <cellStyle name="Normal 2 6 5 4" xfId="837" xr:uid="{7624B9DF-0A69-4396-98DB-0A8F41FE15E9}"/>
    <cellStyle name="Normal 2 6 5 4 2" xfId="13484" xr:uid="{AC603CAE-E213-4762-BFFF-668144DEDC4C}"/>
    <cellStyle name="Normal 2 6 5 5" xfId="3548" xr:uid="{5D37124C-896C-435A-BAD6-C335094A0B50}"/>
    <cellStyle name="Normal 2 6 5 5 2" xfId="15336" xr:uid="{81B5543F-6ECF-4C47-BA97-7A8703751831}"/>
    <cellStyle name="Normal 2 6 5 6" xfId="12852" xr:uid="{2A11270B-5E69-42F7-A304-418C5E4DE40E}"/>
    <cellStyle name="Normal 2 6 6" xfId="525" xr:uid="{FC54E7F9-C718-4CCB-A19E-5ED439CA280F}"/>
    <cellStyle name="Normal 2 6 6 2" xfId="926" xr:uid="{2BAC5262-D73E-41B6-B8C7-93470F33AC3F}"/>
    <cellStyle name="Normal 2 6 6 2 2" xfId="13573" xr:uid="{40E627D5-0802-47B3-B019-6745294B4478}"/>
    <cellStyle name="Normal 2 6 6 3" xfId="3652" xr:uid="{E2317B31-03C0-4BEB-B2EC-7A7E0985E49C}"/>
    <cellStyle name="Normal 2 6 6 3 2" xfId="15440" xr:uid="{C97D35E5-6899-4B9A-9356-62E3E3BEE60D}"/>
    <cellStyle name="Normal 2 6 6 4" xfId="13172" xr:uid="{D1A1195C-5FF6-4780-8FF0-0D71C0828E79}"/>
    <cellStyle name="Normal 2 6 7" xfId="310" xr:uid="{21480E20-F9A3-45FD-8708-3AF66863272D}"/>
    <cellStyle name="Normal 2 6 7 2" xfId="2044" xr:uid="{A379519B-0A31-435C-A339-187A58628214}"/>
    <cellStyle name="Normal 2 6 7 3" xfId="12958" xr:uid="{D197A4A7-91B5-4228-8CDC-5EC3CB2CAEE7}"/>
    <cellStyle name="Normal 2 6 8" xfId="736" xr:uid="{9C42FB8B-DDBE-4279-B3B6-8C9FD4FC3B4D}"/>
    <cellStyle name="Normal 2 6 8 2" xfId="13383" xr:uid="{EEE89BBD-2A62-4DF4-B9DE-6C27CE808D2C}"/>
    <cellStyle name="Normal 2 6 9" xfId="3442" xr:uid="{F871A307-0BE1-441A-9B9C-24D594A0F9FC}"/>
    <cellStyle name="Normal 2 6 9 2" xfId="15230" xr:uid="{451610AB-41CB-4E99-B636-796437177F9E}"/>
    <cellStyle name="Normal 2 7" xfId="58" xr:uid="{45F2BB1E-55E7-427E-81A9-D1FB8C320748}"/>
    <cellStyle name="Normal 2 7 2" xfId="2045" xr:uid="{48A8BB0B-515D-419F-9DFA-D374C0BD45D9}"/>
    <cellStyle name="Normal 2 8" xfId="76" xr:uid="{F4553D4D-A328-4004-8B80-8235EC0DACDA}"/>
    <cellStyle name="Normal 2 8 2" xfId="109" xr:uid="{14004312-A328-4569-BB9E-B155BD806037}"/>
    <cellStyle name="Normal 2 8 2 2" xfId="175" xr:uid="{E2D6A336-C968-43DF-B975-A843899838DC}"/>
    <cellStyle name="Normal 2 8 2 2 2" xfId="277" xr:uid="{184A7FC3-D325-42F3-9A8C-A3C77AF9CB27}"/>
    <cellStyle name="Normal 2 8 2 2 2 2" xfId="708" xr:uid="{4E99AD08-0D4A-4E14-860C-8AEF91876078}"/>
    <cellStyle name="Normal 2 8 2 2 2 2 2" xfId="3834" xr:uid="{ADF4085A-BAEF-4929-AB73-9C92A3BEDF4D}"/>
    <cellStyle name="Normal 2 8 2 2 2 2 2 2" xfId="15622" xr:uid="{F6038954-2EE3-478E-A7F6-0D693CAC3AE5}"/>
    <cellStyle name="Normal 2 8 2 2 2 2 3" xfId="13355" xr:uid="{EDD34B59-9F86-4D8F-8944-DBAC820A382E}"/>
    <cellStyle name="Normal 2 8 2 2 2 3" xfId="493" xr:uid="{94D4B6FA-DC99-4B9A-92F4-9477841486F6}"/>
    <cellStyle name="Normal 2 8 2 2 2 3 2" xfId="13141" xr:uid="{EFAA93F6-9F6E-488E-A25A-F3E93550DAAA}"/>
    <cellStyle name="Normal 2 8 2 2 2 4" xfId="910" xr:uid="{1D9F6444-CFAE-4DBA-AF1E-F14EA28389D2}"/>
    <cellStyle name="Normal 2 8 2 2 2 4 2" xfId="13557" xr:uid="{AA4F82D1-43B4-4369-9853-D3DB8DEBE7EC}"/>
    <cellStyle name="Normal 2 8 2 2 2 5" xfId="3624" xr:uid="{0EC8BBAC-C6EF-4D2B-A6D1-DEFEB8AEA5F5}"/>
    <cellStyle name="Normal 2 8 2 2 2 5 2" xfId="15412" xr:uid="{062DB1B0-9BFB-46F2-B15E-3BFED1E48B2C}"/>
    <cellStyle name="Normal 2 8 2 2 2 6" xfId="12928" xr:uid="{D11A68BF-FF58-45FD-B99C-582A66A90E37}"/>
    <cellStyle name="Normal 2 8 2 2 3" xfId="606" xr:uid="{0DA90324-EF84-4831-8BC4-AD50D6E78263}"/>
    <cellStyle name="Normal 2 8 2 2 3 2" xfId="3732" xr:uid="{8CF985B2-ED02-4AC8-B113-F3B495F9299C}"/>
    <cellStyle name="Normal 2 8 2 2 3 2 2" xfId="15520" xr:uid="{CFDFD35A-4998-4D97-8336-4D3C7FD2CA92}"/>
    <cellStyle name="Normal 2 8 2 2 3 3" xfId="13253" xr:uid="{3DDA3711-DDA3-429E-BF4B-F212981B7104}"/>
    <cellStyle name="Normal 2 8 2 2 4" xfId="391" xr:uid="{49B7D5F5-4B96-4050-9DFC-2CB3A8ECCF97}"/>
    <cellStyle name="Normal 2 8 2 2 4 2" xfId="13039" xr:uid="{4FAD96DD-1B69-4F09-904C-131CFC825BB5}"/>
    <cellStyle name="Normal 2 8 2 2 5" xfId="813" xr:uid="{8B7C1A72-D3DC-491C-8373-A2D9936522E2}"/>
    <cellStyle name="Normal 2 8 2 2 5 2" xfId="13460" xr:uid="{4D6B78D6-58E3-4A4B-8982-DE8AC8D0DA08}"/>
    <cellStyle name="Normal 2 8 2 2 6" xfId="3522" xr:uid="{6976F867-3C91-4EEE-90A0-165DEF8FF3F7}"/>
    <cellStyle name="Normal 2 8 2 2 6 2" xfId="15310" xr:uid="{8631478A-3D29-455A-AE16-80FED698D255}"/>
    <cellStyle name="Normal 2 8 2 2 7" xfId="12826" xr:uid="{62D355F6-B993-4C43-854F-EE8DC10A510E}"/>
    <cellStyle name="Normal 2 8 2 3" xfId="227" xr:uid="{F7FC9166-548C-4485-B27B-DA897D3867C4}"/>
    <cellStyle name="Normal 2 8 2 3 2" xfId="658" xr:uid="{BA7085BA-5D97-4B1C-BDD9-8880AB5643AD}"/>
    <cellStyle name="Normal 2 8 2 3 2 2" xfId="3784" xr:uid="{4F483073-A51C-4982-BF27-9053E9CA596D}"/>
    <cellStyle name="Normal 2 8 2 3 2 2 2" xfId="15572" xr:uid="{2FA555E1-7C81-473E-AB84-A8A016543D0A}"/>
    <cellStyle name="Normal 2 8 2 3 2 3" xfId="13305" xr:uid="{C61445A6-0C17-478C-B3DD-68BB0EAB9E7D}"/>
    <cellStyle name="Normal 2 8 2 3 3" xfId="443" xr:uid="{A67C5FC2-A36C-444D-B73D-4F0F617932BC}"/>
    <cellStyle name="Normal 2 8 2 3 3 2" xfId="13091" xr:uid="{D7001C27-EFD9-40A9-8828-46CB04F270AA}"/>
    <cellStyle name="Normal 2 8 2 3 4" xfId="862" xr:uid="{C0519571-D178-4B07-9500-5F6DC37052BD}"/>
    <cellStyle name="Normal 2 8 2 3 4 2" xfId="13509" xr:uid="{D2A000F8-CF3C-46B0-9484-DB93EA93CC02}"/>
    <cellStyle name="Normal 2 8 2 3 5" xfId="3574" xr:uid="{9F132D92-282F-407C-96FF-32D0CF5DA4B0}"/>
    <cellStyle name="Normal 2 8 2 3 5 2" xfId="15362" xr:uid="{8B2C86C0-5A49-4ECC-A5D4-905E059CA368}"/>
    <cellStyle name="Normal 2 8 2 3 6" xfId="12878" xr:uid="{DCE3A01D-133F-4D9C-96DD-7364DAA59D8B}"/>
    <cellStyle name="Normal 2 8 2 4" xfId="551" xr:uid="{DD1316D1-6B75-4420-AE68-E42854E8B852}"/>
    <cellStyle name="Normal 2 8 2 4 2" xfId="3677" xr:uid="{65D33D72-DBEC-4A0B-9DBD-410F2E1118D2}"/>
    <cellStyle name="Normal 2 8 2 4 2 2" xfId="15465" xr:uid="{FCE2B304-9FF9-4D9D-BC29-50CC3CBDC802}"/>
    <cellStyle name="Normal 2 8 2 4 3" xfId="13198" xr:uid="{869D984B-1C79-4A93-9955-5B7BADF58E95}"/>
    <cellStyle name="Normal 2 8 2 5" xfId="336" xr:uid="{DB6CCCB6-5203-45C7-BF87-CF5F0578A087}"/>
    <cellStyle name="Normal 2 8 2 5 2" xfId="12984" xr:uid="{3E3B4C05-C00B-444A-9779-02452CF9E45D}"/>
    <cellStyle name="Normal 2 8 2 6" xfId="761" xr:uid="{6033A2DB-C3B6-460C-977F-3ED95E903688}"/>
    <cellStyle name="Normal 2 8 2 6 2" xfId="13408" xr:uid="{1BBDCC63-4C4C-4382-ABFA-AABA8790EE7D}"/>
    <cellStyle name="Normal 2 8 2 7" xfId="3467" xr:uid="{BA4D4221-4E71-4C7B-BE01-91B65D808251}"/>
    <cellStyle name="Normal 2 8 2 7 2" xfId="15255" xr:uid="{11F18632-3626-45B2-AFA5-6C0E75766138}"/>
    <cellStyle name="Normal 2 8 2 8" xfId="12766" xr:uid="{845A6096-F8D5-4624-8E42-9497D164530B}"/>
    <cellStyle name="Normal 2 8 3" xfId="152" xr:uid="{C825AFBF-57EC-4EED-8457-DB933B4B10AB}"/>
    <cellStyle name="Normal 2 8 3 2" xfId="254" xr:uid="{F9227E59-FD6F-4806-86BA-D3A9893DB083}"/>
    <cellStyle name="Normal 2 8 3 2 2" xfId="685" xr:uid="{DFC7A7B7-C72B-4829-937C-FB2628FF7D2C}"/>
    <cellStyle name="Normal 2 8 3 2 2 2" xfId="3811" xr:uid="{0A1530ED-34D2-4C0B-9CBF-251EE0B549DE}"/>
    <cellStyle name="Normal 2 8 3 2 2 2 2" xfId="15599" xr:uid="{502D323D-6345-4B20-8F7D-4859B8D2B098}"/>
    <cellStyle name="Normal 2 8 3 2 2 3" xfId="13332" xr:uid="{C10265D9-FAA2-4C98-917C-B52C590352C1}"/>
    <cellStyle name="Normal 2 8 3 2 3" xfId="470" xr:uid="{35186C67-373F-411C-9865-D3C60AAF42FC}"/>
    <cellStyle name="Normal 2 8 3 2 3 2" xfId="13118" xr:uid="{374AD8C0-5F65-401D-B2EC-85ADA9CD78FF}"/>
    <cellStyle name="Normal 2 8 3 2 4" xfId="887" xr:uid="{F64C4596-E5AE-41A9-A14F-AE4C44977725}"/>
    <cellStyle name="Normal 2 8 3 2 4 2" xfId="13534" xr:uid="{B249B85F-258D-4383-8820-019FDA0D1269}"/>
    <cellStyle name="Normal 2 8 3 2 5" xfId="3601" xr:uid="{C1AB4C56-8C69-4BE9-B68E-0B7C6175F414}"/>
    <cellStyle name="Normal 2 8 3 2 5 2" xfId="15389" xr:uid="{64E69CC2-A972-4F1B-B43A-738A262DFDFC}"/>
    <cellStyle name="Normal 2 8 3 2 6" xfId="12905" xr:uid="{07DC614D-2B77-460B-9C9E-0BDDE927C365}"/>
    <cellStyle name="Normal 2 8 3 3" xfId="583" xr:uid="{315BE22D-C81C-4783-AE7A-9B8BC323AE3C}"/>
    <cellStyle name="Normal 2 8 3 3 2" xfId="3709" xr:uid="{12BBD722-0040-4E94-AA9D-01269029E680}"/>
    <cellStyle name="Normal 2 8 3 3 2 2" xfId="15497" xr:uid="{B8BFD8BC-1684-40CE-9BAD-19A320846BC9}"/>
    <cellStyle name="Normal 2 8 3 3 3" xfId="13230" xr:uid="{D958FF27-4877-4679-857B-40CB2D096C6A}"/>
    <cellStyle name="Normal 2 8 3 4" xfId="368" xr:uid="{45D59298-E79B-4D69-A76D-052364E1D00C}"/>
    <cellStyle name="Normal 2 8 3 4 2" xfId="13016" xr:uid="{59E923B8-A776-4947-B865-11A58DEB6512}"/>
    <cellStyle name="Normal 2 8 3 5" xfId="791" xr:uid="{43F5EA81-8ADA-4D58-9F68-834BE1282D20}"/>
    <cellStyle name="Normal 2 8 3 5 2" xfId="13438" xr:uid="{BF64EAE1-CB85-4D11-AC53-7EDEC35D9EC9}"/>
    <cellStyle name="Normal 2 8 3 6" xfId="3499" xr:uid="{6D82A0C5-B61D-456E-B70E-C5D9B9929356}"/>
    <cellStyle name="Normal 2 8 3 6 2" xfId="15287" xr:uid="{5CA5DAD6-F4BC-427F-AD59-38F6AC4BA79B}"/>
    <cellStyle name="Normal 2 8 3 7" xfId="12803" xr:uid="{0513BF42-32F2-44C4-9A20-4CC07BECA07F}"/>
    <cellStyle name="Normal 2 8 4" xfId="203" xr:uid="{A70DB813-50E8-4E9B-B750-8E508321D8DA}"/>
    <cellStyle name="Normal 2 8 4 2" xfId="634" xr:uid="{FB1DCCFD-7B17-443B-89F9-A8AD50A6E4B1}"/>
    <cellStyle name="Normal 2 8 4 2 2" xfId="3760" xr:uid="{FFB6325E-82B0-4E12-9740-1DD2D9183238}"/>
    <cellStyle name="Normal 2 8 4 2 2 2" xfId="15548" xr:uid="{34F98B22-BB8F-4826-BAB3-DA3959F46E60}"/>
    <cellStyle name="Normal 2 8 4 2 3" xfId="13281" xr:uid="{EDAA9571-A323-4683-BE31-A02A8726A544}"/>
    <cellStyle name="Normal 2 8 4 3" xfId="419" xr:uid="{1377C1D3-CD90-448E-8358-1F770A88B05D}"/>
    <cellStyle name="Normal 2 8 4 3 2" xfId="13067" xr:uid="{F9E13A7B-3527-47A1-83DC-E82FDF4BEF79}"/>
    <cellStyle name="Normal 2 8 4 4" xfId="839" xr:uid="{10BC9F53-D43A-4492-81C1-85265246F7D3}"/>
    <cellStyle name="Normal 2 8 4 4 2" xfId="13486" xr:uid="{280E8715-E59A-4B3C-8C84-09A87481D053}"/>
    <cellStyle name="Normal 2 8 4 5" xfId="3550" xr:uid="{D25E34AB-546A-45CB-A7FE-354699266D80}"/>
    <cellStyle name="Normal 2 8 4 5 2" xfId="15338" xr:uid="{D62135F2-B7AE-43F0-A25D-552EB259EC96}"/>
    <cellStyle name="Normal 2 8 4 6" xfId="12854" xr:uid="{5F898394-E616-4806-9EF2-504EBF0EBA37}"/>
    <cellStyle name="Normal 2 8 5" xfId="527" xr:uid="{5AA283E8-285C-4C78-BDD6-734E940FD9B4}"/>
    <cellStyle name="Normal 2 8 5 2" xfId="2046" xr:uid="{F9BAE2D4-4E3E-48B9-AADD-C9A87A395BE4}"/>
    <cellStyle name="Normal 2 8 5 3" xfId="3654" xr:uid="{B5439D18-772D-4014-BB86-B18ADB54F63B}"/>
    <cellStyle name="Normal 2 8 5 3 2" xfId="15442" xr:uid="{93A19D6D-A6DC-42A3-9E84-871FC650A482}"/>
    <cellStyle name="Normal 2 8 5 4" xfId="13174" xr:uid="{645F6655-324B-4619-A5DD-B4B5217176D1}"/>
    <cellStyle name="Normal 2 8 6" xfId="312" xr:uid="{6A7CDF2C-B569-4E5B-BB7F-6D4792B6B42E}"/>
    <cellStyle name="Normal 2 8 6 2" xfId="12960" xr:uid="{1CE443B1-F8BA-4841-9518-30C7E2F173C1}"/>
    <cellStyle name="Normal 2 8 7" xfId="738" xr:uid="{FB1108AC-3C10-4219-A4B1-2F23474C3BFA}"/>
    <cellStyle name="Normal 2 8 7 2" xfId="13385" xr:uid="{1CCBFA9A-CCE0-411A-871D-1CFBD83B90F7}"/>
    <cellStyle name="Normal 2 8 8" xfId="3444" xr:uid="{3C3B2EAF-3ED3-4032-8258-EB11E01F0F33}"/>
    <cellStyle name="Normal 2 8 8 2" xfId="15232" xr:uid="{230A071A-419C-4C59-AF70-E25858C9C5DC}"/>
    <cellStyle name="Normal 2 8 9" xfId="12739" xr:uid="{5C653D08-35B1-4F73-BEB5-371CA24E2171}"/>
    <cellStyle name="Normal 2 9" xfId="77" xr:uid="{0120A698-1788-476A-8EFF-35F871226977}"/>
    <cellStyle name="Normal 2 9 2" xfId="110" xr:uid="{50B1E20F-42DF-452D-B206-E5AD8012C6C6}"/>
    <cellStyle name="Normal 2 9 2 2" xfId="176" xr:uid="{56C1525E-EE7C-46D1-9FB5-A95D58B957C0}"/>
    <cellStyle name="Normal 2 9 2 2 2" xfId="278" xr:uid="{6147FE0B-1B1B-484C-B954-37069D5C6290}"/>
    <cellStyle name="Normal 2 9 2 2 2 2" xfId="709" xr:uid="{A2DAB828-AD6A-4341-9F5C-4E68C758F3F3}"/>
    <cellStyle name="Normal 2 9 2 2 2 2 2" xfId="3835" xr:uid="{16F31737-F799-4307-B6F4-AB2E0F96C0C8}"/>
    <cellStyle name="Normal 2 9 2 2 2 2 2 2" xfId="15623" xr:uid="{A8CE91F8-7C28-4CFE-84B8-D0D505019FE3}"/>
    <cellStyle name="Normal 2 9 2 2 2 2 3" xfId="13356" xr:uid="{F8F71EC0-5A27-40CD-A070-B7E007675913}"/>
    <cellStyle name="Normal 2 9 2 2 2 3" xfId="494" xr:uid="{BD040533-04F7-440E-8EDE-876F3E13862F}"/>
    <cellStyle name="Normal 2 9 2 2 2 3 2" xfId="13142" xr:uid="{06E79D7C-5DC1-4BFA-8BE8-84C2C06C10C2}"/>
    <cellStyle name="Normal 2 9 2 2 2 4" xfId="911" xr:uid="{69215B68-6E82-4F53-BC12-C3E8908F1ECF}"/>
    <cellStyle name="Normal 2 9 2 2 2 4 2" xfId="13558" xr:uid="{40A18926-A4C6-4DFD-ADE7-839B535C24C5}"/>
    <cellStyle name="Normal 2 9 2 2 2 5" xfId="3625" xr:uid="{4386D580-E563-4AAD-A42D-0BE9FB38F6F3}"/>
    <cellStyle name="Normal 2 9 2 2 2 5 2" xfId="15413" xr:uid="{B3BCBE19-A1DA-4980-97F4-223A34C3429D}"/>
    <cellStyle name="Normal 2 9 2 2 2 6" xfId="12929" xr:uid="{5533C829-FA0B-4008-8A79-489CDE379C53}"/>
    <cellStyle name="Normal 2 9 2 2 3" xfId="607" xr:uid="{68ECFDEB-C835-4F56-A783-715E2D3CA3CA}"/>
    <cellStyle name="Normal 2 9 2 2 3 2" xfId="3733" xr:uid="{D68CA2F2-0B09-48FE-AA46-5937CF8B9B99}"/>
    <cellStyle name="Normal 2 9 2 2 3 2 2" xfId="15521" xr:uid="{44E404B9-E81E-4327-8B61-39B9CD7A7CAB}"/>
    <cellStyle name="Normal 2 9 2 2 3 3" xfId="13254" xr:uid="{9BE2E47C-D35B-4AC1-B981-3C3C27DBA522}"/>
    <cellStyle name="Normal 2 9 2 2 4" xfId="392" xr:uid="{4DD4583E-20A4-4206-989E-7407683F8906}"/>
    <cellStyle name="Normal 2 9 2 2 4 2" xfId="13040" xr:uid="{681C65E5-2992-4401-93E0-A73E3B34FD56}"/>
    <cellStyle name="Normal 2 9 2 2 5" xfId="814" xr:uid="{71A207E4-091C-4211-B2CF-1B32B4D75B3E}"/>
    <cellStyle name="Normal 2 9 2 2 5 2" xfId="13461" xr:uid="{8DA49D91-BAB9-4C94-B765-168233691933}"/>
    <cellStyle name="Normal 2 9 2 2 6" xfId="3523" xr:uid="{FE38A2A5-ADB2-49B4-A3DF-F3A9E55CBEF7}"/>
    <cellStyle name="Normal 2 9 2 2 6 2" xfId="15311" xr:uid="{C5AA594B-A510-497F-9FF1-975AD69807E7}"/>
    <cellStyle name="Normal 2 9 2 2 7" xfId="12827" xr:uid="{4CC56984-DF2C-48D1-8FCC-C11CC99B52CA}"/>
    <cellStyle name="Normal 2 9 2 3" xfId="228" xr:uid="{94556460-EAD8-4DA8-92AA-4028F2D87950}"/>
    <cellStyle name="Normal 2 9 2 3 2" xfId="659" xr:uid="{C06C5F44-A9FA-4849-8A47-8DD0E3979F89}"/>
    <cellStyle name="Normal 2 9 2 3 2 2" xfId="3785" xr:uid="{9ECD682F-843C-4443-80F5-66F641B10C0E}"/>
    <cellStyle name="Normal 2 9 2 3 2 2 2" xfId="15573" xr:uid="{3E9C08CA-0578-4195-8431-6ECEB094CF99}"/>
    <cellStyle name="Normal 2 9 2 3 2 3" xfId="13306" xr:uid="{D8BEBB71-1040-40E1-8047-4007C9E46E5D}"/>
    <cellStyle name="Normal 2 9 2 3 3" xfId="444" xr:uid="{B9254AD0-5F29-43F2-966F-F61B861B2247}"/>
    <cellStyle name="Normal 2 9 2 3 3 2" xfId="13092" xr:uid="{414EA036-A207-40D8-B6E0-FB37CAC65AB3}"/>
    <cellStyle name="Normal 2 9 2 3 4" xfId="863" xr:uid="{76DDF511-58DD-45F1-8A6D-E458F55CD0FB}"/>
    <cellStyle name="Normal 2 9 2 3 4 2" xfId="13510" xr:uid="{1528F614-0CE7-4027-8720-ED3D8B1677CE}"/>
    <cellStyle name="Normal 2 9 2 3 5" xfId="3575" xr:uid="{F17E1AEC-4C45-45FA-8846-A5C14A714C82}"/>
    <cellStyle name="Normal 2 9 2 3 5 2" xfId="15363" xr:uid="{B4A1BC92-D77F-4E9B-97AC-3365335BCF06}"/>
    <cellStyle name="Normal 2 9 2 3 6" xfId="12879" xr:uid="{E53A68EA-3A44-442B-AC34-3B03A0D87821}"/>
    <cellStyle name="Normal 2 9 2 4" xfId="552" xr:uid="{EAE0F774-769F-4460-ABB5-647F343E5742}"/>
    <cellStyle name="Normal 2 9 2 4 2" xfId="3678" xr:uid="{0D90C567-CE58-4160-B82A-4151037F3213}"/>
    <cellStyle name="Normal 2 9 2 4 2 2" xfId="15466" xr:uid="{80C6D3E1-F67D-43DB-992D-C7FBA465EBE7}"/>
    <cellStyle name="Normal 2 9 2 4 3" xfId="13199" xr:uid="{457A8415-3C83-465F-98CA-43956B091E41}"/>
    <cellStyle name="Normal 2 9 2 5" xfId="337" xr:uid="{FC6946EF-F869-48F5-B1DA-005F653183CA}"/>
    <cellStyle name="Normal 2 9 2 5 2" xfId="12985" xr:uid="{F27825AA-4E01-40E3-BFDE-84C3CEAB952B}"/>
    <cellStyle name="Normal 2 9 2 6" xfId="762" xr:uid="{461A7F58-5A70-4589-8B90-CCC8000554C5}"/>
    <cellStyle name="Normal 2 9 2 6 2" xfId="13409" xr:uid="{8AEC1198-5318-4C37-B6F1-C5AE112C36C2}"/>
    <cellStyle name="Normal 2 9 2 7" xfId="3468" xr:uid="{A10E3E8D-2BE2-4F12-B9A0-DA53A4DF45A4}"/>
    <cellStyle name="Normal 2 9 2 7 2" xfId="15256" xr:uid="{0B0C097F-6B26-41C5-B62B-19050E1F2F35}"/>
    <cellStyle name="Normal 2 9 2 8" xfId="12767" xr:uid="{42022F1F-8741-4A82-AC9F-9666C109CB9E}"/>
    <cellStyle name="Normal 2 9 3" xfId="153" xr:uid="{C7DA17EC-9044-4D39-B67B-2024DEFD5A4F}"/>
    <cellStyle name="Normal 2 9 3 2" xfId="255" xr:uid="{9093A7FA-76C5-4328-8E59-4CE7EC1073A4}"/>
    <cellStyle name="Normal 2 9 3 2 2" xfId="686" xr:uid="{8F49D297-FB38-4FC9-820C-B3D24E98309B}"/>
    <cellStyle name="Normal 2 9 3 2 2 2" xfId="3812" xr:uid="{B0753005-D8FD-45F8-88EE-5C633265EA2A}"/>
    <cellStyle name="Normal 2 9 3 2 2 2 2" xfId="15600" xr:uid="{35D00C25-1EA5-41E1-9C2A-2562D1BC59FC}"/>
    <cellStyle name="Normal 2 9 3 2 2 3" xfId="13333" xr:uid="{0E5C1E03-F553-4B27-8FB1-91F33F77A4AB}"/>
    <cellStyle name="Normal 2 9 3 2 3" xfId="471" xr:uid="{2CC3D99B-4412-4CC4-A05E-2AAE504DEF30}"/>
    <cellStyle name="Normal 2 9 3 2 3 2" xfId="13119" xr:uid="{763F388A-7BD7-415D-B064-14B7D7E56351}"/>
    <cellStyle name="Normal 2 9 3 2 4" xfId="888" xr:uid="{55B0D938-29C4-4911-A783-CDBC00E2A60A}"/>
    <cellStyle name="Normal 2 9 3 2 4 2" xfId="13535" xr:uid="{1700E08A-7A00-431A-8824-42AA68483E30}"/>
    <cellStyle name="Normal 2 9 3 2 5" xfId="3602" xr:uid="{64569882-78ED-481A-97BF-B220B6AE2644}"/>
    <cellStyle name="Normal 2 9 3 2 5 2" xfId="15390" xr:uid="{A9C6EFA6-335C-4F8C-9DEC-EA23720CA41E}"/>
    <cellStyle name="Normal 2 9 3 2 6" xfId="12906" xr:uid="{AE9CA9FD-F12E-40D7-B2E8-54B1D390EB52}"/>
    <cellStyle name="Normal 2 9 3 3" xfId="584" xr:uid="{C6F942CE-9A77-4573-AD81-DDE9D5F87DA9}"/>
    <cellStyle name="Normal 2 9 3 3 2" xfId="3710" xr:uid="{EACC9E09-A2A4-4F77-A295-231C783D2926}"/>
    <cellStyle name="Normal 2 9 3 3 2 2" xfId="15498" xr:uid="{49D5BAD9-B0FA-4D93-A8CC-62B38D967DAB}"/>
    <cellStyle name="Normal 2 9 3 3 3" xfId="13231" xr:uid="{8BED22B8-923E-4AE8-B9B4-13AB2B73D7CB}"/>
    <cellStyle name="Normal 2 9 3 4" xfId="369" xr:uid="{3FF80DBB-5047-482C-987C-BE6444CFC188}"/>
    <cellStyle name="Normal 2 9 3 4 2" xfId="13017" xr:uid="{910349E4-4792-4E65-8335-A5AA1DD62EBD}"/>
    <cellStyle name="Normal 2 9 3 5" xfId="792" xr:uid="{80F2E48B-ACD5-423B-BEE4-37562E1BC2FC}"/>
    <cellStyle name="Normal 2 9 3 5 2" xfId="13439" xr:uid="{51EE096A-B594-4946-9943-8616B5B89418}"/>
    <cellStyle name="Normal 2 9 3 6" xfId="3500" xr:uid="{A655B700-FA9D-40C5-BD9C-8A57D6D839A9}"/>
    <cellStyle name="Normal 2 9 3 6 2" xfId="15288" xr:uid="{5B55379F-A383-4481-A7BF-F58CE564E7FB}"/>
    <cellStyle name="Normal 2 9 3 7" xfId="12804" xr:uid="{7FC345BA-6BE7-4282-8D18-116841E8B80C}"/>
    <cellStyle name="Normal 2 9 4" xfId="204" xr:uid="{F09010D7-C8B2-48EB-AB68-F83EAFBED9D4}"/>
    <cellStyle name="Normal 2 9 4 2" xfId="635" xr:uid="{1CE8F986-D022-4BEC-BED3-293BF3BBA98E}"/>
    <cellStyle name="Normal 2 9 4 2 2" xfId="3761" xr:uid="{D9DD8F6B-2A85-4820-8A07-A3F212EF7582}"/>
    <cellStyle name="Normal 2 9 4 2 2 2" xfId="15549" xr:uid="{50227044-5C29-4726-BA7F-35CD5A4FFF15}"/>
    <cellStyle name="Normal 2 9 4 2 3" xfId="13282" xr:uid="{198842CE-B6F1-41BE-8F1C-82D98E65992D}"/>
    <cellStyle name="Normal 2 9 4 3" xfId="420" xr:uid="{11D73716-D192-40EE-A885-859328FD476E}"/>
    <cellStyle name="Normal 2 9 4 3 2" xfId="13068" xr:uid="{445F3DD6-9FC1-4E22-A413-4C6E95051117}"/>
    <cellStyle name="Normal 2 9 4 4" xfId="840" xr:uid="{06162CF5-FF3C-4BE2-8338-583D2C9BD7EC}"/>
    <cellStyle name="Normal 2 9 4 4 2" xfId="13487" xr:uid="{342350BD-E833-4166-9430-DBD8B33D581C}"/>
    <cellStyle name="Normal 2 9 4 5" xfId="3551" xr:uid="{CBDBB471-D833-43B4-80D3-C949A4DCAAE0}"/>
    <cellStyle name="Normal 2 9 4 5 2" xfId="15339" xr:uid="{372FE9BE-A1E4-43E6-B6E4-687B613C27C8}"/>
    <cellStyle name="Normal 2 9 4 6" xfId="12855" xr:uid="{DE3DD256-42E3-47E9-861E-BD5C97879A1E}"/>
    <cellStyle name="Normal 2 9 5" xfId="528" xr:uid="{DE6A2892-A840-4C46-9C67-839E68D34E60}"/>
    <cellStyle name="Normal 2 9 5 2" xfId="2047" xr:uid="{6881A1A0-501E-4335-BFA8-006A57DC7721}"/>
    <cellStyle name="Normal 2 9 5 3" xfId="3655" xr:uid="{06679CB5-26F7-4D53-B73A-E4A55CE6F76B}"/>
    <cellStyle name="Normal 2 9 5 3 2" xfId="15443" xr:uid="{CBDC1666-8DF9-452E-89EC-F085E126C6FC}"/>
    <cellStyle name="Normal 2 9 5 4" xfId="13175" xr:uid="{E1228B38-D36A-4709-93F2-85A157F6B8D2}"/>
    <cellStyle name="Normal 2 9 6" xfId="313" xr:uid="{4267B80F-E475-4C07-BBF5-0C743E36A230}"/>
    <cellStyle name="Normal 2 9 6 2" xfId="12961" xr:uid="{1517D8B0-3691-4557-B631-96D5ADA5FAEA}"/>
    <cellStyle name="Normal 2 9 7" xfId="739" xr:uid="{FED6ECFC-1B8B-4A2C-B115-8A6DBD5637C4}"/>
    <cellStyle name="Normal 2 9 7 2" xfId="13386" xr:uid="{B7E1D1DC-9B66-4EC3-BE8F-265AA27A763E}"/>
    <cellStyle name="Normal 2 9 8" xfId="3445" xr:uid="{F4D003C8-DBF1-465E-A9FA-B4BD54460496}"/>
    <cellStyle name="Normal 2 9 8 2" xfId="15233" xr:uid="{4E266C8E-C036-41D8-9A58-84EB18C8579F}"/>
    <cellStyle name="Normal 2 9 9" xfId="12740" xr:uid="{2C1C9775-4726-403B-B809-BC42D1976DF4}"/>
    <cellStyle name="Normal 2_A1.52_BP_Financial_Requirements" xfId="1062" xr:uid="{61AAF676-8E13-4340-A748-7301035AF123}"/>
    <cellStyle name="Normal 20" xfId="938" xr:uid="{687D85FD-A9C8-4C88-8B53-C3BCCF91230A}"/>
    <cellStyle name="Normal 20 2" xfId="2048" xr:uid="{3952F724-2FEA-4E84-9D7F-90A429350FAD}"/>
    <cellStyle name="Normal 21" xfId="2049" xr:uid="{67C27351-493B-4C74-B2AB-463AB801087F}"/>
    <cellStyle name="Normal 22" xfId="86" xr:uid="{E00A2006-2F40-4B26-89C8-D72116A4D95B}"/>
    <cellStyle name="Normal 22 2" xfId="2050" xr:uid="{E71BE8EE-9FA5-4550-91B1-5AFD75AFC0F9}"/>
    <cellStyle name="Normal 23" xfId="1082" xr:uid="{1E0F8742-9964-40C1-BD4F-4AEFBE45790E}"/>
    <cellStyle name="Normal 23 2" xfId="125" xr:uid="{5529B403-B05F-4066-BBB2-8918AACE45AE}"/>
    <cellStyle name="Normal 23 2 2" xfId="2681" xr:uid="{F4EE3FC4-00AB-40E1-8104-67C644F2B1BF}"/>
    <cellStyle name="Normal 23 2 2 2" xfId="6909" xr:uid="{B14631B8-351C-4EE2-BA32-C913CFBC4B8B}"/>
    <cellStyle name="Normal 23 2 2 2 2" xfId="18475" xr:uid="{E809133B-9CBB-49AA-A3B6-CB58C2ADAF7B}"/>
    <cellStyle name="Normal 23 2 2 3" xfId="26634" xr:uid="{5216C220-5437-45B3-A905-10DE8E510D59}"/>
    <cellStyle name="Normal 23 2 2 4" xfId="14475" xr:uid="{1CDD5F4B-81CC-4A59-9E14-99CBE36C4D40}"/>
    <cellStyle name="Normal 23 2 3" xfId="4575" xr:uid="{D45E89BD-C5CB-4962-B610-9961A5A6E49A}"/>
    <cellStyle name="Normal 23 2 3 2" xfId="16359" xr:uid="{85918C62-F856-4E20-8845-E448BB51E14A}"/>
    <cellStyle name="Normal 23 2 4" xfId="11769" xr:uid="{38404014-4C11-456F-85A9-283220212708}"/>
    <cellStyle name="Normal 23 2 4 2" xfId="23224" xr:uid="{50ACF4AB-91B4-44F3-B967-F7920F0F3205}"/>
    <cellStyle name="Normal 23 2 5" xfId="24636" xr:uid="{BDB5FF40-E16A-462F-9977-002086A494FE}"/>
    <cellStyle name="Normal 23 3" xfId="2500" xr:uid="{99F0BA58-F9C7-479C-B263-D783063529D9}"/>
    <cellStyle name="Normal 23 3 2" xfId="4395" xr:uid="{9A0D60ED-881D-4E4D-A0AD-237CBFE028A8}"/>
    <cellStyle name="Normal 23 3 2 2" xfId="16179" xr:uid="{B9D4ACC5-DF82-4C0F-9A25-EEE4AA451087}"/>
    <cellStyle name="Normal 23 3 3" xfId="24458" xr:uid="{11336C0B-FC30-43EB-81F4-9C7F9B79908B}"/>
    <cellStyle name="Normal 23 3 4" xfId="14295" xr:uid="{BC36DC72-E512-4AC7-954F-203F92762AD5}"/>
    <cellStyle name="Normal 23 4" xfId="2868" xr:uid="{4CAA29B1-EB9A-4914-84FB-57408A55E06E}"/>
    <cellStyle name="Normal 23 4 2" xfId="4761" xr:uid="{51781C4B-0EA0-4CD1-9D26-4013A27BF5EE}"/>
    <cellStyle name="Normal 23 4 2 2" xfId="16545" xr:uid="{99B89CB1-F446-4E90-BBCE-2A708DC48432}"/>
    <cellStyle name="Normal 23 4 3" xfId="24820" xr:uid="{4DCBFC52-5077-4E46-8792-1B788F474401}"/>
    <cellStyle name="Normal 23 4 4" xfId="14661" xr:uid="{10C5AA31-5F17-4460-8702-2355F5CD631D}"/>
    <cellStyle name="Normal 23 5" xfId="1101" xr:uid="{BD33E26C-788F-45C1-A59B-4EF2638D9A91}"/>
    <cellStyle name="Normal 23 5 2" xfId="5413" xr:uid="{7886B6F0-ADC4-4D7E-9195-031C5AE7E329}"/>
    <cellStyle name="Normal 23 5 2 2" xfId="17197" xr:uid="{BA1AE3A7-F096-40B8-9F95-B1819A721105}"/>
    <cellStyle name="Normal 23 5 3" xfId="25472" xr:uid="{4C079CB5-421B-4BEA-892A-C9D92BB71233}"/>
    <cellStyle name="Normal 23 5 4" xfId="13675" xr:uid="{C414AB00-C03E-4339-A27D-2718BC8086B2}"/>
    <cellStyle name="Normal 23 6" xfId="3857" xr:uid="{E2F2E526-FF2E-41B3-862C-784606B0A368}"/>
    <cellStyle name="Normal 23 6 2" xfId="15645" xr:uid="{8B9D18AD-3B90-4DC5-B178-AFFE76D6B1DB}"/>
    <cellStyle name="Normal 23 7" xfId="11192" xr:uid="{1CF0AF4C-FEF5-4DF6-B576-D27048266A9E}"/>
    <cellStyle name="Normal 23 7 2" xfId="22647" xr:uid="{E7C9F9B2-12D8-41F5-B8B6-74CE23815B0B}"/>
    <cellStyle name="Normal 23 8" xfId="24168" xr:uid="{4CDAFFC7-3DE7-46C8-B856-89021DAF0257}"/>
    <cellStyle name="Normal 24" xfId="1083" xr:uid="{4DEA1F21-E6FB-484D-8DA6-27DFA01A3EBD}"/>
    <cellStyle name="Normal 24 2" xfId="2481" xr:uid="{24E12B95-FDF6-4A82-B1D7-59C315941CF2}"/>
    <cellStyle name="Normal 24 2 2" xfId="5835" xr:uid="{1FAF834E-ED65-41EA-9958-663723F06946}"/>
    <cellStyle name="Normal 24 3" xfId="6809" xr:uid="{0A9D4408-624D-4A87-A579-9A283193779A}"/>
    <cellStyle name="Normal 24 4" xfId="5560" xr:uid="{D7F9D458-0340-4EFE-B77F-4E120C59933E}"/>
    <cellStyle name="Normal 25" xfId="2484" xr:uid="{478D7860-D60E-4529-A10E-F75E24BBEB2D}"/>
    <cellStyle name="Normal 25 2" xfId="7989" xr:uid="{1A8AFC2D-4D47-42CC-A7CF-6B7D19D997B9}"/>
    <cellStyle name="Normal 25 2 2" xfId="12687" xr:uid="{BA2A67C7-ED27-4CFA-8204-0798ECE054D3}"/>
    <cellStyle name="Normal 25 2 2 2" xfId="24142" xr:uid="{C96B4ABB-1626-4134-982D-125A5BE6BB92}"/>
    <cellStyle name="Normal 25 2 3" xfId="27687" xr:uid="{C9ED24ED-7E4B-4BB0-BB65-F7D874478655}"/>
    <cellStyle name="Normal 25 2 4" xfId="19444" xr:uid="{D91EEDD6-AC21-4473-998D-66DEC4AC180C}"/>
    <cellStyle name="Normal 25 3" xfId="6774" xr:uid="{BEBE143C-E671-41F5-9321-EE80D9C8886B}"/>
    <cellStyle name="Normal 25 3 2" xfId="26523" xr:uid="{75F5C492-3A82-4378-8DBC-7B52B7183395}"/>
    <cellStyle name="Normal 25 3 3" xfId="18355" xr:uid="{27C8C845-6990-4CF5-B865-6D8E49DBDBA3}"/>
    <cellStyle name="Normal 25 4" xfId="4384" xr:uid="{E315EC2F-D379-4F04-856A-D2057CD16CF4}"/>
    <cellStyle name="Normal 25 4 2" xfId="16168" xr:uid="{06DA6C21-8F0A-46C4-82E3-D12D2C23B76A}"/>
    <cellStyle name="Normal 25 5" xfId="11658" xr:uid="{57900290-22B9-4D9E-82DD-C43C4BF325D6}"/>
    <cellStyle name="Normal 25 5 2" xfId="23113" xr:uid="{DF4966DD-19C9-4644-9E8E-F5FC6E451218}"/>
    <cellStyle name="Normal 25 6" xfId="24449" xr:uid="{686A9247-82C5-46D7-A2C2-842922CF5B34}"/>
    <cellStyle name="Normal 25 7" xfId="14282" xr:uid="{FE9FF9AE-2D5E-411F-B42F-FD34673C25FA}"/>
    <cellStyle name="Normal 26" xfId="2487" xr:uid="{1CDCD4B5-7194-466B-BDC8-C14E331C1E1E}"/>
    <cellStyle name="Normal 26 2" xfId="7990" xr:uid="{0FB5405C-9379-45EA-A28F-8D035E51EBBD}"/>
    <cellStyle name="Normal 26 2 2" xfId="12688" xr:uid="{A213828F-DF74-45B6-AD0E-E1CA9808F53F}"/>
    <cellStyle name="Normal 26 2 2 2" xfId="24143" xr:uid="{5CEF5857-6808-492A-95AC-80999F1C3FB5}"/>
    <cellStyle name="Normal 26 2 3" xfId="27688" xr:uid="{2B4FB0A2-7979-4258-A473-24D74D440D6C}"/>
    <cellStyle name="Normal 26 2 4" xfId="19445" xr:uid="{10F99682-92C9-4E0B-83C1-8FAE67F41627}"/>
    <cellStyle name="Normal 26 3" xfId="6775" xr:uid="{CDD64A6A-8873-4083-9794-7E4B420DC682}"/>
    <cellStyle name="Normal 26 3 2" xfId="26524" xr:uid="{A1090DF5-2696-4BBE-A3BE-515C3B7E919A}"/>
    <cellStyle name="Normal 26 3 3" xfId="18356" xr:uid="{0C3C7E10-E5CC-42A0-953C-747455AE8DE7}"/>
    <cellStyle name="Normal 26 4" xfId="4386" xr:uid="{C534BBC8-AE38-4E1C-BF31-7CBB6A4387E1}"/>
    <cellStyle name="Normal 26 4 2" xfId="16170" xr:uid="{ED33F2E8-2049-4DA8-B51B-1CE2EAFEC582}"/>
    <cellStyle name="Normal 26 5" xfId="11659" xr:uid="{DC69B4D7-B5AF-4D51-9FCD-3415C18D4883}"/>
    <cellStyle name="Normal 26 5 2" xfId="23114" xr:uid="{6999DF55-5171-45DE-8EAD-B9E6C029A907}"/>
    <cellStyle name="Normal 26 6" xfId="24451" xr:uid="{E3068014-1ADA-420B-94FA-2FE23EAE77BB}"/>
    <cellStyle name="Normal 26 7" xfId="14285" xr:uid="{4DDEF71D-9D2E-4E21-A30E-0FFDBDD2A6A4}"/>
    <cellStyle name="Normal 27" xfId="2495" xr:uid="{CBBD5346-E6F9-4F70-A2D0-8E7097A8AA62}"/>
    <cellStyle name="Normal 27 2" xfId="8002" xr:uid="{60FA210C-4471-4EC0-AE3B-0FAAD322D295}"/>
    <cellStyle name="Normal 27 2 2" xfId="12700" xr:uid="{BDBB54BB-B999-4D13-9661-E3A34A6F7D4D}"/>
    <cellStyle name="Normal 27 2 2 2" xfId="24155" xr:uid="{E2CCEB03-1CA7-4931-94DE-6AE3B1743661}"/>
    <cellStyle name="Normal 27 2 3" xfId="27700" xr:uid="{1A7EC56B-3173-44EA-93BB-FB5C7CA6C70C}"/>
    <cellStyle name="Normal 27 2 4" xfId="19457" xr:uid="{C88AE5A2-FC42-4B24-8463-A49D72C6D2D7}"/>
    <cellStyle name="Normal 27 3" xfId="6807" xr:uid="{1538F3EA-AF07-4ED5-AC7E-43BA1D8F7587}"/>
    <cellStyle name="Normal 27 3 2" xfId="26536" xr:uid="{D561EA11-4085-428A-9EC8-A177AF8D257F}"/>
    <cellStyle name="Normal 27 3 3" xfId="18376" xr:uid="{8093B8C7-73D6-485A-AA33-FAFBFF8585E8}"/>
    <cellStyle name="Normal 27 4" xfId="4391" xr:uid="{1E6D0A1B-7004-4693-993D-7B7724B5FB44}"/>
    <cellStyle name="Normal 27 4 2" xfId="16175" xr:uid="{1C342B7D-E863-4441-93B9-2F8773F2D198}"/>
    <cellStyle name="Normal 27 5" xfId="11671" xr:uid="{ED8B1342-8555-49E9-9062-41768C59FD06}"/>
    <cellStyle name="Normal 27 5 2" xfId="23126" xr:uid="{36608EF5-3C2C-4654-ABC2-2F72830868B9}"/>
    <cellStyle name="Normal 27 6" xfId="24454" xr:uid="{31DE9806-8A67-4450-8D72-BB3B5F80F99E}"/>
    <cellStyle name="Normal 27 7" xfId="14290" xr:uid="{96F66787-CCD9-43FB-874B-DCEFF80090F2}"/>
    <cellStyle name="Normal 28" xfId="1084" xr:uid="{3B4D1870-DB3D-43BB-997C-809E47C7F984}"/>
    <cellStyle name="Normal 28 2" xfId="8003" xr:uid="{285AC578-09F8-4543-870E-AD973E5D00BB}"/>
    <cellStyle name="Normal 28 2 2" xfId="12701" xr:uid="{31DC64D6-B8E4-42E5-8AA7-B839B2E4C48F}"/>
    <cellStyle name="Normal 28 2 2 2" xfId="24156" xr:uid="{46759B25-13C0-49CE-9CE6-F7469F07C96B}"/>
    <cellStyle name="Normal 28 2 3" xfId="27701" xr:uid="{D93E34FA-27A4-4C57-A03D-C2134FD3635A}"/>
    <cellStyle name="Normal 28 2 4" xfId="19458" xr:uid="{1385EFAF-166C-48C1-BBFF-11D95B5AE8BF}"/>
    <cellStyle name="Normal 28 3" xfId="6810" xr:uid="{0C227DC2-9A3C-4171-9F83-DD78E23D618F}"/>
    <cellStyle name="Normal 28 3 2" xfId="18377" xr:uid="{1C359FB3-A157-432F-9EEF-88039006E5BF}"/>
    <cellStyle name="Normal 28 4" xfId="11672" xr:uid="{8730F4C2-3F67-4FDB-B052-46C0CC04B154}"/>
    <cellStyle name="Normal 28 4 2" xfId="23127" xr:uid="{87E531CB-D9F9-40CD-834A-647EC14A8CBA}"/>
    <cellStyle name="Normal 28 5" xfId="26537" xr:uid="{A5228C00-14D6-49E9-B8C7-805A3D0552EC}"/>
    <cellStyle name="Normal 29" xfId="3851" xr:uid="{0C7C5875-F982-46E0-8BAF-39E074A29196}"/>
    <cellStyle name="Normal 3" xfId="6" xr:uid="{AC07BEB1-AECA-4929-BC8F-901BBEB5D788}"/>
    <cellStyle name="Normal 3 10" xfId="2051" xr:uid="{4AB29BC8-5125-4A66-AABC-0DD0CD5CA045}"/>
    <cellStyle name="Normal 3 10 2" xfId="2052" xr:uid="{2EAB1C46-446C-41A4-AD08-8F73AF6D3D36}"/>
    <cellStyle name="Normal 3 10 3" xfId="2053" xr:uid="{9DA6DFC8-37CA-40D0-87E4-4C8F6D04A1DF}"/>
    <cellStyle name="Normal 3 10 4" xfId="2054" xr:uid="{DE48CFAC-E59D-414A-A1AC-C60BBB4E8153}"/>
    <cellStyle name="Normal 3 10 5" xfId="2055" xr:uid="{CD4C20F8-29E2-4F10-AF94-98805DEE7A6F}"/>
    <cellStyle name="Normal 3 10 6" xfId="2056" xr:uid="{91AE3426-16ED-4218-8693-3CF52C04B345}"/>
    <cellStyle name="Normal 3 10 7" xfId="2057" xr:uid="{B5DE3F55-ACAA-49DE-9D3B-7CB557627E97}"/>
    <cellStyle name="Normal 3 10 8" xfId="6791" xr:uid="{E2B1CB98-8522-42B0-A694-1CF11C9B3F0F}"/>
    <cellStyle name="Normal 3 11" xfId="65" xr:uid="{8514487C-A343-4BA5-AE07-1A8F13D2A30C}"/>
    <cellStyle name="Normal 3 11 19" xfId="1041" xr:uid="{BBFC86AC-6A07-49D9-B65E-2F837B59AD3A}"/>
    <cellStyle name="Normal 3 11 2" xfId="2058" xr:uid="{92A50E72-8777-4008-B20B-006E63918D61}"/>
    <cellStyle name="Normal 3 12" xfId="2059" xr:uid="{1A3C8765-FEB9-4446-A169-3DA82EBC7399}"/>
    <cellStyle name="Normal 3 13" xfId="2060" xr:uid="{E2BB19A8-289F-4364-95B3-148AFC109BA7}"/>
    <cellStyle name="Normal 3 14" xfId="2061" xr:uid="{81B5BEA1-C872-43CD-AC5F-3C5207F8E57E}"/>
    <cellStyle name="Normal 3 15" xfId="2062" xr:uid="{9D589CA1-E032-4B54-9598-59B9DC1E9721}"/>
    <cellStyle name="Normal 3 16" xfId="2063" xr:uid="{1BB2A241-6AFB-45F5-92C4-05BD094D3BA1}"/>
    <cellStyle name="Normal 3 17" xfId="2064" xr:uid="{9390A75F-7879-4193-BEEF-C635959F469D}"/>
    <cellStyle name="Normal 3 18" xfId="2065" xr:uid="{786144D6-501F-4808-95E8-44C12088B606}"/>
    <cellStyle name="Normal 3 19" xfId="2066" xr:uid="{71F752CF-7CDA-4A41-84EB-CD99BAECAAEF}"/>
    <cellStyle name="Normal 3 2" xfId="49" xr:uid="{B3E54901-E0EC-4058-A482-20077B914AEA}"/>
    <cellStyle name="Normal 3 2 10" xfId="2068" xr:uid="{26700473-FAE4-4702-BE18-3AC3365F031F}"/>
    <cellStyle name="Normal 3 2 11" xfId="2069" xr:uid="{4F4B1506-3ED7-481F-B2EB-6D15468DBE47}"/>
    <cellStyle name="Normal 3 2 12" xfId="2070" xr:uid="{3BA40EDD-CAD8-4E9E-9E7E-0E359EA37FC6}"/>
    <cellStyle name="Normal 3 2 13" xfId="2071" xr:uid="{38625ECC-FDF6-4CF1-A824-41F34257B089}"/>
    <cellStyle name="Normal 3 2 14" xfId="2072" xr:uid="{5BD43DCD-DF66-481A-B3E9-90503F067F38}"/>
    <cellStyle name="Normal 3 2 15" xfId="2073" xr:uid="{AA740D3E-0B4E-4A27-8B31-5ED013644165}"/>
    <cellStyle name="Normal 3 2 16" xfId="2074" xr:uid="{6972A64D-05DE-42E6-9F7C-C5F3E7056F84}"/>
    <cellStyle name="Normal 3 2 17" xfId="2489" xr:uid="{8B50D867-7B09-4994-9514-C8EA57F739C9}"/>
    <cellStyle name="Normal 3 2 17 2" xfId="6387" xr:uid="{9DCFE9D2-007D-44D9-98D8-935AF0DAC8D0}"/>
    <cellStyle name="Normal 3 2 18" xfId="2067" xr:uid="{49B1E867-E043-499A-B612-D59E1F16A7F6}"/>
    <cellStyle name="Normal 3 2 2" xfId="966" xr:uid="{13C09A51-AB64-4533-A69B-9C0C823DE587}"/>
    <cellStyle name="Normal 3 2 2 2" xfId="2076" xr:uid="{3D55B39A-51E0-4965-A684-4EED3B6E8D2B}"/>
    <cellStyle name="Normal 3 2 2 3" xfId="89" xr:uid="{D02CEBE7-82F4-4B6B-862B-342FFAB0D541}"/>
    <cellStyle name="Normal 3 2 2 3 2" xfId="2077" xr:uid="{069D3816-E66A-4BEC-B76B-CD60B7D5A0B1}"/>
    <cellStyle name="Normal 3 2 2 4" xfId="2078" xr:uid="{17938628-475F-496E-B75A-4773FC5884B0}"/>
    <cellStyle name="Normal 3 2 2 5" xfId="2079" xr:uid="{C026C8C6-EEB2-400B-9EB1-0DAEDEF1507F}"/>
    <cellStyle name="Normal 3 2 2 6" xfId="2080" xr:uid="{BA6F3763-5DD5-40CF-9C49-EC6F1537BC5C}"/>
    <cellStyle name="Normal 3 2 2 7" xfId="2081" xr:uid="{32EDC6B8-45C5-4B6C-8E92-B07189D5108E}"/>
    <cellStyle name="Normal 3 2 2 8" xfId="2075" xr:uid="{CF90E6D8-A5EC-44B7-8050-AFA2CCFE0EFA}"/>
    <cellStyle name="Normal 3 2 3" xfId="1069" xr:uid="{E2434673-FD67-49E3-A390-753A3678E2DC}"/>
    <cellStyle name="Normal 3 2 3 2" xfId="2082" xr:uid="{8B64E2CC-82A4-459C-A6A1-6666D67C5F4B}"/>
    <cellStyle name="Normal 3 2 3 3" xfId="13660" xr:uid="{17E5535E-41C5-4C87-B18F-19269184F38C}"/>
    <cellStyle name="Normal 3 2 4" xfId="2083" xr:uid="{B736611A-67A5-4CF5-8C40-D707F63483FB}"/>
    <cellStyle name="Normal 3 2 5" xfId="2084" xr:uid="{85C704CF-BFF0-4408-81C0-729968D04663}"/>
    <cellStyle name="Normal 3 2 6" xfId="2085" xr:uid="{C2FFAE0C-E589-4561-A0C9-6552AFB82EC6}"/>
    <cellStyle name="Normal 3 2 7" xfId="2086" xr:uid="{3A46AFA0-94B8-414C-9452-693BFAAE47AB}"/>
    <cellStyle name="Normal 3 2 8" xfId="2087" xr:uid="{26C9A110-4305-4A05-8F91-88B3C89F465A}"/>
    <cellStyle name="Normal 3 2 9" xfId="2088" xr:uid="{31E04592-7D10-4B9C-B6C3-CD8CA310F21E}"/>
    <cellStyle name="Normal 3 20" xfId="2089" xr:uid="{06640FA5-541D-44FF-9AD4-B4C55AB47651}"/>
    <cellStyle name="Normal 3 21" xfId="2486" xr:uid="{4371A52B-28FA-433B-A21D-3ED7196CFC30}"/>
    <cellStyle name="Normal 3 21 2" xfId="6470" xr:uid="{5E4FFFDC-5772-4103-8335-38C8EF49FFE2}"/>
    <cellStyle name="Normal 3 22" xfId="1103" xr:uid="{ADC4769C-5CA5-4D7F-B6CB-6BE82F574158}"/>
    <cellStyle name="Normal 3 23" xfId="15" xr:uid="{ACAA9753-AFED-4868-B2DB-ABA525BD2E4A}"/>
    <cellStyle name="Normal 3 3" xfId="120" xr:uid="{8EE6F144-B572-4218-9E73-881AFE19FE23}"/>
    <cellStyle name="Normal 3 3 10" xfId="3888" xr:uid="{8F0C7228-B056-41D5-9544-2036325791B6}"/>
    <cellStyle name="Normal 3 3 11" xfId="12777" xr:uid="{8B4DA79E-3A02-4314-844C-C77D62869A01}"/>
    <cellStyle name="Normal 3 3 2" xfId="184" xr:uid="{0E904161-CEDE-4B49-AB4F-3D526E02D2AD}"/>
    <cellStyle name="Normal 3 3 2 2" xfId="287" xr:uid="{3A7A928B-BAC0-492B-AB67-7B7EAE5FF29A}"/>
    <cellStyle name="Normal 3 3 2 2 2" xfId="718" xr:uid="{64F61B6F-98A5-49C1-923A-A5BF6A953BF5}"/>
    <cellStyle name="Normal 3 3 2 2 2 2" xfId="3844" xr:uid="{EE476BD8-D8E1-445A-9AB7-871F86E00707}"/>
    <cellStyle name="Normal 3 3 2 2 2 2 2" xfId="15632" xr:uid="{9C76124E-B70E-4A63-B45A-D890FE672D22}"/>
    <cellStyle name="Normal 3 3 2 2 2 3" xfId="13365" xr:uid="{BC1BFD18-FC7F-4566-A2DC-1B6F5065BE45}"/>
    <cellStyle name="Normal 3 3 2 2 3" xfId="503" xr:uid="{372C295D-0848-45F0-ACF0-758B95796D31}"/>
    <cellStyle name="Normal 3 3 2 2 3 2" xfId="13151" xr:uid="{FDF84F6D-6FAD-4B3F-8510-64768EEBA351}"/>
    <cellStyle name="Normal 3 3 2 2 4" xfId="919" xr:uid="{510FF93F-1553-4262-8018-A66C5DA030E3}"/>
    <cellStyle name="Normal 3 3 2 2 4 2" xfId="13566" xr:uid="{4565F037-0C8D-490A-BC74-A38CCDAB29F7}"/>
    <cellStyle name="Normal 3 3 2 2 5" xfId="3634" xr:uid="{E4247496-ACA9-4585-B051-5FA9760D601D}"/>
    <cellStyle name="Normal 3 3 2 2 5 2" xfId="15422" xr:uid="{5D135349-3EEE-42BF-91DB-38C8B3F28E6C}"/>
    <cellStyle name="Normal 3 3 2 2 6" xfId="5572" xr:uid="{2F3B6B5A-5F75-426A-BF3B-3596B6680792}"/>
    <cellStyle name="Normal 3 3 2 2 7" xfId="12938" xr:uid="{9283EA17-E453-4219-BDE8-5B2F1FBCE0F5}"/>
    <cellStyle name="Normal 3 3 2 3" xfId="615" xr:uid="{01DAC8F8-7EDF-4D9A-B591-64A78AA0C0EF}"/>
    <cellStyle name="Normal 3 3 2 3 2" xfId="2091" xr:uid="{288BB23E-08B1-431F-A1F5-4E8B741FF50A}"/>
    <cellStyle name="Normal 3 3 2 3 3" xfId="3741" xr:uid="{466EBFFA-9856-443C-9F80-BF0BD73F7AE4}"/>
    <cellStyle name="Normal 3 3 2 3 3 2" xfId="15529" xr:uid="{D3AD187B-520D-4E9D-814A-37D4DF985BE6}"/>
    <cellStyle name="Normal 3 3 2 3 4" xfId="13262" xr:uid="{F71BB450-BB3B-43B3-B2B4-29612457223A}"/>
    <cellStyle name="Normal 3 3 2 4" xfId="400" xr:uid="{8A590093-7E2E-4B5E-89CC-44EE0C2378EA}"/>
    <cellStyle name="Normal 3 3 2 4 2" xfId="13048" xr:uid="{AFC82B5F-0008-4FE0-8F79-9B377F865B86}"/>
    <cellStyle name="Normal 3 3 2 5" xfId="821" xr:uid="{F35655F4-7874-4F98-888C-9B0E319B866C}"/>
    <cellStyle name="Normal 3 3 2 5 10" xfId="2477" xr:uid="{5B22925A-2B94-48E2-AAED-CD8FCD2C6462}"/>
    <cellStyle name="Normal 3 3 2 5 10 2" xfId="1025" xr:uid="{D5156D32-A07C-4EF2-BD20-A338C8963180}"/>
    <cellStyle name="Normal 3 3 2 5 15" xfId="6706" xr:uid="{2FF3A37C-32F6-466A-B13A-70D4BB2D0E25}"/>
    <cellStyle name="Normal 3 3 2 5 2" xfId="5573" xr:uid="{5F775BFD-AFF7-41C7-8C5B-138ABA876949}"/>
    <cellStyle name="Normal 3 3 2 5 3" xfId="13468" xr:uid="{43AB4B13-3BAE-403D-AF71-E1D8A46FF6F8}"/>
    <cellStyle name="Normal 3 3 2 6" xfId="3531" xr:uid="{E5E51616-5BD7-42C0-AB23-4BE3266DD864}"/>
    <cellStyle name="Normal 3 3 2 6 2" xfId="15319" xr:uid="{24BF4CF9-DCE5-4EEA-90B1-8A9C73517120}"/>
    <cellStyle name="Normal 3 3 2 7" xfId="12835" xr:uid="{7546B241-EF91-4E10-9868-D96155CE886B}"/>
    <cellStyle name="Normal 3 3 2_3.15 Additional Data" xfId="6472" xr:uid="{008D0666-F00E-45FF-8988-1986BBB13367}"/>
    <cellStyle name="Normal 3 3 3" xfId="237" xr:uid="{79E0DCBD-EB54-48AD-B860-94F6939468EB}"/>
    <cellStyle name="Normal 3 3 3 2" xfId="668" xr:uid="{A0591744-5DC8-4D2C-891C-57A9E727A60B}"/>
    <cellStyle name="Normal 3 3 3 2 2" xfId="3794" xr:uid="{FB01C119-4312-49AD-A651-0C49E2B106F9}"/>
    <cellStyle name="Normal 3 3 3 2 2 2" xfId="15582" xr:uid="{10D47AB6-3406-435D-98D1-26C9CD05E940}"/>
    <cellStyle name="Normal 3 3 3 2 3" xfId="13315" xr:uid="{458454D5-AA0B-4B24-B09B-59852BC5A798}"/>
    <cellStyle name="Normal 3 3 3 3" xfId="453" xr:uid="{B1E1CADE-B37C-4A4F-8EFC-FA615E79DBD2}"/>
    <cellStyle name="Normal 3 3 3 3 2" xfId="13101" xr:uid="{CB51825D-A0B4-44B4-A32B-52CC364807A2}"/>
    <cellStyle name="Normal 3 3 3 4" xfId="871" xr:uid="{D6FA0510-DD27-4AB0-A96D-6ED45B91AD83}"/>
    <cellStyle name="Normal 3 3 3 4 2" xfId="13518" xr:uid="{8E45BF2D-2D4D-4BD6-9CEA-55CDAC72463F}"/>
    <cellStyle name="Normal 3 3 3 5" xfId="3584" xr:uid="{7F4902B6-971A-4CFD-8BE0-E0839D0D4915}"/>
    <cellStyle name="Normal 3 3 3 5 2" xfId="15372" xr:uid="{8CEAF2B1-097C-416E-A7DF-8A637140CAF6}"/>
    <cellStyle name="Normal 3 3 3 6" xfId="5574" xr:uid="{A14D1AA3-1C1C-4F4E-AC5E-2509F17EF17A}"/>
    <cellStyle name="Normal 3 3 3 7" xfId="12888" xr:uid="{2ACF0F33-941D-4361-95EE-7DE85ED2D9E8}"/>
    <cellStyle name="Normal 3 3 4" xfId="561" xr:uid="{D307402E-82CE-47F1-83E5-E2D6569837C7}"/>
    <cellStyle name="Normal 3 3 4 2" xfId="983" xr:uid="{E03A2D0C-8E9A-4173-B836-4594AE8C6E64}"/>
    <cellStyle name="Normal 3 3 4 3" xfId="3687" xr:uid="{A723A768-5088-4458-B116-133F7E25F269}"/>
    <cellStyle name="Normal 3 3 4 3 2" xfId="15475" xr:uid="{23ABF41B-7DD0-4BAC-8B5E-033C6DB31475}"/>
    <cellStyle name="Normal 3 3 4 4" xfId="6471" xr:uid="{497B35A1-70E0-4E72-A9EF-2D0825627121}"/>
    <cellStyle name="Normal 3 3 4 5" xfId="13208" xr:uid="{EF977516-AD3B-4CBB-86BE-6D7CCB75C0BB}"/>
    <cellStyle name="Normal 3 3 5" xfId="346" xr:uid="{ADD949B0-BA33-4C57-9447-DB3549CCB824}"/>
    <cellStyle name="Normal 3 3 5 2" xfId="1063" xr:uid="{CF032640-5176-47B6-9D11-86EF0C364B11}"/>
    <cellStyle name="Normal 3 3 5 2 2" xfId="13654" xr:uid="{AAAC2305-FD5D-41A9-9DA8-C2365F5E2C8B}"/>
    <cellStyle name="Normal 3 3 5 3" xfId="12994" xr:uid="{46AF73D2-0FFE-4B6B-BD5A-7605B747B3C6}"/>
    <cellStyle name="Normal 3 3 6" xfId="2090" xr:uid="{34CC72C9-B71D-46AD-ADDB-CDC8600A1825}"/>
    <cellStyle name="Normal 3 3 7" xfId="770" xr:uid="{9FAA8818-CE08-4B1E-84B2-A40AC22D4840}"/>
    <cellStyle name="Normal 3 3 7 2" xfId="13417" xr:uid="{8DB00847-3B0E-4EC8-9F1C-449E67BC923D}"/>
    <cellStyle name="Normal 3 3 8" xfId="3477" xr:uid="{37BDD8CB-D93E-493E-9150-50D7099ABBB0}"/>
    <cellStyle name="Normal 3 3 8 2" xfId="15265" xr:uid="{7455F07F-1099-47DC-81FB-BF0DD70610DF}"/>
    <cellStyle name="Normal 3 3 9" xfId="3859" xr:uid="{2503439B-3249-4CFE-B563-E16A88E10250}"/>
    <cellStyle name="Normal 3 3_GTO Non Operational Capex Roll-over submission (FINAL with property)" xfId="2092" xr:uid="{6DE3D7ED-9D8C-4C65-8773-78F3420AFFB2}"/>
    <cellStyle name="Normal 3 4" xfId="944" xr:uid="{2BC11DD3-6B90-4BA9-B30C-748BF1D37248}"/>
    <cellStyle name="Normal 3 4 2" xfId="2093" xr:uid="{DA016DE7-06E3-4315-AF3A-9743FE2BC49A}"/>
    <cellStyle name="Normal 3 4 2 2" xfId="6473" xr:uid="{E51B89C7-EA00-4F87-AF41-EE7CB803A49E}"/>
    <cellStyle name="Normal 3 5" xfId="998" xr:uid="{E217F78B-0FA9-4BB1-846D-B5E8CC7C677D}"/>
    <cellStyle name="Normal 3 5 2" xfId="2094" xr:uid="{AE9B361E-B8DC-41E5-A7C9-D2515BEFC491}"/>
    <cellStyle name="Normal 3 5 3" xfId="13622" xr:uid="{5FD06BA1-3F07-4666-800A-80A20EAAE750}"/>
    <cellStyle name="Normal 3 6" xfId="2095" xr:uid="{1A68CAD6-6C14-457E-96B1-0D54F13F8CFD}"/>
    <cellStyle name="Normal 3 7" xfId="2096" xr:uid="{52379070-B005-4D4A-9CDC-25992D5E2562}"/>
    <cellStyle name="Normal 3 8" xfId="2097" xr:uid="{FAF44684-1C97-47C0-BB51-CAA3E7789B18}"/>
    <cellStyle name="Normal 3 9" xfId="2098" xr:uid="{49DF8707-3071-413F-AD08-FC29DB2FF816}"/>
    <cellStyle name="Normal 3_3.15 Additional Data" xfId="6474" xr:uid="{CD63B104-A3E7-4A22-BDAF-9781A348E527}"/>
    <cellStyle name="Normal 30" xfId="296" xr:uid="{50BA5D18-3E3E-4395-A96D-12F075CADD77}"/>
    <cellStyle name="Normal 30 2" xfId="723" xr:uid="{92126FB8-A312-435D-8693-6BFB55159EF6}"/>
    <cellStyle name="Normal 30 2 2" xfId="13370" xr:uid="{4216E8C3-6DBD-4AC0-9995-6094C000B48B}"/>
    <cellStyle name="Normal 30 3" xfId="508" xr:uid="{05A4A94D-EA82-4A61-8DFD-F00D5DBB24FD}"/>
    <cellStyle name="Normal 30 3 2" xfId="13156" xr:uid="{F434FD22-9F2C-404A-9EA5-C1319F15168C}"/>
    <cellStyle name="Normal 30 4" xfId="923" xr:uid="{233FA2C8-24EB-446C-A3DA-5D95C1B753D9}"/>
    <cellStyle name="Normal 30 4 2" xfId="13570" xr:uid="{297D492A-98F8-4AEF-A1FD-DD596CE964BB}"/>
    <cellStyle name="Normal 30 5" xfId="3639" xr:uid="{C7CA40A3-A311-438C-B77D-2A6ECB3FE099}"/>
    <cellStyle name="Normal 30 5 2" xfId="15427" xr:uid="{8EEC6241-6EFF-4284-B866-E57C7EA3D4E2}"/>
    <cellStyle name="Normal 30 6" xfId="12945" xr:uid="{075B600C-1147-49F5-847E-F2313BCF8E5B}"/>
    <cellStyle name="Normal 31" xfId="3852" xr:uid="{62F1E890-7730-494E-88A8-3134BF4AA73B}"/>
    <cellStyle name="Normal 32" xfId="4284" xr:uid="{C781E34A-6EF1-448C-99A7-375BC9A228D3}"/>
    <cellStyle name="Normal 33" xfId="11101" xr:uid="{31462004-0FC4-4933-87D9-0E0EDA1327E9}"/>
    <cellStyle name="Normal 34" xfId="24164" xr:uid="{ACF7E97F-9D61-459A-8CEE-57B7898E3C90}"/>
    <cellStyle name="Normal 35" xfId="28051" xr:uid="{1F94F24C-B6BE-4D5B-B37F-F2B9499E5BA3}"/>
    <cellStyle name="Normal 36" xfId="30602" xr:uid="{19BE8834-1DAC-4550-A8B8-1C3984692277}"/>
    <cellStyle name="Normal 37" xfId="14" xr:uid="{9D15F82E-CE70-4EDA-A789-DF2C6B7B7BA2}"/>
    <cellStyle name="Normal 4" xfId="28" xr:uid="{71FB5FF1-EF2A-46CB-976D-1B5069E1FEEF}"/>
    <cellStyle name="Normal 4 10" xfId="6797" xr:uid="{6892F97D-86C2-4365-B933-63136FEDD2E8}"/>
    <cellStyle name="Normal 4 2" xfId="62" xr:uid="{F74B61A5-BC82-44A0-A3AB-B616D1AFB3C2}"/>
    <cellStyle name="Normal 4 2 10" xfId="3439" xr:uid="{C9CBC8C9-FF12-424E-BE46-5F283CB75DD1}"/>
    <cellStyle name="Normal 4 2 10 2" xfId="15227" xr:uid="{0B3BB25D-B7C4-470D-985C-91A7EE604D72}"/>
    <cellStyle name="Normal 4 2 11" xfId="12728" xr:uid="{72E399BA-50FA-4CE4-A754-79384E6ED5D2}"/>
    <cellStyle name="Normal 4 2 2" xfId="68" xr:uid="{B737922E-BFF2-4193-AA1F-EE7682063022}"/>
    <cellStyle name="Normal 4 2 2 2" xfId="2102" xr:uid="{6F6ABD2B-A362-48C7-9401-F153CCDD2297}"/>
    <cellStyle name="Normal 4 2 2 2 2" xfId="2103" xr:uid="{4DA4BFEE-50CC-4A9A-8C5A-68078ED3363E}"/>
    <cellStyle name="Normal 4 2 2 2 2 2" xfId="2104" xr:uid="{65EEB249-84AE-4894-8285-16709C6EAFA1}"/>
    <cellStyle name="Normal 4 2 2 2 2 3" xfId="2105" xr:uid="{04C0F353-37EA-478B-B7CE-50A4F95108A3}"/>
    <cellStyle name="Normal 4 2 2 2 2_ELEC SAP FCST UPLOAD" xfId="2106" xr:uid="{770DD4DF-17E7-41E1-A290-204553CAB2B9}"/>
    <cellStyle name="Normal 4 2 2 2 3" xfId="2107" xr:uid="{9AAEF34E-04A9-481A-AA12-AE9DFF47F3B2}"/>
    <cellStyle name="Normal 4 2 2 2 4" xfId="2108" xr:uid="{A9F46CBB-8AB8-42F5-AEC6-D3834980821A}"/>
    <cellStyle name="Normal 4 2 2 2 5" xfId="2109" xr:uid="{A6E4FCF2-3139-47ED-8316-5AD62CA53049}"/>
    <cellStyle name="Normal 4 2 2 2 6" xfId="2110" xr:uid="{32A0EB1D-9FAD-4132-869D-B247D8EE8E64}"/>
    <cellStyle name="Normal 4 2 2 2_ELEC SAP FCST UPLOAD" xfId="2111" xr:uid="{6CBD6840-2304-42A2-B28B-491BC5D59965}"/>
    <cellStyle name="Normal 4 2 2 3" xfId="2112" xr:uid="{30776836-969D-4193-82EE-871463174096}"/>
    <cellStyle name="Normal 4 2 2 3 2" xfId="2113" xr:uid="{0ED4C5E6-7118-4916-8EF2-D6C4596CF5CE}"/>
    <cellStyle name="Normal 4 2 2 3 3" xfId="2114" xr:uid="{63E11260-01B2-4301-9739-1075FAA7471B}"/>
    <cellStyle name="Normal 4 2 2 3_ELEC SAP FCST UPLOAD" xfId="2115" xr:uid="{A423006D-558E-4F70-8385-E504AC4FD367}"/>
    <cellStyle name="Normal 4 2 2 4" xfId="2116" xr:uid="{9BEF99BE-EFFB-4464-B83A-CBB4FB540723}"/>
    <cellStyle name="Normal 4 2 2 5" xfId="2117" xr:uid="{62A6389D-8D2C-458C-A3A8-DA11831D5BDB}"/>
    <cellStyle name="Normal 4 2 2 6" xfId="2118" xr:uid="{52969DDE-FC84-41CE-94F0-7B791F11A56F}"/>
    <cellStyle name="Normal 4 2 2 7" xfId="2101" xr:uid="{140A4052-1B27-48DC-972E-E7812056F0E3}"/>
    <cellStyle name="Normal 4 2 2_ELEC SAP FCST UPLOAD" xfId="2119" xr:uid="{E443F8EE-9524-4C9C-B838-36FADA38B444}"/>
    <cellStyle name="Normal 4 2 24" xfId="1019" xr:uid="{BAD18006-3FD4-4535-8378-82DCCDA9A6B1}"/>
    <cellStyle name="Normal 4 2 3" xfId="104" xr:uid="{42535A78-E3CF-4127-A8D5-32C699EFA3B6}"/>
    <cellStyle name="Normal 4 2 3 2" xfId="170" xr:uid="{B9662DEF-559A-46EC-A99A-900532DB0866}"/>
    <cellStyle name="Normal 4 2 3 2 2" xfId="272" xr:uid="{8B60E03B-FFE2-414D-80A4-BF123D0FAB13}"/>
    <cellStyle name="Normal 4 2 3 2 2 2" xfId="703" xr:uid="{C28463F1-8C1F-41F0-A0D4-0FCB01FD0F81}"/>
    <cellStyle name="Normal 4 2 3 2 2 2 2" xfId="3829" xr:uid="{3C802C25-344A-4587-985D-FB06BA1DB8AE}"/>
    <cellStyle name="Normal 4 2 3 2 2 2 2 2" xfId="15617" xr:uid="{1CF17BCF-BE8A-4517-9C16-8C98D3787F63}"/>
    <cellStyle name="Normal 4 2 3 2 2 2 3" xfId="13350" xr:uid="{FCFC05E3-3C62-4076-A2D7-D5A65D2161FE}"/>
    <cellStyle name="Normal 4 2 3 2 2 3" xfId="488" xr:uid="{321C4019-6345-4FA8-99E7-888B56B24447}"/>
    <cellStyle name="Normal 4 2 3 2 2 3 2" xfId="13136" xr:uid="{47EA744C-B3D1-4D20-9737-50360F829DC4}"/>
    <cellStyle name="Normal 4 2 3 2 2 4" xfId="905" xr:uid="{56C78B46-A29B-45CE-9DE3-6F930FCD5BA5}"/>
    <cellStyle name="Normal 4 2 3 2 2 4 2" xfId="13552" xr:uid="{DBCB3FDC-BCF6-4110-B6A3-9A209D21BB18}"/>
    <cellStyle name="Normal 4 2 3 2 2 5" xfId="3619" xr:uid="{D8CC8266-E0CE-4FF0-B74B-C34B44A2D562}"/>
    <cellStyle name="Normal 4 2 3 2 2 5 2" xfId="15407" xr:uid="{3104EB89-3624-429C-8226-22C07AF77318}"/>
    <cellStyle name="Normal 4 2 3 2 2 6" xfId="12923" xr:uid="{FB5F1E1E-320F-4B9C-AAD3-5A2F713B9F6A}"/>
    <cellStyle name="Normal 4 2 3 2 3" xfId="601" xr:uid="{308FE292-1757-4092-9355-A270D9DBAAA1}"/>
    <cellStyle name="Normal 4 2 3 2 3 2" xfId="2121" xr:uid="{48139ABC-1613-4BAB-BB92-449E74BE81CF}"/>
    <cellStyle name="Normal 4 2 3 2 3 3" xfId="3727" xr:uid="{8E3C1979-2D2E-4A61-8EC6-5D46E743FA08}"/>
    <cellStyle name="Normal 4 2 3 2 3 3 2" xfId="15515" xr:uid="{10738EA5-23D9-4189-96B6-80D8B3D427D0}"/>
    <cellStyle name="Normal 4 2 3 2 3 4" xfId="13248" xr:uid="{9ADDA95A-EAC7-4B4A-B138-B65D7E6B83A7}"/>
    <cellStyle name="Normal 4 2 3 2 4" xfId="386" xr:uid="{FC10611D-FD95-4E9C-B7D8-B532272D4411}"/>
    <cellStyle name="Normal 4 2 3 2 4 2" xfId="13034" xr:uid="{C9BD5D22-0463-458C-8110-4166D3BB61AC}"/>
    <cellStyle name="Normal 4 2 3 2 5" xfId="808" xr:uid="{28625B06-0095-420B-9864-636E9E1C2E54}"/>
    <cellStyle name="Normal 4 2 3 2 5 2" xfId="13455" xr:uid="{2F900D38-EDB2-4824-A5D9-A2D19549E5B3}"/>
    <cellStyle name="Normal 4 2 3 2 6" xfId="3517" xr:uid="{C8F021EF-E647-4466-90FE-0A170A4C7DF7}"/>
    <cellStyle name="Normal 4 2 3 2 6 2" xfId="15305" xr:uid="{D7C088AD-6CBD-486E-B128-75F8A15E6E32}"/>
    <cellStyle name="Normal 4 2 3 2 7" xfId="12821" xr:uid="{075FC84B-9C77-4EC2-B003-B1ED46FFEE87}"/>
    <cellStyle name="Normal 4 2 3 3" xfId="222" xr:uid="{E4202EA9-F8EA-4381-B513-4F95F92FD22E}"/>
    <cellStyle name="Normal 4 2 3 3 2" xfId="653" xr:uid="{A1A5BD22-80DA-4D85-9497-2A2BB29C72F2}"/>
    <cellStyle name="Normal 4 2 3 3 2 2" xfId="2122" xr:uid="{D580A518-9A2A-40CD-A4FC-070D5C3F0438}"/>
    <cellStyle name="Normal 4 2 3 3 2 3" xfId="3779" xr:uid="{C08B85DA-9E44-47A3-A068-6C16417A6D90}"/>
    <cellStyle name="Normal 4 2 3 3 2 3 2" xfId="15567" xr:uid="{11D58B72-E466-42C9-BB81-11B1D74CD644}"/>
    <cellStyle name="Normal 4 2 3 3 2 4" xfId="13300" xr:uid="{3F9E50C1-D902-47DC-9582-B6838F7740A6}"/>
    <cellStyle name="Normal 4 2 3 3 3" xfId="438" xr:uid="{7CB6C4E9-F3A2-4A8B-84B0-A1BFEEA1A96A}"/>
    <cellStyle name="Normal 4 2 3 3 3 2" xfId="13086" xr:uid="{E5217427-3FDD-462A-BEBC-30167C54BA65}"/>
    <cellStyle name="Normal 4 2 3 3 4" xfId="857" xr:uid="{855AE6A4-7D0D-4CFB-BA1A-51ED357966C7}"/>
    <cellStyle name="Normal 4 2 3 3 4 2" xfId="13504" xr:uid="{5A447AC3-1611-484C-9C90-D282F8620731}"/>
    <cellStyle name="Normal 4 2 3 3 5" xfId="3569" xr:uid="{50324066-66C4-4C8F-BFB7-885F7320CD23}"/>
    <cellStyle name="Normal 4 2 3 3 5 2" xfId="15357" xr:uid="{5A0EFD12-ABB5-4180-A7CB-8C88332A705B}"/>
    <cellStyle name="Normal 4 2 3 3 6" xfId="12873" xr:uid="{34CD4C52-2DCC-4CCD-BA82-F6E5B47B6BCC}"/>
    <cellStyle name="Normal 4 2 3 4" xfId="546" xr:uid="{C86C328C-890A-4208-901A-A77C3E79D3EA}"/>
    <cellStyle name="Normal 4 2 3 4 2" xfId="2120" xr:uid="{96803A34-D115-4089-8760-C244DDA834C3}"/>
    <cellStyle name="Normal 4 2 3 4 3" xfId="3672" xr:uid="{61AEFB34-9CD2-4B47-BE68-8377346BEA6A}"/>
    <cellStyle name="Normal 4 2 3 4 3 2" xfId="15460" xr:uid="{986B0DEC-82EE-4FBB-B283-2AF42AA58923}"/>
    <cellStyle name="Normal 4 2 3 4 4" xfId="13193" xr:uid="{AD8D4F3E-A4F9-4292-883F-A3E710E2E1E8}"/>
    <cellStyle name="Normal 4 2 3 5" xfId="331" xr:uid="{11210D40-0A0F-4F40-B9E4-6D392960F021}"/>
    <cellStyle name="Normal 4 2 3 5 2" xfId="12979" xr:uid="{692F5817-AC12-46A4-9806-D99214289A00}"/>
    <cellStyle name="Normal 4 2 3 6" xfId="756" xr:uid="{F0BD3FB4-45B1-4EF0-BAF5-33AA78873CF5}"/>
    <cellStyle name="Normal 4 2 3 6 2" xfId="13403" xr:uid="{4398B342-E39E-435D-A07B-5EFB181643D2}"/>
    <cellStyle name="Normal 4 2 3 7" xfId="3462" xr:uid="{0929AAE6-97CA-422D-BF3B-389651FD2592}"/>
    <cellStyle name="Normal 4 2 3 7 2" xfId="15250" xr:uid="{8C3BD8C0-4057-4565-8387-5ACD06088863}"/>
    <cellStyle name="Normal 4 2 3 8" xfId="12761" xr:uid="{F68DF87B-04EE-4A64-AFA8-253E75A0634E}"/>
    <cellStyle name="Normal 4 2 3_ELEC SAP FCST UPLOAD" xfId="2123" xr:uid="{FC1B83C0-5E30-4BC1-97A9-3FD758F4DEF6}"/>
    <cellStyle name="Normal 4 2 4" xfId="147" xr:uid="{38F5ABAF-F432-4C99-A0C2-91DFB3199363}"/>
    <cellStyle name="Normal 4 2 4 2" xfId="249" xr:uid="{AAB6CFC9-562A-4506-BAB0-ECAAC460A8B1}"/>
    <cellStyle name="Normal 4 2 4 2 2" xfId="680" xr:uid="{695B23BE-4D4B-46D5-8A0A-4D76F70FA0C2}"/>
    <cellStyle name="Normal 4 2 4 2 2 2" xfId="3806" xr:uid="{FF770FDA-812C-4721-89B5-2138BE6B0A57}"/>
    <cellStyle name="Normal 4 2 4 2 2 2 2" xfId="15594" xr:uid="{CF70F19D-5B88-4B08-B54D-41837FD393DE}"/>
    <cellStyle name="Normal 4 2 4 2 2 3" xfId="13327" xr:uid="{14F568B4-936C-4B11-8657-1E439E269BC5}"/>
    <cellStyle name="Normal 4 2 4 2 3" xfId="465" xr:uid="{7BF31663-643E-4A7B-8CCA-935436A98FB1}"/>
    <cellStyle name="Normal 4 2 4 2 3 2" xfId="13113" xr:uid="{0C7C0897-A170-47D3-8A9F-6CF5F1E00B5F}"/>
    <cellStyle name="Normal 4 2 4 2 4" xfId="882" xr:uid="{39E41133-2CB7-4BC1-B5E4-D45EB47F2E4D}"/>
    <cellStyle name="Normal 4 2 4 2 4 2" xfId="13529" xr:uid="{4F264E8B-B7F3-4DFF-ABE6-FACB47EA7089}"/>
    <cellStyle name="Normal 4 2 4 2 5" xfId="3596" xr:uid="{8FE340FA-C49F-4DA6-BC5E-5E5ADB64F79F}"/>
    <cellStyle name="Normal 4 2 4 2 5 2" xfId="15384" xr:uid="{4233CE3B-0460-47DF-8470-140FA8514D42}"/>
    <cellStyle name="Normal 4 2 4 2 6" xfId="12900" xr:uid="{32F9C043-2045-423B-B2F1-9B5900EDC39C}"/>
    <cellStyle name="Normal 4 2 4 3" xfId="578" xr:uid="{42ADFE89-EFF1-4B60-A282-E4BBB49032F1}"/>
    <cellStyle name="Normal 4 2 4 3 2" xfId="2124" xr:uid="{4384F2D1-D524-420A-BE7F-79547E99DDEF}"/>
    <cellStyle name="Normal 4 2 4 3 3" xfId="3704" xr:uid="{EA712F96-EA6A-4D99-AD2C-F65CED5BCD21}"/>
    <cellStyle name="Normal 4 2 4 3 3 2" xfId="15492" xr:uid="{F7999282-E09A-4F1A-BCC0-5298362EB504}"/>
    <cellStyle name="Normal 4 2 4 3 4" xfId="13225" xr:uid="{BA400053-78E3-4BB5-ABC7-57296E1B1B83}"/>
    <cellStyle name="Normal 4 2 4 4" xfId="363" xr:uid="{DADA96FC-780B-4B44-8208-5D7299B8D2BC}"/>
    <cellStyle name="Normal 4 2 4 4 2" xfId="13011" xr:uid="{13E76123-7BD1-4411-8917-41629AE44415}"/>
    <cellStyle name="Normal 4 2 4 5" xfId="786" xr:uid="{735E4EB4-44D5-4C26-B51D-4DDC0C41032D}"/>
    <cellStyle name="Normal 4 2 4 5 2" xfId="13433" xr:uid="{F0D70CD4-9521-48BD-AA83-9FC7C523C558}"/>
    <cellStyle name="Normal 4 2 4 6" xfId="3494" xr:uid="{B46CBC81-4E1B-4279-A355-B2E7FF210471}"/>
    <cellStyle name="Normal 4 2 4 6 2" xfId="15282" xr:uid="{E8009159-0F40-4D7B-A525-C8D568EA635E}"/>
    <cellStyle name="Normal 4 2 4 7" xfId="12798" xr:uid="{23B34189-6DC1-4551-8B2C-93D8A026E433}"/>
    <cellStyle name="Normal 4 2 5" xfId="198" xr:uid="{A150CFB5-2325-43BB-B843-698F0461ECBF}"/>
    <cellStyle name="Normal 4 2 5 2" xfId="629" xr:uid="{4DF33FEF-D747-4550-8CEB-0CF00AE6C921}"/>
    <cellStyle name="Normal 4 2 5 2 2" xfId="2125" xr:uid="{215D32C9-0B0B-49C1-A079-C1EB18309B4D}"/>
    <cellStyle name="Normal 4 2 5 2 3" xfId="3755" xr:uid="{609C6CB2-F259-4334-A8D8-E434AFF2F0D1}"/>
    <cellStyle name="Normal 4 2 5 2 3 2" xfId="15543" xr:uid="{50EBDA25-E513-43CB-9C19-4B136F940712}"/>
    <cellStyle name="Normal 4 2 5 2 4" xfId="13276" xr:uid="{C38A142D-6D19-459C-8F1F-81C52608539C}"/>
    <cellStyle name="Normal 4 2 5 3" xfId="414" xr:uid="{68FBA2EC-D30D-4787-8DB3-121B651ADD8C}"/>
    <cellStyle name="Normal 4 2 5 3 2" xfId="13062" xr:uid="{6021F3E0-619C-4546-94AF-90A666C17FA4}"/>
    <cellStyle name="Normal 4 2 5 4" xfId="834" xr:uid="{E04ECA92-F0FB-4169-8FF3-0C61BBEB38E7}"/>
    <cellStyle name="Normal 4 2 5 4 2" xfId="13481" xr:uid="{3238D1E8-0295-4B31-910D-36759EFE6561}"/>
    <cellStyle name="Normal 4 2 5 5" xfId="3545" xr:uid="{67933CA1-D33B-4BCB-9341-5152B116803D}"/>
    <cellStyle name="Normal 4 2 5 5 2" xfId="15333" xr:uid="{CB22367E-13E1-4395-A8E5-50F42DB89F9D}"/>
    <cellStyle name="Normal 4 2 5 6" xfId="12849" xr:uid="{52F96665-120C-4290-8625-84EAD7C2BF86}"/>
    <cellStyle name="Normal 4 2 6" xfId="522" xr:uid="{0E70F666-3447-45FA-B7DC-CEC4B3AD0509}"/>
    <cellStyle name="Normal 4 2 6 2" xfId="2126" xr:uid="{906213DE-58EB-481C-9304-3CC7E18AEAFB}"/>
    <cellStyle name="Normal 4 2 6 3" xfId="970" xr:uid="{B649CF11-CE6D-44D9-9A1F-8BFAE7FF8D1A}"/>
    <cellStyle name="Normal 4 2 6 4" xfId="3649" xr:uid="{8C1C458A-B3F5-4A81-BA29-74F8E3158BF8}"/>
    <cellStyle name="Normal 4 2 6 4 2" xfId="15437" xr:uid="{7FC36C96-3C9C-4834-85D9-24D721E28B89}"/>
    <cellStyle name="Normal 4 2 6 5" xfId="13169" xr:uid="{20018500-33C6-4D24-80E6-BE6964EEF673}"/>
    <cellStyle name="Normal 4 2 7" xfId="307" xr:uid="{DAEB84FD-6157-42CB-8A40-B3CBFB2EFA94}"/>
    <cellStyle name="Normal 4 2 7 2" xfId="2127" xr:uid="{5A39910A-749F-4035-96F2-72517FAF91C3}"/>
    <cellStyle name="Normal 4 2 7 3" xfId="12955" xr:uid="{6E5179BD-F339-4F26-9E5A-03D8A398A4B7}"/>
    <cellStyle name="Normal 4 2 8" xfId="2100" xr:uid="{7C29DAE0-2F02-406A-8C5F-C463C26F2B72}"/>
    <cellStyle name="Normal 4 2 9" xfId="733" xr:uid="{1E7D2113-1BD2-4815-B331-4D8DF240AF0E}"/>
    <cellStyle name="Normal 4 2 9 2" xfId="13380" xr:uid="{94FCB1B4-5684-4277-821B-96A4DA23347C}"/>
    <cellStyle name="Normal 4 2_ELEC SAP FCST UPLOAD" xfId="2128" xr:uid="{16872D85-58C0-4752-B18A-402CB903296B}"/>
    <cellStyle name="Normal 4 3" xfId="83" xr:uid="{1D78AF08-9FB9-4649-81E3-E3F0B297E08E}"/>
    <cellStyle name="Normal 4 3 2" xfId="2130" xr:uid="{9EE4D70F-33C1-45A7-99BC-081B86AC0DE2}"/>
    <cellStyle name="Normal 4 3 2 2" xfId="2131" xr:uid="{49291BBB-7A81-4943-823A-7957B7350F18}"/>
    <cellStyle name="Normal 4 3 2 3" xfId="2132" xr:uid="{2E31DD59-2730-417E-9FF8-283BEE4CC3EF}"/>
    <cellStyle name="Normal 4 3 2_ELEC SAP FCST UPLOAD" xfId="2133" xr:uid="{5AA5D2BA-5E12-46EE-85F5-FE95D09A48EA}"/>
    <cellStyle name="Normal 4 3 3" xfId="2134" xr:uid="{D9711D98-60A0-4394-8E4B-78781547025E}"/>
    <cellStyle name="Normal 4 3 4" xfId="2135" xr:uid="{ABD07134-BAB1-4135-A776-1DF6344BD149}"/>
    <cellStyle name="Normal 4 3 5" xfId="2136" xr:uid="{4157A2E3-153B-482A-A70F-9B871218D169}"/>
    <cellStyle name="Normal 4 3 6" xfId="2137" xr:uid="{84F10846-81A1-41A3-87B8-2971B8D0011D}"/>
    <cellStyle name="Normal 4 3 7" xfId="2129" xr:uid="{DA9636DB-FC24-4E7B-B20A-078EB0C74C68}"/>
    <cellStyle name="Normal 4 3_ELEC SAP FCST UPLOAD" xfId="2138" xr:uid="{1F1A2161-B4FD-42FD-B425-49C44077C55B}"/>
    <cellStyle name="Normal 4 4" xfId="949" xr:uid="{DDF7ED36-0219-4FC4-8538-A32FC13F056A}"/>
    <cellStyle name="Normal 4 4 2" xfId="2139" xr:uid="{717950B5-23B5-4679-9456-A7D3390C1E05}"/>
    <cellStyle name="Normal 4 5" xfId="1000" xr:uid="{EBB46745-48B0-4350-A3A5-F932A09DF698}"/>
    <cellStyle name="Normal 4 5 2" xfId="2140" xr:uid="{82275616-0E83-4BAC-BC8F-36075A5EB286}"/>
    <cellStyle name="Normal 4 5 3" xfId="13624" xr:uid="{571C0859-5A3E-434E-9051-C7BE039590D2}"/>
    <cellStyle name="Normal 4 6" xfId="2141" xr:uid="{6645688D-D8FB-4BA9-ACE5-FB185D4FDFA1}"/>
    <cellStyle name="Normal 4 7" xfId="2494" xr:uid="{7B03AFF3-0E89-4A35-955A-8B97E3AE0A02}"/>
    <cellStyle name="Normal 4 7 2" xfId="6475" xr:uid="{77992CF1-1EFA-4B87-8127-4466CCCC2377}"/>
    <cellStyle name="Normal 4 8" xfId="2099" xr:uid="{5346EDA7-6C46-4B40-A5CB-56D0A0758A42}"/>
    <cellStyle name="Normal 4 8 2" xfId="6783" xr:uid="{8A2023AF-CD7B-459B-9A1A-A4492EFCC574}"/>
    <cellStyle name="Normal 4 9" xfId="6801" xr:uid="{5D1D3364-8E28-4409-8B7F-983BC9692D9B}"/>
    <cellStyle name="Normal 4_ELEC SAP FCST UPLOAD" xfId="2142" xr:uid="{846DB51B-5A76-48A7-9C39-F4CE9485E0D6}"/>
    <cellStyle name="Normal 5" xfId="61" xr:uid="{58B93DDA-6EF1-4851-8CC5-1E2BC1CDFFA1}"/>
    <cellStyle name="Normal 5 10" xfId="6818" xr:uid="{18165217-C758-4BB7-B5B4-A95898741498}"/>
    <cellStyle name="Normal 5 2" xfId="971" xr:uid="{6D8E3846-632B-49CD-9CD4-FFE9E07F1EC4}"/>
    <cellStyle name="Normal 5 2 2" xfId="2145" xr:uid="{746DEC59-F5A1-42FD-9273-56F9AA4E217C}"/>
    <cellStyle name="Normal 5 2 2 2" xfId="2146" xr:uid="{B9DC994D-A1D8-424F-B382-1795F8322518}"/>
    <cellStyle name="Normal 5 2 2 3" xfId="2147" xr:uid="{F27CAF7C-2856-4A0D-9525-5BC7BDE92039}"/>
    <cellStyle name="Normal 5 2 2_ELEC SAP FCST UPLOAD" xfId="2148" xr:uid="{CCBCBEE0-AFE9-4C27-BEA8-9F0A451B77A8}"/>
    <cellStyle name="Normal 5 2 3" xfId="2149" xr:uid="{06D80B89-5582-490B-97A4-DB5CDC738661}"/>
    <cellStyle name="Normal 5 2 4" xfId="2150" xr:uid="{B3AD1AAA-CF00-4A17-B08E-40DCD83B2CA9}"/>
    <cellStyle name="Normal 5 2 5" xfId="2151" xr:uid="{5EC5081C-42B8-419C-AE93-744FD57DCEE4}"/>
    <cellStyle name="Normal 5 2 6" xfId="2152" xr:uid="{2C651BB6-56D5-4BD8-B615-EA3FDE53C537}"/>
    <cellStyle name="Normal 5 2 7" xfId="2144" xr:uid="{BF2D2F5A-6AF6-481C-B2D1-D25C0D71F031}"/>
    <cellStyle name="Normal 5 2_ELEC SAP FCST UPLOAD" xfId="2153" xr:uid="{1003A5B0-F11A-4EE7-82ED-BB1D664B844B}"/>
    <cellStyle name="Normal 5 3" xfId="950" xr:uid="{DC63AB71-10DA-4354-B423-98B4412211AA}"/>
    <cellStyle name="Normal 5 3 2" xfId="2154" xr:uid="{CBD972CE-9BBE-45BF-B69C-56F9BF781E55}"/>
    <cellStyle name="Normal 5 4" xfId="1002" xr:uid="{4A6F2CCE-B969-4763-BBFE-706D823A3CA7}"/>
    <cellStyle name="Normal 5 4 2" xfId="2155" xr:uid="{5DA74296-FC12-4967-8D33-E3DB155E8684}"/>
    <cellStyle name="Normal 5 4 3" xfId="13626" xr:uid="{0DAE307E-B1AC-4E2A-A33F-4B946B84AFD6}"/>
    <cellStyle name="Normal 5 5" xfId="2156" xr:uid="{C84DDD30-628F-4810-B17B-F262963B1657}"/>
    <cellStyle name="Normal 5 6" xfId="2143" xr:uid="{7F2F39D8-AE17-4435-9320-4EEB83A74844}"/>
    <cellStyle name="Normal 5 6 2" xfId="6476" xr:uid="{6C2A39D3-08A0-46ED-BCEF-6C51029F3DB6}"/>
    <cellStyle name="Normal 5 7" xfId="6789" xr:uid="{4FE52730-9691-4558-B07A-DB44D7AED60F}"/>
    <cellStyle name="Normal 5 8" xfId="6806" xr:uid="{3AC21068-2EC5-430C-9BD1-B95EBC04FA89}"/>
    <cellStyle name="Normal 5 9" xfId="6802" xr:uid="{A773E4FD-EC2F-4ED5-80C9-46960B801D7E}"/>
    <cellStyle name="Normal 5_ELEC SAP FCST UPLOAD" xfId="2157" xr:uid="{B006FE10-A414-42D4-B61A-4DBAC08753E0}"/>
    <cellStyle name="Normal 54" xfId="5575" xr:uid="{9E4ACE83-50F0-4A2B-AC78-227750B43921}"/>
    <cellStyle name="Normal 54 2 14" xfId="44" xr:uid="{8496245E-25BC-48DE-A968-990A29233B4C}"/>
    <cellStyle name="Normal 54 2 14 2" xfId="1053" xr:uid="{73B662CD-E251-4401-ABAB-EE2AC6546BBB}"/>
    <cellStyle name="Normal 54 22" xfId="935" xr:uid="{584314E9-8CFA-4492-A185-475FB1FCBE2D}"/>
    <cellStyle name="Normal 54 25" xfId="136" xr:uid="{9B66F20B-DE3A-4B3C-9079-E8F3C9B26AC9}"/>
    <cellStyle name="Normal 58" xfId="42" xr:uid="{408D43E4-3EE4-4615-A5FB-C07A578BABCC}"/>
    <cellStyle name="Normal 58 2" xfId="85" xr:uid="{31A4D587-687F-436E-9570-360D587EF80B}"/>
    <cellStyle name="Normal 58 4 2 2" xfId="1050" xr:uid="{D0456738-69D7-4E11-BF2C-D533C7F941FB}"/>
    <cellStyle name="Normal 58 4 2 5" xfId="1049" xr:uid="{D2A6A205-0508-4F16-B2C4-C2B1F138F041}"/>
    <cellStyle name="Normal 58 4 2 6" xfId="1048" xr:uid="{817AEC26-67C7-4A21-901D-0EFE60C0501E}"/>
    <cellStyle name="Normal 58 4 3 5" xfId="67" xr:uid="{62F2A6FF-FBF4-419C-87C9-8E130EA316A4}"/>
    <cellStyle name="Normal 58 4 3 5 3" xfId="122" xr:uid="{F5CC0232-221A-4DE5-9AA2-94AE19CD123B}"/>
    <cellStyle name="Normal 58 4 3 6" xfId="69" xr:uid="{A204F539-D0AA-42AE-8DBA-724C12F4B66B}"/>
    <cellStyle name="Normal 58 4 3 7" xfId="1056" xr:uid="{8EED32B9-35BE-4AB1-A528-EED17D89B98C}"/>
    <cellStyle name="Normal 6" xfId="66" xr:uid="{B7D0E53E-EF0B-4DA6-9150-1A3A96D3D8CD}"/>
    <cellStyle name="Normal 6 10" xfId="12730" xr:uid="{2A096982-A1C6-4AD3-9CA1-F5931B430D60}"/>
    <cellStyle name="Normal 6 2" xfId="105" xr:uid="{A82E954D-B605-45A0-90D0-FD9AEC3BC05E}"/>
    <cellStyle name="Normal 6 2 2" xfId="171" xr:uid="{84229313-710B-46C1-98A6-913160457D85}"/>
    <cellStyle name="Normal 6 2 2 2" xfId="273" xr:uid="{933012C9-FB60-4FBC-A7BF-A63C87F2B0B4}"/>
    <cellStyle name="Normal 6 2 2 2 2" xfId="704" xr:uid="{D077AFCC-CEB1-4220-9CD6-4B8DC9ACB160}"/>
    <cellStyle name="Normal 6 2 2 2 2 2" xfId="3830" xr:uid="{2FE4B2AE-DB5B-4849-98F3-97F3B9FFADF2}"/>
    <cellStyle name="Normal 6 2 2 2 2 2 2" xfId="15618" xr:uid="{4BCCD33E-A12C-4960-88EA-F61E866BD8E8}"/>
    <cellStyle name="Normal 6 2 2 2 2 3" xfId="13351" xr:uid="{D9DCA5FC-84C4-41D9-A739-441DEBCD7F52}"/>
    <cellStyle name="Normal 6 2 2 2 3" xfId="489" xr:uid="{0069D6E0-E985-4129-A914-7B83B0771E52}"/>
    <cellStyle name="Normal 6 2 2 2 3 2" xfId="13137" xr:uid="{D8BCF5D9-6F76-4243-B7E3-1CD0BFCFFDCD}"/>
    <cellStyle name="Normal 6 2 2 2 4" xfId="906" xr:uid="{34005F44-5E98-4F99-B74B-E7BEB28108D5}"/>
    <cellStyle name="Normal 6 2 2 2 4 2" xfId="13553" xr:uid="{2DA34A1E-AEC8-4637-8BD3-53138886E644}"/>
    <cellStyle name="Normal 6 2 2 2 5" xfId="3620" xr:uid="{0693423B-0934-4BBA-8844-0854DB7BCF37}"/>
    <cellStyle name="Normal 6 2 2 2 5 2" xfId="15408" xr:uid="{2300505A-42AE-4F6F-B878-E5D0E81E9621}"/>
    <cellStyle name="Normal 6 2 2 2 6" xfId="12924" xr:uid="{DDDC7740-A26B-47E8-BC30-C5074F7B818F}"/>
    <cellStyle name="Normal 6 2 2 3" xfId="602" xr:uid="{629259FC-66A8-4610-9EEE-3890C757DF33}"/>
    <cellStyle name="Normal 6 2 2 3 2" xfId="3728" xr:uid="{EDF22D71-854C-471F-94EE-471193BC8710}"/>
    <cellStyle name="Normal 6 2 2 3 2 2" xfId="15516" xr:uid="{92B4DAEC-04A2-4C6F-84DB-81E165A1F9D2}"/>
    <cellStyle name="Normal 6 2 2 3 3" xfId="13249" xr:uid="{6DD558CF-C9DC-424D-A82A-BF10424FE015}"/>
    <cellStyle name="Normal 6 2 2 4" xfId="387" xr:uid="{4CD74286-1850-4774-B0AF-9C8CA75550F5}"/>
    <cellStyle name="Normal 6 2 2 4 2" xfId="13035" xr:uid="{94F6CDED-D2E7-4F9D-8990-59439526E473}"/>
    <cellStyle name="Normal 6 2 2 5" xfId="809" xr:uid="{641BD627-63B0-4B74-B9F9-5A5E62B5B647}"/>
    <cellStyle name="Normal 6 2 2 5 2" xfId="13456" xr:uid="{28E30630-5DC1-4222-B506-7547F3BDCE4E}"/>
    <cellStyle name="Normal 6 2 2 6" xfId="3518" xr:uid="{C0F39F64-B7D6-4530-8399-544910CC508A}"/>
    <cellStyle name="Normal 6 2 2 6 2" xfId="15306" xr:uid="{C4EC4C7C-193D-439B-9CF2-1393D05874E6}"/>
    <cellStyle name="Normal 6 2 2 7" xfId="12822" xr:uid="{45651EB1-8BC6-4440-A27D-54F9CA33B77F}"/>
    <cellStyle name="Normal 6 2 3" xfId="223" xr:uid="{70B399FD-D87F-4CFC-89B4-287CFD002726}"/>
    <cellStyle name="Normal 6 2 3 2" xfId="654" xr:uid="{5DC7E52C-8BA2-44F9-BE05-E6667B83DCCF}"/>
    <cellStyle name="Normal 6 2 3 2 2" xfId="3780" xr:uid="{8F4244F4-BA54-4BB8-95F8-4099C5EDC6D1}"/>
    <cellStyle name="Normal 6 2 3 2 2 2" xfId="15568" xr:uid="{32421122-352E-4B32-872C-08DB4D403A60}"/>
    <cellStyle name="Normal 6 2 3 2 3" xfId="13301" xr:uid="{41CEE497-82A7-4204-8114-214E9FD754AD}"/>
    <cellStyle name="Normal 6 2 3 3" xfId="439" xr:uid="{264C2E2F-8AF0-45DC-8880-8F865F8973BA}"/>
    <cellStyle name="Normal 6 2 3 3 2" xfId="13087" xr:uid="{9D7403A2-6BA7-42C4-AC48-1AB79D50223B}"/>
    <cellStyle name="Normal 6 2 3 4" xfId="858" xr:uid="{152CE2BF-B186-4AE7-ADD3-795E87AAFE7E}"/>
    <cellStyle name="Normal 6 2 3 4 2" xfId="13505" xr:uid="{CF0D8BF1-06BC-434A-B151-28808E11270A}"/>
    <cellStyle name="Normal 6 2 3 5" xfId="3570" xr:uid="{F3EEFED2-014B-4491-A4CF-04218369C5EF}"/>
    <cellStyle name="Normal 6 2 3 5 2" xfId="15358" xr:uid="{9F12FA1D-100C-4EBD-A591-A9694D6A4C88}"/>
    <cellStyle name="Normal 6 2 3 6" xfId="12874" xr:uid="{640AAE68-6BA6-4B8D-85DE-215E558532AC}"/>
    <cellStyle name="Normal 6 2 4" xfId="547" xr:uid="{169C65F9-C471-4481-A5F3-771B1CA466D3}"/>
    <cellStyle name="Normal 6 2 4 2" xfId="974" xr:uid="{4B4B1644-2743-43D1-927A-5DF6253CA91E}"/>
    <cellStyle name="Normal 6 2 4 3" xfId="3673" xr:uid="{66A9FF30-5B7C-44E7-BEF6-2CADD0218279}"/>
    <cellStyle name="Normal 6 2 4 3 2" xfId="15461" xr:uid="{1D19F414-1F32-48C0-9E6B-4A8532C40168}"/>
    <cellStyle name="Normal 6 2 4 4" xfId="13194" xr:uid="{15AEC877-18E8-4C99-B8FD-0E37C67D31F5}"/>
    <cellStyle name="Normal 6 2 5" xfId="332" xr:uid="{18386C5E-8379-48D4-8185-3DEB36437384}"/>
    <cellStyle name="Normal 6 2 5 2" xfId="12980" xr:uid="{3D69816D-3371-4689-8A88-334E3D80D2C5}"/>
    <cellStyle name="Normal 6 2 6" xfId="757" xr:uid="{F9C16E24-22F0-428F-9737-627A642EA308}"/>
    <cellStyle name="Normal 6 2 6 2" xfId="13404" xr:uid="{B95F1171-6A29-45F5-AA2E-E2D59189DA21}"/>
    <cellStyle name="Normal 6 2 7" xfId="3463" xr:uid="{36E31AFD-686E-481D-906D-06DB59DC0A23}"/>
    <cellStyle name="Normal 6 2 7 2" xfId="15251" xr:uid="{704323D3-2517-43EF-83F9-7B1622C98350}"/>
    <cellStyle name="Normal 6 2 8" xfId="6477" xr:uid="{42984107-DC27-4929-9D27-6777D0C8FA15}"/>
    <cellStyle name="Normal 6 2 9" xfId="12762" xr:uid="{E3A2BCF8-E000-4954-897D-38CC2486F13E}"/>
    <cellStyle name="Normal 6 3" xfId="148" xr:uid="{BABD8955-D6E0-499F-B156-E4707884CFDA}"/>
    <cellStyle name="Normal 6 3 2" xfId="250" xr:uid="{64221210-7898-4572-8033-B170DF61DF4B}"/>
    <cellStyle name="Normal 6 3 2 2" xfId="681" xr:uid="{AB31B8F6-00EA-490D-8AA0-431B6FD044D5}"/>
    <cellStyle name="Normal 6 3 2 2 2" xfId="3807" xr:uid="{7DE4C698-0859-4C70-8592-41C83317AA63}"/>
    <cellStyle name="Normal 6 3 2 2 2 2" xfId="15595" xr:uid="{AB1E894D-08C7-4EA7-8C74-593DC701AD25}"/>
    <cellStyle name="Normal 6 3 2 2 3" xfId="13328" xr:uid="{318BB438-57F0-4A08-875F-1D2E64DB1D5F}"/>
    <cellStyle name="Normal 6 3 2 3" xfId="466" xr:uid="{C98DF652-E979-4D7D-BB07-08A3E6491F46}"/>
    <cellStyle name="Normal 6 3 2 3 2" xfId="13114" xr:uid="{BA35A08C-6CDD-4E7B-89A2-0B1993CF6219}"/>
    <cellStyle name="Normal 6 3 2 4" xfId="883" xr:uid="{A5DDA9F4-9AF7-4E6D-993B-2B3DEEEEC25E}"/>
    <cellStyle name="Normal 6 3 2 4 2" xfId="13530" xr:uid="{7D22528B-5620-419F-BD03-AC41BFB9759A}"/>
    <cellStyle name="Normal 6 3 2 5" xfId="3597" xr:uid="{EE80F3C9-44F3-4C00-99EF-6DCEAA111CDA}"/>
    <cellStyle name="Normal 6 3 2 5 2" xfId="15385" xr:uid="{067037A4-7CF6-466F-9482-D2A1AD4FC01D}"/>
    <cellStyle name="Normal 6 3 2 6" xfId="12901" xr:uid="{9E0D3328-3696-4146-9B5A-99D8F774C6D4}"/>
    <cellStyle name="Normal 6 3 3" xfId="579" xr:uid="{8AC51F5F-0081-45B5-A467-EE27DAFB0F7A}"/>
    <cellStyle name="Normal 6 3 3 2" xfId="3705" xr:uid="{80D11E6C-757F-4951-88FD-A8ED30B3CF2D}"/>
    <cellStyle name="Normal 6 3 3 2 2" xfId="15493" xr:uid="{06653C9F-05FD-44D7-920B-5FA088A830B3}"/>
    <cellStyle name="Normal 6 3 3 3" xfId="13226" xr:uid="{2AE41D18-2CAE-4385-9F9E-99D5F440E702}"/>
    <cellStyle name="Normal 6 3 4" xfId="364" xr:uid="{5FA127E5-2484-4A11-9F94-C447DBCB22F4}"/>
    <cellStyle name="Normal 6 3 4 2" xfId="13012" xr:uid="{BDA4209D-BDFB-48ED-9B3E-5FD110E77BCB}"/>
    <cellStyle name="Normal 6 3 5" xfId="787" xr:uid="{33689723-BFB8-44CC-8980-7E3776824B19}"/>
    <cellStyle name="Normal 6 3 5 2" xfId="13434" xr:uid="{B5AAB668-073A-4439-89B0-C26331F6A910}"/>
    <cellStyle name="Normal 6 3 6" xfId="3495" xr:uid="{A86F0337-29EB-43BC-92DF-656E15AB3560}"/>
    <cellStyle name="Normal 6 3 6 2" xfId="15283" xr:uid="{CA6AE305-F4C1-4859-A2CB-56F2C76F2F39}"/>
    <cellStyle name="Normal 6 3 7" xfId="6792" xr:uid="{CB029976-EB08-4A96-B1F1-5F8146F40A0C}"/>
    <cellStyle name="Normal 6 3 8" xfId="12799" xr:uid="{D1E6D159-7DBC-4C98-8B5F-E1196BAD608B}"/>
    <cellStyle name="Normal 6 4" xfId="199" xr:uid="{127E1BD2-1983-4CE3-A4AB-4204338A4C07}"/>
    <cellStyle name="Normal 6 4 2" xfId="630" xr:uid="{2C4451CD-BD04-4C0A-95F4-68DFC5C76E0D}"/>
    <cellStyle name="Normal 6 4 2 2" xfId="3756" xr:uid="{638E9F5A-6A41-4977-BE81-094249523D2E}"/>
    <cellStyle name="Normal 6 4 2 2 2" xfId="15544" xr:uid="{4BF210A6-EA35-4416-AB84-2DD4F2C08D1C}"/>
    <cellStyle name="Normal 6 4 2 3" xfId="13277" xr:uid="{8F334AF0-6123-4161-9704-2C37D08E8609}"/>
    <cellStyle name="Normal 6 4 3" xfId="415" xr:uid="{0CB7C63E-5836-4707-9FAD-C705E39C6BAF}"/>
    <cellStyle name="Normal 6 4 3 2" xfId="13063" xr:uid="{FF5DDBEB-3AA3-483F-95A2-1AA9571A60CD}"/>
    <cellStyle name="Normal 6 4 4" xfId="835" xr:uid="{02724439-351E-44E8-BA61-4B7534F82E8D}"/>
    <cellStyle name="Normal 6 4 4 2" xfId="13482" xr:uid="{BD57550D-510D-479A-8A66-F0470F2259DC}"/>
    <cellStyle name="Normal 6 4 5" xfId="3546" xr:uid="{E53FC9BE-8D8A-4090-BAFB-6BEA02CB9B43}"/>
    <cellStyle name="Normal 6 4 5 2" xfId="15334" xr:uid="{B233E5D5-AB0C-49E2-BC07-8F1E8FEDEA11}"/>
    <cellStyle name="Normal 6 4 6" xfId="12850" xr:uid="{63724016-E064-4DB2-A26F-F3865FCE1972}"/>
    <cellStyle name="Normal 6 5" xfId="523" xr:uid="{A233F77C-8EB8-4063-9059-69F02AE59AB5}"/>
    <cellStyle name="Normal 6 5 2" xfId="953" xr:uid="{4A9BC164-9ADA-4756-80CF-CDAFB0C1D3FC}"/>
    <cellStyle name="Normal 6 5 3" xfId="3650" xr:uid="{E1390322-E0FD-41F6-916A-958B0ADF9F7B}"/>
    <cellStyle name="Normal 6 5 3 2" xfId="15438" xr:uid="{B4FA9407-1B6E-4A57-AB46-BCBC1CEA40F1}"/>
    <cellStyle name="Normal 6 5 4" xfId="13170" xr:uid="{655E0B9B-76A8-4F73-9934-B2E1ABE9AD92}"/>
    <cellStyle name="Normal 6 6" xfId="308" xr:uid="{6297837E-C55B-401F-9FBC-AA19901631AB}"/>
    <cellStyle name="Normal 6 6 2" xfId="1004" xr:uid="{002F6867-F922-49BC-9E15-F7143CAFD625}"/>
    <cellStyle name="Normal 6 6 3" xfId="12956" xr:uid="{3E784026-7DFC-47D8-AB44-D858B07F73D6}"/>
    <cellStyle name="Normal 6 7" xfId="2158" xr:uid="{C4BE216A-31E8-4EDD-A9A2-2E90B77F4FD7}"/>
    <cellStyle name="Normal 6 8" xfId="734" xr:uid="{CB1B2B00-BE34-4B43-B82D-EFF244112660}"/>
    <cellStyle name="Normal 6 8 2" xfId="13381" xr:uid="{BEC2F546-7473-464A-B68D-0B6C7E7C12C7}"/>
    <cellStyle name="Normal 6 9" xfId="3440" xr:uid="{E5E21662-74CA-4DC8-9680-4CF22DDAFAB0}"/>
    <cellStyle name="Normal 6 9 2" xfId="15228" xr:uid="{AA877928-945F-4992-912A-037078D79BA3}"/>
    <cellStyle name="Normal 60 2 2" xfId="1026" xr:uid="{4D151C1C-753F-4127-8C96-C4D3363E8058}"/>
    <cellStyle name="Normal 60 2 2 3" xfId="1032" xr:uid="{90E612F6-2949-411D-9A69-AA5C8927EA93}"/>
    <cellStyle name="Normal 61 3 2" xfId="1021" xr:uid="{30B6C7E8-B257-4344-98DB-A2FB0DD38BD1}"/>
    <cellStyle name="Normal 62 2 2 2" xfId="1030" xr:uid="{98F12033-3376-4E7F-A8E5-279E076B91B1}"/>
    <cellStyle name="Normal 63 3 3 2" xfId="48" xr:uid="{95E0581F-6025-4909-AD3B-606F5F689815}"/>
    <cellStyle name="Normal 63 3 3 2 2" xfId="98" xr:uid="{994C7CCF-1F93-44EF-B080-59C61CF24406}"/>
    <cellStyle name="Normal 63 3 3 2 2 2" xfId="164" xr:uid="{D26C3D8F-5C45-4DF1-8277-8B3EC9AE5D65}"/>
    <cellStyle name="Normal 63 3 3 2 2 2 2" xfId="266" xr:uid="{9892192B-2852-4A7B-B891-2028AA4ABCB1}"/>
    <cellStyle name="Normal 63 3 3 2 2 2 2 2" xfId="697" xr:uid="{C8937F4E-1BF6-422E-8DD4-60307357E284}"/>
    <cellStyle name="Normal 63 3 3 2 2 2 2 2 2" xfId="3823" xr:uid="{89CDFDA8-E987-47B3-B0FE-CF26BE720CF8}"/>
    <cellStyle name="Normal 63 3 3 2 2 2 2 2 2 2" xfId="15611" xr:uid="{999F457D-10CB-4D20-84E7-E3F01FED88F0}"/>
    <cellStyle name="Normal 63 3 3 2 2 2 2 2 3" xfId="13344" xr:uid="{CFE8E2F6-D4FC-4C18-A399-2F8FE388E4C2}"/>
    <cellStyle name="Normal 63 3 3 2 2 2 2 3" xfId="482" xr:uid="{232C6FC2-F38B-4DCC-94F2-B06DC3F4C478}"/>
    <cellStyle name="Normal 63 3 3 2 2 2 2 3 2" xfId="13130" xr:uid="{5AFC5712-D11D-4F6E-A9DC-310939A41E04}"/>
    <cellStyle name="Normal 63 3 3 2 2 2 2 4" xfId="899" xr:uid="{DD35ABC9-5B26-4A23-BE65-A1EBDAA63BCB}"/>
    <cellStyle name="Normal 63 3 3 2 2 2 2 4 2" xfId="13546" xr:uid="{854A5873-3010-4559-8E7C-FF3E9A57D34A}"/>
    <cellStyle name="Normal 63 3 3 2 2 2 2 5" xfId="3613" xr:uid="{CB105D25-D8E0-4913-B68B-51160F3EC129}"/>
    <cellStyle name="Normal 63 3 3 2 2 2 2 5 2" xfId="15401" xr:uid="{556F6DCF-90BE-43E6-9255-68E39F8B0C02}"/>
    <cellStyle name="Normal 63 3 3 2 2 2 2 6" xfId="12917" xr:uid="{05D8C550-77B4-4111-BCFE-4F8F841599C4}"/>
    <cellStyle name="Normal 63 3 3 2 2 2 3" xfId="595" xr:uid="{59BBDB77-64F8-41D7-BADD-4BD9BEDF278A}"/>
    <cellStyle name="Normal 63 3 3 2 2 2 3 2" xfId="3721" xr:uid="{405225B6-8786-4919-A911-F1B2BEE021C4}"/>
    <cellStyle name="Normal 63 3 3 2 2 2 3 2 2" xfId="15509" xr:uid="{93EC9142-1514-4337-B23A-10C89278F6D8}"/>
    <cellStyle name="Normal 63 3 3 2 2 2 3 3" xfId="13242" xr:uid="{FCD8C052-698C-4CA8-B441-0E82D440036D}"/>
    <cellStyle name="Normal 63 3 3 2 2 2 4" xfId="380" xr:uid="{5107E13C-1907-4C86-9FD3-2DB49BDB4A92}"/>
    <cellStyle name="Normal 63 3 3 2 2 2 4 2" xfId="13028" xr:uid="{FC33548B-843B-4A83-95B5-FAF70A88F83C}"/>
    <cellStyle name="Normal 63 3 3 2 2 2 5" xfId="802" xr:uid="{87044AD7-891D-4338-BBC5-6E9F8045B57E}"/>
    <cellStyle name="Normal 63 3 3 2 2 2 5 2" xfId="13449" xr:uid="{006E9B51-AD0C-47C6-A95E-4EE214DAF648}"/>
    <cellStyle name="Normal 63 3 3 2 2 2 6" xfId="3511" xr:uid="{F04414A2-28B8-41D4-B601-21EC4CFD6058}"/>
    <cellStyle name="Normal 63 3 3 2 2 2 6 2" xfId="15299" xr:uid="{9C4B1B3B-1963-423F-86B8-F2F8CBEC02AD}"/>
    <cellStyle name="Normal 63 3 3 2 2 2 7" xfId="12815" xr:uid="{23198AE7-D3EF-4E26-9D16-D77510535DB2}"/>
    <cellStyle name="Normal 63 3 3 2 2 3" xfId="216" xr:uid="{2C3A56E8-D7B3-412F-B19F-143B5595EAA8}"/>
    <cellStyle name="Normal 63 3 3 2 2 3 2" xfId="647" xr:uid="{827353AB-318A-48DF-A349-416E57FE30F7}"/>
    <cellStyle name="Normal 63 3 3 2 2 3 2 2" xfId="3773" xr:uid="{80A94FD3-3CF9-4292-84F6-237F7C3052D7}"/>
    <cellStyle name="Normal 63 3 3 2 2 3 2 2 2" xfId="15561" xr:uid="{F4F2C8A4-0450-44F5-84D6-BCB46C4320E7}"/>
    <cellStyle name="Normal 63 3 3 2 2 3 2 3" xfId="13294" xr:uid="{C5246664-7E90-4EF8-A032-7A7A5AC362D4}"/>
    <cellStyle name="Normal 63 3 3 2 2 3 3" xfId="432" xr:uid="{C070FE51-E6DF-4A66-8BC2-84C0D08BA80A}"/>
    <cellStyle name="Normal 63 3 3 2 2 3 3 2" xfId="13080" xr:uid="{3A8AD7A4-34D6-454D-9245-305402447D66}"/>
    <cellStyle name="Normal 63 3 3 2 2 3 4" xfId="851" xr:uid="{928C926D-0BC8-4ACD-944B-0DC17E25D592}"/>
    <cellStyle name="Normal 63 3 3 2 2 3 4 2" xfId="13498" xr:uid="{E11673E7-E092-4315-9DEA-9F13C4B4FEF6}"/>
    <cellStyle name="Normal 63 3 3 2 2 3 5" xfId="3563" xr:uid="{CCA8050B-330F-48FB-AD23-D2D25127C1DD}"/>
    <cellStyle name="Normal 63 3 3 2 2 3 5 2" xfId="15351" xr:uid="{175BE0D4-EBF6-4D3F-A607-10012554D3B7}"/>
    <cellStyle name="Normal 63 3 3 2 2 3 6" xfId="12867" xr:uid="{457D75C9-3059-46D9-9925-0219B3D8561B}"/>
    <cellStyle name="Normal 63 3 3 2 2 4" xfId="540" xr:uid="{BC24E83D-1CAF-411D-8EC5-6D87063F4471}"/>
    <cellStyle name="Normal 63 3 3 2 2 4 2" xfId="3666" xr:uid="{993E1B16-1DAE-4FAE-AE05-BC3324714B29}"/>
    <cellStyle name="Normal 63 3 3 2 2 4 2 2" xfId="15454" xr:uid="{231FEE0D-3C9C-4A63-9C6A-2665A03BA467}"/>
    <cellStyle name="Normal 63 3 3 2 2 4 3" xfId="13187" xr:uid="{2838A39B-B358-4A70-B8A2-DC72D1BAC5DE}"/>
    <cellStyle name="Normal 63 3 3 2 2 5" xfId="325" xr:uid="{D8A8C039-29D9-449B-AC24-2A32F0FE8D0A}"/>
    <cellStyle name="Normal 63 3 3 2 2 5 2" xfId="12973" xr:uid="{503E07E0-FBBD-4D53-BCB5-92CF765B0E7A}"/>
    <cellStyle name="Normal 63 3 3 2 2 6" xfId="750" xr:uid="{EE1BA358-FF10-4A96-925D-E9D95C61A919}"/>
    <cellStyle name="Normal 63 3 3 2 2 6 2" xfId="13397" xr:uid="{F485EDC4-A4DC-4841-A55C-B87D6BF196C4}"/>
    <cellStyle name="Normal 63 3 3 2 2 7" xfId="3456" xr:uid="{C26453A9-3B93-4461-9B67-5060A961E837}"/>
    <cellStyle name="Normal 63 3 3 2 2 7 2" xfId="15244" xr:uid="{77000A40-C464-4F29-88D6-6D0FFA809CCE}"/>
    <cellStyle name="Normal 63 3 3 2 2 8" xfId="12755" xr:uid="{47D806CE-CCF2-4385-972C-8C1E13E23C66}"/>
    <cellStyle name="Normal 63 3 3 2 3" xfId="141" xr:uid="{AFAA5BAB-405B-45C5-9F0D-EBF05D4048DD}"/>
    <cellStyle name="Normal 63 3 3 2 3 2" xfId="243" xr:uid="{3680F8DE-5298-4A31-BC92-EAC3BFE0973E}"/>
    <cellStyle name="Normal 63 3 3 2 3 2 2" xfId="674" xr:uid="{68F8E90F-FE05-491A-ACEF-604DD8A34D57}"/>
    <cellStyle name="Normal 63 3 3 2 3 2 2 2" xfId="3800" xr:uid="{6BD70064-AB4D-472E-A496-41B7A0456D4D}"/>
    <cellStyle name="Normal 63 3 3 2 3 2 2 2 2" xfId="15588" xr:uid="{7ACC6999-F3C2-48FF-A6B3-F4CB6BA90290}"/>
    <cellStyle name="Normal 63 3 3 2 3 2 2 3" xfId="13321" xr:uid="{DBC04BCE-03C9-4CA1-A2CF-057A3DB55A72}"/>
    <cellStyle name="Normal 63 3 3 2 3 2 3" xfId="459" xr:uid="{D5E2780C-FA34-4B6B-90C2-24DDB0545355}"/>
    <cellStyle name="Normal 63 3 3 2 3 2 3 2" xfId="13107" xr:uid="{4A7B0240-7039-417C-8E33-238813D7F451}"/>
    <cellStyle name="Normal 63 3 3 2 3 2 4" xfId="876" xr:uid="{C95AB9CF-2F59-4794-9CD4-B62BA414A854}"/>
    <cellStyle name="Normal 63 3 3 2 3 2 4 2" xfId="13523" xr:uid="{EBA01D12-65E5-42B7-B79C-D6FAC2D2AC7B}"/>
    <cellStyle name="Normal 63 3 3 2 3 2 5" xfId="3590" xr:uid="{5192318B-3634-4777-8941-BC722B9538B1}"/>
    <cellStyle name="Normal 63 3 3 2 3 2 5 2" xfId="15378" xr:uid="{5BF9CAC2-1E16-4A14-B46A-03A286085027}"/>
    <cellStyle name="Normal 63 3 3 2 3 2 6" xfId="12894" xr:uid="{79D05EF6-5A8B-4C35-8410-0D92C31712DE}"/>
    <cellStyle name="Normal 63 3 3 2 3 3" xfId="572" xr:uid="{9A62E252-6E07-4092-BBE0-AAD9F820A317}"/>
    <cellStyle name="Normal 63 3 3 2 3 3 2" xfId="3698" xr:uid="{CBC77BE6-F7A6-4063-9969-7D5698AC2F74}"/>
    <cellStyle name="Normal 63 3 3 2 3 3 2 2" xfId="15486" xr:uid="{370EF918-5308-461B-BC88-67D6B00898C3}"/>
    <cellStyle name="Normal 63 3 3 2 3 3 3" xfId="13219" xr:uid="{0EEB2B4E-6B1E-4C0C-AC66-E0A61700C473}"/>
    <cellStyle name="Normal 63 3 3 2 3 4" xfId="357" xr:uid="{943B37A5-71B1-4F13-AF7D-72E7C7E77E28}"/>
    <cellStyle name="Normal 63 3 3 2 3 4 2" xfId="13005" xr:uid="{1FB0D21D-8FA7-4859-9A9E-7C769584EEA7}"/>
    <cellStyle name="Normal 63 3 3 2 3 5" xfId="780" xr:uid="{A1CEBE8B-9C2F-4B5B-82BB-1432B0C9EAE8}"/>
    <cellStyle name="Normal 63 3 3 2 3 5 2" xfId="13427" xr:uid="{E8CE968E-DDE9-4025-8E0F-819CD938C8AD}"/>
    <cellStyle name="Normal 63 3 3 2 3 6" xfId="3488" xr:uid="{7F5E88FB-2601-49DD-B0CC-1D1F9426FBD7}"/>
    <cellStyle name="Normal 63 3 3 2 3 6 2" xfId="15276" xr:uid="{D9C1F37E-EF0E-48B2-A6C7-67250E6E031F}"/>
    <cellStyle name="Normal 63 3 3 2 3 7" xfId="12792" xr:uid="{CC728690-D550-4727-9625-FCF3C121F6E9}"/>
    <cellStyle name="Normal 63 3 3 2 4" xfId="192" xr:uid="{390277A5-8C15-4AD1-9E31-5951220CC779}"/>
    <cellStyle name="Normal 63 3 3 2 4 2" xfId="623" xr:uid="{28F8B359-7171-4CD9-889A-C955EC0E7CCF}"/>
    <cellStyle name="Normal 63 3 3 2 4 2 2" xfId="3749" xr:uid="{431A1EBB-4BF9-4788-BB23-967DFE0B05F1}"/>
    <cellStyle name="Normal 63 3 3 2 4 2 2 2" xfId="15537" xr:uid="{5C33230A-A265-42EE-8E3C-5557B46E69D3}"/>
    <cellStyle name="Normal 63 3 3 2 4 2 3" xfId="13270" xr:uid="{406ED5FB-BC31-41DC-BD24-F55A2FFF91CD}"/>
    <cellStyle name="Normal 63 3 3 2 4 3" xfId="408" xr:uid="{4FA95956-260A-4CCE-9254-40509D493917}"/>
    <cellStyle name="Normal 63 3 3 2 4 3 2" xfId="13056" xr:uid="{6A73AE39-5C70-45FE-8D24-62FDC143CB3C}"/>
    <cellStyle name="Normal 63 3 3 2 4 4" xfId="828" xr:uid="{20D12E55-84C9-4AE8-8473-7311CF90A92E}"/>
    <cellStyle name="Normal 63 3 3 2 4 4 2" xfId="13475" xr:uid="{2520CD38-3276-46E2-A7D4-949D7385C685}"/>
    <cellStyle name="Normal 63 3 3 2 4 5" xfId="3539" xr:uid="{EA4342DC-8A26-48C3-8B67-6FC5EDC17272}"/>
    <cellStyle name="Normal 63 3 3 2 4 5 2" xfId="15327" xr:uid="{06A2E84A-ADDE-45C5-B48C-9EA2FA8A9DA1}"/>
    <cellStyle name="Normal 63 3 3 2 4 6" xfId="12843" xr:uid="{53B3CE9F-165D-4A7F-8E2E-5F6F96C25A30}"/>
    <cellStyle name="Normal 63 3 3 2 5" xfId="516" xr:uid="{4DFD620F-554C-49B2-98A4-931BC497D3A1}"/>
    <cellStyle name="Normal 63 3 3 2 5 2" xfId="3643" xr:uid="{2C729253-1711-4C84-9010-447AEEF3AAAA}"/>
    <cellStyle name="Normal 63 3 3 2 5 2 2" xfId="15431" xr:uid="{95E082C0-D24C-4EBC-AF61-2A744D0A4ECF}"/>
    <cellStyle name="Normal 63 3 3 2 5 3" xfId="13163" xr:uid="{AD2BBE70-6BF6-4DA0-8CA4-200066F6B621}"/>
    <cellStyle name="Normal 63 3 3 2 6" xfId="301" xr:uid="{20919627-B38D-427C-ADB5-ACCAC2877147}"/>
    <cellStyle name="Normal 63 3 3 2 6 2" xfId="12949" xr:uid="{41800D90-B92B-486D-A16E-3AE1C2190E88}"/>
    <cellStyle name="Normal 63 3 3 2 7" xfId="727" xr:uid="{C6D20CA7-1DEF-42E8-88D8-515F2064B091}"/>
    <cellStyle name="Normal 63 3 3 2 7 2" xfId="13374" xr:uid="{F9C8203E-71A5-4151-BB3E-698A17D79559}"/>
    <cellStyle name="Normal 63 3 3 2 8" xfId="3433" xr:uid="{421EF84A-4FA5-4B89-BDC0-477F7D90E0EF}"/>
    <cellStyle name="Normal 63 3 3 2 8 2" xfId="15221" xr:uid="{12FCB326-246C-43B7-99A9-F19221F52BBA}"/>
    <cellStyle name="Normal 63 3 3 2 9" xfId="12719" xr:uid="{C16370F2-930A-49ED-9449-27CDAA2B8FE7}"/>
    <cellStyle name="Normal 7" xfId="63" xr:uid="{F49BDEBF-818A-4A19-AA87-F3CE90A21A07}"/>
    <cellStyle name="Normal 7 2" xfId="976" xr:uid="{412DF583-19A8-4521-8968-D33A369B3662}"/>
    <cellStyle name="Normal 7 2 2" xfId="6707" xr:uid="{94647E58-4A45-4FC8-9E2B-E316C483D24C}"/>
    <cellStyle name="Normal 7 2 3" xfId="5576" xr:uid="{02C4C5EC-EAD2-40DC-A63E-6189C889442E}"/>
    <cellStyle name="Normal 7 3" xfId="72" xr:uid="{4DE06D58-E979-4259-9621-CC6559A1E37C}"/>
    <cellStyle name="Normal 7 3 2" xfId="6795" xr:uid="{EA266390-3E1E-4061-970D-1B775781E66F}"/>
    <cellStyle name="Normal 7 4" xfId="955" xr:uid="{BE066331-5412-4207-ACA5-161D766CEA46}"/>
    <cellStyle name="Normal 7 4 2 2" xfId="27" xr:uid="{014909D8-02F9-43D8-B606-9EFAB49F4292}"/>
    <cellStyle name="Normal 7 5" xfId="1006" xr:uid="{0C6025D2-CC75-43A4-BF01-0376233AE7B2}"/>
    <cellStyle name="Normal 7 5 2" xfId="13629" xr:uid="{98D2BC00-BA86-4B58-A7B6-9DD963882D42}"/>
    <cellStyle name="Normal 7 6" xfId="2159" xr:uid="{7EA53571-7102-4184-B893-DC36E62AD95A}"/>
    <cellStyle name="Normal 7 79" xfId="1047" xr:uid="{57A2F7D5-6EF4-4BB2-88EA-B8F9BED01A6A}"/>
    <cellStyle name="Normal 7 79 2" xfId="1031" xr:uid="{9F4569F4-1A50-4A49-98D1-92E83ACABB28}"/>
    <cellStyle name="Normal 7 80 2" xfId="35" xr:uid="{FE3C4E9E-F88A-4265-B79C-8F13A3C5B4C6}"/>
    <cellStyle name="Normal 74 2" xfId="56" xr:uid="{68D29AC3-A7D8-407B-BDC3-52E68E16FEF7}"/>
    <cellStyle name="Normal 74 2 2" xfId="102" xr:uid="{3B212F0A-7596-4E69-BCB7-C98780252E48}"/>
    <cellStyle name="Normal 74 2 2 2" xfId="168" xr:uid="{4891D40C-D50E-429C-A217-14D8762C548B}"/>
    <cellStyle name="Normal 74 2 2 2 2" xfId="270" xr:uid="{05DD6EBD-BE46-4EEB-8DD0-8B8963857A76}"/>
    <cellStyle name="Normal 74 2 2 2 2 2" xfId="701" xr:uid="{EE39F6B3-735B-46E0-AFDC-732DDC73D2A5}"/>
    <cellStyle name="Normal 74 2 2 2 2 2 2" xfId="3827" xr:uid="{A096D6C4-CE15-4193-B745-8A541455F856}"/>
    <cellStyle name="Normal 74 2 2 2 2 2 2 2" xfId="15615" xr:uid="{093EDA2B-D837-4638-B1B5-9F134AE1CE46}"/>
    <cellStyle name="Normal 74 2 2 2 2 2 3" xfId="13348" xr:uid="{E0FF222B-3D38-4BDA-A121-7958A329714F}"/>
    <cellStyle name="Normal 74 2 2 2 2 3" xfId="486" xr:uid="{C574517C-B0DE-4A1A-B717-99FF15C511DC}"/>
    <cellStyle name="Normal 74 2 2 2 2 3 2" xfId="13134" xr:uid="{5170A51E-D6AD-4AB2-9C09-CC3FB14F07C7}"/>
    <cellStyle name="Normal 74 2 2 2 2 4" xfId="903" xr:uid="{07C51A4C-82C8-477F-B3BB-262C3888A963}"/>
    <cellStyle name="Normal 74 2 2 2 2 4 2" xfId="13550" xr:uid="{1FC39ED9-9397-4BF9-B049-218C449D1BD1}"/>
    <cellStyle name="Normal 74 2 2 2 2 5" xfId="3617" xr:uid="{A1FCA187-6AF6-4610-9EC5-FB60E59D5996}"/>
    <cellStyle name="Normal 74 2 2 2 2 5 2" xfId="15405" xr:uid="{F0EAED22-0342-44BD-ADFC-3FC0A0D31443}"/>
    <cellStyle name="Normal 74 2 2 2 2 6" xfId="12921" xr:uid="{A05B12B8-6347-4AEA-9ABE-22D27A0F40E2}"/>
    <cellStyle name="Normal 74 2 2 2 3" xfId="599" xr:uid="{A89FD17C-C6CB-45BD-83D1-753039BDCFA0}"/>
    <cellStyle name="Normal 74 2 2 2 3 2" xfId="3725" xr:uid="{AC470082-CAEE-441A-8C94-14D8BBA49DAB}"/>
    <cellStyle name="Normal 74 2 2 2 3 2 2" xfId="15513" xr:uid="{6D030EBF-0D08-441C-83B7-14D6EEBB0A42}"/>
    <cellStyle name="Normal 74 2 2 2 3 3" xfId="13246" xr:uid="{B98D6A02-F3D6-44CA-9EB5-ADEED5D12D1D}"/>
    <cellStyle name="Normal 74 2 2 2 4" xfId="384" xr:uid="{0B542278-42EB-432B-8AA1-71143F351CD3}"/>
    <cellStyle name="Normal 74 2 2 2 4 2" xfId="13032" xr:uid="{97724529-73D9-4C3D-B4F4-897ACB5E52F5}"/>
    <cellStyle name="Normal 74 2 2 2 5" xfId="806" xr:uid="{0D4C6AAD-A28A-4001-B1DB-C21B64D7C7D6}"/>
    <cellStyle name="Normal 74 2 2 2 5 2" xfId="13453" xr:uid="{00B90671-B10E-4877-BB10-593A919730E3}"/>
    <cellStyle name="Normal 74 2 2 2 6" xfId="3515" xr:uid="{2B11FD33-D514-4EB3-97A7-CC13B00FAE89}"/>
    <cellStyle name="Normal 74 2 2 2 6 2" xfId="15303" xr:uid="{679C46EB-1C01-4CDC-B68B-3A9145701A9D}"/>
    <cellStyle name="Normal 74 2 2 2 7" xfId="12819" xr:uid="{7E5EEFFE-8922-4B91-9EC7-AADDE0A59459}"/>
    <cellStyle name="Normal 74 2 2 3" xfId="220" xr:uid="{9822FC9D-AF64-4523-A89D-29489FD6308D}"/>
    <cellStyle name="Normal 74 2 2 3 2" xfId="651" xr:uid="{699E1D86-76A8-4D6C-A03B-9EECE219E24B}"/>
    <cellStyle name="Normal 74 2 2 3 2 2" xfId="3777" xr:uid="{91EA05DB-A4DD-4BFC-8217-FD65DFA74B09}"/>
    <cellStyle name="Normal 74 2 2 3 2 2 2" xfId="15565" xr:uid="{68F8CFE0-FE76-4188-A61E-CC1C5CB8122B}"/>
    <cellStyle name="Normal 74 2 2 3 2 3" xfId="13298" xr:uid="{D864255C-62FD-41C4-9AFE-FE7F05B41FE0}"/>
    <cellStyle name="Normal 74 2 2 3 3" xfId="436" xr:uid="{AA2616A3-CF75-4C27-A6E7-9B5E2B1574AB}"/>
    <cellStyle name="Normal 74 2 2 3 3 2" xfId="13084" xr:uid="{2B277348-3BC2-4725-A469-566571D753AB}"/>
    <cellStyle name="Normal 74 2 2 3 4" xfId="855" xr:uid="{AE3DE647-AA79-4B9D-8C80-33B8FF422A73}"/>
    <cellStyle name="Normal 74 2 2 3 4 2" xfId="13502" xr:uid="{79FDD341-FD40-48DE-87AE-878BF2F2298F}"/>
    <cellStyle name="Normal 74 2 2 3 5" xfId="3567" xr:uid="{A5152CD7-1CF3-444C-A14C-78269CDFA14F}"/>
    <cellStyle name="Normal 74 2 2 3 5 2" xfId="15355" xr:uid="{8FB5B54B-5659-4586-B5FA-3FE50D5B47E0}"/>
    <cellStyle name="Normal 74 2 2 3 6" xfId="12871" xr:uid="{81123694-3618-4BD2-AEA4-E82B51BFF650}"/>
    <cellStyle name="Normal 74 2 2 4" xfId="544" xr:uid="{6EAC0568-06DA-4794-A2E4-80F3070CA9C8}"/>
    <cellStyle name="Normal 74 2 2 4 2" xfId="3670" xr:uid="{E72BE1F2-4E2B-40A1-94BD-B2F5937D8425}"/>
    <cellStyle name="Normal 74 2 2 4 2 2" xfId="15458" xr:uid="{B8A29DE7-0AF0-4959-8F34-61321205A7CD}"/>
    <cellStyle name="Normal 74 2 2 4 3" xfId="13191" xr:uid="{AC1FB763-95A3-4F89-A3D5-22E150077A88}"/>
    <cellStyle name="Normal 74 2 2 5" xfId="329" xr:uid="{1CA4CEEA-3AAA-41DE-8792-A13A4013F5A0}"/>
    <cellStyle name="Normal 74 2 2 5 2" xfId="12977" xr:uid="{2A782D91-F68D-41B2-B9E1-6BD532A9096F}"/>
    <cellStyle name="Normal 74 2 2 6" xfId="754" xr:uid="{0A3321DC-0B45-47E0-94E4-9D304BDDB399}"/>
    <cellStyle name="Normal 74 2 2 6 2" xfId="13401" xr:uid="{3BEB330D-5A8E-427B-B123-025BFE92083F}"/>
    <cellStyle name="Normal 74 2 2 7" xfId="3460" xr:uid="{1BB33760-CB76-4227-BE84-AFA37642EBB3}"/>
    <cellStyle name="Normal 74 2 2 7 2" xfId="15248" xr:uid="{5E53A46C-7B92-4B0C-B3BA-83DD1DA767BE}"/>
    <cellStyle name="Normal 74 2 2 8" xfId="12759" xr:uid="{8CBC6CD0-65BA-40FE-B17C-BF990DAA3193}"/>
    <cellStyle name="Normal 74 2 3" xfId="145" xr:uid="{924197E9-3A71-4335-9E20-FF3267ECFDEB}"/>
    <cellStyle name="Normal 74 2 3 2" xfId="247" xr:uid="{082B78D4-3C66-4B50-8334-7D28ACC72178}"/>
    <cellStyle name="Normal 74 2 3 2 2" xfId="678" xr:uid="{41DDD892-0C08-4062-8F45-80E3A4CDF553}"/>
    <cellStyle name="Normal 74 2 3 2 2 2" xfId="3804" xr:uid="{A93C9E97-849F-437D-8216-5486D4B67AFC}"/>
    <cellStyle name="Normal 74 2 3 2 2 2 2" xfId="15592" xr:uid="{F365D2FE-E06D-49AF-A103-2407C25AE8C6}"/>
    <cellStyle name="Normal 74 2 3 2 2 3" xfId="13325" xr:uid="{DB5CD471-D5B8-4298-BFEA-F59FDD9D27C5}"/>
    <cellStyle name="Normal 74 2 3 2 3" xfId="463" xr:uid="{7E68CDBD-9CD9-43E7-9544-D619F6CEA15C}"/>
    <cellStyle name="Normal 74 2 3 2 3 2" xfId="13111" xr:uid="{50193118-4E9D-4946-9DE6-9748ACBD03F1}"/>
    <cellStyle name="Normal 74 2 3 2 4" xfId="880" xr:uid="{6564292F-2EED-427F-A2D6-9088E913B230}"/>
    <cellStyle name="Normal 74 2 3 2 4 2" xfId="13527" xr:uid="{F77A5A10-1E18-430A-B623-5E99DBCB281A}"/>
    <cellStyle name="Normal 74 2 3 2 5" xfId="3594" xr:uid="{3A14BB07-7971-46F0-9D52-A310C579CC20}"/>
    <cellStyle name="Normal 74 2 3 2 5 2" xfId="15382" xr:uid="{E93F1029-DE0D-453B-8D92-024A5C40D652}"/>
    <cellStyle name="Normal 74 2 3 2 6" xfId="12898" xr:uid="{FB19E5C8-3C5C-4361-BE8B-A7CD2A86AF96}"/>
    <cellStyle name="Normal 74 2 3 3" xfId="576" xr:uid="{D64BA8C3-5862-4C48-94C1-01D1423B6A2D}"/>
    <cellStyle name="Normal 74 2 3 3 2" xfId="3702" xr:uid="{0EEF18A2-E135-44C6-8FA7-2542656336AE}"/>
    <cellStyle name="Normal 74 2 3 3 2 2" xfId="15490" xr:uid="{9B4D962A-B292-495C-9A4F-E34422EC3005}"/>
    <cellStyle name="Normal 74 2 3 3 3" xfId="13223" xr:uid="{4718E004-341A-4105-A721-2E65AB21AADE}"/>
    <cellStyle name="Normal 74 2 3 4" xfId="361" xr:uid="{45E24589-80A7-430C-9842-22D0BC178A66}"/>
    <cellStyle name="Normal 74 2 3 4 2" xfId="13009" xr:uid="{E8F81998-C78A-434D-B43F-9DD6B59FBAC6}"/>
    <cellStyle name="Normal 74 2 3 5" xfId="784" xr:uid="{11EFE9C4-01B8-48BF-8FFC-D602CC732717}"/>
    <cellStyle name="Normal 74 2 3 5 2" xfId="13431" xr:uid="{52149919-CD36-44A5-B110-8B07D5033B44}"/>
    <cellStyle name="Normal 74 2 3 6" xfId="3492" xr:uid="{C0BAC723-695C-4856-BBAD-6667361F5160}"/>
    <cellStyle name="Normal 74 2 3 6 2" xfId="15280" xr:uid="{AB06112C-08E4-4DF5-8338-73D36285C6C1}"/>
    <cellStyle name="Normal 74 2 3 7" xfId="12796" xr:uid="{90991C57-78F5-4B19-9C1A-AD19A0DCA77E}"/>
    <cellStyle name="Normal 74 2 4" xfId="196" xr:uid="{31A33462-449A-419B-B45B-57C43C7B5F85}"/>
    <cellStyle name="Normal 74 2 4 2" xfId="627" xr:uid="{AF2164E3-646C-420E-9648-4EDFFA617EB2}"/>
    <cellStyle name="Normal 74 2 4 2 2" xfId="3753" xr:uid="{E7C13508-5FB2-4DEB-BF2D-808D55937453}"/>
    <cellStyle name="Normal 74 2 4 2 2 2" xfId="15541" xr:uid="{2D68CB88-47B7-4D18-B367-7671D34A8941}"/>
    <cellStyle name="Normal 74 2 4 2 3" xfId="13274" xr:uid="{EEAF3EEF-5F4C-4E69-94B3-B88B21BE687B}"/>
    <cellStyle name="Normal 74 2 4 3" xfId="412" xr:uid="{10B4BB67-3B19-4D34-A6DF-60015950340C}"/>
    <cellStyle name="Normal 74 2 4 3 2" xfId="13060" xr:uid="{C518DC91-76BB-4E9D-AF51-FB7289F39438}"/>
    <cellStyle name="Normal 74 2 4 4" xfId="832" xr:uid="{AA9B917F-7B15-43EB-9AF5-E4D338406189}"/>
    <cellStyle name="Normal 74 2 4 4 2" xfId="13479" xr:uid="{B41E32A5-64BE-461B-88ED-25E7E2DF0FF3}"/>
    <cellStyle name="Normal 74 2 4 5" xfId="3543" xr:uid="{7C93D316-510E-4470-B403-755E9224EF76}"/>
    <cellStyle name="Normal 74 2 4 5 2" xfId="15331" xr:uid="{D423CBD9-8B33-4499-AD2B-D43508FE7425}"/>
    <cellStyle name="Normal 74 2 4 6" xfId="12847" xr:uid="{57C5E55E-88AF-48EE-B1A6-84E34CBB2D78}"/>
    <cellStyle name="Normal 74 2 5" xfId="520" xr:uid="{A67E4144-4D07-4F3A-9859-E923FCACF428}"/>
    <cellStyle name="Normal 74 2 5 2" xfId="3647" xr:uid="{96B12145-6315-4125-ADD8-EA2C1EC79D47}"/>
    <cellStyle name="Normal 74 2 5 2 2" xfId="15435" xr:uid="{D07B37A7-6B82-4BCA-8D83-19A3C05D3F36}"/>
    <cellStyle name="Normal 74 2 5 3" xfId="13167" xr:uid="{419A06F5-C361-408D-93D6-0521534CE69F}"/>
    <cellStyle name="Normal 74 2 6" xfId="305" xr:uid="{653C4CE5-B6A7-4B80-A194-F029B5945AEA}"/>
    <cellStyle name="Normal 74 2 6 2" xfId="12953" xr:uid="{3EC10F19-AE30-4C8C-B325-A1AD9A41C49E}"/>
    <cellStyle name="Normal 74 2 7" xfId="731" xr:uid="{F1CABEEA-1696-42AF-A719-61665DE0B760}"/>
    <cellStyle name="Normal 74 2 7 2" xfId="13378" xr:uid="{3BE2DDAF-BA08-4DCC-9030-5237E98C9567}"/>
    <cellStyle name="Normal 74 2 8" xfId="3437" xr:uid="{C9AB5E03-E94E-4FB5-9FE9-846D372C45F3}"/>
    <cellStyle name="Normal 74 2 8 2" xfId="15225" xr:uid="{02F1EDC0-E22D-484A-89CF-F8DD8F3832CA}"/>
    <cellStyle name="Normal 74 2 9" xfId="12723" xr:uid="{4B9ED9D9-E0C5-4197-AB85-09145925B544}"/>
    <cellStyle name="Normal 77" xfId="55" xr:uid="{555B1BEC-FA85-4734-806B-A1B8DF15C3E3}"/>
    <cellStyle name="Normal 77 2" xfId="101" xr:uid="{BCCC46A7-CFAD-4E78-BE13-353F7A437110}"/>
    <cellStyle name="Normal 77 2 2" xfId="167" xr:uid="{E95DC51B-D3B0-4662-A44C-E179FF2A69F0}"/>
    <cellStyle name="Normal 77 2 2 2" xfId="269" xr:uid="{0010F966-D704-427A-87D6-7FBCB6747486}"/>
    <cellStyle name="Normal 77 2 2 2 2" xfId="700" xr:uid="{168BA04A-DC51-4E2A-8C32-44688106812D}"/>
    <cellStyle name="Normal 77 2 2 2 2 2" xfId="3826" xr:uid="{74B5B169-002D-467E-817D-E5439F66C902}"/>
    <cellStyle name="Normal 77 2 2 2 2 2 2" xfId="15614" xr:uid="{1B19EC85-90A9-41FC-A88E-0FDB32D20323}"/>
    <cellStyle name="Normal 77 2 2 2 2 3" xfId="13347" xr:uid="{4F729E43-DE79-40D4-9B49-A74940481C6F}"/>
    <cellStyle name="Normal 77 2 2 2 3" xfId="485" xr:uid="{AC842F77-ECA7-4888-8B38-AE6E4DDAE343}"/>
    <cellStyle name="Normal 77 2 2 2 3 2" xfId="13133" xr:uid="{AE7D4880-79F1-47C9-A132-C79940A7D75C}"/>
    <cellStyle name="Normal 77 2 2 2 4" xfId="902" xr:uid="{2566565E-1F65-4F97-933B-21C492DAFD46}"/>
    <cellStyle name="Normal 77 2 2 2 4 2" xfId="13549" xr:uid="{96E44013-E5D8-4228-AC56-19CCA0F1BDEC}"/>
    <cellStyle name="Normal 77 2 2 2 5" xfId="3616" xr:uid="{97E07DF9-BE73-4630-A51D-B0C8D325DF6E}"/>
    <cellStyle name="Normal 77 2 2 2 5 2" xfId="15404" xr:uid="{EFF8BAD2-5E95-4CD3-9EB3-64B77A6AE019}"/>
    <cellStyle name="Normal 77 2 2 2 6" xfId="12920" xr:uid="{F47EEE2D-EF7C-46FC-B657-AE1812E4AFDD}"/>
    <cellStyle name="Normal 77 2 2 3" xfId="598" xr:uid="{384DB681-A7A4-4B7A-82CF-DEDECF771F18}"/>
    <cellStyle name="Normal 77 2 2 3 2" xfId="3724" xr:uid="{04EB29EA-D954-47F6-8F35-48BD65B08BE3}"/>
    <cellStyle name="Normal 77 2 2 3 2 2" xfId="15512" xr:uid="{7C7D9802-CCAA-4189-A50C-87A40E8189DC}"/>
    <cellStyle name="Normal 77 2 2 3 3" xfId="13245" xr:uid="{82CA43B1-EBA0-48F2-AC07-EC6E63C249F6}"/>
    <cellStyle name="Normal 77 2 2 4" xfId="383" xr:uid="{99DC7581-B4F1-4A66-8CF8-4071CEB1A195}"/>
    <cellStyle name="Normal 77 2 2 4 2" xfId="13031" xr:uid="{9A97209F-6999-4926-A555-3FC19CE7B2A0}"/>
    <cellStyle name="Normal 77 2 2 5" xfId="805" xr:uid="{46FA9912-3A2E-4BEB-BE63-721DA8CD0DE9}"/>
    <cellStyle name="Normal 77 2 2 5 2" xfId="13452" xr:uid="{40C7C810-1037-45A9-9FE2-D086CB63519E}"/>
    <cellStyle name="Normal 77 2 2 6" xfId="3514" xr:uid="{0B9BF732-AF50-4B28-A5AC-7FE7437E61F2}"/>
    <cellStyle name="Normal 77 2 2 6 2" xfId="15302" xr:uid="{8EC0D832-38CF-4752-8FE4-4E8AA55AC288}"/>
    <cellStyle name="Normal 77 2 2 7" xfId="12818" xr:uid="{6E4B3FCB-D76A-43C1-A5A4-15EFAC12C0AA}"/>
    <cellStyle name="Normal 77 2 3" xfId="219" xr:uid="{8C12D001-4A2D-4542-9217-4B07A7BBFEB1}"/>
    <cellStyle name="Normal 77 2 3 2" xfId="650" xr:uid="{6EC10427-D7A9-470A-90E3-662ACD703BD1}"/>
    <cellStyle name="Normal 77 2 3 2 2" xfId="3776" xr:uid="{4EF9F631-71C8-4097-958E-7422FC7F7EAC}"/>
    <cellStyle name="Normal 77 2 3 2 2 2" xfId="15564" xr:uid="{F6E6DE98-ACEC-49E9-995B-744740844B1B}"/>
    <cellStyle name="Normal 77 2 3 2 3" xfId="13297" xr:uid="{0DD9F027-5105-4D9B-94E9-99D437D4E75B}"/>
    <cellStyle name="Normal 77 2 3 3" xfId="435" xr:uid="{13C7B9A4-55AF-4B30-9FB8-5B6CBA5A1B61}"/>
    <cellStyle name="Normal 77 2 3 3 2" xfId="13083" xr:uid="{E9CB3373-CF22-4F2D-AA99-5F18890E8E1D}"/>
    <cellStyle name="Normal 77 2 3 4" xfId="854" xr:uid="{850B9A04-69B2-4C70-BF34-1E2E0D544FEC}"/>
    <cellStyle name="Normal 77 2 3 4 2" xfId="13501" xr:uid="{D1ECD1B1-A8C6-45ED-868D-78E868C90B32}"/>
    <cellStyle name="Normal 77 2 3 5" xfId="3566" xr:uid="{C30FF351-4087-4192-B23E-EFC479287469}"/>
    <cellStyle name="Normal 77 2 3 5 2" xfId="15354" xr:uid="{FA8CCD01-D6E6-4AA7-A8D7-1A4C935C71FB}"/>
    <cellStyle name="Normal 77 2 3 6" xfId="12870" xr:uid="{5EF388C8-22B6-4079-9170-559DB37F078B}"/>
    <cellStyle name="Normal 77 2 4" xfId="543" xr:uid="{3899D335-1872-413F-89CF-B748A1D963B4}"/>
    <cellStyle name="Normal 77 2 4 2" xfId="3669" xr:uid="{BA5A8ED1-14CD-4F4A-A2B3-E1C78B7723F5}"/>
    <cellStyle name="Normal 77 2 4 2 2" xfId="15457" xr:uid="{DD0D5928-B34E-467C-9275-FFD337820720}"/>
    <cellStyle name="Normal 77 2 4 3" xfId="13190" xr:uid="{9E7B5A97-E1F4-450B-81AF-AFFD4FA193BD}"/>
    <cellStyle name="Normal 77 2 5" xfId="328" xr:uid="{55E5BD39-8E30-4933-8EEE-6BAB927F27D7}"/>
    <cellStyle name="Normal 77 2 5 2" xfId="12976" xr:uid="{366F2F81-02D4-4D79-AE0B-7758EA353C46}"/>
    <cellStyle name="Normal 77 2 6" xfId="753" xr:uid="{C9EB80AA-CC62-41EA-B379-89E071836A68}"/>
    <cellStyle name="Normal 77 2 6 2" xfId="13400" xr:uid="{5E0788CC-33AA-406A-AD2C-86C1DE8B4687}"/>
    <cellStyle name="Normal 77 2 7" xfId="3459" xr:uid="{AE7B8988-C5BE-46B2-B6CF-DDDDF350BD4B}"/>
    <cellStyle name="Normal 77 2 7 2" xfId="15247" xr:uid="{875FA7BE-66C4-4744-B64F-1D5C1828D530}"/>
    <cellStyle name="Normal 77 2 8" xfId="12758" xr:uid="{7E2B4DB1-BC82-4ADD-90B4-E285F82392EA}"/>
    <cellStyle name="Normal 77 3" xfId="144" xr:uid="{2AC6559E-21C6-468C-B00E-7740DD895A7D}"/>
    <cellStyle name="Normal 77 3 2" xfId="246" xr:uid="{AF18ADF5-3517-483C-9180-08BB33BE1C0A}"/>
    <cellStyle name="Normal 77 3 2 2" xfId="677" xr:uid="{BA9150D9-60C8-4C34-87ED-601D659FA0E3}"/>
    <cellStyle name="Normal 77 3 2 2 2" xfId="3803" xr:uid="{01F40711-651D-48C5-8F88-E71C15925469}"/>
    <cellStyle name="Normal 77 3 2 2 2 2" xfId="15591" xr:uid="{E44068C5-E31E-41C5-9179-39FEC63D7131}"/>
    <cellStyle name="Normal 77 3 2 2 3" xfId="13324" xr:uid="{2A5B4F78-C972-4470-9C98-258A78C9AC93}"/>
    <cellStyle name="Normal 77 3 2 3" xfId="462" xr:uid="{358D7601-A87A-4F66-BE8B-E64C5C0873B3}"/>
    <cellStyle name="Normal 77 3 2 3 2" xfId="13110" xr:uid="{6FF59BB9-618D-4140-97BA-C919A0999123}"/>
    <cellStyle name="Normal 77 3 2 4" xfId="879" xr:uid="{846A074D-7B44-4491-BAE1-345B2D4B22C7}"/>
    <cellStyle name="Normal 77 3 2 4 2" xfId="13526" xr:uid="{6E86B10F-793C-45D0-A855-D98481B40EDB}"/>
    <cellStyle name="Normal 77 3 2 5" xfId="3593" xr:uid="{25901E95-8B41-4A9B-8163-EB91E7A88C4A}"/>
    <cellStyle name="Normal 77 3 2 5 2" xfId="15381" xr:uid="{4B7BC29A-14B7-4E19-B6C3-712B6504544B}"/>
    <cellStyle name="Normal 77 3 2 6" xfId="12897" xr:uid="{AAFF35C4-2AAB-40BB-93D5-C8165CE05DB3}"/>
    <cellStyle name="Normal 77 3 3" xfId="575" xr:uid="{9D2644B0-0BEA-4170-B52C-CD8C682A0DAD}"/>
    <cellStyle name="Normal 77 3 3 2" xfId="3701" xr:uid="{D10CD8BC-8E54-49FD-A10A-FD6032C3314B}"/>
    <cellStyle name="Normal 77 3 3 2 2" xfId="15489" xr:uid="{BC686B7A-F26C-47C6-BBFD-83D2F48BA09E}"/>
    <cellStyle name="Normal 77 3 3 3" xfId="13222" xr:uid="{8D2BAA17-78BC-4064-8A35-0AE10AD68248}"/>
    <cellStyle name="Normal 77 3 4" xfId="360" xr:uid="{31356F98-D044-4868-B10D-D8F3C26E24F5}"/>
    <cellStyle name="Normal 77 3 4 2" xfId="13008" xr:uid="{6559EDAB-C940-42AC-9818-6EA0318295E2}"/>
    <cellStyle name="Normal 77 3 5" xfId="783" xr:uid="{9966F63B-A267-4406-B4B2-1510B12B9BF5}"/>
    <cellStyle name="Normal 77 3 5 2" xfId="13430" xr:uid="{B64D663C-C4DE-4EA0-A41F-53C229B4305A}"/>
    <cellStyle name="Normal 77 3 6" xfId="3491" xr:uid="{75EFCEE4-EF00-415E-ACA0-D286C6A60071}"/>
    <cellStyle name="Normal 77 3 6 2" xfId="15279" xr:uid="{1B8B49AA-AF3D-4A33-A015-5585F7E1EAAF}"/>
    <cellStyle name="Normal 77 3 7" xfId="12795" xr:uid="{16D77751-CD4B-446A-A423-5647CB56AB81}"/>
    <cellStyle name="Normal 77 4" xfId="195" xr:uid="{F506BC57-E251-4609-86F3-2E5AB1AC9A18}"/>
    <cellStyle name="Normal 77 4 2" xfId="626" xr:uid="{3692FAE5-0EF1-4C8D-8C40-EFDEF52AD447}"/>
    <cellStyle name="Normal 77 4 2 2" xfId="3752" xr:uid="{304A1B88-0685-4457-850C-9CF54EF7BFF6}"/>
    <cellStyle name="Normal 77 4 2 2 2" xfId="15540" xr:uid="{FF3A892C-E576-4915-A1DB-4F16B300D6C8}"/>
    <cellStyle name="Normal 77 4 2 3" xfId="13273" xr:uid="{C414D2F1-A067-470C-9437-18B9CBCC0D16}"/>
    <cellStyle name="Normal 77 4 3" xfId="411" xr:uid="{E52B451B-7D5A-4C04-937A-6A28F96C44C0}"/>
    <cellStyle name="Normal 77 4 3 2" xfId="13059" xr:uid="{2F63BD41-FF26-4A9B-8957-53042E444E01}"/>
    <cellStyle name="Normal 77 4 4" xfId="831" xr:uid="{AFA971D4-EDE1-419B-80C9-CEBDF0E42A0E}"/>
    <cellStyle name="Normal 77 4 4 2" xfId="13478" xr:uid="{F0F00AF3-F70D-4842-BF58-AAC431D17F5D}"/>
    <cellStyle name="Normal 77 4 5" xfId="3542" xr:uid="{2C6A8B1A-1BF0-431E-A5A0-1BD27A1CE105}"/>
    <cellStyle name="Normal 77 4 5 2" xfId="15330" xr:uid="{8D3FF33A-D06F-4443-A42E-304DCFEA9BC7}"/>
    <cellStyle name="Normal 77 4 6" xfId="12846" xr:uid="{D96FC006-4667-42A1-B35D-B8D2022BB933}"/>
    <cellStyle name="Normal 77 5" xfId="519" xr:uid="{2508F6A8-9F5A-4C9B-A9CF-2BDE6F61CD30}"/>
    <cellStyle name="Normal 77 5 2" xfId="3646" xr:uid="{5E244570-6819-4CF1-AC04-9E0278B66468}"/>
    <cellStyle name="Normal 77 5 2 2" xfId="15434" xr:uid="{068938B7-FD9C-4BA4-A78D-4A1019F27584}"/>
    <cellStyle name="Normal 77 5 3" xfId="13166" xr:uid="{A633985B-00B6-4000-A22C-5723C1A1D201}"/>
    <cellStyle name="Normal 77 6" xfId="304" xr:uid="{03BBE0B4-0E78-4869-ACAD-AC18DDE1492D}"/>
    <cellStyle name="Normal 77 6 2" xfId="12952" xr:uid="{77F1369D-2A8E-4194-976D-E89CD40B732F}"/>
    <cellStyle name="Normal 77 7" xfId="730" xr:uid="{3805FB84-38D9-48AF-A289-89D4E8F1633B}"/>
    <cellStyle name="Normal 77 7 2" xfId="13377" xr:uid="{64963182-BDB8-4951-B8E7-3D4901115C96}"/>
    <cellStyle name="Normal 77 8" xfId="3436" xr:uid="{7814EE80-32F5-402C-AFD7-1489915DDAAD}"/>
    <cellStyle name="Normal 77 8 2" xfId="15224" xr:uid="{E13FEAC7-A7B1-4B36-AA7F-FA977F399573}"/>
    <cellStyle name="Normal 77 9" xfId="12722" xr:uid="{103914C6-05E4-4EC8-852B-51F159482F92}"/>
    <cellStyle name="Normal 78" xfId="37862" xr:uid="{176199C9-E029-43BE-8E64-A4D14FDC7167}"/>
    <cellStyle name="Normal 8" xfId="75" xr:uid="{B4591E6B-D300-442C-BC1E-190D62C95190}"/>
    <cellStyle name="Normal 8 2" xfId="108" xr:uid="{31D927FC-1838-416A-8F40-975F6A9ED96A}"/>
    <cellStyle name="Normal 8 2 2" xfId="174" xr:uid="{66700C25-2427-488D-9B31-9CA1C33A9EA6}"/>
    <cellStyle name="Normal 8 2 2 2" xfId="276" xr:uid="{DE266548-34EE-4CD9-9190-EB160176185D}"/>
    <cellStyle name="Normal 8 2 2 2 2" xfId="707" xr:uid="{F6783515-FE15-47A5-9A57-FDB2C699FC75}"/>
    <cellStyle name="Normal 8 2 2 2 2 2" xfId="3833" xr:uid="{FA9B2235-661C-414E-A40F-06F74EAF0B6F}"/>
    <cellStyle name="Normal 8 2 2 2 2 2 2" xfId="15621" xr:uid="{1C797FD8-62DF-49DD-A765-256155CA836A}"/>
    <cellStyle name="Normal 8 2 2 2 2 3" xfId="13354" xr:uid="{6E0DE12A-CD0A-4910-9764-AD44DCB3F8A4}"/>
    <cellStyle name="Normal 8 2 2 2 3" xfId="492" xr:uid="{9AB6FDF8-96E9-4B2F-B662-40C3D9275CE9}"/>
    <cellStyle name="Normal 8 2 2 2 3 2" xfId="13140" xr:uid="{26CEC740-D2E8-467A-8ED4-A85AE3AE3066}"/>
    <cellStyle name="Normal 8 2 2 2 4" xfId="909" xr:uid="{D77E7428-ED4C-4275-B06B-4761D126BA8E}"/>
    <cellStyle name="Normal 8 2 2 2 4 2" xfId="13556" xr:uid="{EF53199A-DEDE-4E71-B851-2A9F36DB566B}"/>
    <cellStyle name="Normal 8 2 2 2 5" xfId="3623" xr:uid="{BFE1B7A5-9E68-4005-A0A0-963D8086C7A5}"/>
    <cellStyle name="Normal 8 2 2 2 5 2" xfId="15411" xr:uid="{9202B12A-4BF4-4917-B44D-DE980BA7FDF6}"/>
    <cellStyle name="Normal 8 2 2 2 6" xfId="12927" xr:uid="{56840637-2FD3-4605-A59C-E2A545CEA671}"/>
    <cellStyle name="Normal 8 2 2 3" xfId="605" xr:uid="{6342240A-0E86-45DA-BBA7-615568CEB5BB}"/>
    <cellStyle name="Normal 8 2 2 3 2" xfId="3731" xr:uid="{7ED53E1D-18A1-4C07-989F-B92A5BAD8FF2}"/>
    <cellStyle name="Normal 8 2 2 3 2 2" xfId="15519" xr:uid="{EDB524A1-6626-4DD8-A7C7-86C7ECC8A26F}"/>
    <cellStyle name="Normal 8 2 2 3 3" xfId="13252" xr:uid="{5244B95A-28FF-4210-9C73-C20B99F215D6}"/>
    <cellStyle name="Normal 8 2 2 4" xfId="390" xr:uid="{8C81883F-B7E0-4909-AAB6-7146A7A25723}"/>
    <cellStyle name="Normal 8 2 2 4 2" xfId="13038" xr:uid="{8F7EEEAD-AC43-442F-BD32-89AA078BBC47}"/>
    <cellStyle name="Normal 8 2 2 5" xfId="812" xr:uid="{99F9B14A-09E6-4D00-84FD-D7E90FDB7FC0}"/>
    <cellStyle name="Normal 8 2 2 5 2" xfId="13459" xr:uid="{8E1FB3AF-ADCF-406D-8C1D-255615587FCB}"/>
    <cellStyle name="Normal 8 2 2 6" xfId="3521" xr:uid="{9C088D1C-D937-4516-B420-83A2FEC74951}"/>
    <cellStyle name="Normal 8 2 2 6 2" xfId="15309" xr:uid="{39BDDAD3-F126-4615-9017-B8928E41F786}"/>
    <cellStyle name="Normal 8 2 2 7" xfId="12825" xr:uid="{EA6A9968-0B9E-4B2C-A60B-CE1520101385}"/>
    <cellStyle name="Normal 8 2 3" xfId="226" xr:uid="{A20BC1FF-3ED0-4979-B048-0A457E828971}"/>
    <cellStyle name="Normal 8 2 3 2" xfId="657" xr:uid="{C9446E63-2B82-4988-8358-8979F3BA0EAC}"/>
    <cellStyle name="Normal 8 2 3 2 2" xfId="3783" xr:uid="{B88E783A-93B0-434D-A677-0AA818A45E07}"/>
    <cellStyle name="Normal 8 2 3 2 2 2" xfId="15571" xr:uid="{B005A3B5-2FE1-4944-927D-34ECF9E8EDDD}"/>
    <cellStyle name="Normal 8 2 3 2 3" xfId="13304" xr:uid="{E483488E-1330-41F3-9EFF-C739B1219B2B}"/>
    <cellStyle name="Normal 8 2 3 3" xfId="442" xr:uid="{8DC0CFBB-EC18-46F2-AB59-38E8351AF3CC}"/>
    <cellStyle name="Normal 8 2 3 3 2" xfId="13090" xr:uid="{08097578-3AEC-4F1C-AADD-D2C1972A6B0E}"/>
    <cellStyle name="Normal 8 2 3 4" xfId="861" xr:uid="{92065CF5-C332-4C3F-ABC4-8FBD8A5C8C5A}"/>
    <cellStyle name="Normal 8 2 3 4 2" xfId="13508" xr:uid="{5DD95FE9-0CEB-4ABB-B15B-352FE6C873A0}"/>
    <cellStyle name="Normal 8 2 3 5" xfId="3573" xr:uid="{216CDF4A-B3E7-4FDB-B2BC-17BC4C03C642}"/>
    <cellStyle name="Normal 8 2 3 5 2" xfId="15361" xr:uid="{7C1EB958-B157-4659-AA28-AB822A355460}"/>
    <cellStyle name="Normal 8 2 3 6" xfId="12877" xr:uid="{671A54D2-03B8-4854-875F-CADF82B1A43C}"/>
    <cellStyle name="Normal 8 2 4" xfId="550" xr:uid="{B2484EE4-B0BE-4E1A-AFDE-B59012A42376}"/>
    <cellStyle name="Normal 8 2 4 2" xfId="978" xr:uid="{CC36970E-F21A-4567-B5F4-DB847C79ADAA}"/>
    <cellStyle name="Normal 8 2 4 3" xfId="3676" xr:uid="{06DD6ED3-5A1B-41F4-8E58-4FF4FF998EF7}"/>
    <cellStyle name="Normal 8 2 4 3 2" xfId="15464" xr:uid="{212E73E2-7898-4325-8CE5-B140D6FFEB57}"/>
    <cellStyle name="Normal 8 2 4 4" xfId="13197" xr:uid="{60645143-D1BC-4434-ABB4-F1670FAB70C7}"/>
    <cellStyle name="Normal 8 2 5" xfId="335" xr:uid="{15582918-CD41-45B7-B0DD-DF84989876F0}"/>
    <cellStyle name="Normal 8 2 5 2" xfId="12983" xr:uid="{B2D36F98-CC84-433D-93F4-DD20DB787E33}"/>
    <cellStyle name="Normal 8 2 6" xfId="760" xr:uid="{2B602F37-C210-4126-AE77-F890B40BB496}"/>
    <cellStyle name="Normal 8 2 6 2" xfId="13407" xr:uid="{76732564-5001-4E5B-B4EC-E6D22C4FDF1F}"/>
    <cellStyle name="Normal 8 2 7" xfId="3466" xr:uid="{948B66E6-CCAD-46D1-9385-96E81701E198}"/>
    <cellStyle name="Normal 8 2 7 2" xfId="15254" xr:uid="{7CD92387-23FC-4973-A031-5673B60467AE}"/>
    <cellStyle name="Normal 8 2 8" xfId="6478" xr:uid="{D275CB3A-3DF2-4107-906E-72D6FA2532FD}"/>
    <cellStyle name="Normal 8 2 9" xfId="12765" xr:uid="{3EF82098-B9A4-4463-B036-2EB46B130D24}"/>
    <cellStyle name="Normal 8 3" xfId="151" xr:uid="{19029750-4E5D-4BE9-998F-E362851034CE}"/>
    <cellStyle name="Normal 8 3 2" xfId="253" xr:uid="{0DA5F89C-D884-4D41-904C-3996E5C8C888}"/>
    <cellStyle name="Normal 8 3 2 2" xfId="684" xr:uid="{FB4422BE-DD5B-40F3-A481-E499E725D931}"/>
    <cellStyle name="Normal 8 3 2 2 2" xfId="3810" xr:uid="{D0795D28-F5DE-43EC-A5D8-2349A5357EB0}"/>
    <cellStyle name="Normal 8 3 2 2 2 2" xfId="15598" xr:uid="{DD3579E6-2F57-4A50-B59D-EB5819C4CAEC}"/>
    <cellStyle name="Normal 8 3 2 2 3" xfId="13331" xr:uid="{0571B273-ED22-480B-9608-61DE8E7E1775}"/>
    <cellStyle name="Normal 8 3 2 3" xfId="469" xr:uid="{AA1AE8AF-160B-4275-B809-7A23819B2731}"/>
    <cellStyle name="Normal 8 3 2 3 2" xfId="13117" xr:uid="{15C9B539-4E2D-402C-9CD4-5073DA65DE0B}"/>
    <cellStyle name="Normal 8 3 2 4" xfId="886" xr:uid="{4659F1DF-F285-4893-950D-4A06B174C02C}"/>
    <cellStyle name="Normal 8 3 2 4 2" xfId="13533" xr:uid="{D7463CBE-D528-449A-AEC3-2F8F31B14B54}"/>
    <cellStyle name="Normal 8 3 2 5" xfId="3600" xr:uid="{BC98D329-7A57-4CB5-9481-A2B0627C3EA6}"/>
    <cellStyle name="Normal 8 3 2 5 2" xfId="15388" xr:uid="{8506C41B-9BA5-41D1-BCE6-E0B736AE8855}"/>
    <cellStyle name="Normal 8 3 2 6" xfId="12904" xr:uid="{0C9D79E4-1793-41A9-B842-C155AF11FB0C}"/>
    <cellStyle name="Normal 8 3 3" xfId="582" xr:uid="{DA6CC531-4076-404E-B3A1-18F8094DA42A}"/>
    <cellStyle name="Normal 8 3 3 2" xfId="3708" xr:uid="{63467FDB-82CD-443F-BFD1-553E9E634270}"/>
    <cellStyle name="Normal 8 3 3 2 2" xfId="15496" xr:uid="{29522327-A386-46F9-AE0C-6EF9913CEDFD}"/>
    <cellStyle name="Normal 8 3 3 3" xfId="13229" xr:uid="{A719DE26-BA2C-4385-8456-17C6466C83FE}"/>
    <cellStyle name="Normal 8 3 4" xfId="367" xr:uid="{E3107B69-71B2-4D97-A8F6-4BC69E7890BC}"/>
    <cellStyle name="Normal 8 3 4 2" xfId="13015" xr:uid="{8C32908F-9842-462C-B09A-36B9FCAB586E}"/>
    <cellStyle name="Normal 8 3 5" xfId="790" xr:uid="{F6FCE845-68F0-46B9-8B41-A2674CF481AA}"/>
    <cellStyle name="Normal 8 3 5 2" xfId="13437" xr:uid="{E442C4FF-C019-46F3-A6A6-5B66C99DC761}"/>
    <cellStyle name="Normal 8 3 6" xfId="3498" xr:uid="{D51DAE90-8F9C-44BF-B78F-C19409E1199E}"/>
    <cellStyle name="Normal 8 3 6 2" xfId="15286" xr:uid="{B3528497-B5BC-4B39-BA2F-FFD577508D73}"/>
    <cellStyle name="Normal 8 3 7" xfId="12802" xr:uid="{06A6A610-A226-493C-8A90-CAA44243CFD3}"/>
    <cellStyle name="Normal 8 4" xfId="202" xr:uid="{F9D6B3DF-75B4-4468-81A5-8913BCB4850A}"/>
    <cellStyle name="Normal 8 4 2" xfId="633" xr:uid="{7E9049EB-F2AD-4F49-AC8A-6AA0DAAFF1CF}"/>
    <cellStyle name="Normal 8 4 2 2" xfId="3759" xr:uid="{33C539A1-70D8-4984-84A9-00F1CDA4AC7A}"/>
    <cellStyle name="Normal 8 4 2 2 2" xfId="15547" xr:uid="{EFABA9C3-E784-4394-AA34-77427E7295F6}"/>
    <cellStyle name="Normal 8 4 2 3" xfId="13280" xr:uid="{874F77C5-8F30-42E3-B4DB-C0C17F983388}"/>
    <cellStyle name="Normal 8 4 3" xfId="418" xr:uid="{8A05524D-8519-4B44-B919-9A1FAC3D504B}"/>
    <cellStyle name="Normal 8 4 3 2" xfId="13066" xr:uid="{28B70161-FB71-4DB2-A1D7-89673BA7B224}"/>
    <cellStyle name="Normal 8 4 4" xfId="838" xr:uid="{0F949906-EA0E-4C41-A162-ECE0A6747249}"/>
    <cellStyle name="Normal 8 4 4 2" xfId="13485" xr:uid="{FDBCC948-E4FC-48EC-86C6-50FDC005F525}"/>
    <cellStyle name="Normal 8 4 5" xfId="3549" xr:uid="{D24C2A5D-2E2B-4C02-82FF-F6E76712EDBE}"/>
    <cellStyle name="Normal 8 4 5 2" xfId="15337" xr:uid="{399D8AF0-21DD-406D-AF94-1BE391453E17}"/>
    <cellStyle name="Normal 8 4 6" xfId="12853" xr:uid="{C4227F9D-6AD5-4DE8-97D3-858CE731750D}"/>
    <cellStyle name="Normal 8 5" xfId="526" xr:uid="{E7A87DB4-DA14-4095-8FF3-ACC33635F945}"/>
    <cellStyle name="Normal 8 5 2" xfId="957" xr:uid="{B10FEC71-E660-4783-B88E-F85FBD4E70B1}"/>
    <cellStyle name="Normal 8 5 3" xfId="3653" xr:uid="{D987D4D6-CAC9-4DF5-9650-401A308D9D16}"/>
    <cellStyle name="Normal 8 5 3 2" xfId="15441" xr:uid="{E44DB08B-9BD9-4CF0-B16B-B95836538BD0}"/>
    <cellStyle name="Normal 8 5 4" xfId="13173" xr:uid="{EA14BFB3-A0DF-4504-93D9-3E37117B0676}"/>
    <cellStyle name="Normal 8 6" xfId="311" xr:uid="{7EC9F2D0-9F63-463C-9FE4-11F859A0E274}"/>
    <cellStyle name="Normal 8 6 2" xfId="2160" xr:uid="{27E0FF99-1EE7-4AC3-BDF0-828F65C42577}"/>
    <cellStyle name="Normal 8 6 3" xfId="12959" xr:uid="{CF3DD5E4-F3E3-434C-BE56-0390EA329990}"/>
    <cellStyle name="Normal 8 7" xfId="737" xr:uid="{39514EA8-9142-4E53-8C3E-816F80D53A6D}"/>
    <cellStyle name="Normal 8 7 2" xfId="13384" xr:uid="{B6284E0E-4420-4488-A7AA-098806E8C0B4}"/>
    <cellStyle name="Normal 8 8" xfId="3443" xr:uid="{234EF546-FBA3-4A23-AFED-03B33180CECF}"/>
    <cellStyle name="Normal 8 8 2" xfId="15231" xr:uid="{45EE30AA-6C7E-4F37-B61C-5C65ABA144A5}"/>
    <cellStyle name="Normal 8 9" xfId="12738" xr:uid="{3F34A83D-E80E-469F-AA54-2F4CE5E9EB97}"/>
    <cellStyle name="Normal 89" xfId="46" xr:uid="{C8DA1724-BE33-4E33-922E-7F277D8CEAC0}"/>
    <cellStyle name="Normal 89 2 2" xfId="1052" xr:uid="{63278DCC-8B9C-43C3-8B11-5F33D19119F8}"/>
    <cellStyle name="Normal 89 4" xfId="1079" xr:uid="{C93FF31F-DD87-496A-B498-1737355ACA28}"/>
    <cellStyle name="Normal 9" xfId="88" xr:uid="{5D45667E-A4A5-4C04-A4C7-31933AB0C5EA}"/>
    <cellStyle name="Normal 9 10" xfId="6480" xr:uid="{AA4C7E96-6D06-450B-A4D3-8362EE077BD0}"/>
    <cellStyle name="Normal 9 125 2" xfId="1038" xr:uid="{95153BC7-1B4F-44DB-8599-C4FD1C834B0A}"/>
    <cellStyle name="Normal 9 2" xfId="158" xr:uid="{8C442972-652B-4E94-86D9-8A3B06F72A6D}"/>
    <cellStyle name="Normal 9 2 2" xfId="259" xr:uid="{C91430A2-5CEE-4C1B-BF76-705F74ACEF74}"/>
    <cellStyle name="Normal 9 2 2 2" xfId="690" xr:uid="{AC89A407-54EB-42FD-84B6-6B1F4313385B}"/>
    <cellStyle name="Normal 9 2 2 2 2" xfId="3816" xr:uid="{603F207F-596F-468A-98C7-72FA4760FB49}"/>
    <cellStyle name="Normal 9 2 2 2 2 2" xfId="15604" xr:uid="{6EE28AAA-6C68-4A03-803D-BBFCE08E6D6B}"/>
    <cellStyle name="Normal 9 2 2 2 3" xfId="13337" xr:uid="{084D3D18-8B60-4CD1-BA34-6C3ECC6113FC}"/>
    <cellStyle name="Normal 9 2 2 3" xfId="475" xr:uid="{B0B46116-81BC-4E6C-8318-97806F7D5205}"/>
    <cellStyle name="Normal 9 2 2 3 2" xfId="13123" xr:uid="{542E424E-A0BE-4F20-916F-5A17C4951C05}"/>
    <cellStyle name="Normal 9 2 2 4" xfId="892" xr:uid="{F2F96024-A23F-4AA5-A69C-32BA61318006}"/>
    <cellStyle name="Normal 9 2 2 4 2" xfId="13539" xr:uid="{889D7EA6-91CA-435F-9979-8B34234511B3}"/>
    <cellStyle name="Normal 9 2 2 5" xfId="3606" xr:uid="{25F61FFB-3702-491D-891D-331A7937D6F4}"/>
    <cellStyle name="Normal 9 2 2 5 2" xfId="15394" xr:uid="{8AC71B24-793D-4CA8-B382-3313CB60D347}"/>
    <cellStyle name="Normal 9 2 2 6" xfId="6481" xr:uid="{82A2F61F-EDBC-498D-BFBD-CA04347FD085}"/>
    <cellStyle name="Normal 9 2 2 7" xfId="12910" xr:uid="{61951CFC-0DFF-4836-929A-52F559B78049}"/>
    <cellStyle name="Normal 9 2 3" xfId="589" xr:uid="{FD9929E8-64B1-428D-AECE-2917A32BB5E3}"/>
    <cellStyle name="Normal 9 2 3 2" xfId="2162" xr:uid="{5BCCC83D-9EDF-47ED-BCEC-C3C55F84B9DB}"/>
    <cellStyle name="Normal 9 2 3 3" xfId="3715" xr:uid="{578D97B5-CD09-4CE9-8528-EC349381511D}"/>
    <cellStyle name="Normal 9 2 3 3 2" xfId="15503" xr:uid="{FEF2D3ED-2BFF-468C-BF7E-8173E3594700}"/>
    <cellStyle name="Normal 9 2 3 4" xfId="13236" xr:uid="{D29DA256-EF20-44C1-895A-0CAEE1A4A9E4}"/>
    <cellStyle name="Normal 9 2 4" xfId="374" xr:uid="{495CC6AD-EF31-4D18-96CE-1199C881594A}"/>
    <cellStyle name="Normal 9 2 4 2" xfId="13022" xr:uid="{3CC0C820-B6CC-4519-8786-D94C99E70B9E}"/>
    <cellStyle name="Normal 9 2 5" xfId="796" xr:uid="{68A7182B-B89C-4C4C-BE43-B9F70325E064}"/>
    <cellStyle name="Normal 9 2 5 2" xfId="13443" xr:uid="{5094B8DA-52BF-4ED8-B0A2-0FAD06BDFC80}"/>
    <cellStyle name="Normal 9 2 6" xfId="3505" xr:uid="{1322CACB-422D-4BCD-B733-69A6BC76CBA3}"/>
    <cellStyle name="Normal 9 2 6 2" xfId="15293" xr:uid="{F1717B37-37EA-48F4-A342-CF9B09BD3D2D}"/>
    <cellStyle name="Normal 9 2 7" xfId="12809" xr:uid="{CE5B09E3-3667-4E77-ACE8-2D6A1D9BA777}"/>
    <cellStyle name="Normal 9 3" xfId="209" xr:uid="{9D6637F3-6E05-4AD7-B503-A8FB2621F5C3}"/>
    <cellStyle name="Normal 9 3 2" xfId="640" xr:uid="{36A78D63-F450-45A8-AC4F-EB73FB68BF5D}"/>
    <cellStyle name="Normal 9 3 2 2" xfId="3766" xr:uid="{0B1C2B7C-B0D9-4E11-9E52-DBF8B9F364D8}"/>
    <cellStyle name="Normal 9 3 2 2 2" xfId="15554" xr:uid="{551E5147-762A-4332-BCE8-2BDE2A38D532}"/>
    <cellStyle name="Normal 9 3 2 3" xfId="13287" xr:uid="{34FFBFFA-AA3F-4DB3-95EF-A7EC7773EF18}"/>
    <cellStyle name="Normal 9 3 3" xfId="425" xr:uid="{3BD83581-AA68-4470-9B72-8A0887F13766}"/>
    <cellStyle name="Normal 9 3 3 2" xfId="13073" xr:uid="{2BF755D7-55CB-49B4-B923-2C70B70C4773}"/>
    <cellStyle name="Normal 9 3 4" xfId="844" xr:uid="{1B7F5D99-9F82-4EEE-9E7C-69833F85F99A}"/>
    <cellStyle name="Normal 9 3 4 2" xfId="13491" xr:uid="{DF75A34B-A0E3-4D55-B494-9E2D19E447D8}"/>
    <cellStyle name="Normal 9 3 5" xfId="3556" xr:uid="{F84215CB-C32A-49A2-ABE7-6CD06D868AB4}"/>
    <cellStyle name="Normal 9 3 5 2" xfId="15344" xr:uid="{2FA505C5-8A6C-4FCB-9024-A83A946F18C6}"/>
    <cellStyle name="Normal 9 3 6" xfId="6479" xr:uid="{B9E5588D-1390-4EB2-AF07-64381281DF60}"/>
    <cellStyle name="Normal 9 3 7" xfId="12860" xr:uid="{EED1AFF3-0E87-4B14-A898-BAA937FEC405}"/>
    <cellStyle name="Normal 9 4" xfId="512" xr:uid="{CF8A811F-994F-4C09-A760-7D67A3BB4CE7}"/>
    <cellStyle name="Normal 9 4 2" xfId="929" xr:uid="{D9D1471C-10DB-4154-9A3C-3CBC84EFAB91}"/>
    <cellStyle name="Normal 9 4 2 2" xfId="13576" xr:uid="{5C681C72-A07D-4146-8C7A-2011643473E0}"/>
    <cellStyle name="Normal 9 4 3" xfId="3659" xr:uid="{7354F5B8-0742-4242-AD53-37B79AC9BD12}"/>
    <cellStyle name="Normal 9 4 3 2" xfId="15447" xr:uid="{8E4AB9C9-51A3-4526-A325-4259755E2944}"/>
    <cellStyle name="Normal 9 4 4" xfId="13159" xr:uid="{48B67195-34F4-4337-8B3E-77553F048346}"/>
    <cellStyle name="Normal 9 5" xfId="533" xr:uid="{2870150B-F015-4C76-8A3E-3B3625188EF9}"/>
    <cellStyle name="Normal 9 5 2" xfId="960" xr:uid="{75A82BDA-0F63-4A31-ACF9-40071063DFC4}"/>
    <cellStyle name="Normal 9 5 3" xfId="13180" xr:uid="{5746D284-330E-4EB2-9431-560393AF0210}"/>
    <cellStyle name="Normal 9 6" xfId="318" xr:uid="{074A3B4D-9FE4-441B-B5C4-5BC41CBCBC82}"/>
    <cellStyle name="Normal 9 6 2" xfId="2161" xr:uid="{C4BFCD97-4F6B-43C6-928B-793460884940}"/>
    <cellStyle name="Normal 9 6 3" xfId="12966" xr:uid="{3FE64A5B-3E1B-4CB3-AEEB-8768AEBDAAC8}"/>
    <cellStyle name="Normal 9 7" xfId="743" xr:uid="{535B9D2B-34F5-46C4-9943-F9CF1A0A9086}"/>
    <cellStyle name="Normal 9 7 2" xfId="13390" xr:uid="{4379737D-8E0A-4FF4-A9CD-C647DB2B8B66}"/>
    <cellStyle name="Normal 9 8" xfId="3449" xr:uid="{AF2F72E4-0758-4741-BD1B-B29E4204B461}"/>
    <cellStyle name="Normal 9 8 2" xfId="15237" xr:uid="{5CDB9032-1A80-495B-B975-E69073E8EAC3}"/>
    <cellStyle name="Normal 9 9" xfId="12747" xr:uid="{EF7F6487-0EE7-43E0-8847-83141D027389}"/>
    <cellStyle name="Normal 9_GTO Non Operational Capex Roll-over submission (FINAL with property)" xfId="2163" xr:uid="{3544F639-7EDD-4C9D-A654-E1318536EC54}"/>
    <cellStyle name="Normal 90" xfId="43" xr:uid="{03F52F7A-FC57-4718-A373-CEC92AE30AFC}"/>
    <cellStyle name="Normal 91" xfId="39" xr:uid="{4B64B397-1DA1-46D4-9ED7-1B68A57997C5}"/>
    <cellStyle name="Normal 91 2" xfId="96" xr:uid="{8DD5B7EE-1F63-4CFA-9A66-33461FC36107}"/>
    <cellStyle name="Normal 91 2 2" xfId="162" xr:uid="{CF1321FC-55EE-4942-A486-07236DA3F3CD}"/>
    <cellStyle name="Normal 91 2 2 2" xfId="264" xr:uid="{D719FF4F-5E26-4E3D-BE67-74E05ECFDCD6}"/>
    <cellStyle name="Normal 91 2 2 2 2" xfId="695" xr:uid="{9553D713-E0EB-492B-9ADB-8D86D9D8C735}"/>
    <cellStyle name="Normal 91 2 2 2 2 2" xfId="3821" xr:uid="{3918984E-D906-4A99-8966-C88AA04731CB}"/>
    <cellStyle name="Normal 91 2 2 2 2 2 2" xfId="15609" xr:uid="{062F36D6-D8B7-4DB1-8595-1D8868FF2BC2}"/>
    <cellStyle name="Normal 91 2 2 2 2 3" xfId="13342" xr:uid="{204DF6F2-CD0E-4A9E-A475-D1991FE3E6CE}"/>
    <cellStyle name="Normal 91 2 2 2 3" xfId="480" xr:uid="{979253C2-25BE-470A-A83E-63A090DBBF2A}"/>
    <cellStyle name="Normal 91 2 2 2 3 2" xfId="13128" xr:uid="{6964FCC6-D3B1-40B9-8615-6E2E195DF1D0}"/>
    <cellStyle name="Normal 91 2 2 2 4" xfId="897" xr:uid="{61A8C6DC-5E7C-4879-ADA3-72698682DCA1}"/>
    <cellStyle name="Normal 91 2 2 2 4 2" xfId="13544" xr:uid="{61D7730D-B2B3-4B63-9CDB-201DB72F6432}"/>
    <cellStyle name="Normal 91 2 2 2 5" xfId="3611" xr:uid="{A04ABE9B-7CE5-4A12-929B-0E5DF2631B87}"/>
    <cellStyle name="Normal 91 2 2 2 5 2" xfId="15399" xr:uid="{B829C1F7-D4D8-43D0-83ED-16483ED74A36}"/>
    <cellStyle name="Normal 91 2 2 2 6" xfId="12915" xr:uid="{FBB4DAD3-5187-432B-9450-CA1BB122EE81}"/>
    <cellStyle name="Normal 91 2 2 3" xfId="593" xr:uid="{8104DFBE-CCD8-45DA-9168-2B2AE98E352E}"/>
    <cellStyle name="Normal 91 2 2 3 2" xfId="3719" xr:uid="{37A0A303-5783-4ADF-8910-FE8884D1FE34}"/>
    <cellStyle name="Normal 91 2 2 3 2 2" xfId="15507" xr:uid="{BCBA4555-2FB0-4795-89D2-6DF633AEFFB0}"/>
    <cellStyle name="Normal 91 2 2 3 3" xfId="13240" xr:uid="{D92B49D5-D8B3-4519-9D59-CDF046B811E4}"/>
    <cellStyle name="Normal 91 2 2 4" xfId="378" xr:uid="{878B2050-4825-44AE-8B3A-E71AFB8D9839}"/>
    <cellStyle name="Normal 91 2 2 4 2" xfId="13026" xr:uid="{51A8E5C9-093F-45DA-9375-6706E97E92AF}"/>
    <cellStyle name="Normal 91 2 2 5" xfId="800" xr:uid="{D277124B-428F-40BD-B744-7D9B6D9B8D97}"/>
    <cellStyle name="Normal 91 2 2 5 2" xfId="13447" xr:uid="{CEFDA5BB-99AF-4BE7-B547-D86EA2C366AC}"/>
    <cellStyle name="Normal 91 2 2 6" xfId="3509" xr:uid="{86DDAE80-91C4-475B-896C-F6D8B5D355A6}"/>
    <cellStyle name="Normal 91 2 2 6 2" xfId="15297" xr:uid="{69326853-1ECA-4F5D-AF8C-9BCAF197D812}"/>
    <cellStyle name="Normal 91 2 2 7" xfId="12813" xr:uid="{88A63A86-EB16-44A6-93EF-2A455928F8C0}"/>
    <cellStyle name="Normal 91 2 3" xfId="214" xr:uid="{26020E6D-5D5B-445F-9531-0BF171B48B1D}"/>
    <cellStyle name="Normal 91 2 3 2" xfId="645" xr:uid="{CE58885E-C615-42BF-A6EA-1BFEE9C75AD0}"/>
    <cellStyle name="Normal 91 2 3 2 2" xfId="3771" xr:uid="{AD12813B-CFD0-4694-BF93-F8472D6F33DC}"/>
    <cellStyle name="Normal 91 2 3 2 2 2" xfId="15559" xr:uid="{820332DE-0536-4922-9019-744C553D3B60}"/>
    <cellStyle name="Normal 91 2 3 2 3" xfId="13292" xr:uid="{3A2995E9-4DD2-492A-8EA1-00604E12C238}"/>
    <cellStyle name="Normal 91 2 3 3" xfId="430" xr:uid="{3FC7B3D7-F75B-4B1F-AF15-E091B42A1B09}"/>
    <cellStyle name="Normal 91 2 3 3 2" xfId="13078" xr:uid="{2F872278-9B0B-4FE3-BCED-E5BE1A882FD7}"/>
    <cellStyle name="Normal 91 2 3 4" xfId="849" xr:uid="{EFCACE78-6B2C-4789-84A8-FF9F4F48DE9F}"/>
    <cellStyle name="Normal 91 2 3 4 2" xfId="13496" xr:uid="{835300A9-D085-4D13-89E6-DE1B55A8AF02}"/>
    <cellStyle name="Normal 91 2 3 5" xfId="3561" xr:uid="{2908A5AC-B788-48E6-9E1D-7E643510C783}"/>
    <cellStyle name="Normal 91 2 3 5 2" xfId="15349" xr:uid="{7F19A648-D50F-45AF-8C9E-C298E0AE334D}"/>
    <cellStyle name="Normal 91 2 3 6" xfId="12865" xr:uid="{BD8AE238-140B-4A0B-B770-C0ABEE9E83AA}"/>
    <cellStyle name="Normal 91 2 4" xfId="538" xr:uid="{39F3F2A3-04CD-4474-B70F-399B044880CB}"/>
    <cellStyle name="Normal 91 2 4 2" xfId="1068" xr:uid="{4D9FDCCF-93E6-4DEF-ACB0-0ACB257A207E}"/>
    <cellStyle name="Normal 91 2 4 2 2" xfId="13659" xr:uid="{5DC9EF93-8D8C-45FD-8323-BDD53D2250B0}"/>
    <cellStyle name="Normal 91 2 4 3" xfId="3664" xr:uid="{9D42A161-4C2D-4467-987E-AC2C6F814B61}"/>
    <cellStyle name="Normal 91 2 4 3 2" xfId="15452" xr:uid="{EDA9E0B6-C248-49E2-BB21-924985AAB27E}"/>
    <cellStyle name="Normal 91 2 4 4" xfId="13185" xr:uid="{385BC08F-0EE3-4712-A89A-352F0152C1B8}"/>
    <cellStyle name="Normal 91 2 5" xfId="323" xr:uid="{8391E934-6F77-420F-A2CA-D2D9FCE05685}"/>
    <cellStyle name="Normal 91 2 5 2" xfId="12971" xr:uid="{CBCE7843-A013-40AF-8F88-ED36AD9AF196}"/>
    <cellStyle name="Normal 91 2 6" xfId="748" xr:uid="{8AC9D868-79F2-4C50-A949-A432C03EF2C6}"/>
    <cellStyle name="Normal 91 2 6 2" xfId="13395" xr:uid="{E20479C1-E69B-4949-B8CF-94519F24A868}"/>
    <cellStyle name="Normal 91 2 7" xfId="3454" xr:uid="{1166E638-8801-403B-A8C6-99054E2A8D48}"/>
    <cellStyle name="Normal 91 2 7 2" xfId="15242" xr:uid="{E1B6EDAF-B3FB-41B6-9303-7C6D78000D41}"/>
    <cellStyle name="Normal 91 2 8" xfId="12753" xr:uid="{3A1E0D3B-B26F-47A5-AF87-7666F4415CA9}"/>
    <cellStyle name="Normal 91 3" xfId="139" xr:uid="{A2F0A086-3919-4F46-BE7B-3C1561732555}"/>
    <cellStyle name="Normal 91 3 2" xfId="241" xr:uid="{088DFCAF-B539-427F-93BF-7C78A2C3639D}"/>
    <cellStyle name="Normal 91 3 2 2" xfId="672" xr:uid="{0D8BA063-2C5D-4640-842A-80497625D5EB}"/>
    <cellStyle name="Normal 91 3 2 2 2" xfId="3798" xr:uid="{03686E03-FB1C-4A4B-A8A7-6160CE54A4DD}"/>
    <cellStyle name="Normal 91 3 2 2 2 2" xfId="15586" xr:uid="{081CEE27-B1DB-45AF-BFAA-296636FD5502}"/>
    <cellStyle name="Normal 91 3 2 2 3" xfId="13319" xr:uid="{8E93386D-A3D6-4350-985A-37FDBFF73915}"/>
    <cellStyle name="Normal 91 3 2 3" xfId="457" xr:uid="{347BC851-E73F-4770-9473-A3E04FDE38E8}"/>
    <cellStyle name="Normal 91 3 2 3 2" xfId="13105" xr:uid="{9AF18B2F-CD40-481E-BDCA-3E18EF4446F2}"/>
    <cellStyle name="Normal 91 3 2 4" xfId="874" xr:uid="{3123E843-F0FC-4C30-8BE7-892846A85D5C}"/>
    <cellStyle name="Normal 91 3 2 4 2" xfId="13521" xr:uid="{F35F1411-608B-4F60-9678-00B39ABF9ED2}"/>
    <cellStyle name="Normal 91 3 2 5" xfId="3588" xr:uid="{745BEFFD-1CBE-44C2-AF49-F733F7D10AE9}"/>
    <cellStyle name="Normal 91 3 2 5 2" xfId="15376" xr:uid="{69A42FA1-E50D-45C4-A0E8-3770A2529599}"/>
    <cellStyle name="Normal 91 3 2 6" xfId="12892" xr:uid="{31738E83-0AA2-4C1A-B4B6-9151C242DAB3}"/>
    <cellStyle name="Normal 91 3 3" xfId="570" xr:uid="{D1AB7901-5F8E-4C89-9D10-339A4697474A}"/>
    <cellStyle name="Normal 91 3 3 2" xfId="3696" xr:uid="{9D552A0D-4C9C-46A5-AC14-C9A07883A04D}"/>
    <cellStyle name="Normal 91 3 3 2 2" xfId="15484" xr:uid="{284D464E-9B0A-48F3-93CB-70159AA37954}"/>
    <cellStyle name="Normal 91 3 3 3" xfId="13217" xr:uid="{0735932D-7E29-4E0D-9C37-6C5FD2F1FCD8}"/>
    <cellStyle name="Normal 91 3 4" xfId="355" xr:uid="{4791B833-DCDF-4AE2-9F5E-47B1EB0E3BB8}"/>
    <cellStyle name="Normal 91 3 4 2" xfId="13003" xr:uid="{A02EF4D8-70EC-4237-B6BE-2E2B4514AB45}"/>
    <cellStyle name="Normal 91 3 5" xfId="778" xr:uid="{66AAD621-170C-4D2C-B1D2-2D51E1F4D1B6}"/>
    <cellStyle name="Normal 91 3 5 2" xfId="13425" xr:uid="{96E8C580-2750-4C7B-BFF6-E2173B79FBDD}"/>
    <cellStyle name="Normal 91 3 6" xfId="3486" xr:uid="{549FC363-B636-4E11-AF9F-2107AF34AB5F}"/>
    <cellStyle name="Normal 91 3 6 2" xfId="15274" xr:uid="{69DB7B30-731E-4058-9755-BA472E672C60}"/>
    <cellStyle name="Normal 91 3 7" xfId="12790" xr:uid="{ED25B3CD-6399-4BFB-A5E3-ABEDAF87581C}"/>
    <cellStyle name="Normal 91 4" xfId="190" xr:uid="{A61DBDAC-FCA4-4071-8CF2-F504B654DCB5}"/>
    <cellStyle name="Normal 91 4 2" xfId="621" xr:uid="{87D308B9-FA72-4897-9C74-559BB396F195}"/>
    <cellStyle name="Normal 91 4 2 2" xfId="3747" xr:uid="{564823E2-602D-455D-AEB6-51B1B360DEF5}"/>
    <cellStyle name="Normal 91 4 2 2 2" xfId="15535" xr:uid="{6F165D89-7596-4322-B435-BC7DB3A8A1F6}"/>
    <cellStyle name="Normal 91 4 2 3" xfId="13268" xr:uid="{AA095EB9-3E75-4A59-B52A-F050B880A6EC}"/>
    <cellStyle name="Normal 91 4 3" xfId="406" xr:uid="{58C85E1C-D4A2-4ED8-9421-CEF9AB13650B}"/>
    <cellStyle name="Normal 91 4 3 2" xfId="13054" xr:uid="{6408E0E6-2AC2-4DF4-8E52-B9279CA918F9}"/>
    <cellStyle name="Normal 91 4 4" xfId="826" xr:uid="{6094F203-A30A-45BA-BB02-8FAD57B8FAE3}"/>
    <cellStyle name="Normal 91 4 4 2" xfId="13473" xr:uid="{5D41DBB2-645A-415C-AF3B-E705067242E4}"/>
    <cellStyle name="Normal 91 4 5" xfId="3537" xr:uid="{ABCCA285-63A4-4ED4-A4DE-B611A2FDA7C2}"/>
    <cellStyle name="Normal 91 4 5 2" xfId="15325" xr:uid="{B2C19C9E-D341-49F0-8FBE-9510887335DD}"/>
    <cellStyle name="Normal 91 4 6" xfId="12841" xr:uid="{1CB790E5-1C0A-4EB1-B3F3-8890406535C7}"/>
    <cellStyle name="Normal 91 5" xfId="514" xr:uid="{66357A7E-7112-4490-AC54-D65EE027567F}"/>
    <cellStyle name="Normal 91 5 2" xfId="1055" xr:uid="{FB992271-DEB1-4068-BAF2-B3923E2F2DA3}"/>
    <cellStyle name="Normal 91 5 2 2" xfId="13651" xr:uid="{9404CFDE-ED75-46FF-9E47-D37DF1059E0B}"/>
    <cellStyle name="Normal 91 5 3" xfId="3641" xr:uid="{FC2BE41E-DEBF-4331-A862-1291C01BA478}"/>
    <cellStyle name="Normal 91 5 3 2" xfId="15429" xr:uid="{1D8D2682-B931-4871-85EF-DEBD8C4CDA36}"/>
    <cellStyle name="Normal 91 5 4" xfId="13161" xr:uid="{01CF4364-4AC6-49BE-B66E-48F68AB73D8D}"/>
    <cellStyle name="Normal 91 6" xfId="299" xr:uid="{2C689284-C6F9-4638-9A7A-6DF26844F2B8}"/>
    <cellStyle name="Normal 91 6 2" xfId="12947" xr:uid="{6D9422B4-AAF2-496A-A5A0-55F988164908}"/>
    <cellStyle name="Normal 91 7" xfId="725" xr:uid="{21C63E73-B52A-4F6F-810E-11BC0C896DC5}"/>
    <cellStyle name="Normal 91 7 2" xfId="13372" xr:uid="{A1C8D605-C8FE-4CC0-9812-7001F1382933}"/>
    <cellStyle name="Normal 91 8" xfId="3431" xr:uid="{D881BFAF-BBA2-4BD9-B893-9915604CEE1C}"/>
    <cellStyle name="Normal 91 8 2" xfId="15219" xr:uid="{239DAA58-447D-4DBC-B8DB-255CC6E0051F}"/>
    <cellStyle name="Normal 91 9" xfId="12714" xr:uid="{15481AEB-D573-474B-B6FD-291652654161}"/>
    <cellStyle name="Normal 92" xfId="1024" xr:uid="{7CB4F66E-2E6B-44E7-A4BF-47E55AF8B886}"/>
    <cellStyle name="Normal U" xfId="2164" xr:uid="{4366C55E-E94F-4F22-81E2-4587CB7AE81F}"/>
    <cellStyle name="Normal_risk table" xfId="37866" xr:uid="{09217BEC-2266-47EA-84AB-E159520347A8}"/>
    <cellStyle name="Note 2" xfId="2165" xr:uid="{2727CA59-FBD0-4B61-90C2-00FE812E2515}"/>
    <cellStyle name="Note 2 10" xfId="24260" xr:uid="{A07C472B-5600-4A3C-A068-4FF1B987BBBD}"/>
    <cellStyle name="Note 2 10 2" xfId="35565" xr:uid="{23C6C987-F7BD-47A7-9FC0-51C68A3D8075}"/>
    <cellStyle name="Note 2 11" xfId="14052" xr:uid="{201904E2-834F-4951-B727-6A65F84BCA95}"/>
    <cellStyle name="Note 2 12" xfId="27887" xr:uid="{15156BD9-FA66-4250-AF50-EA0249A76B47}"/>
    <cellStyle name="Note 2 2" xfId="2992" xr:uid="{5E5A07EC-B134-47DB-939A-A1B93A23947A}"/>
    <cellStyle name="Note 2 2 10" xfId="30494" xr:uid="{E3EF2DDA-5724-46A1-A783-7F62C71F95FB}"/>
    <cellStyle name="Note 2 2 2" xfId="7121" xr:uid="{1998597B-ABBC-4607-B6C7-DF81261BDF3B}"/>
    <cellStyle name="Note 2 2 2 2" xfId="9845" xr:uid="{6B670BFE-2B58-4DF2-B11D-D30B11E37B7F}"/>
    <cellStyle name="Note 2 2 2 2 2" xfId="21300" xr:uid="{1D395389-2434-4BFB-B737-6C8B3536074F}"/>
    <cellStyle name="Note 2 2 2 2 3" xfId="33385" xr:uid="{0CB2C595-36F3-4E6E-AD15-70A1294FCD3D}"/>
    <cellStyle name="Note 2 2 2 3" xfId="10524" xr:uid="{96366EC1-67E3-4249-9CCB-40B3E4BEC063}"/>
    <cellStyle name="Note 2 2 2 3 2" xfId="21979" xr:uid="{DFEB7F78-2401-430E-AF22-96C1956FBDCC}"/>
    <cellStyle name="Note 2 2 2 3 3" xfId="34063" xr:uid="{886F0867-071B-4231-AF28-3578F0A0A1CD}"/>
    <cellStyle name="Note 2 2 2 4" xfId="11971" xr:uid="{50FA3934-113F-4F7B-AAD4-B97A328C9E12}"/>
    <cellStyle name="Note 2 2 2 4 2" xfId="23426" xr:uid="{AAAF4844-4500-4F84-AE42-5DA8531F5F00}"/>
    <cellStyle name="Note 2 2 2 4 3" xfId="35012" xr:uid="{566ED1CA-4052-46CD-96B1-7D4872DE27C9}"/>
    <cellStyle name="Note 2 2 2 5" xfId="26837" xr:uid="{742CBCA7-AF2D-4D36-9656-EFDFA89E1EF1}"/>
    <cellStyle name="Note 2 2 2 5 2" xfId="37208" xr:uid="{2C447C3F-0A77-42EE-BA17-8AF5EDD24888}"/>
    <cellStyle name="Note 2 2 2 6" xfId="18682" xr:uid="{C6A0013C-4530-484B-BFE2-52D0F68E20D9}"/>
    <cellStyle name="Note 2 2 2 7" xfId="30880" xr:uid="{0CBC5053-29BF-49F7-927A-5F519FB27653}"/>
    <cellStyle name="Note 2 2 2 8" xfId="28064" xr:uid="{9A97013B-F0FD-46C8-AD6A-E3438D5FF45F}"/>
    <cellStyle name="Note 2 2 3" xfId="5688" xr:uid="{AB29E064-A5FD-472F-8375-67E2DA9A50A1}"/>
    <cellStyle name="Note 2 2 3 2" xfId="8950" xr:uid="{6C3A8BA3-2CCB-4762-A6B0-8AD8AA57F4F1}"/>
    <cellStyle name="Note 2 2 3 2 2" xfId="20405" xr:uid="{86D3C78D-3E9C-4ED7-8281-3E75A6F4AA66}"/>
    <cellStyle name="Note 2 2 3 2 3" xfId="32490" xr:uid="{653E512E-5626-441E-B989-09A4682AE2FF}"/>
    <cellStyle name="Note 2 2 3 3" xfId="9666" xr:uid="{3B80A348-C332-4C9B-8DE1-668B9E2238D3}"/>
    <cellStyle name="Note 2 2 3 3 2" xfId="21121" xr:uid="{7D828D3C-EFE8-47AF-9851-D0D2AD2A7879}"/>
    <cellStyle name="Note 2 2 3 3 3" xfId="33206" xr:uid="{8FC6B43B-525C-4997-AAC8-1E06E86E9239}"/>
    <cellStyle name="Note 2 2 3 4" xfId="25717" xr:uid="{0F36210E-F305-436A-BD67-D28F1E8FFB85}"/>
    <cellStyle name="Note 2 2 3 4 2" xfId="36433" xr:uid="{0BB46A73-955D-41DB-8D23-F8314EC0E1BC}"/>
    <cellStyle name="Note 2 2 3 5" xfId="17456" xr:uid="{74F01D57-439D-4779-A230-AACBB01F1170}"/>
    <cellStyle name="Note 2 2 3 6" xfId="29908" xr:uid="{ECCEE41E-FFF3-448E-BAF9-383BC07CA161}"/>
    <cellStyle name="Note 2 2 3 7" xfId="13950" xr:uid="{58128058-419B-46A4-AC74-FEE09E648333}"/>
    <cellStyle name="Note 2 2 3 8" xfId="28319" xr:uid="{D052EB02-6425-460F-B273-CD12CCCBC1BA}"/>
    <cellStyle name="Note 2 2 4" xfId="4885" xr:uid="{2CFA5CD4-79B5-4D46-B804-1E5FBCADC9B5}"/>
    <cellStyle name="Note 2 2 4 2" xfId="16669" xr:uid="{831D90D9-4510-4D65-B4C0-7DBFC551DE43}"/>
    <cellStyle name="Note 2 2 4 3" xfId="29376" xr:uid="{773C8C9D-4A73-4487-A51D-4AAF92535BD1}"/>
    <cellStyle name="Note 2 2 5" xfId="8389" xr:uid="{FDE79CD6-F835-4A4E-BEA4-668C016D5AFE}"/>
    <cellStyle name="Note 2 2 5 2" xfId="19844" xr:uid="{91397E5B-3FE1-4C9E-95A9-446A4C252003}"/>
    <cellStyle name="Note 2 2 5 3" xfId="31929" xr:uid="{4D5ABAD6-9428-43AD-B1DE-23A60BCEBAD6}"/>
    <cellStyle name="Note 2 2 6" xfId="8158" xr:uid="{32516041-13F2-405D-9378-A625AEEE6804}"/>
    <cellStyle name="Note 2 2 6 2" xfId="19613" xr:uid="{E2282485-ADE2-4A0D-9EA5-62DBA7CB616F}"/>
    <cellStyle name="Note 2 2 6 3" xfId="31698" xr:uid="{AB2CDB5D-88D8-4028-8ADA-A5E4DD1B4ED1}"/>
    <cellStyle name="Note 2 2 7" xfId="24944" xr:uid="{BC5A340F-EC23-4FAB-9AF0-D5650ABE66A0}"/>
    <cellStyle name="Note 2 2 7 2" xfId="35914" xr:uid="{82A667CA-D0B0-4188-86A9-F25B2AB0D0DF}"/>
    <cellStyle name="Note 2 2 8" xfId="14785" xr:uid="{5A314856-5D39-4B0C-8AF7-5611D2F3C953}"/>
    <cellStyle name="Note 2 2 9" xfId="28298" xr:uid="{3A213C8E-915B-477A-9D0E-EDAA9F3E194D}"/>
    <cellStyle name="Note 2 3" xfId="3114" xr:uid="{B1CB317B-A04A-4AEF-98B0-5E1C85687CA9}"/>
    <cellStyle name="Note 2 3 10" xfId="14073" xr:uid="{D2FEFF69-3F52-4B6F-90C7-7A68A75109B8}"/>
    <cellStyle name="Note 2 3 2" xfId="7283" xr:uid="{113620F5-C4DA-4C3B-A0E1-77D69AAB91FC}"/>
    <cellStyle name="Note 2 3 2 2" xfId="9957" xr:uid="{3CEC3A98-8F5D-4C37-B0BF-E25F9ECA98EE}"/>
    <cellStyle name="Note 2 3 2 2 2" xfId="21412" xr:uid="{300E950B-41D5-47EC-A1A5-56006A6D6941}"/>
    <cellStyle name="Note 2 3 2 2 3" xfId="33497" xr:uid="{C163BDCA-4C51-4F4C-B57F-9AE235DD8BF4}"/>
    <cellStyle name="Note 2 3 2 3" xfId="10683" xr:uid="{EB85DC6E-7FBF-4946-8767-FF1B7A1D903E}"/>
    <cellStyle name="Note 2 3 2 3 2" xfId="22138" xr:uid="{F6DBFC18-44ED-47AE-8CF6-F14ABBB51D63}"/>
    <cellStyle name="Note 2 3 2 3 3" xfId="34222" xr:uid="{5C6CDCC2-8D58-4DB6-B304-6DC9CD793692}"/>
    <cellStyle name="Note 2 3 2 4" xfId="12067" xr:uid="{BD8E0F44-9DE0-4EBC-8D4C-85EBE36EF09F}"/>
    <cellStyle name="Note 2 3 2 4 2" xfId="23522" xr:uid="{C8BBC0E1-3982-4524-B308-27184355D3DC}"/>
    <cellStyle name="Note 2 3 2 4 3" xfId="35106" xr:uid="{CA0168B1-5CAF-4270-B52F-151AACF80A67}"/>
    <cellStyle name="Note 2 3 2 5" xfId="26999" xr:uid="{14CEA0AE-F45C-49F9-9825-B71DF66B8BCA}"/>
    <cellStyle name="Note 2 3 2 5 2" xfId="37368" xr:uid="{4EF55773-C964-4D95-8FA9-E60C58D182EE}"/>
    <cellStyle name="Note 2 3 2 6" xfId="18801" xr:uid="{68AC528F-B250-4DFF-B2BD-6E899CA47C32}"/>
    <cellStyle name="Note 2 3 2 7" xfId="31040" xr:uid="{CA688691-9299-4AD4-B4F0-ED04798576FC}"/>
    <cellStyle name="Note 2 3 2 8" xfId="13982" xr:uid="{F673124D-D732-4E38-AE30-23E64C80D858}"/>
    <cellStyle name="Note 2 3 3" xfId="5851" xr:uid="{D8F9BF19-F367-4ADA-AB5D-92A3560EF9A9}"/>
    <cellStyle name="Note 2 3 3 2" xfId="9111" xr:uid="{C5E64A56-4671-41D9-B252-88CB9EB4433D}"/>
    <cellStyle name="Note 2 3 3 2 2" xfId="20566" xr:uid="{91AE10A1-78F2-4AA9-B454-10B24552F7A7}"/>
    <cellStyle name="Note 2 3 3 2 3" xfId="32651" xr:uid="{FB923D67-269B-488F-9643-F03077577989}"/>
    <cellStyle name="Note 2 3 3 3" xfId="10138" xr:uid="{F1FF5C27-2477-44CA-A2A3-CFE73EF9FB89}"/>
    <cellStyle name="Note 2 3 3 3 2" xfId="21593" xr:uid="{82E6D365-E10B-420B-9DBE-0B6B1C49AB5C}"/>
    <cellStyle name="Note 2 3 3 3 3" xfId="33677" xr:uid="{BFCCCB53-45DC-455A-9553-E88234037BC1}"/>
    <cellStyle name="Note 2 3 3 4" xfId="25813" xr:uid="{770C55A0-A40F-487E-9BD2-657C94D71CE4}"/>
    <cellStyle name="Note 2 3 3 4 2" xfId="36528" xr:uid="{EA735B97-FDCC-42FE-9A85-A81D6A164085}"/>
    <cellStyle name="Note 2 3 3 5" xfId="17574" xr:uid="{7F08755C-B3F3-4F80-99AB-3E2368B26681}"/>
    <cellStyle name="Note 2 3 3 6" xfId="30069" xr:uid="{0FA991E4-BCF1-4532-A8CB-1B7B7AC1ACCC}"/>
    <cellStyle name="Note 2 3 3 7" xfId="13620" xr:uid="{BEC31352-F98A-4AB0-8575-7426361AA0AD}"/>
    <cellStyle name="Note 2 3 3 8" xfId="27710" xr:uid="{BA83FBEA-F5D5-44A5-B06C-C021C6E33F5E}"/>
    <cellStyle name="Note 2 3 4" xfId="5007" xr:uid="{99F18B50-2039-45CC-A1B7-7356715687EA}"/>
    <cellStyle name="Note 2 3 4 2" xfId="16791" xr:uid="{D0F21F15-8992-41CD-A913-6CB2E5426E51}"/>
    <cellStyle name="Note 2 3 4 3" xfId="29439" xr:uid="{C832B735-167E-417A-BC49-661F2FE666E2}"/>
    <cellStyle name="Note 2 3 5" xfId="8472" xr:uid="{1E766F4D-DBBE-45C1-B1F8-8269BB2917C0}"/>
    <cellStyle name="Note 2 3 5 2" xfId="19927" xr:uid="{5F12430A-8ED5-4804-8298-F6DCB0F09317}"/>
    <cellStyle name="Note 2 3 5 3" xfId="32012" xr:uid="{3F710EA4-F39E-4EBF-B5BA-FDA70ECBBE45}"/>
    <cellStyle name="Note 2 3 6" xfId="8660" xr:uid="{72C6E1A0-D99E-4FD0-8433-019D1AE2F1C5}"/>
    <cellStyle name="Note 2 3 6 2" xfId="20115" xr:uid="{D4E3663A-40A7-4D24-91F2-566DA4277BAB}"/>
    <cellStyle name="Note 2 3 6 3" xfId="32200" xr:uid="{25510060-BE30-4125-A981-75E05C1D7322}"/>
    <cellStyle name="Note 2 3 7" xfId="25066" xr:uid="{4D586DEC-7FC0-4761-8AD2-FCDA5DC894CB}"/>
    <cellStyle name="Note 2 3 7 2" xfId="35978" xr:uid="{9E49CD18-4157-480E-A1F7-8313F4A3E6CB}"/>
    <cellStyle name="Note 2 3 8" xfId="14907" xr:uid="{1E58AA09-2A94-496E-9A2D-F22BB641EB8D}"/>
    <cellStyle name="Note 2 3 9" xfId="28355" xr:uid="{7809E8F9-4331-4CAD-9228-FAE814FA33D4}"/>
    <cellStyle name="Note 2 4" xfId="3098" xr:uid="{2ADCD262-EED4-40EA-B64A-A3761E77D09B}"/>
    <cellStyle name="Note 2 4 10" xfId="18699" xr:uid="{CD3481D5-08DA-4838-8142-A669890F0AAD}"/>
    <cellStyle name="Note 2 4 2" xfId="7496" xr:uid="{7F951BBF-16C5-4B6C-9100-10CF057B7227}"/>
    <cellStyle name="Note 2 4 2 2" xfId="10073" xr:uid="{0001F45E-335A-43C5-AD06-D823F1C16239}"/>
    <cellStyle name="Note 2 4 2 2 2" xfId="21528" xr:uid="{B689C908-1469-46E4-BA49-6D4DC0D6461D}"/>
    <cellStyle name="Note 2 4 2 2 3" xfId="33612" xr:uid="{2AAE3FAC-9D5B-457B-87C3-0495E490F290}"/>
    <cellStyle name="Note 2 4 2 3" xfId="10807" xr:uid="{9F62452B-7728-4F58-9D63-DE7A253763FF}"/>
    <cellStyle name="Note 2 4 2 3 2" xfId="22262" xr:uid="{5F41FDF1-FFB2-4531-9C08-6DA8BC93A0B3}"/>
    <cellStyle name="Note 2 4 2 3 3" xfId="34346" xr:uid="{611B7A42-2D2D-4AD4-A4CE-B00764F22D8D}"/>
    <cellStyle name="Note 2 4 2 4" xfId="12280" xr:uid="{680E9CDB-1A02-4D70-B1E1-21F5C6AC85B2}"/>
    <cellStyle name="Note 2 4 2 4 2" xfId="23735" xr:uid="{E6D60E86-DB34-41CE-A056-4A59352721D0}"/>
    <cellStyle name="Note 2 4 2 4 3" xfId="35250" xr:uid="{0C3F3683-7475-40C1-9616-E3A533161B3B}"/>
    <cellStyle name="Note 2 4 2 5" xfId="27212" xr:uid="{862DCBFE-C7C5-4493-922A-D746AE84423D}"/>
    <cellStyle name="Note 2 4 2 5 2" xfId="37511" xr:uid="{FC733F23-BF74-468B-A6A3-85120DA4EE82}"/>
    <cellStyle name="Note 2 4 2 6" xfId="19014" xr:uid="{3C918B7D-6540-4312-AA99-88AB73642B2D}"/>
    <cellStyle name="Note 2 4 2 7" xfId="31183" xr:uid="{60BCFF14-A208-42E9-B9C2-DD7B0CF95F01}"/>
    <cellStyle name="Note 2 4 2 8" xfId="34643" xr:uid="{E27D6D89-97A1-48B2-BA97-6B52B57AEE70}"/>
    <cellStyle name="Note 2 4 3" xfId="6065" xr:uid="{6B821886-C370-4398-BE53-B9009D9F815A}"/>
    <cellStyle name="Note 2 4 3 2" xfId="9281" xr:uid="{B40B6200-E2F4-4222-9395-1726EBB47CBA}"/>
    <cellStyle name="Note 2 4 3 2 2" xfId="20736" xr:uid="{1FB955AA-B073-472D-B9A8-05AFDC053251}"/>
    <cellStyle name="Note 2 4 3 2 3" xfId="32821" xr:uid="{BA217D0B-7C96-4A4A-B048-DC17DCD51549}"/>
    <cellStyle name="Note 2 4 3 3" xfId="9799" xr:uid="{A5DB6BFA-573D-4DF3-ACB7-8F61B2AF3DC1}"/>
    <cellStyle name="Note 2 4 3 3 2" xfId="21254" xr:uid="{70368133-7D32-4015-B9C8-925700FE965F}"/>
    <cellStyle name="Note 2 4 3 3 3" xfId="33339" xr:uid="{1915ECD8-0BD9-4D59-B8C0-271DFE686701}"/>
    <cellStyle name="Note 2 4 3 4" xfId="26026" xr:uid="{47CDE185-3C24-46CE-B582-2F51C2345208}"/>
    <cellStyle name="Note 2 4 3 4 2" xfId="36669" xr:uid="{EFEFB61A-3ABB-41F6-9F59-525A4616FAC7}"/>
    <cellStyle name="Note 2 4 3 5" xfId="17787" xr:uid="{5F03337E-5D1E-48E8-BF86-C7B88F3F8380}"/>
    <cellStyle name="Note 2 4 3 6" xfId="30213" xr:uid="{978F0D9C-BC14-45D4-817F-A852A3228C71}"/>
    <cellStyle name="Note 2 4 3 7" xfId="28774" xr:uid="{05A7BDA8-043B-448C-918B-E7438E413B9E}"/>
    <cellStyle name="Note 2 4 3 8" xfId="13699" xr:uid="{A6722A28-6FD9-479D-B9EF-23F0DCAE8A3C}"/>
    <cellStyle name="Note 2 4 4" xfId="4991" xr:uid="{0FB545C7-49E9-45E7-856A-E5FC31C689C6}"/>
    <cellStyle name="Note 2 4 4 2" xfId="16775" xr:uid="{8349D070-B8FA-4D44-8FFA-EC7C723944DD}"/>
    <cellStyle name="Note 2 4 4 3" xfId="29423" xr:uid="{DAA546B2-B234-40C2-81B5-7E193FF025BA}"/>
    <cellStyle name="Note 2 4 5" xfId="8456" xr:uid="{98FE44C7-1D5E-4704-B454-DBF9E3E64E47}"/>
    <cellStyle name="Note 2 4 5 2" xfId="19911" xr:uid="{ACA920ED-B97B-48AA-835B-8398DEAAA02A}"/>
    <cellStyle name="Note 2 4 5 3" xfId="31996" xr:uid="{DDF23065-7A72-411F-BDA2-63CC869F176B}"/>
    <cellStyle name="Note 2 4 6" xfId="8156" xr:uid="{913A3B31-9B72-4B8A-8753-5D8484B84435}"/>
    <cellStyle name="Note 2 4 6 2" xfId="19611" xr:uid="{02865ABD-C554-4F56-916C-E023A46A6AFB}"/>
    <cellStyle name="Note 2 4 6 3" xfId="31696" xr:uid="{498DDDE4-6E6C-4F54-9103-26079FD7C0FE}"/>
    <cellStyle name="Note 2 4 7" xfId="25050" xr:uid="{EE605070-3C0A-455A-A4FD-2F0574087135}"/>
    <cellStyle name="Note 2 4 7 2" xfId="35962" xr:uid="{F428582A-2468-49A4-A101-1836D247E8D3}"/>
    <cellStyle name="Note 2 4 8" xfId="14891" xr:uid="{DF1BCCC0-9D5B-4C52-BB24-E4AAF071C2D5}"/>
    <cellStyle name="Note 2 4 9" xfId="28339" xr:uid="{189E20D1-32AA-4CD9-B7C1-BD492CA0F780}"/>
    <cellStyle name="Note 2 5" xfId="2869" xr:uid="{B98A428D-D9F6-486D-ADA2-29F2E6B746FE}"/>
    <cellStyle name="Note 2 5 10" xfId="13648" xr:uid="{34A6470A-D220-4ACC-8A11-56BBEF7ED737}"/>
    <cellStyle name="Note 2 5 2" xfId="7390" xr:uid="{22B86DF2-C825-4339-AE8E-38503EE15128}"/>
    <cellStyle name="Note 2 5 2 2" xfId="10010" xr:uid="{3BB94B8A-CB62-4AC9-90E7-B72797B8EECC}"/>
    <cellStyle name="Note 2 5 2 2 2" xfId="21465" xr:uid="{F3952609-9EDC-40B5-B073-89A974AFD161}"/>
    <cellStyle name="Note 2 5 2 2 3" xfId="33549" xr:uid="{03D972CC-D6E9-4A63-BA5C-FDF310D81C04}"/>
    <cellStyle name="Note 2 5 2 3" xfId="10787" xr:uid="{CD290276-631C-4375-864D-7CF5B2863025}"/>
    <cellStyle name="Note 2 5 2 3 2" xfId="22242" xr:uid="{D4C852B0-E70B-4891-A4B7-C4CF61D27073}"/>
    <cellStyle name="Note 2 5 2 3 3" xfId="34326" xr:uid="{E7B310F3-FD90-4591-8FE3-D1C3C75EC087}"/>
    <cellStyle name="Note 2 5 2 4" xfId="12174" xr:uid="{1B10E316-6A10-493B-8F32-4E460D055F5A}"/>
    <cellStyle name="Note 2 5 2 4 2" xfId="23629" xr:uid="{B68E4D03-E0F1-4562-94FF-39BF05084D8E}"/>
    <cellStyle name="Note 2 5 2 4 3" xfId="35210" xr:uid="{169B7895-0E09-4D8A-A815-2731769AE2DA}"/>
    <cellStyle name="Note 2 5 2 5" xfId="27106" xr:uid="{1899450F-EB72-4CA4-A5F4-604FC7C0A627}"/>
    <cellStyle name="Note 2 5 2 5 2" xfId="37472" xr:uid="{E6570CF5-C63D-4F7A-B472-6F5DC2E000DB}"/>
    <cellStyle name="Note 2 5 2 6" xfId="18908" xr:uid="{AD6B6481-A0A7-4688-9D0D-6BD1D2118433}"/>
    <cellStyle name="Note 2 5 2 7" xfId="31144" xr:uid="{6ED3E0D8-4299-4F89-9109-ECDC23CD5078}"/>
    <cellStyle name="Note 2 5 2 8" xfId="13920" xr:uid="{CED6BFA4-CED4-4528-BAFC-A35E4A805D28}"/>
    <cellStyle name="Note 2 5 3" xfId="5959" xr:uid="{769D4F76-C727-4E5C-A147-45EF8C263F2A}"/>
    <cellStyle name="Note 2 5 3 2" xfId="9216" xr:uid="{681ADA10-8878-4AFD-82BF-BFDF5A978F6E}"/>
    <cellStyle name="Note 2 5 3 2 2" xfId="20671" xr:uid="{769642ED-D723-4F87-946E-B93FD68C50B8}"/>
    <cellStyle name="Note 2 5 3 2 3" xfId="32756" xr:uid="{547698BD-DC24-48E6-960F-EE3CDA396A5B}"/>
    <cellStyle name="Note 2 5 3 3" xfId="10132" xr:uid="{DA68420E-0459-4B98-BA00-40B984F53DD8}"/>
    <cellStyle name="Note 2 5 3 3 2" xfId="21587" xr:uid="{3A239E45-4339-450E-A318-B296C2AC5348}"/>
    <cellStyle name="Note 2 5 3 3 3" xfId="33671" xr:uid="{0915D016-965A-4F96-A4A5-5073186DC494}"/>
    <cellStyle name="Note 2 5 3 4" xfId="25920" xr:uid="{92F55865-C2F8-46F3-B867-47C553D816BE}"/>
    <cellStyle name="Note 2 5 3 4 2" xfId="36632" xr:uid="{A2254E55-A047-4FCF-8252-56247599B2FC}"/>
    <cellStyle name="Note 2 5 3 5" xfId="17681" xr:uid="{016E4174-980A-461D-A98E-20924FA22EA0}"/>
    <cellStyle name="Note 2 5 3 6" xfId="30173" xr:uid="{DF7DA8DD-C351-45EC-ABB6-F4BABB0BDBF5}"/>
    <cellStyle name="Note 2 5 3 7" xfId="34785" xr:uid="{82B8E95C-F878-4A55-91D9-E02747DC58C4}"/>
    <cellStyle name="Note 2 5 3 8" xfId="13740" xr:uid="{FA0DA2EE-9076-455E-A56E-D10A7E9A0509}"/>
    <cellStyle name="Note 2 5 4" xfId="4762" xr:uid="{4DF38C3D-8471-4358-BCD0-169D030434DC}"/>
    <cellStyle name="Note 2 5 4 2" xfId="16546" xr:uid="{2456FE52-71BF-4164-8F05-4A0735BDD8BE}"/>
    <cellStyle name="Note 2 5 4 3" xfId="29253" xr:uid="{F0064EAF-8ABA-4837-9A7F-E782FAAB5180}"/>
    <cellStyle name="Note 2 5 5" xfId="8266" xr:uid="{17B96CF2-187F-4D2B-853C-246909D10CAB}"/>
    <cellStyle name="Note 2 5 5 2" xfId="19721" xr:uid="{251518FD-80BD-4578-B8CC-905072E221C1}"/>
    <cellStyle name="Note 2 5 5 3" xfId="31806" xr:uid="{A8E44DE6-48EE-4BA9-B1CB-6CCDFE1C0650}"/>
    <cellStyle name="Note 2 5 6" xfId="9578" xr:uid="{2605A0E5-759A-43EB-9227-818565A8949A}"/>
    <cellStyle name="Note 2 5 6 2" xfId="21033" xr:uid="{34BBA6C2-71F0-4C2A-BCF3-F7454D52E2E6}"/>
    <cellStyle name="Note 2 5 6 3" xfId="33118" xr:uid="{8BAD0218-4988-4423-8383-DADFDB29CBAD}"/>
    <cellStyle name="Note 2 5 7" xfId="24821" xr:uid="{367D0058-0788-4236-B970-D351F1B3FAED}"/>
    <cellStyle name="Note 2 5 7 2" xfId="35791" xr:uid="{C280B426-576A-420E-8BBF-DF16686C50C0}"/>
    <cellStyle name="Note 2 5 8" xfId="14662" xr:uid="{45C6036C-253C-4382-B829-2C007864B018}"/>
    <cellStyle name="Note 2 5 9" xfId="28175" xr:uid="{1469E09D-28A8-4D83-A2E5-C53D3496E165}"/>
    <cellStyle name="Note 2 6" xfId="6708" xr:uid="{15C8D6E8-8B54-46DC-9C3D-9899C490C71D}"/>
    <cellStyle name="Note 2 6 2" xfId="9686" xr:uid="{432507F3-14B4-45E4-A7DD-6B5D0EDF2DD8}"/>
    <cellStyle name="Note 2 6 2 2" xfId="21141" xr:uid="{1F070A30-707B-40D7-B985-CE9C8FE86D8A}"/>
    <cellStyle name="Note 2 6 2 3" xfId="33226" xr:uid="{72D0EC57-A993-4036-A91E-E883DC1DB2BA}"/>
    <cellStyle name="Note 2 6 3" xfId="10422" xr:uid="{6EBB7A52-6E1C-4816-8672-02DA1CC95BF0}"/>
    <cellStyle name="Note 2 6 3 2" xfId="21877" xr:uid="{CFA17699-C9ED-43FD-99C7-31221E22DCE4}"/>
    <cellStyle name="Note 2 6 3 3" xfId="33961" xr:uid="{6E22FE18-AA43-4B82-95B1-1E813B2F9DF9}"/>
    <cellStyle name="Note 2 6 4" xfId="11604" xr:uid="{C9C36689-A144-4B91-BD35-06DA350BD926}"/>
    <cellStyle name="Note 2 6 4 2" xfId="23059" xr:uid="{DB7E0FD1-7168-440B-84A8-163B991CBDA1}"/>
    <cellStyle name="Note 2 6 4 3" xfId="34789" xr:uid="{5FD866AF-086B-4761-9ADA-A0F9642FA406}"/>
    <cellStyle name="Note 2 6 5" xfId="26469" xr:uid="{8F0AA7D9-00C6-4F44-B802-52DED5B6924E}"/>
    <cellStyle name="Note 2 6 5 2" xfId="36979" xr:uid="{AAD98FF0-BEB5-4AE5-9D42-19EE04D08B93}"/>
    <cellStyle name="Note 2 6 6" xfId="18295" xr:uid="{4741FC40-5883-44B6-94D3-BF37B01653A7}"/>
    <cellStyle name="Note 2 6 7" xfId="30626" xr:uid="{DDDEDD8F-48D6-4F2F-8C80-51FCEBB91B3D}"/>
    <cellStyle name="Note 2 6 8" xfId="27783" xr:uid="{7222F6CB-2E14-4588-828C-4E554A8B58E6}"/>
    <cellStyle name="Note 2 7" xfId="5414" xr:uid="{786DB5EF-D738-40F2-AA3A-2E5842F5C8CF}"/>
    <cellStyle name="Note 2 7 2" xfId="8796" xr:uid="{14FCB989-DCBD-4B99-808F-DC14244B40C5}"/>
    <cellStyle name="Note 2 7 2 2" xfId="20251" xr:uid="{0BA6B710-2C6E-492E-ACF2-475C9509EEEF}"/>
    <cellStyle name="Note 2 7 2 3" xfId="32336" xr:uid="{D1FA6DC8-B445-4873-A3F1-F3B50693C684}"/>
    <cellStyle name="Note 2 7 3" xfId="8144" xr:uid="{DBD56218-7283-4B1C-8019-7A7522054844}"/>
    <cellStyle name="Note 2 7 3 2" xfId="19599" xr:uid="{158E4FD6-4337-4E98-83B8-A2FF84325B2E}"/>
    <cellStyle name="Note 2 7 3 3" xfId="31684" xr:uid="{B6FAA9A2-E5CD-4851-947B-1E4768B35480}"/>
    <cellStyle name="Note 2 7 4" xfId="25473" xr:uid="{CAFB7BBA-14A5-418F-BBC9-DACA2210151D}"/>
    <cellStyle name="Note 2 7 4 2" xfId="36258" xr:uid="{B1899541-2139-4B5A-904B-E7EB35094952}"/>
    <cellStyle name="Note 2 7 5" xfId="17198" xr:uid="{C107EAB5-61BC-4B06-BFA2-2CB45E955CB5}"/>
    <cellStyle name="Note 2 7 6" xfId="29714" xr:uid="{B3358340-00B9-4516-BA1F-761835EED3C3}"/>
    <cellStyle name="Note 2 7 7" xfId="29415" xr:uid="{E253F78B-34A2-41C5-8BBB-5AD6D20C941F}"/>
    <cellStyle name="Note 2 7 8" xfId="18164" xr:uid="{EC6AB2F1-059F-4D08-9CE1-0511EC33B571}"/>
    <cellStyle name="Note 2 8" xfId="4178" xr:uid="{AE47FA16-AA05-444E-AB30-ED78BAFC575F}"/>
    <cellStyle name="Note 2 8 2" xfId="15963" xr:uid="{39E92EBE-9326-414A-91C2-9F7408C18848}"/>
    <cellStyle name="Note 2 8 3" xfId="29008" xr:uid="{F0C18ED9-7CDB-44A0-B2E5-90CC7BE07151}"/>
    <cellStyle name="Note 2 9" xfId="3951" xr:uid="{32C12454-CEB9-44CB-82C9-655915FEABE7}"/>
    <cellStyle name="Note 2 9 2" xfId="15738" xr:uid="{85D66D45-6B69-4F1B-90E8-F0EA87D50D3F}"/>
    <cellStyle name="Note 2 9 3" xfId="28783" xr:uid="{91D2ADB0-509D-4397-9F40-CC85AE709609}"/>
    <cellStyle name="Note 3" xfId="2166" xr:uid="{8D27ED41-76E2-4280-8A88-92F8EEECC249}"/>
    <cellStyle name="Note 3 10" xfId="3404" xr:uid="{442ECC20-8533-46F4-A141-2E4F1018A87F}"/>
    <cellStyle name="Note 3 10 10" xfId="28086" xr:uid="{E043FE59-BA88-4657-975F-9B763482394B}"/>
    <cellStyle name="Note 3 10 2" xfId="7284" xr:uid="{D42E02DF-39D5-433D-9BA5-4F82DBBB95AC}"/>
    <cellStyle name="Note 3 10 2 2" xfId="9958" xr:uid="{C568D9FB-6A13-45D6-84D0-4127891278C3}"/>
    <cellStyle name="Note 3 10 2 2 2" xfId="21413" xr:uid="{213F1E34-BFD4-4D81-8CAB-3B42980E4B1D}"/>
    <cellStyle name="Note 3 10 2 2 3" xfId="33498" xr:uid="{C77EFDF3-F5E5-439B-92AE-277412E26B46}"/>
    <cellStyle name="Note 3 10 2 3" xfId="10684" xr:uid="{26F13260-CEC5-49C9-8230-37E9B1B5B344}"/>
    <cellStyle name="Note 3 10 2 3 2" xfId="22139" xr:uid="{C6C45186-1EF4-440A-AB25-63C47507B09C}"/>
    <cellStyle name="Note 3 10 2 3 3" xfId="34223" xr:uid="{7C59FA80-95E7-4C5C-AE6F-10E7D386E68F}"/>
    <cellStyle name="Note 3 10 2 4" xfId="12068" xr:uid="{710E3070-3CE6-41D1-B7D6-2030725CC2EC}"/>
    <cellStyle name="Note 3 10 2 4 2" xfId="23523" xr:uid="{9C607B25-3951-4852-90AA-C73185543BB8}"/>
    <cellStyle name="Note 3 10 2 4 3" xfId="35107" xr:uid="{2D633471-E873-454B-930A-BDCC99D20138}"/>
    <cellStyle name="Note 3 10 2 5" xfId="27000" xr:uid="{B06AB2C0-5370-479B-8ACD-7AF9468FD5E8}"/>
    <cellStyle name="Note 3 10 2 5 2" xfId="37369" xr:uid="{E95CEE3F-3A5B-4636-8ACD-6B8B1AEBA488}"/>
    <cellStyle name="Note 3 10 2 6" xfId="18802" xr:uid="{73CD4592-A73A-4826-A82C-C92D76E1823F}"/>
    <cellStyle name="Note 3 10 2 7" xfId="31041" xr:uid="{B112E066-D77B-48F9-810B-240AAB833890}"/>
    <cellStyle name="Note 3 10 2 8" xfId="28649" xr:uid="{D3F048F8-177A-47AD-AB57-A3D3F30E0B88}"/>
    <cellStyle name="Note 3 10 3" xfId="5852" xr:uid="{CD47D4AB-09E3-4F6D-9CA7-CBAEDCC75684}"/>
    <cellStyle name="Note 3 10 3 2" xfId="9112" xr:uid="{2844E196-4F83-4197-971A-B73160FE3DB3}"/>
    <cellStyle name="Note 3 10 3 2 2" xfId="20567" xr:uid="{33E7175B-B0FD-459F-80B8-C15E1369722B}"/>
    <cellStyle name="Note 3 10 3 2 3" xfId="32652" xr:uid="{7DE2C0B8-83F1-47AD-8C5E-B4D5AFB45611}"/>
    <cellStyle name="Note 3 10 3 3" xfId="8227" xr:uid="{25F0D15E-DAE2-4710-A261-DD3E54DC4F9C}"/>
    <cellStyle name="Note 3 10 3 3 2" xfId="19682" xr:uid="{55539373-D84C-4702-A775-5FCFEE68B786}"/>
    <cellStyle name="Note 3 10 3 3 3" xfId="31767" xr:uid="{C248D9EB-5420-44BC-8361-7D6A24DFEC70}"/>
    <cellStyle name="Note 3 10 3 4" xfId="25814" xr:uid="{E205234D-BE64-46B8-8676-1C97750016E9}"/>
    <cellStyle name="Note 3 10 3 4 2" xfId="36529" xr:uid="{F0DA37A6-1659-46C4-91BB-C8B424292A88}"/>
    <cellStyle name="Note 3 10 3 5" xfId="17575" xr:uid="{66772C5A-F2C8-428F-BF7B-6B11E2D26C89}"/>
    <cellStyle name="Note 3 10 3 6" xfId="30070" xr:uid="{EEF0FBCE-0937-4F3A-8642-171BB77B3A9E}"/>
    <cellStyle name="Note 3 10 3 7" xfId="35685" xr:uid="{956B6B6A-E1F0-4326-BC1F-5D83138A2DED}"/>
    <cellStyle name="Note 3 10 3 8" xfId="28145" xr:uid="{9B148DA0-24A7-4615-8F83-B6639AF06F76}"/>
    <cellStyle name="Note 3 10 4" xfId="5294" xr:uid="{44ACE05D-3B0D-4B8B-B2DF-AFE338756704}"/>
    <cellStyle name="Note 3 10 4 2" xfId="17078" xr:uid="{2D1D99EB-C860-4298-BD34-B7864BF3C2A8}"/>
    <cellStyle name="Note 3 10 4 3" xfId="29661" xr:uid="{E322ABE4-6003-4A2C-94A0-9FA9318DD986}"/>
    <cellStyle name="Note 3 10 5" xfId="8721" xr:uid="{17E051A2-4707-48DC-AC78-11F6E2D021F8}"/>
    <cellStyle name="Note 3 10 5 2" xfId="20176" xr:uid="{E4D2E825-3E7C-48E1-9435-09DC3F43F0AC}"/>
    <cellStyle name="Note 3 10 5 3" xfId="32261" xr:uid="{76C545AF-34E3-49D4-8A53-9D24DDEE4241}"/>
    <cellStyle name="Note 3 10 6" xfId="9822" xr:uid="{44BC46E5-A3C5-4A01-AFE1-541B9F6B7CF5}"/>
    <cellStyle name="Note 3 10 6 2" xfId="21277" xr:uid="{3E014BA6-6D5D-4D32-8AE1-29953D8C4A5B}"/>
    <cellStyle name="Note 3 10 6 3" xfId="33362" xr:uid="{3B6C6A2F-6FB0-46AE-937A-0B5CF0CB470D}"/>
    <cellStyle name="Note 3 10 7" xfId="25353" xr:uid="{A34F4F51-3596-47A2-B464-E0AC8D5066CA}"/>
    <cellStyle name="Note 3 10 7 2" xfId="36199" xr:uid="{F344E3F1-448D-4091-9B19-14B98DAFF646}"/>
    <cellStyle name="Note 3 10 8" xfId="15195" xr:uid="{F2B1091B-D21D-47E4-903A-BB00CF87CDFC}"/>
    <cellStyle name="Note 3 10 9" xfId="28578" xr:uid="{5643E776-BFE0-45F3-B5FC-BCE13FBCEF15}"/>
    <cellStyle name="Note 3 11" xfId="3097" xr:uid="{845777DD-8D69-42B4-B20F-530957FF4FDB}"/>
    <cellStyle name="Note 3 11 10" xfId="28692" xr:uid="{1C12BB7F-DC8E-4037-A32E-CC005065B435}"/>
    <cellStyle name="Note 3 11 2" xfId="7497" xr:uid="{AA06D869-7091-44F3-8285-0AAC28B51CBF}"/>
    <cellStyle name="Note 3 11 2 2" xfId="10074" xr:uid="{74CE8165-68EB-42B8-B21F-B1641D52A421}"/>
    <cellStyle name="Note 3 11 2 2 2" xfId="21529" xr:uid="{C3837B54-DEDC-44D3-ADD9-D0F881D0D391}"/>
    <cellStyle name="Note 3 11 2 2 3" xfId="33613" xr:uid="{37B47A8B-D6CC-416A-8719-71B10D1D4B77}"/>
    <cellStyle name="Note 3 11 2 3" xfId="10808" xr:uid="{144F50FF-9378-43A4-87C6-6603BE3ADEF7}"/>
    <cellStyle name="Note 3 11 2 3 2" xfId="22263" xr:uid="{2DE1B3ED-1548-4324-B3F3-35295710CF32}"/>
    <cellStyle name="Note 3 11 2 3 3" xfId="34347" xr:uid="{C14F6B7D-CE8E-4006-BCF2-3A01554FF473}"/>
    <cellStyle name="Note 3 11 2 4" xfId="12281" xr:uid="{2238678F-A314-4F73-B8AE-A924178904CF}"/>
    <cellStyle name="Note 3 11 2 4 2" xfId="23736" xr:uid="{B8D8E269-E3A1-47DE-950E-25A77CE6B0DC}"/>
    <cellStyle name="Note 3 11 2 4 3" xfId="35251" xr:uid="{2C871319-7B0F-4DFF-B94E-0417E3B1F4A6}"/>
    <cellStyle name="Note 3 11 2 5" xfId="27213" xr:uid="{50A93CA1-4997-41E7-82C5-38882143383E}"/>
    <cellStyle name="Note 3 11 2 5 2" xfId="37512" xr:uid="{A88AAA26-E0CE-429A-A21D-01477DB9DB0A}"/>
    <cellStyle name="Note 3 11 2 6" xfId="19015" xr:uid="{59D59D8D-42E0-40A0-88E7-DD61AE547183}"/>
    <cellStyle name="Note 3 11 2 7" xfId="31184" xr:uid="{0C7F6B61-7D79-424D-A9A8-FF5FF1614580}"/>
    <cellStyle name="Note 3 11 2 8" xfId="28761" xr:uid="{DD2CEE05-6E4D-413D-B6AD-5B15D981BE78}"/>
    <cellStyle name="Note 3 11 3" xfId="6066" xr:uid="{8070B228-F670-49A6-985A-7F05DB51F150}"/>
    <cellStyle name="Note 3 11 3 2" xfId="9282" xr:uid="{D7D49BCF-5576-4A90-9125-77ECBB7F5A78}"/>
    <cellStyle name="Note 3 11 3 2 2" xfId="20737" xr:uid="{25B1687F-C3F4-418B-BD06-53420DAD2836}"/>
    <cellStyle name="Note 3 11 3 2 3" xfId="32822" xr:uid="{F52A08E0-0305-4553-8DF1-1802BD3958B8}"/>
    <cellStyle name="Note 3 11 3 3" xfId="8121" xr:uid="{5FC12248-A7DA-4938-BFF6-F3A133C6F26C}"/>
    <cellStyle name="Note 3 11 3 3 2" xfId="19576" xr:uid="{2CC59032-FCB1-461B-BFE6-E0EFD46BDD27}"/>
    <cellStyle name="Note 3 11 3 3 3" xfId="31661" xr:uid="{97F68E1B-ED2D-4B74-821C-2302680DCA3E}"/>
    <cellStyle name="Note 3 11 3 4" xfId="26027" xr:uid="{61668B25-04DE-4112-93A8-CA4CE8B4A8C4}"/>
    <cellStyle name="Note 3 11 3 4 2" xfId="36670" xr:uid="{58F76C9A-B37D-47BE-A57F-A6C3EA7C738A}"/>
    <cellStyle name="Note 3 11 3 5" xfId="17788" xr:uid="{45821D3D-0C4B-4418-9B52-F4A36404704F}"/>
    <cellStyle name="Note 3 11 3 6" xfId="30214" xr:uid="{94EFD908-6AF8-4CA8-B9F7-DEB115F8BE88}"/>
    <cellStyle name="Note 3 11 3 7" xfId="28638" xr:uid="{0C7B3677-B91A-453C-AF4E-F195A875FC93}"/>
    <cellStyle name="Note 3 11 3 8" xfId="34783" xr:uid="{D36A8359-9F3C-4181-A5E1-7341BAE4AD49}"/>
    <cellStyle name="Note 3 11 4" xfId="4990" xr:uid="{F3CFC92E-CCFE-4D17-989D-4ECE90A2131F}"/>
    <cellStyle name="Note 3 11 4 2" xfId="16774" xr:uid="{3397197D-5A23-40ED-AE86-F13AC882783C}"/>
    <cellStyle name="Note 3 11 4 3" xfId="29422" xr:uid="{04BA4563-456D-4F8D-AC1D-9A51262D6440}"/>
    <cellStyle name="Note 3 11 5" xfId="8455" xr:uid="{7806C8AF-7784-4F77-8513-98590E936420}"/>
    <cellStyle name="Note 3 11 5 2" xfId="19910" xr:uid="{A1E7F0EA-9526-45A9-83B0-0E827E72AEFC}"/>
    <cellStyle name="Note 3 11 5 3" xfId="31995" xr:uid="{D751E154-ABD4-426D-BBCB-CC6A97380F88}"/>
    <cellStyle name="Note 3 11 6" xfId="9832" xr:uid="{BF6D0859-7EE6-4F97-A6A9-AE0CAC0B23BA}"/>
    <cellStyle name="Note 3 11 6 2" xfId="21287" xr:uid="{C67ECFA5-D8C9-4CB6-B00A-51884BEEE047}"/>
    <cellStyle name="Note 3 11 6 3" xfId="33372" xr:uid="{DA4C722F-D729-45FF-97DA-113B30D8BCD8}"/>
    <cellStyle name="Note 3 11 7" xfId="25049" xr:uid="{F4F3DAA5-525F-4B1E-A59C-ADDF9CE15EA3}"/>
    <cellStyle name="Note 3 11 7 2" xfId="35961" xr:uid="{D19DEC9A-47A6-409F-9DFA-42BDC195F1CA}"/>
    <cellStyle name="Note 3 11 8" xfId="14890" xr:uid="{6A6AE6DD-CC39-46E2-984B-418B218185FD}"/>
    <cellStyle name="Note 3 11 9" xfId="28338" xr:uid="{B0EE4A86-FE96-467C-9620-0AC957B9C84F}"/>
    <cellStyle name="Note 3 12" xfId="3419" xr:uid="{D52790B4-098E-4D7F-9579-0E6B6998AD68}"/>
    <cellStyle name="Note 3 12 10" xfId="27874" xr:uid="{0EE2E711-AD44-4BB6-8FAB-898731732AEB}"/>
    <cellStyle name="Note 3 12 2" xfId="7389" xr:uid="{873A800C-8BC6-4B0B-9BEB-5596F99672BA}"/>
    <cellStyle name="Note 3 12 2 2" xfId="10009" xr:uid="{ACC4C370-21B7-4D59-A2D7-C2084ACB9A31}"/>
    <cellStyle name="Note 3 12 2 2 2" xfId="21464" xr:uid="{734CAEA7-9AAD-46B3-8EF5-76E492DBF4C0}"/>
    <cellStyle name="Note 3 12 2 2 3" xfId="33548" xr:uid="{273509F7-28DE-4FC8-82B2-7ABABAFB6C48}"/>
    <cellStyle name="Note 3 12 2 3" xfId="10786" xr:uid="{B8407651-F420-4A69-B94A-61D7055030DC}"/>
    <cellStyle name="Note 3 12 2 3 2" xfId="22241" xr:uid="{B2A3859A-38C8-4B01-95C2-CEAC52FE9020}"/>
    <cellStyle name="Note 3 12 2 3 3" xfId="34325" xr:uid="{4E59C76D-90E1-4BA3-B959-0B92493CD767}"/>
    <cellStyle name="Note 3 12 2 4" xfId="12173" xr:uid="{E0D2B4DB-3502-4624-BEBF-0C929869B6F9}"/>
    <cellStyle name="Note 3 12 2 4 2" xfId="23628" xr:uid="{1CFF54C9-E596-4615-A0A0-963328628056}"/>
    <cellStyle name="Note 3 12 2 4 3" xfId="35209" xr:uid="{DECE121E-FB4F-4191-ADBC-9AFFC3AF8FDA}"/>
    <cellStyle name="Note 3 12 2 5" xfId="27105" xr:uid="{1DC1CB3D-D9C7-4931-A9C8-3B7BC5DFBEFB}"/>
    <cellStyle name="Note 3 12 2 5 2" xfId="37471" xr:uid="{D271EDC3-2A78-4541-B455-9731C329BC9F}"/>
    <cellStyle name="Note 3 12 2 6" xfId="18907" xr:uid="{021CF9F7-5E29-4476-A921-4EEEF160BB27}"/>
    <cellStyle name="Note 3 12 2 7" xfId="31143" xr:uid="{37458B86-700E-4865-BECE-13B06E3D241D}"/>
    <cellStyle name="Note 3 12 2 8" xfId="27898" xr:uid="{D917373C-94CF-4861-A2A0-5B97436C66DF}"/>
    <cellStyle name="Note 3 12 3" xfId="5958" xr:uid="{F1F10159-1540-46FA-BEB5-17AC83E35E08}"/>
    <cellStyle name="Note 3 12 3 2" xfId="9215" xr:uid="{FED4CB8E-2C77-49A6-A439-75726BF9B4DB}"/>
    <cellStyle name="Note 3 12 3 2 2" xfId="20670" xr:uid="{3183DC9C-3D34-4994-A0A2-A11973F7C76A}"/>
    <cellStyle name="Note 3 12 3 2 3" xfId="32755" xr:uid="{E22B1AC0-907A-4966-8874-D05E9851681A}"/>
    <cellStyle name="Note 3 12 3 3" xfId="9430" xr:uid="{FD1DC64B-BC1B-486E-BBC7-91BD43ED2E6B}"/>
    <cellStyle name="Note 3 12 3 3 2" xfId="20885" xr:uid="{28CE2BBD-366B-47F3-9205-321577DAA167}"/>
    <cellStyle name="Note 3 12 3 3 3" xfId="32970" xr:uid="{1DBDCB5B-534D-481E-983A-A358F5F1E356}"/>
    <cellStyle name="Note 3 12 3 4" xfId="25919" xr:uid="{FC0A2A7A-6D24-4207-A7F9-A8AB5CC2D247}"/>
    <cellStyle name="Note 3 12 3 4 2" xfId="36631" xr:uid="{D64B12C4-3B60-4F46-B9C0-0F8CB100807A}"/>
    <cellStyle name="Note 3 12 3 5" xfId="17680" xr:uid="{A1FBFE7E-B79B-4263-A5CC-9EE5FD172282}"/>
    <cellStyle name="Note 3 12 3 6" xfId="30172" xr:uid="{573E9E8A-3629-4D06-A4F6-ECCF5CFA7C5D}"/>
    <cellStyle name="Note 3 12 3 7" xfId="35709" xr:uid="{24BDD342-9E5D-41AE-9CC6-86AD796CAC36}"/>
    <cellStyle name="Note 3 12 3 8" xfId="35767" xr:uid="{E1B92C38-C052-4B3A-9103-CF4181ACE37C}"/>
    <cellStyle name="Note 3 12 4" xfId="5309" xr:uid="{9EE74F86-7AD9-4C9A-B649-7E263BE11DC1}"/>
    <cellStyle name="Note 3 12 4 2" xfId="17093" xr:uid="{840B8156-C778-4BEF-A021-7CB6C2D7E4A2}"/>
    <cellStyle name="Note 3 12 4 3" xfId="29676" xr:uid="{DDC2D93E-31B4-42EA-BAC8-B735B2DC0F35}"/>
    <cellStyle name="Note 3 12 5" xfId="8736" xr:uid="{D4B21C57-A61F-400D-8689-6210E479D2E3}"/>
    <cellStyle name="Note 3 12 5 2" xfId="20191" xr:uid="{685B6495-A064-4EC0-B690-FA6BE75F26D5}"/>
    <cellStyle name="Note 3 12 5 3" xfId="32276" xr:uid="{01BF6031-EDA4-49F1-A581-53F038BC60CE}"/>
    <cellStyle name="Note 3 12 6" xfId="8192" xr:uid="{03DFF292-C9E9-460E-8E3C-5F6BAA62E411}"/>
    <cellStyle name="Note 3 12 6 2" xfId="19647" xr:uid="{F3BC0BD0-42C5-42DB-9A1B-201D61067C2C}"/>
    <cellStyle name="Note 3 12 6 3" xfId="31732" xr:uid="{608636F6-6E2A-4827-B0D6-3EEF97D01C3F}"/>
    <cellStyle name="Note 3 12 7" xfId="25368" xr:uid="{C07885D7-02ED-4FA5-8C0D-B17A26FD01F7}"/>
    <cellStyle name="Note 3 12 7 2" xfId="36214" xr:uid="{3C4DA6E7-A1EE-4201-AC2F-6D0EF9AD586F}"/>
    <cellStyle name="Note 3 12 8" xfId="15210" xr:uid="{BFF4F82D-F1F3-4AEB-BB75-19DC35BAB710}"/>
    <cellStyle name="Note 3 12 9" xfId="28593" xr:uid="{D4B1BEC4-DA35-4807-AFC3-66B5BD032196}"/>
    <cellStyle name="Note 3 13" xfId="6709" xr:uid="{4C5D70FA-52E2-4715-80DE-204AE90728A0}"/>
    <cellStyle name="Note 3 13 2" xfId="9687" xr:uid="{DFA063F9-29F5-4DE5-A723-D9D48729BD7A}"/>
    <cellStyle name="Note 3 13 2 2" xfId="21142" xr:uid="{E4F7FD0B-E38D-4EDE-A3F4-4297DB7ABC80}"/>
    <cellStyle name="Note 3 13 2 3" xfId="33227" xr:uid="{35C9ED81-5F3C-4793-AAE0-364AA279FA42}"/>
    <cellStyle name="Note 3 13 3" xfId="10423" xr:uid="{12601BFC-F275-4C4E-A1B4-C762476C8922}"/>
    <cellStyle name="Note 3 13 3 2" xfId="21878" xr:uid="{E44F5DD4-5438-431D-AE2D-546FD8923E50}"/>
    <cellStyle name="Note 3 13 3 3" xfId="33962" xr:uid="{F3C1FC48-E6BC-4D1F-A121-C85F931BF749}"/>
    <cellStyle name="Note 3 13 4" xfId="11605" xr:uid="{3B2FF0BF-6F38-4702-9BCC-5561A1408373}"/>
    <cellStyle name="Note 3 13 4 2" xfId="23060" xr:uid="{DC497B74-DA2C-438A-91CF-2990E1C0853C}"/>
    <cellStyle name="Note 3 13 4 3" xfId="34790" xr:uid="{8BB7E05D-E610-46B6-81E1-8DFCAFB649C6}"/>
    <cellStyle name="Note 3 13 5" xfId="26470" xr:uid="{40FCC4FA-3190-45BD-B7D8-541FA837E2F3}"/>
    <cellStyle name="Note 3 13 5 2" xfId="36980" xr:uid="{C930FB24-EDFC-4335-A3B6-E797221A5747}"/>
    <cellStyle name="Note 3 13 6" xfId="18296" xr:uid="{A2B1B39C-E29E-48E1-83F5-417D62E811AD}"/>
    <cellStyle name="Note 3 13 7" xfId="30627" xr:uid="{D0AE2815-6322-4150-97CC-7247944573B3}"/>
    <cellStyle name="Note 3 13 8" xfId="28613" xr:uid="{60382586-C0B9-4EE5-ABC5-6045330C8065}"/>
    <cellStyle name="Note 3 14" xfId="5415" xr:uid="{3DD49815-9CB2-42F8-B547-FBCD74ED9ED4}"/>
    <cellStyle name="Note 3 14 2" xfId="8797" xr:uid="{C2764D9F-B536-436C-A54C-8F6EA62303D6}"/>
    <cellStyle name="Note 3 14 2 2" xfId="20252" xr:uid="{29437EB1-5AE5-4148-80EE-2504CC87FA63}"/>
    <cellStyle name="Note 3 14 2 3" xfId="32337" xr:uid="{35C14CEC-DF54-460E-ADC8-801635025A4D}"/>
    <cellStyle name="Note 3 14 3" xfId="9448" xr:uid="{353CAC7D-04EE-4C36-B50F-8479BFB07CE3}"/>
    <cellStyle name="Note 3 14 3 2" xfId="20903" xr:uid="{F20762E9-A55F-4476-AC89-C4D28BE7E403}"/>
    <cellStyle name="Note 3 14 3 3" xfId="32988" xr:uid="{669458DA-4055-4FD8-82E9-6376D43F5B0F}"/>
    <cellStyle name="Note 3 14 4" xfId="25474" xr:uid="{CECC5BD4-8674-4B59-9DF4-63C4CF600F5A}"/>
    <cellStyle name="Note 3 14 4 2" xfId="36259" xr:uid="{746A69DF-B96D-4E6E-8F19-4A45AA00520E}"/>
    <cellStyle name="Note 3 14 5" xfId="17199" xr:uid="{24E57141-FA05-4BDC-ACE7-9FC8A466E59E}"/>
    <cellStyle name="Note 3 14 6" xfId="29715" xr:uid="{1A31D1BB-DE3D-4DD9-971F-AA9C74040E2C}"/>
    <cellStyle name="Note 3 14 7" xfId="37072" xr:uid="{C7027868-3E5B-4BA1-8C27-4060CC5D2967}"/>
    <cellStyle name="Note 3 14 8" xfId="29126" xr:uid="{A4572481-4778-4DD8-9FC1-696F008D72A6}"/>
    <cellStyle name="Note 3 15" xfId="4179" xr:uid="{39F01507-C4F5-4C0E-9E51-987D1A95FA5A}"/>
    <cellStyle name="Note 3 15 2" xfId="15964" xr:uid="{96621829-0B68-4436-8430-4F1B8B081534}"/>
    <cellStyle name="Note 3 15 3" xfId="29009" xr:uid="{861BCCAF-715E-4336-A2EA-4B86E6CC2BC6}"/>
    <cellStyle name="Note 3 16" xfId="4388" xr:uid="{F77D1E1B-1012-4154-9D6F-E25EAE68C74D}"/>
    <cellStyle name="Note 3 16 2" xfId="16172" xr:uid="{7D799482-B97D-4652-87DF-5891A9B42254}"/>
    <cellStyle name="Note 3 16 3" xfId="29148" xr:uid="{255BB1AE-5FE5-4148-88CD-96E8A344A85B}"/>
    <cellStyle name="Note 3 17" xfId="24261" xr:uid="{0AA58B82-ADFB-400E-9338-EB96F1B05AF1}"/>
    <cellStyle name="Note 3 17 2" xfId="35566" xr:uid="{9F0E2D45-D1F5-4C87-BC9A-6197B4F261B6}"/>
    <cellStyle name="Note 3 18" xfId="14053" xr:uid="{16B21875-0E95-4B3A-A89C-C4091F053899}"/>
    <cellStyle name="Note 3 19" xfId="27888" xr:uid="{657ED0CE-E4B4-4175-870A-0913947F20B4}"/>
    <cellStyle name="Note 3 2" xfId="2167" xr:uid="{CF33F3D8-638C-4D6A-8582-1DB4EF09D5A0}"/>
    <cellStyle name="Note 3 2 10" xfId="24262" xr:uid="{C88D58FB-8FC8-4DE8-AECC-E297E7D47568}"/>
    <cellStyle name="Note 3 2 10 2" xfId="35567" xr:uid="{81F7F0AC-5B77-4176-920D-51F76E544541}"/>
    <cellStyle name="Note 3 2 11" xfId="14054" xr:uid="{6570808E-4FD4-4C3F-BF3B-E50D046CE65F}"/>
    <cellStyle name="Note 3 2 12" xfId="27889" xr:uid="{AA8F0720-264B-4DBC-BC30-C07BF42D03A8}"/>
    <cellStyle name="Note 3 2 2" xfId="2990" xr:uid="{58198BC1-2EBB-497B-932E-EBB0FFEB4DA0}"/>
    <cellStyle name="Note 3 2 2 10" xfId="22646" xr:uid="{398C6117-E294-4789-85D8-86CEF8753C3A}"/>
    <cellStyle name="Note 3 2 2 2" xfId="7123" xr:uid="{A2AF5354-63E4-47E1-9FE4-403918E097A3}"/>
    <cellStyle name="Note 3 2 2 2 2" xfId="9847" xr:uid="{979710B0-598B-4064-96E1-30AD79A0FC82}"/>
    <cellStyle name="Note 3 2 2 2 2 2" xfId="21302" xr:uid="{DD205581-BF61-4B66-BD9D-251D85436C26}"/>
    <cellStyle name="Note 3 2 2 2 2 3" xfId="33387" xr:uid="{C81DE878-C7DB-4C4B-A065-5ED58BB14C3C}"/>
    <cellStyle name="Note 3 2 2 2 3" xfId="10526" xr:uid="{D1D7CC7C-1756-4469-86B8-0BEEA78C121D}"/>
    <cellStyle name="Note 3 2 2 2 3 2" xfId="21981" xr:uid="{D7B20645-9E6B-441B-BB4A-2D0716D827B2}"/>
    <cellStyle name="Note 3 2 2 2 3 3" xfId="34065" xr:uid="{A4BCF0E8-BCA8-4107-95B8-EEB5326FCD35}"/>
    <cellStyle name="Note 3 2 2 2 4" xfId="11973" xr:uid="{8E8B81A6-6859-4830-BE32-D9131FF5AAF7}"/>
    <cellStyle name="Note 3 2 2 2 4 2" xfId="23428" xr:uid="{BE445EA9-8B33-4496-8B1B-CA1ECFA10275}"/>
    <cellStyle name="Note 3 2 2 2 4 3" xfId="35014" xr:uid="{7D550848-9330-4D6A-A844-C17BB9A38264}"/>
    <cellStyle name="Note 3 2 2 2 5" xfId="26839" xr:uid="{4E52D973-E3F8-48F1-B6AB-0D5FF15D5947}"/>
    <cellStyle name="Note 3 2 2 2 5 2" xfId="37210" xr:uid="{29785366-63FD-423A-9A54-6EBF664B4142}"/>
    <cellStyle name="Note 3 2 2 2 6" xfId="18684" xr:uid="{45FB1E77-D2C3-464A-AAF1-917CC7600074}"/>
    <cellStyle name="Note 3 2 2 2 7" xfId="30882" xr:uid="{CE31FF7A-DBA9-4357-A0F5-7A98D2B8D193}"/>
    <cellStyle name="Note 3 2 2 2 8" xfId="27740" xr:uid="{EFD8044E-6357-47C3-9F8C-6E7C81087F7C}"/>
    <cellStyle name="Note 3 2 2 3" xfId="5690" xr:uid="{2AACD65C-946B-46F9-B6DA-FCF9A1B240C9}"/>
    <cellStyle name="Note 3 2 2 3 2" xfId="8952" xr:uid="{E5F65B2E-82F5-49AA-9188-40BEE3C6DC32}"/>
    <cellStyle name="Note 3 2 2 3 2 2" xfId="20407" xr:uid="{2C632457-8102-437B-9C75-1433C773F307}"/>
    <cellStyle name="Note 3 2 2 3 2 3" xfId="32492" xr:uid="{8684A286-9B8A-48A8-9A6F-25DDC11F38E0}"/>
    <cellStyle name="Note 3 2 2 3 3" xfId="8089" xr:uid="{19E231AF-92CA-4F13-9ECA-B7037C72CA97}"/>
    <cellStyle name="Note 3 2 2 3 3 2" xfId="19544" xr:uid="{CC697ECE-A7CF-4DF7-A26E-EE9203DE9E29}"/>
    <cellStyle name="Note 3 2 2 3 3 3" xfId="31629" xr:uid="{F9BE8A0C-3303-4D59-8D5E-3012910910B5}"/>
    <cellStyle name="Note 3 2 2 3 4" xfId="25719" xr:uid="{70159589-25FC-48D4-811B-B3F6DA168641}"/>
    <cellStyle name="Note 3 2 2 3 4 2" xfId="36435" xr:uid="{A73AEBAB-3E76-470A-BF1D-9E08677FFF8D}"/>
    <cellStyle name="Note 3 2 2 3 5" xfId="17458" xr:uid="{8A76429E-8AA7-426E-91E4-F822B41009DC}"/>
    <cellStyle name="Note 3 2 2 3 6" xfId="29910" xr:uid="{DF8D97F4-C819-4D62-8DAA-325B422F8C80}"/>
    <cellStyle name="Note 3 2 2 3 7" xfId="28777" xr:uid="{86B804AE-03FB-4B29-B243-158F9930F390}"/>
    <cellStyle name="Note 3 2 2 3 8" xfId="17350" xr:uid="{18EB376A-CF4F-4A40-95DB-FDE95B5B6368}"/>
    <cellStyle name="Note 3 2 2 4" xfId="4883" xr:uid="{0DD1DAA2-29CF-463F-9F39-9608ACA0598A}"/>
    <cellStyle name="Note 3 2 2 4 2" xfId="16667" xr:uid="{3FC7C315-0BB8-4BCA-AF22-D4DD8A7DAD6B}"/>
    <cellStyle name="Note 3 2 2 4 3" xfId="29374" xr:uid="{44123CAA-A6B2-41B8-8669-2E97B1809008}"/>
    <cellStyle name="Note 3 2 2 5" xfId="8387" xr:uid="{4F17A91A-6665-48D5-ABE3-3A1429431A3B}"/>
    <cellStyle name="Note 3 2 2 5 2" xfId="19842" xr:uid="{B533A8E1-DF4F-4B86-804B-4260D1A06A33}"/>
    <cellStyle name="Note 3 2 2 5 3" xfId="31927" xr:uid="{60D55E4D-550D-46D4-B67F-55587732C3CF}"/>
    <cellStyle name="Note 3 2 2 6" xfId="8664" xr:uid="{975E6A8B-F260-4210-8914-22F24239EEDB}"/>
    <cellStyle name="Note 3 2 2 6 2" xfId="20119" xr:uid="{C8E28468-8D73-4C8A-9B0C-5EE3124CDDB8}"/>
    <cellStyle name="Note 3 2 2 6 3" xfId="32204" xr:uid="{A905EF7A-4CB0-46D6-BAD1-9490310A9408}"/>
    <cellStyle name="Note 3 2 2 7" xfId="24942" xr:uid="{2650FA3C-EF90-4E85-A768-663766F08259}"/>
    <cellStyle name="Note 3 2 2 7 2" xfId="35912" xr:uid="{2ACCEE67-067F-4B34-88AD-38C9BB6E1C6A}"/>
    <cellStyle name="Note 3 2 2 8" xfId="14783" xr:uid="{57FA4E0D-3DDC-4968-8BD5-A778442671B1}"/>
    <cellStyle name="Note 3 2 2 9" xfId="28296" xr:uid="{4F0EC7C1-6980-4804-8663-DB629738ABD2}"/>
    <cellStyle name="Note 3 2 3" xfId="3115" xr:uid="{378F2FC5-371C-4777-BDFB-02CEC792C5BE}"/>
    <cellStyle name="Note 3 2 3 10" xfId="13998" xr:uid="{77A19CE6-148F-4F4D-84F0-8FE196AEF674}"/>
    <cellStyle name="Note 3 2 3 2" xfId="7285" xr:uid="{2A471707-010D-494D-9486-34C6A61F4FBE}"/>
    <cellStyle name="Note 3 2 3 2 2" xfId="9959" xr:uid="{84421185-3C59-424C-8CC2-EECF31AEB507}"/>
    <cellStyle name="Note 3 2 3 2 2 2" xfId="21414" xr:uid="{2C8F3555-E9F7-46B1-ACEE-E437218D4B9C}"/>
    <cellStyle name="Note 3 2 3 2 2 3" xfId="33499" xr:uid="{505C4ACF-FDB4-456E-BBA7-612FC4F3AEAC}"/>
    <cellStyle name="Note 3 2 3 2 3" xfId="10685" xr:uid="{5BC797C4-1CC9-4D71-AAAA-0E1C73ABBD6F}"/>
    <cellStyle name="Note 3 2 3 2 3 2" xfId="22140" xr:uid="{B9A07809-2CFC-4396-9845-968CCC93E759}"/>
    <cellStyle name="Note 3 2 3 2 3 3" xfId="34224" xr:uid="{A911F31A-B078-4D2D-B392-3611E7DC5C70}"/>
    <cellStyle name="Note 3 2 3 2 4" xfId="12069" xr:uid="{4BEF17EE-92CD-419A-955A-379F11D620BB}"/>
    <cellStyle name="Note 3 2 3 2 4 2" xfId="23524" xr:uid="{8B4C74D4-8A13-40D0-9A84-98AC7566E007}"/>
    <cellStyle name="Note 3 2 3 2 4 3" xfId="35108" xr:uid="{50B672BD-6CDC-488D-96E8-C83982F90911}"/>
    <cellStyle name="Note 3 2 3 2 5" xfId="27001" xr:uid="{BAAF118E-A3F1-472C-A0CE-FB830FA29C74}"/>
    <cellStyle name="Note 3 2 3 2 5 2" xfId="37370" xr:uid="{EAEEBCFD-374C-487F-B77E-98FEEEC0E9D4}"/>
    <cellStyle name="Note 3 2 3 2 6" xfId="18803" xr:uid="{35D90A41-B227-47DF-90CE-E4ED77B4A271}"/>
    <cellStyle name="Note 3 2 3 2 7" xfId="31042" xr:uid="{3BD64C76-1E8F-49D4-853F-9BB23CABB3DC}"/>
    <cellStyle name="Note 3 2 3 2 8" xfId="30499" xr:uid="{B8AB128E-02E5-4215-8E03-C4B535D9BFC1}"/>
    <cellStyle name="Note 3 2 3 3" xfId="5853" xr:uid="{72643B5F-C945-4886-A1F9-FECEB939CDB3}"/>
    <cellStyle name="Note 3 2 3 3 2" xfId="9113" xr:uid="{FD3F9FDF-F89F-4D5F-ADAF-C8F7470094E2}"/>
    <cellStyle name="Note 3 2 3 3 2 2" xfId="20568" xr:uid="{DC7D499D-0737-4E09-82BB-C7627D1BFDED}"/>
    <cellStyle name="Note 3 2 3 3 2 3" xfId="32653" xr:uid="{8839E38D-57AA-4B2F-BD92-5289F23186A5}"/>
    <cellStyle name="Note 3 2 3 3 3" xfId="8034" xr:uid="{37971648-3D17-4AB9-B01E-1F1F7F2FC7D2}"/>
    <cellStyle name="Note 3 2 3 3 3 2" xfId="19489" xr:uid="{C161E850-FE98-4B8D-A0C1-5B5D828AABEA}"/>
    <cellStyle name="Note 3 2 3 3 3 3" xfId="31574" xr:uid="{62D5DCF2-A108-40FA-A33E-C56470378E73}"/>
    <cellStyle name="Note 3 2 3 3 4" xfId="25815" xr:uid="{03C017C1-8A16-476D-8C1F-5A5ED7894E49}"/>
    <cellStyle name="Note 3 2 3 3 4 2" xfId="36530" xr:uid="{25A02B54-EAC9-450C-BBA2-A5AD37FA2E05}"/>
    <cellStyle name="Note 3 2 3 3 5" xfId="17576" xr:uid="{7326B756-94DF-4E13-BF66-DEF41DDCC786}"/>
    <cellStyle name="Note 3 2 3 3 6" xfId="30071" xr:uid="{1EC96623-0709-41E4-BB94-54327F1B35FE}"/>
    <cellStyle name="Note 3 2 3 3 7" xfId="34669" xr:uid="{EEFBA347-1BF3-4DAA-B162-212E894E44A8}"/>
    <cellStyle name="Note 3 2 3 3 8" xfId="30368" xr:uid="{1DE9AE02-8F83-46C4-8DA1-62621C5E9B66}"/>
    <cellStyle name="Note 3 2 3 4" xfId="5008" xr:uid="{42FF2D98-CAAA-4343-9DA3-0C653706A733}"/>
    <cellStyle name="Note 3 2 3 4 2" xfId="16792" xr:uid="{B434D315-A8C0-48D2-BFD1-AD0F5DF67016}"/>
    <cellStyle name="Note 3 2 3 4 3" xfId="29440" xr:uid="{CB0FCF55-7A54-4D95-90DA-26E81BD131D0}"/>
    <cellStyle name="Note 3 2 3 5" xfId="8473" xr:uid="{04779A41-57D4-42FB-97D9-562D04C0F764}"/>
    <cellStyle name="Note 3 2 3 5 2" xfId="19928" xr:uid="{E20210E3-539D-455D-901E-33FE6DE83050}"/>
    <cellStyle name="Note 3 2 3 5 3" xfId="32013" xr:uid="{B40EC06F-4A6D-407E-9441-234A7E630D84}"/>
    <cellStyle name="Note 3 2 3 6" xfId="9830" xr:uid="{AC131CBF-B9C0-43EB-9A37-04FF71FB8178}"/>
    <cellStyle name="Note 3 2 3 6 2" xfId="21285" xr:uid="{C1DCF7F3-E658-4BCA-9A14-B272EE3AF749}"/>
    <cellStyle name="Note 3 2 3 6 3" xfId="33370" xr:uid="{E2733FBB-6F7D-41CD-9726-FEC1923756D7}"/>
    <cellStyle name="Note 3 2 3 7" xfId="25067" xr:uid="{A80AB5DF-6543-413C-A22F-8F1C8C0E5507}"/>
    <cellStyle name="Note 3 2 3 7 2" xfId="35979" xr:uid="{F3605264-413B-4883-BE16-14BAA59B475C}"/>
    <cellStyle name="Note 3 2 3 8" xfId="14908" xr:uid="{F2A15945-B762-4C8F-B027-F26020FB1C88}"/>
    <cellStyle name="Note 3 2 3 9" xfId="28356" xr:uid="{4FFE2750-2F97-4F9E-86E2-4EFDF7AA7C08}"/>
    <cellStyle name="Note 3 2 4" xfId="3096" xr:uid="{BE116D47-B936-463A-AF25-69C41A341217}"/>
    <cellStyle name="Note 3 2 4 10" xfId="17352" xr:uid="{7447B4EA-970C-4F32-86E0-AC3D4B11B004}"/>
    <cellStyle name="Note 3 2 4 2" xfId="7498" xr:uid="{B65C3309-54E7-46FC-BB40-89FB6B9AF8CA}"/>
    <cellStyle name="Note 3 2 4 2 2" xfId="10075" xr:uid="{E334EACF-0412-44E1-B24F-DE6FD0710B35}"/>
    <cellStyle name="Note 3 2 4 2 2 2" xfId="21530" xr:uid="{2D202835-F93E-4DA9-A859-D02B6EB42EEF}"/>
    <cellStyle name="Note 3 2 4 2 2 3" xfId="33614" xr:uid="{8274DA9F-4AAA-4814-B3DE-3AFDC7088D7A}"/>
    <cellStyle name="Note 3 2 4 2 3" xfId="10809" xr:uid="{F10DB5F0-F288-47E5-9438-3DC948BCFBA7}"/>
    <cellStyle name="Note 3 2 4 2 3 2" xfId="22264" xr:uid="{2ED4962C-A458-4F1A-B4E9-BA1D9A08454C}"/>
    <cellStyle name="Note 3 2 4 2 3 3" xfId="34348" xr:uid="{A410168B-5195-4548-8E73-1BBC7FDE780B}"/>
    <cellStyle name="Note 3 2 4 2 4" xfId="12282" xr:uid="{6066FE75-08AA-48ED-9A05-5060FB423F0B}"/>
    <cellStyle name="Note 3 2 4 2 4 2" xfId="23737" xr:uid="{53103A8A-3C16-4587-B560-301F16DC18F6}"/>
    <cellStyle name="Note 3 2 4 2 4 3" xfId="35252" xr:uid="{7BFD384F-B91F-4BB4-B0D5-8CCCFCC2F3E0}"/>
    <cellStyle name="Note 3 2 4 2 5" xfId="27214" xr:uid="{55A4ED64-BAF7-4DE7-9F49-FBAEC09CC5E5}"/>
    <cellStyle name="Note 3 2 4 2 5 2" xfId="37513" xr:uid="{6F916986-F68A-4F82-8DA6-51ABE11D9744}"/>
    <cellStyle name="Note 3 2 4 2 6" xfId="19016" xr:uid="{6A9FE9EE-725C-4D31-A3B7-96E8CE7F1253}"/>
    <cellStyle name="Note 3 2 4 2 7" xfId="31185" xr:uid="{705D1D5B-0DA1-46E4-A376-664F38704470}"/>
    <cellStyle name="Note 3 2 4 2 8" xfId="36233" xr:uid="{49587711-C4FC-4594-B84D-806CF7B59598}"/>
    <cellStyle name="Note 3 2 4 3" xfId="6067" xr:uid="{778F8103-D691-493A-93D3-93CFEB4D90EC}"/>
    <cellStyle name="Note 3 2 4 3 2" xfId="9283" xr:uid="{ECD4BB4A-2D34-4965-B954-9F43F93CB041}"/>
    <cellStyle name="Note 3 2 4 3 2 2" xfId="20738" xr:uid="{71AC34CA-7F25-4D97-9370-70356A0CF8D3}"/>
    <cellStyle name="Note 3 2 4 3 2 3" xfId="32823" xr:uid="{0ACC2CD7-FF1F-4B52-BA7B-DA740F56241E}"/>
    <cellStyle name="Note 3 2 4 3 3" xfId="9427" xr:uid="{02A5A3E2-0654-4B67-B04B-C949A96C9F18}"/>
    <cellStyle name="Note 3 2 4 3 3 2" xfId="20882" xr:uid="{2AE652BC-6E81-48A0-ACC8-DD6A6B4ACD78}"/>
    <cellStyle name="Note 3 2 4 3 3 3" xfId="32967" xr:uid="{63B43E29-5602-466C-90E9-F431B7A6FAE7}"/>
    <cellStyle name="Note 3 2 4 3 4" xfId="26028" xr:uid="{474A6EBD-E091-436C-9D87-7A4644D26012}"/>
    <cellStyle name="Note 3 2 4 3 4 2" xfId="36671" xr:uid="{842D37E3-5E91-47A4-8808-6C2EFABFE8AE}"/>
    <cellStyle name="Note 3 2 4 3 5" xfId="17789" xr:uid="{B30B211F-8C8C-4942-A4F2-D8AFDD102380}"/>
    <cellStyle name="Note 3 2 4 3 6" xfId="30215" xr:uid="{991F7570-F6D4-437C-9B68-8C479FED88CB}"/>
    <cellStyle name="Note 3 2 4 3 7" xfId="17478" xr:uid="{E50E5B92-DF74-44A5-B1E2-5E9A082014C3}"/>
    <cellStyle name="Note 3 2 4 3 8" xfId="34702" xr:uid="{5821FDED-B85F-4FC6-ADAC-EEBA04B6C837}"/>
    <cellStyle name="Note 3 2 4 4" xfId="4989" xr:uid="{6ECA3A44-E43A-4DE1-986B-3055CE725E5C}"/>
    <cellStyle name="Note 3 2 4 4 2" xfId="16773" xr:uid="{522FC80B-C25A-44AA-8B04-D2BB313556C3}"/>
    <cellStyle name="Note 3 2 4 4 3" xfId="29421" xr:uid="{C3ADECA2-D52C-4A17-9C32-FE3917467C99}"/>
    <cellStyle name="Note 3 2 4 5" xfId="8454" xr:uid="{195C2F2B-D9BB-4401-AF30-9F33DBB9451E}"/>
    <cellStyle name="Note 3 2 4 5 2" xfId="19909" xr:uid="{511042B5-BAC4-4F57-874B-848F840A5AB6}"/>
    <cellStyle name="Note 3 2 4 5 3" xfId="31994" xr:uid="{EB694D4C-FD8E-4DA9-982A-73A7E0F4A34E}"/>
    <cellStyle name="Note 3 2 4 6" xfId="8662" xr:uid="{E5CBE6F7-325F-4252-BC4F-FA7A74EF7EA9}"/>
    <cellStyle name="Note 3 2 4 6 2" xfId="20117" xr:uid="{2AC5A682-5AA7-4DF7-8B12-C593AF2DBFCF}"/>
    <cellStyle name="Note 3 2 4 6 3" xfId="32202" xr:uid="{02A16579-F727-4859-AFA5-C751A796CCE1}"/>
    <cellStyle name="Note 3 2 4 7" xfId="25048" xr:uid="{AD921E8C-4CCC-484E-BE5A-C406659F8016}"/>
    <cellStyle name="Note 3 2 4 7 2" xfId="35960" xr:uid="{3901DEBA-E046-43E8-A565-217617CCD79A}"/>
    <cellStyle name="Note 3 2 4 8" xfId="14889" xr:uid="{6C28B101-CF7B-42EB-B179-F1EC9A890CC6}"/>
    <cellStyle name="Note 3 2 4 9" xfId="28337" xr:uid="{A6DD3F02-8BC4-492B-9C78-91B643B9BBDE}"/>
    <cellStyle name="Note 3 2 5" xfId="3413" xr:uid="{759CE34F-9C70-4804-ABFB-5451AEC04F81}"/>
    <cellStyle name="Note 3 2 5 10" xfId="27868" xr:uid="{0A53CF49-E57A-4F44-BD4C-43D924BBF6CB}"/>
    <cellStyle name="Note 3 2 5 2" xfId="7388" xr:uid="{C6A88EB3-65DD-4F9A-8259-ADAD223E8B55}"/>
    <cellStyle name="Note 3 2 5 2 2" xfId="10008" xr:uid="{974E0352-A644-4DEE-845C-4EE1E52AEE68}"/>
    <cellStyle name="Note 3 2 5 2 2 2" xfId="21463" xr:uid="{0C7A18B1-5F4E-4213-8B50-FE88865BC6F0}"/>
    <cellStyle name="Note 3 2 5 2 2 3" xfId="33547" xr:uid="{723381BA-8A2F-40D1-BBCE-A8AFD1E67161}"/>
    <cellStyle name="Note 3 2 5 2 3" xfId="10785" xr:uid="{20D4829C-52DA-4903-AD4C-4A383434E372}"/>
    <cellStyle name="Note 3 2 5 2 3 2" xfId="22240" xr:uid="{0D68F788-2E18-499D-957A-704471FCB5CD}"/>
    <cellStyle name="Note 3 2 5 2 3 3" xfId="34324" xr:uid="{11952DF9-E1BC-4174-8B1E-655EE6A5624D}"/>
    <cellStyle name="Note 3 2 5 2 4" xfId="12172" xr:uid="{02A77D15-0403-4CA0-AD74-3527969E4EEC}"/>
    <cellStyle name="Note 3 2 5 2 4 2" xfId="23627" xr:uid="{C459EC3D-37F4-4F05-AF61-C41424B5A9F3}"/>
    <cellStyle name="Note 3 2 5 2 4 3" xfId="35208" xr:uid="{3D84B6B2-5A83-418B-A031-8CBF8A1F0241}"/>
    <cellStyle name="Note 3 2 5 2 5" xfId="27104" xr:uid="{85055CFE-7270-452C-B480-F49D6A9D54A2}"/>
    <cellStyle name="Note 3 2 5 2 5 2" xfId="37470" xr:uid="{854C4483-1036-4AEB-92C2-2D87C312F8E6}"/>
    <cellStyle name="Note 3 2 5 2 6" xfId="18906" xr:uid="{E201BCD6-DC3F-4432-B2FF-F296B3B70B55}"/>
    <cellStyle name="Note 3 2 5 2 7" xfId="31142" xr:uid="{5EFFFC32-201F-4953-BAAB-C5991471449F}"/>
    <cellStyle name="Note 3 2 5 2 8" xfId="37035" xr:uid="{179474BB-6E64-4A05-B159-B1D5A4516484}"/>
    <cellStyle name="Note 3 2 5 3" xfId="5957" xr:uid="{B1BE52D6-B775-46E9-B300-BA4197B1F094}"/>
    <cellStyle name="Note 3 2 5 3 2" xfId="9214" xr:uid="{753E4CDC-F8E9-46E0-8B04-96A300FF863C}"/>
    <cellStyle name="Note 3 2 5 3 2 2" xfId="20669" xr:uid="{2E1EA6A2-B691-481F-98CF-B6F5A9D11071}"/>
    <cellStyle name="Note 3 2 5 3 2 3" xfId="32754" xr:uid="{8894A86C-A0B4-415F-98B5-CA0F76C058AE}"/>
    <cellStyle name="Note 3 2 5 3 3" xfId="8124" xr:uid="{010AE0B7-4EEB-415A-82A8-04349F1EC581}"/>
    <cellStyle name="Note 3 2 5 3 3 2" xfId="19579" xr:uid="{F2DAF115-83E1-4567-BF65-2C0917DCBEEC}"/>
    <cellStyle name="Note 3 2 5 3 3 3" xfId="31664" xr:uid="{02E2817A-8557-4C0A-BCCD-EF45C1EBF0CE}"/>
    <cellStyle name="Note 3 2 5 3 4" xfId="25918" xr:uid="{132F54A2-B97F-4621-808A-5BE32AEDCEDD}"/>
    <cellStyle name="Note 3 2 5 3 4 2" xfId="36630" xr:uid="{0D459F4E-5413-4A73-B48E-74B9A3C172D7}"/>
    <cellStyle name="Note 3 2 5 3 5" xfId="17679" xr:uid="{E88157C6-4F93-44AA-B6E5-103CDCF82F84}"/>
    <cellStyle name="Note 3 2 5 3 6" xfId="30171" xr:uid="{D42320C7-B570-406B-BD0F-E84899808BFB}"/>
    <cellStyle name="Note 3 2 5 3 7" xfId="28327" xr:uid="{9B866B46-EDF8-41E5-A2AD-231CA9899E99}"/>
    <cellStyle name="Note 3 2 5 3 8" xfId="30190" xr:uid="{B19F7256-FE8E-40E9-9C2E-B63533769346}"/>
    <cellStyle name="Note 3 2 5 4" xfId="5303" xr:uid="{D16FA3CB-DCDC-411B-89BD-75A8E7925CCE}"/>
    <cellStyle name="Note 3 2 5 4 2" xfId="17087" xr:uid="{E8CEDA3E-B577-49EC-B8ED-942C3287E60C}"/>
    <cellStyle name="Note 3 2 5 4 3" xfId="29670" xr:uid="{24A1552E-0363-41FD-8D5A-ECFD7CE79146}"/>
    <cellStyle name="Note 3 2 5 5" xfId="8730" xr:uid="{D026BD96-95A1-4375-A8E0-46CF383FAA1D}"/>
    <cellStyle name="Note 3 2 5 5 2" xfId="20185" xr:uid="{DC333349-E910-46C9-92F9-8F569FD0FFFF}"/>
    <cellStyle name="Note 3 2 5 5 3" xfId="32270" xr:uid="{4A486EBC-86B8-4C03-BA9E-10AB816468FA}"/>
    <cellStyle name="Note 3 2 5 6" xfId="8432" xr:uid="{B40AC488-84B8-4787-BCF7-29DC9013CFE3}"/>
    <cellStyle name="Note 3 2 5 6 2" xfId="19887" xr:uid="{C39208F9-2229-4380-A0CE-B1B127C19C6B}"/>
    <cellStyle name="Note 3 2 5 6 3" xfId="31972" xr:uid="{A9FEA011-574B-45D2-8AC4-4D16783B4164}"/>
    <cellStyle name="Note 3 2 5 7" xfId="25362" xr:uid="{B312A797-25C6-49D5-9CC8-42713ED92F5A}"/>
    <cellStyle name="Note 3 2 5 7 2" xfId="36208" xr:uid="{8E5600B1-035C-4473-B6B4-57B3A0498D2D}"/>
    <cellStyle name="Note 3 2 5 8" xfId="15204" xr:uid="{7A9A1B4A-460C-4B94-AC1E-9D6C941E3FE3}"/>
    <cellStyle name="Note 3 2 5 9" xfId="28587" xr:uid="{A9B8CADB-2C52-41E4-8820-D706F46CAABC}"/>
    <cellStyle name="Note 3 2 6" xfId="6710" xr:uid="{D3CE3544-A41A-4984-8CE7-1B8ABAEB85E2}"/>
    <cellStyle name="Note 3 2 6 2" xfId="9688" xr:uid="{8B854B6A-E091-4EB8-A871-190BD6C27736}"/>
    <cellStyle name="Note 3 2 6 2 2" xfId="21143" xr:uid="{32177EEB-B681-4C50-8BED-37004B4F94F8}"/>
    <cellStyle name="Note 3 2 6 2 3" xfId="33228" xr:uid="{AC47975A-CF23-44D5-820E-E4FDC1496543}"/>
    <cellStyle name="Note 3 2 6 3" xfId="10424" xr:uid="{E4CC01D4-82EC-467C-B208-293FFF6C3436}"/>
    <cellStyle name="Note 3 2 6 3 2" xfId="21879" xr:uid="{1629263B-FA55-4516-89B1-F329EE909D21}"/>
    <cellStyle name="Note 3 2 6 3 3" xfId="33963" xr:uid="{9F7665B1-4B17-4CAB-945A-BE0CF20F21DB}"/>
    <cellStyle name="Note 3 2 6 4" xfId="11606" xr:uid="{DADEE42B-1E68-412F-8E31-0EB1FA56B5BC}"/>
    <cellStyle name="Note 3 2 6 4 2" xfId="23061" xr:uid="{E70F3CB1-3121-4BCA-956A-C6BCFBE5F811}"/>
    <cellStyle name="Note 3 2 6 4 3" xfId="34791" xr:uid="{8FABA980-2735-43D6-A438-EAEC8B71F116}"/>
    <cellStyle name="Note 3 2 6 5" xfId="26471" xr:uid="{3B48737A-825E-4B92-8DA8-35F1DB0616B1}"/>
    <cellStyle name="Note 3 2 6 5 2" xfId="36981" xr:uid="{15453D7B-9E78-42E0-B861-715106F1FEC0}"/>
    <cellStyle name="Note 3 2 6 6" xfId="18297" xr:uid="{8623245C-C4B5-430A-A745-7732D35B30B8}"/>
    <cellStyle name="Note 3 2 6 7" xfId="30628" xr:uid="{6CD5AB1B-4E81-4932-8840-D0AC25B0C9FE}"/>
    <cellStyle name="Note 3 2 6 8" xfId="14093" xr:uid="{227289BC-1B00-449D-9057-0347D6BB6FCF}"/>
    <cellStyle name="Note 3 2 7" xfId="5416" xr:uid="{91665485-4C98-4942-B7D0-E164ABE8F90F}"/>
    <cellStyle name="Note 3 2 7 2" xfId="8798" xr:uid="{2279C0C7-D5FF-407E-BBB2-1442547B11B0}"/>
    <cellStyle name="Note 3 2 7 2 2" xfId="20253" xr:uid="{04FF5471-6D84-4218-BDE3-096F52283215}"/>
    <cellStyle name="Note 3 2 7 2 3" xfId="32338" xr:uid="{E76E03CC-77FB-4F1A-AF5E-7F232CAD8FBA}"/>
    <cellStyle name="Note 3 2 7 3" xfId="10150" xr:uid="{E6A480A8-F1A0-4D21-A88C-4645E481EDDE}"/>
    <cellStyle name="Note 3 2 7 3 2" xfId="21605" xr:uid="{541C2905-2E73-4DE6-AFDD-EC3710B54F75}"/>
    <cellStyle name="Note 3 2 7 3 3" xfId="33689" xr:uid="{289308C0-EC51-44F2-9009-06E53EC6C29A}"/>
    <cellStyle name="Note 3 2 7 4" xfId="25475" xr:uid="{AE1A8872-4B72-46C0-9D70-1B0231E7B25E}"/>
    <cellStyle name="Note 3 2 7 4 2" xfId="36260" xr:uid="{4C6D2D46-EFC8-430E-9E29-155A95982D49}"/>
    <cellStyle name="Note 3 2 7 5" xfId="17200" xr:uid="{EB0AE843-219D-45AE-B5A3-FDE2168B626F}"/>
    <cellStyle name="Note 3 2 7 6" xfId="29716" xr:uid="{41599674-8780-4C43-900B-206B7969183C}"/>
    <cellStyle name="Note 3 2 7 7" xfId="30735" xr:uid="{855FC4B4-050D-406C-9CB3-26A3A26B7337}"/>
    <cellStyle name="Note 3 2 7 8" xfId="13978" xr:uid="{909188B8-DA07-4E75-A519-F92110F5CD84}"/>
    <cellStyle name="Note 3 2 8" xfId="4180" xr:uid="{02AD982D-1CBF-4E0C-B1DD-E4E41EDFAF83}"/>
    <cellStyle name="Note 3 2 8 2" xfId="15965" xr:uid="{9DD215EF-A384-4D40-9253-372D05E0A75A}"/>
    <cellStyle name="Note 3 2 8 3" xfId="29010" xr:uid="{BFDBF910-03F7-4F12-8E70-F223C0A91568}"/>
    <cellStyle name="Note 3 2 9" xfId="3952" xr:uid="{FEF57B73-083F-4092-9C69-850FC62DB47A}"/>
    <cellStyle name="Note 3 2 9 2" xfId="15739" xr:uid="{41C0F6F3-A3FB-4725-9C57-A1650D1937F9}"/>
    <cellStyle name="Note 3 2 9 3" xfId="28784" xr:uid="{AEB2E6D9-C490-4A3F-B9D7-1D04F1DB85DF}"/>
    <cellStyle name="Note 3 3" xfId="2168" xr:uid="{B990E136-2FDC-4897-B81E-7FFFD5513037}"/>
    <cellStyle name="Note 3 3 10" xfId="24263" xr:uid="{5882B886-C6A3-43D8-94D8-275AB2FF5F67}"/>
    <cellStyle name="Note 3 3 10 2" xfId="35568" xr:uid="{8D7ED270-745A-498B-BAE8-85E15AD7C831}"/>
    <cellStyle name="Note 3 3 11" xfId="14055" xr:uid="{7C9F7AC5-0604-4EA1-A729-81DEE921A2DC}"/>
    <cellStyle name="Note 3 3 12" xfId="27890" xr:uid="{B4D71816-8D5F-4D74-9F36-A2ACCC7C0FF0}"/>
    <cellStyle name="Note 3 3 2" xfId="3240" xr:uid="{2C3233B7-E24F-4891-8E9F-6F741758C72F}"/>
    <cellStyle name="Note 3 3 2 10" xfId="27838" xr:uid="{6CAEBF38-FEAF-44AB-A004-18EF1712AF63}"/>
    <cellStyle name="Note 3 3 2 2" xfId="7124" xr:uid="{095F6A29-534D-4C45-8789-03AAF39CDB36}"/>
    <cellStyle name="Note 3 3 2 2 2" xfId="9848" xr:uid="{4B05E0F4-F189-4B63-BADE-082E29F0F170}"/>
    <cellStyle name="Note 3 3 2 2 2 2" xfId="21303" xr:uid="{5CB1AEB7-D1FC-416F-BDBF-A9F333849F06}"/>
    <cellStyle name="Note 3 3 2 2 2 3" xfId="33388" xr:uid="{0D9779D5-761A-461D-81CD-47B0F51BBE25}"/>
    <cellStyle name="Note 3 3 2 2 3" xfId="10527" xr:uid="{A75BA145-9A53-4C00-B114-2E56067B9D87}"/>
    <cellStyle name="Note 3 3 2 2 3 2" xfId="21982" xr:uid="{ED6F2B06-61B9-4A4D-812F-33F8F9E77298}"/>
    <cellStyle name="Note 3 3 2 2 3 3" xfId="34066" xr:uid="{63F03704-4CEC-41DA-BA89-8BF20A6D7DA3}"/>
    <cellStyle name="Note 3 3 2 2 4" xfId="11974" xr:uid="{FC94F581-F08E-4B19-80DE-D9D199929CB0}"/>
    <cellStyle name="Note 3 3 2 2 4 2" xfId="23429" xr:uid="{6298D041-D78B-45BF-90E6-281B95D65F7E}"/>
    <cellStyle name="Note 3 3 2 2 4 3" xfId="35015" xr:uid="{25073C3F-E71A-4E19-9487-26994050DD20}"/>
    <cellStyle name="Note 3 3 2 2 5" xfId="26840" xr:uid="{D5ECE8DA-4B25-4C8E-8D6F-92563A702968}"/>
    <cellStyle name="Note 3 3 2 2 5 2" xfId="37211" xr:uid="{ADDC6A75-2665-4444-B020-278B306301E6}"/>
    <cellStyle name="Note 3 3 2 2 6" xfId="18685" xr:uid="{F1662B9A-A832-4D7C-BA8D-6B8DF0BD8098}"/>
    <cellStyle name="Note 3 3 2 2 7" xfId="30883" xr:uid="{8C4B12DE-AFD3-46C7-B333-0D3777CF7C8A}"/>
    <cellStyle name="Note 3 3 2 2 8" xfId="35524" xr:uid="{9F921EF0-412E-49D7-A5B3-82513CD5B462}"/>
    <cellStyle name="Note 3 3 2 3" xfId="5691" xr:uid="{E4E17825-69BA-4DE3-92CD-9CD368077692}"/>
    <cellStyle name="Note 3 3 2 3 2" xfId="8953" xr:uid="{F6154376-8E6F-45BD-B62A-9552D00E7AA0}"/>
    <cellStyle name="Note 3 3 2 3 2 2" xfId="20408" xr:uid="{DFC6AEAD-4DB7-42E5-9820-BBB2FC4039E9}"/>
    <cellStyle name="Note 3 3 2 3 2 3" xfId="32493" xr:uid="{F9B493DC-B94F-4A79-BE64-F068F5CE5493}"/>
    <cellStyle name="Note 3 3 2 3 3" xfId="9242" xr:uid="{67A3B762-DD20-42E2-9D3F-91F8640748F7}"/>
    <cellStyle name="Note 3 3 2 3 3 2" xfId="20697" xr:uid="{FC7543D6-7A75-4067-92C5-7553FEB2B814}"/>
    <cellStyle name="Note 3 3 2 3 3 3" xfId="32782" xr:uid="{27BC76A1-E800-4B02-B909-60C0FDCBC5D2}"/>
    <cellStyle name="Note 3 3 2 3 4" xfId="25720" xr:uid="{8D503C80-9128-43B7-B0E3-D32E9FCD1242}"/>
    <cellStyle name="Note 3 3 2 3 4 2" xfId="36436" xr:uid="{5DC5A90B-561E-4D5A-8A9A-80A0790B7305}"/>
    <cellStyle name="Note 3 3 2 3 5" xfId="17459" xr:uid="{9239A5FF-A3FA-4D6B-A03E-E227B7FDED7B}"/>
    <cellStyle name="Note 3 3 2 3 6" xfId="29911" xr:uid="{C07CBFC8-313F-411E-A315-F02BD9FAFB78}"/>
    <cellStyle name="Note 3 3 2 3 7" xfId="13951" xr:uid="{9D9A32CA-5EFD-4619-A36A-6F20B117B9DF}"/>
    <cellStyle name="Note 3 3 2 3 8" xfId="28071" xr:uid="{82FAE0D7-083C-4F8A-BD89-5246BD4753AF}"/>
    <cellStyle name="Note 3 3 2 4" xfId="5132" xr:uid="{C2B931F0-E317-4195-9222-BAB13A8E01F1}"/>
    <cellStyle name="Note 3 3 2 4 2" xfId="16916" xr:uid="{500042F3-E23D-4E0F-8F9B-AD3649864706}"/>
    <cellStyle name="Note 3 3 2 4 3" xfId="29564" xr:uid="{154B34BB-C1E1-4461-8DAB-9763E4D51437}"/>
    <cellStyle name="Note 3 3 2 5" xfId="8597" xr:uid="{30973AD2-9A39-4803-862B-5BD31F96600A}"/>
    <cellStyle name="Note 3 3 2 5 2" xfId="20052" xr:uid="{8DB7A0D2-F527-4452-9488-044E56D03377}"/>
    <cellStyle name="Note 3 3 2 5 3" xfId="32137" xr:uid="{5C2243BF-1AE1-4189-A52E-AEC5DCE80B9C}"/>
    <cellStyle name="Note 3 3 2 6" xfId="4059" xr:uid="{8403BF5B-0921-42F2-BC93-BFC578E6E5FF}"/>
    <cellStyle name="Note 3 3 2 6 2" xfId="15844" xr:uid="{8F275C38-BA39-4C5D-9759-D30DCD920EAD}"/>
    <cellStyle name="Note 3 3 2 6 3" xfId="28889" xr:uid="{D6D55613-E336-4B86-A6BF-AB349FE14D08}"/>
    <cellStyle name="Note 3 3 2 7" xfId="25191" xr:uid="{48BA9E9A-B18A-405E-A813-CA343DE86543}"/>
    <cellStyle name="Note 3 3 2 7 2" xfId="36103" xr:uid="{6331A504-7C07-48A4-A9AD-F2EAA65C356E}"/>
    <cellStyle name="Note 3 3 2 8" xfId="15032" xr:uid="{09D56818-2132-42E5-9CFE-CFBB6C4E122A}"/>
    <cellStyle name="Note 3 3 2 9" xfId="28480" xr:uid="{47B7EA4B-68EC-4FB7-94C5-35EB66BB1147}"/>
    <cellStyle name="Note 3 3 3" xfId="3403" xr:uid="{D43C70BA-D833-4AE4-BABA-35C276D7AF19}"/>
    <cellStyle name="Note 3 3 3 10" xfId="27864" xr:uid="{DC9D61DD-62E4-4558-81B8-7957C3728B45}"/>
    <cellStyle name="Note 3 3 3 2" xfId="7286" xr:uid="{8E8514DF-60CA-473F-97DE-A3DC6B0AF45B}"/>
    <cellStyle name="Note 3 3 3 2 2" xfId="9960" xr:uid="{87671279-90AD-4328-B1C7-FB910C382A1E}"/>
    <cellStyle name="Note 3 3 3 2 2 2" xfId="21415" xr:uid="{F51DED1B-4E5E-49B7-9131-AB01BD33DC18}"/>
    <cellStyle name="Note 3 3 3 2 2 3" xfId="33500" xr:uid="{EDD2C432-1EC6-461A-8D90-136568EB399E}"/>
    <cellStyle name="Note 3 3 3 2 3" xfId="10686" xr:uid="{760E7FC8-FA83-4817-B587-43404E495607}"/>
    <cellStyle name="Note 3 3 3 2 3 2" xfId="22141" xr:uid="{45D75DDD-E4E0-46CE-9766-5A9145998980}"/>
    <cellStyle name="Note 3 3 3 2 3 3" xfId="34225" xr:uid="{88FDD84A-A382-429D-B44D-C03D56439B92}"/>
    <cellStyle name="Note 3 3 3 2 4" xfId="12070" xr:uid="{C2CC3441-CA3B-4919-B470-7F76556AF589}"/>
    <cellStyle name="Note 3 3 3 2 4 2" xfId="23525" xr:uid="{B0CD74E8-8277-4868-94C8-5C7671853C67}"/>
    <cellStyle name="Note 3 3 3 2 4 3" xfId="35109" xr:uid="{20FE2D48-EAFA-412E-B103-FF61CDC6B148}"/>
    <cellStyle name="Note 3 3 3 2 5" xfId="27002" xr:uid="{71E89442-10C7-4BFB-81C3-8896ABF1941D}"/>
    <cellStyle name="Note 3 3 3 2 5 2" xfId="37371" xr:uid="{D56B71D4-9000-4CA2-9410-FCE899BE5238}"/>
    <cellStyle name="Note 3 3 3 2 6" xfId="18804" xr:uid="{5E070A79-290D-4794-BDA1-65AD8C5422FE}"/>
    <cellStyle name="Note 3 3 3 2 7" xfId="31043" xr:uid="{524BCFE4-52A1-4C19-BAEE-266224D3A210}"/>
    <cellStyle name="Note 3 3 3 2 8" xfId="12718" xr:uid="{FDC078B0-6076-454D-B9A4-CD9B88727491}"/>
    <cellStyle name="Note 3 3 3 3" xfId="5854" xr:uid="{4E0D36AD-9610-4957-A501-A85AF0456087}"/>
    <cellStyle name="Note 3 3 3 3 2" xfId="9114" xr:uid="{4208C723-AF50-4050-9134-746CA01AF4AE}"/>
    <cellStyle name="Note 3 3 3 3 2 2" xfId="20569" xr:uid="{BD41C8CB-A3B7-4A93-8C54-38576B72E398}"/>
    <cellStyle name="Note 3 3 3 3 2 3" xfId="32654" xr:uid="{E1934E6F-B8E1-4B1B-893C-4DD43C8B6118}"/>
    <cellStyle name="Note 3 3 3 3 3" xfId="4099" xr:uid="{EF0EF01C-AEC5-4790-9DCE-1190F96A488A}"/>
    <cellStyle name="Note 3 3 3 3 3 2" xfId="15884" xr:uid="{06A1CE41-97CC-4F21-88CA-E31F4995BAF1}"/>
    <cellStyle name="Note 3 3 3 3 3 3" xfId="28929" xr:uid="{4A24B47A-BE9E-4858-A2FA-553DD0652D36}"/>
    <cellStyle name="Note 3 3 3 3 4" xfId="25816" xr:uid="{4FD5D076-0BE5-4702-A40E-F5220A6FAAB1}"/>
    <cellStyle name="Note 3 3 3 3 4 2" xfId="36531" xr:uid="{C7E0A54D-CB91-48A6-8CE4-01825E8AC473}"/>
    <cellStyle name="Note 3 3 3 3 5" xfId="17577" xr:uid="{D86B8A92-036A-4A95-A2EF-93CE3D759B27}"/>
    <cellStyle name="Note 3 3 3 3 6" xfId="30072" xr:uid="{D38C6EC1-6ECB-4545-AD61-28C84F97DF58}"/>
    <cellStyle name="Note 3 3 3 3 7" xfId="29133" xr:uid="{17D105DB-9E81-46BE-8BD2-62C6D1AA7228}"/>
    <cellStyle name="Note 3 3 3 3 8" xfId="18111" xr:uid="{6F0D41BD-D552-4CE1-ABDB-6689C79EE355}"/>
    <cellStyle name="Note 3 3 3 4" xfId="5293" xr:uid="{4EBC51A0-071C-4E41-97C0-F69C1EC97219}"/>
    <cellStyle name="Note 3 3 3 4 2" xfId="17077" xr:uid="{F7A63199-4801-4E9B-8698-380F890ECC32}"/>
    <cellStyle name="Note 3 3 3 4 3" xfId="29660" xr:uid="{79A97854-A30C-4290-956B-10595331AA3F}"/>
    <cellStyle name="Note 3 3 3 5" xfId="8720" xr:uid="{1B8A6570-F5A3-452D-BFB0-203B3965C9B9}"/>
    <cellStyle name="Note 3 3 3 5 2" xfId="20175" xr:uid="{98711313-1A1B-4879-889D-086D1FA32B00}"/>
    <cellStyle name="Note 3 3 3 5 3" xfId="32260" xr:uid="{EBC146D4-45CB-465D-BDEA-70359E330DDE}"/>
    <cellStyle name="Note 3 3 3 6" xfId="8652" xr:uid="{9D85576F-8961-469B-B77F-FADF4490361F}"/>
    <cellStyle name="Note 3 3 3 6 2" xfId="20107" xr:uid="{9600B35F-EDFB-4053-94A0-A6385A8793FD}"/>
    <cellStyle name="Note 3 3 3 6 3" xfId="32192" xr:uid="{96D6FB76-E478-4F12-82ED-CC6BA44BAE3D}"/>
    <cellStyle name="Note 3 3 3 7" xfId="25352" xr:uid="{80060311-D550-42B5-93A3-7E794A8855AC}"/>
    <cellStyle name="Note 3 3 3 7 2" xfId="36198" xr:uid="{35D67A70-2D66-4F5D-99F7-1D8B3313D529}"/>
    <cellStyle name="Note 3 3 3 8" xfId="15194" xr:uid="{7FC900B7-07B5-412B-9751-D23399CF1059}"/>
    <cellStyle name="Note 3 3 3 9" xfId="28577" xr:uid="{579B54F3-FBED-4A3D-8E81-E9FFBD911457}"/>
    <cellStyle name="Note 3 3 4" xfId="3095" xr:uid="{4DE6A2E0-87AC-44F8-A7C3-1ED02DD24822}"/>
    <cellStyle name="Note 3 3 4 10" xfId="28658" xr:uid="{F3F92413-84B9-41CE-B4A5-1343902FAEA4}"/>
    <cellStyle name="Note 3 3 4 2" xfId="7499" xr:uid="{6EEB2FDE-063F-4036-89B7-644378960C6B}"/>
    <cellStyle name="Note 3 3 4 2 2" xfId="10076" xr:uid="{8C0A00BF-20C1-46CC-9CD9-26E1DAC88FCC}"/>
    <cellStyle name="Note 3 3 4 2 2 2" xfId="21531" xr:uid="{0A99AE86-81C8-4EC3-8F62-FA7A47B5DD9F}"/>
    <cellStyle name="Note 3 3 4 2 2 3" xfId="33615" xr:uid="{B7AF9569-395A-4C36-B31D-EDC7F47B5929}"/>
    <cellStyle name="Note 3 3 4 2 3" xfId="10810" xr:uid="{59A5F3FA-90CD-4737-9A77-112A14B80535}"/>
    <cellStyle name="Note 3 3 4 2 3 2" xfId="22265" xr:uid="{CEF6BD97-0C2F-434F-A8B4-2A883ABD3389}"/>
    <cellStyle name="Note 3 3 4 2 3 3" xfId="34349" xr:uid="{E93638B2-A07E-4DEF-B79B-C265EC6B6803}"/>
    <cellStyle name="Note 3 3 4 2 4" xfId="12283" xr:uid="{D061D6CB-DCE3-4585-851B-127127B7430B}"/>
    <cellStyle name="Note 3 3 4 2 4 2" xfId="23738" xr:uid="{09E4665A-603F-4186-9CE6-0D6EA1F93F42}"/>
    <cellStyle name="Note 3 3 4 2 4 3" xfId="35253" xr:uid="{2FE850CF-EADA-4C45-9B24-963AA704338D}"/>
    <cellStyle name="Note 3 3 4 2 5" xfId="27215" xr:uid="{B95A9B7B-34B7-45DF-AD34-EFF5CA513C2E}"/>
    <cellStyle name="Note 3 3 4 2 5 2" xfId="37514" xr:uid="{BE38DC05-5AE5-4586-BCBE-CBE56A61A9FF}"/>
    <cellStyle name="Note 3 3 4 2 6" xfId="19017" xr:uid="{300D11BB-DD09-40B5-96A6-09A4B3760E55}"/>
    <cellStyle name="Note 3 3 4 2 7" xfId="31186" xr:uid="{EE705FDA-88FF-4958-8751-DEE2C5B4B781}"/>
    <cellStyle name="Note 3 3 4 2 8" xfId="29695" xr:uid="{9F7DC6AC-8EC2-402D-B53E-CEC517166CFB}"/>
    <cellStyle name="Note 3 3 4 3" xfId="6068" xr:uid="{71CFF360-E19A-4772-BB8E-48088C58662F}"/>
    <cellStyle name="Note 3 3 4 3 2" xfId="9284" xr:uid="{5A2FCC00-8A78-4E1E-B0E1-827D38441B45}"/>
    <cellStyle name="Note 3 3 4 3 2 2" xfId="20739" xr:uid="{DAFA915B-6472-4204-9183-1EC481C54A24}"/>
    <cellStyle name="Note 3 3 4 3 2 3" xfId="32824" xr:uid="{82A6BA18-DB08-4662-A617-FD55AC0A369B}"/>
    <cellStyle name="Note 3 3 4 3 3" xfId="10129" xr:uid="{0C2F58C1-D47A-4005-A11F-0FF36D50D0B0}"/>
    <cellStyle name="Note 3 3 4 3 3 2" xfId="21584" xr:uid="{E6B00266-6861-43A7-ABA6-67199CA5743C}"/>
    <cellStyle name="Note 3 3 4 3 3 3" xfId="33668" xr:uid="{33B06E89-FBA6-4780-9EFC-3C0A54837D97}"/>
    <cellStyle name="Note 3 3 4 3 4" xfId="26029" xr:uid="{02F63E38-A49E-4FDA-9BFF-F71939886878}"/>
    <cellStyle name="Note 3 3 4 3 4 2" xfId="36672" xr:uid="{6093862D-729D-4F87-B5A4-DECFE0843CDC}"/>
    <cellStyle name="Note 3 3 4 3 5" xfId="17790" xr:uid="{D4E41503-22D5-42B3-9728-4AD7942367C9}"/>
    <cellStyle name="Note 3 3 4 3 6" xfId="30216" xr:uid="{DE4D3797-F285-4860-867E-788816A1337B}"/>
    <cellStyle name="Note 3 3 4 3 7" xfId="35557" xr:uid="{175EA68E-6A0C-4A59-8FC0-C5ECD6881A06}"/>
    <cellStyle name="Note 3 3 4 3 8" xfId="13768" xr:uid="{434A4CF6-BA16-4C7F-A835-6AB0498F94F7}"/>
    <cellStyle name="Note 3 3 4 4" xfId="4988" xr:uid="{6A2C75F1-BC33-4E6D-83E9-E4D604B14314}"/>
    <cellStyle name="Note 3 3 4 4 2" xfId="16772" xr:uid="{5D7B7B5A-45CC-4D12-ADDE-790D34217FD9}"/>
    <cellStyle name="Note 3 3 4 4 3" xfId="29420" xr:uid="{5B82876B-A820-454C-9899-AAFCFE636D61}"/>
    <cellStyle name="Note 3 3 4 5" xfId="8453" xr:uid="{F8F1286B-413B-4A60-870B-3A008B311EE2}"/>
    <cellStyle name="Note 3 3 4 5 2" xfId="19908" xr:uid="{343005CA-1823-4F38-BCF2-4E872F0F9E38}"/>
    <cellStyle name="Note 3 3 4 5 3" xfId="31993" xr:uid="{F28CC2E3-3618-4BF0-AAC0-A271A6A53D5E}"/>
    <cellStyle name="Note 3 3 4 6" xfId="8937" xr:uid="{B65B6460-DFCB-4F90-BD1E-53CFF8A736F6}"/>
    <cellStyle name="Note 3 3 4 6 2" xfId="20392" xr:uid="{478D05AF-0F2F-45EC-B2B1-56D56C7356C8}"/>
    <cellStyle name="Note 3 3 4 6 3" xfId="32477" xr:uid="{7A51A235-EB69-4C12-B7CB-B17E680673F4}"/>
    <cellStyle name="Note 3 3 4 7" xfId="25047" xr:uid="{ABF6431D-2771-417D-9436-AC18037DBFDC}"/>
    <cellStyle name="Note 3 3 4 7 2" xfId="35959" xr:uid="{A59CCCB9-2BFC-4ECB-B57F-253B5ED3FEDC}"/>
    <cellStyle name="Note 3 3 4 8" xfId="14888" xr:uid="{C24AE5F9-5FBD-4ECB-9B89-144AFD0AA7FB}"/>
    <cellStyle name="Note 3 3 4 9" xfId="28336" xr:uid="{AF8B7F07-1497-448C-86B8-4F2D7E55E6B2}"/>
    <cellStyle name="Note 3 3 5" xfId="3106" xr:uid="{36BD4431-ED27-42E8-ADAB-5403D2226C59}"/>
    <cellStyle name="Note 3 3 5 10" xfId="17357" xr:uid="{AC141933-FD6E-4482-8C28-5A725A2FEE57}"/>
    <cellStyle name="Note 3 3 5 2" xfId="7387" xr:uid="{BBE9C613-A37D-4536-A64D-7B40756C1B9C}"/>
    <cellStyle name="Note 3 3 5 2 2" xfId="10007" xr:uid="{0A7F643A-3645-4B09-B5B5-4120AF0C4D74}"/>
    <cellStyle name="Note 3 3 5 2 2 2" xfId="21462" xr:uid="{ADE0F4CD-AFE5-4B92-B860-2D32B9631D63}"/>
    <cellStyle name="Note 3 3 5 2 2 3" xfId="33546" xr:uid="{B1005AEB-DFE9-4B94-8044-5C8E501F0429}"/>
    <cellStyle name="Note 3 3 5 2 3" xfId="10784" xr:uid="{E6971796-518F-4DB9-9FFF-B66319B04A84}"/>
    <cellStyle name="Note 3 3 5 2 3 2" xfId="22239" xr:uid="{FDCBF309-588A-4CA1-85DC-B8BFEAAF5F0E}"/>
    <cellStyle name="Note 3 3 5 2 3 3" xfId="34323" xr:uid="{EC9E0DB9-C7E0-4644-A8B2-C913D03A9967}"/>
    <cellStyle name="Note 3 3 5 2 4" xfId="12171" xr:uid="{23E7359C-BC30-4A49-A66B-810412094BD7}"/>
    <cellStyle name="Note 3 3 5 2 4 2" xfId="23626" xr:uid="{D5DCB671-E87E-4C06-B594-FCC5F0EBDD3C}"/>
    <cellStyle name="Note 3 3 5 2 4 3" xfId="35207" xr:uid="{2BFE8A26-262E-4694-A9FC-00CED757B5F2}"/>
    <cellStyle name="Note 3 3 5 2 5" xfId="27103" xr:uid="{AAFDEA09-D7C3-4863-B7EF-E0393E4FFDD3}"/>
    <cellStyle name="Note 3 3 5 2 5 2" xfId="37469" xr:uid="{48417760-18DC-47C3-9395-C124A8CA8883}"/>
    <cellStyle name="Note 3 3 5 2 6" xfId="18905" xr:uid="{B398BFD6-60B9-4F6F-A793-429E61A15669}"/>
    <cellStyle name="Note 3 3 5 2 7" xfId="31141" xr:uid="{99010204-EB55-49C7-B6AE-5B993CA58CDB}"/>
    <cellStyle name="Note 3 3 5 2 8" xfId="34845" xr:uid="{A70B9788-2CDA-40B0-B3C3-CD32DBB08BEE}"/>
    <cellStyle name="Note 3 3 5 3" xfId="5956" xr:uid="{BB0DBCEC-F8BA-440F-9FCF-AFB428584ACA}"/>
    <cellStyle name="Note 3 3 5 3 2" xfId="9213" xr:uid="{31843566-FB8E-4FDD-9D57-7CED3C3535FB}"/>
    <cellStyle name="Note 3 3 5 3 2 2" xfId="20668" xr:uid="{DFC46D24-F435-4155-AA25-F48CA6BD8301}"/>
    <cellStyle name="Note 3 3 5 3 2 3" xfId="32753" xr:uid="{B2154302-B925-4C9F-8799-C67179B93B2E}"/>
    <cellStyle name="Note 3 3 5 3 3" xfId="9801" xr:uid="{0E402F4F-57A5-497E-B934-E7B99D864E26}"/>
    <cellStyle name="Note 3 3 5 3 3 2" xfId="21256" xr:uid="{CC65861F-CE2F-481C-B8CE-6A38207F80C9}"/>
    <cellStyle name="Note 3 3 5 3 3 3" xfId="33341" xr:uid="{C7C03260-11E4-41E9-9BD8-96280419C08A}"/>
    <cellStyle name="Note 3 3 5 3 4" xfId="25917" xr:uid="{E60B83EF-48AE-43A6-877E-F046D173BE7B}"/>
    <cellStyle name="Note 3 3 5 3 4 2" xfId="36629" xr:uid="{9E68A21F-2A0A-4A53-862F-0BAADD48FCD2}"/>
    <cellStyle name="Note 3 3 5 3 5" xfId="17678" xr:uid="{A984DE91-5C8D-41CC-B95B-101B4F766201}"/>
    <cellStyle name="Note 3 3 5 3 6" xfId="30170" xr:uid="{51A6A176-D909-4AC6-AE5F-A23BC7F8D4ED}"/>
    <cellStyle name="Note 3 3 5 3 7" xfId="30731" xr:uid="{8DB664FB-2875-4668-AA40-33E9DD9657A9}"/>
    <cellStyle name="Note 3 3 5 3 8" xfId="27714" xr:uid="{E2015DD5-6119-4947-A922-F37730E9B10D}"/>
    <cellStyle name="Note 3 3 5 4" xfId="4999" xr:uid="{99AE8F9A-012E-4990-873B-43E67A211D07}"/>
    <cellStyle name="Note 3 3 5 4 2" xfId="16783" xr:uid="{E8B54105-7B59-4359-B202-3D3AAA9BC123}"/>
    <cellStyle name="Note 3 3 5 4 3" xfId="29431" xr:uid="{644510AF-48DB-4CA3-8850-63A7E5533FA4}"/>
    <cellStyle name="Note 3 3 5 5" xfId="8464" xr:uid="{59D10815-B2D9-49C2-A979-7DD180DC6D14}"/>
    <cellStyle name="Note 3 3 5 5 2" xfId="19919" xr:uid="{C0EDC281-EC6C-4C17-9561-D50D901413CD}"/>
    <cellStyle name="Note 3 3 5 5 3" xfId="32004" xr:uid="{864DC374-7D1F-407B-B0EB-E3992BA76061}"/>
    <cellStyle name="Note 3 3 5 6" xfId="8441" xr:uid="{C8DD0344-B264-4F71-A40B-C08540F50347}"/>
    <cellStyle name="Note 3 3 5 6 2" xfId="19896" xr:uid="{6F97271B-1DB7-4A19-B1EB-699F4CAF1DFA}"/>
    <cellStyle name="Note 3 3 5 6 3" xfId="31981" xr:uid="{3383A78F-E591-4ED0-A4C5-798674F8C459}"/>
    <cellStyle name="Note 3 3 5 7" xfId="25058" xr:uid="{EBA5A624-E0F1-41A3-B6BA-BF452BFA5188}"/>
    <cellStyle name="Note 3 3 5 7 2" xfId="35970" xr:uid="{3898DF4E-DF53-43C4-B180-717D8C54B7E7}"/>
    <cellStyle name="Note 3 3 5 8" xfId="14899" xr:uid="{2AFA0753-3319-4E8B-8EDA-211882D87199}"/>
    <cellStyle name="Note 3 3 5 9" xfId="28347" xr:uid="{3DDB482A-AA6A-4D54-8C58-56CA0C31250F}"/>
    <cellStyle name="Note 3 3 6" xfId="6711" xr:uid="{89FD5AA6-94B3-4482-A8D1-EB56684CDF77}"/>
    <cellStyle name="Note 3 3 6 2" xfId="9689" xr:uid="{7FD43D31-3718-4AEB-8DC9-A717B7EC86DA}"/>
    <cellStyle name="Note 3 3 6 2 2" xfId="21144" xr:uid="{F5351621-E6E3-4AED-8F40-A6F689D2D564}"/>
    <cellStyle name="Note 3 3 6 2 3" xfId="33229" xr:uid="{B09D74F4-035A-4557-8AA0-A4BE9345CF28}"/>
    <cellStyle name="Note 3 3 6 3" xfId="10425" xr:uid="{DC722D4F-DA15-43DB-8D11-C78C59AD6405}"/>
    <cellStyle name="Note 3 3 6 3 2" xfId="21880" xr:uid="{F23D244D-F83E-419B-8EA3-D76C6C252E4B}"/>
    <cellStyle name="Note 3 3 6 3 3" xfId="33964" xr:uid="{A78BBF3A-1B4F-43B4-A784-52378960D917}"/>
    <cellStyle name="Note 3 3 6 4" xfId="11607" xr:uid="{C736E4DC-8294-4B52-816F-88B140606438}"/>
    <cellStyle name="Note 3 3 6 4 2" xfId="23062" xr:uid="{7F5F80A5-182F-4E0C-8173-E893182613F0}"/>
    <cellStyle name="Note 3 3 6 4 3" xfId="34792" xr:uid="{9C5EA83E-D7FC-43A6-A782-EFCF64C06EA8}"/>
    <cellStyle name="Note 3 3 6 5" xfId="26472" xr:uid="{58C8C382-FB53-487C-B74E-795B49E037FF}"/>
    <cellStyle name="Note 3 3 6 5 2" xfId="36982" xr:uid="{DC0FBC67-D053-45EB-801B-5F60707CA392}"/>
    <cellStyle name="Note 3 3 6 6" xfId="18298" xr:uid="{AD3ED9D0-8FAE-4CA1-A15B-EEF9A5C0A575}"/>
    <cellStyle name="Note 3 3 6 7" xfId="30629" xr:uid="{6B3AE071-6581-4128-8CB0-47F5C72A89C6}"/>
    <cellStyle name="Note 3 3 6 8" xfId="19366" xr:uid="{F2C1DD55-6229-4142-AEC1-F845B0D82A5B}"/>
    <cellStyle name="Note 3 3 7" xfId="5417" xr:uid="{D12DAA09-16DD-4651-AD3F-7B110F268EEA}"/>
    <cellStyle name="Note 3 3 7 2" xfId="8799" xr:uid="{E54056ED-1783-42A3-B2F7-2911038F0289}"/>
    <cellStyle name="Note 3 3 7 2 2" xfId="20254" xr:uid="{A2132E7D-4505-448C-A910-D5E88B8D055B}"/>
    <cellStyle name="Note 3 3 7 2 3" xfId="32339" xr:uid="{F58F9FA5-92E4-4410-8228-FD3DA5A521AB}"/>
    <cellStyle name="Note 3 3 7 3" xfId="8240" xr:uid="{9E3B3642-9029-4A92-B897-2251EB2A6339}"/>
    <cellStyle name="Note 3 3 7 3 2" xfId="19695" xr:uid="{926C6C35-511E-45AD-ACF3-664C2998F2A7}"/>
    <cellStyle name="Note 3 3 7 3 3" xfId="31780" xr:uid="{EAA677D1-CDA4-4B15-BDEA-C9FE25B606F4}"/>
    <cellStyle name="Note 3 3 7 4" xfId="25476" xr:uid="{363C161B-468A-463E-9046-16588276F1DB}"/>
    <cellStyle name="Note 3 3 7 4 2" xfId="36261" xr:uid="{0E6D413F-32C4-4E74-A9B9-914DCA1EB869}"/>
    <cellStyle name="Note 3 3 7 5" xfId="17201" xr:uid="{CE39F723-9C3B-439C-A99E-6DCB22FF0543}"/>
    <cellStyle name="Note 3 3 7 6" xfId="29717" xr:uid="{F0CBB492-86A4-43B8-B562-2EEE69C8ACC2}"/>
    <cellStyle name="Note 3 3 7 7" xfId="28331" xr:uid="{03351E57-84F3-4296-8169-0813D099E5AC}"/>
    <cellStyle name="Note 3 3 7 8" xfId="34682" xr:uid="{56EAB7ED-7381-46C6-B179-481B351DDBA5}"/>
    <cellStyle name="Note 3 3 8" xfId="4181" xr:uid="{F7EA22F6-6833-43BE-BE6A-03E8717804B7}"/>
    <cellStyle name="Note 3 3 8 2" xfId="15966" xr:uid="{9A043F1D-7FAF-4392-AADE-7029D10E6853}"/>
    <cellStyle name="Note 3 3 8 3" xfId="29011" xr:uid="{CAE8A41B-E9DB-454B-A0C6-796429416538}"/>
    <cellStyle name="Note 3 3 9" xfId="3953" xr:uid="{BCAB390F-D8D2-447B-9729-FC4AAB859639}"/>
    <cellStyle name="Note 3 3 9 2" xfId="15740" xr:uid="{592C0737-9A55-4560-ABE6-28F1AFCC64D1}"/>
    <cellStyle name="Note 3 3 9 3" xfId="28785" xr:uid="{5760DD95-1B34-43EF-BC89-D0A677DAB319}"/>
    <cellStyle name="Note 3 4" xfId="2169" xr:uid="{AB08CA86-A2CA-4D7A-8B51-3F6338B88FA3}"/>
    <cellStyle name="Note 3 4 10" xfId="24264" xr:uid="{48AC8162-1AE4-4C7F-B347-6959BC8B66B9}"/>
    <cellStyle name="Note 3 4 10 2" xfId="35569" xr:uid="{F1992049-D146-4250-BBC1-E1F5E3392937}"/>
    <cellStyle name="Note 3 4 11" xfId="14056" xr:uid="{D9DF95C2-C07F-4680-8BBD-D57BB5183476}"/>
    <cellStyle name="Note 3 4 12" xfId="27891" xr:uid="{754E4516-AAC9-4A04-A079-70DFB90E97B0}"/>
    <cellStyle name="Note 3 4 2" xfId="3417" xr:uid="{0298462F-51EE-4126-87D2-AFEEAB1740A4}"/>
    <cellStyle name="Note 3 4 2 10" xfId="27872" xr:uid="{8FBD61AC-32B0-4C37-B22E-D605BD60D171}"/>
    <cellStyle name="Note 3 4 2 2" xfId="7125" xr:uid="{C2FB6ACF-0846-4123-BDD2-F24A88A77490}"/>
    <cellStyle name="Note 3 4 2 2 2" xfId="9849" xr:uid="{D8AAAF63-38B3-4F0D-9B17-A63623DFB9AE}"/>
    <cellStyle name="Note 3 4 2 2 2 2" xfId="21304" xr:uid="{009F26EF-C70C-41D2-9467-5C82B9F9B970}"/>
    <cellStyle name="Note 3 4 2 2 2 3" xfId="33389" xr:uid="{AA11586A-F863-4720-9D02-7EA11C53CD49}"/>
    <cellStyle name="Note 3 4 2 2 3" xfId="10528" xr:uid="{75D1CD19-78B0-458B-BEDA-8D2FCAA1BC86}"/>
    <cellStyle name="Note 3 4 2 2 3 2" xfId="21983" xr:uid="{C5C142E7-3103-4F66-9F90-ADEFA0C29AF5}"/>
    <cellStyle name="Note 3 4 2 2 3 3" xfId="34067" xr:uid="{7E27A943-3C3D-47A9-A359-E53880F71BD5}"/>
    <cellStyle name="Note 3 4 2 2 4" xfId="11975" xr:uid="{1DF946ED-F787-4E80-8CE2-70E9C60BDD47}"/>
    <cellStyle name="Note 3 4 2 2 4 2" xfId="23430" xr:uid="{3478D4FB-5AB5-4370-88E4-532A403F8095}"/>
    <cellStyle name="Note 3 4 2 2 4 3" xfId="35016" xr:uid="{CDB26BE5-5C1F-44BC-8E95-C7816D037A39}"/>
    <cellStyle name="Note 3 4 2 2 5" xfId="26841" xr:uid="{FAAF33CC-F0C8-4915-B25F-FAABD4BC56B6}"/>
    <cellStyle name="Note 3 4 2 2 5 2" xfId="37212" xr:uid="{92CB44FD-8B1D-4F18-9CA7-D732E2093E75}"/>
    <cellStyle name="Note 3 4 2 2 6" xfId="18686" xr:uid="{F0895C33-A438-44A3-9E92-AE229E40A541}"/>
    <cellStyle name="Note 3 4 2 2 7" xfId="30884" xr:uid="{E4953890-756D-4F1D-9F24-97D8678047DE}"/>
    <cellStyle name="Note 3 4 2 2 8" xfId="29697" xr:uid="{CF307AF8-4A0E-4B86-BCAB-FB3BA8430F7B}"/>
    <cellStyle name="Note 3 4 2 3" xfId="5692" xr:uid="{16CFD342-A499-44B6-BE98-3645122DA174}"/>
    <cellStyle name="Note 3 4 2 3 2" xfId="8954" xr:uid="{CD2E0602-3D90-40C0-9EDE-B3FA6E7ECE94}"/>
    <cellStyle name="Note 3 4 2 3 2 2" xfId="20409" xr:uid="{B4129338-08EC-4A59-9438-42A912F107B9}"/>
    <cellStyle name="Note 3 4 2 3 2 3" xfId="32494" xr:uid="{36D59C15-089B-4047-B02D-50CE3876BD1B}"/>
    <cellStyle name="Note 3 4 2 3 3" xfId="10036" xr:uid="{2A2E2858-C6A6-43E4-9F82-5D76CB69FAB5}"/>
    <cellStyle name="Note 3 4 2 3 3 2" xfId="21491" xr:uid="{D6E72F11-37F3-41DD-A2C5-8B2E0209A118}"/>
    <cellStyle name="Note 3 4 2 3 3 3" xfId="33575" xr:uid="{373EA412-778E-48DA-BEDF-C2B63B45A665}"/>
    <cellStyle name="Note 3 4 2 3 4" xfId="25721" xr:uid="{00DDADBA-C28E-4444-931D-8774C0578A96}"/>
    <cellStyle name="Note 3 4 2 3 4 2" xfId="36437" xr:uid="{E7453265-131E-4444-9E88-6F6F114F3645}"/>
    <cellStyle name="Note 3 4 2 3 5" xfId="17460" xr:uid="{F40E8064-E1E8-4CB3-BCEA-3D15C812B88D}"/>
    <cellStyle name="Note 3 4 2 3 6" xfId="29912" xr:uid="{3D64A26E-BA88-458E-A1E6-5A84ADC68D3D}"/>
    <cellStyle name="Note 3 4 2 3 7" xfId="36250" xr:uid="{72E99C35-CBDA-4122-917A-B25604124DA2}"/>
    <cellStyle name="Note 3 4 2 3 8" xfId="28764" xr:uid="{C5D3D444-AF87-4768-AEAB-E438C8FFC00E}"/>
    <cellStyle name="Note 3 4 2 4" xfId="5307" xr:uid="{2C2B6324-2990-44E4-A8A8-E387392FAA4B}"/>
    <cellStyle name="Note 3 4 2 4 2" xfId="17091" xr:uid="{A4DD53A0-D266-4A54-8126-A094B5D16BD2}"/>
    <cellStyle name="Note 3 4 2 4 3" xfId="29674" xr:uid="{4634462A-DAD5-4161-8958-F535850B91F5}"/>
    <cellStyle name="Note 3 4 2 5" xfId="8734" xr:uid="{FC27CC08-09F8-496F-9141-86BE01A3ADB8}"/>
    <cellStyle name="Note 3 4 2 5 2" xfId="20189" xr:uid="{759BC3D5-FEA1-4E19-A948-DF1D5146C36E}"/>
    <cellStyle name="Note 3 4 2 5 3" xfId="32274" xr:uid="{ED0B952D-A090-42EB-8B28-C95D02D5CD3D}"/>
    <cellStyle name="Note 3 4 2 6" xfId="9247" xr:uid="{6624FDD6-8B53-4D95-8C6F-ED3B772F69CA}"/>
    <cellStyle name="Note 3 4 2 6 2" xfId="20702" xr:uid="{4F7E15F3-F0A9-49F8-886C-06F94F95119C}"/>
    <cellStyle name="Note 3 4 2 6 3" xfId="32787" xr:uid="{03460109-5593-44E4-85AB-6F3145D3705E}"/>
    <cellStyle name="Note 3 4 2 7" xfId="25366" xr:uid="{D377FC32-3809-4C82-898D-42673CC329DE}"/>
    <cellStyle name="Note 3 4 2 7 2" xfId="36212" xr:uid="{35124621-C1CE-4B97-939B-79DBE177093D}"/>
    <cellStyle name="Note 3 4 2 8" xfId="15208" xr:uid="{672823F1-B6A2-4FE5-91A7-EE11258BFC90}"/>
    <cellStyle name="Note 3 4 2 9" xfId="28591" xr:uid="{F312EDA5-A43C-4874-95EE-9B5BEA90B1EB}"/>
    <cellStyle name="Note 3 4 3" xfId="3116" xr:uid="{24442250-0BF8-4035-9070-FFE43073B1D1}"/>
    <cellStyle name="Note 3 4 3 10" xfId="28630" xr:uid="{F6185E3D-3CED-4DC7-8731-F38E7939FC55}"/>
    <cellStyle name="Note 3 4 3 2" xfId="7287" xr:uid="{3C8D3F48-80F3-4BF5-BCE9-BA2CF5EA49B5}"/>
    <cellStyle name="Note 3 4 3 2 2" xfId="9961" xr:uid="{CC0F1198-9288-4A94-A43B-B3074EEBBA17}"/>
    <cellStyle name="Note 3 4 3 2 2 2" xfId="21416" xr:uid="{A659AB61-4F5B-4226-8FF1-2956A9DE79A4}"/>
    <cellStyle name="Note 3 4 3 2 2 3" xfId="33501" xr:uid="{17E8A231-7B4A-4515-853E-D4F288B9340E}"/>
    <cellStyle name="Note 3 4 3 2 3" xfId="10687" xr:uid="{5139E401-0D31-4D62-9643-35EDC92A7666}"/>
    <cellStyle name="Note 3 4 3 2 3 2" xfId="22142" xr:uid="{D620C7F8-A890-459E-A949-EE2D2DB7ED67}"/>
    <cellStyle name="Note 3 4 3 2 3 3" xfId="34226" xr:uid="{7DCC146D-F221-439C-A74F-2E1DB5308698}"/>
    <cellStyle name="Note 3 4 3 2 4" xfId="12071" xr:uid="{8842CF21-FF5B-4BFB-9A20-914ADB92003A}"/>
    <cellStyle name="Note 3 4 3 2 4 2" xfId="23526" xr:uid="{22E8819A-4C62-46BD-9F6F-898F86B71050}"/>
    <cellStyle name="Note 3 4 3 2 4 3" xfId="35110" xr:uid="{5E5F6781-B912-4EDF-95EA-4DB9501E0F85}"/>
    <cellStyle name="Note 3 4 3 2 5" xfId="27003" xr:uid="{C5CDB875-E172-42BA-89AC-4633ACF34807}"/>
    <cellStyle name="Note 3 4 3 2 5 2" xfId="37372" xr:uid="{FAB07065-A943-4E5F-960D-4CCCD11985A5}"/>
    <cellStyle name="Note 3 4 3 2 6" xfId="18805" xr:uid="{AA55F0C8-0BAA-46D4-BFF3-B6A80C1E1DF5}"/>
    <cellStyle name="Note 3 4 3 2 7" xfId="31044" xr:uid="{C0A33068-DC66-4D9A-96D6-C13CD8D47A4E}"/>
    <cellStyle name="Note 3 4 3 2 8" xfId="13959" xr:uid="{BAA5FC4D-190C-4F10-9D2C-EDE1E39C4926}"/>
    <cellStyle name="Note 3 4 3 3" xfId="5855" xr:uid="{07B377F6-21DF-4975-B57A-504761205DF3}"/>
    <cellStyle name="Note 3 4 3 3 2" xfId="9115" xr:uid="{AE2366E2-4647-4068-91D1-2A0193C34561}"/>
    <cellStyle name="Note 3 4 3 3 2 2" xfId="20570" xr:uid="{FAF5ED37-519A-480D-B441-20942AE2A270}"/>
    <cellStyle name="Note 3 4 3 3 2 3" xfId="32655" xr:uid="{56D739C0-3F43-47B8-9462-E3C59B4AF979}"/>
    <cellStyle name="Note 3 4 3 3 3" xfId="8764" xr:uid="{A4161A1E-DE03-4EE6-B9D3-669F219B4ECC}"/>
    <cellStyle name="Note 3 4 3 3 3 2" xfId="20219" xr:uid="{7DA972C5-718E-4280-9E85-92446CF8C80D}"/>
    <cellStyle name="Note 3 4 3 3 3 3" xfId="32304" xr:uid="{C89CE476-DB06-4AD7-A29E-A0EC1B32A9EF}"/>
    <cellStyle name="Note 3 4 3 3 4" xfId="25817" xr:uid="{D0146FA2-5206-482E-BEDD-08C52EA0A320}"/>
    <cellStyle name="Note 3 4 3 3 4 2" xfId="36532" xr:uid="{92D67D5C-E153-4CBB-B8DB-682E2F8C6BC9}"/>
    <cellStyle name="Note 3 4 3 3 5" xfId="17578" xr:uid="{1BADF9B4-17AC-4BFD-B3A8-827573643F82}"/>
    <cellStyle name="Note 3 4 3 3 6" xfId="30073" xr:uid="{2B9431D7-0B18-4F7D-86BC-AECA3DF6C91E}"/>
    <cellStyle name="Note 3 4 3 3 7" xfId="36405" xr:uid="{0534C01F-94C3-47BA-BF49-8DC1F78D4AA0}"/>
    <cellStyle name="Note 3 4 3 3 8" xfId="36424" xr:uid="{5A35D298-F9FA-45EB-83A4-5C0A823EB386}"/>
    <cellStyle name="Note 3 4 3 4" xfId="5009" xr:uid="{24AEDA27-FE0D-4A3E-8B61-73F8CCA14BDA}"/>
    <cellStyle name="Note 3 4 3 4 2" xfId="16793" xr:uid="{26225481-E21E-4467-8F5D-C2D7DCF968DB}"/>
    <cellStyle name="Note 3 4 3 4 3" xfId="29441" xr:uid="{DE6217AA-E0EF-40B2-8D9C-DEECFE7C50AF}"/>
    <cellStyle name="Note 3 4 3 5" xfId="8474" xr:uid="{9B1B6A3D-1857-4B09-A48A-1A99EDD315E9}"/>
    <cellStyle name="Note 3 4 3 5 2" xfId="19929" xr:uid="{FB215F8E-1347-4814-A440-6F0C930A2977}"/>
    <cellStyle name="Note 3 4 3 5 3" xfId="32014" xr:uid="{14EE3A58-7A97-44BB-8901-DA1DA9184602}"/>
    <cellStyle name="Note 3 4 3 6" xfId="8154" xr:uid="{00CE4AC4-5587-43A6-B535-E1929200B4BE}"/>
    <cellStyle name="Note 3 4 3 6 2" xfId="19609" xr:uid="{B82AB192-A562-45D7-A81A-051DC8D7E16C}"/>
    <cellStyle name="Note 3 4 3 6 3" xfId="31694" xr:uid="{8DF686A4-E900-4F72-8E22-C9638CDA19F3}"/>
    <cellStyle name="Note 3 4 3 7" xfId="25068" xr:uid="{E15C3155-44E2-475D-9227-E2F979521079}"/>
    <cellStyle name="Note 3 4 3 7 2" xfId="35980" xr:uid="{E9516F9D-81F4-4D58-B89E-11B736C15FF9}"/>
    <cellStyle name="Note 3 4 3 8" xfId="14909" xr:uid="{88EF8ACA-83D1-4DAC-8D85-E97CA873814F}"/>
    <cellStyle name="Note 3 4 3 9" xfId="28357" xr:uid="{0196BCE3-4059-4B7D-A7FA-D594BA4A5992}"/>
    <cellStyle name="Note 3 4 4" xfId="3094" xr:uid="{7876AD3D-6139-4656-A2EE-EB78BA2F5827}"/>
    <cellStyle name="Note 3 4 4 10" xfId="13974" xr:uid="{11C6F32E-AFFD-454F-BB62-327D6BD82053}"/>
    <cellStyle name="Note 3 4 4 2" xfId="7500" xr:uid="{2AF460E4-2040-4FC0-B979-E35D59C146FF}"/>
    <cellStyle name="Note 3 4 4 2 2" xfId="10077" xr:uid="{EE836515-F473-410A-80EC-D212A54181D6}"/>
    <cellStyle name="Note 3 4 4 2 2 2" xfId="21532" xr:uid="{73F9979B-549A-4411-B57F-90EBE103AFAA}"/>
    <cellStyle name="Note 3 4 4 2 2 3" xfId="33616" xr:uid="{309B41DC-4F90-4D50-8D47-079274813F25}"/>
    <cellStyle name="Note 3 4 4 2 3" xfId="10811" xr:uid="{9809D393-0E44-40DF-865A-4716B47F9C15}"/>
    <cellStyle name="Note 3 4 4 2 3 2" xfId="22266" xr:uid="{083DB531-9336-4AD1-843C-ECD2F77D1475}"/>
    <cellStyle name="Note 3 4 4 2 3 3" xfId="34350" xr:uid="{6DC4981C-7696-495A-847C-40D8C0927E72}"/>
    <cellStyle name="Note 3 4 4 2 4" xfId="12284" xr:uid="{788A5255-00DE-4801-B07C-B09A7FF9891A}"/>
    <cellStyle name="Note 3 4 4 2 4 2" xfId="23739" xr:uid="{35C58DF0-E0F6-4BAF-861B-79CE6A41302E}"/>
    <cellStyle name="Note 3 4 4 2 4 3" xfId="35254" xr:uid="{3B413729-BBF2-4556-91E8-3CBB491B6989}"/>
    <cellStyle name="Note 3 4 4 2 5" xfId="27216" xr:uid="{D15B092F-4504-4DC5-BB96-89ABD75666D3}"/>
    <cellStyle name="Note 3 4 4 2 5 2" xfId="37515" xr:uid="{9E122038-776E-4BFE-9134-5163C91E8A30}"/>
    <cellStyle name="Note 3 4 4 2 6" xfId="19018" xr:uid="{2A1C4C56-DCB8-4910-A6E5-0EDFF4ADEBFE}"/>
    <cellStyle name="Note 3 4 4 2 7" xfId="31187" xr:uid="{3C2CE645-4334-4E98-BAC7-99B2DD4B4FEA}"/>
    <cellStyle name="Note 3 4 4 2 8" xfId="35932" xr:uid="{1DF49151-6C8C-40F6-ADCE-8A4E914AA409}"/>
    <cellStyle name="Note 3 4 4 3" xfId="6069" xr:uid="{762ED67D-BD23-4C20-8327-E3F903FA1DC9}"/>
    <cellStyle name="Note 3 4 4 3 2" xfId="9285" xr:uid="{77CADC5A-EC7A-4765-B393-5F6D7E1F71C5}"/>
    <cellStyle name="Note 3 4 4 3 2 2" xfId="20740" xr:uid="{291C8723-E543-406C-972A-9A2D788C71EE}"/>
    <cellStyle name="Note 3 4 4 3 2 3" xfId="32825" xr:uid="{6727A033-1263-4291-9B85-8EA90712C47B}"/>
    <cellStyle name="Note 3 4 4 3 3" xfId="8218" xr:uid="{25C49201-488A-4CCB-A5F8-7D31D12DBB73}"/>
    <cellStyle name="Note 3 4 4 3 3 2" xfId="19673" xr:uid="{4B3C041A-21FB-4B3F-9BBA-868FC31FA92F}"/>
    <cellStyle name="Note 3 4 4 3 3 3" xfId="31758" xr:uid="{5C10A12D-5DE7-495E-B6FC-B91EE4644C86}"/>
    <cellStyle name="Note 3 4 4 3 4" xfId="26030" xr:uid="{DE3C82E2-2DA1-433C-A4DB-8CDEC98C7633}"/>
    <cellStyle name="Note 3 4 4 3 4 2" xfId="36673" xr:uid="{7DD1BE41-A1E9-4348-853D-60E6BC66C6C7}"/>
    <cellStyle name="Note 3 4 4 3 5" xfId="17791" xr:uid="{60553B49-258B-4EC6-A65D-3FCDEACA46E6}"/>
    <cellStyle name="Note 3 4 4 3 6" xfId="30217" xr:uid="{31C48BA9-13EA-41D5-AF86-C1424E3FBD35}"/>
    <cellStyle name="Note 3 4 4 3 7" xfId="36404" xr:uid="{A4B68B1B-CB28-4DE3-B04C-CAE469562C81}"/>
    <cellStyle name="Note 3 4 4 3 8" xfId="27764" xr:uid="{2355775F-6517-4A6F-B56D-88FB50FB5DA9}"/>
    <cellStyle name="Note 3 4 4 4" xfId="4987" xr:uid="{84817C91-B34F-46A2-ACCC-BE98F615D247}"/>
    <cellStyle name="Note 3 4 4 4 2" xfId="16771" xr:uid="{1593C725-8794-4E50-9630-CBD08B70AA67}"/>
    <cellStyle name="Note 3 4 4 4 3" xfId="29419" xr:uid="{6323795A-5E24-400B-9869-856549EAB365}"/>
    <cellStyle name="Note 3 4 4 5" xfId="8452" xr:uid="{7B978563-7083-4CE0-96FF-E206C726AF0E}"/>
    <cellStyle name="Note 3 4 4 5 2" xfId="19907" xr:uid="{72DAECF1-8078-470D-AF6E-54E14A862C6A}"/>
    <cellStyle name="Note 3 4 4 5 3" xfId="31992" xr:uid="{D4D1E69E-440C-4E17-8120-458062129A75}"/>
    <cellStyle name="Note 3 4 4 6" xfId="8203" xr:uid="{468988A3-14C8-4768-A259-DCD2C14F0DEE}"/>
    <cellStyle name="Note 3 4 4 6 2" xfId="19658" xr:uid="{1A424C9A-804A-4095-A411-A00A997DBA1E}"/>
    <cellStyle name="Note 3 4 4 6 3" xfId="31743" xr:uid="{C933E114-4C49-4FD3-9764-624ADBB16A88}"/>
    <cellStyle name="Note 3 4 4 7" xfId="25046" xr:uid="{9C994D78-F4DD-4A35-A392-D4B25CB2104E}"/>
    <cellStyle name="Note 3 4 4 7 2" xfId="35958" xr:uid="{02FFECCD-B4FA-4BBB-9653-69942A834C17}"/>
    <cellStyle name="Note 3 4 4 8" xfId="14887" xr:uid="{0537B890-49CC-4867-9919-B9B6A9AD0D03}"/>
    <cellStyle name="Note 3 4 4 9" xfId="28335" xr:uid="{2194E5AF-E183-4EE3-B692-7A0D3D637541}"/>
    <cellStyle name="Note 3 4 5" xfId="3412" xr:uid="{D4EC0F83-E64F-4AB1-B0AC-BB26255D42D8}"/>
    <cellStyle name="Note 3 4 5 10" xfId="13941" xr:uid="{0338B2BE-1C5D-4C4C-B51E-8B709C3F9708}"/>
    <cellStyle name="Note 3 4 5 2" xfId="7386" xr:uid="{37F364FD-1FAF-438F-804C-5A1F60BE6B38}"/>
    <cellStyle name="Note 3 4 5 2 2" xfId="10006" xr:uid="{22F9A288-56DA-4730-B9AD-D15E398630BE}"/>
    <cellStyle name="Note 3 4 5 2 2 2" xfId="21461" xr:uid="{943F15F8-497C-4611-BD19-BF52E2295066}"/>
    <cellStyle name="Note 3 4 5 2 2 3" xfId="33545" xr:uid="{E8CA515B-6E0A-4B6E-9099-13DF550D0CF5}"/>
    <cellStyle name="Note 3 4 5 2 3" xfId="10783" xr:uid="{F33D01A5-56B1-4B55-8498-AADC2270485A}"/>
    <cellStyle name="Note 3 4 5 2 3 2" xfId="22238" xr:uid="{C206D468-B458-436A-BE93-6C229532F7E5}"/>
    <cellStyle name="Note 3 4 5 2 3 3" xfId="34322" xr:uid="{45835D25-E3EC-45F4-9216-E92A67E8B213}"/>
    <cellStyle name="Note 3 4 5 2 4" xfId="12170" xr:uid="{44BBE140-C865-40DE-82C2-BD9426463692}"/>
    <cellStyle name="Note 3 4 5 2 4 2" xfId="23625" xr:uid="{95269E9E-0067-47F8-8D41-8AC9D5983DB2}"/>
    <cellStyle name="Note 3 4 5 2 4 3" xfId="35206" xr:uid="{3804AD11-F31A-4970-9CA2-66FF9B979584}"/>
    <cellStyle name="Note 3 4 5 2 5" xfId="27102" xr:uid="{DCCB18AF-6688-49D8-B3B9-5DB5F15638CB}"/>
    <cellStyle name="Note 3 4 5 2 5 2" xfId="37468" xr:uid="{E412D181-89C8-4515-ABD6-032CF4F9D2D6}"/>
    <cellStyle name="Note 3 4 5 2 6" xfId="18904" xr:uid="{01445F8B-710D-4F12-8C5C-FD02E7FA70F7}"/>
    <cellStyle name="Note 3 4 5 2 7" xfId="31140" xr:uid="{9D81AE37-545E-46BB-9BCE-8CDD9BC7B3B3}"/>
    <cellStyle name="Note 3 4 5 2 8" xfId="37854" xr:uid="{6D4B8929-72C5-4215-9ECD-DA1F00259AFD}"/>
    <cellStyle name="Note 3 4 5 3" xfId="5955" xr:uid="{2AFBA4CE-5588-42FE-B6C6-7B8E1BA8F2EE}"/>
    <cellStyle name="Note 3 4 5 3 2" xfId="9212" xr:uid="{A9472268-A265-4AD2-975C-5CF69CB2C233}"/>
    <cellStyle name="Note 3 4 5 3 2 2" xfId="20667" xr:uid="{23126E6D-4585-4FF7-86EA-348A5D7F8E82}"/>
    <cellStyle name="Note 3 4 5 3 2 3" xfId="32752" xr:uid="{999DDE26-3B3C-4513-9E12-0ACCE971BAC2}"/>
    <cellStyle name="Note 3 4 5 3 3" xfId="8630" xr:uid="{6142C32A-BEFE-48AC-A8C9-79EAA9FCCBFB}"/>
    <cellStyle name="Note 3 4 5 3 3 2" xfId="20085" xr:uid="{460D7AC7-83C7-4F1B-905C-BEBDABA66071}"/>
    <cellStyle name="Note 3 4 5 3 3 3" xfId="32170" xr:uid="{A78B2B17-3604-4548-B4B6-8FD03D2AAA6D}"/>
    <cellStyle name="Note 3 4 5 3 4" xfId="25916" xr:uid="{3E5DD2A6-57D8-454F-A229-0C008E86DB41}"/>
    <cellStyle name="Note 3 4 5 3 4 2" xfId="36628" xr:uid="{BF66FB7D-452A-4344-B5F7-F2EC80674817}"/>
    <cellStyle name="Note 3 4 5 3 5" xfId="17677" xr:uid="{BE0C5A7E-223B-4F41-B033-20D6697A08E3}"/>
    <cellStyle name="Note 3 4 5 3 6" xfId="30169" xr:uid="{7B3E1DB9-DB74-416B-AD1B-CAFE8D6D68C5}"/>
    <cellStyle name="Note 3 4 5 3 7" xfId="37066" xr:uid="{B37FEA3D-BF73-48ED-AE7F-6F304292DDC0}"/>
    <cellStyle name="Note 3 4 5 3 8" xfId="34646" xr:uid="{238A5FA3-0597-43DA-804D-630028133599}"/>
    <cellStyle name="Note 3 4 5 4" xfId="5302" xr:uid="{8C29F851-09F0-446C-891B-C80325292287}"/>
    <cellStyle name="Note 3 4 5 4 2" xfId="17086" xr:uid="{2B6A3A21-47B7-4D84-81D6-7DB1E52C37D0}"/>
    <cellStyle name="Note 3 4 5 4 3" xfId="29669" xr:uid="{1654A45E-9A79-42A5-B398-B1EF2C24CB84}"/>
    <cellStyle name="Note 3 4 5 5" xfId="8729" xr:uid="{63EDA6AB-A08D-4455-B406-29136D52FCC6}"/>
    <cellStyle name="Note 3 4 5 5 2" xfId="20184" xr:uid="{F978AD6D-FCC6-4881-940F-F55FE50DFFBD}"/>
    <cellStyle name="Note 3 4 5 5 3" xfId="32269" xr:uid="{5948236D-A483-40AE-BF70-32BE3AFEDCB3}"/>
    <cellStyle name="Note 3 4 5 6" xfId="9740" xr:uid="{B0A08F8E-DBF4-4693-B9D4-DD496C14B03A}"/>
    <cellStyle name="Note 3 4 5 6 2" xfId="21195" xr:uid="{303AC732-4019-41CB-AE3C-C63D258DABC9}"/>
    <cellStyle name="Note 3 4 5 6 3" xfId="33280" xr:uid="{C1D58F3C-12AC-40FA-89D4-8C7F8ABC276C}"/>
    <cellStyle name="Note 3 4 5 7" xfId="25361" xr:uid="{5B7986CD-9216-490A-A1E1-D929E0756C94}"/>
    <cellStyle name="Note 3 4 5 7 2" xfId="36207" xr:uid="{7CD22C4E-A987-4064-9C47-C27F67D9AE92}"/>
    <cellStyle name="Note 3 4 5 8" xfId="15203" xr:uid="{CDE45839-66B9-45DA-A114-97F44A5D7A85}"/>
    <cellStyle name="Note 3 4 5 9" xfId="28586" xr:uid="{D84469FE-9BCE-4724-8897-C97E41A11A72}"/>
    <cellStyle name="Note 3 4 6" xfId="6712" xr:uid="{9125EB4C-B03B-410D-BE4F-3EBCBE456C80}"/>
    <cellStyle name="Note 3 4 6 2" xfId="9690" xr:uid="{B2E5CC35-E428-4465-AB11-D3B099AEE0D2}"/>
    <cellStyle name="Note 3 4 6 2 2" xfId="21145" xr:uid="{C7F31CCD-5732-48E4-BC8D-5A5D90B530A6}"/>
    <cellStyle name="Note 3 4 6 2 3" xfId="33230" xr:uid="{15F0E846-0E97-475F-A3DB-E0B24A39143A}"/>
    <cellStyle name="Note 3 4 6 3" xfId="10426" xr:uid="{8B444D20-0D0E-41A6-87F4-344C29FAAB6A}"/>
    <cellStyle name="Note 3 4 6 3 2" xfId="21881" xr:uid="{211A041C-F576-4C72-B79F-88CB5E36BD34}"/>
    <cellStyle name="Note 3 4 6 3 3" xfId="33965" xr:uid="{19093F21-1DD2-4864-815B-1C4EC59C137C}"/>
    <cellStyle name="Note 3 4 6 4" xfId="11608" xr:uid="{E548A3C8-0396-4192-80F6-007108417895}"/>
    <cellStyle name="Note 3 4 6 4 2" xfId="23063" xr:uid="{77107C5D-DFD7-466E-9B56-16ABF124F4F1}"/>
    <cellStyle name="Note 3 4 6 4 3" xfId="34793" xr:uid="{86F2344F-BF1A-455C-ABD0-A82A1D20E425}"/>
    <cellStyle name="Note 3 4 6 5" xfId="26473" xr:uid="{AADD7A43-B822-43AE-A530-1A3294D08BFD}"/>
    <cellStyle name="Note 3 4 6 5 2" xfId="36983" xr:uid="{0118FF83-0F0A-45A2-A12A-FF33C3C285C3}"/>
    <cellStyle name="Note 3 4 6 6" xfId="18299" xr:uid="{4FFA9FFF-12D6-45EB-8E57-6C0AC3C4EBD7}"/>
    <cellStyle name="Note 3 4 6 7" xfId="30630" xr:uid="{0C95D5D0-3D8B-4CA0-84FA-D1399ADDE9B4}"/>
    <cellStyle name="Note 3 4 6 8" xfId="14020" xr:uid="{9EA1D65C-2097-45FD-82EA-BD4094D8BBE5}"/>
    <cellStyle name="Note 3 4 7" xfId="5418" xr:uid="{769B7A1A-1990-4CDF-AEDF-75AE5EEB721E}"/>
    <cellStyle name="Note 3 4 7 2" xfId="8800" xr:uid="{9241F83E-3C27-4A74-8C41-D6EB11082C44}"/>
    <cellStyle name="Note 3 4 7 2 2" xfId="20255" xr:uid="{1B0C34A7-5104-4E7A-89B2-C12085C1A7C0}"/>
    <cellStyle name="Note 3 4 7 2 3" xfId="32340" xr:uid="{7C626D26-6719-4937-992D-F1E2881F2A50}"/>
    <cellStyle name="Note 3 4 7 3" xfId="8046" xr:uid="{7900FE2A-40AA-46B2-BDF9-23960502140D}"/>
    <cellStyle name="Note 3 4 7 3 2" xfId="19501" xr:uid="{193AA3D5-4304-420D-8EC0-3833B22E6DC9}"/>
    <cellStyle name="Note 3 4 7 3 3" xfId="31586" xr:uid="{F22D9B13-38A4-47FF-AF77-D144150F1FD3}"/>
    <cellStyle name="Note 3 4 7 4" xfId="25477" xr:uid="{44146CC7-B5C9-4291-862F-9C71620343D5}"/>
    <cellStyle name="Note 3 4 7 4 2" xfId="36262" xr:uid="{2E4D9564-3AB8-4210-A5D7-D3ECDCC2A9BF}"/>
    <cellStyle name="Note 3 4 7 5" xfId="17202" xr:uid="{9A709038-DEAC-453C-A2AE-690EFBC7F84F}"/>
    <cellStyle name="Note 3 4 7 6" xfId="29718" xr:uid="{BC0298BD-8EB2-4E8F-8C00-B80A22FC2B1D}"/>
    <cellStyle name="Note 3 4 7 7" xfId="35712" xr:uid="{AE7D25AC-F810-4D97-ABBB-A40E5C5B086E}"/>
    <cellStyle name="Note 3 4 7 8" xfId="27915" xr:uid="{8B107070-9B97-4ED6-BEDC-B6240D7BA0E9}"/>
    <cellStyle name="Note 3 4 8" xfId="4182" xr:uid="{5B62234B-4FAC-4B84-8C2C-5EBE79F30756}"/>
    <cellStyle name="Note 3 4 8 2" xfId="15967" xr:uid="{8D7CA743-FBC9-415C-BAF4-780072762418}"/>
    <cellStyle name="Note 3 4 8 3" xfId="29012" xr:uid="{8342B90B-DE02-4431-A806-878EFB800490}"/>
    <cellStyle name="Note 3 4 9" xfId="3954" xr:uid="{E518F1CB-6DF3-47F9-B365-B1022FBF30F4}"/>
    <cellStyle name="Note 3 4 9 2" xfId="15741" xr:uid="{155AE979-0097-4398-A650-D82033726D5B}"/>
    <cellStyle name="Note 3 4 9 3" xfId="28786" xr:uid="{42A7E38E-0CD4-4CC1-884E-07D056837CA8}"/>
    <cellStyle name="Note 3 5" xfId="2170" xr:uid="{EBDD791D-958D-4C50-B69E-8FF391A71C51}"/>
    <cellStyle name="Note 3 5 10" xfId="24265" xr:uid="{AA1B6227-967E-4477-99A6-6738AFE40F55}"/>
    <cellStyle name="Note 3 5 10 2" xfId="35570" xr:uid="{D697AED6-E882-476E-B73A-3AB87E850A1D}"/>
    <cellStyle name="Note 3 5 11" xfId="14057" xr:uid="{293EFA9C-8FAC-44AB-B6AD-D059BDA6CCB2}"/>
    <cellStyle name="Note 3 5 12" xfId="27892" xr:uid="{997DDFFB-CD95-4ED6-8582-E2DF7DDBE2B9}"/>
    <cellStyle name="Note 3 5 2" xfId="3239" xr:uid="{0666155B-D958-4131-A8C7-7C721FE662C4}"/>
    <cellStyle name="Note 3 5 2 10" xfId="27837" xr:uid="{5E8B5363-158D-4E25-8557-25F0D664BB51}"/>
    <cellStyle name="Note 3 5 2 2" xfId="7126" xr:uid="{E0FCF03B-BC3D-4796-8799-3763C201EAD9}"/>
    <cellStyle name="Note 3 5 2 2 2" xfId="9850" xr:uid="{B4ECCEEE-077B-4633-AE6B-13BA232E4AA3}"/>
    <cellStyle name="Note 3 5 2 2 2 2" xfId="21305" xr:uid="{29E52A9C-5532-4F47-99B3-CC9C2173E857}"/>
    <cellStyle name="Note 3 5 2 2 2 3" xfId="33390" xr:uid="{4D985F5B-BE95-44C8-9825-DAC05164F126}"/>
    <cellStyle name="Note 3 5 2 2 3" xfId="10529" xr:uid="{8B23F6E5-3590-4B1A-9A89-6DF8B1AA33C2}"/>
    <cellStyle name="Note 3 5 2 2 3 2" xfId="21984" xr:uid="{A13FD133-3756-4A15-9B0B-63EF0B84EF68}"/>
    <cellStyle name="Note 3 5 2 2 3 3" xfId="34068" xr:uid="{B029946E-ED58-482A-A6BE-B2BD5460952F}"/>
    <cellStyle name="Note 3 5 2 2 4" xfId="11976" xr:uid="{51208025-1FEA-47A1-BE45-EC6C0B655329}"/>
    <cellStyle name="Note 3 5 2 2 4 2" xfId="23431" xr:uid="{0B19B977-298A-4579-B4F9-7ED148268EB9}"/>
    <cellStyle name="Note 3 5 2 2 4 3" xfId="35017" xr:uid="{31639B74-0BC2-4739-BE94-F660197470C4}"/>
    <cellStyle name="Note 3 5 2 2 5" xfId="26842" xr:uid="{51449681-224F-4CB6-8C29-BE6BBBF4E56B}"/>
    <cellStyle name="Note 3 5 2 2 5 2" xfId="37213" xr:uid="{09E239D7-071D-40DD-98B8-1CA61FC63564}"/>
    <cellStyle name="Note 3 5 2 2 6" xfId="18687" xr:uid="{FC5E1708-BE07-447C-9D1B-D4843CC4F0F9}"/>
    <cellStyle name="Note 3 5 2 2 7" xfId="30885" xr:uid="{4FC6D318-A0F5-4995-86BB-6D044FB7F49D}"/>
    <cellStyle name="Note 3 5 2 2 8" xfId="13721" xr:uid="{F6297B14-8868-4703-A6C3-04F264286066}"/>
    <cellStyle name="Note 3 5 2 3" xfId="5693" xr:uid="{DC37661A-A415-49E6-955F-62A428024241}"/>
    <cellStyle name="Note 3 5 2 3 2" xfId="8955" xr:uid="{E8E6AA36-E560-4A32-B920-3F8ECFF8366F}"/>
    <cellStyle name="Note 3 5 2 3 2 2" xfId="20410" xr:uid="{7EEF5F1B-375D-4DCE-928E-0D3F8A7BFEE6}"/>
    <cellStyle name="Note 3 5 2 3 2 3" xfId="32495" xr:uid="{EFF2F475-2801-47E0-B427-9688DFA97199}"/>
    <cellStyle name="Note 3 5 2 3 3" xfId="8188" xr:uid="{CF1B997E-F83D-4FC3-91CD-AF9A1C301886}"/>
    <cellStyle name="Note 3 5 2 3 3 2" xfId="19643" xr:uid="{C5A98100-5F6B-41A3-88B3-A1D549B16D0F}"/>
    <cellStyle name="Note 3 5 2 3 3 3" xfId="31728" xr:uid="{B44C8C63-2559-422A-B959-E65C27577E7D}"/>
    <cellStyle name="Note 3 5 2 3 4" xfId="25722" xr:uid="{FAB3469F-B64C-455D-9051-53100BAB213E}"/>
    <cellStyle name="Note 3 5 2 3 4 2" xfId="36438" xr:uid="{011D14FD-7528-4DE3-827F-44463A5EBACC}"/>
    <cellStyle name="Note 3 5 2 3 5" xfId="17461" xr:uid="{A2B07F2A-7121-40B6-A6FC-A99622AC66CD}"/>
    <cellStyle name="Note 3 5 2 3 6" xfId="29913" xr:uid="{51C09C3B-A9B3-4B76-87F5-496A7E602937}"/>
    <cellStyle name="Note 3 5 2 3 7" xfId="29708" xr:uid="{6DA7B01E-9672-4C9D-BEA7-55F2D78BC7C3}"/>
    <cellStyle name="Note 3 5 2 3 8" xfId="17344" xr:uid="{0E93B920-B581-4620-9AE4-FB65D9453E76}"/>
    <cellStyle name="Note 3 5 2 4" xfId="5131" xr:uid="{3E5430C7-BDFF-458A-999D-D8339CF7192E}"/>
    <cellStyle name="Note 3 5 2 4 2" xfId="16915" xr:uid="{D9C901D7-756F-40BC-8C72-A4CED2ECCA36}"/>
    <cellStyle name="Note 3 5 2 4 3" xfId="29563" xr:uid="{E8ED01CB-9E26-457A-9C35-119EC6A85C3E}"/>
    <cellStyle name="Note 3 5 2 5" xfId="8596" xr:uid="{7EFA9194-A141-438F-AD39-3580AFAE5FF6}"/>
    <cellStyle name="Note 3 5 2 5 2" xfId="20051" xr:uid="{A2713480-EB8E-4B22-997D-FC8AEE5F3AEB}"/>
    <cellStyle name="Note 3 5 2 5 3" xfId="32136" xr:uid="{B26009B0-4743-478A-8AA2-2621C49FCCAC}"/>
    <cellStyle name="Note 3 5 2 6" xfId="8051" xr:uid="{CD6EDA21-0B9F-4E39-BD87-D026EA1753A4}"/>
    <cellStyle name="Note 3 5 2 6 2" xfId="19506" xr:uid="{EA142D28-5F53-428F-91AF-0AA236E144F8}"/>
    <cellStyle name="Note 3 5 2 6 3" xfId="31591" xr:uid="{DBDD5BAE-25AA-4D49-8C25-D38C11708F9C}"/>
    <cellStyle name="Note 3 5 2 7" xfId="25190" xr:uid="{130F26F4-EDFB-45FD-9DC5-8A687B437E4A}"/>
    <cellStyle name="Note 3 5 2 7 2" xfId="36102" xr:uid="{9457778C-0678-4143-A99D-5427ED44B6BC}"/>
    <cellStyle name="Note 3 5 2 8" xfId="15031" xr:uid="{5EE546E1-7F1A-4BAC-BC71-FC758F6DCC21}"/>
    <cellStyle name="Note 3 5 2 9" xfId="28479" xr:uid="{1F4A11A1-75E3-4E30-8A91-6E50A6BCEF70}"/>
    <cellStyle name="Note 3 5 3" xfId="3117" xr:uid="{CA67BE93-EB75-41CC-98FB-B6F59A27B244}"/>
    <cellStyle name="Note 3 5 3 10" xfId="17572" xr:uid="{37B7CF3E-4F04-41C0-AC20-6D0617A8A6A5}"/>
    <cellStyle name="Note 3 5 3 2" xfId="7288" xr:uid="{C6C2DA68-9ECE-47A1-820F-D782A8F41A39}"/>
    <cellStyle name="Note 3 5 3 2 2" xfId="9962" xr:uid="{E9E40FAA-C753-4A3A-93EB-F2567AE6721B}"/>
    <cellStyle name="Note 3 5 3 2 2 2" xfId="21417" xr:uid="{9A9745B2-9691-47E2-BB90-164941BA0AF9}"/>
    <cellStyle name="Note 3 5 3 2 2 3" xfId="33502" xr:uid="{6C46062B-EDDB-4B9A-B2A4-4A624480B852}"/>
    <cellStyle name="Note 3 5 3 2 3" xfId="10688" xr:uid="{535CB0C2-F2AF-415D-BD99-6EC297DD02B1}"/>
    <cellStyle name="Note 3 5 3 2 3 2" xfId="22143" xr:uid="{851118A4-B784-4D58-BD10-72A8E9847877}"/>
    <cellStyle name="Note 3 5 3 2 3 3" xfId="34227" xr:uid="{7D5A7DD7-929F-41DD-8CB9-6B6C551A8A49}"/>
    <cellStyle name="Note 3 5 3 2 4" xfId="12072" xr:uid="{34EC9079-22ED-4FD4-945B-A5235FC56C2F}"/>
    <cellStyle name="Note 3 5 3 2 4 2" xfId="23527" xr:uid="{3FEE3109-A6EF-4C42-A539-7848BDA7B618}"/>
    <cellStyle name="Note 3 5 3 2 4 3" xfId="35111" xr:uid="{94EB6048-D71F-4CBB-B93D-AF56EE08ECC8}"/>
    <cellStyle name="Note 3 5 3 2 5" xfId="27004" xr:uid="{262287B5-1EEB-4559-8291-7BCF60DA10E6}"/>
    <cellStyle name="Note 3 5 3 2 5 2" xfId="37373" xr:uid="{59B8F4A7-D0E7-4195-8C57-421F57061646}"/>
    <cellStyle name="Note 3 5 3 2 6" xfId="18806" xr:uid="{D60FF423-6B37-4C45-BB28-37284E60F4B1}"/>
    <cellStyle name="Note 3 5 3 2 7" xfId="31045" xr:uid="{24A1BCEF-102D-49C2-BB73-F4466EF0E300}"/>
    <cellStyle name="Note 3 5 3 2 8" xfId="28682" xr:uid="{0777F0BA-1318-43B5-BC26-553F8574F4FC}"/>
    <cellStyle name="Note 3 5 3 3" xfId="5856" xr:uid="{9FA3A44C-D010-49AE-9F6B-5B26C2DD6F35}"/>
    <cellStyle name="Note 3 5 3 3 2" xfId="9116" xr:uid="{CD186899-B024-4ABB-AD17-494AA21A00DD}"/>
    <cellStyle name="Note 3 5 3 3 2 2" xfId="20571" xr:uid="{EB97E064-45E2-4A11-A616-895F737EEF54}"/>
    <cellStyle name="Note 3 5 3 3 2 3" xfId="32656" xr:uid="{2294EFDE-74AB-4F83-A3B2-1DE49D56D7F7}"/>
    <cellStyle name="Note 3 5 3 3 3" xfId="9727" xr:uid="{CBB09027-6951-4090-AA07-E3B6B5FF1104}"/>
    <cellStyle name="Note 3 5 3 3 3 2" xfId="21182" xr:uid="{250EE215-CF0A-42FF-8884-B4E10C63CD89}"/>
    <cellStyle name="Note 3 5 3 3 3 3" xfId="33267" xr:uid="{03C57E5F-E71D-4A1E-8092-796AEC42DA36}"/>
    <cellStyle name="Note 3 5 3 3 4" xfId="25818" xr:uid="{D22F5E1B-2DDA-4E02-AEE3-A734EFD6FDDC}"/>
    <cellStyle name="Note 3 5 3 3 4 2" xfId="36533" xr:uid="{4224D95C-BF61-45CE-8741-F85A4BB8669E}"/>
    <cellStyle name="Note 3 5 3 3 5" xfId="17579" xr:uid="{4C5160B1-648F-4EE4-A758-FF6AEA5E11F6}"/>
    <cellStyle name="Note 3 5 3 3 6" xfId="30074" xr:uid="{5AAB75EF-58C5-4150-9B9C-0ED259310197}"/>
    <cellStyle name="Note 3 5 3 3 7" xfId="29862" xr:uid="{7F943209-94BD-4E78-8879-B41F0E52819A}"/>
    <cellStyle name="Note 3 5 3 3 8" xfId="13882" xr:uid="{AD9E4FFE-B9EC-4444-B9C3-8BB8742693D1}"/>
    <cellStyle name="Note 3 5 3 4" xfId="5010" xr:uid="{EEF9D102-0124-4EB4-91E7-A5A81EDE2B5A}"/>
    <cellStyle name="Note 3 5 3 4 2" xfId="16794" xr:uid="{499347DE-DDA9-4251-9F81-0C5514953184}"/>
    <cellStyle name="Note 3 5 3 4 3" xfId="29442" xr:uid="{33AAB02C-7DF7-42B8-9DB6-95F9FA860706}"/>
    <cellStyle name="Note 3 5 3 5" xfId="8475" xr:uid="{45C95263-CABD-4B2C-B3CB-F124242D8ED1}"/>
    <cellStyle name="Note 3 5 3 5 2" xfId="19930" xr:uid="{F8F775C9-D039-42E5-A461-DE85371788E4}"/>
    <cellStyle name="Note 3 5 3 5 3" xfId="32015" xr:uid="{6A6A7CC8-ACE1-4D24-843A-041F6606A23D}"/>
    <cellStyle name="Note 3 5 3 6" xfId="9459" xr:uid="{3F8BACF4-FB8B-4C49-899B-2E4C2B60E19A}"/>
    <cellStyle name="Note 3 5 3 6 2" xfId="20914" xr:uid="{DDB67A93-A41E-4B74-94A7-F015DC00B9ED}"/>
    <cellStyle name="Note 3 5 3 6 3" xfId="32999" xr:uid="{780F81BC-D2F8-456B-B4D4-4443ACB911A3}"/>
    <cellStyle name="Note 3 5 3 7" xfId="25069" xr:uid="{69DC1FFB-DBBD-40EE-B940-EB4E132D3F10}"/>
    <cellStyle name="Note 3 5 3 7 2" xfId="35981" xr:uid="{E43917A5-A9EA-4967-BB6F-1046C012A5C7}"/>
    <cellStyle name="Note 3 5 3 8" xfId="14910" xr:uid="{A8B7E60A-706F-4F58-A036-9D0ED38F21AD}"/>
    <cellStyle name="Note 3 5 3 9" xfId="28358" xr:uid="{DAC87B4D-687B-443D-9355-4819D9D2BBD4}"/>
    <cellStyle name="Note 3 5 4" xfId="3093" xr:uid="{AA5897EC-EB11-4975-B267-7B5F6CC824FA}"/>
    <cellStyle name="Note 3 5 4 10" xfId="13669" xr:uid="{7431BF81-0074-471B-96B0-69D47B1D32B6}"/>
    <cellStyle name="Note 3 5 4 2" xfId="7501" xr:uid="{F213ACF6-568B-4142-9B95-155EB01D9EB1}"/>
    <cellStyle name="Note 3 5 4 2 2" xfId="10078" xr:uid="{04E0CC69-FBA0-4DA8-9253-D2893D983815}"/>
    <cellStyle name="Note 3 5 4 2 2 2" xfId="21533" xr:uid="{D375258B-20BD-45FF-8352-C8BA5A5F3953}"/>
    <cellStyle name="Note 3 5 4 2 2 3" xfId="33617" xr:uid="{17FE3925-1345-412A-9F5D-A8E33EFB5D56}"/>
    <cellStyle name="Note 3 5 4 2 3" xfId="10812" xr:uid="{A8776F18-45CE-44C4-A168-ABCC395BAD5A}"/>
    <cellStyle name="Note 3 5 4 2 3 2" xfId="22267" xr:uid="{5851F0D4-75B0-44D6-982D-311C05F8A636}"/>
    <cellStyle name="Note 3 5 4 2 3 3" xfId="34351" xr:uid="{DF0900E6-DBEE-43A2-BF5C-20F081BD084C}"/>
    <cellStyle name="Note 3 5 4 2 4" xfId="12285" xr:uid="{8E912702-AB62-4D01-AD60-A150A2AABD52}"/>
    <cellStyle name="Note 3 5 4 2 4 2" xfId="23740" xr:uid="{2DF78CEA-9134-4C63-8FA4-6D8CEC4162CA}"/>
    <cellStyle name="Note 3 5 4 2 4 3" xfId="35255" xr:uid="{C34408BC-5205-4A93-95D1-D8C14EF719E4}"/>
    <cellStyle name="Note 3 5 4 2 5" xfId="27217" xr:uid="{43605539-D1FB-4429-AA9D-7C578F8DF112}"/>
    <cellStyle name="Note 3 5 4 2 5 2" xfId="37516" xr:uid="{7A9443B8-234C-4D6B-95FC-08801313CCE7}"/>
    <cellStyle name="Note 3 5 4 2 6" xfId="19019" xr:uid="{678503BD-CDF3-4151-9CE2-9BDE8F7EC1FE}"/>
    <cellStyle name="Note 3 5 4 2 7" xfId="31188" xr:uid="{99C09A79-AEA7-47ED-BC2D-1CF5774CE4B3}"/>
    <cellStyle name="Note 3 5 4 2 8" xfId="34859" xr:uid="{F20F8B77-C9DC-4A8D-A0E6-45541ACEFDBB}"/>
    <cellStyle name="Note 3 5 4 3" xfId="6070" xr:uid="{137F5E54-ED12-409D-BFE7-DD61B6BE87EC}"/>
    <cellStyle name="Note 3 5 4 3 2" xfId="9286" xr:uid="{FBF5E145-9FD5-4304-B5E4-2B77F5BE0824}"/>
    <cellStyle name="Note 3 5 4 3 2 2" xfId="20741" xr:uid="{9D5EE05E-FB87-4D16-91EC-0D7B76F67C5D}"/>
    <cellStyle name="Note 3 5 4 3 2 3" xfId="32826" xr:uid="{E6D6AFD2-237E-4059-A3E2-BDCF54498BA2}"/>
    <cellStyle name="Note 3 5 4 3 3" xfId="8025" xr:uid="{B1CFAE21-CE36-4F28-9E76-23E9911B0B00}"/>
    <cellStyle name="Note 3 5 4 3 3 2" xfId="19480" xr:uid="{D62D1153-EF94-4F60-B0F3-10B147774274}"/>
    <cellStyle name="Note 3 5 4 3 3 3" xfId="31565" xr:uid="{047E5D25-71CA-4660-89D4-1A474C829C43}"/>
    <cellStyle name="Note 3 5 4 3 4" xfId="26031" xr:uid="{C71F1854-CA6B-44E1-BEA0-E747940CAF50}"/>
    <cellStyle name="Note 3 5 4 3 4 2" xfId="36674" xr:uid="{F7D0A82B-76C8-4B64-9FB9-7EC345086FC0}"/>
    <cellStyle name="Note 3 5 4 3 5" xfId="17792" xr:uid="{5E90562C-92F5-4AE3-999D-D82FCFF45317}"/>
    <cellStyle name="Note 3 5 4 3 6" xfId="30218" xr:uid="{7958AC5C-6E00-42F8-9F0B-F1A24A7A1D02}"/>
    <cellStyle name="Note 3 5 4 3 7" xfId="34668" xr:uid="{1814331D-584D-4F9C-8523-062002085BE7}"/>
    <cellStyle name="Note 3 5 4 3 8" xfId="12788" xr:uid="{5B10C337-47C5-4E3A-9589-B9171CB6DDBD}"/>
    <cellStyle name="Note 3 5 4 4" xfId="4986" xr:uid="{6DB83A0E-1FEB-49FA-AF5A-1C77AB98E532}"/>
    <cellStyle name="Note 3 5 4 4 2" xfId="16770" xr:uid="{1B86FC27-EE20-4A87-A990-9D9AE6019F95}"/>
    <cellStyle name="Note 3 5 4 4 3" xfId="29418" xr:uid="{30945DCB-CF56-4843-ABB0-C442F4704A8C}"/>
    <cellStyle name="Note 3 5 4 5" xfId="8451" xr:uid="{4D5D0F72-37CC-4386-9D4B-581390DE1304}"/>
    <cellStyle name="Note 3 5 4 5 2" xfId="19906" xr:uid="{FB1620EA-4C74-41CF-BE86-9A3F8F342570}"/>
    <cellStyle name="Note 3 5 4 5 3" xfId="31991" xr:uid="{3103D349-7174-44AD-9185-1CB2290FA82F}"/>
    <cellStyle name="Note 3 5 4 6" xfId="10052" xr:uid="{D6A2409B-1247-4AB6-9369-9FAE7AFF65D8}"/>
    <cellStyle name="Note 3 5 4 6 2" xfId="21507" xr:uid="{46C92756-FB77-47A2-B4EE-89A88E944BD5}"/>
    <cellStyle name="Note 3 5 4 6 3" xfId="33591" xr:uid="{D9B76893-E267-4F69-8EFE-CC195CCE1789}"/>
    <cellStyle name="Note 3 5 4 7" xfId="25045" xr:uid="{76210290-5BEB-4AEF-94F1-2D18A89016BF}"/>
    <cellStyle name="Note 3 5 4 7 2" xfId="35957" xr:uid="{C89CF2CC-23D2-43C6-9D4E-0D8C41682D8E}"/>
    <cellStyle name="Note 3 5 4 8" xfId="14886" xr:uid="{932516B0-2914-4813-9095-035A40ABF771}"/>
    <cellStyle name="Note 3 5 4 9" xfId="28334" xr:uid="{2425376D-FA9A-4A29-B12D-C6042F22C395}"/>
    <cellStyle name="Note 3 5 5" xfId="2872" xr:uid="{567AA459-3983-42D7-8DE0-D1D97C1171F4}"/>
    <cellStyle name="Note 3 5 5 10" xfId="19360" xr:uid="{860E4711-60BA-4503-9901-7B8B7E1E2012}"/>
    <cellStyle name="Note 3 5 5 2" xfId="7385" xr:uid="{1BF9B58D-39E2-472F-AEEE-B74950A781D5}"/>
    <cellStyle name="Note 3 5 5 2 2" xfId="10005" xr:uid="{810D5FEF-D0EE-424D-A8D3-090C4FB48F4D}"/>
    <cellStyle name="Note 3 5 5 2 2 2" xfId="21460" xr:uid="{9CE14D8D-87E2-454F-A8A1-B99DF0BD0C01}"/>
    <cellStyle name="Note 3 5 5 2 2 3" xfId="33544" xr:uid="{15D60D9D-443A-471F-B0EC-37AA0BBED69D}"/>
    <cellStyle name="Note 3 5 5 2 3" xfId="10782" xr:uid="{39F4B529-5189-4F6E-9671-56F946713DB8}"/>
    <cellStyle name="Note 3 5 5 2 3 2" xfId="22237" xr:uid="{BCDEC4AC-29E4-4A2D-9A0B-E596B0B52676}"/>
    <cellStyle name="Note 3 5 5 2 3 3" xfId="34321" xr:uid="{5B6997D4-DC7E-4C03-A514-42115B0A175D}"/>
    <cellStyle name="Note 3 5 5 2 4" xfId="12169" xr:uid="{3E629DFA-8144-4274-8EA9-F6749EFD1D3D}"/>
    <cellStyle name="Note 3 5 5 2 4 2" xfId="23624" xr:uid="{86249E07-7716-491E-B943-5F621A24E539}"/>
    <cellStyle name="Note 3 5 5 2 4 3" xfId="35205" xr:uid="{6D8F5096-3E99-465E-9EA7-F5E9646BCE9E}"/>
    <cellStyle name="Note 3 5 5 2 5" xfId="27101" xr:uid="{EC8D9B55-33AF-4A21-B9B1-D1DA6DADCDC9}"/>
    <cellStyle name="Note 3 5 5 2 5 2" xfId="37467" xr:uid="{5D2A2A62-A08A-4846-B281-E4E4E71A8960}"/>
    <cellStyle name="Note 3 5 5 2 6" xfId="18903" xr:uid="{FD181FE8-00DC-4A1A-9D6F-D221E5558751}"/>
    <cellStyle name="Note 3 5 5 2 7" xfId="31139" xr:uid="{794D6B95-4DD2-4F61-9FA2-D00C4276813B}"/>
    <cellStyle name="Note 3 5 5 2 8" xfId="35529" xr:uid="{D11DCED9-F847-4B1C-8C29-916F951433DB}"/>
    <cellStyle name="Note 3 5 5 3" xfId="5954" xr:uid="{29C5A510-E373-4ACF-AAA1-FD807861A976}"/>
    <cellStyle name="Note 3 5 5 3 2" xfId="9211" xr:uid="{279DA978-51FE-4217-971B-080B95416099}"/>
    <cellStyle name="Note 3 5 5 3 2 2" xfId="20666" xr:uid="{2ECF0CBE-04F4-4836-9239-4212DD869C32}"/>
    <cellStyle name="Note 3 5 5 3 2 3" xfId="32751" xr:uid="{2E3420B9-A6F6-4F99-8F87-42772ADA319F}"/>
    <cellStyle name="Note 3 5 5 3 3" xfId="8906" xr:uid="{B111FF6B-2DDB-4010-BFF1-69167D0C3012}"/>
    <cellStyle name="Note 3 5 5 3 3 2" xfId="20361" xr:uid="{1BD29A5C-3643-4A2C-88C8-ED62C27B4090}"/>
    <cellStyle name="Note 3 5 5 3 3 3" xfId="32446" xr:uid="{82E268D8-6656-404E-B5CA-3494B0004358}"/>
    <cellStyle name="Note 3 5 5 3 4" xfId="25915" xr:uid="{CBF4648C-7576-4217-96DA-65131AA923E6}"/>
    <cellStyle name="Note 3 5 5 3 4 2" xfId="36627" xr:uid="{6E6B7EBF-3E0F-495B-AA1E-2778DF1127A8}"/>
    <cellStyle name="Note 3 5 5 3 5" xfId="17676" xr:uid="{68BBED11-9EFA-49CC-BC5B-8956BF71378B}"/>
    <cellStyle name="Note 3 5 5 3 6" xfId="30168" xr:uid="{75D5A83A-EF31-4E50-A095-1838B772DEE9}"/>
    <cellStyle name="Note 3 5 5 3 7" xfId="29409" xr:uid="{194815B8-69D8-470E-981B-5C53B53D6127}"/>
    <cellStyle name="Note 3 5 5 3 8" xfId="36241" xr:uid="{FB52D7A2-DBE6-4BFF-8AC5-07BC314EFEF9}"/>
    <cellStyle name="Note 3 5 5 4" xfId="4765" xr:uid="{CF7EF7ED-C3E5-41FC-A5C9-256C50B8EB3A}"/>
    <cellStyle name="Note 3 5 5 4 2" xfId="16549" xr:uid="{F9D90419-04F4-49F6-91A3-206F2CCACC3C}"/>
    <cellStyle name="Note 3 5 5 4 3" xfId="29256" xr:uid="{E24B8258-20F1-4D93-A606-C9FB65B4F364}"/>
    <cellStyle name="Note 3 5 5 5" xfId="8269" xr:uid="{7882A5CE-5520-4E0D-8EBB-ADA520B9A0EF}"/>
    <cellStyle name="Note 3 5 5 5 2" xfId="19724" xr:uid="{9610163A-E4B8-43FB-AA63-9AA04479C413}"/>
    <cellStyle name="Note 3 5 5 5 3" xfId="31809" xr:uid="{489DB7D5-3EA7-4BEA-98C7-8CDB7221439A}"/>
    <cellStyle name="Note 3 5 5 6" xfId="9468" xr:uid="{42F7ADC5-714C-4D92-8F79-9ABAD1F526A9}"/>
    <cellStyle name="Note 3 5 5 6 2" xfId="20923" xr:uid="{0A094E24-9A9D-4151-ADFE-4E4FEEF1583F}"/>
    <cellStyle name="Note 3 5 5 6 3" xfId="33008" xr:uid="{7C8AA42D-99D7-4661-BE3E-03FFD44315A3}"/>
    <cellStyle name="Note 3 5 5 7" xfId="24824" xr:uid="{B194D1A9-9CA9-4A11-8BE2-76BC6ACFF163}"/>
    <cellStyle name="Note 3 5 5 7 2" xfId="35794" xr:uid="{26FB9BDE-7CFC-4CEF-8146-2573D9CE0420}"/>
    <cellStyle name="Note 3 5 5 8" xfId="14665" xr:uid="{C112A890-F296-4843-B38B-01D11F0DC18A}"/>
    <cellStyle name="Note 3 5 5 9" xfId="28178" xr:uid="{2B915F65-3464-4C72-ADEB-1B34E17574A7}"/>
    <cellStyle name="Note 3 5 6" xfId="6713" xr:uid="{F1E3F129-1C72-4DA4-929C-370129731F7C}"/>
    <cellStyle name="Note 3 5 6 2" xfId="9691" xr:uid="{6134DD85-F46F-42A5-8124-541B1505F5D6}"/>
    <cellStyle name="Note 3 5 6 2 2" xfId="21146" xr:uid="{229C5742-631E-46A9-B057-4146050D2C37}"/>
    <cellStyle name="Note 3 5 6 2 3" xfId="33231" xr:uid="{DA6BCBB4-5470-4B0D-9933-553CF4AE7914}"/>
    <cellStyle name="Note 3 5 6 3" xfId="10427" xr:uid="{A2CE0549-4999-4030-9F08-E78A5BDC5E48}"/>
    <cellStyle name="Note 3 5 6 3 2" xfId="21882" xr:uid="{CE4D5A57-3249-4BBB-9456-5038692BD6FC}"/>
    <cellStyle name="Note 3 5 6 3 3" xfId="33966" xr:uid="{8651979E-425B-43A9-A3AE-5AE71F059D24}"/>
    <cellStyle name="Note 3 5 6 4" xfId="11609" xr:uid="{914AEB61-DA90-4403-A4B7-876F31413CE3}"/>
    <cellStyle name="Note 3 5 6 4 2" xfId="23064" xr:uid="{3CE37C26-F471-411E-9183-50593707118B}"/>
    <cellStyle name="Note 3 5 6 4 3" xfId="34794" xr:uid="{255C4127-24DB-4518-81DD-C1D23DD90141}"/>
    <cellStyle name="Note 3 5 6 5" xfId="26474" xr:uid="{DE94C727-8356-490E-BD88-51D6ABD38E08}"/>
    <cellStyle name="Note 3 5 6 5 2" xfId="36984" xr:uid="{22D3CDC3-6039-4CA8-AA5E-795268830961}"/>
    <cellStyle name="Note 3 5 6 6" xfId="18300" xr:uid="{70D3F1CA-8CC6-48B7-AA99-DE3B1DD82A39}"/>
    <cellStyle name="Note 3 5 6 7" xfId="30631" xr:uid="{1D0D63B0-A58E-42C0-A863-A9A1A8A45691}"/>
    <cellStyle name="Note 3 5 6 8" xfId="28733" xr:uid="{37D6088D-EBD4-468B-9A2C-747C91A68485}"/>
    <cellStyle name="Note 3 5 7" xfId="5419" xr:uid="{CF77E408-976C-4C0C-84D7-931A61A4A396}"/>
    <cellStyle name="Note 3 5 7 2" xfId="8801" xr:uid="{362FBB01-B8AD-4F2C-BD9C-3D3071AA9397}"/>
    <cellStyle name="Note 3 5 7 2 2" xfId="20256" xr:uid="{0FB0D180-BA70-4E8A-B1BF-AF1A258B845E}"/>
    <cellStyle name="Note 3 5 7 2 3" xfId="32341" xr:uid="{3CBEEFF7-9F2D-453B-84C3-E679643E735E}"/>
    <cellStyle name="Note 3 5 7 3" xfId="4065" xr:uid="{D65D2FAD-1C6A-4E9A-921D-A42408696C78}"/>
    <cellStyle name="Note 3 5 7 3 2" xfId="15850" xr:uid="{070DD67D-473A-4BBA-B1EF-94222594A1EA}"/>
    <cellStyle name="Note 3 5 7 3 3" xfId="28895" xr:uid="{35CD8893-5CB0-4C9E-B8B9-B2A6F74BBCD8}"/>
    <cellStyle name="Note 3 5 7 4" xfId="25478" xr:uid="{9698E194-8E2F-4BC4-BAFC-68FF53378942}"/>
    <cellStyle name="Note 3 5 7 4 2" xfId="36263" xr:uid="{D57F53EC-4FFD-4634-AE89-948347BA7A0D}"/>
    <cellStyle name="Note 3 5 7 5" xfId="17203" xr:uid="{1FD2502B-BD4E-41B8-9666-1B5D9EEE155D}"/>
    <cellStyle name="Note 3 5 7 6" xfId="29719" xr:uid="{4B8BDB5C-1C5D-4806-8AD0-6E57F43A8B3B}"/>
    <cellStyle name="Note 3 5 7 7" xfId="34786" xr:uid="{C30A3F32-7F0F-42D7-9A96-1167F4F172BF}"/>
    <cellStyle name="Note 3 5 7 8" xfId="27756" xr:uid="{DD660629-60F0-45E3-9CA0-761B4CCB6CFD}"/>
    <cellStyle name="Note 3 5 8" xfId="4183" xr:uid="{9B3EF37F-E8AD-4BDD-9B24-F38F814DF5D8}"/>
    <cellStyle name="Note 3 5 8 2" xfId="15968" xr:uid="{BAF39483-1BCA-456F-8DEB-A1DC42B102D5}"/>
    <cellStyle name="Note 3 5 8 3" xfId="29013" xr:uid="{4A45807A-CE81-411E-8726-FF3FE3903FB4}"/>
    <cellStyle name="Note 3 5 9" xfId="3856" xr:uid="{46F0816E-EF9E-44E8-84B9-9A64BC0D4346}"/>
    <cellStyle name="Note 3 5 9 2" xfId="15644" xr:uid="{50188FBC-B55E-4925-8E98-B647E308A919}"/>
    <cellStyle name="Note 3 5 9 3" xfId="28750" xr:uid="{DDD9E215-AB99-4BFC-A48A-91D66BE169A2}"/>
    <cellStyle name="Note 3 6" xfId="2171" xr:uid="{A7C40A26-0E59-4F43-A79A-C753DDD149BD}"/>
    <cellStyle name="Note 3 6 10" xfId="24266" xr:uid="{67D5ADCC-C494-428F-83A0-A36594D036A0}"/>
    <cellStyle name="Note 3 6 10 2" xfId="35571" xr:uid="{F786851F-DEBF-45F1-9A2B-A015101E58A9}"/>
    <cellStyle name="Note 3 6 11" xfId="14058" xr:uid="{FB7155DC-516D-4175-90C0-03D9411348EF}"/>
    <cellStyle name="Note 3 6 12" xfId="27893" xr:uid="{BB4B933D-70C5-45EC-9769-A9A6265AD6D6}"/>
    <cellStyle name="Note 3 6 2" xfId="3415" xr:uid="{E2DA69BE-A755-439F-8917-ECF4737B7023}"/>
    <cellStyle name="Note 3 6 2 10" xfId="27870" xr:uid="{C27D0CD8-63C1-4CCD-ADA6-CD805A5153A1}"/>
    <cellStyle name="Note 3 6 2 2" xfId="7127" xr:uid="{BD45CABE-FC39-406D-B28A-7BD53FB5F193}"/>
    <cellStyle name="Note 3 6 2 2 2" xfId="9851" xr:uid="{2444D3D8-CEB1-4220-986B-4F035FB70D8F}"/>
    <cellStyle name="Note 3 6 2 2 2 2" xfId="21306" xr:uid="{158C552A-F78A-4B5F-9004-3F1FAC023981}"/>
    <cellStyle name="Note 3 6 2 2 2 3" xfId="33391" xr:uid="{ADAC3EA3-F25C-4876-B636-61D778B9585D}"/>
    <cellStyle name="Note 3 6 2 2 3" xfId="10530" xr:uid="{E13248FA-9BAC-4FE1-9654-C0AFABFF9BA3}"/>
    <cellStyle name="Note 3 6 2 2 3 2" xfId="21985" xr:uid="{96F858F7-86B1-4332-B847-695AAA16E057}"/>
    <cellStyle name="Note 3 6 2 2 3 3" xfId="34069" xr:uid="{AFB8D9AF-AC41-472A-B218-935C9B15B930}"/>
    <cellStyle name="Note 3 6 2 2 4" xfId="11977" xr:uid="{8FF9DB67-8AF8-4A83-B769-399E03DE8F9B}"/>
    <cellStyle name="Note 3 6 2 2 4 2" xfId="23432" xr:uid="{AF0FFFEF-796A-4FD7-B266-9EE5C10D140D}"/>
    <cellStyle name="Note 3 6 2 2 4 3" xfId="35018" xr:uid="{24467296-9731-4B69-9C05-EE30D552D70D}"/>
    <cellStyle name="Note 3 6 2 2 5" xfId="26843" xr:uid="{644E9A0A-E58B-4278-AA2D-BB69F62ED85A}"/>
    <cellStyle name="Note 3 6 2 2 5 2" xfId="37214" xr:uid="{18B7EBC1-416E-462C-90DE-86F3E7C7594B}"/>
    <cellStyle name="Note 3 6 2 2 6" xfId="18688" xr:uid="{CC156D03-5AB6-4E81-86B4-455FB8ED9EC5}"/>
    <cellStyle name="Note 3 6 2 2 7" xfId="30886" xr:uid="{3ECC527C-440E-4082-85E8-8A8191DDA793}"/>
    <cellStyle name="Note 3 6 2 2 8" xfId="29203" xr:uid="{C645141C-7476-48B0-BA87-22F50860E843}"/>
    <cellStyle name="Note 3 6 2 3" xfId="5694" xr:uid="{9D918CBB-3FD0-4EFA-903B-849363658B4C}"/>
    <cellStyle name="Note 3 6 2 3 2" xfId="8956" xr:uid="{843BFA48-4FB4-4E1C-BE71-FBD721B260AE}"/>
    <cellStyle name="Note 3 6 2 3 2 2" xfId="20411" xr:uid="{CE684D21-F784-4FA4-9F55-258AC73B4F79}"/>
    <cellStyle name="Note 3 6 2 3 2 3" xfId="32496" xr:uid="{2AD9A318-60BD-445B-8A50-7FCD4D67BBC3}"/>
    <cellStyle name="Note 3 6 2 3 3" xfId="8920" xr:uid="{7772C3EE-B1A0-491E-A506-DAF2FE8D8A9C}"/>
    <cellStyle name="Note 3 6 2 3 3 2" xfId="20375" xr:uid="{9BE6BE48-B8AA-45A7-89C4-F4B662863E9D}"/>
    <cellStyle name="Note 3 6 2 3 3 3" xfId="32460" xr:uid="{1524C4E4-D747-480D-9621-D90207835912}"/>
    <cellStyle name="Note 3 6 2 3 4" xfId="25723" xr:uid="{47A04641-F2EA-4FA3-A1AC-B24D75AE7894}"/>
    <cellStyle name="Note 3 6 2 3 4 2" xfId="36439" xr:uid="{A9ECE88D-7652-4A2C-AE3A-2E0A3F945C60}"/>
    <cellStyle name="Note 3 6 2 3 5" xfId="17462" xr:uid="{8A23B54C-DF53-49BE-9476-0EC8C6F6BFA8}"/>
    <cellStyle name="Note 3 6 2 3 6" xfId="29914" xr:uid="{2CB78C1B-457D-4534-875B-9F7AA7A4D4C4}"/>
    <cellStyle name="Note 3 6 2 3 7" xfId="13886" xr:uid="{850BB5BA-731A-4E61-8432-73448D7194B5}"/>
    <cellStyle name="Note 3 6 2 3 8" xfId="29198" xr:uid="{6EE00347-8BB2-41C2-992C-819786CCE504}"/>
    <cellStyle name="Note 3 6 2 4" xfId="5305" xr:uid="{ED3F76B7-CE55-439F-9B2A-755CBFEE404A}"/>
    <cellStyle name="Note 3 6 2 4 2" xfId="17089" xr:uid="{863AAD92-4FEB-49FB-8668-238EC39C3FC4}"/>
    <cellStyle name="Note 3 6 2 4 3" xfId="29672" xr:uid="{42471BE8-CBA9-4776-855A-E6650A558FF8}"/>
    <cellStyle name="Note 3 6 2 5" xfId="8732" xr:uid="{3B1C3838-12AA-41FF-BC30-6C8EF2B5B1A5}"/>
    <cellStyle name="Note 3 6 2 5 2" xfId="20187" xr:uid="{0F11713F-2A9A-479A-BCFA-BC1F3F76D4F3}"/>
    <cellStyle name="Note 3 6 2 5 3" xfId="32272" xr:uid="{EC9A5ADC-51AB-4BA8-948A-D159ECD8E462}"/>
    <cellStyle name="Note 3 6 2 6" xfId="10313" xr:uid="{A2487C76-7FB8-4C5B-93DF-72CE4E2E7055}"/>
    <cellStyle name="Note 3 6 2 6 2" xfId="21768" xr:uid="{72C8B30D-EA30-41A8-A81A-016741C90651}"/>
    <cellStyle name="Note 3 6 2 6 3" xfId="33852" xr:uid="{51F9F6EC-ACC0-4FA7-AF4D-643C35131A6A}"/>
    <cellStyle name="Note 3 6 2 7" xfId="25364" xr:uid="{472DACB0-F155-4C59-800B-C31B8176AECF}"/>
    <cellStyle name="Note 3 6 2 7 2" xfId="36210" xr:uid="{2CF5BC5F-5E0C-44B3-8B39-D6D7CE065287}"/>
    <cellStyle name="Note 3 6 2 8" xfId="15206" xr:uid="{35548CE3-FEF9-4F3C-8F84-F262AD47F98A}"/>
    <cellStyle name="Note 3 6 2 9" xfId="28589" xr:uid="{EF3A1D98-F01B-44F3-81CC-C32160C41D8A}"/>
    <cellStyle name="Note 3 6 3" xfId="3255" xr:uid="{A242CF8F-8701-49EE-96C4-B72462CF4023}"/>
    <cellStyle name="Note 3 6 3 10" xfId="13961" xr:uid="{A55FA183-70B2-465C-BC01-66AFC83BF695}"/>
    <cellStyle name="Note 3 6 3 2" xfId="7289" xr:uid="{75CE7640-B1B9-4B01-865A-17A79D547927}"/>
    <cellStyle name="Note 3 6 3 2 2" xfId="9963" xr:uid="{D865923C-3F68-43AA-9FE8-325AE0A63B4B}"/>
    <cellStyle name="Note 3 6 3 2 2 2" xfId="21418" xr:uid="{2096B2A9-7533-47CC-8C9C-41811018FB8D}"/>
    <cellStyle name="Note 3 6 3 2 2 3" xfId="33503" xr:uid="{F625E66A-1773-498B-BA92-16C6A6A07305}"/>
    <cellStyle name="Note 3 6 3 2 3" xfId="10689" xr:uid="{832E414B-6317-440A-B122-B6DC220C1CA0}"/>
    <cellStyle name="Note 3 6 3 2 3 2" xfId="22144" xr:uid="{F52A6E3E-2082-4F94-BC23-75E937738C8B}"/>
    <cellStyle name="Note 3 6 3 2 3 3" xfId="34228" xr:uid="{C812354D-E9EE-41AF-AEAA-32F41DBCF520}"/>
    <cellStyle name="Note 3 6 3 2 4" xfId="12073" xr:uid="{A34516CF-7EE4-4AE9-A8F3-250AFCF31C8C}"/>
    <cellStyle name="Note 3 6 3 2 4 2" xfId="23528" xr:uid="{5BA9B918-1FA5-45F0-9C06-9E7C897349B7}"/>
    <cellStyle name="Note 3 6 3 2 4 3" xfId="35112" xr:uid="{6C6CC5BE-4C6A-4E2D-977C-5A258DADBDD8}"/>
    <cellStyle name="Note 3 6 3 2 5" xfId="27005" xr:uid="{BBB7DA6D-F67F-4FBF-B89A-19D5975FB73D}"/>
    <cellStyle name="Note 3 6 3 2 5 2" xfId="37374" xr:uid="{4D6C0BBA-6A6B-47A1-BADC-E54F7074A379}"/>
    <cellStyle name="Note 3 6 3 2 6" xfId="18807" xr:uid="{1511867B-02D7-4005-B3DC-E915C96767C0}"/>
    <cellStyle name="Note 3 6 3 2 7" xfId="31046" xr:uid="{CE2EAFEB-9EE2-41A7-9A3D-276D1E121FDF}"/>
    <cellStyle name="Note 3 6 3 2 8" xfId="14048" xr:uid="{F6544DD2-7532-4644-8157-29E9D3054D37}"/>
    <cellStyle name="Note 3 6 3 3" xfId="5857" xr:uid="{DD257CE6-DE7E-4A4F-9E39-B43113C1FAA9}"/>
    <cellStyle name="Note 3 6 3 3 2" xfId="9117" xr:uid="{5B0FF6CB-C2E5-415D-AB73-585AC056296C}"/>
    <cellStyle name="Note 3 6 3 3 2 2" xfId="20572" xr:uid="{4F710376-3F33-4C54-B5E9-ACE3837FDECF}"/>
    <cellStyle name="Note 3 6 3 3 2 3" xfId="32657" xr:uid="{1876E324-B112-4204-A744-DDCFE3705FFA}"/>
    <cellStyle name="Note 3 6 3 3 3" xfId="8409" xr:uid="{50FBE8E2-CE5C-4709-B3B5-B6FC8AA5C2FC}"/>
    <cellStyle name="Note 3 6 3 3 3 2" xfId="19864" xr:uid="{71057A60-55A3-4591-A38C-C779048B172D}"/>
    <cellStyle name="Note 3 6 3 3 3 3" xfId="31949" xr:uid="{E41F5553-A6B7-4575-BE82-43E7EBB517D4}"/>
    <cellStyle name="Note 3 6 3 3 4" xfId="25819" xr:uid="{8ECD357C-695D-4C01-B844-B684DD4BF1E9}"/>
    <cellStyle name="Note 3 6 3 3 4 2" xfId="36534" xr:uid="{20BB0075-8A61-4B07-AACF-4DE1A6A81690}"/>
    <cellStyle name="Note 3 6 3 3 5" xfId="17580" xr:uid="{A5719C8E-A3AC-41A2-9D71-A2F134D17386}"/>
    <cellStyle name="Note 3 6 3 3 6" xfId="30075" xr:uid="{3B9658F2-5C62-4592-BF6E-F9C3FD8A90CE}"/>
    <cellStyle name="Note 3 6 3 3 7" xfId="28730" xr:uid="{207F4052-A606-4FCF-9791-E9AF4ED453AD}"/>
    <cellStyle name="Note 3 6 3 3 8" xfId="13889" xr:uid="{71888593-ABA7-421E-A1D2-F388BF32A2DD}"/>
    <cellStyle name="Note 3 6 3 4" xfId="5147" xr:uid="{B99D569F-A769-4FC6-9047-035D76434CC5}"/>
    <cellStyle name="Note 3 6 3 4 2" xfId="16931" xr:uid="{4443B3C3-CFEF-4665-B91D-631312F95A3B}"/>
    <cellStyle name="Note 3 6 3 4 3" xfId="29579" xr:uid="{CEBE5057-F615-48CB-A6B6-0EB67D5CA849}"/>
    <cellStyle name="Note 3 6 3 5" xfId="8612" xr:uid="{6943155E-30E9-4FBC-A5AB-2BC7C18B5467}"/>
    <cellStyle name="Note 3 6 3 5 2" xfId="20067" xr:uid="{701838E0-CBCE-452E-BDFD-ED3FCCAC7AFB}"/>
    <cellStyle name="Note 3 6 3 5 3" xfId="32152" xr:uid="{3E0ABF53-7992-4A7A-B890-5153111EB772}"/>
    <cellStyle name="Note 3 6 3 6" xfId="9676" xr:uid="{DFE16317-6BAD-4D8E-A426-E5B3F4474774}"/>
    <cellStyle name="Note 3 6 3 6 2" xfId="21131" xr:uid="{F857B05D-D9C6-44EF-B177-BC5FAEC334AE}"/>
    <cellStyle name="Note 3 6 3 6 3" xfId="33216" xr:uid="{F2DE8F4C-BEBF-402B-B6E4-AE42D9A2A4F9}"/>
    <cellStyle name="Note 3 6 3 7" xfId="25206" xr:uid="{C96192F4-47AF-4B0F-A9BC-E37D1E73013A}"/>
    <cellStyle name="Note 3 6 3 7 2" xfId="36118" xr:uid="{51F15CE1-0022-4120-8635-0E10487132E4}"/>
    <cellStyle name="Note 3 6 3 8" xfId="15047" xr:uid="{27026FB0-94FA-4A5C-947D-A9615C0F6872}"/>
    <cellStyle name="Note 3 6 3 9" xfId="28495" xr:uid="{D591C58D-AFAC-493D-9C7E-D8AB4141CBDF}"/>
    <cellStyle name="Note 3 6 4" xfId="2860" xr:uid="{EDB807FA-1551-408E-8C53-85D8983FC830}"/>
    <cellStyle name="Note 3 6 4 10" xfId="27749" xr:uid="{43D0348C-ED13-42EE-855A-A0F1D53EAFB3}"/>
    <cellStyle name="Note 3 6 4 2" xfId="7502" xr:uid="{A2C8C997-36DE-439C-BD8A-77BA31C25BA9}"/>
    <cellStyle name="Note 3 6 4 2 2" xfId="10079" xr:uid="{2B2F6B65-9907-459F-8DFD-E100C51C4708}"/>
    <cellStyle name="Note 3 6 4 2 2 2" xfId="21534" xr:uid="{3619A85D-9D24-4E53-B394-491BBBEF7CF2}"/>
    <cellStyle name="Note 3 6 4 2 2 3" xfId="33618" xr:uid="{2FE2016E-409D-4BD6-8FC1-834F27E2998D}"/>
    <cellStyle name="Note 3 6 4 2 3" xfId="10813" xr:uid="{8D773177-4EBD-4E55-9EF0-AADE4C461892}"/>
    <cellStyle name="Note 3 6 4 2 3 2" xfId="22268" xr:uid="{0FFE993F-1F95-431B-B461-B72D106E0884}"/>
    <cellStyle name="Note 3 6 4 2 3 3" xfId="34352" xr:uid="{AB6D0E49-2FF0-4738-8687-77BAEBDE7A77}"/>
    <cellStyle name="Note 3 6 4 2 4" xfId="12286" xr:uid="{F34D1D32-3977-4C38-9841-EAE72C341730}"/>
    <cellStyle name="Note 3 6 4 2 4 2" xfId="23741" xr:uid="{E36F7C5B-3247-4DBF-8D9B-7A868EF9D6B1}"/>
    <cellStyle name="Note 3 6 4 2 4 3" xfId="35256" xr:uid="{821B6E2D-57C9-4C65-B88E-73060345E51B}"/>
    <cellStyle name="Note 3 6 4 2 5" xfId="27218" xr:uid="{192B85A9-DD10-40A1-BBDC-9FE04D6F7005}"/>
    <cellStyle name="Note 3 6 4 2 5 2" xfId="37517" xr:uid="{B0878D8D-BC0A-4053-B912-2BFEE0BE839E}"/>
    <cellStyle name="Note 3 6 4 2 6" xfId="19020" xr:uid="{D7227130-D58A-4941-A135-3187109FCF30}"/>
    <cellStyle name="Note 3 6 4 2 7" xfId="31189" xr:uid="{5AB8E049-6CEA-4F39-BB0D-2764CD05C895}"/>
    <cellStyle name="Note 3 6 4 2 8" xfId="29394" xr:uid="{E5765807-5D34-4B4A-971E-D501A62A8AED}"/>
    <cellStyle name="Note 3 6 4 3" xfId="6071" xr:uid="{85F35855-5D39-4167-999D-A5BBBAA7F4BE}"/>
    <cellStyle name="Note 3 6 4 3 2" xfId="9287" xr:uid="{C8FD0A20-589F-4B97-AEDC-BE69B24B3093}"/>
    <cellStyle name="Note 3 6 4 3 2 2" xfId="20742" xr:uid="{7844F521-2C84-4786-9311-7CAC0AB933CE}"/>
    <cellStyle name="Note 3 6 4 3 2 3" xfId="32827" xr:uid="{4FEEE5BC-3D0F-4E1B-A9C8-539274689E0E}"/>
    <cellStyle name="Note 3 6 4 3 3" xfId="4105" xr:uid="{01E87FCE-018B-433F-9C2E-0B52E77F42B6}"/>
    <cellStyle name="Note 3 6 4 3 3 2" xfId="15890" xr:uid="{FEE2C4FA-23E8-41B3-B1A6-44FDE13C62EB}"/>
    <cellStyle name="Note 3 6 4 3 3 3" xfId="28935" xr:uid="{C46F79C9-8670-4B38-92BC-A829B1305688}"/>
    <cellStyle name="Note 3 6 4 3 4" xfId="26032" xr:uid="{F6D37446-57A5-453E-9D53-53704B22FD0B}"/>
    <cellStyle name="Note 3 6 4 3 4 2" xfId="36675" xr:uid="{BAAAB951-3D4F-46C0-8FDA-1E72DF44A163}"/>
    <cellStyle name="Note 3 6 4 3 5" xfId="17793" xr:uid="{B4ECB69B-E220-4A29-8825-2E4E9BA9BB15}"/>
    <cellStyle name="Note 3 6 4 3 6" xfId="30219" xr:uid="{22910B01-E06E-4F8B-938C-C74DC8060C26}"/>
    <cellStyle name="Note 3 6 4 3 7" xfId="37164" xr:uid="{EC95BFC1-98FB-4D7E-A356-0A0A8E17F857}"/>
    <cellStyle name="Note 3 6 4 3 8" xfId="35708" xr:uid="{6A71E438-5E32-4A8B-8874-854314CB0EE7}"/>
    <cellStyle name="Note 3 6 4 4" xfId="4754" xr:uid="{D06715EC-DDE6-4B51-8E55-63891DB9D646}"/>
    <cellStyle name="Note 3 6 4 4 2" xfId="16538" xr:uid="{8BEEC771-64AF-440A-8439-01A507A40F38}"/>
    <cellStyle name="Note 3 6 4 4 3" xfId="29247" xr:uid="{6D806203-923E-4678-9A96-3820716C4A67}"/>
    <cellStyle name="Note 3 6 4 5" xfId="8261" xr:uid="{7F73227D-D3EE-4445-AF22-9A505457E9DD}"/>
    <cellStyle name="Note 3 6 4 5 2" xfId="19716" xr:uid="{F22658CF-76DC-4C89-89A5-997A715EAED2}"/>
    <cellStyle name="Note 3 6 4 5 3" xfId="31801" xr:uid="{0AC1E36A-9110-4E44-A499-BD05FFA71178}"/>
    <cellStyle name="Note 3 6 4 6" xfId="8448" xr:uid="{634D5F40-7456-4B75-9A99-139559AB6391}"/>
    <cellStyle name="Note 3 6 4 6 2" xfId="19903" xr:uid="{7B5D5509-1F00-4236-ADD1-0C0BD8DC163A}"/>
    <cellStyle name="Note 3 6 4 6 3" xfId="31988" xr:uid="{DB976828-3C36-4B8C-BD40-E91E7EE08E44}"/>
    <cellStyle name="Note 3 6 4 7" xfId="24813" xr:uid="{28CDD09A-683D-4BA4-B1C8-BB451BA24C42}"/>
    <cellStyle name="Note 3 6 4 7 2" xfId="35785" xr:uid="{F03E9EFB-1686-468B-BD94-9FD357A54363}"/>
    <cellStyle name="Note 3 6 4 8" xfId="14653" xr:uid="{E118F40F-E881-42A1-ADAA-BD23ED6C3B91}"/>
    <cellStyle name="Note 3 6 4 9" xfId="28169" xr:uid="{70F68F98-79BA-47D2-8A70-08125CEFF454}"/>
    <cellStyle name="Note 3 6 5" xfId="3107" xr:uid="{011D0A7E-9EA5-45B9-8236-EA888DF28A51}"/>
    <cellStyle name="Note 3 6 5 10" xfId="14021" xr:uid="{EB266BFC-65CD-4D40-9E18-E60712D22BBC}"/>
    <cellStyle name="Note 3 6 5 2" xfId="7384" xr:uid="{1E580B99-BA6B-407F-B03B-55E7A2CC537B}"/>
    <cellStyle name="Note 3 6 5 2 2" xfId="10004" xr:uid="{443A6D3C-E805-4F52-B080-AE57C9E6F168}"/>
    <cellStyle name="Note 3 6 5 2 2 2" xfId="21459" xr:uid="{D989234D-C036-4C5D-8360-7A36C0137595}"/>
    <cellStyle name="Note 3 6 5 2 2 3" xfId="33543" xr:uid="{154AAB16-72F7-4324-BF6F-3A30B529ABC9}"/>
    <cellStyle name="Note 3 6 5 2 3" xfId="10781" xr:uid="{4822B75A-F0E8-4868-BB2C-B2750CC887CE}"/>
    <cellStyle name="Note 3 6 5 2 3 2" xfId="22236" xr:uid="{1B2474A8-5A12-4562-8A19-7E5E053D5358}"/>
    <cellStyle name="Note 3 6 5 2 3 3" xfId="34320" xr:uid="{B59525C6-08C9-441A-BD72-9017B13A40AC}"/>
    <cellStyle name="Note 3 6 5 2 4" xfId="12168" xr:uid="{308BDAC4-4B69-47AF-A13C-0BB5069F0EDC}"/>
    <cellStyle name="Note 3 6 5 2 4 2" xfId="23623" xr:uid="{9846D842-7C7B-40EC-8833-7931D4ABD9C1}"/>
    <cellStyle name="Note 3 6 5 2 4 3" xfId="35204" xr:uid="{1DC94562-50BD-4F6F-8B89-5E570A52FE05}"/>
    <cellStyle name="Note 3 6 5 2 5" xfId="27100" xr:uid="{ECE58F05-C850-4F7A-A06B-3AE54F2DF9FF}"/>
    <cellStyle name="Note 3 6 5 2 5 2" xfId="37466" xr:uid="{B3368E9A-FCA5-48E1-ACD6-E8E5127036A5}"/>
    <cellStyle name="Note 3 6 5 2 6" xfId="18902" xr:uid="{36B87583-0D53-4179-8223-6D5A606B963E}"/>
    <cellStyle name="Note 3 6 5 2 7" xfId="31138" xr:uid="{610013CF-877D-4B45-870B-57E2C1E8B6D3}"/>
    <cellStyle name="Note 3 6 5 2 8" xfId="31544" xr:uid="{B54B6271-F47B-4BB6-B91C-4E4EBA6F5BA6}"/>
    <cellStyle name="Note 3 6 5 3" xfId="5953" xr:uid="{0638B63B-6BA2-46BE-9E36-28A872E44B86}"/>
    <cellStyle name="Note 3 6 5 3 2" xfId="9210" xr:uid="{FC698E14-745A-4997-819F-D9B7DF7975BF}"/>
    <cellStyle name="Note 3 6 5 3 2 2" xfId="20665" xr:uid="{4CD3E05B-5A86-480E-ABC7-96C8355CDC68}"/>
    <cellStyle name="Note 3 6 5 3 2 3" xfId="32750" xr:uid="{ED1916EB-2BFA-460B-B835-8EE87AC407FB}"/>
    <cellStyle name="Note 3 6 5 3 3" xfId="8175" xr:uid="{415C78F9-0054-4AF1-8628-7E9353436034}"/>
    <cellStyle name="Note 3 6 5 3 3 2" xfId="19630" xr:uid="{229CF6B1-AF40-490B-AB2C-3AC125A3AFD9}"/>
    <cellStyle name="Note 3 6 5 3 3 3" xfId="31715" xr:uid="{BF3D6A79-B6AA-4E93-88C8-C6B794851341}"/>
    <cellStyle name="Note 3 6 5 3 4" xfId="25914" xr:uid="{9930B9CE-F59D-46E3-85E5-8DB77C529403}"/>
    <cellStyle name="Note 3 6 5 3 4 2" xfId="36626" xr:uid="{211CB6C0-29DC-475F-99C1-67AAA265559C}"/>
    <cellStyle name="Note 3 6 5 3 5" xfId="17675" xr:uid="{8339617C-5A67-4787-93E8-0A0AD303339E}"/>
    <cellStyle name="Note 3 6 5 3 6" xfId="30167" xr:uid="{F0714154-BDE1-4E30-A9EE-DD925C27101B}"/>
    <cellStyle name="Note 3 6 5 3 7" xfId="34871" xr:uid="{D2B5DDED-FF4F-4718-8017-80B1BD138414}"/>
    <cellStyle name="Note 3 6 5 3 8" xfId="14000" xr:uid="{F88DCC1E-B20D-470D-BCC4-94A0127C1019}"/>
    <cellStyle name="Note 3 6 5 4" xfId="5000" xr:uid="{9FE9D663-7639-47E1-971E-4DBE29DA3799}"/>
    <cellStyle name="Note 3 6 5 4 2" xfId="16784" xr:uid="{5B844E15-BBD9-4C09-90FA-B71E4769607D}"/>
    <cellStyle name="Note 3 6 5 4 3" xfId="29432" xr:uid="{DB1F0EA1-7A46-4D3F-8CC5-971CD1293907}"/>
    <cellStyle name="Note 3 6 5 5" xfId="8465" xr:uid="{3517DF9A-9223-4D56-8F2C-CBF1885E1527}"/>
    <cellStyle name="Note 3 6 5 5 2" xfId="19920" xr:uid="{2F2D0CD1-F963-4988-96B7-EEE8FF3D8F98}"/>
    <cellStyle name="Note 3 6 5 5 3" xfId="32005" xr:uid="{186862B1-540E-46F2-9106-6DF299046771}"/>
    <cellStyle name="Note 3 6 5 6" xfId="9570" xr:uid="{B91F8970-0E8E-46D1-857E-F042A993A259}"/>
    <cellStyle name="Note 3 6 5 6 2" xfId="21025" xr:uid="{B7EEE132-F8A5-4B2F-93F7-08A7DEDD3CBA}"/>
    <cellStyle name="Note 3 6 5 6 3" xfId="33110" xr:uid="{27DCD520-0D5F-4DF5-95DB-9E0954E783CE}"/>
    <cellStyle name="Note 3 6 5 7" xfId="25059" xr:uid="{E74668DE-1C5D-43A4-A15C-8F562BF253F9}"/>
    <cellStyle name="Note 3 6 5 7 2" xfId="35971" xr:uid="{3F3CCFE9-EE04-4325-B86F-6F48A9A032D4}"/>
    <cellStyle name="Note 3 6 5 8" xfId="14900" xr:uid="{F602873A-5C2E-440A-9825-35AAE6DDD4F1}"/>
    <cellStyle name="Note 3 6 5 9" xfId="28348" xr:uid="{5E62B68A-3B5F-4D45-BC3E-82522ECF789E}"/>
    <cellStyle name="Note 3 6 6" xfId="6714" xr:uid="{6328958A-E83F-49F1-A0F2-06B674291FB3}"/>
    <cellStyle name="Note 3 6 6 2" xfId="9692" xr:uid="{E065C5AE-C7D4-4004-AC86-ED06D73692DB}"/>
    <cellStyle name="Note 3 6 6 2 2" xfId="21147" xr:uid="{25C8D94C-57D9-4140-8C72-72854010E73E}"/>
    <cellStyle name="Note 3 6 6 2 3" xfId="33232" xr:uid="{685AACC3-5083-4027-8BDC-233699F4D93A}"/>
    <cellStyle name="Note 3 6 6 3" xfId="10428" xr:uid="{ABCF6B97-EF91-4295-BAA1-0BE8960456A0}"/>
    <cellStyle name="Note 3 6 6 3 2" xfId="21883" xr:uid="{9DF11969-A215-46BF-88AC-E1165D09251A}"/>
    <cellStyle name="Note 3 6 6 3 3" xfId="33967" xr:uid="{1B21C042-93DD-441C-AF46-C59A1D17AEE0}"/>
    <cellStyle name="Note 3 6 6 4" xfId="11610" xr:uid="{F7B802C2-60C4-4344-A06B-F953E65137C5}"/>
    <cellStyle name="Note 3 6 6 4 2" xfId="23065" xr:uid="{8A9D9991-B79C-4A5C-BAF5-C2626F02A095}"/>
    <cellStyle name="Note 3 6 6 4 3" xfId="34795" xr:uid="{DE28BDB5-7594-4D6E-B12C-2DB0F9AECFDE}"/>
    <cellStyle name="Note 3 6 6 5" xfId="26475" xr:uid="{82B9FCED-38C0-433D-9CFC-8ACF9AD42FFC}"/>
    <cellStyle name="Note 3 6 6 5 2" xfId="36985" xr:uid="{A05544D3-AC0E-4BD4-A51C-5B650D19D682}"/>
    <cellStyle name="Note 3 6 6 6" xfId="18301" xr:uid="{3440CCA0-1517-43EB-8656-D8E2078D0C1C}"/>
    <cellStyle name="Note 3 6 6 7" xfId="30632" xr:uid="{E10B437D-3BEE-4402-8437-3EF6CD3CE879}"/>
    <cellStyle name="Note 3 6 6 8" xfId="13617" xr:uid="{5A228E39-187F-4C0C-AFAD-6D2297F25D59}"/>
    <cellStyle name="Note 3 6 7" xfId="5420" xr:uid="{55B20502-1506-4A2F-B20E-2C0227CA4FC4}"/>
    <cellStyle name="Note 3 6 7 2" xfId="8802" xr:uid="{1417D6CB-71D6-42D1-8DCE-1DF50945BD0B}"/>
    <cellStyle name="Note 3 6 7 2 2" xfId="20257" xr:uid="{2073680F-741B-4181-A9A1-B5514D42342A}"/>
    <cellStyle name="Note 3 6 7 2 3" xfId="32342" xr:uid="{DF171DC1-9AFF-483F-A0B3-39833196E3FD}"/>
    <cellStyle name="Note 3 6 7 3" xfId="8775" xr:uid="{CC4ED56E-6100-4925-8AA7-D2A0E2A07E48}"/>
    <cellStyle name="Note 3 6 7 3 2" xfId="20230" xr:uid="{059D30F1-DE76-464F-A64A-6ED65C00CF1F}"/>
    <cellStyle name="Note 3 6 7 3 3" xfId="32315" xr:uid="{67C4A030-608B-42E5-A89B-2FCC7F9550DD}"/>
    <cellStyle name="Note 3 6 7 4" xfId="25479" xr:uid="{26C92EA9-4765-49F3-A2DF-DFCCA055FC06}"/>
    <cellStyle name="Note 3 6 7 4 2" xfId="36264" xr:uid="{105726D9-2AB0-450B-8145-1D9345E35EBC}"/>
    <cellStyle name="Note 3 6 7 5" xfId="17204" xr:uid="{AA72F433-BC48-4BAA-BA36-369CFEF527BA}"/>
    <cellStyle name="Note 3 6 7 6" xfId="29720" xr:uid="{06B8DB3C-922B-4432-BF2A-29DEDCD6404E}"/>
    <cellStyle name="Note 3 6 7 7" xfId="29174" xr:uid="{2E0AA082-083F-499C-8F08-3103C49D38FB}"/>
    <cellStyle name="Note 3 6 7 8" xfId="27793" xr:uid="{1C1D8884-0D1D-4A41-BF03-8D7EBBFAB380}"/>
    <cellStyle name="Note 3 6 8" xfId="4184" xr:uid="{47AF1A44-3E59-477F-B928-A12837D199DB}"/>
    <cellStyle name="Note 3 6 8 2" xfId="15969" xr:uid="{B2D9A1C3-94A7-4D8F-A098-4BE13223A12B}"/>
    <cellStyle name="Note 3 6 8 3" xfId="29014" xr:uid="{4D97C958-51F6-44C6-8828-2A2E22706845}"/>
    <cellStyle name="Note 3 6 9" xfId="4285" xr:uid="{B91D5F7E-D994-43FC-AE64-0C7B6D2228C8}"/>
    <cellStyle name="Note 3 6 9 2" xfId="16069" xr:uid="{B1116B5A-3AD5-450F-9B53-EF8EDC9F8C00}"/>
    <cellStyle name="Note 3 6 9 3" xfId="29113" xr:uid="{0663A91B-F55F-41D3-972C-8B6A23D441F5}"/>
    <cellStyle name="Note 3 7" xfId="2172" xr:uid="{BECFB4F2-188B-4527-9E06-477710A33BCA}"/>
    <cellStyle name="Note 3 7 10" xfId="24267" xr:uid="{1FE4D3A6-2166-4794-B2E6-1320AEC6D605}"/>
    <cellStyle name="Note 3 7 10 2" xfId="35572" xr:uid="{4181C9EC-40DF-4C8A-80C2-8495F731BAAB}"/>
    <cellStyle name="Note 3 7 11" xfId="14059" xr:uid="{7C000D00-D244-4337-8F61-9B0724675704}"/>
    <cellStyle name="Note 3 7 12" xfId="27894" xr:uid="{9C4A3F1E-A9B0-4764-99D9-237B8FDDFEA1}"/>
    <cellStyle name="Note 3 7 2" xfId="3238" xr:uid="{72B87687-A520-46F5-B7A1-C6B101D8FC0D}"/>
    <cellStyle name="Note 3 7 2 10" xfId="27836" xr:uid="{84426C62-CAD4-42A4-B525-5085CC6F51AD}"/>
    <cellStyle name="Note 3 7 2 2" xfId="7128" xr:uid="{613EAE4C-4581-4E55-BA6E-79501F6A53B8}"/>
    <cellStyle name="Note 3 7 2 2 2" xfId="9852" xr:uid="{B8534827-411C-45AE-AEE9-508B2596B8E3}"/>
    <cellStyle name="Note 3 7 2 2 2 2" xfId="21307" xr:uid="{8A803102-1F92-44AD-A63B-D6765FBA9552}"/>
    <cellStyle name="Note 3 7 2 2 2 3" xfId="33392" xr:uid="{5E23E1C8-8A21-44EB-962C-BC74DB56B7AB}"/>
    <cellStyle name="Note 3 7 2 2 3" xfId="10531" xr:uid="{CC8D1348-ED67-4471-8BB6-32D5B20AC9F1}"/>
    <cellStyle name="Note 3 7 2 2 3 2" xfId="21986" xr:uid="{075C1DBE-37A0-4C2A-9B84-FAA57D92AF84}"/>
    <cellStyle name="Note 3 7 2 2 3 3" xfId="34070" xr:uid="{CB370E6F-3F9F-4DC0-8435-0FDF8BFB4A40}"/>
    <cellStyle name="Note 3 7 2 2 4" xfId="11978" xr:uid="{C6C8C4F9-7108-4808-AD2D-2C6E4C492890}"/>
    <cellStyle name="Note 3 7 2 2 4 2" xfId="23433" xr:uid="{A9C27434-A1E1-4E5B-8BF2-6959A388C9FC}"/>
    <cellStyle name="Note 3 7 2 2 4 3" xfId="35019" xr:uid="{3C69F2EB-2379-4C91-8D77-ED2EA7D21FD6}"/>
    <cellStyle name="Note 3 7 2 2 5" xfId="26844" xr:uid="{D4F7379C-D204-4488-8C14-9D28F30FCF4D}"/>
    <cellStyle name="Note 3 7 2 2 5 2" xfId="37215" xr:uid="{B4A1D939-FDC7-4B38-B2F6-1A9159D28D60}"/>
    <cellStyle name="Note 3 7 2 2 6" xfId="18689" xr:uid="{3ADD44EC-A10D-48E0-90C8-2E59176A2EA3}"/>
    <cellStyle name="Note 3 7 2 2 7" xfId="30887" xr:uid="{41022784-7CD8-4B58-A0A5-72A2C4EF3D08}"/>
    <cellStyle name="Note 3 7 2 2 8" xfId="28672" xr:uid="{33356956-8B3D-414E-9320-D10444FD71E2}"/>
    <cellStyle name="Note 3 7 2 3" xfId="5695" xr:uid="{FC9137D5-EC16-4B93-988D-16406E4E8671}"/>
    <cellStyle name="Note 3 7 2 3 2" xfId="8957" xr:uid="{99DE6531-EF75-49C0-BF60-0FAA2E729C5E}"/>
    <cellStyle name="Note 3 7 2 3 2 2" xfId="20412" xr:uid="{96FB42FF-1CF9-4AD2-82C5-26D5EFA85E43}"/>
    <cellStyle name="Note 3 7 2 3 2 3" xfId="32497" xr:uid="{4EAA6A5F-51CD-4703-B020-217452DFFF1D}"/>
    <cellStyle name="Note 3 7 2 3 3" xfId="8644" xr:uid="{F33A70B7-09E8-44F9-8798-343EC513F959}"/>
    <cellStyle name="Note 3 7 2 3 3 2" xfId="20099" xr:uid="{9F139B74-AB2B-4ABC-B17E-8D5E14134339}"/>
    <cellStyle name="Note 3 7 2 3 3 3" xfId="32184" xr:uid="{C3007314-FB69-45CE-99FE-81FEAB3E93B6}"/>
    <cellStyle name="Note 3 7 2 3 4" xfId="25724" xr:uid="{8D154484-6266-44D3-8AA6-C3B70155ACF2}"/>
    <cellStyle name="Note 3 7 2 3 4 2" xfId="36440" xr:uid="{3EC89F9F-FCA7-47DD-A771-E8FDC08A79FD}"/>
    <cellStyle name="Note 3 7 2 3 5" xfId="17463" xr:uid="{88348648-6DD8-496D-9998-92580B99A3FE}"/>
    <cellStyle name="Note 3 7 2 3 6" xfId="29915" xr:uid="{7653C1FB-0618-42EC-B2FC-AE948B08EFB8}"/>
    <cellStyle name="Note 3 7 2 3 7" xfId="35951" xr:uid="{BD36EB9F-D3CA-49C6-8D62-9DCC16CA4F82}"/>
    <cellStyle name="Note 3 7 2 3 8" xfId="29399" xr:uid="{27B8A42D-8E92-4AE4-A029-C3FC9B628E0F}"/>
    <cellStyle name="Note 3 7 2 4" xfId="5130" xr:uid="{C6E89BFC-E8E2-4666-9B2B-2DC0F2632CE1}"/>
    <cellStyle name="Note 3 7 2 4 2" xfId="16914" xr:uid="{7863E118-FF27-4ACB-BDBF-B92BCCEB55A5}"/>
    <cellStyle name="Note 3 7 2 4 3" xfId="29562" xr:uid="{1C482F30-A6B2-4520-AEDC-6867D1A10DDC}"/>
    <cellStyle name="Note 3 7 2 5" xfId="8595" xr:uid="{37142EEA-A303-4453-9012-FC8993EA7009}"/>
    <cellStyle name="Note 3 7 2 5 2" xfId="20050" xr:uid="{8F1AC5D4-0D96-442A-A311-8921D8255472}"/>
    <cellStyle name="Note 3 7 2 5 3" xfId="32135" xr:uid="{1E6C5AB2-13AE-4B6C-94E3-AA33EE645539}"/>
    <cellStyle name="Note 3 7 2 6" xfId="8246" xr:uid="{4EDE9F8A-9B1B-481B-8D5F-0AB672F33A10}"/>
    <cellStyle name="Note 3 7 2 6 2" xfId="19701" xr:uid="{BD3BDA5B-6211-4838-A721-2B1EE2DCCE19}"/>
    <cellStyle name="Note 3 7 2 6 3" xfId="31786" xr:uid="{C0E4B486-3043-471A-A1D7-E232C665265C}"/>
    <cellStyle name="Note 3 7 2 7" xfId="25189" xr:uid="{78308A08-89F1-46B8-A46B-101F4868F80C}"/>
    <cellStyle name="Note 3 7 2 7 2" xfId="36101" xr:uid="{3B2D5B97-21DD-4A12-99A9-D185D1ABB261}"/>
    <cellStyle name="Note 3 7 2 8" xfId="15030" xr:uid="{9C2B952A-8FA2-444B-9C7E-34F8EA45DA96}"/>
    <cellStyle name="Note 3 7 2 9" xfId="28478" xr:uid="{D01836C9-5D60-43CB-A739-8357C703FF6C}"/>
    <cellStyle name="Note 3 7 3" xfId="3118" xr:uid="{4CE47239-ECE1-4A88-9425-5552EAC14F3E}"/>
    <cellStyle name="Note 3 7 3 10" xfId="14029" xr:uid="{B852459B-3655-496B-B208-813932CDB670}"/>
    <cellStyle name="Note 3 7 3 2" xfId="7290" xr:uid="{9B57DBAC-C64F-45AD-B2ED-F54A717A9680}"/>
    <cellStyle name="Note 3 7 3 2 2" xfId="9964" xr:uid="{C7671BAC-D6BE-4320-AE8B-3141F541FB5E}"/>
    <cellStyle name="Note 3 7 3 2 2 2" xfId="21419" xr:uid="{6383376D-C4AE-4882-B44F-15DED5F35370}"/>
    <cellStyle name="Note 3 7 3 2 2 3" xfId="33504" xr:uid="{73142A4A-55AB-42DC-8173-2EC92B6D6F28}"/>
    <cellStyle name="Note 3 7 3 2 3" xfId="10690" xr:uid="{4B976FBB-A329-4D2E-BEFA-D0B37427CBDF}"/>
    <cellStyle name="Note 3 7 3 2 3 2" xfId="22145" xr:uid="{2B791568-EBFE-4C8B-A891-D4ABC387CC6D}"/>
    <cellStyle name="Note 3 7 3 2 3 3" xfId="34229" xr:uid="{DDD74CEB-FC97-4A55-B4C9-856FE33B4E86}"/>
    <cellStyle name="Note 3 7 3 2 4" xfId="12074" xr:uid="{BB87DEB6-CD4C-473E-84EC-A505D7B061CF}"/>
    <cellStyle name="Note 3 7 3 2 4 2" xfId="23529" xr:uid="{B50CADC1-9CDC-4482-89F5-BD40C1128978}"/>
    <cellStyle name="Note 3 7 3 2 4 3" xfId="35113" xr:uid="{ABD1F41A-28AB-4C70-B3CA-6B1D72186514}"/>
    <cellStyle name="Note 3 7 3 2 5" xfId="27006" xr:uid="{385174B9-4E80-40DD-A616-4876E3E2B917}"/>
    <cellStyle name="Note 3 7 3 2 5 2" xfId="37375" xr:uid="{FB0D442F-7FD5-4C88-8E0C-1F348E0E0132}"/>
    <cellStyle name="Note 3 7 3 2 6" xfId="18808" xr:uid="{8CB42D6B-4C37-4E49-B0B6-81A5EFC7CBAC}"/>
    <cellStyle name="Note 3 7 3 2 7" xfId="31047" xr:uid="{52454CB8-784C-40DA-8F24-0F361022AF0A}"/>
    <cellStyle name="Note 3 7 3 2 8" xfId="13946" xr:uid="{D0BCE78F-319F-40F3-ACFE-E924F928AFEC}"/>
    <cellStyle name="Note 3 7 3 3" xfId="5858" xr:uid="{C0791202-BBFD-45CA-B789-91FE7E5FF56E}"/>
    <cellStyle name="Note 3 7 3 3 2" xfId="9118" xr:uid="{1DBECE00-8F63-4414-BCCF-6B6ABB8F2E6C}"/>
    <cellStyle name="Note 3 7 3 3 2 2" xfId="20573" xr:uid="{CF5F696C-E39D-4326-953F-3A268FDAA095}"/>
    <cellStyle name="Note 3 7 3 3 2 3" xfId="32658" xr:uid="{8DA7B007-0CE0-4056-BBF2-FE3B1E02F97F}"/>
    <cellStyle name="Note 3 7 3 3 3" xfId="9658" xr:uid="{A9E0992E-B8D0-4EEF-8BED-9293D3A224B9}"/>
    <cellStyle name="Note 3 7 3 3 3 2" xfId="21113" xr:uid="{2F0CF5A0-93E3-43C0-A636-FD1641E2BD07}"/>
    <cellStyle name="Note 3 7 3 3 3 3" xfId="33198" xr:uid="{932D7B5E-A721-4F60-B4EE-A1692B8FAC90}"/>
    <cellStyle name="Note 3 7 3 3 4" xfId="25820" xr:uid="{40F8C71C-A1B0-4434-9871-EAD9A4EA55EB}"/>
    <cellStyle name="Note 3 7 3 3 4 2" xfId="36535" xr:uid="{357C9B98-4AFB-4196-861D-04A4C75F8C88}"/>
    <cellStyle name="Note 3 7 3 3 5" xfId="17581" xr:uid="{EA13A740-DC41-4285-BA4B-DCE0A162E86E}"/>
    <cellStyle name="Note 3 7 3 3 6" xfId="30076" xr:uid="{6C1F538D-8580-4094-B1D7-BA60F2769130}"/>
    <cellStyle name="Note 3 7 3 3 7" xfId="37165" xr:uid="{199A228C-83CF-42C3-B2EF-3C2319C80D49}"/>
    <cellStyle name="Note 3 7 3 3 8" xfId="13704" xr:uid="{9F4EC2DD-A443-4AAD-A56C-3C1CA886096A}"/>
    <cellStyle name="Note 3 7 3 4" xfId="5011" xr:uid="{6B3594E6-2703-4909-969C-238CA0EBFFFD}"/>
    <cellStyle name="Note 3 7 3 4 2" xfId="16795" xr:uid="{43EC880C-D76A-4855-AD2A-C2D6979CF1F5}"/>
    <cellStyle name="Note 3 7 3 4 3" xfId="29443" xr:uid="{CC4AB923-9680-4262-9516-CDB25CF32EC7}"/>
    <cellStyle name="Note 3 7 3 5" xfId="8476" xr:uid="{D3712795-2E3E-48B8-9931-B4A1CF8FEF43}"/>
    <cellStyle name="Note 3 7 3 5 2" xfId="19931" xr:uid="{92A9FB24-C90A-4053-B72E-01C2A9514692}"/>
    <cellStyle name="Note 3 7 3 5 3" xfId="32016" xr:uid="{BF23503B-A5A9-43BE-B429-ED6C7411C3DB}"/>
    <cellStyle name="Note 3 7 3 6" xfId="10160" xr:uid="{F96E0DAC-E6DC-454E-9504-81A00C5E1466}"/>
    <cellStyle name="Note 3 7 3 6 2" xfId="21615" xr:uid="{06CCF4F4-8C3F-422A-9B08-A10D7C4D7DC5}"/>
    <cellStyle name="Note 3 7 3 6 3" xfId="33699" xr:uid="{64DA0E99-0ED5-4B15-8697-AA4151F5CACD}"/>
    <cellStyle name="Note 3 7 3 7" xfId="25070" xr:uid="{A0D4E6F5-7E3F-4245-AE9F-1113CFDD6B1D}"/>
    <cellStyle name="Note 3 7 3 7 2" xfId="35982" xr:uid="{520E23C5-BD08-458C-AAD2-214BC06279B3}"/>
    <cellStyle name="Note 3 7 3 8" xfId="14911" xr:uid="{E65F2331-C819-4AA2-801F-8DD00F4CCE32}"/>
    <cellStyle name="Note 3 7 3 9" xfId="28359" xr:uid="{95E8743E-A2D5-406D-A866-9A72F664EB4F}"/>
    <cellStyle name="Note 3 7 4" xfId="3364" xr:uid="{1B10564B-C77D-48D4-BC71-576AF60343D2}"/>
    <cellStyle name="Note 3 7 4 10" xfId="13968" xr:uid="{04D1EBE9-177A-4CCD-A00F-A2B8CB099E6C}"/>
    <cellStyle name="Note 3 7 4 2" xfId="7503" xr:uid="{26FA1635-A5E0-419C-982D-238B9F76CD8B}"/>
    <cellStyle name="Note 3 7 4 2 2" xfId="10080" xr:uid="{99F23F6A-E2A8-45A1-A559-F38EBCC9C5B2}"/>
    <cellStyle name="Note 3 7 4 2 2 2" xfId="21535" xr:uid="{657DE881-DC20-47F3-9FBB-FEB284AC2DF8}"/>
    <cellStyle name="Note 3 7 4 2 2 3" xfId="33619" xr:uid="{09917F41-5FA6-45F9-801D-B11E23076B10}"/>
    <cellStyle name="Note 3 7 4 2 3" xfId="10814" xr:uid="{A8337CF3-8978-4429-93F1-585352C89D68}"/>
    <cellStyle name="Note 3 7 4 2 3 2" xfId="22269" xr:uid="{B8D08D2E-DB9C-43B3-834C-5AA38FC45649}"/>
    <cellStyle name="Note 3 7 4 2 3 3" xfId="34353" xr:uid="{C16B3D6F-EBBA-42D0-89A4-2A50A92594F9}"/>
    <cellStyle name="Note 3 7 4 2 4" xfId="12287" xr:uid="{9D30D1FC-6890-4C0A-8D3D-F4BF2EC74143}"/>
    <cellStyle name="Note 3 7 4 2 4 2" xfId="23742" xr:uid="{27BE2ACD-4827-4D4E-AEC2-A75C993E9689}"/>
    <cellStyle name="Note 3 7 4 2 4 3" xfId="35257" xr:uid="{53C602E4-5883-40A5-82D5-796134C297C9}"/>
    <cellStyle name="Note 3 7 4 2 5" xfId="27219" xr:uid="{A5B704E6-72E4-4FC0-B30C-84B98CA492E2}"/>
    <cellStyle name="Note 3 7 4 2 5 2" xfId="37518" xr:uid="{E251C862-05C6-4F51-9039-1CF633A42DED}"/>
    <cellStyle name="Note 3 7 4 2 6" xfId="19021" xr:uid="{9C0EF52B-C823-4B4C-9073-C5F904EE8A3A}"/>
    <cellStyle name="Note 3 7 4 2 7" xfId="31190" xr:uid="{16CE470A-9DD3-4592-8C4F-0D0E23CB173C}"/>
    <cellStyle name="Note 3 7 4 2 8" xfId="37050" xr:uid="{C407CAC8-28AB-4B9C-953A-7AC6EC89B813}"/>
    <cellStyle name="Note 3 7 4 3" xfId="6072" xr:uid="{DC3509BD-5E84-47F2-93C7-37268D3FD5CB}"/>
    <cellStyle name="Note 3 7 4 3 2" xfId="9288" xr:uid="{BF2E2642-B567-4F93-BDE3-79E6969B46D2}"/>
    <cellStyle name="Note 3 7 4 3 2 2" xfId="20743" xr:uid="{B62357A7-0B97-4266-9B53-4953EC2DFC6A}"/>
    <cellStyle name="Note 3 7 4 3 2 3" xfId="32828" xr:uid="{0E6FF314-264F-4B03-B2AF-D9EFEB5D59F2}"/>
    <cellStyle name="Note 3 7 4 3 3" xfId="8756" xr:uid="{412C2489-0C3F-4B89-9573-2CA1541C1D9B}"/>
    <cellStyle name="Note 3 7 4 3 3 2" xfId="20211" xr:uid="{0E99854F-F71A-43AF-AD46-2C9E29BB3456}"/>
    <cellStyle name="Note 3 7 4 3 3 3" xfId="32296" xr:uid="{90889B4B-32BE-4DDE-91A7-AC37F3E376A2}"/>
    <cellStyle name="Note 3 7 4 3 4" xfId="26033" xr:uid="{D693D0DD-DE33-41B2-8520-D97EC7FD56E5}"/>
    <cellStyle name="Note 3 7 4 3 4 2" xfId="36676" xr:uid="{D3D60C64-8D58-4D3E-8DA1-7C8CB19993D7}"/>
    <cellStyle name="Note 3 7 4 3 5" xfId="17794" xr:uid="{968D0869-6716-4223-9584-ACDF7AB27299}"/>
    <cellStyle name="Note 3 7 4 3 6" xfId="30220" xr:uid="{0E775B2C-C644-41A6-B669-96DE304EB26F}"/>
    <cellStyle name="Note 3 7 4 3 7" xfId="34967" xr:uid="{22F35129-7CBD-4451-94C6-7E51AD5574FD}"/>
    <cellStyle name="Note 3 7 4 3 8" xfId="34677" xr:uid="{05D341FA-1AA8-42AD-97DE-9312337A40EE}"/>
    <cellStyle name="Note 3 7 4 4" xfId="5254" xr:uid="{AB605CC4-F935-42D6-88D0-BFB237F3E1C5}"/>
    <cellStyle name="Note 3 7 4 4 2" xfId="17038" xr:uid="{AA4EF1F4-BBE6-4F04-B853-7B6D4AEB23B1}"/>
    <cellStyle name="Note 3 7 4 4 3" xfId="29621" xr:uid="{54F497E5-D44B-4CB9-998C-D4D07B670DFC}"/>
    <cellStyle name="Note 3 7 4 5" xfId="8681" xr:uid="{E4CFC37E-FE91-469A-8614-AE749AF9043A}"/>
    <cellStyle name="Note 3 7 4 5 2" xfId="20136" xr:uid="{2C8E1C04-877E-4CC9-A9A4-9DA814CAD7A1}"/>
    <cellStyle name="Note 3 7 4 5 3" xfId="32221" xr:uid="{6049D27B-AE79-496C-BB06-21BB626CF5B2}"/>
    <cellStyle name="Note 3 7 4 6" xfId="10316" xr:uid="{20E3122E-73B3-47C8-A71E-ECAE33F07552}"/>
    <cellStyle name="Note 3 7 4 6 2" xfId="21771" xr:uid="{0E2DC9C6-7056-4E93-9509-9A39E8625A45}"/>
    <cellStyle name="Note 3 7 4 6 3" xfId="33855" xr:uid="{E7C93ABD-3DC0-412C-9171-90C8EDCCCD18}"/>
    <cellStyle name="Note 3 7 4 7" xfId="25313" xr:uid="{869BE51B-0496-4F78-979D-85319C54492F}"/>
    <cellStyle name="Note 3 7 4 7 2" xfId="36159" xr:uid="{3E9BEB77-7933-415E-A39F-FCCBE996513A}"/>
    <cellStyle name="Note 3 7 4 8" xfId="15155" xr:uid="{167C9229-7E78-44EA-83B1-DAB131649CC3}"/>
    <cellStyle name="Note 3 7 4 9" xfId="28538" xr:uid="{CB664896-1BAD-40B0-A9B4-828D16A3B3D6}"/>
    <cellStyle name="Note 3 7 5" xfId="3411" xr:uid="{008713B7-BA3A-450D-8CD0-100BBA9E77E1}"/>
    <cellStyle name="Note 3 7 5 10" xfId="30711" xr:uid="{FF4A9566-9C4B-4E6B-B12A-E1B45C7A5A89}"/>
    <cellStyle name="Note 3 7 5 2" xfId="7383" xr:uid="{00813210-7831-4B75-9367-B336D93F2DA2}"/>
    <cellStyle name="Note 3 7 5 2 2" xfId="10003" xr:uid="{C3B3EFF7-D3B8-431C-97CF-7FAC552A8099}"/>
    <cellStyle name="Note 3 7 5 2 2 2" xfId="21458" xr:uid="{5F6E87EA-45EC-4546-AD70-8146CFE10778}"/>
    <cellStyle name="Note 3 7 5 2 2 3" xfId="33542" xr:uid="{8E205B2D-0C66-4978-960D-DE38B777D173}"/>
    <cellStyle name="Note 3 7 5 2 3" xfId="10780" xr:uid="{2F6412DD-1628-47CE-A9B0-8A752120CA1F}"/>
    <cellStyle name="Note 3 7 5 2 3 2" xfId="22235" xr:uid="{A5FA5833-A8CB-48C9-8116-B233BF267622}"/>
    <cellStyle name="Note 3 7 5 2 3 3" xfId="34319" xr:uid="{E02AB3D9-B0B6-48E8-8DC7-0D8A4BC279F9}"/>
    <cellStyle name="Note 3 7 5 2 4" xfId="12167" xr:uid="{8B4151A5-BD87-414C-9D76-1F4471B36C7A}"/>
    <cellStyle name="Note 3 7 5 2 4 2" xfId="23622" xr:uid="{AACCF149-B3E3-4C31-AB0A-CDF85BE0C6AE}"/>
    <cellStyle name="Note 3 7 5 2 4 3" xfId="35203" xr:uid="{7EC99D08-A108-4F31-8530-9E12B97FAA77}"/>
    <cellStyle name="Note 3 7 5 2 5" xfId="27099" xr:uid="{92DB668C-B7B1-42EB-806F-E757468A0744}"/>
    <cellStyle name="Note 3 7 5 2 5 2" xfId="37465" xr:uid="{DA8A61D4-A2A5-4C29-B21A-5B0A1B8B1A9F}"/>
    <cellStyle name="Note 3 7 5 2 6" xfId="18901" xr:uid="{E90FDF56-09D2-4125-92D7-0BF22EB43FDC}"/>
    <cellStyle name="Note 3 7 5 2 7" xfId="31137" xr:uid="{34BEEF05-94A0-4C3B-8D23-4FD3BA1F2770}"/>
    <cellStyle name="Note 3 7 5 2 8" xfId="30694" xr:uid="{DC2F415D-2412-4E87-9CC5-0356953A3351}"/>
    <cellStyle name="Note 3 7 5 3" xfId="5952" xr:uid="{FCE88E9F-CE34-4B87-86C2-D78E485C5D4A}"/>
    <cellStyle name="Note 3 7 5 3 2" xfId="9209" xr:uid="{8A34219C-1F38-48D7-BCD0-3FF82B3EEEE4}"/>
    <cellStyle name="Note 3 7 5 3 2 2" xfId="20664" xr:uid="{B776F40E-8C33-4898-B105-44C20A21E68F}"/>
    <cellStyle name="Note 3 7 5 3 2 3" xfId="32749" xr:uid="{B5963E5C-D67C-41B4-BC19-5B4BA156EA99}"/>
    <cellStyle name="Note 3 7 5 3 3" xfId="10023" xr:uid="{F042205D-4B0D-4FE2-B299-B25428EE35D6}"/>
    <cellStyle name="Note 3 7 5 3 3 2" xfId="21478" xr:uid="{145710A1-661B-4A2A-8E31-483F91A18CE3}"/>
    <cellStyle name="Note 3 7 5 3 3 3" xfId="33562" xr:uid="{9883C635-C92E-4B3E-A71B-4B7A06FE4CBA}"/>
    <cellStyle name="Note 3 7 5 3 4" xfId="25913" xr:uid="{52D3650C-7367-4878-B102-3C8A87AC02C2}"/>
    <cellStyle name="Note 3 7 5 3 4 2" xfId="36625" xr:uid="{0E0F56B4-4901-4EF9-A840-EB2B18DEF5B1}"/>
    <cellStyle name="Note 3 7 5 3 5" xfId="17674" xr:uid="{CDB11BC7-0108-4FF7-A6E1-C41A8CDE6237}"/>
    <cellStyle name="Note 3 7 5 3 6" xfId="30166" xr:uid="{2094FEBE-0CDD-4CEC-923E-C1258FBAD0A6}"/>
    <cellStyle name="Note 3 7 5 3 7" xfId="35949" xr:uid="{9FA9C41B-C958-414E-84E7-03CEEC5132EC}"/>
    <cellStyle name="Note 3 7 5 3 8" xfId="34994" xr:uid="{6DA28576-7CD5-41DE-A75A-5C09D58933A1}"/>
    <cellStyle name="Note 3 7 5 4" xfId="5301" xr:uid="{0563C29C-4AF9-42E8-B89C-1C1ACA544EE5}"/>
    <cellStyle name="Note 3 7 5 4 2" xfId="17085" xr:uid="{AE6133BB-492E-4C71-8672-DF7ED59CF48B}"/>
    <cellStyle name="Note 3 7 5 4 3" xfId="29668" xr:uid="{3891FDB3-3960-44FA-876D-5E4FBFE61BEC}"/>
    <cellStyle name="Note 3 7 5 5" xfId="8728" xr:uid="{B404256A-88AE-47B7-9BFC-1392D969B3D5}"/>
    <cellStyle name="Note 3 7 5 5 2" xfId="20183" xr:uid="{98F5E0C2-B15D-4F94-9D49-B016B87A0E94}"/>
    <cellStyle name="Note 3 7 5 5 3" xfId="32268" xr:uid="{F27526F9-2ADE-4F45-A634-02943ECF4A26}"/>
    <cellStyle name="Note 3 7 5 6" xfId="8777" xr:uid="{52BBE067-EC04-4BF6-A982-B4A1CD74753F}"/>
    <cellStyle name="Note 3 7 5 6 2" xfId="20232" xr:uid="{1BBBEE8E-31EF-4CE2-A282-7940A4931637}"/>
    <cellStyle name="Note 3 7 5 6 3" xfId="32317" xr:uid="{7ED68035-4952-4879-A00C-2B71CA0F1A6A}"/>
    <cellStyle name="Note 3 7 5 7" xfId="25360" xr:uid="{C84D5D97-9A67-44E8-8C1A-6E9C0F6341C6}"/>
    <cellStyle name="Note 3 7 5 7 2" xfId="36206" xr:uid="{3AEA293A-A816-4627-B790-83412BB8D81A}"/>
    <cellStyle name="Note 3 7 5 8" xfId="15202" xr:uid="{3FDD10AA-1DFE-402A-9854-C012E1E69095}"/>
    <cellStyle name="Note 3 7 5 9" xfId="28585" xr:uid="{C05BA2E6-9865-44A9-8E18-9BB41277FE70}"/>
    <cellStyle name="Note 3 7 6" xfId="6715" xr:uid="{267A91BB-2C9B-422D-BF06-289140B100C5}"/>
    <cellStyle name="Note 3 7 6 2" xfId="9693" xr:uid="{498871B5-FA14-44BC-93D8-5BBA5FEAE151}"/>
    <cellStyle name="Note 3 7 6 2 2" xfId="21148" xr:uid="{9AD6DC35-B6BF-473E-A4D0-27DA2678B8C7}"/>
    <cellStyle name="Note 3 7 6 2 3" xfId="33233" xr:uid="{8D93E455-9485-4D89-A920-1DEB0BD68712}"/>
    <cellStyle name="Note 3 7 6 3" xfId="10429" xr:uid="{F887679A-93EE-4A9A-BD70-F04F40FEC822}"/>
    <cellStyle name="Note 3 7 6 3 2" xfId="21884" xr:uid="{BB013F60-B366-4694-9BA5-8A8F95150CCB}"/>
    <cellStyle name="Note 3 7 6 3 3" xfId="33968" xr:uid="{34FB45A2-ACD0-4747-B054-30AF8C5D6233}"/>
    <cellStyle name="Note 3 7 6 4" xfId="11611" xr:uid="{486A9D23-6B6E-4DC2-8FD7-E986683520BB}"/>
    <cellStyle name="Note 3 7 6 4 2" xfId="23066" xr:uid="{3FEFC7AA-414D-417F-9C6E-5FB647808650}"/>
    <cellStyle name="Note 3 7 6 4 3" xfId="34796" xr:uid="{DE4A3C90-D98E-4668-9376-3AF2F953DF18}"/>
    <cellStyle name="Note 3 7 6 5" xfId="26476" xr:uid="{C794815E-F301-43DD-945D-134BC81759A0}"/>
    <cellStyle name="Note 3 7 6 5 2" xfId="36986" xr:uid="{E737BB86-E861-411E-8350-80C9AC56B612}"/>
    <cellStyle name="Note 3 7 6 6" xfId="18302" xr:uid="{DD96D2EC-F031-48CD-BCA4-F1AB108FDFFF}"/>
    <cellStyle name="Note 3 7 6 7" xfId="30633" xr:uid="{450C841B-0113-4607-98E6-06263BC6CEF0}"/>
    <cellStyle name="Note 3 7 6 8" xfId="31356" xr:uid="{EDE7DE14-A461-43E1-9B85-9F280C9C661B}"/>
    <cellStyle name="Note 3 7 7" xfId="5421" xr:uid="{56298C41-98F5-4361-B62B-FB497F2E5283}"/>
    <cellStyle name="Note 3 7 7 2" xfId="8803" xr:uid="{787BF604-0A98-4251-AF3E-BB565BEC146C}"/>
    <cellStyle name="Note 3 7 7 2 2" xfId="20258" xr:uid="{4452869B-B2CF-42B1-A0C7-CA134735CDC3}"/>
    <cellStyle name="Note 3 7 7 2 3" xfId="32343" xr:uid="{08FDCB21-EF44-4252-B2AC-66CD3956C10A}"/>
    <cellStyle name="Note 3 7 7 3" xfId="9739" xr:uid="{85A7DEA8-6B90-4324-8594-CD9E5879DB40}"/>
    <cellStyle name="Note 3 7 7 3 2" xfId="21194" xr:uid="{9939CDC5-774D-4870-BB4C-307CB46FCD6F}"/>
    <cellStyle name="Note 3 7 7 3 3" xfId="33279" xr:uid="{76B21AB6-E1AB-45D8-8C48-936085CFD809}"/>
    <cellStyle name="Note 3 7 7 4" xfId="25480" xr:uid="{F38685AF-407C-4BB9-8CD7-3A299ABF02E2}"/>
    <cellStyle name="Note 3 7 7 4 2" xfId="36265" xr:uid="{A6FE7861-C9C3-4FDC-9ADD-65921AB29841}"/>
    <cellStyle name="Note 3 7 7 5" xfId="17205" xr:uid="{1CE83B98-4529-4F4D-A051-EC3ADDAA84DB}"/>
    <cellStyle name="Note 3 7 7 6" xfId="29721" xr:uid="{8CE85072-7E54-4500-A894-8FC28B8E3495}"/>
    <cellStyle name="Note 3 7 7 7" xfId="36976" xr:uid="{A548E9EB-413C-4485-9F02-A442DE67CD50}"/>
    <cellStyle name="Note 3 7 7 8" xfId="30502" xr:uid="{3AEA34F6-EFF0-4095-9A01-8BEA80F6B9B3}"/>
    <cellStyle name="Note 3 7 8" xfId="4185" xr:uid="{35D44B2E-1DA3-46B7-8ED8-80EFD37E29C9}"/>
    <cellStyle name="Note 3 7 8 2" xfId="15970" xr:uid="{621FAA47-3FC3-41D4-806A-99839D4AC086}"/>
    <cellStyle name="Note 3 7 8 3" xfId="29015" xr:uid="{95FBF859-9BB2-4ABD-AFF5-EFD41D136A15}"/>
    <cellStyle name="Note 3 7 9" xfId="5569" xr:uid="{DDD920AA-28BA-4292-ADF5-1DC9DF964680}"/>
    <cellStyle name="Note 3 7 9 2" xfId="17349" xr:uid="{0506B641-FB51-44BF-844B-B68F5FAB2340}"/>
    <cellStyle name="Note 3 7 9 3" xfId="29863" xr:uid="{E77DDB63-96D5-417E-9062-3A680F0400EB}"/>
    <cellStyle name="Note 3 8" xfId="2173" xr:uid="{52BD84B1-0644-4B99-A2DC-608B198E4CF2}"/>
    <cellStyle name="Note 3 8 10" xfId="24268" xr:uid="{11824B8A-AB4A-494B-83E2-DF69B34CA82F}"/>
    <cellStyle name="Note 3 8 10 2" xfId="35573" xr:uid="{6E095A10-A998-4E87-9C21-7FE974A5E2B1}"/>
    <cellStyle name="Note 3 8 11" xfId="14060" xr:uid="{167B4639-D28C-483A-85C9-FD031ED95742}"/>
    <cellStyle name="Note 3 8 12" xfId="27895" xr:uid="{8971703B-7A2D-46A0-BDA8-EADD0998479C}"/>
    <cellStyle name="Note 3 8 2" xfId="2989" xr:uid="{A621CC91-1CE1-4C99-AA04-B2C929006DD2}"/>
    <cellStyle name="Note 3 8 2 10" xfId="14081" xr:uid="{D35E6910-6C02-477B-9A17-66AE1DEA1C78}"/>
    <cellStyle name="Note 3 8 2 2" xfId="7129" xr:uid="{0C8B4234-2CEB-4012-9442-706DF4AA5D30}"/>
    <cellStyle name="Note 3 8 2 2 2" xfId="9853" xr:uid="{2F7F67D6-1B41-4CD6-85AE-537E1F6F6568}"/>
    <cellStyle name="Note 3 8 2 2 2 2" xfId="21308" xr:uid="{7F2DCEFF-D47F-40F4-A519-344228715CE7}"/>
    <cellStyle name="Note 3 8 2 2 2 3" xfId="33393" xr:uid="{F751B3DC-963E-4997-B2F0-809EE2D8806F}"/>
    <cellStyle name="Note 3 8 2 2 3" xfId="10532" xr:uid="{4754A2B8-D22D-4C29-BA00-F10665A0FD15}"/>
    <cellStyle name="Note 3 8 2 2 3 2" xfId="21987" xr:uid="{580EC22C-3B3F-4A4A-82FC-8733DEE400BA}"/>
    <cellStyle name="Note 3 8 2 2 3 3" xfId="34071" xr:uid="{CA21AD03-2A34-4D88-8546-C9701BF45DC3}"/>
    <cellStyle name="Note 3 8 2 2 4" xfId="11979" xr:uid="{BC51F19E-CD72-420E-8D4C-91FCC6CDFA9E}"/>
    <cellStyle name="Note 3 8 2 2 4 2" xfId="23434" xr:uid="{CA75639A-DA51-463F-AE54-39E9FE586A18}"/>
    <cellStyle name="Note 3 8 2 2 4 3" xfId="35020" xr:uid="{C68669B5-6818-484B-A8A8-B8140E99DA73}"/>
    <cellStyle name="Note 3 8 2 2 5" xfId="26845" xr:uid="{E9535B33-8FF4-483D-BD79-F7F7C7CDA553}"/>
    <cellStyle name="Note 3 8 2 2 5 2" xfId="37216" xr:uid="{0CB05DB8-9F90-466F-9308-D63F37A86A0A}"/>
    <cellStyle name="Note 3 8 2 2 6" xfId="18690" xr:uid="{132F8F87-202C-4416-9C62-079A7DA81D8D}"/>
    <cellStyle name="Note 3 8 2 2 7" xfId="30888" xr:uid="{28A523D9-4609-439F-80CE-083EF9FB9346}"/>
    <cellStyle name="Note 3 8 2 2 8" xfId="34992" xr:uid="{2EB46680-F6AB-4868-9689-FD41C985EFD2}"/>
    <cellStyle name="Note 3 8 2 3" xfId="5696" xr:uid="{8DED6BC9-2D86-4C05-80E0-5E22D74B972E}"/>
    <cellStyle name="Note 3 8 2 3 2" xfId="8958" xr:uid="{4CE3536C-5B19-435F-A00D-18182CF2BDEB}"/>
    <cellStyle name="Note 3 8 2 3 2 2" xfId="20413" xr:uid="{110DF030-BE44-4EF7-AECD-18C2A962243E}"/>
    <cellStyle name="Note 3 8 2 3 2 3" xfId="32498" xr:uid="{7B1FEB36-FA7D-4863-892B-F7F0A7BA5D2A}"/>
    <cellStyle name="Note 3 8 2 3 3" xfId="9815" xr:uid="{5E9C2253-E2FA-4C0F-95D0-9B88FC7D126E}"/>
    <cellStyle name="Note 3 8 2 3 3 2" xfId="21270" xr:uid="{C26FF998-A3E7-4F3A-95BA-9640BDDF86F2}"/>
    <cellStyle name="Note 3 8 2 3 3 3" xfId="33355" xr:uid="{E94C13C0-7625-401C-B981-0B3656D3D4B8}"/>
    <cellStyle name="Note 3 8 2 3 4" xfId="25725" xr:uid="{48C59D78-D4A9-4591-9EF0-2EA7CB73408C}"/>
    <cellStyle name="Note 3 8 2 3 4 2" xfId="36441" xr:uid="{4848F814-772D-4CED-9CB4-B2715EA56FF1}"/>
    <cellStyle name="Note 3 8 2 3 5" xfId="17464" xr:uid="{A1DB819F-D7A3-4F60-BB75-133D355F6680}"/>
    <cellStyle name="Note 3 8 2 3 6" xfId="29916" xr:uid="{EF02EA17-68A5-4855-B67F-23249BCB3D95}"/>
    <cellStyle name="Note 3 8 2 3 7" xfId="34872" xr:uid="{195D405F-1E30-45A3-A942-DF664DA3CC49}"/>
    <cellStyle name="Note 3 8 2 3 8" xfId="13748" xr:uid="{4B96A8E5-2899-4A68-A277-710E7CC27D50}"/>
    <cellStyle name="Note 3 8 2 4" xfId="4882" xr:uid="{B488C88B-48FE-4E87-ACBA-B869AD27FC4A}"/>
    <cellStyle name="Note 3 8 2 4 2" xfId="16666" xr:uid="{F3CD4F9C-D17A-4C30-B871-A6F7DC1FE84E}"/>
    <cellStyle name="Note 3 8 2 4 3" xfId="29373" xr:uid="{AE398F2A-D718-4341-8DD5-04FA7584F7EE}"/>
    <cellStyle name="Note 3 8 2 5" xfId="8386" xr:uid="{59250EE7-70B8-4C8D-8EF5-E4825D2DB245}"/>
    <cellStyle name="Note 3 8 2 5 2" xfId="19841" xr:uid="{A15C38E9-3A0B-452D-B929-92AC18F0E8EA}"/>
    <cellStyle name="Note 3 8 2 5 3" xfId="31926" xr:uid="{75F151E6-7941-4DF8-9FE5-1462A0FBC2CD}"/>
    <cellStyle name="Note 3 8 2 6" xfId="8939" xr:uid="{0B65F8FE-0275-4E52-80C2-F4E622667C66}"/>
    <cellStyle name="Note 3 8 2 6 2" xfId="20394" xr:uid="{EC0DC921-24BC-4BC0-A70C-43450D924A9F}"/>
    <cellStyle name="Note 3 8 2 6 3" xfId="32479" xr:uid="{25ABD716-E627-49BC-9C03-F3917030FE2C}"/>
    <cellStyle name="Note 3 8 2 7" xfId="24941" xr:uid="{D974CD6D-0D35-47EB-AA59-357A1883D0EC}"/>
    <cellStyle name="Note 3 8 2 7 2" xfId="35911" xr:uid="{4687A3D3-7AA4-4684-8294-59554B314C5C}"/>
    <cellStyle name="Note 3 8 2 8" xfId="14782" xr:uid="{6CF14889-E695-4669-AA57-ED9D9255EE02}"/>
    <cellStyle name="Note 3 8 2 9" xfId="28295" xr:uid="{596E605A-BFF0-4356-BA2C-E8125177CE55}"/>
    <cellStyle name="Note 3 8 3" xfId="3120" xr:uid="{91022687-DE92-4FB3-92AA-ED06E31BBF38}"/>
    <cellStyle name="Note 3 8 3 10" xfId="14071" xr:uid="{BB778B21-5303-4F6B-9DA2-35A832675B9E}"/>
    <cellStyle name="Note 3 8 3 2" xfId="7291" xr:uid="{849CE0E2-8E84-4CDE-A940-CBCE1298BC08}"/>
    <cellStyle name="Note 3 8 3 2 2" xfId="9965" xr:uid="{BD4C8718-006A-4BA5-9147-F6AF96064977}"/>
    <cellStyle name="Note 3 8 3 2 2 2" xfId="21420" xr:uid="{4EFC290A-9CF8-4747-88D5-DFCE4DDB1A86}"/>
    <cellStyle name="Note 3 8 3 2 2 3" xfId="33505" xr:uid="{B96AFF43-6BA8-4ADF-8B31-5DA1EC41151B}"/>
    <cellStyle name="Note 3 8 3 2 3" xfId="10691" xr:uid="{C39DE744-7D5E-42FF-8602-5BF7A4A73AE5}"/>
    <cellStyle name="Note 3 8 3 2 3 2" xfId="22146" xr:uid="{61D53371-5C99-4124-9BB2-26F5C19E74E5}"/>
    <cellStyle name="Note 3 8 3 2 3 3" xfId="34230" xr:uid="{128724BF-BC55-4050-BFBE-A19A4FB51B7D}"/>
    <cellStyle name="Note 3 8 3 2 4" xfId="12075" xr:uid="{DCDC8398-8EB6-4D1D-995A-3B37EE0E61C5}"/>
    <cellStyle name="Note 3 8 3 2 4 2" xfId="23530" xr:uid="{D641FDDC-A611-4BDE-ABAB-22E102950957}"/>
    <cellStyle name="Note 3 8 3 2 4 3" xfId="35114" xr:uid="{5141FE07-D493-423D-A5E2-57EEA8C88DCE}"/>
    <cellStyle name="Note 3 8 3 2 5" xfId="27007" xr:uid="{F1E0D374-C4F0-428E-91A2-2FA302A0E51D}"/>
    <cellStyle name="Note 3 8 3 2 5 2" xfId="37376" xr:uid="{B3279E36-4F7A-46F1-AF9A-689B023D86F3}"/>
    <cellStyle name="Note 3 8 3 2 6" xfId="18809" xr:uid="{0925E0A3-0382-4A39-A136-2A4935037B44}"/>
    <cellStyle name="Note 3 8 3 2 7" xfId="31048" xr:uid="{BE9C81AC-0FCD-4A13-B984-5FC792A09359}"/>
    <cellStyle name="Note 3 8 3 2 8" xfId="19361" xr:uid="{1DDEDE0A-AD39-4A23-AA1B-DE2E3B5F92AB}"/>
    <cellStyle name="Note 3 8 3 3" xfId="5859" xr:uid="{59D5FF02-9938-4613-B241-89F59EDD81E2}"/>
    <cellStyle name="Note 3 8 3 3 2" xfId="9119" xr:uid="{D05476B2-31E3-4589-B9A3-68A3187DAD99}"/>
    <cellStyle name="Note 3 8 3 3 2 2" xfId="20574" xr:uid="{A55E2253-D6AA-4866-8752-E1A159EB0F55}"/>
    <cellStyle name="Note 3 8 3 3 2 3" xfId="32659" xr:uid="{C9D6782C-75EC-4D9C-AC1A-E5889EAA4307}"/>
    <cellStyle name="Note 3 8 3 3 3" xfId="10297" xr:uid="{09940DFB-4BB7-432F-AF54-7342924235A8}"/>
    <cellStyle name="Note 3 8 3 3 3 2" xfId="21752" xr:uid="{37DAC03E-778E-4705-8918-72EA27D05EAF}"/>
    <cellStyle name="Note 3 8 3 3 3 3" xfId="33836" xr:uid="{E25C00EA-8A8E-4314-A49E-EF52102915F4}"/>
    <cellStyle name="Note 3 8 3 3 4" xfId="25821" xr:uid="{4173524C-519B-48E0-9B18-860B926AA851}"/>
    <cellStyle name="Note 3 8 3 3 4 2" xfId="36536" xr:uid="{2CB39195-378D-4206-8C1A-056248FDAA9A}"/>
    <cellStyle name="Note 3 8 3 3 5" xfId="17582" xr:uid="{4421316F-0234-48CD-8DC9-1F864843E9F1}"/>
    <cellStyle name="Note 3 8 3 3 6" xfId="30077" xr:uid="{F6B6358A-D23C-40BF-813D-05276776D7AE}"/>
    <cellStyle name="Note 3 8 3 3 7" xfId="34968" xr:uid="{92AF9F38-0D33-4B72-B5F5-F45698CA3B64}"/>
    <cellStyle name="Note 3 8 3 3 8" xfId="29214" xr:uid="{CFA57BD1-A54A-49A4-898B-8E3C9CF92FEC}"/>
    <cellStyle name="Note 3 8 3 4" xfId="5013" xr:uid="{F129A124-D89D-4693-AC39-CC47302650D6}"/>
    <cellStyle name="Note 3 8 3 4 2" xfId="16797" xr:uid="{4F694ADC-AD91-4177-9805-80F02CE8E41F}"/>
    <cellStyle name="Note 3 8 3 4 3" xfId="29445" xr:uid="{12156436-C4A5-4FA8-9835-BDE6A03C9CF8}"/>
    <cellStyle name="Note 3 8 3 5" xfId="8478" xr:uid="{A3AB6257-D583-42FE-AE28-25F9BA5224F6}"/>
    <cellStyle name="Note 3 8 3 5 2" xfId="19933" xr:uid="{E308E5D9-F2DD-49F9-B820-B83572055E1D}"/>
    <cellStyle name="Note 3 8 3 5 3" xfId="32018" xr:uid="{D86191EC-A13A-432F-841A-1AB8BE595DC5}"/>
    <cellStyle name="Note 3 8 3 6" xfId="8055" xr:uid="{13D3C5DC-1538-486C-A72E-EB331BC00E0A}"/>
    <cellStyle name="Note 3 8 3 6 2" xfId="19510" xr:uid="{B4846C8F-1C45-41B8-B458-C5E066F2AF15}"/>
    <cellStyle name="Note 3 8 3 6 3" xfId="31595" xr:uid="{A05DC508-25E6-4F0F-BF7B-C6BA1C8EDC47}"/>
    <cellStyle name="Note 3 8 3 7" xfId="25072" xr:uid="{C2AD33EC-2051-4880-A5B1-2043609D1945}"/>
    <cellStyle name="Note 3 8 3 7 2" xfId="35984" xr:uid="{2EA85FBC-39F6-440C-ACF1-465A00EC1E60}"/>
    <cellStyle name="Note 3 8 3 8" xfId="14913" xr:uid="{52135DFB-66E0-4DEC-8304-28FE592D7894}"/>
    <cellStyle name="Note 3 8 3 9" xfId="28361" xr:uid="{2B1E8853-FE15-4B34-93A7-755965C22E38}"/>
    <cellStyle name="Note 3 8 4" xfId="3254" xr:uid="{A80B53E0-5F54-49B9-959D-53071C611856}"/>
    <cellStyle name="Note 3 8 4 10" xfId="14051" xr:uid="{C3FA1C15-6FF2-490B-B3CD-95A82F1EB8D0}"/>
    <cellStyle name="Note 3 8 4 2" xfId="7504" xr:uid="{82DC9F5E-AC86-439F-A2AA-F557AEF0179A}"/>
    <cellStyle name="Note 3 8 4 2 2" xfId="10081" xr:uid="{59749BCC-ACE3-4C8E-86BA-3B34A5FF5E71}"/>
    <cellStyle name="Note 3 8 4 2 2 2" xfId="21536" xr:uid="{1F367414-50F0-4F2E-81A1-1985FAFDC134}"/>
    <cellStyle name="Note 3 8 4 2 2 3" xfId="33620" xr:uid="{06952C20-BC44-4976-82CD-5A7DD7E52798}"/>
    <cellStyle name="Note 3 8 4 2 3" xfId="10815" xr:uid="{4F5079C3-26CE-4945-BE91-F478648F4CC4}"/>
    <cellStyle name="Note 3 8 4 2 3 2" xfId="22270" xr:uid="{E1C25C15-5F06-4442-A6BA-528810B539A0}"/>
    <cellStyle name="Note 3 8 4 2 3 3" xfId="34354" xr:uid="{F950E9E0-36F5-4852-AB4B-8D7050F28D9A}"/>
    <cellStyle name="Note 3 8 4 2 4" xfId="12288" xr:uid="{9504CC9A-CDD4-43C5-9B10-FCEEC2CC073F}"/>
    <cellStyle name="Note 3 8 4 2 4 2" xfId="23743" xr:uid="{36E61DD3-F6BD-49C2-9719-D715084E57EC}"/>
    <cellStyle name="Note 3 8 4 2 4 3" xfId="35258" xr:uid="{53201D1B-1CDD-4CFF-940B-6184A517DBA7}"/>
    <cellStyle name="Note 3 8 4 2 5" xfId="27220" xr:uid="{426BB365-725D-491A-8A71-87487D17F269}"/>
    <cellStyle name="Note 3 8 4 2 5 2" xfId="37519" xr:uid="{6A1BF4A0-9766-483E-97D8-4AD5EC9176FE}"/>
    <cellStyle name="Note 3 8 4 2 6" xfId="19022" xr:uid="{792EF836-F7CC-4CA9-A117-86ADC6168865}"/>
    <cellStyle name="Note 3 8 4 2 7" xfId="31191" xr:uid="{DDDA5261-587D-4C4A-9BC7-EFC62A0C89CE}"/>
    <cellStyle name="Note 3 8 4 2 8" xfId="30717" xr:uid="{B075BF1E-21C7-4F8C-A302-C1047711612E}"/>
    <cellStyle name="Note 3 8 4 3" xfId="6073" xr:uid="{31B05F75-0510-4152-A6FC-D4A19B2AF575}"/>
    <cellStyle name="Note 3 8 4 3 2" xfId="9289" xr:uid="{EBE28BDB-F429-4CC2-AF80-51ADCAA8CED4}"/>
    <cellStyle name="Note 3 8 4 3 2 2" xfId="20744" xr:uid="{F4739336-E7CD-4CD0-A58F-ABD1B5DB303A}"/>
    <cellStyle name="Note 3 8 4 3 2 3" xfId="32829" xr:uid="{619A5F4A-3AA4-4AA0-973F-98549A1DBEDC}"/>
    <cellStyle name="Note 3 8 4 3 3" xfId="9720" xr:uid="{1CDC158D-6CD8-4431-8D4A-58D83BAE21F3}"/>
    <cellStyle name="Note 3 8 4 3 3 2" xfId="21175" xr:uid="{927F1FA6-29AA-4F48-BFAD-7204ACB1B833}"/>
    <cellStyle name="Note 3 8 4 3 3 3" xfId="33260" xr:uid="{7BF54A93-4CCE-4B91-93BF-C60128819EDF}"/>
    <cellStyle name="Note 3 8 4 3 4" xfId="26034" xr:uid="{0CB7B882-8A32-4CF4-B956-6D9332BADD29}"/>
    <cellStyle name="Note 3 8 4 3 4 2" xfId="36677" xr:uid="{4167F30B-BB31-47B2-8689-AFA9CEF95E10}"/>
    <cellStyle name="Note 3 8 4 3 5" xfId="17795" xr:uid="{78F93970-37F7-4E9A-B3CE-EE2BAD8BDDCF}"/>
    <cellStyle name="Note 3 8 4 3 6" xfId="30221" xr:uid="{944DFF58-6DC2-4C22-8962-345108A9FCF0}"/>
    <cellStyle name="Note 3 8 4 3 7" xfId="30836" xr:uid="{90B9B375-9B0C-456D-8045-09173C884698}"/>
    <cellStyle name="Note 3 8 4 3 8" xfId="13672" xr:uid="{C70866BD-EFA0-4797-8463-D2E13EE18DDE}"/>
    <cellStyle name="Note 3 8 4 4" xfId="5146" xr:uid="{640D0407-5B98-45D3-90C7-61C5C5351A56}"/>
    <cellStyle name="Note 3 8 4 4 2" xfId="16930" xr:uid="{5115BF50-6576-4416-8048-D89AD6ED374C}"/>
    <cellStyle name="Note 3 8 4 4 3" xfId="29578" xr:uid="{C1E5743E-9D82-4ADB-8A8C-8CD68DF4F4C6}"/>
    <cellStyle name="Note 3 8 4 5" xfId="8611" xr:uid="{A11B1C1A-3A9A-4F33-A6A4-AB6F35F7B58C}"/>
    <cellStyle name="Note 3 8 4 5 2" xfId="20066" xr:uid="{BC26F459-9CD4-4DFB-B5E4-92669C601DD9}"/>
    <cellStyle name="Note 3 8 4 5 3" xfId="32151" xr:uid="{DBAB3B67-FFF7-4787-AE4F-F11B6218284F}"/>
    <cellStyle name="Note 3 8 4 6" xfId="8436" xr:uid="{B556FEB2-33E5-4091-B91C-D7B31E69F6F1}"/>
    <cellStyle name="Note 3 8 4 6 2" xfId="19891" xr:uid="{9A9F8460-D160-45A4-BCC5-E4429D71DCA8}"/>
    <cellStyle name="Note 3 8 4 6 3" xfId="31976" xr:uid="{DEDE345D-0A18-4445-A45F-F504E5B17ACC}"/>
    <cellStyle name="Note 3 8 4 7" xfId="25205" xr:uid="{96D50EB5-8E32-4982-A12B-46E407518349}"/>
    <cellStyle name="Note 3 8 4 7 2" xfId="36117" xr:uid="{EAE12D75-3D0C-4ACC-B637-C8CD8238012F}"/>
    <cellStyle name="Note 3 8 4 8" xfId="15046" xr:uid="{20029F77-77DB-41EA-A1AC-8C9B46579618}"/>
    <cellStyle name="Note 3 8 4 9" xfId="28494" xr:uid="{42D7B1DF-016B-4AE8-BB30-824B3DECFCA9}"/>
    <cellStyle name="Note 3 8 5" xfId="3257" xr:uid="{D2ED472A-80C4-4B3C-97D2-C37AA56268CA}"/>
    <cellStyle name="Note 3 8 5 10" xfId="29865" xr:uid="{947F231B-1381-42B8-8758-1CC5E43E7523}"/>
    <cellStyle name="Note 3 8 5 2" xfId="7732" xr:uid="{91BB3542-8451-4240-B3BD-4BE3856E1F21}"/>
    <cellStyle name="Note 3 8 5 2 2" xfId="10170" xr:uid="{6381BBF0-B62A-48BA-BD38-0DCBBB814F9D}"/>
    <cellStyle name="Note 3 8 5 2 2 2" xfId="21625" xr:uid="{1407C2CA-B171-425A-B895-9D4F176660B9}"/>
    <cellStyle name="Note 3 8 5 2 2 3" xfId="33709" xr:uid="{EE1E344E-7BC9-42AE-A4B9-FE3F97ADB289}"/>
    <cellStyle name="Note 3 8 5 2 3" xfId="10946" xr:uid="{6DD04CD4-DD6D-4084-B992-168035562B29}"/>
    <cellStyle name="Note 3 8 5 2 3 2" xfId="22401" xr:uid="{C3EC80EA-B43A-4096-A869-161884BC8BBE}"/>
    <cellStyle name="Note 3 8 5 2 3 3" xfId="34485" xr:uid="{3FFC0C71-DD32-46B6-B15B-DB51245D7D94}"/>
    <cellStyle name="Note 3 8 5 2 4" xfId="12507" xr:uid="{D30FB77F-8C6B-42F9-8F41-B44CD30153ED}"/>
    <cellStyle name="Note 3 8 5 2 4 2" xfId="23962" xr:uid="{D121C95D-FA59-4843-9253-49537FDCF617}"/>
    <cellStyle name="Note 3 8 5 2 4 3" xfId="35415" xr:uid="{009566B8-0E22-4151-84CA-99C051183DBA}"/>
    <cellStyle name="Note 3 8 5 2 5" xfId="27439" xr:uid="{3CA7200A-56D1-4844-A7C9-91AD517179D2}"/>
    <cellStyle name="Note 3 8 5 2 5 2" xfId="37674" xr:uid="{F1908BB5-4493-4B7C-B356-C55920049250}"/>
    <cellStyle name="Note 3 8 5 2 6" xfId="19243" xr:uid="{49DC835E-AFD2-4084-8A63-74F3F175C804}"/>
    <cellStyle name="Note 3 8 5 2 7" xfId="31357" xr:uid="{9FACD029-2AB9-488A-92BA-DB987BA3BC63}"/>
    <cellStyle name="Note 3 8 5 2 8" xfId="37184" xr:uid="{1CAE9A2C-2BB7-487C-972B-7E8C0ADF34C9}"/>
    <cellStyle name="Note 3 8 5 3" xfId="6301" xr:uid="{C963E1EC-ABD4-42E3-AA9B-000994E015D2}"/>
    <cellStyle name="Note 3 8 5 3 2" xfId="9469" xr:uid="{591ABCB9-049F-4C5F-80E1-9940F99DA177}"/>
    <cellStyle name="Note 3 8 5 3 2 2" xfId="20924" xr:uid="{0FB85E72-ADD7-48B2-8D4E-F88A3130DCF9}"/>
    <cellStyle name="Note 3 8 5 3 2 3" xfId="33009" xr:uid="{E7F9E2AC-7A5E-4CE1-A7D6-58660922BC46}"/>
    <cellStyle name="Note 3 8 5 3 3" xfId="4110" xr:uid="{6A2599BE-840C-48ED-9A43-64753E8CE1C3}"/>
    <cellStyle name="Note 3 8 5 3 3 2" xfId="15895" xr:uid="{4586C97A-04B1-4D80-BA27-CC84E656A4D1}"/>
    <cellStyle name="Note 3 8 5 3 3 3" xfId="28940" xr:uid="{27A6C99D-EBCD-463D-A427-07477B5AB6A8}"/>
    <cellStyle name="Note 3 8 5 3 4" xfId="26253" xr:uid="{870AE632-CAB5-4552-9784-EF39EDB4FDD8}"/>
    <cellStyle name="Note 3 8 5 3 4 2" xfId="36833" xr:uid="{F09D1659-21F8-4D3C-86EF-5D6ADCBA5FC7}"/>
    <cellStyle name="Note 3 8 5 3 5" xfId="18018" xr:uid="{CF0BEEE2-ED03-4DCD-9FB0-BCEB65DEA37E}"/>
    <cellStyle name="Note 3 8 5 3 6" xfId="30390" xr:uid="{706C7A9F-5801-4F80-828D-BD0CC0110C43}"/>
    <cellStyle name="Note 3 8 5 3 7" xfId="34998" xr:uid="{CD418DBD-7C20-4687-98DB-9F03CACC8EFE}"/>
    <cellStyle name="Note 3 8 5 3 8" xfId="35948" xr:uid="{CDC8F834-AD62-41E9-BC83-5BD8268B028E}"/>
    <cellStyle name="Note 3 8 5 4" xfId="5149" xr:uid="{DD2EF10C-C09A-4F29-8A2A-2A896C7422FF}"/>
    <cellStyle name="Note 3 8 5 4 2" xfId="16933" xr:uid="{AB51D8CD-9214-4788-91D9-1DE0D148E4EF}"/>
    <cellStyle name="Note 3 8 5 4 3" xfId="29581" xr:uid="{CDCE9DB4-FA69-4D44-9E50-8A3910521979}"/>
    <cellStyle name="Note 3 8 5 5" xfId="8614" xr:uid="{C7A72A75-68FB-41C1-AB4F-0D0912928D74}"/>
    <cellStyle name="Note 3 8 5 5 2" xfId="20069" xr:uid="{8F3F7DFB-926A-4FDE-86A9-52C22BCDA880}"/>
    <cellStyle name="Note 3 8 5 5 3" xfId="32154" xr:uid="{A86D6AD9-A1EF-43D6-B4E0-008E5972427C}"/>
    <cellStyle name="Note 3 8 5 6" xfId="8100" xr:uid="{D7242966-3349-4F3E-A50F-B12A1C4B19DB}"/>
    <cellStyle name="Note 3 8 5 6 2" xfId="19555" xr:uid="{E8CC9FA7-BF39-43AC-8ECB-75E96899B8B6}"/>
    <cellStyle name="Note 3 8 5 6 3" xfId="31640" xr:uid="{3930BB60-4802-44B5-93BF-9E637B02E0AC}"/>
    <cellStyle name="Note 3 8 5 7" xfId="25208" xr:uid="{E2836ACB-DDF0-44A2-94FA-31C85605F9D7}"/>
    <cellStyle name="Note 3 8 5 7 2" xfId="36120" xr:uid="{63D09D43-C28E-4727-BB48-1AA4F9C3035F}"/>
    <cellStyle name="Note 3 8 5 8" xfId="15049" xr:uid="{43AB96FF-7D03-4110-B924-8372FB3290FA}"/>
    <cellStyle name="Note 3 8 5 9" xfId="28497" xr:uid="{9AAD509C-E055-4334-8DEB-1A3E9BBF5A9A}"/>
    <cellStyle name="Note 3 8 6" xfId="6716" xr:uid="{93091504-D37A-4324-AC2E-D3AC3F331728}"/>
    <cellStyle name="Note 3 8 6 2" xfId="9694" xr:uid="{2C354903-8882-4C41-9003-6B973DF6E1EC}"/>
    <cellStyle name="Note 3 8 6 2 2" xfId="21149" xr:uid="{F78388EA-81CB-4C2A-AE99-5CC2974D20E1}"/>
    <cellStyle name="Note 3 8 6 2 3" xfId="33234" xr:uid="{CF14BA97-4D36-431C-8F51-9164D2D92617}"/>
    <cellStyle name="Note 3 8 6 3" xfId="10430" xr:uid="{9A3248E9-E990-4B0E-8437-D41B40D39CB6}"/>
    <cellStyle name="Note 3 8 6 3 2" xfId="21885" xr:uid="{C83BDF77-F71A-4696-9650-7C23BF59240A}"/>
    <cellStyle name="Note 3 8 6 3 3" xfId="33969" xr:uid="{5A759D59-AC37-4D00-BF81-839AE4B080CA}"/>
    <cellStyle name="Note 3 8 6 4" xfId="11612" xr:uid="{F494CC55-95F3-46A6-93A6-E45A4A33C506}"/>
    <cellStyle name="Note 3 8 6 4 2" xfId="23067" xr:uid="{48E1D33E-7AAC-409A-BC40-11AE408FFDBC}"/>
    <cellStyle name="Note 3 8 6 4 3" xfId="34797" xr:uid="{25F71074-AD32-4BA8-99CA-A5AB0993B57F}"/>
    <cellStyle name="Note 3 8 6 5" xfId="26477" xr:uid="{E3FB5133-12C3-4D40-901C-B00437AC122C}"/>
    <cellStyle name="Note 3 8 6 5 2" xfId="36987" xr:uid="{DF7B3BB4-0688-49E1-9E0D-418206DBC524}"/>
    <cellStyle name="Note 3 8 6 6" xfId="18303" xr:uid="{859A7692-8214-4F24-8DE5-7EBB3440C254}"/>
    <cellStyle name="Note 3 8 6 7" xfId="30634" xr:uid="{E4D43EBB-8F66-4BAD-B966-CD6FE8885269}"/>
    <cellStyle name="Note 3 8 6 8" xfId="12744" xr:uid="{6BD3E84F-25CA-4834-97F2-3B5EE72343AC}"/>
    <cellStyle name="Note 3 8 7" xfId="5422" xr:uid="{3964D0CA-893C-42EB-9BDE-736FF76AE24F}"/>
    <cellStyle name="Note 3 8 7 2" xfId="8804" xr:uid="{A6A23AC3-CDA8-4799-8046-3AB14C3E2757}"/>
    <cellStyle name="Note 3 8 7 2 2" xfId="20259" xr:uid="{767AB7FB-F37A-4C7C-BD09-E2C5DC649BC9}"/>
    <cellStyle name="Note 3 8 7 2 3" xfId="32344" xr:uid="{80E3FA50-1026-4DCA-817B-662EF81C1E50}"/>
    <cellStyle name="Note 3 8 7 3" xfId="8431" xr:uid="{76E4B125-481E-419A-85A0-364ED25AD7FD}"/>
    <cellStyle name="Note 3 8 7 3 2" xfId="19886" xr:uid="{B0009197-D258-4056-9CCC-BD8214569B3E}"/>
    <cellStyle name="Note 3 8 7 3 3" xfId="31971" xr:uid="{E63DB15C-6ECC-4EF3-A5C8-DAFDB65D7DBB}"/>
    <cellStyle name="Note 3 8 7 4" xfId="25481" xr:uid="{0DD5728F-FDF3-446B-A4DE-DBBAA0F08DC2}"/>
    <cellStyle name="Note 3 8 7 4 2" xfId="36266" xr:uid="{04953BAB-7C59-49EF-8604-BE67EE71117F}"/>
    <cellStyle name="Note 3 8 7 5" xfId="17206" xr:uid="{233AEB48-4C62-465C-AB18-914F3E56D164}"/>
    <cellStyle name="Note 3 8 7 6" xfId="29722" xr:uid="{BCA9AFAA-08B6-4029-BD71-D319889337E0}"/>
    <cellStyle name="Note 3 8 7 7" xfId="30621" xr:uid="{4C4F135B-5E62-47D3-B143-EFB9634EC66D}"/>
    <cellStyle name="Note 3 8 7 8" xfId="34650" xr:uid="{E30D35F4-ABDB-44D3-BFF7-A1C33C687005}"/>
    <cellStyle name="Note 3 8 8" xfId="4186" xr:uid="{D90DE9F4-791F-48D7-9AC4-5AC381DB160B}"/>
    <cellStyle name="Note 3 8 8 2" xfId="15971" xr:uid="{ED4F0B07-7C01-4682-849B-4C69068D888B}"/>
    <cellStyle name="Note 3 8 8 3" xfId="29016" xr:uid="{9B5FA64D-CEA4-4CC3-982C-30F37608D202}"/>
    <cellStyle name="Note 3 8 9" xfId="4381" xr:uid="{1810E7C7-F7C5-419F-B260-D3003575A3CA}"/>
    <cellStyle name="Note 3 8 9 2" xfId="16165" xr:uid="{8060E47E-3C33-465E-8637-9B657F4EFDD4}"/>
    <cellStyle name="Note 3 8 9 3" xfId="29144" xr:uid="{A965E73B-181C-46C0-8582-915BFCF8DEDD}"/>
    <cellStyle name="Note 3 9" xfId="2991" xr:uid="{697617A2-EA2B-446B-BE81-E06756801466}"/>
    <cellStyle name="Note 3 9 10" xfId="28617" xr:uid="{DD1761ED-3D81-4C67-BB14-3DFF9CA356CB}"/>
    <cellStyle name="Note 3 9 2" xfId="7122" xr:uid="{2BA8B061-CCBA-412A-9209-07E8BCDF253C}"/>
    <cellStyle name="Note 3 9 2 2" xfId="9846" xr:uid="{06C90CED-61FB-429D-88D1-12295117EB9B}"/>
    <cellStyle name="Note 3 9 2 2 2" xfId="21301" xr:uid="{2BE63E1E-DF29-42AF-8969-BA1BD08C6B29}"/>
    <cellStyle name="Note 3 9 2 2 3" xfId="33386" xr:uid="{99D67929-A768-4A87-B358-932CFDB29437}"/>
    <cellStyle name="Note 3 9 2 3" xfId="10525" xr:uid="{DFE6AF64-39AF-453C-BA45-1EC2F614E3AE}"/>
    <cellStyle name="Note 3 9 2 3 2" xfId="21980" xr:uid="{F525E8A3-2132-4C48-BF30-BA3305ED5575}"/>
    <cellStyle name="Note 3 9 2 3 3" xfId="34064" xr:uid="{AB8DE874-ADF7-4B10-B8F5-1EA1C65C63FF}"/>
    <cellStyle name="Note 3 9 2 4" xfId="11972" xr:uid="{6EDA0744-B330-4C48-BCF0-7566DAE2D3F3}"/>
    <cellStyle name="Note 3 9 2 4 2" xfId="23427" xr:uid="{897C6A83-87EA-4960-AE44-3A4B507E7A9C}"/>
    <cellStyle name="Note 3 9 2 4 3" xfId="35013" xr:uid="{83C04E87-1D22-42DD-B4F8-59FC1703DD05}"/>
    <cellStyle name="Note 3 9 2 5" xfId="26838" xr:uid="{B12AF567-08EA-440A-9489-EEB3A063FB65}"/>
    <cellStyle name="Note 3 9 2 5 2" xfId="37209" xr:uid="{4B679FC6-6183-45CC-A83D-99B3C8171234}"/>
    <cellStyle name="Note 3 9 2 6" xfId="18683" xr:uid="{03BE6AB3-D028-458C-93D2-AC5A257D3EDC}"/>
    <cellStyle name="Note 3 9 2 7" xfId="30881" xr:uid="{7B16B8A0-7FF9-4CE1-AA48-89DF652CD73C}"/>
    <cellStyle name="Note 3 9 2 8" xfId="37656" xr:uid="{44294674-CB16-4CC3-B73A-1C7BFCB57A39}"/>
    <cellStyle name="Note 3 9 3" xfId="5689" xr:uid="{D026EC1F-F4B7-40CA-BA06-449CF24A09D0}"/>
    <cellStyle name="Note 3 9 3 2" xfId="8951" xr:uid="{33BAD913-1E75-47AB-A804-14F877934D62}"/>
    <cellStyle name="Note 3 9 3 2 2" xfId="20406" xr:uid="{E0124C35-4255-4A1F-9BA5-7DC9EF9E0744}"/>
    <cellStyle name="Note 3 9 3 2 3" xfId="32491" xr:uid="{8287BE3E-A90D-4670-AD1A-2327A051299C}"/>
    <cellStyle name="Note 3 9 3 3" xfId="10305" xr:uid="{58D54D4F-AAD1-48CB-95AC-314AA866EB23}"/>
    <cellStyle name="Note 3 9 3 3 2" xfId="21760" xr:uid="{B5E6FBE4-65C5-46EF-97D7-C987031822CF}"/>
    <cellStyle name="Note 3 9 3 3 3" xfId="33844" xr:uid="{525E42E3-86B9-435F-AC9E-E061497F5B0C}"/>
    <cellStyle name="Note 3 9 3 4" xfId="25718" xr:uid="{521141C5-AA6F-4425-840F-6D790FA3B8AC}"/>
    <cellStyle name="Note 3 9 3 4 2" xfId="36434" xr:uid="{05C29E03-34A2-464A-B4B9-13389853F536}"/>
    <cellStyle name="Note 3 9 3 5" xfId="17457" xr:uid="{2BE24242-F776-48F7-A43C-0F606DDEB108}"/>
    <cellStyle name="Note 3 9 3 6" xfId="29909" xr:uid="{12374DCF-772C-417C-ABD7-94E490AFC343}"/>
    <cellStyle name="Note 3 9 3 7" xfId="34655" xr:uid="{5E85D7B9-F3C0-498E-A9BF-F72373A3FC16}"/>
    <cellStyle name="Note 3 9 3 8" xfId="30718" xr:uid="{4BC9789F-E96B-407D-889C-BC961EB3D8CA}"/>
    <cellStyle name="Note 3 9 4" xfId="4884" xr:uid="{A613C8F4-78C0-4300-9C38-5F81A12AC3E9}"/>
    <cellStyle name="Note 3 9 4 2" xfId="16668" xr:uid="{3334FA99-40D2-4DEE-9406-B053EC873C9B}"/>
    <cellStyle name="Note 3 9 4 3" xfId="29375" xr:uid="{D4207F6B-2764-48CE-BFD8-02CDBBF93E3F}"/>
    <cellStyle name="Note 3 9 5" xfId="8388" xr:uid="{703988A2-A1F9-4F51-8AB4-B3E604DDCB31}"/>
    <cellStyle name="Note 3 9 5 2" xfId="19843" xr:uid="{8000B1D3-9A5C-4F8F-B246-A3602498D8A1}"/>
    <cellStyle name="Note 3 9 5 3" xfId="31928" xr:uid="{DA145958-7BCF-44D3-9AAE-EA284857B2EF}"/>
    <cellStyle name="Note 3 9 6" xfId="9834" xr:uid="{129D8697-F9E2-461C-9CDC-E25A0B2BB8C6}"/>
    <cellStyle name="Note 3 9 6 2" xfId="21289" xr:uid="{59C1FA6B-93CA-4E16-A6B5-327F9C01D4B3}"/>
    <cellStyle name="Note 3 9 6 3" xfId="33374" xr:uid="{DA7E6392-917E-45E4-BE33-AED05927A688}"/>
    <cellStyle name="Note 3 9 7" xfId="24943" xr:uid="{8DE2ECAC-BCE2-45C4-A458-798DC596298F}"/>
    <cellStyle name="Note 3 9 7 2" xfId="35913" xr:uid="{9A182B72-4D81-4564-AEDB-7BFB0D232F13}"/>
    <cellStyle name="Note 3 9 8" xfId="14784" xr:uid="{ACCA22EE-242D-4C4D-B14D-92F958B652D8}"/>
    <cellStyle name="Note 3 9 9" xfId="28297" xr:uid="{5ECC353E-BC75-49C0-879C-579A4BEE1497}"/>
    <cellStyle name="Output 2" xfId="2174" xr:uid="{6FB7CC3C-3769-4A7F-8019-F31EB4EEDF84}"/>
    <cellStyle name="Output 2 10" xfId="4286" xr:uid="{C68906C3-250D-427F-8355-8817C7FE92B9}"/>
    <cellStyle name="Output 2 10 2" xfId="16070" xr:uid="{0AB7B317-1F4B-40AD-B0F4-E8EDFB2937FB}"/>
    <cellStyle name="Output 2 10 3" xfId="29114" xr:uid="{0664A727-08C2-4A8B-BDFA-DA78F2535596}"/>
    <cellStyle name="Output 2 11" xfId="24269" xr:uid="{6EA047C3-2D22-4B6C-80EB-CDBAC82AF87D}"/>
    <cellStyle name="Output 2 11 2" xfId="35574" xr:uid="{951ECEB3-D8B1-4636-BF5D-1CF353D2F545}"/>
    <cellStyle name="Output 2 12" xfId="14061" xr:uid="{0974B285-F6B0-404E-99D2-6F508BC4C89C}"/>
    <cellStyle name="Output 2 13" xfId="27896" xr:uid="{6AF2C292-F025-45F4-9723-B00B6B3C1C7D}"/>
    <cellStyle name="Output 2 2" xfId="3237" xr:uid="{3D3D9229-0239-4B66-A289-D131DE7688E7}"/>
    <cellStyle name="Output 2 2 10" xfId="27835" xr:uid="{3F09832B-4507-4D5B-AF4A-3DA3332A2B96}"/>
    <cellStyle name="Output 2 2 2" xfId="7130" xr:uid="{B38D559A-16D3-421A-B9DA-BE1F77B9F266}"/>
    <cellStyle name="Output 2 2 2 2" xfId="9854" xr:uid="{AE1A54E0-ED9B-46E0-AFDB-3A6B632842A9}"/>
    <cellStyle name="Output 2 2 2 2 2" xfId="21309" xr:uid="{C33BF788-C53D-41E1-A7E2-E3DB1E6FA90A}"/>
    <cellStyle name="Output 2 2 2 2 3" xfId="33394" xr:uid="{6CE8776A-C3A7-4F4A-BA9A-76D3C307B25D}"/>
    <cellStyle name="Output 2 2 2 3" xfId="10533" xr:uid="{52FEB599-B008-48AE-9545-49FFF35E66EB}"/>
    <cellStyle name="Output 2 2 2 3 2" xfId="21988" xr:uid="{2F396EF4-590A-44F2-8D0D-11924AEAA8FB}"/>
    <cellStyle name="Output 2 2 2 3 3" xfId="34072" xr:uid="{E663416E-46FD-4CF6-A74F-38EE2EE91182}"/>
    <cellStyle name="Output 2 2 2 4" xfId="11980" xr:uid="{B18C5A73-F81C-43B2-A8ED-063E236EB7D2}"/>
    <cellStyle name="Output 2 2 2 4 2" xfId="23435" xr:uid="{41708EED-B931-4089-A2AD-8D3A9F5FACEE}"/>
    <cellStyle name="Output 2 2 2 4 3" xfId="35021" xr:uid="{C8FC12B9-D60A-422F-B428-9AA5F066D5E5}"/>
    <cellStyle name="Output 2 2 2 5" xfId="26846" xr:uid="{95660549-0AF9-49B4-A39C-B1DBD6F33136}"/>
    <cellStyle name="Output 2 2 2 5 2" xfId="37217" xr:uid="{76D5A82D-90E5-4394-8E22-58F193BE0886}"/>
    <cellStyle name="Output 2 2 2 6" xfId="18691" xr:uid="{2020A973-5ADB-4085-BB8B-A1F7FAC10D34}"/>
    <cellStyle name="Output 2 2 2 7" xfId="30889" xr:uid="{A821E11B-3944-4038-B2DA-40A07BB948F6}"/>
    <cellStyle name="Output 2 2 2 8" xfId="13678" xr:uid="{0A5957B8-4665-4107-8506-EAAE17438050}"/>
    <cellStyle name="Output 2 2 3" xfId="5697" xr:uid="{2B31D437-0A40-4B22-B69F-EE89E9ADD462}"/>
    <cellStyle name="Output 2 2 3 2" xfId="8959" xr:uid="{DFFCFF3A-56C3-4CDF-BBC9-FAB5E3E0DC76}"/>
    <cellStyle name="Output 2 2 3 2 2" xfId="20414" xr:uid="{C3D25E50-36C4-45D0-8820-9934CD22CBD6}"/>
    <cellStyle name="Output 2 2 3 2 3" xfId="32499" xr:uid="{75268503-0DAE-4C7F-A156-68BA65D1DC48}"/>
    <cellStyle name="Output 2 2 3 3" xfId="8138" xr:uid="{754EFC71-D72B-44A6-9F9F-9CD6779B89E6}"/>
    <cellStyle name="Output 2 2 3 3 2" xfId="19593" xr:uid="{0BC9D0BB-21C6-43F5-9F1F-7B802BFBEFFB}"/>
    <cellStyle name="Output 2 2 3 3 3" xfId="31678" xr:uid="{136AFF74-22F8-4185-A4B8-E79F3E02663F}"/>
    <cellStyle name="Output 2 2 3 4" xfId="25726" xr:uid="{46113519-BE34-4C7A-86E4-09308E0EB43E}"/>
    <cellStyle name="Output 2 2 3 4 2" xfId="36442" xr:uid="{A4B63ED9-057B-47BB-9E5D-710C6C4A0E20}"/>
    <cellStyle name="Output 2 2 3 5" xfId="17465" xr:uid="{5BE340E4-0C93-403F-84C0-1B8CDFE959FA}"/>
    <cellStyle name="Output 2 2 3 6" xfId="29917" xr:uid="{3778BB68-48D3-476E-BBEF-D5CBA21B2DA6}"/>
    <cellStyle name="Output 2 2 3 7" xfId="29411" xr:uid="{6955C300-C04A-41FD-8B6D-AE29DBC113FC}"/>
    <cellStyle name="Output 2 2 3 8" xfId="30386" xr:uid="{EAFECF5F-9D45-4D13-A572-E2796F2E8205}"/>
    <cellStyle name="Output 2 2 4" xfId="5129" xr:uid="{1C098E64-6460-406F-AB3B-45641154E4F7}"/>
    <cellStyle name="Output 2 2 4 2" xfId="16913" xr:uid="{E95BFFB3-7264-46D7-BEBE-76ECE0E2B21E}"/>
    <cellStyle name="Output 2 2 4 3" xfId="29561" xr:uid="{C8368AF8-AF93-4E64-9A1D-C22704C034B7}"/>
    <cellStyle name="Output 2 2 5" xfId="8594" xr:uid="{AB22D018-34EF-46D8-BF9B-03837757863C}"/>
    <cellStyle name="Output 2 2 5 2" xfId="20049" xr:uid="{2965B410-85DA-4A18-9AC7-6C6A8764E974}"/>
    <cellStyle name="Output 2 2 5 3" xfId="32134" xr:uid="{9F5D9998-87E9-4FC3-BC05-B5ADF47AFC8B}"/>
    <cellStyle name="Output 2 2 6" xfId="10156" xr:uid="{16FBEBC6-FEFF-498A-B545-432BBEC3CC46}"/>
    <cellStyle name="Output 2 2 6 2" xfId="21611" xr:uid="{B428D5DE-80D3-473E-99DC-F4AA54E4C854}"/>
    <cellStyle name="Output 2 2 6 3" xfId="33695" xr:uid="{31841B37-10E0-41F5-A683-23B51DA8BAF0}"/>
    <cellStyle name="Output 2 2 7" xfId="25188" xr:uid="{E3193371-248A-4EFA-BCD1-27202F4ED897}"/>
    <cellStyle name="Output 2 2 7 2" xfId="36100" xr:uid="{1C2E2680-93C2-4653-BB5A-F68EB0FFDC87}"/>
    <cellStyle name="Output 2 2 8" xfId="15029" xr:uid="{26016C5F-0DAB-4086-9662-C3E4E55B1CCE}"/>
    <cellStyle name="Output 2 2 9" xfId="28477" xr:uid="{6B758291-123F-48AC-9CC4-A0003DC4975F}"/>
    <cellStyle name="Output 2 3" xfId="3355" xr:uid="{DC078BFC-1C25-465E-A816-5E69CE55007A}"/>
    <cellStyle name="Output 2 3 10" xfId="18170" xr:uid="{705F0A40-2C2F-431F-8FB7-3CF67BD62D0F}"/>
    <cellStyle name="Output 2 3 2" xfId="7292" xr:uid="{674C268F-2C9D-4825-B4F5-837614F334F7}"/>
    <cellStyle name="Output 2 3 2 2" xfId="9966" xr:uid="{9C233F39-122C-4BA5-815E-62F0D3F427ED}"/>
    <cellStyle name="Output 2 3 2 2 2" xfId="21421" xr:uid="{CF584A31-B32B-46F4-BF9F-A04986EE5394}"/>
    <cellStyle name="Output 2 3 2 2 3" xfId="33506" xr:uid="{C0B9A8E7-C590-41E0-B816-D662935A793D}"/>
    <cellStyle name="Output 2 3 2 3" xfId="10692" xr:uid="{1C9FD0F8-E153-458C-B044-22722D7FCF12}"/>
    <cellStyle name="Output 2 3 2 3 2" xfId="22147" xr:uid="{81D683CC-B3FC-497C-B244-76216CF57113}"/>
    <cellStyle name="Output 2 3 2 3 3" xfId="34231" xr:uid="{F2E2B81A-32F1-40B3-BEB5-07F1BF13B960}"/>
    <cellStyle name="Output 2 3 2 4" xfId="12076" xr:uid="{A365DBC7-508A-4624-B877-414F5C7A1EFE}"/>
    <cellStyle name="Output 2 3 2 4 2" xfId="23531" xr:uid="{4DD46804-C481-4851-A541-A3C3D7142B79}"/>
    <cellStyle name="Output 2 3 2 4 3" xfId="35115" xr:uid="{F27F87D3-1754-4CE2-B7A0-435F522CB1DA}"/>
    <cellStyle name="Output 2 3 2 5" xfId="27008" xr:uid="{365D939B-7781-411F-A444-02378E78603F}"/>
    <cellStyle name="Output 2 3 2 5 2" xfId="37377" xr:uid="{D4F7AB68-7A99-4DCF-BE10-78C84FB58DBB}"/>
    <cellStyle name="Output 2 3 2 6" xfId="18810" xr:uid="{81B5AAA5-A5EA-4ADC-981D-A1342D304D8B}"/>
    <cellStyle name="Output 2 3 2 7" xfId="31049" xr:uid="{CC143953-7579-4ADC-BBA4-068B5103AB44}"/>
    <cellStyle name="Output 2 3 2 8" xfId="27883" xr:uid="{76B0D6E7-A510-4339-94C4-7CB9B2095168}"/>
    <cellStyle name="Output 2 3 3" xfId="5860" xr:uid="{13CF6B8B-A02B-495B-B929-6422FD65E979}"/>
    <cellStyle name="Output 2 3 3 2" xfId="9120" xr:uid="{38878A54-106D-40E8-8DAD-E40F3C611923}"/>
    <cellStyle name="Output 2 3 3 2 2" xfId="20575" xr:uid="{CF0348ED-AF32-4672-BC47-527E301243A2}"/>
    <cellStyle name="Output 2 3 3 2 3" xfId="32660" xr:uid="{51062DA4-172C-4DBA-8518-0F92497C22C3}"/>
    <cellStyle name="Output 2 3 3 3" xfId="8081" xr:uid="{E44407C9-7FC0-4604-ACAC-E6616F5EEEDD}"/>
    <cellStyle name="Output 2 3 3 3 2" xfId="19536" xr:uid="{E0BDBA97-8976-42E0-AB60-03BBC54306D9}"/>
    <cellStyle name="Output 2 3 3 3 3" xfId="31621" xr:uid="{A9EA94C7-9163-4DA8-8DF3-6577DCB1D5B9}"/>
    <cellStyle name="Output 2 3 3 4" xfId="25822" xr:uid="{3CCDEC0C-2F93-42B9-A9E7-381BCDB4D358}"/>
    <cellStyle name="Output 2 3 3 4 2" xfId="36537" xr:uid="{CE8099C1-DDD0-421A-A437-A46AE0C90500}"/>
    <cellStyle name="Output 2 3 3 5" xfId="17583" xr:uid="{E57BBE48-0718-444E-8BA4-60CBEEBF7113}"/>
    <cellStyle name="Output 2 3 3 6" xfId="30078" xr:uid="{F7AE7D26-C8C8-4D49-AEFE-6AECB0F176CE}"/>
    <cellStyle name="Output 2 3 3 7" xfId="30837" xr:uid="{06D76597-2F61-49F5-BC32-39B60AD10511}"/>
    <cellStyle name="Output 2 3 3 8" xfId="29122" xr:uid="{CE358FEE-DCB5-4070-827D-150EC6E2D672}"/>
    <cellStyle name="Output 2 3 4" xfId="5246" xr:uid="{199A214B-F8AF-4797-9F30-A500607BF9D3}"/>
    <cellStyle name="Output 2 3 4 2" xfId="17030" xr:uid="{0CAD586F-0B76-438A-AB0F-400AFC76A55A}"/>
    <cellStyle name="Output 2 3 4 3" xfId="29614" xr:uid="{D2877529-28D7-4148-8CA3-93A44B9BE398}"/>
    <cellStyle name="Output 2 3 5" xfId="8672" xr:uid="{F2BF9779-9158-47D2-BA29-0289B44F19CD}"/>
    <cellStyle name="Output 2 3 5 2" xfId="20127" xr:uid="{E5730D8E-EB1A-470F-B139-781ED4BDA5FB}"/>
    <cellStyle name="Output 2 3 5 3" xfId="32212" xr:uid="{FCEE9EE7-60D0-41A8-9C0C-CC03B7A1F611}"/>
    <cellStyle name="Output 2 3 6" xfId="9453" xr:uid="{77DFFB37-B374-456C-ADA2-698506D19E1C}"/>
    <cellStyle name="Output 2 3 6 2" xfId="20908" xr:uid="{AF9543BE-F60D-417A-84AE-F1BC5703F153}"/>
    <cellStyle name="Output 2 3 6 3" xfId="32993" xr:uid="{9CA252F4-067F-41B1-8CD6-0F93C6237A6D}"/>
    <cellStyle name="Output 2 3 7" xfId="25305" xr:uid="{4E9529EE-728E-4980-9A2D-A37F265F06AA}"/>
    <cellStyle name="Output 2 3 7 2" xfId="36152" xr:uid="{B0408EFA-7505-4550-A98C-8707429951FE}"/>
    <cellStyle name="Output 2 3 8" xfId="15147" xr:uid="{CB43BB32-3275-4800-9A3E-2343235956BD}"/>
    <cellStyle name="Output 2 3 9" xfId="28531" xr:uid="{8AA50B9A-AF21-46F4-827A-9EFCB671C534}"/>
    <cellStyle name="Output 2 4" xfId="3092" xr:uid="{C850A760-374F-47E1-BCCA-9172E7A26AB2}"/>
    <cellStyle name="Output 2 4 10" xfId="28729" xr:uid="{84350B60-DBB6-45DB-9D44-757AF122360B}"/>
    <cellStyle name="Output 2 4 2" xfId="7505" xr:uid="{7D72B920-AD9B-4DE6-A3C0-C35F12649785}"/>
    <cellStyle name="Output 2 4 2 2" xfId="10082" xr:uid="{BFC8D632-B93C-4343-9EBB-305420AE71EF}"/>
    <cellStyle name="Output 2 4 2 2 2" xfId="21537" xr:uid="{23B5CA4A-D4E0-4727-AD72-404F7ABDEF6A}"/>
    <cellStyle name="Output 2 4 2 2 3" xfId="33621" xr:uid="{A2184424-F260-4196-822F-52FAD037540F}"/>
    <cellStyle name="Output 2 4 2 3" xfId="10816" xr:uid="{BB727FE0-9838-42BF-BFD1-0417F5D8E744}"/>
    <cellStyle name="Output 2 4 2 3 2" xfId="22271" xr:uid="{E1580ED3-F9DB-4018-A805-B080E24FCB80}"/>
    <cellStyle name="Output 2 4 2 3 3" xfId="34355" xr:uid="{3DA2E813-E867-42BC-8C9F-850631269828}"/>
    <cellStyle name="Output 2 4 2 4" xfId="12289" xr:uid="{1783D407-FBA6-4EAF-9087-720587953544}"/>
    <cellStyle name="Output 2 4 2 4 2" xfId="23744" xr:uid="{280F0ECB-EBB3-458E-806C-41E9448363AB}"/>
    <cellStyle name="Output 2 4 2 4 3" xfId="35259" xr:uid="{B6267CB2-22F8-4D9A-A08E-7B1F2403316C}"/>
    <cellStyle name="Output 2 4 2 5" xfId="27221" xr:uid="{7EAA0608-D16A-4371-AE66-CA2B77913CBF}"/>
    <cellStyle name="Output 2 4 2 5 2" xfId="37520" xr:uid="{DD061F9C-ED36-4ABA-88B2-4867482B7F26}"/>
    <cellStyle name="Output 2 4 2 6" xfId="19023" xr:uid="{DC66F239-C2AB-45B6-B6EC-33483C6C1140}"/>
    <cellStyle name="Output 2 4 2 7" xfId="31192" xr:uid="{87DD19D8-BE1D-414D-B257-4C2A51AE8B6A}"/>
    <cellStyle name="Output 2 4 2 8" xfId="28315" xr:uid="{A1BBA684-9E88-4167-9E66-C7F52099B4F6}"/>
    <cellStyle name="Output 2 4 3" xfId="6074" xr:uid="{1807616B-AA3B-46BC-9DDF-15668C3D6A7D}"/>
    <cellStyle name="Output 2 4 3 2" xfId="9290" xr:uid="{4B58D828-9579-4A12-8924-14A32965E567}"/>
    <cellStyle name="Output 2 4 3 2 2" xfId="20745" xr:uid="{B934498B-0DEA-4B7C-9F3F-F8A44301D116}"/>
    <cellStyle name="Output 2 4 3 2 3" xfId="32830" xr:uid="{185EE0DB-E932-44BC-9AA6-F2C26FE2A2C5}"/>
    <cellStyle name="Output 2 4 3 3" xfId="8401" xr:uid="{495D2F19-8089-4664-9141-15A3E5C6F508}"/>
    <cellStyle name="Output 2 4 3 3 2" xfId="19856" xr:uid="{4E42C25B-7B60-4F92-9CC8-690CDE14BC6E}"/>
    <cellStyle name="Output 2 4 3 3 3" xfId="31941" xr:uid="{B9D42853-6253-4297-A6FC-9F8DE4AF6A92}"/>
    <cellStyle name="Output 2 4 3 4" xfId="26035" xr:uid="{A9FFF298-2265-4B82-B76B-D749E16D4957}"/>
    <cellStyle name="Output 2 4 3 4 2" xfId="36678" xr:uid="{E12BE1E2-C713-45FD-877C-4E20AE986C65}"/>
    <cellStyle name="Output 2 4 3 5" xfId="17796" xr:uid="{5BB459C5-D41B-477C-932D-A80821A7BE88}"/>
    <cellStyle name="Output 2 4 3 6" xfId="30222" xr:uid="{EA041FA7-DE21-4C6C-A3AA-8C12EC592CD2}"/>
    <cellStyle name="Output 2 4 3 7" xfId="36526" xr:uid="{C710AF6E-FF83-4AF6-A896-45A7D1F31748}"/>
    <cellStyle name="Output 2 4 3 8" xfId="37764" xr:uid="{26527EE1-C985-4BF0-ADD3-5067BA439CAA}"/>
    <cellStyle name="Output 2 4 4" xfId="4985" xr:uid="{08A38C42-5C38-4ECE-BD66-C000A2B970DA}"/>
    <cellStyle name="Output 2 4 4 2" xfId="16769" xr:uid="{0344A4AC-8157-4602-B460-20381B9BAC58}"/>
    <cellStyle name="Output 2 4 4 3" xfId="29417" xr:uid="{C78A8D11-1382-43C5-9E97-FC79F48F7178}"/>
    <cellStyle name="Output 2 4 5" xfId="8450" xr:uid="{4348AB7E-C037-4B30-98A4-E4D05B3F5E2B}"/>
    <cellStyle name="Output 2 4 5 2" xfId="19905" xr:uid="{BCF4EAAD-DE6C-43DD-92CF-52E9E72B9C7C}"/>
    <cellStyle name="Output 2 4 5 3" xfId="31990" xr:uid="{3A86A2F1-218D-4D12-8C78-EB6C6AD84400}"/>
    <cellStyle name="Output 2 4 6" xfId="9257" xr:uid="{7B41831C-0B8D-451C-BB89-B035E8D58978}"/>
    <cellStyle name="Output 2 4 6 2" xfId="20712" xr:uid="{C4735B13-C6C7-4186-A0AD-C9D76B826B0F}"/>
    <cellStyle name="Output 2 4 6 3" xfId="32797" xr:uid="{E3D37BA3-F410-4333-86B1-7D13630249C8}"/>
    <cellStyle name="Output 2 4 7" xfId="25044" xr:uid="{AC7C9229-13A1-42E2-B0D1-B580F49924F1}"/>
    <cellStyle name="Output 2 4 7 2" xfId="35956" xr:uid="{74EF93FB-11E3-444A-8EA7-E7A65A93D76B}"/>
    <cellStyle name="Output 2 4 8" xfId="14885" xr:uid="{1340E2E8-F6A2-44E5-8453-A2ED1981D29E}"/>
    <cellStyle name="Output 2 4 9" xfId="28333" xr:uid="{BB162011-3AC6-4F46-B424-1A09776272CB}"/>
    <cellStyle name="Output 2 5" xfId="3256" xr:uid="{7D3606C3-E1B2-439F-A796-80DF62610295}"/>
    <cellStyle name="Output 2 5 10" xfId="28673" xr:uid="{A8E36624-5FB0-419B-BFBE-D81B04BBD2D9}"/>
    <cellStyle name="Output 2 5 2" xfId="7733" xr:uid="{AD63D495-0210-46CB-A595-67B8E9420899}"/>
    <cellStyle name="Output 2 5 2 2" xfId="10171" xr:uid="{787C4C02-4DC8-48BB-B1FF-2D073A6013C0}"/>
    <cellStyle name="Output 2 5 2 2 2" xfId="21626" xr:uid="{3D131C96-2AB4-4904-A6E8-0DEA4F0189BA}"/>
    <cellStyle name="Output 2 5 2 2 3" xfId="33710" xr:uid="{C1BF5B20-9294-4347-85E7-0FEE9EE5AF38}"/>
    <cellStyle name="Output 2 5 2 3" xfId="10947" xr:uid="{895F5C32-4C8E-4BA3-9991-057A84EF0C58}"/>
    <cellStyle name="Output 2 5 2 3 2" xfId="22402" xr:uid="{0EA6D8A3-2F1B-4428-99E6-00E8BA27CB16}"/>
    <cellStyle name="Output 2 5 2 3 3" xfId="34486" xr:uid="{49F7EE4C-501F-473F-A4D2-051F660A5E51}"/>
    <cellStyle name="Output 2 5 2 4" xfId="12508" xr:uid="{C0D898B5-6C3B-45A3-9657-E5942ADAE622}"/>
    <cellStyle name="Output 2 5 2 4 2" xfId="23963" xr:uid="{25DF6FF0-F266-42A6-A1D8-9C46EF420EB8}"/>
    <cellStyle name="Output 2 5 2 4 3" xfId="35416" xr:uid="{EA2C4B37-1D69-4231-934D-FF5094E080E9}"/>
    <cellStyle name="Output 2 5 2 5" xfId="27440" xr:uid="{68D2E7F7-D225-420B-9A91-CDDD396DB25E}"/>
    <cellStyle name="Output 2 5 2 5 2" xfId="37675" xr:uid="{3B7ECC8B-698B-4EE3-AD85-D00E45EA35DF}"/>
    <cellStyle name="Output 2 5 2 6" xfId="19244" xr:uid="{3356BD3E-1D57-4F53-8993-305E4C90DDF4}"/>
    <cellStyle name="Output 2 5 2 7" xfId="31358" xr:uid="{B9F2DD71-572A-4DC9-B4FA-2E7802C4740A}"/>
    <cellStyle name="Output 2 5 2 8" xfId="30856" xr:uid="{2CEEDA5A-4163-41BD-BFED-7AD4041BADEE}"/>
    <cellStyle name="Output 2 5 3" xfId="6302" xr:uid="{6705EB78-9048-4552-8DEA-8B2B905FEC94}"/>
    <cellStyle name="Output 2 5 3 2" xfId="9470" xr:uid="{FDCB5D25-0177-4BC0-BF90-8DD457D811F9}"/>
    <cellStyle name="Output 2 5 3 2 2" xfId="20925" xr:uid="{596A61D0-C1F5-4F32-AF08-76D215AD2A56}"/>
    <cellStyle name="Output 2 5 3 2 3" xfId="33010" xr:uid="{F65B583C-6A6E-4A03-9365-8CF65D995FEA}"/>
    <cellStyle name="Output 2 5 3 3" xfId="9563" xr:uid="{7BCDFD99-8EF9-43F4-80D1-BE22341D7B16}"/>
    <cellStyle name="Output 2 5 3 3 2" xfId="21018" xr:uid="{028DEE33-71C6-4972-B42B-4F9896D71128}"/>
    <cellStyle name="Output 2 5 3 3 3" xfId="33103" xr:uid="{230F6827-373C-4AB5-A1B8-17CFD6B36ECE}"/>
    <cellStyle name="Output 2 5 3 4" xfId="26254" xr:uid="{1F3C6073-53E1-4947-973D-62DF2AE68A77}"/>
    <cellStyle name="Output 2 5 3 4 2" xfId="36834" xr:uid="{64B8F7FD-7917-4703-AB0B-E92C3AE118AB}"/>
    <cellStyle name="Output 2 5 3 5" xfId="18019" xr:uid="{30BA1D93-3D84-4066-8CB2-CEDCA0C15628}"/>
    <cellStyle name="Output 2 5 3 6" xfId="30391" xr:uid="{EB4B8B1A-36E6-4948-A135-61D4BAF92ABC}"/>
    <cellStyle name="Output 2 5 3 7" xfId="29192" xr:uid="{E5061210-4C40-445D-AF38-426694392930}"/>
    <cellStyle name="Output 2 5 3 8" xfId="35399" xr:uid="{ED70E998-C23F-424D-AB35-6F6DF9A5F244}"/>
    <cellStyle name="Output 2 5 4" xfId="5148" xr:uid="{496A3A9B-98E1-4779-9BEE-73E7CDF84C91}"/>
    <cellStyle name="Output 2 5 4 2" xfId="16932" xr:uid="{87BF82F4-18BC-40AB-ADE8-621B93293981}"/>
    <cellStyle name="Output 2 5 4 3" xfId="29580" xr:uid="{1BB1E50E-CA80-4BA2-8CE7-CAD7A2B49F11}"/>
    <cellStyle name="Output 2 5 5" xfId="8613" xr:uid="{0E79A8CD-2204-4878-BC64-83F1F07B74BE}"/>
    <cellStyle name="Output 2 5 5 2" xfId="20068" xr:uid="{312EE902-2858-4441-B4C9-3C5EA35C9C1C}"/>
    <cellStyle name="Output 2 5 5 3" xfId="32153" xr:uid="{A16BF8FA-FDBF-41D0-9513-66759186C408}"/>
    <cellStyle name="Output 2 5 6" xfId="10317" xr:uid="{F5FF66B2-8AD2-4C53-848E-26122A670C29}"/>
    <cellStyle name="Output 2 5 6 2" xfId="21772" xr:uid="{A6C9814C-7C48-478F-8E12-14D73DC2424B}"/>
    <cellStyle name="Output 2 5 6 3" xfId="33856" xr:uid="{B4AE8DC8-128C-4D02-ADC5-2013FAA4D4EA}"/>
    <cellStyle name="Output 2 5 7" xfId="25207" xr:uid="{FCE5116A-881C-4FDE-84FA-FFB05CB215DB}"/>
    <cellStyle name="Output 2 5 7 2" xfId="36119" xr:uid="{347DEAA3-CB30-4D99-858D-693F7514CBD3}"/>
    <cellStyle name="Output 2 5 8" xfId="15048" xr:uid="{4C7CD445-73A0-4281-B2C8-EF7445A7B1E9}"/>
    <cellStyle name="Output 2 5 9" xfId="28496" xr:uid="{3B0668FA-2B64-4721-81DF-65F9A8974A5D}"/>
    <cellStyle name="Output 2 6" xfId="6053" xr:uid="{BB3ABA75-59B2-49D2-B5BF-BAFB980FCB14}"/>
    <cellStyle name="Output 2 6 2" xfId="7484" xr:uid="{195DABDB-4854-412D-B53B-14ED75B03E39}"/>
    <cellStyle name="Output 2 6 2 2" xfId="10065" xr:uid="{3EF7B7C7-3D61-44ED-920C-0E82F38E18D9}"/>
    <cellStyle name="Output 2 6 2 2 2" xfId="21520" xr:uid="{B473D175-42F2-4456-93FB-140E29A57177}"/>
    <cellStyle name="Output 2 6 2 2 3" xfId="33604" xr:uid="{2B323D15-2CEB-4DFC-A2E1-D909A331A7C7}"/>
    <cellStyle name="Output 2 6 2 3" xfId="10795" xr:uid="{F82677D2-1186-40BC-806E-283F7C998BB0}"/>
    <cellStyle name="Output 2 6 2 3 2" xfId="22250" xr:uid="{43A143DB-70BA-48BA-9F1E-DCB7FAE59532}"/>
    <cellStyle name="Output 2 6 2 3 3" xfId="34334" xr:uid="{AB8E02CC-8660-4E44-A956-0BE6F60648F6}"/>
    <cellStyle name="Output 2 6 2 4" xfId="12268" xr:uid="{BEA9310C-171F-4A94-9159-D11CC8812530}"/>
    <cellStyle name="Output 2 6 2 4 2" xfId="23723" xr:uid="{8040BE74-6715-4FAD-8BD0-C3D8445197D8}"/>
    <cellStyle name="Output 2 6 2 4 3" xfId="35238" xr:uid="{61B8AE9B-5331-4EF5-A10D-7EB32FA4EA8B}"/>
    <cellStyle name="Output 2 6 2 5" xfId="27200" xr:uid="{E190E2FD-E013-46E6-B4FD-58DB85137887}"/>
    <cellStyle name="Output 2 6 2 5 2" xfId="37499" xr:uid="{EE507770-7476-439F-AD5E-4690D3F48655}"/>
    <cellStyle name="Output 2 6 2 6" xfId="19002" xr:uid="{F212BAA3-9B0E-430C-B1DB-241306684495}"/>
    <cellStyle name="Output 2 6 2 7" xfId="31171" xr:uid="{E4762DD0-AC07-4493-88A5-8CDFA69D76D0}"/>
    <cellStyle name="Output 2 6 2 8" xfId="35766" xr:uid="{57F0E671-60D0-44BE-9AF8-84B8DA42FFC7}"/>
    <cellStyle name="Output 2 6 3" xfId="9269" xr:uid="{93A3E8AC-1601-44C0-94A8-3FE2A7B563F6}"/>
    <cellStyle name="Output 2 6 3 2" xfId="20724" xr:uid="{86539EAB-6DD0-4919-AF66-14E733CE4C37}"/>
    <cellStyle name="Output 2 6 3 3" xfId="32809" xr:uid="{12A13043-B1E8-4C65-A501-DFF2AA9F9442}"/>
    <cellStyle name="Output 2 6 4" xfId="4104" xr:uid="{DE29AFD4-80FD-4015-8072-99AE9F821B9C}"/>
    <cellStyle name="Output 2 6 4 2" xfId="15889" xr:uid="{AAAD71A2-0649-487D-8D96-A3DDC8EB7FB0}"/>
    <cellStyle name="Output 2 6 4 3" xfId="28934" xr:uid="{BDA091FC-1AF2-4DED-85F2-6C3737CCEC55}"/>
    <cellStyle name="Output 2 6 5" xfId="26014" xr:uid="{9FA8A95B-AA38-4096-A115-5D0639E6AC4C}"/>
    <cellStyle name="Output 2 6 5 2" xfId="36657" xr:uid="{3F98F283-B93E-4453-85D5-1BB60ED98A4C}"/>
    <cellStyle name="Output 2 6 6" xfId="17775" xr:uid="{A8621B75-D95B-4049-9128-50F5A3A28354}"/>
    <cellStyle name="Output 2 6 7" xfId="30201" xr:uid="{FADD5A8E-9F2A-4FEA-B697-E485E8BFE1A7}"/>
    <cellStyle name="Output 2 6 8" xfId="29136" xr:uid="{FF4873BA-41B2-47CF-B9D6-465849DD819B}"/>
    <cellStyle name="Output 2 7" xfId="6717" xr:uid="{2986606B-9845-4B05-86F6-2A1DD77F0724}"/>
    <cellStyle name="Output 2 7 2" xfId="9695" xr:uid="{04C2F670-9367-4F8B-AA72-A35D6B738766}"/>
    <cellStyle name="Output 2 7 2 2" xfId="21150" xr:uid="{598B95FD-F3F1-4639-9E1C-11A5A42CF035}"/>
    <cellStyle name="Output 2 7 2 3" xfId="33235" xr:uid="{37A0AD11-7BD7-441F-8BC5-80DC6C2AC303}"/>
    <cellStyle name="Output 2 7 3" xfId="10431" xr:uid="{5D15EB41-614E-4E9E-BD5A-A73BF7D6FCE4}"/>
    <cellStyle name="Output 2 7 3 2" xfId="21886" xr:uid="{B2973423-737C-4FA1-A68F-43F2586A52F1}"/>
    <cellStyle name="Output 2 7 3 3" xfId="33970" xr:uid="{AF532FEC-F91C-4A9E-8E18-7AE551907DA6}"/>
    <cellStyle name="Output 2 7 4" xfId="11613" xr:uid="{0EA1DD85-7931-4164-A1E7-C6AAF45FAED6}"/>
    <cellStyle name="Output 2 7 4 2" xfId="23068" xr:uid="{AE2A1478-87AD-4ACB-B6FC-D9ED4BE91F6D}"/>
    <cellStyle name="Output 2 7 4 3" xfId="34798" xr:uid="{3465ED45-E3A6-4F28-9430-F3A05E2970ED}"/>
    <cellStyle name="Output 2 7 5" xfId="26478" xr:uid="{7D6CA856-A888-4115-AE50-8E07615966A6}"/>
    <cellStyle name="Output 2 7 5 2" xfId="36988" xr:uid="{7C0904F5-5B85-4D5E-98D5-2DDED9B03956}"/>
    <cellStyle name="Output 2 7 6" xfId="18304" xr:uid="{592DA584-5095-41AC-AE5E-07D9643CDF2C}"/>
    <cellStyle name="Output 2 7 7" xfId="30635" xr:uid="{DA73D721-9076-4D63-A628-0C25A95B0144}"/>
    <cellStyle name="Output 2 7 8" xfId="14014" xr:uid="{94D2D1E2-1951-4D77-A791-6E0687B682C7}"/>
    <cellStyle name="Output 2 8" xfId="5423" xr:uid="{58DEAA06-F5EF-4EFC-AAB5-D04E7021933E}"/>
    <cellStyle name="Output 2 8 2" xfId="8805" xr:uid="{4A425A5D-2F5F-4376-B73C-566C9C85FCED}"/>
    <cellStyle name="Output 2 8 2 2" xfId="20260" xr:uid="{10B97F43-2BF5-4DA9-8DB6-F9AA28C19CA1}"/>
    <cellStyle name="Output 2 8 2 3" xfId="32345" xr:uid="{5672B224-1E7B-4BE8-95E6-2C738CD36643}"/>
    <cellStyle name="Output 2 8 3" xfId="9672" xr:uid="{2CAD863D-1B01-4B56-B90C-FC65C9DB4E1D}"/>
    <cellStyle name="Output 2 8 3 2" xfId="21127" xr:uid="{F7012D9C-E192-4C91-A3C7-BF03333CF984}"/>
    <cellStyle name="Output 2 8 3 3" xfId="33212" xr:uid="{53F68620-D941-404D-B79A-1BB41B40279A}"/>
    <cellStyle name="Output 2 8 4" xfId="25482" xr:uid="{620518B2-71F5-4A42-BD39-17203F480006}"/>
    <cellStyle name="Output 2 8 4 2" xfId="36267" xr:uid="{C32705AC-C60A-42FF-A88C-BEDDBDB2B7B6}"/>
    <cellStyle name="Output 2 8 5" xfId="17207" xr:uid="{028592E9-04CC-4F7E-9305-8164415BDBE8}"/>
    <cellStyle name="Output 2 8 6" xfId="29723" xr:uid="{200C846A-6EA2-4E83-9AE5-BA341AACE826}"/>
    <cellStyle name="Output 2 8 7" xfId="37848" xr:uid="{3511B608-5FD9-4A30-8453-EE989D62DD94}"/>
    <cellStyle name="Output 2 8 8" xfId="27754" xr:uid="{2A32CE3C-8CEB-4DFE-97C0-9E88F110BF0D}"/>
    <cellStyle name="Output 2 9" xfId="4187" xr:uid="{3BC2AC89-37CC-49EC-AA08-77642B6DEFEC}"/>
    <cellStyle name="Output 2 9 2" xfId="15972" xr:uid="{4E7014A6-5A1F-48FD-9967-608ECED5151E}"/>
    <cellStyle name="Output 2 9 3" xfId="29017" xr:uid="{90F86B49-EC19-477C-ACCD-4FFC07CA4C6F}"/>
    <cellStyle name="Output 3" xfId="2175" xr:uid="{FABB06FB-4311-431B-8E22-A933440B8A65}"/>
    <cellStyle name="Output 3 10" xfId="4379" xr:uid="{65AA96AD-B692-4805-A9C5-2825F4BFAD8B}"/>
    <cellStyle name="Output 3 10 2" xfId="16163" xr:uid="{15C2DB00-CB18-486D-8BCB-CC319D62FA84}"/>
    <cellStyle name="Output 3 10 3" xfId="29142" xr:uid="{B6D43382-41B8-46B6-878B-76F713FD41EB}"/>
    <cellStyle name="Output 3 11" xfId="24270" xr:uid="{884EF94A-23BF-4FE7-8244-2E97ADE6848A}"/>
    <cellStyle name="Output 3 11 2" xfId="35575" xr:uid="{E7C1AD7E-6864-48F3-B4C5-18D17C3EB3BB}"/>
    <cellStyle name="Output 3 12" xfId="14062" xr:uid="{6443E6E6-CC8E-488E-84A2-490192244C85}"/>
    <cellStyle name="Output 3 13" xfId="27897" xr:uid="{3B692D38-A6A2-4A9F-9604-8D3CB12347CD}"/>
    <cellStyle name="Output 3 2" xfId="2988" xr:uid="{C2E0B03F-CF2B-487C-8325-CAA3C2D10465}"/>
    <cellStyle name="Output 3 2 10" xfId="28690" xr:uid="{9577F94E-DF2A-4688-A036-C9420A456503}"/>
    <cellStyle name="Output 3 2 2" xfId="7131" xr:uid="{A766D2CA-C062-4827-986A-64E11CF4D651}"/>
    <cellStyle name="Output 3 2 2 2" xfId="9855" xr:uid="{BC272607-4282-471B-ABD6-71E47F87056B}"/>
    <cellStyle name="Output 3 2 2 2 2" xfId="21310" xr:uid="{D397C40D-7C21-4A01-89CF-E6CAE2E1D7F5}"/>
    <cellStyle name="Output 3 2 2 2 3" xfId="33395" xr:uid="{D7A0C79C-6E49-49F3-89B8-3DE40866CDCE}"/>
    <cellStyle name="Output 3 2 2 3" xfId="10534" xr:uid="{E8BB490A-D6A8-4FBF-A799-E662A51FA6B3}"/>
    <cellStyle name="Output 3 2 2 3 2" xfId="21989" xr:uid="{6869BF64-8BFA-406B-A65E-4609E1905494}"/>
    <cellStyle name="Output 3 2 2 3 3" xfId="34073" xr:uid="{0E63917A-A846-479E-B52A-86B3A1019DF5}"/>
    <cellStyle name="Output 3 2 2 4" xfId="11981" xr:uid="{E3B15A99-5E64-4CB8-B9B7-CC1DFEE63A72}"/>
    <cellStyle name="Output 3 2 2 4 2" xfId="23436" xr:uid="{33850158-76C4-451A-86F3-6734BDBAD320}"/>
    <cellStyle name="Output 3 2 2 4 3" xfId="35022" xr:uid="{311ED396-817C-4A6E-AC25-CA56168A777F}"/>
    <cellStyle name="Output 3 2 2 5" xfId="26847" xr:uid="{98DB5641-C118-4B0A-B37F-89109EF58277}"/>
    <cellStyle name="Output 3 2 2 5 2" xfId="37218" xr:uid="{A1F5A7D9-977D-4E90-BF97-60A2C2A9978A}"/>
    <cellStyle name="Output 3 2 2 6" xfId="18692" xr:uid="{7AB6F7EB-BBCE-49FF-9A36-D454653E902F}"/>
    <cellStyle name="Output 3 2 2 7" xfId="30890" xr:uid="{7387D261-CF46-4862-849B-2B3FFD5266BA}"/>
    <cellStyle name="Output 3 2 2 8" xfId="30727" xr:uid="{FC8FD3D7-D4FC-46E6-8D97-675B6B879F04}"/>
    <cellStyle name="Output 3 2 3" xfId="5698" xr:uid="{E4354BE9-5160-44D9-AF47-27806E89DB7E}"/>
    <cellStyle name="Output 3 2 3 2" xfId="8960" xr:uid="{D92699BB-ABEA-4187-B65F-90F27D597033}"/>
    <cellStyle name="Output 3 2 3 2 2" xfId="20415" xr:uid="{BBCD7800-DDD1-45AF-BFBA-35DFAAA9728D}"/>
    <cellStyle name="Output 3 2 3 2 3" xfId="32500" xr:uid="{CEBE3183-FD83-49E6-8253-4CC6CCA15E07}"/>
    <cellStyle name="Output 3 2 3 3" xfId="9444" xr:uid="{07D3BACF-DA5D-43D2-B119-6AC48BA1C914}"/>
    <cellStyle name="Output 3 2 3 3 2" xfId="20899" xr:uid="{F16AB535-3EDD-4D4C-90F6-EB0BBCDD2B80}"/>
    <cellStyle name="Output 3 2 3 3 3" xfId="32984" xr:uid="{053D239E-5DC5-4E0D-A5AD-8B2A2B7747CA}"/>
    <cellStyle name="Output 3 2 3 4" xfId="25727" xr:uid="{493D9E27-FE46-4D46-9A4B-774F49A231ED}"/>
    <cellStyle name="Output 3 2 3 4 2" xfId="36443" xr:uid="{EBAC2333-B510-42E0-99F6-53ED180C12B6}"/>
    <cellStyle name="Output 3 2 3 5" xfId="17466" xr:uid="{EB4BCE97-5F56-466A-B892-566FA03C8ABB}"/>
    <cellStyle name="Output 3 2 3 6" xfId="29918" xr:uid="{1A16E891-CBE1-4107-8837-441105ED4D08}"/>
    <cellStyle name="Output 3 2 3 7" xfId="37068" xr:uid="{05331412-CBAC-4E6A-82F8-25949A373C8E}"/>
    <cellStyle name="Output 3 2 3 8" xfId="28060" xr:uid="{011102DC-5F94-4CAA-859B-5770038C591E}"/>
    <cellStyle name="Output 3 2 4" xfId="4881" xr:uid="{B00D97D8-02E0-4342-AE12-8C28AF74A1B7}"/>
    <cellStyle name="Output 3 2 4 2" xfId="16665" xr:uid="{7691847E-B728-4936-AFB1-A3E1D9D0D760}"/>
    <cellStyle name="Output 3 2 4 3" xfId="29372" xr:uid="{6A7723E6-83CA-4FBA-83EE-87C50C458E4A}"/>
    <cellStyle name="Output 3 2 5" xfId="8385" xr:uid="{34EC7F77-6DCA-4514-B194-96F93B32013E}"/>
    <cellStyle name="Output 3 2 5 2" xfId="19840" xr:uid="{D067C25F-D9E5-4CAD-9232-7100DD1F1363}"/>
    <cellStyle name="Output 3 2 5 3" xfId="31925" xr:uid="{A4D79FB9-33E1-4663-83B5-91C2F534E090}"/>
    <cellStyle name="Output 3 2 6" xfId="8205" xr:uid="{7BE91165-8D48-4BF9-9114-F34199CD7570}"/>
    <cellStyle name="Output 3 2 6 2" xfId="19660" xr:uid="{0771C8AF-3AB8-439B-8704-AEF4A6C527E3}"/>
    <cellStyle name="Output 3 2 6 3" xfId="31745" xr:uid="{72CB9118-E342-41EA-A7AD-47048DA33B16}"/>
    <cellStyle name="Output 3 2 7" xfId="24940" xr:uid="{C5F383C7-8DEC-46E3-9F9C-339947774C22}"/>
    <cellStyle name="Output 3 2 7 2" xfId="35910" xr:uid="{C4C8DBFD-6ACF-4E25-AC9C-E2993F6BBF0E}"/>
    <cellStyle name="Output 3 2 8" xfId="14781" xr:uid="{DD141DE4-6E39-49E6-8C5D-7671AD6DAD95}"/>
    <cellStyle name="Output 3 2 9" xfId="28294" xr:uid="{6E043AF3-03F6-496C-98A6-FD2B016D20CA}"/>
    <cellStyle name="Output 3 3" xfId="3354" xr:uid="{47B24E09-8BA2-4A3A-A84D-B35E761587E9}"/>
    <cellStyle name="Output 3 3 10" xfId="28689" xr:uid="{A9D9E975-7936-408A-B633-5D54FA921FF7}"/>
    <cellStyle name="Output 3 3 2" xfId="7293" xr:uid="{DA72FD64-FC28-48E4-BBF5-DB01FD9503D3}"/>
    <cellStyle name="Output 3 3 2 2" xfId="9967" xr:uid="{A560C90E-1B41-45B0-9F67-4F9A837DACAF}"/>
    <cellStyle name="Output 3 3 2 2 2" xfId="21422" xr:uid="{A5E96FC4-5A0F-4F57-98C3-1B18EB445FC4}"/>
    <cellStyle name="Output 3 3 2 2 3" xfId="33507" xr:uid="{A96A9329-201A-414E-AE60-EB45CF7D2D5C}"/>
    <cellStyle name="Output 3 3 2 3" xfId="10693" xr:uid="{1FD966A8-E720-41D8-BE32-C5F76A3CFB3D}"/>
    <cellStyle name="Output 3 3 2 3 2" xfId="22148" xr:uid="{4C56ECFF-B595-48EC-A6AF-6DAD85B097C1}"/>
    <cellStyle name="Output 3 3 2 3 3" xfId="34232" xr:uid="{59032146-FDDB-4FBB-9CB0-0D927A90265D}"/>
    <cellStyle name="Output 3 3 2 4" xfId="12077" xr:uid="{910CC446-BB50-4025-9C74-929650B315A6}"/>
    <cellStyle name="Output 3 3 2 4 2" xfId="23532" xr:uid="{69798332-2378-47CF-9CDF-D7CC63D969FB}"/>
    <cellStyle name="Output 3 3 2 4 3" xfId="35116" xr:uid="{F36A99F9-3C48-4E8E-BA37-9F956D774F0D}"/>
    <cellStyle name="Output 3 3 2 5" xfId="27009" xr:uid="{D2FE70BE-4AA6-4473-87C6-0E152BE38EF1}"/>
    <cellStyle name="Output 3 3 2 5 2" xfId="37378" xr:uid="{9E244E35-3EF5-4198-B71E-58C1ECA5E575}"/>
    <cellStyle name="Output 3 3 2 6" xfId="18811" xr:uid="{3D6FE063-6AEB-446B-AFA8-C80E97A7FD29}"/>
    <cellStyle name="Output 3 3 2 7" xfId="31050" xr:uid="{08227F5C-FDA5-4D65-9261-D27F40D61AE7}"/>
    <cellStyle name="Output 3 3 2 8" xfId="14007" xr:uid="{108C5AA2-85C7-4D9E-B1A1-5CFDFA16DD1C}"/>
    <cellStyle name="Output 3 3 3" xfId="5861" xr:uid="{C2D73363-F30D-4200-B785-FA5A74CF4C07}"/>
    <cellStyle name="Output 3 3 3 2" xfId="9121" xr:uid="{D659FD23-9FC9-4C40-B7E8-40B598028C13}"/>
    <cellStyle name="Output 3 3 3 2 2" xfId="20576" xr:uid="{401DC127-9EB2-40AC-980B-43B98DD3B294}"/>
    <cellStyle name="Output 3 3 3 2 3" xfId="32661" xr:uid="{B20EAE3D-A94F-417B-AB98-A6FFEA1A23FC}"/>
    <cellStyle name="Output 3 3 3 3" xfId="9234" xr:uid="{A4658650-FA65-4BEB-8E0E-834DA8415292}"/>
    <cellStyle name="Output 3 3 3 3 2" xfId="20689" xr:uid="{5B72FC54-4B6A-4808-8179-5322B5E6685B}"/>
    <cellStyle name="Output 3 3 3 3 3" xfId="32774" xr:uid="{32334A3C-CBCA-462E-8A96-241DB6338309}"/>
    <cellStyle name="Output 3 3 3 4" xfId="25823" xr:uid="{A3676F15-6AE4-44A2-9F65-FA5A5F7B1172}"/>
    <cellStyle name="Output 3 3 3 4 2" xfId="36538" xr:uid="{D794097F-E4B2-4689-875F-BB8724B7EB74}"/>
    <cellStyle name="Output 3 3 3 5" xfId="17584" xr:uid="{B4E573DD-5276-4021-A860-F092D4B88150}"/>
    <cellStyle name="Output 3 3 3 6" xfId="30079" xr:uid="{59A3CC3D-48AC-4033-80F1-C767778F3385}"/>
    <cellStyle name="Output 3 3 3 7" xfId="28072" xr:uid="{825D7A9D-7E1B-4EFF-88B1-B52F2481EB6C}"/>
    <cellStyle name="Output 3 3 3 8" xfId="13771" xr:uid="{2C49DC5E-1F32-48AD-8745-2ABEF1DD3DC5}"/>
    <cellStyle name="Output 3 3 4" xfId="5245" xr:uid="{A2E6F920-9741-4B8C-A916-C07816475322}"/>
    <cellStyle name="Output 3 3 4 2" xfId="17029" xr:uid="{7D56B877-14CC-455A-8121-09044F13F1BB}"/>
    <cellStyle name="Output 3 3 4 3" xfId="29613" xr:uid="{E6A2F0EF-C328-4ABF-B1AB-7407DF52869E}"/>
    <cellStyle name="Output 3 3 5" xfId="8671" xr:uid="{0A34C4C4-C5B4-4DCB-BE16-4A007E8673B2}"/>
    <cellStyle name="Output 3 3 5 2" xfId="20126" xr:uid="{8AF975A9-97EE-491E-A9BE-55D05B5390AB}"/>
    <cellStyle name="Output 3 3 5 3" xfId="32211" xr:uid="{251E18D0-89AE-4C2C-8395-DB680313AA42}"/>
    <cellStyle name="Output 3 3 6" xfId="8149" xr:uid="{EC1D98DA-F6C9-4613-BD71-564116869569}"/>
    <cellStyle name="Output 3 3 6 2" xfId="19604" xr:uid="{692A6B93-E619-446E-A8AC-3413BD98B129}"/>
    <cellStyle name="Output 3 3 6 3" xfId="31689" xr:uid="{C5E0C95C-12EA-42E1-ADFC-23E6AD45C41E}"/>
    <cellStyle name="Output 3 3 7" xfId="25304" xr:uid="{C7CBA8B4-A6D2-47C2-8EBA-80D8015DF35F}"/>
    <cellStyle name="Output 3 3 7 2" xfId="36151" xr:uid="{06195FDC-5A9C-4CC7-AD49-AED3766D2523}"/>
    <cellStyle name="Output 3 3 8" xfId="15146" xr:uid="{CC40E937-B251-4AA5-A1DC-599A48D81457}"/>
    <cellStyle name="Output 3 3 9" xfId="28530" xr:uid="{28ACD0B9-7467-4DEE-B8D4-57E5DC9CB270}"/>
    <cellStyle name="Output 3 4" xfId="3091" xr:uid="{2A9EC068-B963-410A-A4F5-9956DEA90A41}"/>
    <cellStyle name="Output 3 4 10" xfId="14284" xr:uid="{04CAD8E3-F694-4A55-B3BB-CA6AC0E2FFC0}"/>
    <cellStyle name="Output 3 4 2" xfId="7506" xr:uid="{D16DD10A-7150-4267-BB8C-5EDE7E15B9DE}"/>
    <cellStyle name="Output 3 4 2 2" xfId="10083" xr:uid="{16D74594-BC56-40DA-8E48-F96562E95F20}"/>
    <cellStyle name="Output 3 4 2 2 2" xfId="21538" xr:uid="{F4D73A93-14A6-491F-9A88-D8798F5990B6}"/>
    <cellStyle name="Output 3 4 2 2 3" xfId="33622" xr:uid="{B5D935CF-0248-439C-AA4B-6E0327435DE9}"/>
    <cellStyle name="Output 3 4 2 3" xfId="10817" xr:uid="{9CC4B1F4-7AC4-4B69-BC32-1991AE28BA45}"/>
    <cellStyle name="Output 3 4 2 3 2" xfId="22272" xr:uid="{C0980D0F-7830-45F2-B1C1-FD5011BA6C2B}"/>
    <cellStyle name="Output 3 4 2 3 3" xfId="34356" xr:uid="{B995D455-54B2-4FB6-AF71-EFEB1BEC2580}"/>
    <cellStyle name="Output 3 4 2 4" xfId="12290" xr:uid="{76854F50-6807-48ED-87E3-419D294EAB81}"/>
    <cellStyle name="Output 3 4 2 4 2" xfId="23745" xr:uid="{D5B04470-901B-4CB8-A3E2-E1F4A1FBDA72}"/>
    <cellStyle name="Output 3 4 2 4 3" xfId="35260" xr:uid="{4C8B5234-4D5D-4EE6-BB6B-A62CD986FB54}"/>
    <cellStyle name="Output 3 4 2 5" xfId="27222" xr:uid="{A76559E5-4D55-4BB4-A97E-F536FBB2DBE7}"/>
    <cellStyle name="Output 3 4 2 5 2" xfId="37521" xr:uid="{4E5DC628-0864-432A-921A-084D5423E243}"/>
    <cellStyle name="Output 3 4 2 6" xfId="19024" xr:uid="{10D8A3DB-BBF7-4B5F-88BB-B998ABED136A}"/>
    <cellStyle name="Output 3 4 2 7" xfId="31193" xr:uid="{7DA0BA82-A78A-492F-94AE-14E85BCD9847}"/>
    <cellStyle name="Output 3 4 2 8" xfId="35698" xr:uid="{48D5C794-AAFA-4784-9677-2D35D587ABB3}"/>
    <cellStyle name="Output 3 4 3" xfId="6075" xr:uid="{EAFF590F-E042-4C77-A4DE-F9014C09CFF7}"/>
    <cellStyle name="Output 3 4 3 2" xfId="9291" xr:uid="{32FCFD51-CA3B-4041-A66E-3F98F2FADF9E}"/>
    <cellStyle name="Output 3 4 3 2 2" xfId="20746" xr:uid="{27B1DFEB-3109-4A0B-99F9-3B9FFF5BD91F}"/>
    <cellStyle name="Output 3 4 3 2 3" xfId="32831" xr:uid="{28F47608-D505-4664-9795-ED3025004F3D}"/>
    <cellStyle name="Output 3 4 3 3" xfId="9652" xr:uid="{D6BB872A-F349-4CD1-A756-39B0115C7C7B}"/>
    <cellStyle name="Output 3 4 3 3 2" xfId="21107" xr:uid="{CD3E396D-2D3D-4C24-8ABC-A55355DA2586}"/>
    <cellStyle name="Output 3 4 3 3 3" xfId="33192" xr:uid="{7FC16FA8-46F3-437E-B963-96D66148F50E}"/>
    <cellStyle name="Output 3 4 3 4" xfId="26036" xr:uid="{A05E360B-735E-44DC-90D9-0E474CFDADDF}"/>
    <cellStyle name="Output 3 4 3 4 2" xfId="36679" xr:uid="{939A58A0-E235-4DEB-8845-B389AB1BDE34}"/>
    <cellStyle name="Output 3 4 3 5" xfId="17797" xr:uid="{4DA6B583-E5B1-49EC-95F0-7C78260EAD50}"/>
    <cellStyle name="Output 3 4 3 6" xfId="30223" xr:uid="{CDBB940C-3120-408B-AEF6-112487E0B886}"/>
    <cellStyle name="Output 3 4 3 7" xfId="34695" xr:uid="{56A0CE8C-E244-4C6D-B13E-6C4611A96423}"/>
    <cellStyle name="Output 3 4 3 8" xfId="13926" xr:uid="{154B26CE-A5F0-4D64-83D9-7245C97D2DF7}"/>
    <cellStyle name="Output 3 4 4" xfId="4984" xr:uid="{D8FA1B7E-6ABF-4A43-A3B7-25437A9B114C}"/>
    <cellStyle name="Output 3 4 4 2" xfId="16768" xr:uid="{93F963C4-762E-4EBB-B557-B419D2B702DF}"/>
    <cellStyle name="Output 3 4 4 3" xfId="29416" xr:uid="{5232F26F-2785-4658-87A7-2C5D00FC398B}"/>
    <cellStyle name="Output 3 4 5" xfId="8449" xr:uid="{8A05471C-39B3-4014-B063-8ECC97EBC58D}"/>
    <cellStyle name="Output 3 4 5 2" xfId="19904" xr:uid="{3D3C7511-2102-4D03-BE72-5713447C46A8}"/>
    <cellStyle name="Output 3 4 5 3" xfId="31989" xr:uid="{E746B38E-57A5-48DC-91D8-D2906E68E4F3}"/>
    <cellStyle name="Output 3 4 6" xfId="8107" xr:uid="{98C2B8C2-C299-4159-AA10-B5EFD659670F}"/>
    <cellStyle name="Output 3 4 6 2" xfId="19562" xr:uid="{FE4439C6-708A-4FA4-8EB3-B16B61832C5E}"/>
    <cellStyle name="Output 3 4 6 3" xfId="31647" xr:uid="{11803F73-17EE-413D-AC63-D558F3C5EFBC}"/>
    <cellStyle name="Output 3 4 7" xfId="25043" xr:uid="{92126EED-354D-4F65-BA9C-F284C7717FC5}"/>
    <cellStyle name="Output 3 4 7 2" xfId="35955" xr:uid="{41801187-F9CB-4A36-BEFD-C7383EFA820C}"/>
    <cellStyle name="Output 3 4 8" xfId="14884" xr:uid="{AB01DC3E-D6AF-456B-9842-3F4F9CE7087C}"/>
    <cellStyle name="Output 3 4 9" xfId="28332" xr:uid="{A81862E7-2846-40A8-B09B-F5ED2F2C504F}"/>
    <cellStyle name="Output 3 5" xfId="2871" xr:uid="{112C9917-BB6E-46C2-9CCF-7BF37CDE1E69}"/>
    <cellStyle name="Output 3 5 10" xfId="28688" xr:uid="{F11B5DD0-5514-40B5-B1EC-61AFB5C27ABB}"/>
    <cellStyle name="Output 3 5 2" xfId="7734" xr:uid="{4F5AD36B-D233-4986-A875-6602FA5C3E00}"/>
    <cellStyle name="Output 3 5 2 2" xfId="10172" xr:uid="{2E680F9B-2155-4725-936F-D4E73BD1F0EF}"/>
    <cellStyle name="Output 3 5 2 2 2" xfId="21627" xr:uid="{4845E2F0-629C-4C61-AD92-89F3A0C5CA2E}"/>
    <cellStyle name="Output 3 5 2 2 3" xfId="33711" xr:uid="{934C3E2E-810C-4C2A-AABE-C8136082A3EF}"/>
    <cellStyle name="Output 3 5 2 3" xfId="10948" xr:uid="{87F989FE-017C-447F-A168-B5CC63908862}"/>
    <cellStyle name="Output 3 5 2 3 2" xfId="22403" xr:uid="{29977475-091A-4D4C-96BD-BB30648CA255}"/>
    <cellStyle name="Output 3 5 2 3 3" xfId="34487" xr:uid="{7465A97C-39DD-4390-AFB2-A4EA7BFDFE56}"/>
    <cellStyle name="Output 3 5 2 4" xfId="12509" xr:uid="{389ADDF3-EBE7-45D3-9C62-243832099882}"/>
    <cellStyle name="Output 3 5 2 4 2" xfId="23964" xr:uid="{07E24BDC-E94C-4E1A-B8FD-AECA689D61E3}"/>
    <cellStyle name="Output 3 5 2 4 3" xfId="35417" xr:uid="{0EB96555-02FA-4FC5-9248-9B3414F0CF75}"/>
    <cellStyle name="Output 3 5 2 5" xfId="27441" xr:uid="{239E0E53-6298-4720-8719-DBE1A22A598B}"/>
    <cellStyle name="Output 3 5 2 5 2" xfId="37676" xr:uid="{791F461A-801B-444C-B385-892738D04AC2}"/>
    <cellStyle name="Output 3 5 2 6" xfId="19245" xr:uid="{933F33BA-707A-42B2-97B2-A8FDB3A03F87}"/>
    <cellStyle name="Output 3 5 2 7" xfId="31359" xr:uid="{57E9A908-882F-4F7B-95D0-D97000D73D2D}"/>
    <cellStyle name="Output 3 5 2 8" xfId="28111" xr:uid="{17245057-C7DE-4C0B-B3DB-A769A4B1583A}"/>
    <cellStyle name="Output 3 5 3" xfId="6303" xr:uid="{D449A1D9-33AB-479B-A193-9F2216251E6E}"/>
    <cellStyle name="Output 3 5 3 2" xfId="9471" xr:uid="{E606BF7F-A37B-4E0F-B3F3-7EBF38B369E9}"/>
    <cellStyle name="Output 3 5 3 2 2" xfId="20926" xr:uid="{409B2C6C-A01B-414E-A530-B3A46A0F09F0}"/>
    <cellStyle name="Output 3 5 3 2 3" xfId="33011" xr:uid="{02782ECF-0F4F-41D6-BDEF-90856DCA86C7}"/>
    <cellStyle name="Output 3 5 3 3" xfId="4380" xr:uid="{CC35CE30-F9B3-449F-B2F9-70FECF941771}"/>
    <cellStyle name="Output 3 5 3 3 2" xfId="16164" xr:uid="{1E17CB2F-14BB-45DD-87C0-575B71C16517}"/>
    <cellStyle name="Output 3 5 3 3 3" xfId="29143" xr:uid="{A69FC6A7-6397-41CD-8694-362253D0841F}"/>
    <cellStyle name="Output 3 5 3 4" xfId="26255" xr:uid="{E49447AF-5FF8-41FC-AE3F-1DEDE9481286}"/>
    <cellStyle name="Output 3 5 3 4 2" xfId="36835" xr:uid="{FFA6F9BC-983F-4DF5-9846-EC20EC13C9D5}"/>
    <cellStyle name="Output 3 5 3 5" xfId="18020" xr:uid="{EA246720-A97F-4218-9DFA-E565CD6D20DC}"/>
    <cellStyle name="Output 3 5 3 6" xfId="30392" xr:uid="{DE383A52-28C7-4047-B8FC-FFE3B5D34C93}"/>
    <cellStyle name="Output 3 5 3 7" xfId="37195" xr:uid="{E4A3A0A9-88D2-4B81-87FB-EF2697B74666}"/>
    <cellStyle name="Output 3 5 3 8" xfId="13731" xr:uid="{34569F1D-3C09-4D2C-918C-3C73DB08C974}"/>
    <cellStyle name="Output 3 5 4" xfId="4764" xr:uid="{7AD0AFD8-0D3D-4822-9250-87AF66736115}"/>
    <cellStyle name="Output 3 5 4 2" xfId="16548" xr:uid="{18DB6E35-A14B-4C27-9D39-5CC0CC94A16C}"/>
    <cellStyle name="Output 3 5 4 3" xfId="29255" xr:uid="{1E02C624-D9E9-448E-9CA4-D98744ED89BD}"/>
    <cellStyle name="Output 3 5 5" xfId="8268" xr:uid="{871663E7-3B88-4842-9C0D-91FBD8386DC8}"/>
    <cellStyle name="Output 3 5 5 2" xfId="19723" xr:uid="{310DEAFF-429A-4CFD-968D-C09C96D574FB}"/>
    <cellStyle name="Output 3 5 5 3" xfId="31808" xr:uid="{2E2D551D-CCAB-457A-AFDE-D09828F3177F}"/>
    <cellStyle name="Output 3 5 6" xfId="8669" xr:uid="{C0A28D54-EFDF-4ED8-A196-3C1FC7A41FD4}"/>
    <cellStyle name="Output 3 5 6 2" xfId="20124" xr:uid="{02664BE7-9774-452B-B6E8-AC60555C3C79}"/>
    <cellStyle name="Output 3 5 6 3" xfId="32209" xr:uid="{CF959A5B-C6C5-4549-83EE-425F132E28AF}"/>
    <cellStyle name="Output 3 5 7" xfId="24823" xr:uid="{BF926088-D4F1-479B-8DF7-D6AD57D1459C}"/>
    <cellStyle name="Output 3 5 7 2" xfId="35793" xr:uid="{C228CBB6-43FE-4CD5-8ECC-886EBAFAB3DC}"/>
    <cellStyle name="Output 3 5 8" xfId="14664" xr:uid="{8D103D3F-F38F-4FAC-9B5C-FE45F05EE3CA}"/>
    <cellStyle name="Output 3 5 9" xfId="28177" xr:uid="{95E46687-7DA9-4C37-9FA9-C4B00BC8B2A9}"/>
    <cellStyle name="Output 3 6" xfId="6054" xr:uid="{CDC6642B-CF6A-4CDD-AFA4-2C95C50B1B2F}"/>
    <cellStyle name="Output 3 6 2" xfId="7485" xr:uid="{ED7B8EA4-DAAD-4AD0-976A-E86EE3060B1E}"/>
    <cellStyle name="Output 3 6 2 2" xfId="10066" xr:uid="{12EC5833-E973-40CD-8C20-70005CA3EAF3}"/>
    <cellStyle name="Output 3 6 2 2 2" xfId="21521" xr:uid="{BD177950-A0BE-4856-81A8-813D214A6740}"/>
    <cellStyle name="Output 3 6 2 2 3" xfId="33605" xr:uid="{B20DF03E-FD34-4FB0-AA89-B59A7734658C}"/>
    <cellStyle name="Output 3 6 2 3" xfId="10796" xr:uid="{AD53773E-021B-40D5-82D4-0DDA5030F7C8}"/>
    <cellStyle name="Output 3 6 2 3 2" xfId="22251" xr:uid="{81DFA773-D327-4AAB-A391-5DBF5CF4FE3D}"/>
    <cellStyle name="Output 3 6 2 3 3" xfId="34335" xr:uid="{D4D3C129-D9D0-4317-B738-BA0442758CFC}"/>
    <cellStyle name="Output 3 6 2 4" xfId="12269" xr:uid="{D6E1B5DF-DA31-4BEF-9249-5D00660718FF}"/>
    <cellStyle name="Output 3 6 2 4 2" xfId="23724" xr:uid="{6E709CFC-93A0-4231-ABB4-E60D1A3E852B}"/>
    <cellStyle name="Output 3 6 2 4 3" xfId="35239" xr:uid="{9D1827EE-5418-4589-BC9C-669DF2EBF61E}"/>
    <cellStyle name="Output 3 6 2 5" xfId="27201" xr:uid="{94CEB369-1F48-4082-964E-610F2ABAC324}"/>
    <cellStyle name="Output 3 6 2 5 2" xfId="37500" xr:uid="{A6EC2B12-DB61-486C-BAEF-44783228FE9A}"/>
    <cellStyle name="Output 3 6 2 6" xfId="19003" xr:uid="{3EC1C89E-186D-423C-8DDD-FB7434EF9888}"/>
    <cellStyle name="Output 3 6 2 7" xfId="31172" xr:uid="{BEA1C210-0077-473A-A386-5189498DEC56}"/>
    <cellStyle name="Output 3 6 2 8" xfId="34718" xr:uid="{410672F4-97CD-459A-8239-6145C1D00D3B}"/>
    <cellStyle name="Output 3 6 3" xfId="9270" xr:uid="{39DD0005-A87C-4251-A9B8-D4C7FF0A017B}"/>
    <cellStyle name="Output 3 6 3 2" xfId="20725" xr:uid="{C9239E81-5D4E-41A1-8136-9672F3892B3B}"/>
    <cellStyle name="Output 3 6 3 3" xfId="32810" xr:uid="{80FD4B04-3038-46A5-B16F-DDC3A9FE9891}"/>
    <cellStyle name="Output 3 6 4" xfId="8757" xr:uid="{E3CC2457-816D-4C65-AA54-FF26762553EA}"/>
    <cellStyle name="Output 3 6 4 2" xfId="20212" xr:uid="{E84F0E89-B46C-4091-BA11-F87B13CC09F9}"/>
    <cellStyle name="Output 3 6 4 3" xfId="32297" xr:uid="{8E77B212-F4D6-4E67-B088-C4D461E807D8}"/>
    <cellStyle name="Output 3 6 5" xfId="26015" xr:uid="{DCFCE22F-C094-4D3E-9A50-A2D8D8C41CD8}"/>
    <cellStyle name="Output 3 6 5 2" xfId="36658" xr:uid="{98F28C93-675A-46DC-A5E7-5AF7D4EBFA7B}"/>
    <cellStyle name="Output 3 6 6" xfId="17776" xr:uid="{74C54D83-A594-43D3-969F-16B0E53DAF31}"/>
    <cellStyle name="Output 3 6 7" xfId="30202" xr:uid="{B7DD7B15-D56D-4812-B360-E32FEA665575}"/>
    <cellStyle name="Output 3 6 8" xfId="36416" xr:uid="{E508A3F5-FAD4-4589-98A9-4E38905C6AA5}"/>
    <cellStyle name="Output 3 7" xfId="6718" xr:uid="{D8BDC3C4-1ADD-427F-A045-B9ACBF5D8451}"/>
    <cellStyle name="Output 3 7 2" xfId="9696" xr:uid="{F1926005-F553-4A47-9401-708585CB49E9}"/>
    <cellStyle name="Output 3 7 2 2" xfId="21151" xr:uid="{0E1F0267-6515-4817-B53E-7BC83028ABCA}"/>
    <cellStyle name="Output 3 7 2 3" xfId="33236" xr:uid="{BEB510D0-4DCB-4226-B438-1351EF84F20D}"/>
    <cellStyle name="Output 3 7 3" xfId="10432" xr:uid="{7234343A-FA8B-42F9-8A23-9D18DE698E46}"/>
    <cellStyle name="Output 3 7 3 2" xfId="21887" xr:uid="{CFE237D8-CDB2-4329-BBB5-963FB0C1E12B}"/>
    <cellStyle name="Output 3 7 3 3" xfId="33971" xr:uid="{A1E2904C-441C-480B-BA8E-890A37C3F716}"/>
    <cellStyle name="Output 3 7 4" xfId="11614" xr:uid="{E10F7182-63FE-45AF-BFF6-9BD2D29E8F2D}"/>
    <cellStyle name="Output 3 7 4 2" xfId="23069" xr:uid="{A42F74AA-86D5-4C76-94D9-68A86BAA8689}"/>
    <cellStyle name="Output 3 7 4 3" xfId="34799" xr:uid="{ED5D8D17-5F91-4377-A8F5-895AA8FE0519}"/>
    <cellStyle name="Output 3 7 5" xfId="26479" xr:uid="{3D61E751-B5A3-4186-AA54-5264377093CF}"/>
    <cellStyle name="Output 3 7 5 2" xfId="36989" xr:uid="{3C2700AB-46C4-49DE-9BB6-68FA66E81FEA}"/>
    <cellStyle name="Output 3 7 6" xfId="18305" xr:uid="{86178155-61AA-4937-B55B-3D6E134B9F82}"/>
    <cellStyle name="Output 3 7 7" xfId="30636" xr:uid="{5018C78C-AEE4-46FF-9E98-DBDCB5DF670F}"/>
    <cellStyle name="Output 3 7 8" xfId="35939" xr:uid="{F5DD5A89-00AE-4D7F-BECD-29BC2765C22B}"/>
    <cellStyle name="Output 3 8" xfId="5424" xr:uid="{65485135-8379-4481-AFEC-3A286E77D6C1}"/>
    <cellStyle name="Output 3 8 2" xfId="8806" xr:uid="{0DACB611-924B-4CC7-8A6D-D08A33ED8328}"/>
    <cellStyle name="Output 3 8 2 2" xfId="20261" xr:uid="{58EF1372-AB2E-4930-983D-1B554C98DED9}"/>
    <cellStyle name="Output 3 8 2 3" xfId="32346" xr:uid="{1C3E0A16-A94D-4F1D-A803-8E7E37D21861}"/>
    <cellStyle name="Output 3 8 3" xfId="10311" xr:uid="{6D900E4E-2D70-43F0-BCF3-6B2F7C2F012C}"/>
    <cellStyle name="Output 3 8 3 2" xfId="21766" xr:uid="{C790731F-2434-43A8-968D-E63A36A2CCBD}"/>
    <cellStyle name="Output 3 8 3 3" xfId="33850" xr:uid="{15BCBFFD-B30E-40A5-A97A-8C6F5927EA07}"/>
    <cellStyle name="Output 3 8 4" xfId="25483" xr:uid="{1D9E9189-7A96-4E68-A5BB-49C732B18F4D}"/>
    <cellStyle name="Output 3 8 4 2" xfId="36268" xr:uid="{DB1940FA-ECBF-478F-A8D6-E12E9DAD010B}"/>
    <cellStyle name="Output 3 8 5" xfId="17208" xr:uid="{8C32D34F-C7DF-44E4-9AF4-0C3CBD98CAF6}"/>
    <cellStyle name="Output 3 8 6" xfId="29724" xr:uid="{49347489-846C-4C12-9EAA-5589209779A0}"/>
    <cellStyle name="Output 3 8 7" xfId="35526" xr:uid="{84171416-5591-4106-89D8-866E7401AD9D}"/>
    <cellStyle name="Output 3 8 8" xfId="37670" xr:uid="{2110066B-8F15-4BB2-93C0-922927419C12}"/>
    <cellStyle name="Output 3 9" xfId="4188" xr:uid="{6B3733EF-EDFC-4B70-8BF0-7762E7ED63C8}"/>
    <cellStyle name="Output 3 9 2" xfId="15973" xr:uid="{AAE7C937-BC53-41E2-8911-AC5609DE9EBD}"/>
    <cellStyle name="Output 3 9 3" xfId="29018" xr:uid="{14069BEC-5A29-4365-B7DD-04CC22D3B871}"/>
    <cellStyle name="Outputs" xfId="6808" xr:uid="{F6D59DA7-F9AC-48DD-8EDF-A3DA495D4017}"/>
    <cellStyle name="Per cent" xfId="11" builtinId="5"/>
    <cellStyle name="Percent 10" xfId="2176" xr:uid="{827AD84F-A2AB-478A-B01D-7B8EF1870B49}"/>
    <cellStyle name="Percent 10 2" xfId="6388" xr:uid="{A8E71961-EE5F-41BF-8427-00D09DFA55BE}"/>
    <cellStyle name="Percent 10 2 2" xfId="7817" xr:uid="{0F1DA126-C530-4F28-A25C-FE1C5C6D95BD}"/>
    <cellStyle name="Percent 10 2 2 2" xfId="12592" xr:uid="{B5A4E05B-015F-44EA-BF1B-4652D966B6E9}"/>
    <cellStyle name="Percent 10 2 2 2 2" xfId="24047" xr:uid="{43B1783C-49B7-491A-84BA-9C8BFA1327D7}"/>
    <cellStyle name="Percent 10 2 2 3" xfId="27524" xr:uid="{532A19ED-36DA-40D1-B5CC-CEC4F25E035D}"/>
    <cellStyle name="Percent 10 2 2 4" xfId="19328" xr:uid="{45941ABF-F522-4078-89A8-B08AB1E47913}"/>
    <cellStyle name="Percent 10 2 3" xfId="11475" xr:uid="{5FEDDA6C-D35C-42FB-8E8F-4D57A5262589}"/>
    <cellStyle name="Percent 10 2 3 2" xfId="22930" xr:uid="{D555B451-6FFF-4039-8220-B74E52AB9106}"/>
    <cellStyle name="Percent 10 2 4" xfId="26338" xr:uid="{C613093F-025B-40B6-BD18-B1F1F7A6AC05}"/>
    <cellStyle name="Percent 10 2 5" xfId="18104" xr:uid="{4F6089EA-B033-4875-8C0F-A4954CBE1790}"/>
    <cellStyle name="Percent 10 64" xfId="6778" xr:uid="{D26EBF0A-34EA-4E2C-8135-A8F628351DFF}"/>
    <cellStyle name="Percent 10 64 2" xfId="7992" xr:uid="{5965F968-EB0B-4CBF-80BB-38A1974E9147}"/>
    <cellStyle name="Percent 10 64 2 2" xfId="12690" xr:uid="{AB8C421D-F8FD-4D69-B76E-F8BA16B850D6}"/>
    <cellStyle name="Percent 10 64 2 2 2" xfId="24145" xr:uid="{3790E238-DB36-41B4-8077-7364C516CE20}"/>
    <cellStyle name="Percent 10 64 2 3" xfId="27690" xr:uid="{697554A3-0285-4AF0-A904-201A4034C1A7}"/>
    <cellStyle name="Percent 10 64 2 4" xfId="19447" xr:uid="{CE29DF71-27FB-4E35-8452-BA6253DC9EE8}"/>
    <cellStyle name="Percent 10 64 3" xfId="11661" xr:uid="{BC3270A9-7EBE-4224-898F-DB8B37C2CA72}"/>
    <cellStyle name="Percent 10 64 3 2" xfId="23116" xr:uid="{FFCF8CB6-7937-4EEC-A8DB-3954A572F092}"/>
    <cellStyle name="Percent 10 64 4" xfId="26526" xr:uid="{9662CD08-2B3D-42D6-9AE4-C6D884BBD2CF}"/>
    <cellStyle name="Percent 10 64 5" xfId="18359" xr:uid="{D0BDD745-D410-4756-8881-8A9B10385CE2}"/>
    <cellStyle name="Percent 11" xfId="2177" xr:uid="{22245FBC-EF65-4571-B391-4CFF078EBD67}"/>
    <cellStyle name="Percent 11 2 2" xfId="1023" xr:uid="{1016933D-17CA-42F2-9B96-167ECA36D965}"/>
    <cellStyle name="Percent 12" xfId="2178" xr:uid="{27F86809-7A4E-4DBF-BB4E-534877907643}"/>
    <cellStyle name="Percent 13" xfId="2179" xr:uid="{F59884B1-68C0-4AE0-B2F1-7BB01AC76215}"/>
    <cellStyle name="Percent 14" xfId="2180" xr:uid="{5D9545BD-CC48-4120-A344-8B1B2FEEE6E3}"/>
    <cellStyle name="Percent 15" xfId="2488" xr:uid="{7C1F7BEE-7870-42BC-8BFA-49BA5A5D1EEB}"/>
    <cellStyle name="Percent 15 2" xfId="6482" xr:uid="{36D8DE3C-2A20-4A67-B088-A4B9E34685D8}"/>
    <cellStyle name="Percent 15 3" xfId="4387" xr:uid="{F32836FE-AF28-42CF-A971-5E90D1A9DDB0}"/>
    <cellStyle name="Percent 15 3 2" xfId="16171" xr:uid="{C04B4282-0644-4377-BAC2-5267FF4970AD}"/>
    <cellStyle name="Percent 15 4" xfId="24452" xr:uid="{0C14301D-B3EA-4549-B199-9DC0F02A8E8B}"/>
    <cellStyle name="Percent 15 5" xfId="14286" xr:uid="{52ED8763-1EA4-476C-BD73-2FC3837CA90B}"/>
    <cellStyle name="Percent 16" xfId="1088" xr:uid="{6295C9A4-9651-43AB-95B1-FE85DA87B985}"/>
    <cellStyle name="Percent 17" xfId="16" xr:uid="{2E8686F9-AACE-4C48-9336-CFB7C6DD8C40}"/>
    <cellStyle name="Percent 2" xfId="3" xr:uid="{5ABB8A62-4686-417A-B382-C72AFC20321B}"/>
    <cellStyle name="Percent 2 10" xfId="1039" xr:uid="{D28AC9C9-4E60-47A1-9B15-7BC3EF3C90D9}"/>
    <cellStyle name="Percent 2 2" xfId="2181" xr:uid="{11852EB8-F544-4378-8897-5439941D18F6}"/>
    <cellStyle name="Percent 2 2 2" xfId="2182" xr:uid="{8DB2D27A-EDC8-47F8-9D49-1C74021A07EB}"/>
    <cellStyle name="Percent 2 2 2 2" xfId="5577" xr:uid="{3BE2B925-9B93-48B7-8657-1216163FB2BC}"/>
    <cellStyle name="Percent 2 2 3" xfId="2183" xr:uid="{1F12515A-41C7-4787-A0D0-86C689DD2F4F}"/>
    <cellStyle name="Percent 2 3" xfId="2184" xr:uid="{0D3CEA2D-380D-425B-8B9D-CC2312265712}"/>
    <cellStyle name="Percent 2 3 2" xfId="2185" xr:uid="{F50E4C0E-12B6-4B0B-A9B5-816C5D364526}"/>
    <cellStyle name="Percent 2 3 2 2" xfId="5578" xr:uid="{1EC1D7CD-2DD9-4C8D-9A12-4011EAA75DEC}"/>
    <cellStyle name="Percent 2 4" xfId="2186" xr:uid="{FA220548-2071-4974-AD68-2B32B5D9FC48}"/>
    <cellStyle name="Percent 2 5" xfId="2380" xr:uid="{31D66FC6-17E2-4793-AD8C-CFDABB28CEE7}"/>
    <cellStyle name="Percent 2 6" xfId="2482" xr:uid="{2D44DB2A-C45C-49EE-A35B-FFFEE1B46066}"/>
    <cellStyle name="Percent 2 65" xfId="1033" xr:uid="{565D05D0-A487-4894-ACCA-8C3B69D4B134}"/>
    <cellStyle name="Percent 2 7" xfId="1104" xr:uid="{FDA2D882-9B88-468A-978E-EB7633137942}"/>
    <cellStyle name="Percent 2 8" xfId="54" xr:uid="{1E12C856-D73D-43F8-80F5-6ECEA0C64115}"/>
    <cellStyle name="Percent 3" xfId="9" xr:uid="{0B3AEE8E-4412-439E-9C6E-17B15770F237}"/>
    <cellStyle name="Percent 3 10" xfId="90" xr:uid="{E50C5C05-8C9D-4E11-A81E-19D67AB32988}"/>
    <cellStyle name="Percent 3 2" xfId="159" xr:uid="{642A3522-0316-4F29-89FB-39CA06BC1A04}"/>
    <cellStyle name="Percent 3 2 2" xfId="260" xr:uid="{E7FA63C0-FC72-472B-BFFF-C318B96BD5FF}"/>
    <cellStyle name="Percent 3 2 2 2" xfId="691" xr:uid="{9333B825-4B68-4426-82FC-D2FF167E0E3E}"/>
    <cellStyle name="Percent 3 2 2 2 2" xfId="3817" xr:uid="{4EB3929C-0819-4B25-AFB8-14E05F4F3C06}"/>
    <cellStyle name="Percent 3 2 2 2 2 2" xfId="15605" xr:uid="{463A9548-2093-4A3F-B75E-A7DD7B9CCA56}"/>
    <cellStyle name="Percent 3 2 2 2 3" xfId="13338" xr:uid="{E89807F5-48DA-435B-B066-4C781BDA8496}"/>
    <cellStyle name="Percent 3 2 2 3" xfId="476" xr:uid="{2860BD3F-5060-4314-B375-E5FDF1C808E0}"/>
    <cellStyle name="Percent 3 2 2 3 2" xfId="13124" xr:uid="{752E5E1F-FE9A-4DF0-9F7C-017AFB697D9F}"/>
    <cellStyle name="Percent 3 2 2 4" xfId="893" xr:uid="{4D6B866E-CFEE-4E9C-B2EA-D285A359535B}"/>
    <cellStyle name="Percent 3 2 2 4 2" xfId="13540" xr:uid="{F8457B8D-33CF-41BE-B917-90C978D324E5}"/>
    <cellStyle name="Percent 3 2 2 5" xfId="3607" xr:uid="{2D430CBF-7ED8-49BA-AC88-4AE84279240F}"/>
    <cellStyle name="Percent 3 2 2 5 2" xfId="15395" xr:uid="{FE825EAF-41A6-4F73-B1A3-C6A332C63ECA}"/>
    <cellStyle name="Percent 3 2 2 6" xfId="6483" xr:uid="{B7642E29-7496-411D-9E3C-16552DDCDBFD}"/>
    <cellStyle name="Percent 3 2 2 7" xfId="12911" xr:uid="{88E86E13-4DB3-41D9-AB90-784B9585454B}"/>
    <cellStyle name="Percent 3 2 3" xfId="590" xr:uid="{5D872152-8640-47E5-9A9C-FC5915328ABD}"/>
    <cellStyle name="Percent 3 2 3 2" xfId="2493" xr:uid="{94B784D8-E85A-45B9-9B16-C78E037DD54B}"/>
    <cellStyle name="Percent 3 2 3 3" xfId="3716" xr:uid="{4F41A40F-49CF-4C9E-92E7-22DFDB7F3A04}"/>
    <cellStyle name="Percent 3 2 3 3 2" xfId="15504" xr:uid="{CA186566-072D-437A-9799-E4C3887F3E30}"/>
    <cellStyle name="Percent 3 2 3 4" xfId="13237" xr:uid="{1510DE16-3F5B-4C83-B21C-6AA4CC7FF195}"/>
    <cellStyle name="Percent 3 2 4" xfId="375" xr:uid="{5080509B-D2BA-400A-82FD-DA3CF6C5DC24}"/>
    <cellStyle name="Percent 3 2 4 2" xfId="13023" xr:uid="{BBDC9165-06A8-45A9-B14A-0E10B8121664}"/>
    <cellStyle name="Percent 3 2 5" xfId="797" xr:uid="{96F79DDE-85AC-4CBA-91E9-98298645C54E}"/>
    <cellStyle name="Percent 3 2 5 2" xfId="13444" xr:uid="{660987CF-2D3C-48F2-903F-303ED5CC0A1A}"/>
    <cellStyle name="Percent 3 2 6" xfId="3506" xr:uid="{A2AABE0E-56C3-42DE-8CEF-08D3BC294848}"/>
    <cellStyle name="Percent 3 2 6 2" xfId="15294" xr:uid="{96EB23AD-69A5-4A8F-8484-55D9B3F4675B}"/>
    <cellStyle name="Percent 3 2 7" xfId="12810" xr:uid="{2E80CB38-D92C-430D-8F0A-905653698990}"/>
    <cellStyle name="Percent 3 3" xfId="210" xr:uid="{DCE47C90-19CC-47CF-A5AD-B1B34A110CEB}"/>
    <cellStyle name="Percent 3 3 2" xfId="641" xr:uid="{256FD587-F80B-4974-B702-DC155AE5AEEA}"/>
    <cellStyle name="Percent 3 3 2 2" xfId="3767" xr:uid="{E2877B35-5DF5-489A-9B96-6C544989920F}"/>
    <cellStyle name="Percent 3 3 2 2 2" xfId="15555" xr:uid="{ACBB5D19-9CE8-45F7-A82A-219FBB5A26FE}"/>
    <cellStyle name="Percent 3 3 2 3" xfId="13288" xr:uid="{E858F230-F2FC-4A9B-B4C1-FB7371DD57A6}"/>
    <cellStyle name="Percent 3 3 3" xfId="426" xr:uid="{C0BCAB6C-3099-4E2E-AF00-181BE66C4781}"/>
    <cellStyle name="Percent 3 3 3 2" xfId="13074" xr:uid="{66E8975B-2F33-467D-BBAE-82427FF1A7D7}"/>
    <cellStyle name="Percent 3 3 4" xfId="845" xr:uid="{FD3EF015-6BD2-46BC-BCD0-A46F62048AD7}"/>
    <cellStyle name="Percent 3 3 4 2" xfId="13492" xr:uid="{A3B6592A-602C-4676-9A80-CB05C58B4E5F}"/>
    <cellStyle name="Percent 3 3 5" xfId="3557" xr:uid="{8AC79B65-13F7-4BCA-AC9A-1D39B1CE1BBE}"/>
    <cellStyle name="Percent 3 3 5 2" xfId="15345" xr:uid="{7B2D695B-C6D4-4BA3-ACEB-987C333A6C9C}"/>
    <cellStyle name="Percent 3 3 6" xfId="6781" xr:uid="{12E2658A-4381-4249-B7CE-9F893CB2E75D}"/>
    <cellStyle name="Percent 3 3 7" xfId="12861" xr:uid="{8F2828C8-EFB4-45EA-90F1-36354011EC10}"/>
    <cellStyle name="Percent 3 4" xfId="534" xr:uid="{133DF31D-5094-41D8-A695-AF087FCEB3E6}"/>
    <cellStyle name="Percent 3 4 2" xfId="985" xr:uid="{85985A95-79BA-4080-811C-50BBDBA55515}"/>
    <cellStyle name="Percent 3 4 3" xfId="3660" xr:uid="{32C7CDDF-01D8-4E45-AD48-93AA50707C9D}"/>
    <cellStyle name="Percent 3 4 3 2" xfId="15448" xr:uid="{4900D1A4-00A2-4042-A674-E80EDBFE800C}"/>
    <cellStyle name="Percent 3 4 4" xfId="13181" xr:uid="{71C87487-C16F-43F1-A821-4BC379A8F776}"/>
    <cellStyle name="Percent 3 5" xfId="319" xr:uid="{7A7A4115-5877-42A0-A88E-FF15A1814978}"/>
    <cellStyle name="Percent 3 5 2" xfId="1008" xr:uid="{2B4307E8-EBD1-4D6E-80CA-6702E72F479F}"/>
    <cellStyle name="Percent 3 5 2 2" xfId="13631" xr:uid="{75D863C7-22EA-40E0-892C-8343E404C32A}"/>
    <cellStyle name="Percent 3 5 3" xfId="12967" xr:uid="{3E91C073-0205-4410-B472-778BE64D1278}"/>
    <cellStyle name="Percent 3 6" xfId="2187" xr:uid="{79312CB9-E050-4994-83CC-89170AB40D11}"/>
    <cellStyle name="Percent 3 7" xfId="744" xr:uid="{8E6E5922-105E-4DEB-A9ED-EFF7B2C1002D}"/>
    <cellStyle name="Percent 3 7 2" xfId="13391" xr:uid="{6D6F0677-3ADF-42E8-800F-DB703586E97C}"/>
    <cellStyle name="Percent 3 8" xfId="3450" xr:uid="{8DE2685D-E40C-4BA5-9526-BA675A976767}"/>
    <cellStyle name="Percent 3 8 2" xfId="15238" xr:uid="{AF263060-81A1-423B-9401-6F4EA27EAEF6}"/>
    <cellStyle name="Percent 3 9" xfId="12748" xr:uid="{B38980DE-60D3-4676-B495-7B6FAF1F7A0E}"/>
    <cellStyle name="Percent 4" xfId="137" xr:uid="{A228DBFC-3978-4629-9293-D4E2E062306E}"/>
    <cellStyle name="Percent 4 2" xfId="992" xr:uid="{48012AC3-A7CD-49D2-9456-CFF48580CE1A}"/>
    <cellStyle name="Percent 4 2 2" xfId="2190" xr:uid="{98FD5897-11EB-41D8-B2A7-888FF1510E0A}"/>
    <cellStyle name="Percent 4 2 3" xfId="2189" xr:uid="{6D1BEDF3-2625-44E3-9C5F-C4583F02E6D6}"/>
    <cellStyle name="Percent 4 3" xfId="2191" xr:uid="{EA378D83-326F-432C-8BB7-5597E9646746}"/>
    <cellStyle name="Percent 4 4" xfId="2188" xr:uid="{DEC284C5-D983-426C-A8A5-A920E1E23146}"/>
    <cellStyle name="Percent 4 4 2" xfId="6785" xr:uid="{01ECEAA6-2F86-44D8-9D67-BFEBE447DB06}"/>
    <cellStyle name="Percent 5" xfId="290" xr:uid="{5B558891-CD6E-4B41-BAD9-ABDA6A349A36}"/>
    <cellStyle name="Percent 5 2" xfId="721" xr:uid="{3B2DA4B6-1666-41E7-8297-2EBD0856C7B8}"/>
    <cellStyle name="Percent 5 2 2" xfId="2192" xr:uid="{07D54958-682A-4CF0-842C-BD7ED31391A5}"/>
    <cellStyle name="Percent 5 2 3" xfId="3847" xr:uid="{3E8E3465-84B8-4EB6-930D-3AE7F108972C}"/>
    <cellStyle name="Percent 5 2 3 2" xfId="15635" xr:uid="{ABE15CFF-F850-46DE-A505-2890F8206EB3}"/>
    <cellStyle name="Percent 5 2 4" xfId="6790" xr:uid="{CC4727A7-01BA-47EA-A092-F08A52370F3B}"/>
    <cellStyle name="Percent 5 2 5" xfId="13368" xr:uid="{0D315E55-E74A-476A-A6BD-2DF454E1B893}"/>
    <cellStyle name="Percent 5 3" xfId="506" xr:uid="{139EC4EA-1965-4510-9DEE-6A2F4527976B}"/>
    <cellStyle name="Percent 5 3 2" xfId="13154" xr:uid="{90A98D7C-E58D-4A30-8A93-02F23BC9D427}"/>
    <cellStyle name="Percent 5 4" xfId="921" xr:uid="{FD6B5597-ED38-4A23-B91F-16DBF9818A3D}"/>
    <cellStyle name="Percent 5 4 2" xfId="13568" xr:uid="{6CB04E77-519E-48AB-A7F2-3ED06B1E2FEF}"/>
    <cellStyle name="Percent 5 5" xfId="3637" xr:uid="{868CA95F-07EC-4BDC-B6D7-8D433C931CCC}"/>
    <cellStyle name="Percent 5 5 2" xfId="15425" xr:uid="{657F92DF-B45B-4A38-B031-9D54967FA5A1}"/>
    <cellStyle name="Percent 5 6" xfId="12941" xr:uid="{3C191DB2-EE86-4160-B763-8C7E46096A20}"/>
    <cellStyle name="Percent 6" xfId="939" xr:uid="{3B6A146E-C84C-4C74-AD13-34FA69B2A90C}"/>
    <cellStyle name="Percent 6 2" xfId="2194" xr:uid="{526FA4AC-7C1F-4BEC-AF9B-216E2E5B7E97}"/>
    <cellStyle name="Percent 6 3" xfId="2193" xr:uid="{C274438D-2890-4111-996A-73B040B13E83}"/>
    <cellStyle name="Percent 6 3 2" xfId="6793" xr:uid="{E20B2087-2AC9-4C09-8578-108295DBEDDE}"/>
    <cellStyle name="Percent 6 4" xfId="13581" xr:uid="{48C0C3A4-BB96-49D6-AE32-B4C7D56DF051}"/>
    <cellStyle name="Percent 7" xfId="996" xr:uid="{BBC60566-3CAA-4BB6-A27D-C19E4BB7B191}"/>
    <cellStyle name="Percent 7 2" xfId="2195" xr:uid="{7E643CF7-E42E-48F7-9F3A-CD76F14F90F9}"/>
    <cellStyle name="Percent 7 2 2" xfId="6796" xr:uid="{0E0AB1D0-87B5-4CFA-9D19-99C5F83EF5F3}"/>
    <cellStyle name="Percent 8" xfId="1080" xr:uid="{AC535AD9-CA7D-4DB3-A9FE-CE17CD94BE03}"/>
    <cellStyle name="Percent 8 2" xfId="2197" xr:uid="{09A3A9DE-E562-445F-90F4-568D0C09CF95}"/>
    <cellStyle name="Percent 8 3" xfId="2196" xr:uid="{02AEB3A2-7B49-4D51-9C46-AC82B1CB2229}"/>
    <cellStyle name="Percent 8 3 2" xfId="6484" xr:uid="{12CC646A-FE8F-44B1-9A9F-7F9A094D6EE3}"/>
    <cellStyle name="Percent 9" xfId="1092" xr:uid="{62A15BCD-9970-43E2-B5D8-D786C81966FE}"/>
    <cellStyle name="Percent 9 2" xfId="2198" xr:uid="{20F345F5-EFFD-4ECE-BDA2-099E9C3C621F}"/>
    <cellStyle name="Percent 9 2 2" xfId="6485" xr:uid="{CF1A9B8B-5A1D-495E-9549-67AB084E734D}"/>
    <cellStyle name="Percent 9 3" xfId="6486" xr:uid="{C4C09455-0727-464B-9348-3D2065DA1D79}"/>
    <cellStyle name="Pre-inputted cells" xfId="2199" xr:uid="{4122504E-292A-492C-8671-0C2326239E1F}"/>
    <cellStyle name="Pre-inputted cells 10" xfId="6910" xr:uid="{57EC2607-6CAA-43E9-988B-6B5728837519}"/>
    <cellStyle name="Pre-inputted cells 10 2" xfId="11770" xr:uid="{3E8481A5-A364-4D03-8EF5-74960D7A1EA7}"/>
    <cellStyle name="Pre-inputted cells 10 2 2" xfId="23225" xr:uid="{3D5FA30F-3FD6-4FC5-9937-04E213EC29DF}"/>
    <cellStyle name="Pre-inputted cells 10 2 3" xfId="34877" xr:uid="{AFE092AA-724E-4B14-82A1-B769B13681F2}"/>
    <cellStyle name="Pre-inputted cells 10 3" xfId="26635" xr:uid="{7F46E931-531D-4D55-BC26-4970A86D9659}"/>
    <cellStyle name="Pre-inputted cells 10 3 2" xfId="37074" xr:uid="{D82286D3-46C3-41E0-B203-428BC8E0B399}"/>
    <cellStyle name="Pre-inputted cells 10 4" xfId="18476" xr:uid="{03399521-49EA-4C57-9CA9-A53FDEBE61FC}"/>
    <cellStyle name="Pre-inputted cells 10 5" xfId="30737" xr:uid="{AFA3622B-CEB9-45DC-8CD3-85134FBFFE34}"/>
    <cellStyle name="Pre-inputted cells 11" xfId="5425" xr:uid="{4C760FC8-ACF6-4178-BC93-904BABE6837B}"/>
    <cellStyle name="Pre-inputted cells 11 2" xfId="25484" xr:uid="{C5EB1817-DDEE-46FE-A1DF-653A7D6CE9B1}"/>
    <cellStyle name="Pre-inputted cells 11 2 2" xfId="36269" xr:uid="{3DB6748D-6343-4745-A71B-C8A013EFC89F}"/>
    <cellStyle name="Pre-inputted cells 11 3" xfId="17209" xr:uid="{5BC57E26-2426-49ED-B4BB-CF3EC8AE9CCD}"/>
    <cellStyle name="Pre-inputted cells 11 4" xfId="29725" xr:uid="{D4C18D8A-E744-44B9-BF0C-DB2B066541B7}"/>
    <cellStyle name="Pre-inputted cells 12" xfId="11193" xr:uid="{99ADC92A-31B4-4A1D-B4FF-6ACEA7749442}"/>
    <cellStyle name="Pre-inputted cells 12 2" xfId="22648" xr:uid="{2FD6CA10-60A3-4106-92D7-68D5EF59D20F}"/>
    <cellStyle name="Pre-inputted cells 12 3" xfId="34659" xr:uid="{03EC3FA2-5099-40C4-9042-9AE2A1CCF1BD}"/>
    <cellStyle name="Pre-inputted cells 13" xfId="24271" xr:uid="{D8CA2823-FA85-4DF8-93B5-34ED97C6772D}"/>
    <cellStyle name="Pre-inputted cells 13 2" xfId="35576" xr:uid="{EC1BAD70-4B84-4553-A542-511B438ADA54}"/>
    <cellStyle name="Pre-inputted cells 14" xfId="14068" xr:uid="{97332252-B579-4B64-8D69-9A667BC77536}"/>
    <cellStyle name="Pre-inputted cells 15" xfId="27905" xr:uid="{B6D2682E-D7D6-47AB-A114-D93AD38D9FE9}"/>
    <cellStyle name="Pre-inputted cells 2" xfId="2200" xr:uid="{4D3D5478-D555-455E-9125-D9F518733AF1}"/>
    <cellStyle name="Pre-inputted cells 2 2" xfId="2201" xr:uid="{6229D251-20EB-4BE1-B3CF-A313141450CD}"/>
    <cellStyle name="Pre-inputted cells 2 2 2" xfId="5701" xr:uid="{3E423C39-36D1-4C7B-BC9A-E16B936096B3}"/>
    <cellStyle name="Pre-inputted cells 2 2 2 2" xfId="7134" xr:uid="{2D15FAF9-9212-42CF-8843-4A108D535B7D}"/>
    <cellStyle name="Pre-inputted cells 2 2 2 2 2" xfId="9858" xr:uid="{F57FE29C-084C-486F-AC20-C82355A0E0CD}"/>
    <cellStyle name="Pre-inputted cells 2 2 2 2 2 2" xfId="21313" xr:uid="{F1CAE053-782C-489B-9D17-4AE3D73B8B9E}"/>
    <cellStyle name="Pre-inputted cells 2 2 2 2 2 3" xfId="33398" xr:uid="{18DE795B-C7A9-4206-B965-C3C59C27A722}"/>
    <cellStyle name="Pre-inputted cells 2 2 2 2 3" xfId="10537" xr:uid="{2C7553CC-7A31-4214-8A8F-E297C639AF89}"/>
    <cellStyle name="Pre-inputted cells 2 2 2 2 3 2" xfId="21992" xr:uid="{0A30C7E3-9BC4-4101-898A-0EAB9C55C618}"/>
    <cellStyle name="Pre-inputted cells 2 2 2 2 3 3" xfId="34076" xr:uid="{BA592F9E-82F9-4544-8FCB-7D959FD5E04F}"/>
    <cellStyle name="Pre-inputted cells 2 2 2 2 4" xfId="26850" xr:uid="{395AC472-BBC5-497F-94C9-1FE8F42E580D}"/>
    <cellStyle name="Pre-inputted cells 2 2 2 2 4 2" xfId="37221" xr:uid="{3FCBB80C-E896-4A26-998F-5FF1C938FD89}"/>
    <cellStyle name="Pre-inputted cells 2 2 2 2 5" xfId="30893" xr:uid="{57C82EF2-D1DC-4007-914B-B919D0607A50}"/>
    <cellStyle name="Pre-inputted cells 2 2 2 2 6" xfId="27788" xr:uid="{6726ED60-07FD-4D57-AE16-EBC0AB97FC80}"/>
    <cellStyle name="Pre-inputted cells 2 2 2 3" xfId="8963" xr:uid="{600300F3-C231-421C-B445-D3CEAE79B885}"/>
    <cellStyle name="Pre-inputted cells 2 2 2 3 2" xfId="20418" xr:uid="{5AFFC3AE-9305-4C50-845D-CA2A14A07D90}"/>
    <cellStyle name="Pre-inputted cells 2 2 2 3 3" xfId="32503" xr:uid="{E9D6E8B5-862E-4AF5-9E4A-002C81A24BF6}"/>
    <cellStyle name="Pre-inputted cells 2 2 2 4" xfId="8041" xr:uid="{3894E199-C116-4895-A0B7-688F696D095B}"/>
    <cellStyle name="Pre-inputted cells 2 2 2 4 2" xfId="19496" xr:uid="{AFCB5565-ADD1-410F-AE3F-B4DFE3ABB655}"/>
    <cellStyle name="Pre-inputted cells 2 2 2 4 3" xfId="31581" xr:uid="{0A599899-0CB5-4E5F-A8E4-47EA2527E3CB}"/>
    <cellStyle name="Pre-inputted cells 2 2 2 5" xfId="29921" xr:uid="{8A92664B-BD18-4FCC-98FD-B78A62A65842}"/>
    <cellStyle name="Pre-inputted cells 2 2 2 6" xfId="30489" xr:uid="{5CB98A25-E721-4FBE-BAFA-B95CA0D55693}"/>
    <cellStyle name="Pre-inputted cells 2 2 3" xfId="6489" xr:uid="{D92D5667-C442-4B53-8D9F-9B9C74AC5BD9}"/>
    <cellStyle name="Pre-inputted cells 2 2 3 2" xfId="7845" xr:uid="{D2D8C2DF-4E00-4A76-9275-A0D4AB14E715}"/>
    <cellStyle name="Pre-inputted cells 2 2 3 2 2" xfId="10223" xr:uid="{9F795426-A6B0-45D7-BDBC-95CA85D56DB4}"/>
    <cellStyle name="Pre-inputted cells 2 2 3 2 2 2" xfId="21678" xr:uid="{84466901-6275-4064-A42A-1F4E6F7DCE10}"/>
    <cellStyle name="Pre-inputted cells 2 2 3 2 2 3" xfId="33762" xr:uid="{7832CA02-7E83-48E3-A6A4-94946D1A1617}"/>
    <cellStyle name="Pre-inputted cells 2 2 3 2 3" xfId="11032" xr:uid="{32F44F24-8911-43FD-8A55-944C317F9024}"/>
    <cellStyle name="Pre-inputted cells 2 2 3 2 3 2" xfId="22487" xr:uid="{7453EB6A-6EF6-47B1-8B41-35C06C0E948F}"/>
    <cellStyle name="Pre-inputted cells 2 2 3 2 3 3" xfId="34571" xr:uid="{D4711A8A-671A-413E-8CE8-4033B0D56DD5}"/>
    <cellStyle name="Pre-inputted cells 2 2 3 2 4" xfId="27552" xr:uid="{87126A04-4002-4A6D-BD34-78FCC6B46F98}"/>
    <cellStyle name="Pre-inputted cells 2 2 3 2 4 2" xfId="37769" xr:uid="{0CDA31AF-31A8-4EDB-A5CD-E7EC3698756B}"/>
    <cellStyle name="Pre-inputted cells 2 2 3 2 5" xfId="31454" xr:uid="{5FCA9574-6253-4AE9-A052-31A855404977}"/>
    <cellStyle name="Pre-inputted cells 2 2 3 2 6" xfId="28506" xr:uid="{F9F42175-F3DD-48B4-8332-D65BB2BCD1EE}"/>
    <cellStyle name="Pre-inputted cells 2 2 3 3" xfId="9581" xr:uid="{785A721E-F4E2-403B-B340-868930F27FA5}"/>
    <cellStyle name="Pre-inputted cells 2 2 3 3 2" xfId="21036" xr:uid="{4676EEDE-0FEC-4684-AA96-B77A663E1644}"/>
    <cellStyle name="Pre-inputted cells 2 2 3 3 3" xfId="33121" xr:uid="{3513B42F-8A10-4D68-968E-3BAB6E1F5B02}"/>
    <cellStyle name="Pre-inputted cells 2 2 3 4" xfId="4190" xr:uid="{F4B82A73-0ADA-49AD-BC00-8D2F197A092F}"/>
    <cellStyle name="Pre-inputted cells 2 2 3 4 2" xfId="15975" xr:uid="{71F41CB6-6C75-4144-8069-108447A936DC}"/>
    <cellStyle name="Pre-inputted cells 2 2 3 4 3" xfId="29020" xr:uid="{B2CFCE15-8993-4CA8-9080-8046F5AD998D}"/>
    <cellStyle name="Pre-inputted cells 2 2 3 5" xfId="30506" xr:uid="{F7383674-80ED-465D-9258-CCD6BB9CFC84}"/>
    <cellStyle name="Pre-inputted cells 2 2 3 6" xfId="17467" xr:uid="{FBE767A4-2998-4132-A5E0-3ADCE970908D}"/>
    <cellStyle name="Pre-inputted cells 2 2 4" xfId="6912" xr:uid="{2F6353A0-0A4B-48A0-90B7-A624BD30462B}"/>
    <cellStyle name="Pre-inputted cells 2 2 4 2" xfId="11772" xr:uid="{C35A585D-BE1E-45F0-8AF9-9C4848C3E9AB}"/>
    <cellStyle name="Pre-inputted cells 2 2 4 2 2" xfId="23227" xr:uid="{89E303A2-470F-464D-9F47-E0E5890AE1E0}"/>
    <cellStyle name="Pre-inputted cells 2 2 4 2 3" xfId="34879" xr:uid="{06D4EDD6-8DBA-4A00-83B0-E0F8D25717FC}"/>
    <cellStyle name="Pre-inputted cells 2 2 4 3" xfId="26637" xr:uid="{BE8AA73F-7F0D-41E1-B64C-97E200776273}"/>
    <cellStyle name="Pre-inputted cells 2 2 4 3 2" xfId="37076" xr:uid="{CE6B8054-C040-46F7-B676-A383DC2601EA}"/>
    <cellStyle name="Pre-inputted cells 2 2 4 4" xfId="18478" xr:uid="{5282D861-588C-448A-94C2-5F62728998DD}"/>
    <cellStyle name="Pre-inputted cells 2 2 4 5" xfId="30739" xr:uid="{6FCEBBED-B489-4635-A5C8-53094B278833}"/>
    <cellStyle name="Pre-inputted cells 2 2 5" xfId="5427" xr:uid="{6D89252F-6530-434A-8782-150CA1DC07FD}"/>
    <cellStyle name="Pre-inputted cells 2 2 5 2" xfId="25486" xr:uid="{8AB9F942-6B40-4B4B-8020-FDE3F69EC822}"/>
    <cellStyle name="Pre-inputted cells 2 2 5 2 2" xfId="36271" xr:uid="{FDD27F6E-E25F-4E77-BB98-A78EF948E88C}"/>
    <cellStyle name="Pre-inputted cells 2 2 5 3" xfId="17211" xr:uid="{6965A86B-7A43-4F1D-AD2E-22A44EEA218B}"/>
    <cellStyle name="Pre-inputted cells 2 2 5 4" xfId="29727" xr:uid="{61CFD13A-D011-449E-AAFB-21F6A48D1411}"/>
    <cellStyle name="Pre-inputted cells 2 2 6" xfId="27907" xr:uid="{7EEFF6F3-7C4F-4624-A4B9-5D757F181C1F}"/>
    <cellStyle name="Pre-inputted cells 2 3" xfId="5700" xr:uid="{721DE80D-B464-4B66-A01E-AEBF6BE321FD}"/>
    <cellStyle name="Pre-inputted cells 2 3 2" xfId="7133" xr:uid="{34A94777-1D89-485D-B1D4-D68703F5E4A0}"/>
    <cellStyle name="Pre-inputted cells 2 3 2 2" xfId="9857" xr:uid="{55E7F46D-D61B-42D2-8BB0-02ED649FDD1F}"/>
    <cellStyle name="Pre-inputted cells 2 3 2 2 2" xfId="21312" xr:uid="{581200EC-79D5-46A8-BB07-C96E9483EE46}"/>
    <cellStyle name="Pre-inputted cells 2 3 2 2 3" xfId="33397" xr:uid="{05EF9C6F-5913-4F1D-BCFA-8183AF6E1D4B}"/>
    <cellStyle name="Pre-inputted cells 2 3 2 3" xfId="10536" xr:uid="{3D8C94E6-FA7B-42B2-BC5E-25EC583060E6}"/>
    <cellStyle name="Pre-inputted cells 2 3 2 3 2" xfId="21991" xr:uid="{2A35AD2B-A300-44B1-AA0D-578DD96AE5C4}"/>
    <cellStyle name="Pre-inputted cells 2 3 2 3 3" xfId="34075" xr:uid="{BE36F0A8-3547-4DE2-AC6A-532660DBB60F}"/>
    <cellStyle name="Pre-inputted cells 2 3 2 4" xfId="26849" xr:uid="{EEC25985-CF03-4D01-B932-152438A17CD6}"/>
    <cellStyle name="Pre-inputted cells 2 3 2 4 2" xfId="37220" xr:uid="{86D420A1-49D2-45FB-9A80-76B5666B7E58}"/>
    <cellStyle name="Pre-inputted cells 2 3 2 5" xfId="30892" xr:uid="{2BC608A7-C419-489E-B85B-2103E9BC95BC}"/>
    <cellStyle name="Pre-inputted cells 2 3 2 6" xfId="13754" xr:uid="{DAC8D41B-4FE4-450C-B2AF-11295C200326}"/>
    <cellStyle name="Pre-inputted cells 2 3 3" xfId="8962" xr:uid="{6EB3F671-3FF3-455E-813B-C2BFA22A6BC6}"/>
    <cellStyle name="Pre-inputted cells 2 3 3 2" xfId="20417" xr:uid="{25A813CC-7061-44D6-AFE1-7136453A00A9}"/>
    <cellStyle name="Pre-inputted cells 2 3 3 3" xfId="32502" xr:uid="{32A82A84-E94E-43AB-A7F7-6CD9E5E06F33}"/>
    <cellStyle name="Pre-inputted cells 2 3 4" xfId="8235" xr:uid="{EF57B82A-08E8-4875-842F-ED7F93828DF8}"/>
    <cellStyle name="Pre-inputted cells 2 3 4 2" xfId="19690" xr:uid="{72016E26-60D2-4FF4-8923-A708F45CB6FE}"/>
    <cellStyle name="Pre-inputted cells 2 3 4 3" xfId="31775" xr:uid="{FCFC9819-F8AE-4C91-8C80-67BE6FB1DF29}"/>
    <cellStyle name="Pre-inputted cells 2 3 5" xfId="29920" xr:uid="{67571336-D7B9-4C5C-A50C-8415BCAEAB6A}"/>
    <cellStyle name="Pre-inputted cells 2 3 6" xfId="28316" xr:uid="{8EB37DAB-EEA0-45F3-92CA-3D605A26105E}"/>
    <cellStyle name="Pre-inputted cells 2 4" xfId="6488" xr:uid="{BE88634A-BE71-463E-968E-2BAC88C6A730}"/>
    <cellStyle name="Pre-inputted cells 2 4 2" xfId="7844" xr:uid="{ADEA0BBE-BDD1-4DE9-8213-A6993765FB62}"/>
    <cellStyle name="Pre-inputted cells 2 4 2 2" xfId="10222" xr:uid="{BC5CC4A4-7D41-4FF0-854D-721ECD14C0E7}"/>
    <cellStyle name="Pre-inputted cells 2 4 2 2 2" xfId="21677" xr:uid="{79D04842-9A74-4285-BEFB-EAAB8469762D}"/>
    <cellStyle name="Pre-inputted cells 2 4 2 2 3" xfId="33761" xr:uid="{D06B0442-C686-407E-99D5-2441BC4B60D2}"/>
    <cellStyle name="Pre-inputted cells 2 4 2 3" xfId="11031" xr:uid="{60B90807-AFFC-46BC-8113-80DE530D6C71}"/>
    <cellStyle name="Pre-inputted cells 2 4 2 3 2" xfId="22486" xr:uid="{F37DD2D1-D083-4F9C-9C33-59D6F2AC7CC0}"/>
    <cellStyle name="Pre-inputted cells 2 4 2 3 3" xfId="34570" xr:uid="{43667A4E-0307-4390-B33C-B65BC839D78E}"/>
    <cellStyle name="Pre-inputted cells 2 4 2 4" xfId="27551" xr:uid="{1A16F84D-1042-4CBD-9D2C-4EB7A0290662}"/>
    <cellStyle name="Pre-inputted cells 2 4 2 4 2" xfId="37768" xr:uid="{741ABC68-149D-405F-8359-F995415247FE}"/>
    <cellStyle name="Pre-inputted cells 2 4 2 5" xfId="31453" xr:uid="{94DF4AAC-794F-49DC-BC47-10960139C967}"/>
    <cellStyle name="Pre-inputted cells 2 4 2 6" xfId="29590" xr:uid="{44B9FDD2-04AB-49B4-AA68-F0DE409C8EE2}"/>
    <cellStyle name="Pre-inputted cells 2 4 3" xfId="9580" xr:uid="{414A3AA4-AC7F-4AFC-97CD-9626CA30A1D7}"/>
    <cellStyle name="Pre-inputted cells 2 4 3 2" xfId="21035" xr:uid="{277444E6-84C4-4D62-89AE-C5AEEE5FB2AA}"/>
    <cellStyle name="Pre-inputted cells 2 4 3 3" xfId="33120" xr:uid="{2894B3C1-FDF9-4744-9D81-EC857277698A}"/>
    <cellStyle name="Pre-inputted cells 2 4 4" xfId="8890" xr:uid="{7D82F9B0-9CBA-4FE9-AB82-DAFA66FE0CB2}"/>
    <cellStyle name="Pre-inputted cells 2 4 4 2" xfId="20345" xr:uid="{67AC00DC-09F2-4909-91ED-E6D719FF7B86}"/>
    <cellStyle name="Pre-inputted cells 2 4 4 3" xfId="32430" xr:uid="{C4C7027D-707A-45F3-8581-97B5FEE5894E}"/>
    <cellStyle name="Pre-inputted cells 2 4 5" xfId="30505" xr:uid="{57A4B65C-9C39-4F42-84B7-8E2F500A2D10}"/>
    <cellStyle name="Pre-inputted cells 2 4 6" xfId="30721" xr:uid="{C82707C2-D4C5-4A28-ACBB-3B1726EC10BF}"/>
    <cellStyle name="Pre-inputted cells 2 5" xfId="6911" xr:uid="{6C27BCCF-EE07-414D-A89F-F506A2A664D4}"/>
    <cellStyle name="Pre-inputted cells 2 5 2" xfId="11771" xr:uid="{AFB9F6F6-290F-4E5F-8594-72BCE93329F6}"/>
    <cellStyle name="Pre-inputted cells 2 5 2 2" xfId="23226" xr:uid="{DA354320-FAE6-4981-9F2C-16CF9A844EE7}"/>
    <cellStyle name="Pre-inputted cells 2 5 2 3" xfId="34878" xr:uid="{AE3696EB-F6DF-42DB-A7D0-F9B907A9F295}"/>
    <cellStyle name="Pre-inputted cells 2 5 3" xfId="26636" xr:uid="{5D94C26E-4972-41C2-93E4-095CD986F65D}"/>
    <cellStyle name="Pre-inputted cells 2 5 3 2" xfId="37075" xr:uid="{8AB712A6-4445-4EB2-9A2A-505B76708FFD}"/>
    <cellStyle name="Pre-inputted cells 2 5 4" xfId="18477" xr:uid="{A7878552-F139-491C-A9AC-1051B0084C75}"/>
    <cellStyle name="Pre-inputted cells 2 5 5" xfId="30738" xr:uid="{7E152395-9520-47F2-BD76-8AD6A0DCEC1B}"/>
    <cellStyle name="Pre-inputted cells 2 6" xfId="5426" xr:uid="{ACF33AA7-9A14-4B93-AD08-11F2A087E344}"/>
    <cellStyle name="Pre-inputted cells 2 6 2" xfId="25485" xr:uid="{45E30F26-20C3-4D20-80F8-A8DBC8521D4A}"/>
    <cellStyle name="Pre-inputted cells 2 6 2 2" xfId="36270" xr:uid="{85109DF8-5B13-495D-810A-63D1A5976FAE}"/>
    <cellStyle name="Pre-inputted cells 2 6 3" xfId="17210" xr:uid="{1D836EDA-587B-4175-B2A5-3F60EED1221F}"/>
    <cellStyle name="Pre-inputted cells 2 6 4" xfId="29726" xr:uid="{560398B5-5BA4-4B83-A500-9107688696F6}"/>
    <cellStyle name="Pre-inputted cells 2 7" xfId="27906" xr:uid="{2D412AC2-3A65-4BDE-ACD7-3A381C6703ED}"/>
    <cellStyle name="Pre-inputted cells 2_3.15 Additional Data" xfId="6490" xr:uid="{BDA728F8-30E7-4C4B-A006-DB391A44CC31}"/>
    <cellStyle name="Pre-inputted cells 3" xfId="2202" xr:uid="{2ADF82EE-9444-4DB4-858A-260E54FA2E6C}"/>
    <cellStyle name="Pre-inputted cells 3 2" xfId="2203" xr:uid="{F3463AC1-E47E-444F-96A5-C59F7C9643EF}"/>
    <cellStyle name="Pre-inputted cells 3 2 2" xfId="5703" xr:uid="{6DFF3451-EF19-4354-871A-4364A711727B}"/>
    <cellStyle name="Pre-inputted cells 3 2 2 2" xfId="7136" xr:uid="{DA23E1E9-CEFC-4CC6-B594-B12FD9912131}"/>
    <cellStyle name="Pre-inputted cells 3 2 2 2 2" xfId="9860" xr:uid="{49C0976A-7680-4DE5-BC2B-4F01419C349C}"/>
    <cellStyle name="Pre-inputted cells 3 2 2 2 2 2" xfId="21315" xr:uid="{D0D9A13B-A895-455B-8B5B-BEC63032B91B}"/>
    <cellStyle name="Pre-inputted cells 3 2 2 2 2 3" xfId="33400" xr:uid="{B47B8650-52A0-47AC-B1D7-7BF298E15F52}"/>
    <cellStyle name="Pre-inputted cells 3 2 2 2 3" xfId="10539" xr:uid="{9141910D-A772-44D6-8A57-F874CD177A6B}"/>
    <cellStyle name="Pre-inputted cells 3 2 2 2 3 2" xfId="21994" xr:uid="{94FBE053-8303-4735-826D-58758E658E79}"/>
    <cellStyle name="Pre-inputted cells 3 2 2 2 3 3" xfId="34078" xr:uid="{00001612-CE78-4E19-9D36-5F6D7CA5B751}"/>
    <cellStyle name="Pre-inputted cells 3 2 2 2 4" xfId="26852" xr:uid="{E2D79C76-A9C7-41E0-82FA-10951C4D0F69}"/>
    <cellStyle name="Pre-inputted cells 3 2 2 2 4 2" xfId="37223" xr:uid="{14969804-BCA3-406C-83E5-7AE97266B675}"/>
    <cellStyle name="Pre-inputted cells 3 2 2 2 5" xfId="30895" xr:uid="{1F6BD1CE-FA51-40BE-B7BA-9EEAAA112788}"/>
    <cellStyle name="Pre-inputted cells 3 2 2 2 6" xfId="37493" xr:uid="{682684AA-8311-4A5A-9834-40E3617CE7A5}"/>
    <cellStyle name="Pre-inputted cells 3 2 2 3" xfId="8965" xr:uid="{4CE6E46E-58B0-4F95-854E-A5E6D704F13D}"/>
    <cellStyle name="Pre-inputted cells 3 2 2 3 2" xfId="20420" xr:uid="{EB6B8D28-B05E-4A98-97EE-6B0D01115E4A}"/>
    <cellStyle name="Pre-inputted cells 3 2 2 3 3" xfId="32505" xr:uid="{D193BF1E-143A-46C2-96D1-9EA031151373}"/>
    <cellStyle name="Pre-inputted cells 3 2 2 4" xfId="8770" xr:uid="{D7E7550E-F411-469F-A8B3-39E262687247}"/>
    <cellStyle name="Pre-inputted cells 3 2 2 4 2" xfId="20225" xr:uid="{266F1FCD-C3AE-4557-B787-3D666ABE61BD}"/>
    <cellStyle name="Pre-inputted cells 3 2 2 4 3" xfId="32310" xr:uid="{DD6A3D89-3BD8-41A1-AA67-0C837FE4B788}"/>
    <cellStyle name="Pre-inputted cells 3 2 2 5" xfId="29923" xr:uid="{67FFB460-ED50-4670-ADB6-D524BC9C4B7E}"/>
    <cellStyle name="Pre-inputted cells 3 2 2 6" xfId="29184" xr:uid="{A9003771-5D9D-4EB3-AEB6-DBB7117DA809}"/>
    <cellStyle name="Pre-inputted cells 3 2 3" xfId="6492" xr:uid="{0D924125-34AC-4633-822A-4B099AD71EC4}"/>
    <cellStyle name="Pre-inputted cells 3 2 3 2" xfId="7847" xr:uid="{DFE3049E-D257-42FF-B83D-36070D944C5D}"/>
    <cellStyle name="Pre-inputted cells 3 2 3 2 2" xfId="10225" xr:uid="{06215867-1A70-4E85-9DA6-C3F756E73B1B}"/>
    <cellStyle name="Pre-inputted cells 3 2 3 2 2 2" xfId="21680" xr:uid="{687848C2-FA9A-4117-9C1D-87D87DF78ADB}"/>
    <cellStyle name="Pre-inputted cells 3 2 3 2 2 3" xfId="33764" xr:uid="{850491ED-203C-48C4-90CE-80F011D246C0}"/>
    <cellStyle name="Pre-inputted cells 3 2 3 2 3" xfId="11034" xr:uid="{A8175D8C-1130-4FFE-8BFA-F70CF0747DBC}"/>
    <cellStyle name="Pre-inputted cells 3 2 3 2 3 2" xfId="22489" xr:uid="{31B756FD-B43E-4D62-AA46-2414916CDE9F}"/>
    <cellStyle name="Pre-inputted cells 3 2 3 2 3 3" xfId="34573" xr:uid="{21738301-6A97-470B-A187-E65117D218FE}"/>
    <cellStyle name="Pre-inputted cells 3 2 3 2 4" xfId="27554" xr:uid="{F7A87AA7-672A-490D-BB99-07AAEABC3A65}"/>
    <cellStyle name="Pre-inputted cells 3 2 3 2 4 2" xfId="37771" xr:uid="{6E199806-51CA-417B-8F6D-33C1CDFFD751}"/>
    <cellStyle name="Pre-inputted cells 3 2 3 2 5" xfId="31456" xr:uid="{3DE9E363-AFEB-4AC9-9112-708DE81179D2}"/>
    <cellStyle name="Pre-inputted cells 3 2 3 2 6" xfId="34984" xr:uid="{C30A4753-311F-49B2-AEF6-AD823FDFB28B}"/>
    <cellStyle name="Pre-inputted cells 3 2 3 3" xfId="9583" xr:uid="{4AC50D01-2CF0-4CC7-88C8-E4F107BDF99C}"/>
    <cellStyle name="Pre-inputted cells 3 2 3 3 2" xfId="21038" xr:uid="{0C26E8AF-4396-45FB-8F7E-663C8771B0D9}"/>
    <cellStyle name="Pre-inputted cells 3 2 3 3 3" xfId="33123" xr:uid="{AC5E1783-B54F-4067-8EAF-5CAE0A799C70}"/>
    <cellStyle name="Pre-inputted cells 3 2 3 4" xfId="9554" xr:uid="{6E6D4BB8-9F4B-4838-80CD-6EF8BB95139D}"/>
    <cellStyle name="Pre-inputted cells 3 2 3 4 2" xfId="21009" xr:uid="{5DC44BF4-C4D1-4709-9AC8-F39C1A11B86D}"/>
    <cellStyle name="Pre-inputted cells 3 2 3 4 3" xfId="33094" xr:uid="{7646A303-9799-4E66-9931-3976B6C26C0F}"/>
    <cellStyle name="Pre-inputted cells 3 2 3 5" xfId="30508" xr:uid="{875A9F6A-D7F6-4436-BB53-56C5205873A7}"/>
    <cellStyle name="Pre-inputted cells 3 2 3 6" xfId="27729" xr:uid="{F8FE833F-B9D4-449B-B393-EFC92A993E01}"/>
    <cellStyle name="Pre-inputted cells 3 2 4" xfId="6914" xr:uid="{251864AC-99E9-4D3E-A8A3-C427DF14D565}"/>
    <cellStyle name="Pre-inputted cells 3 2 4 2" xfId="11774" xr:uid="{0923A6FC-1E39-4CF3-A5C5-121FFD9ABDF5}"/>
    <cellStyle name="Pre-inputted cells 3 2 4 2 2" xfId="23229" xr:uid="{E1BA9B88-390E-4CC4-B033-598D373EE0D2}"/>
    <cellStyle name="Pre-inputted cells 3 2 4 2 3" xfId="34881" xr:uid="{D5A89181-6DB9-4ACE-A3E9-C4BCDE5FB6C7}"/>
    <cellStyle name="Pre-inputted cells 3 2 4 3" xfId="26639" xr:uid="{C3C62990-D729-44A5-B3FF-885EAD92C5AD}"/>
    <cellStyle name="Pre-inputted cells 3 2 4 3 2" xfId="37078" xr:uid="{69E6310A-9FD8-415F-85F5-05E887BC6268}"/>
    <cellStyle name="Pre-inputted cells 3 2 4 4" xfId="18480" xr:uid="{A6CD27EF-DD19-4049-A44C-45D752181CA7}"/>
    <cellStyle name="Pre-inputted cells 3 2 4 5" xfId="30741" xr:uid="{0E9AFF0E-C5C7-41EE-B6FA-10F373DF7ADF}"/>
    <cellStyle name="Pre-inputted cells 3 2 5" xfId="5429" xr:uid="{AF7C2910-3925-401F-B9AD-04D9FA5E4633}"/>
    <cellStyle name="Pre-inputted cells 3 2 5 2" xfId="25488" xr:uid="{C44BFAC7-2C7C-416F-BC60-FBE342E1EAA9}"/>
    <cellStyle name="Pre-inputted cells 3 2 5 2 2" xfId="36273" xr:uid="{4EC818CA-0717-45C6-B943-7F61E1B70E13}"/>
    <cellStyle name="Pre-inputted cells 3 2 5 3" xfId="17213" xr:uid="{AFBB16E4-79D0-4F75-9A03-C705B059D208}"/>
    <cellStyle name="Pre-inputted cells 3 2 5 4" xfId="29729" xr:uid="{824F9D2C-72B3-4C6C-9CEE-5ABAD08898C7}"/>
    <cellStyle name="Pre-inputted cells 3 2 6" xfId="27909" xr:uid="{F47B8242-82DA-4966-9D3F-8829BF6073A0}"/>
    <cellStyle name="Pre-inputted cells 3 3" xfId="5702" xr:uid="{18BA243E-D522-462C-B270-1DEEC06818C0}"/>
    <cellStyle name="Pre-inputted cells 3 3 2" xfId="7135" xr:uid="{9DB2399B-415D-47BA-BAC3-C014CA00282A}"/>
    <cellStyle name="Pre-inputted cells 3 3 2 2" xfId="9859" xr:uid="{7142F6D3-19BF-40DD-8324-49F07F83135D}"/>
    <cellStyle name="Pre-inputted cells 3 3 2 2 2" xfId="21314" xr:uid="{7463DAEC-2469-42FE-A013-02CA800EF40B}"/>
    <cellStyle name="Pre-inputted cells 3 3 2 2 3" xfId="33399" xr:uid="{235097DB-A249-43F8-8324-73DA9AADFDB9}"/>
    <cellStyle name="Pre-inputted cells 3 3 2 3" xfId="10538" xr:uid="{6D274B16-39D2-43D6-A24A-E4543B48774B}"/>
    <cellStyle name="Pre-inputted cells 3 3 2 3 2" xfId="21993" xr:uid="{D2E31E67-5F2C-4A6C-919E-BDA70CF94DE5}"/>
    <cellStyle name="Pre-inputted cells 3 3 2 3 3" xfId="34077" xr:uid="{F60950EB-68EC-49C3-9C85-6C0CCF7A53D4}"/>
    <cellStyle name="Pre-inputted cells 3 3 2 4" xfId="26851" xr:uid="{D5176424-6905-48B9-877C-AC62A44AB158}"/>
    <cellStyle name="Pre-inputted cells 3 3 2 4 2" xfId="37222" xr:uid="{0AEDFFAD-B5EC-44FB-84C1-AF7604505A35}"/>
    <cellStyle name="Pre-inputted cells 3 3 2 5" xfId="30894" xr:uid="{185B9C86-E185-4C9D-934B-12C3AACF18E2}"/>
    <cellStyle name="Pre-inputted cells 3 3 2 6" xfId="28728" xr:uid="{FBB2C50D-CE11-47C6-87CE-FC8189D17152}"/>
    <cellStyle name="Pre-inputted cells 3 3 3" xfId="8964" xr:uid="{8DD94BD1-F29F-49F1-BDA9-48C4365E1A80}"/>
    <cellStyle name="Pre-inputted cells 3 3 3 2" xfId="20419" xr:uid="{5C067928-0805-4BB7-9080-C466E78D1900}"/>
    <cellStyle name="Pre-inputted cells 3 3 3 3" xfId="32504" xr:uid="{61C63231-F0AD-4531-A07B-E3D8D2A2362C}"/>
    <cellStyle name="Pre-inputted cells 3 3 4" xfId="4075" xr:uid="{2A2BFE4E-EFD5-43AC-9369-D1FBAFB3887C}"/>
    <cellStyle name="Pre-inputted cells 3 3 4 2" xfId="15860" xr:uid="{F19F07B1-3A59-49AC-8AD7-772C322A800D}"/>
    <cellStyle name="Pre-inputted cells 3 3 4 3" xfId="28905" xr:uid="{65A31F5C-6C74-4DE4-8056-18401B99E4D4}"/>
    <cellStyle name="Pre-inputted cells 3 3 5" xfId="29922" xr:uid="{7D5A05BD-9B80-42BB-96A2-4FCE735740F7}"/>
    <cellStyle name="Pre-inputted cells 3 3 6" xfId="34685" xr:uid="{98DD3E5E-BBAC-424B-B4F7-2C605E467DE1}"/>
    <cellStyle name="Pre-inputted cells 3 4" xfId="6491" xr:uid="{CDA989E8-EC23-4F53-B878-8D13F453FB4D}"/>
    <cellStyle name="Pre-inputted cells 3 4 2" xfId="7846" xr:uid="{8A8CC9B2-AE31-4E14-8446-331991103C7F}"/>
    <cellStyle name="Pre-inputted cells 3 4 2 2" xfId="10224" xr:uid="{D17178A8-E934-4EDE-A2F0-7816E79004DB}"/>
    <cellStyle name="Pre-inputted cells 3 4 2 2 2" xfId="21679" xr:uid="{BA958A32-2918-46E4-815E-A73405ACA62F}"/>
    <cellStyle name="Pre-inputted cells 3 4 2 2 3" xfId="33763" xr:uid="{854B4467-5862-46AA-8032-DE5421CF6D04}"/>
    <cellStyle name="Pre-inputted cells 3 4 2 3" xfId="11033" xr:uid="{E4953F11-DF7C-4CB4-BD8B-C88C5DC2F64B}"/>
    <cellStyle name="Pre-inputted cells 3 4 2 3 2" xfId="22488" xr:uid="{765C3AB8-BD5D-49CA-96F6-BB7402F3EDF0}"/>
    <cellStyle name="Pre-inputted cells 3 4 2 3 3" xfId="34572" xr:uid="{E47DF75F-4171-421D-99A6-D4E8BF2DD408}"/>
    <cellStyle name="Pre-inputted cells 3 4 2 4" xfId="27553" xr:uid="{C4DCA585-753B-4E75-AB20-0564EC6671B1}"/>
    <cellStyle name="Pre-inputted cells 3 4 2 4 2" xfId="37770" xr:uid="{EA03B9D6-6409-4E3E-8EF3-A14E33EDC029}"/>
    <cellStyle name="Pre-inputted cells 3 4 2 5" xfId="31455" xr:uid="{7AE6B384-54AD-4E6F-A8DE-5064756C979A}"/>
    <cellStyle name="Pre-inputted cells 3 4 2 6" xfId="35714" xr:uid="{7F9C2E47-0319-4340-868C-49EF822EC7F1}"/>
    <cellStyle name="Pre-inputted cells 3 4 3" xfId="9582" xr:uid="{2D04A3EA-130E-4574-B68C-C9C3E3520E25}"/>
    <cellStyle name="Pre-inputted cells 3 4 3 2" xfId="21037" xr:uid="{F652E3AA-4AEE-4B00-8EE5-11A8221529DD}"/>
    <cellStyle name="Pre-inputted cells 3 4 3 3" xfId="33122" xr:uid="{F1E8F050-3FC9-4B44-8CF3-EB542670FFC8}"/>
    <cellStyle name="Pre-inputted cells 3 4 4" xfId="8889" xr:uid="{9C0A3E3B-42FD-447F-AAC1-951E843A0D92}"/>
    <cellStyle name="Pre-inputted cells 3 4 4 2" xfId="20344" xr:uid="{43CE6F79-AA87-47B0-A1DF-11777D8EFFBB}"/>
    <cellStyle name="Pre-inputted cells 3 4 4 3" xfId="32429" xr:uid="{FE368765-720F-410C-828F-D9077BB5A6D1}"/>
    <cellStyle name="Pre-inputted cells 3 4 5" xfId="30507" xr:uid="{12CFC4CA-0766-4DDA-A8FF-D47087730017}"/>
    <cellStyle name="Pre-inputted cells 3 4 6" xfId="29395" xr:uid="{38B763DE-917D-40F7-A908-754E2847EE2C}"/>
    <cellStyle name="Pre-inputted cells 3 5" xfId="6913" xr:uid="{0488DD24-2F4A-4268-819F-BD6AA1EB4175}"/>
    <cellStyle name="Pre-inputted cells 3 5 2" xfId="11773" xr:uid="{1B2D04AC-D2C3-4D93-9933-2D337CA8680B}"/>
    <cellStyle name="Pre-inputted cells 3 5 2 2" xfId="23228" xr:uid="{B8B262C0-90F5-4BD4-AB5B-7F0A2E2F2D3B}"/>
    <cellStyle name="Pre-inputted cells 3 5 2 3" xfId="34880" xr:uid="{F4F7D9AC-7DFB-44CC-9867-FC4BC378098A}"/>
    <cellStyle name="Pre-inputted cells 3 5 3" xfId="26638" xr:uid="{8D4D6590-46E8-48A4-BCFA-917E0683820A}"/>
    <cellStyle name="Pre-inputted cells 3 5 3 2" xfId="37077" xr:uid="{1920B6CB-14C1-4024-A2C8-07B774725B07}"/>
    <cellStyle name="Pre-inputted cells 3 5 4" xfId="18479" xr:uid="{132F9421-8B8C-4965-8F1A-26D5D4CC5E4E}"/>
    <cellStyle name="Pre-inputted cells 3 5 5" xfId="30740" xr:uid="{7B8956BB-DF91-4FC1-BE95-E4217CCFBF3C}"/>
    <cellStyle name="Pre-inputted cells 3 6" xfId="5428" xr:uid="{BB97A16C-7A15-46B0-ABAC-DF68EB83512B}"/>
    <cellStyle name="Pre-inputted cells 3 6 2" xfId="25487" xr:uid="{4630684B-F46F-44ED-9064-D6CEC7F703C0}"/>
    <cellStyle name="Pre-inputted cells 3 6 2 2" xfId="36272" xr:uid="{D20F76A4-A166-4450-91F3-0946224278DE}"/>
    <cellStyle name="Pre-inputted cells 3 6 3" xfId="17212" xr:uid="{CD39E2BA-1B24-47A6-A669-2C7576C7F261}"/>
    <cellStyle name="Pre-inputted cells 3 6 4" xfId="29728" xr:uid="{FA6A5CDF-D9DA-4727-BC68-DB954F6C83E5}"/>
    <cellStyle name="Pre-inputted cells 3 7" xfId="27908" xr:uid="{84FCECDA-F411-4792-A9FE-B0EAD7488A14}"/>
    <cellStyle name="Pre-inputted cells 3_3.15 Additional Data" xfId="6493" xr:uid="{1A879D25-04AF-46C4-A68C-063E011F8237}"/>
    <cellStyle name="Pre-inputted cells 4" xfId="2204" xr:uid="{7DDCDEBF-94F6-4B0D-80C0-CB4CA3326520}"/>
    <cellStyle name="Pre-inputted cells 4 2" xfId="2205" xr:uid="{CF3AC2A6-6E10-44B3-9A94-2D0FB7F90EED}"/>
    <cellStyle name="Pre-inputted cells 4 2 2" xfId="5705" xr:uid="{5B8F7822-F3EE-4946-825B-B5E32EBF666F}"/>
    <cellStyle name="Pre-inputted cells 4 2 2 2" xfId="7138" xr:uid="{E0761132-81B9-467C-A2EA-5940CF778DD0}"/>
    <cellStyle name="Pre-inputted cells 4 2 2 2 2" xfId="9862" xr:uid="{15AAAD72-3804-408C-987A-D4C7BF2F8841}"/>
    <cellStyle name="Pre-inputted cells 4 2 2 2 2 2" xfId="21317" xr:uid="{4A1D4F8C-678A-4FE7-A998-F7EB66819BDB}"/>
    <cellStyle name="Pre-inputted cells 4 2 2 2 2 3" xfId="33402" xr:uid="{F7D46518-1DFD-4388-96B1-B5F075394BFB}"/>
    <cellStyle name="Pre-inputted cells 4 2 2 2 3" xfId="10541" xr:uid="{429EF3CC-0BDF-4D3F-ADB1-C2F2DCF82B04}"/>
    <cellStyle name="Pre-inputted cells 4 2 2 2 3 2" xfId="21996" xr:uid="{88D239F8-2B03-4E82-AD1E-9F0B450E3D4C}"/>
    <cellStyle name="Pre-inputted cells 4 2 2 2 3 3" xfId="34080" xr:uid="{8B780A51-D02A-4F82-BAAD-0B7C2C8CFC5C}"/>
    <cellStyle name="Pre-inputted cells 4 2 2 2 4" xfId="26854" xr:uid="{D8843CE8-AAD3-4AC5-A3D6-2FC49C525B5A}"/>
    <cellStyle name="Pre-inputted cells 4 2 2 2 4 2" xfId="37225" xr:uid="{8A1DF8D8-B7D1-4380-B27C-0C632817B6CA}"/>
    <cellStyle name="Pre-inputted cells 4 2 2 2 5" xfId="30897" xr:uid="{5AB3BF8E-DBCA-4854-9484-E9969CADB481}"/>
    <cellStyle name="Pre-inputted cells 4 2 2 2 6" xfId="18179" xr:uid="{ACA3CC0E-80B7-4A97-95B8-8B6AAEB7B8B0}"/>
    <cellStyle name="Pre-inputted cells 4 2 2 3" xfId="8967" xr:uid="{9CA4A758-22D2-449D-8453-836CD5DCD35D}"/>
    <cellStyle name="Pre-inputted cells 4 2 2 3 2" xfId="20422" xr:uid="{D3354A13-302D-4EAE-B651-F4178268E27F}"/>
    <cellStyle name="Pre-inputted cells 4 2 2 3 3" xfId="32507" xr:uid="{339ABB61-6FC1-45A6-94E8-CAEB19F9FB22}"/>
    <cellStyle name="Pre-inputted cells 4 2 2 4" xfId="8424" xr:uid="{80FF191F-F55D-4809-A340-A133C8698096}"/>
    <cellStyle name="Pre-inputted cells 4 2 2 4 2" xfId="19879" xr:uid="{8B1F1581-EE1E-46D8-B1BA-00770C372EA4}"/>
    <cellStyle name="Pre-inputted cells 4 2 2 4 3" xfId="31964" xr:uid="{9F7AA8B4-C6A6-4EAC-BCEE-02471172AFF7}"/>
    <cellStyle name="Pre-inputted cells 4 2 2 5" xfId="29925" xr:uid="{90C33DD2-E140-4FB7-81C5-1701CFFFD84F}"/>
    <cellStyle name="Pre-inputted cells 4 2 2 6" xfId="37490" xr:uid="{A961ECE8-E950-417A-B858-6434B7762289}"/>
    <cellStyle name="Pre-inputted cells 4 2 3" xfId="6495" xr:uid="{77EFE5B6-2F51-44B5-A4E2-5A8826175D05}"/>
    <cellStyle name="Pre-inputted cells 4 2 3 2" xfId="7849" xr:uid="{62FDEE2A-09C6-44C0-ABEB-BC1A2E110BF1}"/>
    <cellStyle name="Pre-inputted cells 4 2 3 2 2" xfId="10227" xr:uid="{C47305DA-2F12-43A3-A1DB-BD3478B59239}"/>
    <cellStyle name="Pre-inputted cells 4 2 3 2 2 2" xfId="21682" xr:uid="{743E21D6-8EA0-4359-A160-01F72C01BAF4}"/>
    <cellStyle name="Pre-inputted cells 4 2 3 2 2 3" xfId="33766" xr:uid="{11C58744-1441-4A1E-B67C-D397EEE39806}"/>
    <cellStyle name="Pre-inputted cells 4 2 3 2 3" xfId="11036" xr:uid="{034EB737-2D18-4C6F-8B62-5840B96E6FA3}"/>
    <cellStyle name="Pre-inputted cells 4 2 3 2 3 2" xfId="22491" xr:uid="{2A544DF7-FB6B-48C3-9BF3-6D4CA9283CCF}"/>
    <cellStyle name="Pre-inputted cells 4 2 3 2 3 3" xfId="34575" xr:uid="{ACFD3F61-20E9-4D36-89E5-5735F1568F81}"/>
    <cellStyle name="Pre-inputted cells 4 2 3 2 4" xfId="27556" xr:uid="{2470870F-5F48-4147-8016-6D27D9B218E3}"/>
    <cellStyle name="Pre-inputted cells 4 2 3 2 4 2" xfId="37773" xr:uid="{14EA3D39-7B08-4BDE-B991-964FAB7511BC}"/>
    <cellStyle name="Pre-inputted cells 4 2 3 2 5" xfId="31458" xr:uid="{6D280D70-455E-4E67-908C-71FCFF4F2C1C}"/>
    <cellStyle name="Pre-inputted cells 4 2 3 2 6" xfId="37182" xr:uid="{9F485C69-D564-41FD-A3BE-AB68565822C8}"/>
    <cellStyle name="Pre-inputted cells 4 2 3 3" xfId="9585" xr:uid="{5017CC9E-0415-4BCB-B0D4-B7158ADC388D}"/>
    <cellStyle name="Pre-inputted cells 4 2 3 3 2" xfId="21040" xr:uid="{FBF18891-5B45-4067-B53A-9862F591CF01}"/>
    <cellStyle name="Pre-inputted cells 4 2 3 3 3" xfId="33125" xr:uid="{A4778834-6C81-4CF7-965E-1C430A69E9B4}"/>
    <cellStyle name="Pre-inputted cells 4 2 3 4" xfId="4192" xr:uid="{54EE60A1-82C3-444D-AAA9-E689035D796A}"/>
    <cellStyle name="Pre-inputted cells 4 2 3 4 2" xfId="15977" xr:uid="{17FDFCD9-1FE8-4762-91A2-5B88A5D97BD8}"/>
    <cellStyle name="Pre-inputted cells 4 2 3 4 3" xfId="29022" xr:uid="{2F04BF7B-FCE1-426B-818B-AA73FCE3823D}"/>
    <cellStyle name="Pre-inputted cells 4 2 3 5" xfId="30510" xr:uid="{F9BDF4E0-67E9-49AD-8C64-720A2CE1B9F2}"/>
    <cellStyle name="Pre-inputted cells 4 2 3 6" xfId="15144" xr:uid="{EA69FB99-436B-45E6-964A-EE56EAAAF558}"/>
    <cellStyle name="Pre-inputted cells 4 2 4" xfId="6916" xr:uid="{729C62D9-DEC3-41B4-96B8-3E0BAC3B8640}"/>
    <cellStyle name="Pre-inputted cells 4 2 4 2" xfId="11776" xr:uid="{7531C7C2-07FB-4DAF-B23C-EC621ED250B8}"/>
    <cellStyle name="Pre-inputted cells 4 2 4 2 2" xfId="23231" xr:uid="{653A1CB6-79C3-4F75-B5C0-4E2A632E492B}"/>
    <cellStyle name="Pre-inputted cells 4 2 4 2 3" xfId="34883" xr:uid="{95C224A0-EC96-4592-A06C-7D112FFF0AB9}"/>
    <cellStyle name="Pre-inputted cells 4 2 4 3" xfId="26641" xr:uid="{A3AADD31-5D35-41CD-BC93-3D4BE9C01C3B}"/>
    <cellStyle name="Pre-inputted cells 4 2 4 3 2" xfId="37080" xr:uid="{099A6E25-732F-4F59-8A35-A6511BE9A99B}"/>
    <cellStyle name="Pre-inputted cells 4 2 4 4" xfId="18482" xr:uid="{171D1361-1BD1-46EE-8F3D-84B821E1D1E4}"/>
    <cellStyle name="Pre-inputted cells 4 2 4 5" xfId="30743" xr:uid="{6526D1BC-3D81-415C-8C15-2B689BD2ECB8}"/>
    <cellStyle name="Pre-inputted cells 4 2 5" xfId="5431" xr:uid="{0833B914-4DC4-4617-A02E-A9769240AB74}"/>
    <cellStyle name="Pre-inputted cells 4 2 5 2" xfId="25490" xr:uid="{9E333AA5-90D8-4BF9-A9C6-7AED9BD25899}"/>
    <cellStyle name="Pre-inputted cells 4 2 5 2 2" xfId="36275" xr:uid="{C322B949-DFDF-4E00-9DC3-6A6837BA7F88}"/>
    <cellStyle name="Pre-inputted cells 4 2 5 3" xfId="17215" xr:uid="{5DFD32B2-ED90-4A70-8383-59B35B883649}"/>
    <cellStyle name="Pre-inputted cells 4 2 5 4" xfId="29731" xr:uid="{3D79ED2D-87E4-416F-B350-FA2F9C514A8F}"/>
    <cellStyle name="Pre-inputted cells 4 2 6" xfId="27911" xr:uid="{17AED849-7B95-47ED-A8EC-2F0209C31B8C}"/>
    <cellStyle name="Pre-inputted cells 4 3" xfId="5704" xr:uid="{8F729CD1-14D0-4B8D-BA26-F2E2ED549166}"/>
    <cellStyle name="Pre-inputted cells 4 3 2" xfId="7137" xr:uid="{07A0A819-87E4-495F-BFC8-935512FC7A02}"/>
    <cellStyle name="Pre-inputted cells 4 3 2 2" xfId="9861" xr:uid="{8EFA9F65-BE8D-4E0F-B28E-3413561CD279}"/>
    <cellStyle name="Pre-inputted cells 4 3 2 2 2" xfId="21316" xr:uid="{469248CA-F5DC-4B35-B33E-B91E99630CFF}"/>
    <cellStyle name="Pre-inputted cells 4 3 2 2 3" xfId="33401" xr:uid="{FB092361-A13F-4B0F-A588-5405D4256E9F}"/>
    <cellStyle name="Pre-inputted cells 4 3 2 3" xfId="10540" xr:uid="{AE46C7A6-72EA-4D88-8807-28A8687FE60D}"/>
    <cellStyle name="Pre-inputted cells 4 3 2 3 2" xfId="21995" xr:uid="{BB0A49C6-751C-44F9-B772-05E26C5717A5}"/>
    <cellStyle name="Pre-inputted cells 4 3 2 3 3" xfId="34079" xr:uid="{072C506A-C9B6-4643-BA67-EA53BED95B6D}"/>
    <cellStyle name="Pre-inputted cells 4 3 2 4" xfId="26853" xr:uid="{CCFE42B4-9894-4D10-BCCD-8E56F7AB6717}"/>
    <cellStyle name="Pre-inputted cells 4 3 2 4 2" xfId="37224" xr:uid="{8C1759BD-565E-4A2F-8662-0AAE9185B61C}"/>
    <cellStyle name="Pre-inputted cells 4 3 2 5" xfId="30896" xr:uid="{7C11CF47-9579-4EEF-870F-CC342D379182}"/>
    <cellStyle name="Pre-inputted cells 4 3 2 6" xfId="28138" xr:uid="{F01BF202-F4BF-4366-BE44-8B606A981465}"/>
    <cellStyle name="Pre-inputted cells 4 3 3" xfId="8966" xr:uid="{41F084C1-56C2-4A40-B476-AC232B52B2B5}"/>
    <cellStyle name="Pre-inputted cells 4 3 3 2" xfId="20421" xr:uid="{881B8F06-83C9-441A-9AB8-6568DB038FCA}"/>
    <cellStyle name="Pre-inputted cells 4 3 3 3" xfId="32506" xr:uid="{28BE2AEC-966D-40E4-A61F-2B3F3BE2C8CA}"/>
    <cellStyle name="Pre-inputted cells 4 3 4" xfId="9733" xr:uid="{4F1C9E54-D50A-401D-9C51-5BA1ADABC284}"/>
    <cellStyle name="Pre-inputted cells 4 3 4 2" xfId="21188" xr:uid="{412F29DA-6226-4AB1-8333-5F8C13A03A5A}"/>
    <cellStyle name="Pre-inputted cells 4 3 4 3" xfId="33273" xr:uid="{BB67CB3D-356D-41D8-971B-36EB4F900C32}"/>
    <cellStyle name="Pre-inputted cells 4 3 5" xfId="29924" xr:uid="{4790933F-FA4A-4E60-AAB7-2612B89956A7}"/>
    <cellStyle name="Pre-inputted cells 4 3 6" xfId="13711" xr:uid="{3446786A-E839-46B4-8FC7-38F3E209E370}"/>
    <cellStyle name="Pre-inputted cells 4 4" xfId="6494" xr:uid="{5E42CAB0-2A6A-4135-A694-7D253419C0AB}"/>
    <cellStyle name="Pre-inputted cells 4 4 2" xfId="7848" xr:uid="{37D7BC15-6BEA-42CD-9268-FAD26B3EBB26}"/>
    <cellStyle name="Pre-inputted cells 4 4 2 2" xfId="10226" xr:uid="{BABE6230-3532-4EC7-AB2A-1C0FD9326998}"/>
    <cellStyle name="Pre-inputted cells 4 4 2 2 2" xfId="21681" xr:uid="{FFBFC540-B5F9-4DC9-8CD4-884999C3F8F2}"/>
    <cellStyle name="Pre-inputted cells 4 4 2 2 3" xfId="33765" xr:uid="{7CBD3CC6-7712-405E-AD7F-E0E632730E40}"/>
    <cellStyle name="Pre-inputted cells 4 4 2 3" xfId="11035" xr:uid="{97ADA0DC-F943-4CD1-BE90-645A77F1E7FA}"/>
    <cellStyle name="Pre-inputted cells 4 4 2 3 2" xfId="22490" xr:uid="{6E510C86-E99B-4B8B-AD23-5BF8FD6532D6}"/>
    <cellStyle name="Pre-inputted cells 4 4 2 3 3" xfId="34574" xr:uid="{C4C8A7D6-8FCB-4E74-A153-07ADAA938DB9}"/>
    <cellStyle name="Pre-inputted cells 4 4 2 4" xfId="27555" xr:uid="{0B3E1E4C-E178-4A83-9DB2-076FDD00EA52}"/>
    <cellStyle name="Pre-inputted cells 4 4 2 4 2" xfId="37772" xr:uid="{88B871DB-A304-49D9-88E0-7E7ACD3C37F2}"/>
    <cellStyle name="Pre-inputted cells 4 4 2 5" xfId="31457" xr:uid="{5FE3E036-CAD9-4912-A4E0-871CB8ABF794}"/>
    <cellStyle name="Pre-inputted cells 4 4 2 6" xfId="29177" xr:uid="{6E75F695-E7AC-42F2-B7FE-68D359D73E61}"/>
    <cellStyle name="Pre-inputted cells 4 4 3" xfId="9584" xr:uid="{9C295C54-9A53-45A4-A11E-E292F2B96757}"/>
    <cellStyle name="Pre-inputted cells 4 4 3 2" xfId="21039" xr:uid="{91F810D5-E8B5-47DC-A1F0-7C34720FFAA6}"/>
    <cellStyle name="Pre-inputted cells 4 4 3 3" xfId="33124" xr:uid="{40309BE6-7F9B-47A6-B6AF-95279135FCAB}"/>
    <cellStyle name="Pre-inputted cells 4 4 4" xfId="4191" xr:uid="{E607B27E-EA5A-4786-B821-E53032A8D411}"/>
    <cellStyle name="Pre-inputted cells 4 4 4 2" xfId="15976" xr:uid="{65343E17-9173-4391-A310-66B19AEE3719}"/>
    <cellStyle name="Pre-inputted cells 4 4 4 3" xfId="29021" xr:uid="{5D03996A-F05B-4A5D-B134-C91547AA5F6B}"/>
    <cellStyle name="Pre-inputted cells 4 4 5" xfId="30509" xr:uid="{0224CD10-3105-48D9-9E18-1CF5F299F77C}"/>
    <cellStyle name="Pre-inputted cells 4 4 6" xfId="29186" xr:uid="{50BBF01A-9008-477D-8974-38139B93A5AD}"/>
    <cellStyle name="Pre-inputted cells 4 5" xfId="6915" xr:uid="{EEAE436D-2B18-46CA-95A1-BCB5933C34CA}"/>
    <cellStyle name="Pre-inputted cells 4 5 2" xfId="11775" xr:uid="{921523B6-F569-4BE2-988A-0F20A25BC4AF}"/>
    <cellStyle name="Pre-inputted cells 4 5 2 2" xfId="23230" xr:uid="{5C01C8C2-133B-49B1-B649-9399531E6013}"/>
    <cellStyle name="Pre-inputted cells 4 5 2 3" xfId="34882" xr:uid="{ABBFEABF-786B-4606-BD97-F3CA0408CA72}"/>
    <cellStyle name="Pre-inputted cells 4 5 3" xfId="26640" xr:uid="{E7571D8A-C01E-426A-B9C2-AF74D65EFC6E}"/>
    <cellStyle name="Pre-inputted cells 4 5 3 2" xfId="37079" xr:uid="{1DF3405D-89E2-4E52-8168-2EBBF74F556E}"/>
    <cellStyle name="Pre-inputted cells 4 5 4" xfId="18481" xr:uid="{B35BD96D-C881-4597-87F0-E062B941E356}"/>
    <cellStyle name="Pre-inputted cells 4 5 5" xfId="30742" xr:uid="{C6868CD3-3564-42AD-AAB8-2A7CE4CE18E3}"/>
    <cellStyle name="Pre-inputted cells 4 6" xfId="5430" xr:uid="{481D6BD6-5CE5-4B0A-A717-7B1872BACCB3}"/>
    <cellStyle name="Pre-inputted cells 4 6 2" xfId="25489" xr:uid="{1248A98D-FE2D-459C-B40A-3F0ED619346A}"/>
    <cellStyle name="Pre-inputted cells 4 6 2 2" xfId="36274" xr:uid="{8DBD2FD3-372E-4CD0-A4EF-11441AA33E3F}"/>
    <cellStyle name="Pre-inputted cells 4 6 3" xfId="17214" xr:uid="{388E920B-DE3E-48B0-9119-F661C93FED03}"/>
    <cellStyle name="Pre-inputted cells 4 6 4" xfId="29730" xr:uid="{5D05475A-14B1-4203-A2C4-DAB3C27E212A}"/>
    <cellStyle name="Pre-inputted cells 4 7" xfId="27910" xr:uid="{BADD1602-B7D4-41E1-8D0D-E7CD0C44AE50}"/>
    <cellStyle name="Pre-inputted cells 4_3.15 Additional Data" xfId="6496" xr:uid="{3DEABF63-2D0B-4E68-9607-519C29C92A7C}"/>
    <cellStyle name="Pre-inputted cells 5" xfId="2206" xr:uid="{E38EE024-1E46-4603-B10A-E10E317DB957}"/>
    <cellStyle name="Pre-inputted cells 5 2" xfId="2207" xr:uid="{940AB018-87F1-4E6A-8E95-94D7F42D5A54}"/>
    <cellStyle name="Pre-inputted cells 5 2 2" xfId="5579" xr:uid="{D9E234A8-74AD-4C07-885F-B58E8911A290}"/>
    <cellStyle name="Pre-inputted cells 5 2 2 2" xfId="5839" xr:uid="{2B97709B-C2BC-4C05-8903-5F9901069A60}"/>
    <cellStyle name="Pre-inputted cells 5 2 2 2 2" xfId="7271" xr:uid="{35D2B79E-5AFC-44F4-A0CB-98B3420FDD66}"/>
    <cellStyle name="Pre-inputted cells 5 2 2 2 2 2" xfId="9945" xr:uid="{04D0AB7E-0603-4F36-8A8A-CBDD4AD9FE06}"/>
    <cellStyle name="Pre-inputted cells 5 2 2 2 2 2 2" xfId="21400" xr:uid="{4AB9469B-F800-4E57-8BD2-516FF197A7E9}"/>
    <cellStyle name="Pre-inputted cells 5 2 2 2 2 2 3" xfId="33485" xr:uid="{3831BCDF-8FF1-45AC-8DEE-5EC8B217388D}"/>
    <cellStyle name="Pre-inputted cells 5 2 2 2 2 3" xfId="10671" xr:uid="{44D4F75D-6AFD-4707-BD76-21709675216E}"/>
    <cellStyle name="Pre-inputted cells 5 2 2 2 2 3 2" xfId="22126" xr:uid="{FD3D3DA3-89F0-44B0-B8E2-370A05D705F9}"/>
    <cellStyle name="Pre-inputted cells 5 2 2 2 2 3 3" xfId="34210" xr:uid="{2D46D76B-1ECD-427B-AE9F-94AB197316E3}"/>
    <cellStyle name="Pre-inputted cells 5 2 2 2 2 4" xfId="26987" xr:uid="{E6CC446E-FDE2-4820-9D13-B3F9FB10AFAD}"/>
    <cellStyle name="Pre-inputted cells 5 2 2 2 2 4 2" xfId="37356" xr:uid="{10D881BD-744A-441E-A490-634C8080A2C4}"/>
    <cellStyle name="Pre-inputted cells 5 2 2 2 2 5" xfId="31028" xr:uid="{1F03BECB-B5CA-4457-BDE0-7A7A70E97CF8}"/>
    <cellStyle name="Pre-inputted cells 5 2 2 2 2 6" xfId="29127" xr:uid="{86A67292-E42D-412A-AF15-86DC85A4712E}"/>
    <cellStyle name="Pre-inputted cells 5 2 2 2 3" xfId="9099" xr:uid="{ECAB2827-82A4-4DF8-9B25-95BFE4843EF6}"/>
    <cellStyle name="Pre-inputted cells 5 2 2 2 3 2" xfId="20554" xr:uid="{CD58DB5B-FEED-4086-BB0F-F85237E3BB3C}"/>
    <cellStyle name="Pre-inputted cells 5 2 2 2 3 3" xfId="32639" xr:uid="{6F8807EF-9DB3-4B6B-9E8A-04081FD5568C}"/>
    <cellStyle name="Pre-inputted cells 5 2 2 2 4" xfId="8410" xr:uid="{700473AB-61AD-462A-BD18-106C48A91F48}"/>
    <cellStyle name="Pre-inputted cells 5 2 2 2 4 2" xfId="19865" xr:uid="{AC98800C-8CC4-40EC-942A-4C7E2BA15E66}"/>
    <cellStyle name="Pre-inputted cells 5 2 2 2 4 3" xfId="31950" xr:uid="{E29F7D36-A7A8-448A-A29C-5272D8500127}"/>
    <cellStyle name="Pre-inputted cells 5 2 2 2 5" xfId="30057" xr:uid="{B15BF3CF-D2F3-49A7-947A-0327B2F1A45E}"/>
    <cellStyle name="Pre-inputted cells 5 2 2 2 6" xfId="35550" xr:uid="{3C4C902F-D26A-49A0-977C-242500851816}"/>
    <cellStyle name="Pre-inputted cells 5 2 2 3" xfId="6499" xr:uid="{181D118D-321B-4AD6-98F5-49FAFEF1C864}"/>
    <cellStyle name="Pre-inputted cells 5 2 2 3 2" xfId="7852" xr:uid="{0C761CBE-231D-4341-89B4-AFBEBDBD80C8}"/>
    <cellStyle name="Pre-inputted cells 5 2 2 3 2 2" xfId="10230" xr:uid="{CCB54A6B-5830-429B-A1AE-028B7F5BEC2A}"/>
    <cellStyle name="Pre-inputted cells 5 2 2 3 2 2 2" xfId="21685" xr:uid="{5B42BF8C-E299-415D-9992-0F1CD9DBA96A}"/>
    <cellStyle name="Pre-inputted cells 5 2 2 3 2 2 3" xfId="33769" xr:uid="{F8A57853-1BFC-4DED-89FC-F4DB7BEE739C}"/>
    <cellStyle name="Pre-inputted cells 5 2 2 3 2 3" xfId="11039" xr:uid="{03E94FD5-1135-42C8-96DD-92A3644D3C77}"/>
    <cellStyle name="Pre-inputted cells 5 2 2 3 2 3 2" xfId="22494" xr:uid="{97A6A47E-CE31-4E9A-9E38-F6BA611C06AE}"/>
    <cellStyle name="Pre-inputted cells 5 2 2 3 2 3 3" xfId="34578" xr:uid="{EA4F4956-4CDB-4F92-BC67-CE565B894F62}"/>
    <cellStyle name="Pre-inputted cells 5 2 2 3 2 4" xfId="27559" xr:uid="{BEA72AE0-B19E-4FBA-BED3-18A598691FBD}"/>
    <cellStyle name="Pre-inputted cells 5 2 2 3 2 4 2" xfId="37776" xr:uid="{A9D3762D-53CF-4C6C-AAF8-FDA54FDE0E48}"/>
    <cellStyle name="Pre-inputted cells 5 2 2 3 2 5" xfId="31461" xr:uid="{FDE5C3DD-CC4F-4610-82DD-FDDD3BCCC24D}"/>
    <cellStyle name="Pre-inputted cells 5 2 2 3 2 6" xfId="35761" xr:uid="{FD8600ED-529D-42BF-88D4-884619E751DA}"/>
    <cellStyle name="Pre-inputted cells 5 2 2 3 3" xfId="9588" xr:uid="{8C639FD2-90E0-45C2-91F0-6A25D6DF53E2}"/>
    <cellStyle name="Pre-inputted cells 5 2 2 3 3 2" xfId="21043" xr:uid="{C7F73B7D-2D2D-48FD-914D-DB23F8890FDE}"/>
    <cellStyle name="Pre-inputted cells 5 2 2 3 3 3" xfId="33128" xr:uid="{EF395BFC-6182-45F5-AF0B-DC1DCE7689DC}"/>
    <cellStyle name="Pre-inputted cells 5 2 2 3 4" xfId="4214" xr:uid="{D17529EC-6055-41B2-9312-000A3241A112}"/>
    <cellStyle name="Pre-inputted cells 5 2 2 3 4 2" xfId="15999" xr:uid="{8A80A903-A9BC-4988-9865-85CA3C978739}"/>
    <cellStyle name="Pre-inputted cells 5 2 2 3 4 3" xfId="29044" xr:uid="{EDCAECA7-6A3D-498B-A7DA-F74E0EFE20EA}"/>
    <cellStyle name="Pre-inputted cells 5 2 2 3 5" xfId="30513" xr:uid="{B09EC877-8138-4B20-96B3-49F0B844C1C9}"/>
    <cellStyle name="Pre-inputted cells 5 2 2 3 6" xfId="18109" xr:uid="{57B6D4BD-89E7-4374-BEBD-34811443E540}"/>
    <cellStyle name="Pre-inputted cells 5 2 2 4" xfId="7012" xr:uid="{D8937CD4-3740-4D92-9398-13EFD3DC2F42}"/>
    <cellStyle name="Pre-inputted cells 5 2 2 4 2" xfId="11863" xr:uid="{37E77662-94AE-40FE-9074-C3DD5A8C0626}"/>
    <cellStyle name="Pre-inputted cells 5 2 2 4 2 2" xfId="23318" xr:uid="{26E27725-576A-4AE6-88A3-21C472AD1DFA}"/>
    <cellStyle name="Pre-inputted cells 5 2 2 4 2 3" xfId="34969" xr:uid="{3177FDD7-27FD-4331-A948-E3F99BDD0CC7}"/>
    <cellStyle name="Pre-inputted cells 5 2 2 4 3" xfId="26728" xr:uid="{470B8E33-AD73-4B70-BE96-6BEE6119D72D}"/>
    <cellStyle name="Pre-inputted cells 5 2 2 4 3 2" xfId="37166" xr:uid="{CF571E4B-E948-4B72-8F77-A98B3FBB46AE}"/>
    <cellStyle name="Pre-inputted cells 5 2 2 4 4" xfId="18574" xr:uid="{8F524256-4995-4D6A-9A7B-A98AE7085557}"/>
    <cellStyle name="Pre-inputted cells 5 2 2 4 5" xfId="30838" xr:uid="{5EAE0200-813A-4265-B86A-F134049F5DEE}"/>
    <cellStyle name="Pre-inputted cells 5 2 2 5" xfId="29868" xr:uid="{78173052-224E-4276-A567-040CB67627E5}"/>
    <cellStyle name="Pre-inputted cells 5 2 3" xfId="5707" xr:uid="{8BE12EF6-C73C-44EA-9831-C4E2C8F44DBD}"/>
    <cellStyle name="Pre-inputted cells 5 2 3 2" xfId="7140" xr:uid="{8C187236-FDA4-45D5-9770-B4046A09565F}"/>
    <cellStyle name="Pre-inputted cells 5 2 3 2 2" xfId="9864" xr:uid="{E1DC27E6-80EB-41AF-9595-24E65444D5A2}"/>
    <cellStyle name="Pre-inputted cells 5 2 3 2 2 2" xfId="21319" xr:uid="{B5F45F2A-3CBD-463E-BB6B-952F5617BD46}"/>
    <cellStyle name="Pre-inputted cells 5 2 3 2 2 3" xfId="33404" xr:uid="{21381F38-C922-419E-89EF-C35D833BB01C}"/>
    <cellStyle name="Pre-inputted cells 5 2 3 2 3" xfId="10543" xr:uid="{51CFA0E2-E5F0-477F-9044-F4FC766C2632}"/>
    <cellStyle name="Pre-inputted cells 5 2 3 2 3 2" xfId="21998" xr:uid="{DFDBF1CE-0A16-47F1-8722-55E591CE2F28}"/>
    <cellStyle name="Pre-inputted cells 5 2 3 2 3 3" xfId="34082" xr:uid="{2E595ECF-E8FA-4921-A4DF-5EEB1CD93F46}"/>
    <cellStyle name="Pre-inputted cells 5 2 3 2 4" xfId="26856" xr:uid="{A5AA1719-17B2-4C67-B6A0-58C1E071D80D}"/>
    <cellStyle name="Pre-inputted cells 5 2 3 2 4 2" xfId="37227" xr:uid="{CE148394-803A-4F67-A597-F5ADE0097244}"/>
    <cellStyle name="Pre-inputted cells 5 2 3 2 5" xfId="30899" xr:uid="{B9B465AF-1445-4C1A-9942-45283A0C3D5A}"/>
    <cellStyle name="Pre-inputted cells 5 2 3 2 6" xfId="30369" xr:uid="{15AFD1DF-28A6-4276-96D3-3639159368FC}"/>
    <cellStyle name="Pre-inputted cells 5 2 3 3" xfId="8969" xr:uid="{933291B8-B139-4880-AC66-8044DE25A63E}"/>
    <cellStyle name="Pre-inputted cells 5 2 3 3 2" xfId="20424" xr:uid="{2CCB7B77-B3F2-42D7-8C6B-4AD98A7239FB}"/>
    <cellStyle name="Pre-inputted cells 5 2 3 3 3" xfId="32509" xr:uid="{C43CCE03-F304-4A70-8E4C-712C0561C35E}"/>
    <cellStyle name="Pre-inputted cells 5 2 3 4" xfId="10304" xr:uid="{55291116-5C03-4603-9928-58CD55E4C37F}"/>
    <cellStyle name="Pre-inputted cells 5 2 3 4 2" xfId="21759" xr:uid="{BAABDFD2-1706-4047-94AE-9581E821EAC4}"/>
    <cellStyle name="Pre-inputted cells 5 2 3 4 3" xfId="33843" xr:uid="{9B7AFF17-9C7F-4505-A17D-8362204B0401}"/>
    <cellStyle name="Pre-inputted cells 5 2 3 5" xfId="29927" xr:uid="{331FF510-0BFA-40BD-BCED-A49A9BCDF4F3}"/>
    <cellStyle name="Pre-inputted cells 5 2 3 6" xfId="13778" xr:uid="{6A914434-E7DF-451D-A7A0-61BEBB3D4B94}"/>
    <cellStyle name="Pre-inputted cells 5 2 4" xfId="6498" xr:uid="{D15DAA96-F832-4FE6-B58E-4A6C9F297CE8}"/>
    <cellStyle name="Pre-inputted cells 5 2 4 2" xfId="7851" xr:uid="{8997670C-9558-402C-9F2B-1848F9BD8A3E}"/>
    <cellStyle name="Pre-inputted cells 5 2 4 2 2" xfId="10229" xr:uid="{C6CC3F01-E6DB-4AD6-90B2-1074C61845C0}"/>
    <cellStyle name="Pre-inputted cells 5 2 4 2 2 2" xfId="21684" xr:uid="{8AB1D5BA-992E-41D2-80AC-9CD1CA9C78D1}"/>
    <cellStyle name="Pre-inputted cells 5 2 4 2 2 3" xfId="33768" xr:uid="{FF6E6E97-C800-4C0D-8558-E4301E9923B4}"/>
    <cellStyle name="Pre-inputted cells 5 2 4 2 3" xfId="11038" xr:uid="{6E5BED8D-447A-4002-8FF9-85E82F3F4D0E}"/>
    <cellStyle name="Pre-inputted cells 5 2 4 2 3 2" xfId="22493" xr:uid="{CD646BB9-2E02-4137-99D0-5AFFCA50FE6A}"/>
    <cellStyle name="Pre-inputted cells 5 2 4 2 3 3" xfId="34577" xr:uid="{28079C48-F7BD-4D0E-915C-095EAE53773C}"/>
    <cellStyle name="Pre-inputted cells 5 2 4 2 4" xfId="27558" xr:uid="{1C4460EB-E5F0-48F7-AD76-C4BF5C86DCD5}"/>
    <cellStyle name="Pre-inputted cells 5 2 4 2 4 2" xfId="37775" xr:uid="{00AD67D3-DD64-41BB-896F-DEF35043C20F}"/>
    <cellStyle name="Pre-inputted cells 5 2 4 2 5" xfId="31460" xr:uid="{B976BFC6-BEFE-4884-92B8-B05164C93E7A}"/>
    <cellStyle name="Pre-inputted cells 5 2 4 2 6" xfId="28109" xr:uid="{F3400AEF-DFD6-42B5-B426-35AD629D7C09}"/>
    <cellStyle name="Pre-inputted cells 5 2 4 3" xfId="9587" xr:uid="{031F59F0-D129-4887-A470-51FFED2DCF53}"/>
    <cellStyle name="Pre-inputted cells 5 2 4 3 2" xfId="21042" xr:uid="{FB41A5C2-E46F-4CE6-ADF5-462ACBFCE044}"/>
    <cellStyle name="Pre-inputted cells 5 2 4 3 3" xfId="33127" xr:uid="{CF61C1F9-33E3-4130-BE0F-3ECC63FFDE0D}"/>
    <cellStyle name="Pre-inputted cells 5 2 4 4" xfId="4194" xr:uid="{B90BB740-77C6-4231-8464-2991BD60BB4F}"/>
    <cellStyle name="Pre-inputted cells 5 2 4 4 2" xfId="15979" xr:uid="{C6CEF89D-5167-492C-9C09-4D0BD3615332}"/>
    <cellStyle name="Pre-inputted cells 5 2 4 4 3" xfId="29024" xr:uid="{3E840DE3-12AB-42C5-981A-247317E6CF38}"/>
    <cellStyle name="Pre-inputted cells 5 2 4 5" xfId="30512" xr:uid="{991B0E06-046C-44AC-891A-77434462AAC0}"/>
    <cellStyle name="Pre-inputted cells 5 2 4 6" xfId="35747" xr:uid="{94DAFFE0-696A-4D4E-9F6F-0FA20A57FC6A}"/>
    <cellStyle name="Pre-inputted cells 5 2 5" xfId="6918" xr:uid="{CB703110-680A-46D7-B9D8-2F9ECC089BC7}"/>
    <cellStyle name="Pre-inputted cells 5 2 5 2" xfId="11778" xr:uid="{3533A23F-8A53-4713-A82D-5D9C3A7C1BCE}"/>
    <cellStyle name="Pre-inputted cells 5 2 5 2 2" xfId="23233" xr:uid="{2E80CEBF-201F-4DFA-B3D1-083FF5FE8147}"/>
    <cellStyle name="Pre-inputted cells 5 2 5 2 3" xfId="34885" xr:uid="{CD8D1600-BF4F-4185-BD9D-16CF4C1F456F}"/>
    <cellStyle name="Pre-inputted cells 5 2 5 3" xfId="26643" xr:uid="{B1C45FB0-B88D-42DB-9B3B-C7414FDF09DB}"/>
    <cellStyle name="Pre-inputted cells 5 2 5 3 2" xfId="37082" xr:uid="{38188CEB-6DF6-46F3-A515-338266446502}"/>
    <cellStyle name="Pre-inputted cells 5 2 5 4" xfId="18484" xr:uid="{AB84C45B-07C4-4BA3-A590-1461F4EF25C2}"/>
    <cellStyle name="Pre-inputted cells 5 2 5 5" xfId="30745" xr:uid="{3CC4D911-AB40-4F6A-B0E4-628F91849D2C}"/>
    <cellStyle name="Pre-inputted cells 5 2 6" xfId="5433" xr:uid="{D008A1A8-7A92-4B6A-8143-900FC23C13DC}"/>
    <cellStyle name="Pre-inputted cells 5 2 6 2" xfId="25492" xr:uid="{5CC15C67-0DEB-41D9-90B4-73E357DDAA6C}"/>
    <cellStyle name="Pre-inputted cells 5 2 6 2 2" xfId="36277" xr:uid="{098E6793-DDFD-4BE9-B771-9B7004D1B260}"/>
    <cellStyle name="Pre-inputted cells 5 2 6 3" xfId="17217" xr:uid="{6619732F-0009-46D7-96B5-9C92DA0814AB}"/>
    <cellStyle name="Pre-inputted cells 5 2 6 4" xfId="29733" xr:uid="{7B248C0E-E7B4-410D-A2F8-4F61062782AB}"/>
    <cellStyle name="Pre-inputted cells 5 2 7" xfId="27913" xr:uid="{5E866597-8617-4802-A3DC-F700F332CEE6}"/>
    <cellStyle name="Pre-inputted cells 5 2_3.15 Additional Data" xfId="6500" xr:uid="{3ACC6442-D551-4B8C-9A08-599BE9434377}"/>
    <cellStyle name="Pre-inputted cells 5 3" xfId="5706" xr:uid="{1C686FA9-B186-4BBA-B16C-058DD2367734}"/>
    <cellStyle name="Pre-inputted cells 5 3 2" xfId="7139" xr:uid="{47B04F81-0C53-44CB-9CA6-77DFA4C0DA01}"/>
    <cellStyle name="Pre-inputted cells 5 3 2 2" xfId="9863" xr:uid="{A45897E5-8912-470A-9E77-68DDB5F2AC41}"/>
    <cellStyle name="Pre-inputted cells 5 3 2 2 2" xfId="21318" xr:uid="{3B655AA5-E3CA-4DB4-AE25-2CDB85DE7699}"/>
    <cellStyle name="Pre-inputted cells 5 3 2 2 3" xfId="33403" xr:uid="{42E6152D-C879-4FE4-8A5E-CD8FB27B44BB}"/>
    <cellStyle name="Pre-inputted cells 5 3 2 3" xfId="10542" xr:uid="{17CEF91F-D8EC-4887-B795-D4FA6F67C090}"/>
    <cellStyle name="Pre-inputted cells 5 3 2 3 2" xfId="21997" xr:uid="{1534FC26-37CA-4A8C-B70B-9FBFCB018F5B}"/>
    <cellStyle name="Pre-inputted cells 5 3 2 3 3" xfId="34081" xr:uid="{BBF0CB58-F014-4816-B19F-F809A6BC13BC}"/>
    <cellStyle name="Pre-inputted cells 5 3 2 4" xfId="26855" xr:uid="{A5EAE7CB-6D69-4A85-8796-3CB30E7D5547}"/>
    <cellStyle name="Pre-inputted cells 5 3 2 4 2" xfId="37226" xr:uid="{66D11270-A7E0-466C-AD25-8F837EB2D3C1}"/>
    <cellStyle name="Pre-inputted cells 5 3 2 5" xfId="30898" xr:uid="{E2D7003B-7735-4225-8AED-C32B18D68C2D}"/>
    <cellStyle name="Pre-inputted cells 5 3 2 6" xfId="28160" xr:uid="{7AFF6574-AEC6-4CAD-AF68-CA675DF89FF3}"/>
    <cellStyle name="Pre-inputted cells 5 3 3" xfId="8968" xr:uid="{EFF2DDDB-9959-4747-B3AC-D22C4A0AEC4E}"/>
    <cellStyle name="Pre-inputted cells 5 3 3 2" xfId="20423" xr:uid="{3CA73B0C-4578-483F-9EE4-9DD55FE0F0F9}"/>
    <cellStyle name="Pre-inputted cells 5 3 3 3" xfId="32508" xr:uid="{AF41A392-0742-4523-A17B-217238E28D18}"/>
    <cellStyle name="Pre-inputted cells 5 3 4" xfId="9665" xr:uid="{2CBE4E31-9833-43BE-AAB3-131B82101237}"/>
    <cellStyle name="Pre-inputted cells 5 3 4 2" xfId="21120" xr:uid="{26D2E405-729D-4E31-8341-A14D7C0AC0FD}"/>
    <cellStyle name="Pre-inputted cells 5 3 4 3" xfId="33205" xr:uid="{0B960090-093F-4AA3-BBD2-44A311B71AA4}"/>
    <cellStyle name="Pre-inputted cells 5 3 5" xfId="29926" xr:uid="{6026CC04-46D3-4409-8B17-38A57A964E22}"/>
    <cellStyle name="Pre-inputted cells 5 3 6" xfId="37055" xr:uid="{53B62247-EF86-4F9F-835E-D02965D9F922}"/>
    <cellStyle name="Pre-inputted cells 5 4" xfId="6497" xr:uid="{C1C98EBD-D0F7-4A0B-B1BE-566AE4C48866}"/>
    <cellStyle name="Pre-inputted cells 5 4 2" xfId="7850" xr:uid="{C80E5F84-1DF5-4C80-8F27-33C65CA2E450}"/>
    <cellStyle name="Pre-inputted cells 5 4 2 2" xfId="10228" xr:uid="{C41F3803-2A07-4A07-9A8D-ABAFD50F241D}"/>
    <cellStyle name="Pre-inputted cells 5 4 2 2 2" xfId="21683" xr:uid="{C2CE0154-57D7-4294-81A4-66795F74B0F9}"/>
    <cellStyle name="Pre-inputted cells 5 4 2 2 3" xfId="33767" xr:uid="{D5ACC065-2C83-4A53-A2E3-7DCA581C124D}"/>
    <cellStyle name="Pre-inputted cells 5 4 2 3" xfId="11037" xr:uid="{D8B53D2F-445C-4AF0-B143-DAE359EC5CB5}"/>
    <cellStyle name="Pre-inputted cells 5 4 2 3 2" xfId="22492" xr:uid="{4580A62C-0D04-4EC8-9B31-48039E0097E1}"/>
    <cellStyle name="Pre-inputted cells 5 4 2 3 3" xfId="34576" xr:uid="{F23AF091-5A16-4F12-A519-4525CB2E8F29}"/>
    <cellStyle name="Pre-inputted cells 5 4 2 4" xfId="27557" xr:uid="{2EF2E86E-0B34-4E79-B273-E0F1BF7BDA11}"/>
    <cellStyle name="Pre-inputted cells 5 4 2 4 2" xfId="37774" xr:uid="{0146227D-DE0B-47F5-9CCE-159B8A474092}"/>
    <cellStyle name="Pre-inputted cells 5 4 2 5" xfId="31459" xr:uid="{EF1C089A-6252-479A-98ED-DDC82B5B56F5}"/>
    <cellStyle name="Pre-inputted cells 5 4 2 6" xfId="30854" xr:uid="{0C2F84C5-5B84-4698-A220-E9B8220435FB}"/>
    <cellStyle name="Pre-inputted cells 5 4 3" xfId="9586" xr:uid="{8C657ECE-94A3-4907-82BA-F43371364074}"/>
    <cellStyle name="Pre-inputted cells 5 4 3 2" xfId="21041" xr:uid="{7F8C5545-C704-4213-815F-8AEAC9F168DD}"/>
    <cellStyle name="Pre-inputted cells 5 4 3 3" xfId="33126" xr:uid="{091C614A-7ABE-42C4-A046-084A161B8756}"/>
    <cellStyle name="Pre-inputted cells 5 4 4" xfId="4193" xr:uid="{6309A886-2E18-4427-846C-DFACE0A56D73}"/>
    <cellStyle name="Pre-inputted cells 5 4 4 2" xfId="15978" xr:uid="{64EFD277-7BF9-4AFA-88E3-8D6898E3774B}"/>
    <cellStyle name="Pre-inputted cells 5 4 4 3" xfId="29023" xr:uid="{3D3A22AD-DE9D-4DA7-ADDB-993D49911713}"/>
    <cellStyle name="Pre-inputted cells 5 4 5" xfId="30511" xr:uid="{35EE3438-34E9-4747-A288-E14221FC88B9}"/>
    <cellStyle name="Pre-inputted cells 5 4 6" xfId="13925" xr:uid="{7C25F589-A15C-45FD-82BD-C36FECBCFB6E}"/>
    <cellStyle name="Pre-inputted cells 5 5" xfId="6917" xr:uid="{5918C267-C037-4D56-9D5B-E278382B690D}"/>
    <cellStyle name="Pre-inputted cells 5 5 2" xfId="11777" xr:uid="{F80C9896-4AA9-488B-BC85-0E95362A7D0F}"/>
    <cellStyle name="Pre-inputted cells 5 5 2 2" xfId="23232" xr:uid="{2C70843F-70A0-4573-8085-C44994C002E3}"/>
    <cellStyle name="Pre-inputted cells 5 5 2 3" xfId="34884" xr:uid="{433B72F0-D37D-417B-A156-5E0EC7F33EEA}"/>
    <cellStyle name="Pre-inputted cells 5 5 3" xfId="26642" xr:uid="{E11CD729-DDE5-4078-9D1F-9599113D3EBF}"/>
    <cellStyle name="Pre-inputted cells 5 5 3 2" xfId="37081" xr:uid="{4149524F-1BBB-45E4-A7A9-C8624ADDB005}"/>
    <cellStyle name="Pre-inputted cells 5 5 4" xfId="18483" xr:uid="{402B5CB6-7649-487A-A8B8-A618DC561E78}"/>
    <cellStyle name="Pre-inputted cells 5 5 5" xfId="30744" xr:uid="{194E2A8F-E619-4643-BE03-84316CE3B053}"/>
    <cellStyle name="Pre-inputted cells 5 6" xfId="5432" xr:uid="{F6B8796A-DCFC-4BBF-ACD9-6ED21C0AD950}"/>
    <cellStyle name="Pre-inputted cells 5 6 2" xfId="25491" xr:uid="{2923D414-3540-4DF1-B72D-AE29096BE446}"/>
    <cellStyle name="Pre-inputted cells 5 6 2 2" xfId="36276" xr:uid="{0F533062-9CD5-4B6F-B68E-AF25F898F14E}"/>
    <cellStyle name="Pre-inputted cells 5 6 3" xfId="17216" xr:uid="{67A3D5C7-1307-488D-B0F1-E47562FF7F13}"/>
    <cellStyle name="Pre-inputted cells 5 6 4" xfId="29732" xr:uid="{98F6F50B-1859-4E03-8DB2-56E742600ACB}"/>
    <cellStyle name="Pre-inputted cells 5 7" xfId="27912" xr:uid="{E32FE2BB-2F4E-493C-9AB1-44A0087AF792}"/>
    <cellStyle name="Pre-inputted cells 5_3.15 Additional Data" xfId="6501" xr:uid="{F611F11F-413A-4F6A-BDC8-AAB51F96BF90}"/>
    <cellStyle name="Pre-inputted cells 6" xfId="1098" xr:uid="{21E83020-E02F-4CE9-820E-8D07C5FDB119}"/>
    <cellStyle name="Pre-inputted cells 6 2" xfId="5580" xr:uid="{7AD28352-C9D3-4A25-8DE6-C4E27B2A775D}"/>
    <cellStyle name="Pre-inputted cells 6 2 2" xfId="5840" xr:uid="{80E9FEF5-5205-451F-99A2-E015A6B2FC71}"/>
    <cellStyle name="Pre-inputted cells 6 2 2 2" xfId="7272" xr:uid="{89EF66E4-8B6F-40EF-B9B1-70100C2D5B79}"/>
    <cellStyle name="Pre-inputted cells 6 2 2 2 2" xfId="9946" xr:uid="{B899E301-40B0-4E9E-B060-EAAC60B30B94}"/>
    <cellStyle name="Pre-inputted cells 6 2 2 2 2 2" xfId="21401" xr:uid="{DCF8F86F-2A82-4AF4-8F9F-DC518349F137}"/>
    <cellStyle name="Pre-inputted cells 6 2 2 2 2 3" xfId="33486" xr:uid="{78289E70-EF85-4D4B-9EF9-70B8DB7DD0B8}"/>
    <cellStyle name="Pre-inputted cells 6 2 2 2 3" xfId="10672" xr:uid="{560F5341-0253-4C79-9E70-1429070D69D6}"/>
    <cellStyle name="Pre-inputted cells 6 2 2 2 3 2" xfId="22127" xr:uid="{5D7B48D3-FE1F-4DD1-A188-562DCB7C0D32}"/>
    <cellStyle name="Pre-inputted cells 6 2 2 2 3 3" xfId="34211" xr:uid="{10A20430-7CF8-476F-8E31-724515B410C7}"/>
    <cellStyle name="Pre-inputted cells 6 2 2 2 4" xfId="26988" xr:uid="{18F29D83-2974-4DB4-B0CC-7618F335A3AA}"/>
    <cellStyle name="Pre-inputted cells 6 2 2 2 4 2" xfId="37357" xr:uid="{B4A16E88-B55E-4479-A6B1-ADEF5B951DC9}"/>
    <cellStyle name="Pre-inputted cells 6 2 2 2 5" xfId="31029" xr:uid="{2BBEFC2E-27B5-491D-91C3-5EE8E3E8FF7B}"/>
    <cellStyle name="Pre-inputted cells 6 2 2 2 6" xfId="30501" xr:uid="{A9DA1CEE-9CD1-40C1-A50F-54E8EA429605}"/>
    <cellStyle name="Pre-inputted cells 6 2 2 3" xfId="9100" xr:uid="{69629E64-1C43-4194-B31A-2523F60970B0}"/>
    <cellStyle name="Pre-inputted cells 6 2 2 3 2" xfId="20555" xr:uid="{6AB7C92B-1F45-43B6-85B7-F9BE8DF64578}"/>
    <cellStyle name="Pre-inputted cells 6 2 2 3 3" xfId="32640" xr:uid="{461055CD-902B-4D30-859B-24EC3F24775B}"/>
    <cellStyle name="Pre-inputted cells 6 2 2 4" xfId="9659" xr:uid="{994524C3-9F6C-4C2D-8BA5-F4D58F774732}"/>
    <cellStyle name="Pre-inputted cells 6 2 2 4 2" xfId="21114" xr:uid="{F4A1256C-F41D-4518-B8DD-1CCB3FE7596C}"/>
    <cellStyle name="Pre-inputted cells 6 2 2 4 3" xfId="33199" xr:uid="{1A8E7023-9EEB-4FFD-9F7A-383DA7C1AAA5}"/>
    <cellStyle name="Pre-inputted cells 6 2 2 5" xfId="30058" xr:uid="{7219CEA1-8308-4ED2-B42C-1B75830264E3}"/>
    <cellStyle name="Pre-inputted cells 6 2 2 6" xfId="13705" xr:uid="{7979DF98-3525-460A-9556-73337FF7BEDC}"/>
    <cellStyle name="Pre-inputted cells 6 2 3" xfId="6503" xr:uid="{F8074317-3876-452A-A559-A91F98739D0E}"/>
    <cellStyle name="Pre-inputted cells 6 2 3 2" xfId="7854" xr:uid="{313EEBF5-12F9-4C1E-B3D2-F63AC3783E53}"/>
    <cellStyle name="Pre-inputted cells 6 2 3 2 2" xfId="10232" xr:uid="{B6C819A4-8FAB-470D-9A9F-82A8B2B8BC31}"/>
    <cellStyle name="Pre-inputted cells 6 2 3 2 2 2" xfId="21687" xr:uid="{D477056C-13B6-4120-A7CF-395EEC94909B}"/>
    <cellStyle name="Pre-inputted cells 6 2 3 2 2 3" xfId="33771" xr:uid="{4F7E1B06-BAAB-4FEA-A23C-8A17933ABBE5}"/>
    <cellStyle name="Pre-inputted cells 6 2 3 2 3" xfId="11041" xr:uid="{436D0FEC-EF20-4BC2-8A42-E55389415AA5}"/>
    <cellStyle name="Pre-inputted cells 6 2 3 2 3 2" xfId="22496" xr:uid="{A1FBC673-078E-4DFF-8F9D-54B0D16AA712}"/>
    <cellStyle name="Pre-inputted cells 6 2 3 2 3 3" xfId="34580" xr:uid="{3853D357-6792-4244-9B0F-7ABCAC5FC864}"/>
    <cellStyle name="Pre-inputted cells 6 2 3 2 4" xfId="27561" xr:uid="{65A6B1E0-8724-4AF4-A618-29A6BF0C25A0}"/>
    <cellStyle name="Pre-inputted cells 6 2 3 2 4 2" xfId="37778" xr:uid="{E3C9CED1-CC83-4BC3-B5A4-F402B0DAB2B0}"/>
    <cellStyle name="Pre-inputted cells 6 2 3 2 5" xfId="31463" xr:uid="{B7BA4F93-50B4-4755-B374-970450BDB7DB}"/>
    <cellStyle name="Pre-inputted cells 6 2 3 2 6" xfId="29225" xr:uid="{678FFFB2-A2DD-49C8-808E-42875950EB4D}"/>
    <cellStyle name="Pre-inputted cells 6 2 3 3" xfId="9590" xr:uid="{8F9F36EC-BC8D-4376-8A09-709B5CA0A296}"/>
    <cellStyle name="Pre-inputted cells 6 2 3 3 2" xfId="21045" xr:uid="{4560C867-A326-4C9E-B3CE-4B0E1A46008D}"/>
    <cellStyle name="Pre-inputted cells 6 2 3 3 3" xfId="33130" xr:uid="{E24BD02A-5085-477A-A29F-5424C16A426A}"/>
    <cellStyle name="Pre-inputted cells 6 2 3 4" xfId="4265" xr:uid="{1D923A03-DA47-49DA-BA6C-727371886915}"/>
    <cellStyle name="Pre-inputted cells 6 2 3 4 2" xfId="16050" xr:uid="{0114A3F1-AE41-4DB3-94C5-A83224E9D1BE}"/>
    <cellStyle name="Pre-inputted cells 6 2 3 4 3" xfId="29095" xr:uid="{CD407315-A734-4566-8FBF-9883E68A0EE3}"/>
    <cellStyle name="Pre-inputted cells 6 2 3 5" xfId="30515" xr:uid="{08D374FD-63D7-4F3B-80A3-8ED390134D63}"/>
    <cellStyle name="Pre-inputted cells 6 2 3 6" xfId="27776" xr:uid="{EA3E631B-6CC8-40D8-AC49-C8FCD5BA5B1E}"/>
    <cellStyle name="Pre-inputted cells 6 2 4" xfId="7013" xr:uid="{0E758B46-C250-41D6-9597-4A313778AA2A}"/>
    <cellStyle name="Pre-inputted cells 6 2 4 2" xfId="11864" xr:uid="{BD046541-D989-47D7-A142-CACD4292D962}"/>
    <cellStyle name="Pre-inputted cells 6 2 4 2 2" xfId="23319" xr:uid="{1A5391A7-71DF-462C-8AA2-05193CF307EE}"/>
    <cellStyle name="Pre-inputted cells 6 2 4 2 3" xfId="34970" xr:uid="{CC66C458-B90B-4033-AC60-FE9CB5466B23}"/>
    <cellStyle name="Pre-inputted cells 6 2 4 3" xfId="26729" xr:uid="{BE1855F3-0638-4988-8AF2-88E9793FE9E8}"/>
    <cellStyle name="Pre-inputted cells 6 2 4 3 2" xfId="37167" xr:uid="{6280D664-C9B5-4B78-A302-8985E97F90C1}"/>
    <cellStyle name="Pre-inputted cells 6 2 4 4" xfId="18575" xr:uid="{AB2DFC2B-B262-4B5F-BB12-7F07DB6E9DAB}"/>
    <cellStyle name="Pre-inputted cells 6 2 4 5" xfId="30839" xr:uid="{8EE1BBD8-4710-47F0-93CB-ADEDB51A0B21}"/>
    <cellStyle name="Pre-inputted cells 6 2 5" xfId="29869" xr:uid="{BBC1FA74-0626-47CE-91AA-845FD73E360E}"/>
    <cellStyle name="Pre-inputted cells 6 3" xfId="5593" xr:uid="{C10A443E-1938-48F1-9661-F63011BED785}"/>
    <cellStyle name="Pre-inputted cells 6 3 2" xfId="7026" xr:uid="{C02B364D-2D16-4040-A11D-93F118D8E1D3}"/>
    <cellStyle name="Pre-inputted cells 6 3 2 2" xfId="9789" xr:uid="{C2C8BEA2-F02E-4F35-A224-F83BAA9D06DC}"/>
    <cellStyle name="Pre-inputted cells 6 3 2 2 2" xfId="21244" xr:uid="{5592A0F3-F788-40E1-9799-845C0DBAA361}"/>
    <cellStyle name="Pre-inputted cells 6 3 2 2 3" xfId="33329" xr:uid="{1E962094-08F1-4E06-82CF-EC4BEE6E2F0E}"/>
    <cellStyle name="Pre-inputted cells 6 3 2 3" xfId="10515" xr:uid="{77514525-0F7E-41EA-B615-81E5DA798835}"/>
    <cellStyle name="Pre-inputted cells 6 3 2 3 2" xfId="21970" xr:uid="{1162921E-B436-46BC-BDAC-7D2B6140D8FB}"/>
    <cellStyle name="Pre-inputted cells 6 3 2 3 3" xfId="34054" xr:uid="{244835D7-B22A-4542-A0F5-6A02EBBB166E}"/>
    <cellStyle name="Pre-inputted cells 6 3 2 4" xfId="26742" xr:uid="{224EE06D-8E29-43B7-90EA-C27CD2C482DB}"/>
    <cellStyle name="Pre-inputted cells 6 3 2 4 2" xfId="37178" xr:uid="{C85B2D21-8060-4B38-BE6C-679D0EBF4520}"/>
    <cellStyle name="Pre-inputted cells 6 3 2 5" xfId="30850" xr:uid="{56027616-6FEE-4EDF-BE0C-6B6591FEA067}"/>
    <cellStyle name="Pre-inputted cells 6 3 2 6" xfId="13755" xr:uid="{F12582FE-7BC0-4861-BBA8-CC372D1EFA73}"/>
    <cellStyle name="Pre-inputted cells 6 3 3" xfId="8894" xr:uid="{1D8A293E-FA00-42DC-8AE1-CAAE3D94F607}"/>
    <cellStyle name="Pre-inputted cells 6 3 3 2" xfId="20349" xr:uid="{13DC80A7-31CB-49B0-B9FF-A32C9CF6E343}"/>
    <cellStyle name="Pre-inputted cells 6 3 3 3" xfId="32434" xr:uid="{9C934580-5F8C-4E72-AC13-C5255D982E3F}"/>
    <cellStyle name="Pre-inputted cells 6 3 4" xfId="8645" xr:uid="{17819934-0B6E-45FF-8417-32AF46601D72}"/>
    <cellStyle name="Pre-inputted cells 6 3 4 2" xfId="20100" xr:uid="{62CDD78A-228B-4946-B986-64F2FE2532D7}"/>
    <cellStyle name="Pre-inputted cells 6 3 4 3" xfId="32185" xr:uid="{3F5CD048-16F9-4567-92F3-30EDFB2949E3}"/>
    <cellStyle name="Pre-inputted cells 6 3 5" xfId="29880" xr:uid="{4CBE1294-82C7-4AA1-A347-FB203F370054}"/>
    <cellStyle name="Pre-inputted cells 6 3 6" xfId="28075" xr:uid="{87B31687-F216-45BD-9FCB-49E1999B706A}"/>
    <cellStyle name="Pre-inputted cells 6 4" xfId="6502" xr:uid="{59BAD096-8FA9-44AD-B657-649684E2D041}"/>
    <cellStyle name="Pre-inputted cells 6 4 2" xfId="7853" xr:uid="{DA7F7CE1-FDBD-47C4-A4E6-4C935AC687D3}"/>
    <cellStyle name="Pre-inputted cells 6 4 2 2" xfId="10231" xr:uid="{4ED2198D-47C7-4238-B3EE-EF1E0321D3AA}"/>
    <cellStyle name="Pre-inputted cells 6 4 2 2 2" xfId="21686" xr:uid="{4A26A3E6-EFCC-4162-98AF-65DF34ED120C}"/>
    <cellStyle name="Pre-inputted cells 6 4 2 2 3" xfId="33770" xr:uid="{00610B8D-6071-44BD-A577-210656AD76AA}"/>
    <cellStyle name="Pre-inputted cells 6 4 2 3" xfId="11040" xr:uid="{BDF0BFAB-36F6-42F1-BEB6-CA60F6125572}"/>
    <cellStyle name="Pre-inputted cells 6 4 2 3 2" xfId="22495" xr:uid="{7B84D0F0-782B-4B7D-8D9D-B298949987BD}"/>
    <cellStyle name="Pre-inputted cells 6 4 2 3 3" xfId="34579" xr:uid="{8D8897EF-0F3E-4A7A-9635-667301A8EDF4}"/>
    <cellStyle name="Pre-inputted cells 6 4 2 4" xfId="27560" xr:uid="{0443ABA3-04D0-4C34-9A0C-F5CEE4791037}"/>
    <cellStyle name="Pre-inputted cells 6 4 2 4 2" xfId="37777" xr:uid="{65EE7A56-6C21-4ECF-9E69-CB1C2A86FDC1}"/>
    <cellStyle name="Pre-inputted cells 6 4 2 5" xfId="31462" xr:uid="{F911C853-EA14-479C-8529-0C205888415C}"/>
    <cellStyle name="Pre-inputted cells 6 4 2 6" xfId="34713" xr:uid="{EF68E114-0A8E-4572-B6DC-E1C182FEC8F8}"/>
    <cellStyle name="Pre-inputted cells 6 4 3" xfId="9589" xr:uid="{595B3424-6612-481D-ABF5-66EB6F03620B}"/>
    <cellStyle name="Pre-inputted cells 6 4 3 2" xfId="21044" xr:uid="{7E8B8040-16C1-48FD-B23F-4F9659C73A95}"/>
    <cellStyle name="Pre-inputted cells 6 4 3 3" xfId="33129" xr:uid="{4701A9F9-8175-4404-ADDB-753A4797C366}"/>
    <cellStyle name="Pre-inputted cells 6 4 4" xfId="4264" xr:uid="{0CA58BF0-60B1-4AD1-812E-2CBD1B08F708}"/>
    <cellStyle name="Pre-inputted cells 6 4 4 2" xfId="16049" xr:uid="{A1F73FF7-E826-4B0D-AA57-D70928D6013E}"/>
    <cellStyle name="Pre-inputted cells 6 4 4 3" xfId="29094" xr:uid="{6923F7F6-6C25-4646-A43B-76370BDF305B}"/>
    <cellStyle name="Pre-inputted cells 6 4 5" xfId="30514" xr:uid="{804375B6-6DE5-4BEB-996F-2C6733BBFA64}"/>
    <cellStyle name="Pre-inputted cells 6 4 6" xfId="18116" xr:uid="{9E4AD8F2-D113-43BA-B385-C959358491E8}"/>
    <cellStyle name="Pre-inputted cells 6 5" xfId="6822" xr:uid="{A8215951-27A6-406D-9C85-320D3FD069A9}"/>
    <cellStyle name="Pre-inputted cells 6 5 2" xfId="11682" xr:uid="{1DBAD1E8-926D-42B8-B7A3-85D391735678}"/>
    <cellStyle name="Pre-inputted cells 6 5 2 2" xfId="23137" xr:uid="{BF9F171A-2970-4C83-886B-E21CEA82E321}"/>
    <cellStyle name="Pre-inputted cells 6 5 2 3" xfId="34853" xr:uid="{4D3A238C-69E3-4F27-8B23-97C491DEA0AE}"/>
    <cellStyle name="Pre-inputted cells 6 5 3" xfId="26547" xr:uid="{C086A830-2AED-4D9A-93BE-8304FAACF3DE}"/>
    <cellStyle name="Pre-inputted cells 6 5 3 2" xfId="37044" xr:uid="{BD80B6BE-DFE3-4150-B4C8-F474DE0F8CE5}"/>
    <cellStyle name="Pre-inputted cells 6 5 4" xfId="18388" xr:uid="{EE4556F6-5AEC-4F0C-B41A-1CB622D20B6C}"/>
    <cellStyle name="Pre-inputted cells 6 5 5" xfId="30712" xr:uid="{392939FE-8E6E-478B-AC35-DEE961706969}"/>
    <cellStyle name="Pre-inputted cells 6 6" xfId="5322" xr:uid="{83E808F0-9F2C-4750-96BF-A47BB5048CC2}"/>
    <cellStyle name="Pre-inputted cells 6 6 2" xfId="25381" xr:uid="{739F4841-89AA-400E-946F-32DC58FEE9A5}"/>
    <cellStyle name="Pre-inputted cells 6 6 2 2" xfId="36225" xr:uid="{3F559F13-A9AD-471A-80D3-1C72D26347B2}"/>
    <cellStyle name="Pre-inputted cells 6 6 3" xfId="17106" xr:uid="{06DAEEC3-BA70-4110-8996-B85C744CDFB7}"/>
    <cellStyle name="Pre-inputted cells 6 6 4" xfId="29687" xr:uid="{9367DC7A-E3BB-414E-9805-9B80E453C9D7}"/>
    <cellStyle name="Pre-inputted cells 6 7" xfId="13897" xr:uid="{0E53BC9B-3211-4DA4-8A59-B166B814065E}"/>
    <cellStyle name="Pre-inputted cells 6_3.15 Additional Data" xfId="6504" xr:uid="{0CEE01C8-16A4-4B41-B786-479546B7BE16}"/>
    <cellStyle name="Pre-inputted cells 7" xfId="2208" xr:uid="{BDFAD486-B929-41B3-8B75-24C525A6DA35}"/>
    <cellStyle name="Pre-inputted cells 7 2" xfId="5581" xr:uid="{D96B4D5C-68D9-46C5-B708-3BA28F386069}"/>
    <cellStyle name="Pre-inputted cells 7 2 2" xfId="5841" xr:uid="{1A8B8327-2185-4F29-A7DE-C65026F92951}"/>
    <cellStyle name="Pre-inputted cells 7 2 2 2" xfId="7273" xr:uid="{8895E17E-7606-4D7C-9181-7BB2CFEF81F5}"/>
    <cellStyle name="Pre-inputted cells 7 2 2 2 2" xfId="9947" xr:uid="{3437E16A-64A0-4D55-A96E-0B07A97F0FE3}"/>
    <cellStyle name="Pre-inputted cells 7 2 2 2 2 2" xfId="21402" xr:uid="{73D7C447-5CC4-4A87-B12D-A1116D0C2489}"/>
    <cellStyle name="Pre-inputted cells 7 2 2 2 2 3" xfId="33487" xr:uid="{25F23253-9FE8-4CB3-BE4A-D57E8CF1684D}"/>
    <cellStyle name="Pre-inputted cells 7 2 2 2 3" xfId="10673" xr:uid="{2E26AF48-BCED-4C3D-8827-99B8339AF382}"/>
    <cellStyle name="Pre-inputted cells 7 2 2 2 3 2" xfId="22128" xr:uid="{39793D83-8CAE-46ED-B0AE-F1EF2F655D25}"/>
    <cellStyle name="Pre-inputted cells 7 2 2 2 3 3" xfId="34212" xr:uid="{A47182EB-BE1E-41A5-929C-FC40F9811C82}"/>
    <cellStyle name="Pre-inputted cells 7 2 2 2 4" xfId="26989" xr:uid="{D81B0676-D1BD-49DF-AE75-FE6FA6F3689D}"/>
    <cellStyle name="Pre-inputted cells 7 2 2 2 4 2" xfId="37358" xr:uid="{C184A506-E213-4919-A17C-55D50942D7AF}"/>
    <cellStyle name="Pre-inputted cells 7 2 2 2 5" xfId="31030" xr:uid="{62718399-E446-4AE5-9A20-DAB962F80BA0}"/>
    <cellStyle name="Pre-inputted cells 7 2 2 2 6" xfId="14040" xr:uid="{614E34ED-6A9A-47ED-9589-0BAB004C1052}"/>
    <cellStyle name="Pre-inputted cells 7 2 2 3" xfId="9101" xr:uid="{517D0369-6CCB-49E7-B041-ED3A4F5250FD}"/>
    <cellStyle name="Pre-inputted cells 7 2 2 3 2" xfId="20556" xr:uid="{662FBE90-91DA-4A2D-8AA3-C48E8C1D1614}"/>
    <cellStyle name="Pre-inputted cells 7 2 2 3 3" xfId="32641" xr:uid="{7A8465AC-A1F0-485F-9CFE-44741CD5D174}"/>
    <cellStyle name="Pre-inputted cells 7 2 2 4" xfId="10298" xr:uid="{7DDF145E-3695-4F02-A645-5052942BA419}"/>
    <cellStyle name="Pre-inputted cells 7 2 2 4 2" xfId="21753" xr:uid="{52E9EA32-049A-4733-8281-CD60FEFF0FD1}"/>
    <cellStyle name="Pre-inputted cells 7 2 2 4 3" xfId="33837" xr:uid="{CD7D4135-2FA2-4C4B-88C2-DA9164944E91}"/>
    <cellStyle name="Pre-inputted cells 7 2 2 5" xfId="30059" xr:uid="{5E8E839E-8170-458A-9D7D-77B03EBFC762}"/>
    <cellStyle name="Pre-inputted cells 7 2 2 6" xfId="36641" xr:uid="{4388544C-E00E-4838-98D8-0D0374FEE447}"/>
    <cellStyle name="Pre-inputted cells 7 2 3" xfId="6506" xr:uid="{AD9CE385-C526-41F5-A465-5460D4B2D383}"/>
    <cellStyle name="Pre-inputted cells 7 2 3 2" xfId="7856" xr:uid="{A57414B6-FED3-4774-B067-8EE22DEDB4A3}"/>
    <cellStyle name="Pre-inputted cells 7 2 3 2 2" xfId="10234" xr:uid="{2A76E3A1-D81C-4560-AC26-74659DD7490B}"/>
    <cellStyle name="Pre-inputted cells 7 2 3 2 2 2" xfId="21689" xr:uid="{61A6227E-6308-4C80-BA2B-326D4D2AD284}"/>
    <cellStyle name="Pre-inputted cells 7 2 3 2 2 3" xfId="33773" xr:uid="{1BE1E198-D597-4FE3-84FC-11BE2770F10F}"/>
    <cellStyle name="Pre-inputted cells 7 2 3 2 3" xfId="11043" xr:uid="{5372856A-7037-487B-8B94-E8C1B4E04FC6}"/>
    <cellStyle name="Pre-inputted cells 7 2 3 2 3 2" xfId="22498" xr:uid="{ED0D1934-460C-419F-A357-B7ACF2FF87D4}"/>
    <cellStyle name="Pre-inputted cells 7 2 3 2 3 3" xfId="34582" xr:uid="{4C7D682E-1F6C-43EC-AAD8-0F5305015D09}"/>
    <cellStyle name="Pre-inputted cells 7 2 3 2 4" xfId="27563" xr:uid="{CCB04146-926C-482B-82AC-105E4649ACE2}"/>
    <cellStyle name="Pre-inputted cells 7 2 3 2 4 2" xfId="37780" xr:uid="{49D0EF58-C7E1-4DFD-AC01-D0F84681BF62}"/>
    <cellStyle name="Pre-inputted cells 7 2 3 2 5" xfId="31465" xr:uid="{7C7923C2-6156-42D9-B0EE-50186A368FE1}"/>
    <cellStyle name="Pre-inputted cells 7 2 3 2 6" xfId="30362" xr:uid="{7AA616CC-B24B-42F4-B5E1-5EDBA8940C97}"/>
    <cellStyle name="Pre-inputted cells 7 2 3 3" xfId="9592" xr:uid="{34B0361D-3FFE-43E7-9D3A-01EEB18198E6}"/>
    <cellStyle name="Pre-inputted cells 7 2 3 3 2" xfId="21047" xr:uid="{E852DA6B-528A-4EBD-A7BE-A3172F878A9E}"/>
    <cellStyle name="Pre-inputted cells 7 2 3 3 3" xfId="33132" xr:uid="{78CA0D7A-6037-4DFC-BE38-A4F67E1E70A9}"/>
    <cellStyle name="Pre-inputted cells 7 2 3 4" xfId="9553" xr:uid="{8A8FADCF-07AD-494A-9296-9F2BDC5A9B12}"/>
    <cellStyle name="Pre-inputted cells 7 2 3 4 2" xfId="21008" xr:uid="{7CD28B1C-2159-4DAF-851E-75EDF8F40F0B}"/>
    <cellStyle name="Pre-inputted cells 7 2 3 4 3" xfId="33093" xr:uid="{52E3B054-7965-425F-973C-FFED992C5EE9}"/>
    <cellStyle name="Pre-inputted cells 7 2 3 5" xfId="30517" xr:uid="{B0AE11AB-A88C-4BA3-BCC7-410904798959}"/>
    <cellStyle name="Pre-inputted cells 7 2 3 6" xfId="37057" xr:uid="{C029B225-9D99-45EC-A295-12E96664A7AF}"/>
    <cellStyle name="Pre-inputted cells 7 2 4" xfId="7014" xr:uid="{FC1E15A2-C74F-4B30-AC97-51A79251FFD0}"/>
    <cellStyle name="Pre-inputted cells 7 2 4 2" xfId="11865" xr:uid="{8C71984C-D883-44DC-BEBD-46D322EDCEBE}"/>
    <cellStyle name="Pre-inputted cells 7 2 4 2 2" xfId="23320" xr:uid="{BD2E945B-595F-4554-B538-7CA0B79D1F87}"/>
    <cellStyle name="Pre-inputted cells 7 2 4 2 3" xfId="34971" xr:uid="{8DD49C08-6A63-442C-A733-43A21D8B634A}"/>
    <cellStyle name="Pre-inputted cells 7 2 4 3" xfId="26730" xr:uid="{61614570-1604-4196-B219-633D613BAEBE}"/>
    <cellStyle name="Pre-inputted cells 7 2 4 3 2" xfId="37168" xr:uid="{62AD4601-D3CA-4ABF-87B7-227F342E44E4}"/>
    <cellStyle name="Pre-inputted cells 7 2 4 4" xfId="18576" xr:uid="{E56CF108-6DAD-4524-B5A1-F8C0E3C05FC2}"/>
    <cellStyle name="Pre-inputted cells 7 2 4 5" xfId="30840" xr:uid="{224172B7-7A05-4237-94B5-6DE0FCAF03A1}"/>
    <cellStyle name="Pre-inputted cells 7 2 5" xfId="29870" xr:uid="{20161AE3-29E4-4802-BC30-F6101FF4F4DD}"/>
    <cellStyle name="Pre-inputted cells 7 3" xfId="5708" xr:uid="{E04A30E0-8356-4385-844B-5638467DA285}"/>
    <cellStyle name="Pre-inputted cells 7 3 2" xfId="7141" xr:uid="{9E950306-935F-4B8D-B20A-205C8902F4FF}"/>
    <cellStyle name="Pre-inputted cells 7 3 2 2" xfId="9865" xr:uid="{CD6CE3E3-9F90-4CF8-9D89-3508401CFCE0}"/>
    <cellStyle name="Pre-inputted cells 7 3 2 2 2" xfId="21320" xr:uid="{EACE0B2D-DFA6-4866-B8AB-820C048C1E80}"/>
    <cellStyle name="Pre-inputted cells 7 3 2 2 3" xfId="33405" xr:uid="{9D2FD8C0-D2B5-47EC-8A08-9E74DBA98E96}"/>
    <cellStyle name="Pre-inputted cells 7 3 2 3" xfId="10544" xr:uid="{4A9D2698-12FE-4B62-9539-AF4E4CC3C8CF}"/>
    <cellStyle name="Pre-inputted cells 7 3 2 3 2" xfId="21999" xr:uid="{F48CA118-0B6E-4978-94FA-1B219DA6D059}"/>
    <cellStyle name="Pre-inputted cells 7 3 2 3 3" xfId="34083" xr:uid="{A91F4BF3-A8D2-4B6C-8367-65E287298494}"/>
    <cellStyle name="Pre-inputted cells 7 3 2 4" xfId="26857" xr:uid="{C8008AA5-4937-485F-BEA3-3D5E0BDC8D12}"/>
    <cellStyle name="Pre-inputted cells 7 3 2 4 2" xfId="37228" xr:uid="{3D7933D5-2A32-4B84-8031-461635592835}"/>
    <cellStyle name="Pre-inputted cells 7 3 2 5" xfId="30900" xr:uid="{3DFED9B6-E878-40B3-8158-000450F424CE}"/>
    <cellStyle name="Pre-inputted cells 7 3 2 6" xfId="27741" xr:uid="{95CC679E-09E2-4C98-B3FD-42DA920B1E1B}"/>
    <cellStyle name="Pre-inputted cells 7 3 3" xfId="8970" xr:uid="{41779359-FE50-4903-861E-291B6B144848}"/>
    <cellStyle name="Pre-inputted cells 7 3 3 2" xfId="20425" xr:uid="{9371CBD6-1657-49AE-A0E0-6E0CBE3263FE}"/>
    <cellStyle name="Pre-inputted cells 7 3 3 3" xfId="32510" xr:uid="{3C8E882B-6B3B-4C40-A593-F282D369DDF4}"/>
    <cellStyle name="Pre-inputted cells 7 3 4" xfId="8088" xr:uid="{FFFD00EF-0D9B-4720-9DED-8C7B6496D479}"/>
    <cellStyle name="Pre-inputted cells 7 3 4 2" xfId="19543" xr:uid="{4897A826-3689-4C3B-B9FD-A0F7A23F7BB9}"/>
    <cellStyle name="Pre-inputted cells 7 3 4 3" xfId="31628" xr:uid="{453B10F1-A728-41DE-9996-FD2973E760DB}"/>
    <cellStyle name="Pre-inputted cells 7 3 5" xfId="29928" xr:uid="{495918C5-0B0C-470F-B8C4-88D5E9089B36}"/>
    <cellStyle name="Pre-inputted cells 7 3 6" xfId="27759" xr:uid="{BC748684-975E-48DD-B468-AEB744B015CC}"/>
    <cellStyle name="Pre-inputted cells 7 4" xfId="6505" xr:uid="{680352C9-0D63-4A5F-9E6D-89F328831288}"/>
    <cellStyle name="Pre-inputted cells 7 4 2" xfId="7855" xr:uid="{32BF64BF-6E84-4D51-A690-F6A2A39673D1}"/>
    <cellStyle name="Pre-inputted cells 7 4 2 2" xfId="10233" xr:uid="{52FD3EAD-DB72-449C-898F-799DE88D3096}"/>
    <cellStyle name="Pre-inputted cells 7 4 2 2 2" xfId="21688" xr:uid="{6F3B2DF4-95B2-419E-8EC6-71C4C9097A6D}"/>
    <cellStyle name="Pre-inputted cells 7 4 2 2 3" xfId="33772" xr:uid="{882B6D60-7CF2-4934-9D0C-0BDEAACA8618}"/>
    <cellStyle name="Pre-inputted cells 7 4 2 3" xfId="11042" xr:uid="{BE3521A9-E8F4-4098-8FF0-32302E03F055}"/>
    <cellStyle name="Pre-inputted cells 7 4 2 3 2" xfId="22497" xr:uid="{11BD280B-6199-4D92-AA35-A77640F59FEC}"/>
    <cellStyle name="Pre-inputted cells 7 4 2 3 3" xfId="34581" xr:uid="{CB714978-D230-4BBD-B849-CC9ADEB292B8}"/>
    <cellStyle name="Pre-inputted cells 7 4 2 4" xfId="27562" xr:uid="{F0DE2A70-D939-4B39-8C7C-0C4FD0ED6FB7}"/>
    <cellStyle name="Pre-inputted cells 7 4 2 4 2" xfId="37779" xr:uid="{955A9730-778F-4180-BB77-A408AA62216B}"/>
    <cellStyle name="Pre-inputted cells 7 4 2 5" xfId="31464" xr:uid="{AC8EB3B2-5D42-4633-8746-9DA34BF7C49B}"/>
    <cellStyle name="Pre-inputted cells 7 4 2 6" xfId="36808" xr:uid="{777AE44B-A96F-4F55-B8CB-66B5A9A79ABA}"/>
    <cellStyle name="Pre-inputted cells 7 4 3" xfId="9591" xr:uid="{E5BB86CC-2592-40D0-89F3-C5CE5CAD1D2B}"/>
    <cellStyle name="Pre-inputted cells 7 4 3 2" xfId="21046" xr:uid="{1AB854F8-0E44-4945-9D77-150F67D1F445}"/>
    <cellStyle name="Pre-inputted cells 7 4 3 3" xfId="33131" xr:uid="{C6DBBB6A-F2F1-4C1B-B107-ACD81391CF78}"/>
    <cellStyle name="Pre-inputted cells 7 4 4" xfId="4266" xr:uid="{74F44951-C460-458D-A559-338EE57993A5}"/>
    <cellStyle name="Pre-inputted cells 7 4 4 2" xfId="16051" xr:uid="{6BFB6D52-723E-49B8-AF21-8441D1D7D894}"/>
    <cellStyle name="Pre-inputted cells 7 4 4 3" xfId="29096" xr:uid="{EAD43C42-6127-48B6-9F9C-80E21AAB5C6D}"/>
    <cellStyle name="Pre-inputted cells 7 4 5" xfId="30516" xr:uid="{B6AE220B-FD94-449C-86DA-704992A5C439}"/>
    <cellStyle name="Pre-inputted cells 7 4 6" xfId="29414" xr:uid="{0E8D33D3-23E7-4A40-BA24-89E16612BF6E}"/>
    <cellStyle name="Pre-inputted cells 7 5" xfId="6919" xr:uid="{ECFE3BDD-7A5A-4044-B915-C86F6C5CFB60}"/>
    <cellStyle name="Pre-inputted cells 7 5 2" xfId="11779" xr:uid="{A2DBEDA7-C114-49CC-A9D3-C1FB449A3EFA}"/>
    <cellStyle name="Pre-inputted cells 7 5 2 2" xfId="23234" xr:uid="{59108416-2035-4328-B6FA-04CDAA8A0980}"/>
    <cellStyle name="Pre-inputted cells 7 5 2 3" xfId="34886" xr:uid="{02517789-1228-43FC-9FB0-D7F65A2109AA}"/>
    <cellStyle name="Pre-inputted cells 7 5 3" xfId="26644" xr:uid="{0C129F75-7E71-4165-848F-811A7F919E0E}"/>
    <cellStyle name="Pre-inputted cells 7 5 3 2" xfId="37083" xr:uid="{713B4D62-20BB-4009-8A1D-B00E87BE8E0F}"/>
    <cellStyle name="Pre-inputted cells 7 5 4" xfId="18485" xr:uid="{8025512B-FD2D-4509-A981-EA32C9065E63}"/>
    <cellStyle name="Pre-inputted cells 7 5 5" xfId="30746" xr:uid="{91AF043F-FBD7-4C98-A65E-F38A851BCB18}"/>
    <cellStyle name="Pre-inputted cells 7 6" xfId="5434" xr:uid="{35FDDF64-9432-4833-B998-67A232C1A01E}"/>
    <cellStyle name="Pre-inputted cells 7 6 2" xfId="25493" xr:uid="{EBB63427-C1FC-448E-8C54-79462557D0A8}"/>
    <cellStyle name="Pre-inputted cells 7 6 2 2" xfId="36278" xr:uid="{7AA71955-024F-4CDB-8EFF-B86B9F2825F3}"/>
    <cellStyle name="Pre-inputted cells 7 6 3" xfId="17218" xr:uid="{6DC6D13F-D31A-4AC7-AD06-2206B9E77EED}"/>
    <cellStyle name="Pre-inputted cells 7 6 4" xfId="29734" xr:uid="{B62751B5-9AB2-4A91-98A5-0460ACFAD0CF}"/>
    <cellStyle name="Pre-inputted cells 7 7" xfId="27914" xr:uid="{8BC238C3-A378-4DBC-AA02-18F9413B8F1A}"/>
    <cellStyle name="Pre-inputted cells 7_3.15 Additional Data" xfId="6507" xr:uid="{7F86E861-4CF2-4650-BCC2-FD9E503E0C60}"/>
    <cellStyle name="Pre-inputted cells 8" xfId="5699" xr:uid="{95D99292-EAE9-4140-A65D-FA2C0024128C}"/>
    <cellStyle name="Pre-inputted cells 8 2" xfId="7132" xr:uid="{2DD4C0A6-51A2-4627-A7A2-CBF59125EE3F}"/>
    <cellStyle name="Pre-inputted cells 8 2 2" xfId="9856" xr:uid="{352B5CD6-AA31-4C18-BBDC-CC4217D3FC92}"/>
    <cellStyle name="Pre-inputted cells 8 2 2 2" xfId="21311" xr:uid="{774CCE14-BA61-4A7D-8586-70AF0403FC33}"/>
    <cellStyle name="Pre-inputted cells 8 2 2 3" xfId="33396" xr:uid="{6C474C41-3813-476F-9970-18A567B17701}"/>
    <cellStyle name="Pre-inputted cells 8 2 3" xfId="10535" xr:uid="{C10EE337-E215-4240-88F3-71C490DB8B72}"/>
    <cellStyle name="Pre-inputted cells 8 2 3 2" xfId="21990" xr:uid="{3CB25F05-1971-4D8F-B818-044C2D0E770A}"/>
    <cellStyle name="Pre-inputted cells 8 2 3 3" xfId="34074" xr:uid="{91DA409E-DF81-451D-A8BB-3AAFB871734A}"/>
    <cellStyle name="Pre-inputted cells 8 2 4" xfId="26848" xr:uid="{B7E22DFC-4C0F-40B6-AF7C-9E5EC7B73280}"/>
    <cellStyle name="Pre-inputted cells 8 2 4 2" xfId="37219" xr:uid="{5B9095FE-5CCF-4FBF-B690-AF48956842E0}"/>
    <cellStyle name="Pre-inputted cells 8 2 5" xfId="30891" xr:uid="{DC776ABB-DB62-4728-8D34-9FF5A71E72CC}"/>
    <cellStyle name="Pre-inputted cells 8 2 6" xfId="35518" xr:uid="{67D5FEAC-79CE-485D-9C2B-297508FD1848}"/>
    <cellStyle name="Pre-inputted cells 8 3" xfId="8961" xr:uid="{8DD44767-A381-4115-8AEB-F926AFA02CD3}"/>
    <cellStyle name="Pre-inputted cells 8 3 2" xfId="20416" xr:uid="{DD576C55-8A88-49A1-B33B-90C19F37CA49}"/>
    <cellStyle name="Pre-inputted cells 8 3 3" xfId="32501" xr:uid="{9239686D-0044-4399-A735-4B6D6D66164B}"/>
    <cellStyle name="Pre-inputted cells 8 4" xfId="10146" xr:uid="{0D605926-BA56-4197-8D86-F047847CBD33}"/>
    <cellStyle name="Pre-inputted cells 8 4 2" xfId="21601" xr:uid="{9599B198-8ADE-4AB5-ACA9-4A0DFFBDB75F}"/>
    <cellStyle name="Pre-inputted cells 8 4 3" xfId="33685" xr:uid="{416ABAF0-79A9-496F-8898-9C81DB9F529B}"/>
    <cellStyle name="Pre-inputted cells 8 5" xfId="29919" xr:uid="{8D9A1E6B-A121-4EB4-AD20-43E1CA2BA51E}"/>
    <cellStyle name="Pre-inputted cells 8 6" xfId="35702" xr:uid="{CE8E1745-1B8E-46FC-BA8C-07E08E4B4948}"/>
    <cellStyle name="Pre-inputted cells 9" xfId="6487" xr:uid="{FDEEE495-7BED-445B-882C-FECFD76C63B3}"/>
    <cellStyle name="Pre-inputted cells 9 2" xfId="7843" xr:uid="{EBB54AC9-268D-4968-A58B-631B89AE7BDF}"/>
    <cellStyle name="Pre-inputted cells 9 2 2" xfId="10221" xr:uid="{62397BCB-A836-4B53-AEE0-72A23487006C}"/>
    <cellStyle name="Pre-inputted cells 9 2 2 2" xfId="21676" xr:uid="{2426A5D6-8519-4EB3-962D-03F579CAB9D0}"/>
    <cellStyle name="Pre-inputted cells 9 2 2 3" xfId="33760" xr:uid="{8D4045BC-0CB9-46CB-803B-CF64FDC1D450}"/>
    <cellStyle name="Pre-inputted cells 9 2 3" xfId="11030" xr:uid="{084FB73F-5E46-4909-B8C9-4CA533831DC3}"/>
    <cellStyle name="Pre-inputted cells 9 2 3 2" xfId="22485" xr:uid="{0580C4BA-9A56-4F40-9832-BF391E986436}"/>
    <cellStyle name="Pre-inputted cells 9 2 3 3" xfId="34569" xr:uid="{C9C965D9-96F8-4D9B-903D-55EBD8F28C6A}"/>
    <cellStyle name="Pre-inputted cells 9 2 4" xfId="27550" xr:uid="{1B3C26B4-D4B0-4600-BA2C-D2AD2F5C826F}"/>
    <cellStyle name="Pre-inputted cells 9 2 4 2" xfId="37767" xr:uid="{0103A43C-B949-4DA5-BB80-C9310B811EF9}"/>
    <cellStyle name="Pre-inputted cells 9 2 5" xfId="31452" xr:uid="{EFE71C5C-A4BA-440F-81AF-2A060E088051}"/>
    <cellStyle name="Pre-inputted cells 9 2 6" xfId="36128" xr:uid="{E6B59F2E-0519-4378-AB47-5A72FF252CDE}"/>
    <cellStyle name="Pre-inputted cells 9 3" xfId="9579" xr:uid="{7DFA340A-F60E-4054-B7C3-47823C2CBB32}"/>
    <cellStyle name="Pre-inputted cells 9 3 2" xfId="21034" xr:uid="{F06068BB-30FC-41CE-9F91-52DC7F55A56D}"/>
    <cellStyle name="Pre-inputted cells 9 3 3" xfId="33119" xr:uid="{3CDD3ACC-ED28-4F4A-9E8F-D8DBD0C8446D}"/>
    <cellStyle name="Pre-inputted cells 9 4" xfId="4189" xr:uid="{D9B5BF93-5B03-411D-BAF2-58725A7ACAA3}"/>
    <cellStyle name="Pre-inputted cells 9 4 2" xfId="15974" xr:uid="{3E3ABA57-FC77-470E-BDBD-A2D384E1D92A}"/>
    <cellStyle name="Pre-inputted cells 9 4 3" xfId="29019" xr:uid="{98A08B42-4BAA-4396-A2AC-4121A68EA8DA}"/>
    <cellStyle name="Pre-inputted cells 9 5" xfId="30504" xr:uid="{8105E1E5-CA13-4CC4-9974-A207715E56C1}"/>
    <cellStyle name="Pre-inputted cells 9 6" xfId="37071" xr:uid="{8BEE16FA-E9C0-42B3-BB1B-D0162BCD8644}"/>
    <cellStyle name="Pre-inputted cells_3.15 Additional Data" xfId="6508" xr:uid="{BDAE10C6-0EB7-42D2-8151-1F730E29DF4A}"/>
    <cellStyle name="RangeName" xfId="2209" xr:uid="{7A3AD4BC-4406-4490-B9E8-63CB2935D3DB}"/>
    <cellStyle name="RangeName 2" xfId="6509" xr:uid="{B2A42DBE-B363-494E-9451-6DEFDF10F8F6}"/>
    <cellStyle name="RIGs" xfId="2210" xr:uid="{207B68E9-84D9-45DA-9A40-F01C13D135A7}"/>
    <cellStyle name="RIGs 2" xfId="2211" xr:uid="{5CFE1971-DAE1-49B1-A350-167DFB21779F}"/>
    <cellStyle name="RIGs 2 2" xfId="6511" xr:uid="{CE9BD1B7-86D4-4EC8-88C1-53B434884B01}"/>
    <cellStyle name="RIGs 3" xfId="6510" xr:uid="{C9A1F7A6-9CA8-4B82-A561-37DAA8FAAD68}"/>
    <cellStyle name="RIGs input cells" xfId="2212" xr:uid="{F7CB8CE4-D0CE-4F47-B806-4F5051904D26}"/>
    <cellStyle name="RIGs input cells 10" xfId="6512" xr:uid="{F23EDFCE-AB33-44FB-9F73-305DF864D547}"/>
    <cellStyle name="RIGs input cells 10 2" xfId="7857" xr:uid="{E519E745-A348-4941-A2E1-07B312D19D41}"/>
    <cellStyle name="RIGs input cells 10 2 2" xfId="10235" xr:uid="{F2DC1679-4C6A-4913-8C39-990A460B4658}"/>
    <cellStyle name="RIGs input cells 10 2 2 2" xfId="21690" xr:uid="{7A7B4552-0AA2-4CD6-A723-5FE1BB612595}"/>
    <cellStyle name="RIGs input cells 10 2 2 3" xfId="33774" xr:uid="{60F3E5F7-C8F6-4B57-9E7F-1169935E8322}"/>
    <cellStyle name="RIGs input cells 10 2 3" xfId="11044" xr:uid="{3379F250-BF96-4AF5-AEF5-4EF52A407CDA}"/>
    <cellStyle name="RIGs input cells 10 2 3 2" xfId="22499" xr:uid="{26154617-3715-494D-ABA8-9FE7557828E7}"/>
    <cellStyle name="RIGs input cells 10 2 3 3" xfId="34583" xr:uid="{5143B2B4-EDEF-4FE8-A1C5-8DAA1B52204F}"/>
    <cellStyle name="RIGs input cells 10 2 4" xfId="27564" xr:uid="{86C16E87-C55E-45B9-AEBF-4BF5B28365D2}"/>
    <cellStyle name="RIGs input cells 10 2 4 2" xfId="37781" xr:uid="{864AAF2A-5808-4857-A741-8889D5C6D476}"/>
    <cellStyle name="RIGs input cells 10 2 5" xfId="31466" xr:uid="{9E6EC486-08A9-43AB-A6A0-F4AF5771AAF2}"/>
    <cellStyle name="RIGs input cells 10 2 6" xfId="37650" xr:uid="{3DFBDF77-15D4-4A2E-88BA-86417286E4D5}"/>
    <cellStyle name="RIGs input cells 10 3" xfId="9593" xr:uid="{DAE87BE0-68F5-464A-8D42-A0798BA5A87D}"/>
    <cellStyle name="RIGs input cells 10 3 2" xfId="21048" xr:uid="{409F79D8-B9F6-4397-8F3D-E14A96674486}"/>
    <cellStyle name="RIGs input cells 10 3 3" xfId="33133" xr:uid="{30195A2E-41CF-4D51-8AAC-F0F74782723C}"/>
    <cellStyle name="RIGs input cells 10 4" xfId="8064" xr:uid="{347A0439-B9CA-400D-8A69-2FC60028538B}"/>
    <cellStyle name="RIGs input cells 10 4 2" xfId="19519" xr:uid="{756F2901-7F84-48AC-B1E8-8AACB939ACD3}"/>
    <cellStyle name="RIGs input cells 10 4 3" xfId="31604" xr:uid="{CB6EA097-4807-429D-A907-7C1C45649AB2}"/>
    <cellStyle name="RIGs input cells 10 5" xfId="30518" xr:uid="{863A1762-9670-4239-BB60-2BD02A04AE65}"/>
    <cellStyle name="RIGs input cells 10 6" xfId="34991" xr:uid="{79B64E45-0735-4528-BE5F-97B62B5F47F5}"/>
    <cellStyle name="RIGs input cells 11" xfId="6920" xr:uid="{4EB0276A-3411-451B-86BA-E75E374D6EB9}"/>
    <cellStyle name="RIGs input cells 11 2" xfId="11780" xr:uid="{21DEFFE8-FC18-4038-8349-946E633981E9}"/>
    <cellStyle name="RIGs input cells 11 2 2" xfId="23235" xr:uid="{DEFE9486-7954-4159-AB26-5728944556D4}"/>
    <cellStyle name="RIGs input cells 11 2 3" xfId="34887" xr:uid="{F4A52619-310B-4721-9F73-40604E1EFC29}"/>
    <cellStyle name="RIGs input cells 11 3" xfId="26645" xr:uid="{65194CE5-351D-42C8-AB97-28139FCAC6CF}"/>
    <cellStyle name="RIGs input cells 11 3 2" xfId="37084" xr:uid="{300FC1D0-283C-4092-8B7B-DF31EEB8DB63}"/>
    <cellStyle name="RIGs input cells 11 4" xfId="18486" xr:uid="{5AB1884C-E9D0-4AA5-8BEE-32B55A5F84F3}"/>
    <cellStyle name="RIGs input cells 11 5" xfId="30747" xr:uid="{8E999DDB-625D-4A27-9ADE-5768212C65E7}"/>
    <cellStyle name="RIGs input cells 12" xfId="5435" xr:uid="{A035C027-3C99-4B37-8B98-B077309FC7B8}"/>
    <cellStyle name="RIGs input cells 12 2" xfId="25494" xr:uid="{7FDE2ECC-9CEA-4D64-BFAA-EA1FA6065711}"/>
    <cellStyle name="RIGs input cells 12 2 2" xfId="36279" xr:uid="{8A064E80-8BFF-4D02-9221-B9B6FA7BE283}"/>
    <cellStyle name="RIGs input cells 12 3" xfId="17219" xr:uid="{7F295D72-5F50-483E-A3D3-8E6FDD4E7504}"/>
    <cellStyle name="RIGs input cells 12 4" xfId="29735" xr:uid="{A157A035-32EB-4968-AE43-56F31D793FF7}"/>
    <cellStyle name="RIGs input cells 13" xfId="11194" xr:uid="{C5CB865A-94EF-4147-A9C9-5FF385E74F70}"/>
    <cellStyle name="RIGs input cells 13 2" xfId="22649" xr:uid="{D14869F7-BC2B-4892-A10C-F2DE64F12B7A}"/>
    <cellStyle name="RIGs input cells 13 3" xfId="34660" xr:uid="{769BA5EC-CA78-4311-A5EB-3B88A0EF7810}"/>
    <cellStyle name="RIGs input cells 14" xfId="24272" xr:uid="{542E3EFC-15EC-4420-B9E2-C39EB4FE250E}"/>
    <cellStyle name="RIGs input cells 14 2" xfId="35577" xr:uid="{317E5592-7FC3-4CC8-A143-55D1BE9DE218}"/>
    <cellStyle name="RIGs input cells 15" xfId="14074" xr:uid="{F8785967-EF11-4A16-8D52-E15810AB141E}"/>
    <cellStyle name="RIGs input cells 16" xfId="27916" xr:uid="{922CFAD6-BFC1-4A1D-847F-12017F4DC944}"/>
    <cellStyle name="RIGs input cells 2" xfId="2213" xr:uid="{21CB3D5A-2C8C-4691-94ED-37268BBB6A05}"/>
    <cellStyle name="RIGs input cells 2 10" xfId="11195" xr:uid="{93D60FE8-48EA-444E-9691-2FDCE2A9E3AB}"/>
    <cellStyle name="RIGs input cells 2 10 2" xfId="22650" xr:uid="{5D4BB700-491C-4A77-9437-193B23D91AA1}"/>
    <cellStyle name="RIGs input cells 2 10 3" xfId="34661" xr:uid="{0D291C3E-D750-4E1E-B1A9-57E2B03142DE}"/>
    <cellStyle name="RIGs input cells 2 11" xfId="24273" xr:uid="{EB7B046C-F357-449F-8436-CA3E974F9220}"/>
    <cellStyle name="RIGs input cells 2 11 2" xfId="35578" xr:uid="{133FC6CE-691D-4BE1-9C5C-06854D19612D}"/>
    <cellStyle name="RIGs input cells 2 12" xfId="14075" xr:uid="{15F3C03B-102A-4661-AF6F-7254DDE8A966}"/>
    <cellStyle name="RIGs input cells 2 13" xfId="27917" xr:uid="{B4D30FAF-B6D9-4798-B925-B8AC3D722124}"/>
    <cellStyle name="RIGs input cells 2 14" xfId="17354" xr:uid="{C8E0C244-FDBB-4E87-84DE-A95D89E6A5B4}"/>
    <cellStyle name="RIGs input cells 2 2" xfId="2214" xr:uid="{A46CB68D-7F0F-4877-974B-6DC95CCF47BB}"/>
    <cellStyle name="RIGs input cells 2 2 2" xfId="2215" xr:uid="{FC04C97A-7821-4C45-BEF2-A47C2C2F54EF}"/>
    <cellStyle name="RIGs input cells 2 2 2 2" xfId="5712" xr:uid="{7DE24898-3C9E-4754-95F4-A22533BD29D2}"/>
    <cellStyle name="RIGs input cells 2 2 2 2 2" xfId="7145" xr:uid="{6E826C77-8744-4D40-A48D-3CE66A44EB17}"/>
    <cellStyle name="RIGs input cells 2 2 2 2 2 2" xfId="9869" xr:uid="{0A1ED3F7-C458-4C48-BBF1-4F00DCBFB79B}"/>
    <cellStyle name="RIGs input cells 2 2 2 2 2 2 2" xfId="21324" xr:uid="{7591EBA9-C16A-430E-89F4-06E965E193A3}"/>
    <cellStyle name="RIGs input cells 2 2 2 2 2 2 3" xfId="33409" xr:uid="{25CA0B57-29C6-4E45-9A09-85115F4A2BA4}"/>
    <cellStyle name="RIGs input cells 2 2 2 2 2 3" xfId="10548" xr:uid="{B60C8CB9-DE1E-4483-9B1D-F5B081D4B71A}"/>
    <cellStyle name="RIGs input cells 2 2 2 2 2 3 2" xfId="22003" xr:uid="{BF473F24-D0F4-4D88-BFE3-E3ABEC44A74B}"/>
    <cellStyle name="RIGs input cells 2 2 2 2 2 3 3" xfId="34087" xr:uid="{1AFDCDAD-83D6-4388-9AF6-DD305DB144EE}"/>
    <cellStyle name="RIGs input cells 2 2 2 2 2 4" xfId="26861" xr:uid="{87BAB3C0-2427-43B7-BCCD-3EB2228D5CD6}"/>
    <cellStyle name="RIGs input cells 2 2 2 2 2 4 2" xfId="37232" xr:uid="{287A1D45-1107-4FAC-A83D-0336F984988E}"/>
    <cellStyle name="RIGs input cells 2 2 2 2 2 5" xfId="30904" xr:uid="{B0F95032-E584-430D-B754-B5062808E1C0}"/>
    <cellStyle name="RIGs input cells 2 2 2 2 2 6" xfId="34697" xr:uid="{50313E4D-13E6-4A38-AB6E-D0E7F1D297D0}"/>
    <cellStyle name="RIGs input cells 2 2 2 2 3" xfId="8974" xr:uid="{1B8E6825-BA91-4345-865C-7F5E803745AE}"/>
    <cellStyle name="RIGs input cells 2 2 2 2 3 2" xfId="20429" xr:uid="{E455F677-03A5-43AD-9BB4-C19F5D47B5FC}"/>
    <cellStyle name="RIGs input cells 2 2 2 2 3 3" xfId="32514" xr:uid="{118CD67B-A08E-41A4-B6AB-66C46B6AB198}"/>
    <cellStyle name="RIGs input cells 2 2 2 2 4" xfId="8919" xr:uid="{5C5BF716-065E-4496-900B-8005F0624FC5}"/>
    <cellStyle name="RIGs input cells 2 2 2 2 4 2" xfId="20374" xr:uid="{EF9990A0-0C6A-426C-88FC-AB329E51E756}"/>
    <cellStyle name="RIGs input cells 2 2 2 2 4 3" xfId="32459" xr:uid="{A190595B-F3AD-4A4E-912F-A6CD054FD622}"/>
    <cellStyle name="RIGs input cells 2 2 2 2 5" xfId="29932" xr:uid="{FC64B448-6FBE-4F7C-90C1-F7E0E4BDF238}"/>
    <cellStyle name="RIGs input cells 2 2 2 2 6" xfId="19365" xr:uid="{65C8ABB1-5384-433A-8A83-3BB6673B1090}"/>
    <cellStyle name="RIGs input cells 2 2 2 3" xfId="6515" xr:uid="{670418FF-02C9-4CB4-9477-B0FC9497604D}"/>
    <cellStyle name="RIGs input cells 2 2 2 3 2" xfId="7860" xr:uid="{FF185BAC-44C6-4AB9-BC37-79C36C98580E}"/>
    <cellStyle name="RIGs input cells 2 2 2 3 2 2" xfId="10238" xr:uid="{5C75C95B-F45C-4212-90AD-54D49D92F176}"/>
    <cellStyle name="RIGs input cells 2 2 2 3 2 2 2" xfId="21693" xr:uid="{1BE03C6D-69FA-400D-9825-4ECA2CDB6BA2}"/>
    <cellStyle name="RIGs input cells 2 2 2 3 2 2 3" xfId="33777" xr:uid="{CE94AFD1-E030-4CDF-927F-90DEF519A032}"/>
    <cellStyle name="RIGs input cells 2 2 2 3 2 3" xfId="11047" xr:uid="{204EA3E7-12D4-4971-A7AB-9FD0B61C6233}"/>
    <cellStyle name="RIGs input cells 2 2 2 3 2 3 2" xfId="22502" xr:uid="{C43EC4CD-A076-4615-96E7-4A8D9FD7A9F5}"/>
    <cellStyle name="RIGs input cells 2 2 2 3 2 3 3" xfId="34586" xr:uid="{A7C23FEB-2123-4808-AF4E-7C4EDCEC40EF}"/>
    <cellStyle name="RIGs input cells 2 2 2 3 2 4" xfId="27567" xr:uid="{81F90B19-8F4A-4838-8A07-1154EF89DFE9}"/>
    <cellStyle name="RIGs input cells 2 2 2 3 2 4 2" xfId="37784" xr:uid="{3BEF922B-C057-4BBD-B6DE-B387E2362610}"/>
    <cellStyle name="RIGs input cells 2 2 2 3 2 5" xfId="31469" xr:uid="{81BA074E-A07D-45C4-88A8-29A2DFD032E4}"/>
    <cellStyle name="RIGs input cells 2 2 2 3 2 6" xfId="28150" xr:uid="{E1E75275-60BF-4084-87C8-7EF5FDC68D12}"/>
    <cellStyle name="RIGs input cells 2 2 2 3 3" xfId="9596" xr:uid="{D8FF88C0-EAD0-4C29-8A22-07DAD8874F78}"/>
    <cellStyle name="RIGs input cells 2 2 2 3 3 2" xfId="21051" xr:uid="{2EA720A4-B520-4FC9-AAFB-073C266D5FD3}"/>
    <cellStyle name="RIGs input cells 2 2 2 3 3 3" xfId="33136" xr:uid="{7414218D-0FDC-4DA6-AA04-A4A3E2EA788E}"/>
    <cellStyle name="RIGs input cells 2 2 2 3 4" xfId="4268" xr:uid="{19000587-1F94-42FD-BEAB-711BBC104284}"/>
    <cellStyle name="RIGs input cells 2 2 2 3 4 2" xfId="16053" xr:uid="{0C7ECB8D-6E64-4F6A-B1B6-04794054E9C1}"/>
    <cellStyle name="RIGs input cells 2 2 2 3 4 3" xfId="29098" xr:uid="{6B857608-8A9C-4D45-B4BC-AD971F9D18C7}"/>
    <cellStyle name="RIGs input cells 2 2 2 3 5" xfId="30521" xr:uid="{64D42B34-2E41-4740-ADDA-D0349A30BDE2}"/>
    <cellStyle name="RIGs input cells 2 2 2 3 6" xfId="13873" xr:uid="{E02F7F34-EA62-40C7-898D-4AFFFE95EF6B}"/>
    <cellStyle name="RIGs input cells 2 2 2 4" xfId="6923" xr:uid="{F0C0E31B-900B-4933-9207-04D4B1AC63D6}"/>
    <cellStyle name="RIGs input cells 2 2 2 4 2" xfId="11783" xr:uid="{7DD9D90F-30DC-4FF6-A077-2E8D48229034}"/>
    <cellStyle name="RIGs input cells 2 2 2 4 2 2" xfId="23238" xr:uid="{35D376FB-46B3-4545-B184-3FF30C02E5DB}"/>
    <cellStyle name="RIGs input cells 2 2 2 4 2 3" xfId="34890" xr:uid="{F1EE5482-5065-4A53-A297-699C7E864EA9}"/>
    <cellStyle name="RIGs input cells 2 2 2 4 3" xfId="26648" xr:uid="{17994E46-F541-4A9E-ACE7-2B2B2C46AC63}"/>
    <cellStyle name="RIGs input cells 2 2 2 4 3 2" xfId="37087" xr:uid="{BA50CE02-0FA6-42A6-BF0B-D3F256E5306B}"/>
    <cellStyle name="RIGs input cells 2 2 2 4 4" xfId="18489" xr:uid="{AA3ED9EE-3A6D-4D51-A910-432502BFF999}"/>
    <cellStyle name="RIGs input cells 2 2 2 4 5" xfId="30750" xr:uid="{D97D421A-6D0E-4D25-A484-3615F8D55993}"/>
    <cellStyle name="RIGs input cells 2 2 2 5" xfId="5438" xr:uid="{4364D059-3605-4392-8684-ADE7207A2B7E}"/>
    <cellStyle name="RIGs input cells 2 2 2 5 2" xfId="25497" xr:uid="{8AFF8BEE-FC42-4CC6-B3EF-7602A25E480F}"/>
    <cellStyle name="RIGs input cells 2 2 2 5 2 2" xfId="36282" xr:uid="{E5CD7A7E-8833-4948-BA63-2FC078F7E40C}"/>
    <cellStyle name="RIGs input cells 2 2 2 5 3" xfId="17222" xr:uid="{5C2D6FCD-25F3-44D6-BE6B-1AE5CD78876E}"/>
    <cellStyle name="RIGs input cells 2 2 2 5 4" xfId="29738" xr:uid="{D34BEC0D-9B86-4C9A-BA18-6A76DC124E32}"/>
    <cellStyle name="RIGs input cells 2 2 2 6" xfId="27919" xr:uid="{30D5B96C-0737-43BE-9077-8EF146F8A236}"/>
    <cellStyle name="RIGs input cells 2 2 3" xfId="5711" xr:uid="{3373D3E9-1C2A-404C-8358-778A7FDF041B}"/>
    <cellStyle name="RIGs input cells 2 2 3 2" xfId="7144" xr:uid="{11F88B40-AD4A-4373-AF74-E1B01EE03354}"/>
    <cellStyle name="RIGs input cells 2 2 3 2 2" xfId="9868" xr:uid="{C0BD9DD4-7DA5-4CB1-96F1-D8F47FEFEE6C}"/>
    <cellStyle name="RIGs input cells 2 2 3 2 2 2" xfId="21323" xr:uid="{86F1EEB3-9FBC-4BE4-A443-DA2211C75CF1}"/>
    <cellStyle name="RIGs input cells 2 2 3 2 2 3" xfId="33408" xr:uid="{04FD7C2F-D256-45A8-8FFD-2E4AEF95DFB4}"/>
    <cellStyle name="RIGs input cells 2 2 3 2 3" xfId="10547" xr:uid="{024F331A-80D7-4422-A66F-26303F9D8E18}"/>
    <cellStyle name="RIGs input cells 2 2 3 2 3 2" xfId="22002" xr:uid="{0F745608-B1FD-4EB4-A3E2-57F80BFB009E}"/>
    <cellStyle name="RIGs input cells 2 2 3 2 3 3" xfId="34086" xr:uid="{76B2094B-EE54-4C15-B6AA-280CCEBD3141}"/>
    <cellStyle name="RIGs input cells 2 2 3 2 4" xfId="26860" xr:uid="{073A33F1-46A0-43E1-90C1-3CEDF3BCBF41}"/>
    <cellStyle name="RIGs input cells 2 2 3 2 4 2" xfId="37231" xr:uid="{7CAC8307-CCD0-4362-B394-C152AAAE84B7}"/>
    <cellStyle name="RIGs input cells 2 2 3 2 5" xfId="30903" xr:uid="{BA4AC939-9E27-492F-9965-93AC7DF004D3}"/>
    <cellStyle name="RIGs input cells 2 2 3 2 6" xfId="13720" xr:uid="{81340464-E8F6-424E-B58C-AFDEFEF64B11}"/>
    <cellStyle name="RIGs input cells 2 2 3 3" xfId="8973" xr:uid="{1933FB0E-996D-4787-A93C-515795D0C229}"/>
    <cellStyle name="RIGs input cells 2 2 3 3 2" xfId="20428" xr:uid="{3E5BF089-901F-478B-959C-178E81146171}"/>
    <cellStyle name="RIGs input cells 2 2 3 3 3" xfId="32513" xr:uid="{9BC428A4-F12E-401E-9105-6341DC7BECF8}"/>
    <cellStyle name="RIGs input cells 2 2 3 4" xfId="8187" xr:uid="{438D82C5-16D3-437B-9427-FFD1B64BC0A8}"/>
    <cellStyle name="RIGs input cells 2 2 3 4 2" xfId="19642" xr:uid="{A8986A85-F010-4C3D-9030-9DE2E12A0FF2}"/>
    <cellStyle name="RIGs input cells 2 2 3 4 3" xfId="31727" xr:uid="{4EA230C9-B0A9-44A9-8FBB-11FABA6688D6}"/>
    <cellStyle name="RIGs input cells 2 2 3 5" xfId="29931" xr:uid="{B63EF06E-EF67-4312-A385-D5A848C7D65D}"/>
    <cellStyle name="RIGs input cells 2 2 3 6" xfId="30375" xr:uid="{B3EE13FE-EEFE-49B0-A829-CC8D7F1ED279}"/>
    <cellStyle name="RIGs input cells 2 2 4" xfId="6514" xr:uid="{E5C1C313-1C04-4079-9C03-4FCB21AC69D0}"/>
    <cellStyle name="RIGs input cells 2 2 4 2" xfId="7859" xr:uid="{AC276F6F-9C16-432E-81A8-AFE3A4502BE9}"/>
    <cellStyle name="RIGs input cells 2 2 4 2 2" xfId="10237" xr:uid="{1A4CCED4-FF12-4472-8F7F-2953A5BD7605}"/>
    <cellStyle name="RIGs input cells 2 2 4 2 2 2" xfId="21692" xr:uid="{D335B008-AE3A-4700-A186-3E9BA53F9DD2}"/>
    <cellStyle name="RIGs input cells 2 2 4 2 2 3" xfId="33776" xr:uid="{85269BB8-F625-400A-BC48-565E85B593F9}"/>
    <cellStyle name="RIGs input cells 2 2 4 2 3" xfId="11046" xr:uid="{D2A5528F-CFFC-41A2-835D-BF670ACF52B8}"/>
    <cellStyle name="RIGs input cells 2 2 4 2 3 2" xfId="22501" xr:uid="{C43C6FAA-9459-4E53-876F-00FF40D2299F}"/>
    <cellStyle name="RIGs input cells 2 2 4 2 3 3" xfId="34585" xr:uid="{DB00E3BF-515F-4F0A-9910-F3BA32D68282}"/>
    <cellStyle name="RIGs input cells 2 2 4 2 4" xfId="27566" xr:uid="{5AEF1D44-24F2-488D-AAE5-9F919791CE61}"/>
    <cellStyle name="RIGs input cells 2 2 4 2 4 2" xfId="37783" xr:uid="{0DF7172D-00E8-430D-8495-48D29FDC10A2}"/>
    <cellStyle name="RIGs input cells 2 2 4 2 5" xfId="31468" xr:uid="{50FCF1A5-8D74-43D6-95CD-0378EC7CE598}"/>
    <cellStyle name="RIGs input cells 2 2 4 2 6" xfId="31332" xr:uid="{7CB82D09-BD51-42D5-A0A0-513F3DE2A305}"/>
    <cellStyle name="RIGs input cells 2 2 4 3" xfId="9595" xr:uid="{1A878250-20AA-413E-AC89-A1E9387824D2}"/>
    <cellStyle name="RIGs input cells 2 2 4 3 2" xfId="21050" xr:uid="{5167969C-BD72-455A-9E06-E5590B5C0E45}"/>
    <cellStyle name="RIGs input cells 2 2 4 3 3" xfId="33135" xr:uid="{F43CE34A-BE0A-476F-B7FB-2A5AD920EFDE}"/>
    <cellStyle name="RIGs input cells 2 2 4 4" xfId="4267" xr:uid="{C79739AF-EC1B-47D0-8055-F589EA6B9474}"/>
    <cellStyle name="RIGs input cells 2 2 4 4 2" xfId="16052" xr:uid="{6ED6FEF1-2773-46EE-A852-99C26A9388F6}"/>
    <cellStyle name="RIGs input cells 2 2 4 4 3" xfId="29097" xr:uid="{69C60481-7CE5-4A7D-A8EA-D33C0BEC00DC}"/>
    <cellStyle name="RIGs input cells 2 2 4 5" xfId="30520" xr:uid="{78930A31-F1FA-422D-AE6D-EAB29A296888}"/>
    <cellStyle name="RIGs input cells 2 2 4 6" xfId="35559" xr:uid="{A048B178-C5CD-4199-93A3-8826935FD414}"/>
    <cellStyle name="RIGs input cells 2 2 5" xfId="6922" xr:uid="{D20B2B4F-A88C-4775-BA57-2BBE40BEAE00}"/>
    <cellStyle name="RIGs input cells 2 2 5 2" xfId="11782" xr:uid="{B6C43E1E-E80C-4531-9361-AC84525C59E0}"/>
    <cellStyle name="RIGs input cells 2 2 5 2 2" xfId="23237" xr:uid="{11FA6E07-81CE-4D35-B8E1-782F50400719}"/>
    <cellStyle name="RIGs input cells 2 2 5 2 3" xfId="34889" xr:uid="{2722F5EF-0F21-441D-83B8-FADE8BA3B9ED}"/>
    <cellStyle name="RIGs input cells 2 2 5 3" xfId="26647" xr:uid="{511D21C1-A0F1-4BA3-B486-96A664CE95C7}"/>
    <cellStyle name="RIGs input cells 2 2 5 3 2" xfId="37086" xr:uid="{757F9E1E-D45A-4082-8263-81424A0A1CD7}"/>
    <cellStyle name="RIGs input cells 2 2 5 4" xfId="18488" xr:uid="{BEFD3014-196D-4DE9-A394-F30C1B703E8C}"/>
    <cellStyle name="RIGs input cells 2 2 5 5" xfId="30749" xr:uid="{F591953C-82DC-45F7-9B53-890D04E377B7}"/>
    <cellStyle name="RIGs input cells 2 2 6" xfId="5437" xr:uid="{1D95C224-2A3C-4AC1-BD9F-255C1D893809}"/>
    <cellStyle name="RIGs input cells 2 2 6 2" xfId="25496" xr:uid="{0CC8E698-22B8-4F63-9CEB-DAB045C5317A}"/>
    <cellStyle name="RIGs input cells 2 2 6 2 2" xfId="36281" xr:uid="{B85ABDE2-D831-47A4-999D-EBCA6ADDBC96}"/>
    <cellStyle name="RIGs input cells 2 2 6 3" xfId="17221" xr:uid="{7A149E39-03F0-4227-A3A5-1E09CAFECA2A}"/>
    <cellStyle name="RIGs input cells 2 2 6 4" xfId="29737" xr:uid="{D51F02F0-2A95-4DF7-A069-1E5F4B1E8E63}"/>
    <cellStyle name="RIGs input cells 2 2 7" xfId="27918" xr:uid="{8062F505-2E17-4CD5-BADD-A8EAD31D83E6}"/>
    <cellStyle name="RIGs input cells 2 2_3.15 Additional Data" xfId="6516" xr:uid="{DBBD1D83-54CB-47FB-908D-995FC590CB3D}"/>
    <cellStyle name="RIGs input cells 2 3" xfId="2216" xr:uid="{BD3C1BE2-7B10-41E2-AF54-D20FF6EF3625}"/>
    <cellStyle name="RIGs input cells 2 3 2" xfId="5713" xr:uid="{CCE67089-4793-4323-83BF-A1044ABDA11F}"/>
    <cellStyle name="RIGs input cells 2 3 2 2" xfId="7146" xr:uid="{DCB1BA45-FBEF-4336-A15A-0ABE5B62404E}"/>
    <cellStyle name="RIGs input cells 2 3 2 2 2" xfId="9870" xr:uid="{4BB213AA-C0B0-47A4-8C79-B654CDB39A71}"/>
    <cellStyle name="RIGs input cells 2 3 2 2 2 2" xfId="21325" xr:uid="{9CA14075-2D80-4CE8-878E-C95922AB7106}"/>
    <cellStyle name="RIGs input cells 2 3 2 2 2 3" xfId="33410" xr:uid="{0ABC4C51-86A7-42A2-A9BA-C23CF3EE2B71}"/>
    <cellStyle name="RIGs input cells 2 3 2 2 3" xfId="10549" xr:uid="{01E5D585-D002-4D24-B546-45FAE4DDD79B}"/>
    <cellStyle name="RIGs input cells 2 3 2 2 3 2" xfId="22004" xr:uid="{C7691081-D194-4809-9334-68108A5F3D91}"/>
    <cellStyle name="RIGs input cells 2 3 2 2 3 3" xfId="34088" xr:uid="{8AF9372B-B655-419D-B246-4F647177E23B}"/>
    <cellStyle name="RIGs input cells 2 3 2 2 4" xfId="26862" xr:uid="{56D2D109-DD62-4A6D-B7BF-521DB1B3CB86}"/>
    <cellStyle name="RIGs input cells 2 3 2 2 4 2" xfId="37233" xr:uid="{0126CB77-54BC-45F5-B476-E721AB52F58A}"/>
    <cellStyle name="RIGs input cells 2 3 2 2 5" xfId="30905" xr:uid="{C819B205-CE3A-42FB-8CFE-5CEB1EF6DBC0}"/>
    <cellStyle name="RIGs input cells 2 3 2 2 6" xfId="14046" xr:uid="{53C3182F-FA7E-4AD5-A102-071DBBA668C9}"/>
    <cellStyle name="RIGs input cells 2 3 2 3" xfId="8975" xr:uid="{885008F7-DF81-43B7-A46A-3D2489ED357C}"/>
    <cellStyle name="RIGs input cells 2 3 2 3 2" xfId="20430" xr:uid="{2933B6C1-1FAF-4B9B-8708-FD0F6D4F0229}"/>
    <cellStyle name="RIGs input cells 2 3 2 3 3" xfId="32515" xr:uid="{8D8DCDE1-E0B5-4E9E-9039-F0D962988DF5}"/>
    <cellStyle name="RIGs input cells 2 3 2 4" xfId="8643" xr:uid="{F839A397-77B8-4F92-B32A-736C5B761CE3}"/>
    <cellStyle name="RIGs input cells 2 3 2 4 2" xfId="20098" xr:uid="{20E777F9-8608-483D-A2F0-404CE42828A0}"/>
    <cellStyle name="RIGs input cells 2 3 2 4 3" xfId="32183" xr:uid="{504C7009-A677-48EF-AC36-7C58FC79B773}"/>
    <cellStyle name="RIGs input cells 2 3 2 5" xfId="29933" xr:uid="{B8143158-2FD0-44E3-B8C8-B19786325A0C}"/>
    <cellStyle name="RIGs input cells 2 3 2 6" xfId="37059" xr:uid="{D59150B8-803F-4451-B571-1B4C14EB4E7C}"/>
    <cellStyle name="RIGs input cells 2 3 3" xfId="6517" xr:uid="{23434BEF-1FD3-4510-8045-BAE7A4F331D2}"/>
    <cellStyle name="RIGs input cells 2 3 3 2" xfId="7861" xr:uid="{73382AFE-C282-4D6A-AFDA-82211C3EC45F}"/>
    <cellStyle name="RIGs input cells 2 3 3 2 2" xfId="10239" xr:uid="{7E791A10-92F1-4613-B145-7D17AE560A42}"/>
    <cellStyle name="RIGs input cells 2 3 3 2 2 2" xfId="21694" xr:uid="{38FDC936-27A9-4EEA-9518-6DF2753026AB}"/>
    <cellStyle name="RIGs input cells 2 3 3 2 2 3" xfId="33778" xr:uid="{A6C3D6D3-72A7-489D-839A-19DD91AE1A67}"/>
    <cellStyle name="RIGs input cells 2 3 3 2 3" xfId="11048" xr:uid="{9DDAC25E-55C5-4615-8832-98B2F3617B08}"/>
    <cellStyle name="RIGs input cells 2 3 3 2 3 2" xfId="22503" xr:uid="{CA781470-1C48-4051-AF3B-0B11E89420DB}"/>
    <cellStyle name="RIGs input cells 2 3 3 2 3 3" xfId="34587" xr:uid="{27B0838E-029D-45C1-8E98-4627C832F558}"/>
    <cellStyle name="RIGs input cells 2 3 3 2 4" xfId="27568" xr:uid="{D02E2F56-CC27-46C1-9212-5FCB6C92B077}"/>
    <cellStyle name="RIGs input cells 2 3 3 2 4 2" xfId="37785" xr:uid="{5DA489AC-2EC6-4F9A-BBA8-1489B3BFD626}"/>
    <cellStyle name="RIGs input cells 2 3 3 2 5" xfId="31470" xr:uid="{94740CB6-41DC-4F3F-A9A9-F41BC6ABE058}"/>
    <cellStyle name="RIGs input cells 2 3 3 2 6" xfId="28052" xr:uid="{B02EBB92-61AA-43D9-8F9F-C5C22AE10903}"/>
    <cellStyle name="RIGs input cells 2 3 3 3" xfId="9597" xr:uid="{7AE6D957-A769-413D-B203-13DA05D167FC}"/>
    <cellStyle name="RIGs input cells 2 3 3 3 2" xfId="21052" xr:uid="{E052FC4F-A8FE-416D-98E4-2DFD194B15C7}"/>
    <cellStyle name="RIGs input cells 2 3 3 3 3" xfId="33137" xr:uid="{86267531-218D-4DF6-8337-1A4774DE0FF2}"/>
    <cellStyle name="RIGs input cells 2 3 3 4" xfId="10339" xr:uid="{003DBED2-206F-4F67-8A2D-0FB2636A684F}"/>
    <cellStyle name="RIGs input cells 2 3 3 4 2" xfId="21794" xr:uid="{ADDC8AEE-8926-4F9B-8147-C25BBD641876}"/>
    <cellStyle name="RIGs input cells 2 3 3 4 3" xfId="33878" xr:uid="{CD9FF90B-C75D-4C27-B65A-B6F8945579CB}"/>
    <cellStyle name="RIGs input cells 2 3 3 5" xfId="30522" xr:uid="{18A92BE2-6BAE-4DB3-9DD5-7D6239E78D4C}"/>
    <cellStyle name="RIGs input cells 2 3 3 6" xfId="13685" xr:uid="{D739874E-6BF7-4E76-904A-6DE6A01B3458}"/>
    <cellStyle name="RIGs input cells 2 3 4" xfId="6924" xr:uid="{294DE6B7-9DB6-45CD-AA74-5F338AA14446}"/>
    <cellStyle name="RIGs input cells 2 3 4 2" xfId="11784" xr:uid="{6AA5A889-7665-4494-BC05-6F385CFB610B}"/>
    <cellStyle name="RIGs input cells 2 3 4 2 2" xfId="23239" xr:uid="{81F8FC55-8C78-483F-96E8-3CDA98A8BEF5}"/>
    <cellStyle name="RIGs input cells 2 3 4 2 3" xfId="34891" xr:uid="{89B61202-BD97-450A-B3C2-ADE54EED47E1}"/>
    <cellStyle name="RIGs input cells 2 3 4 3" xfId="26649" xr:uid="{2EABD1AE-E3C0-4990-88A9-F634F8128ABF}"/>
    <cellStyle name="RIGs input cells 2 3 4 3 2" xfId="37088" xr:uid="{F92489FA-266B-446B-8DA0-C74B621E787B}"/>
    <cellStyle name="RIGs input cells 2 3 4 4" xfId="18490" xr:uid="{900CA4AF-525F-4A49-B8D2-A9517652FAA8}"/>
    <cellStyle name="RIGs input cells 2 3 4 5" xfId="30751" xr:uid="{502E8521-33EC-448B-A9B9-D75A0FC4A584}"/>
    <cellStyle name="RIGs input cells 2 3 5" xfId="5439" xr:uid="{632F516A-B45B-4350-8FBF-1D913AF378C3}"/>
    <cellStyle name="RIGs input cells 2 3 5 2" xfId="25498" xr:uid="{336D3249-DEC2-4428-BA59-1A6F4BF2D41C}"/>
    <cellStyle name="RIGs input cells 2 3 5 2 2" xfId="36283" xr:uid="{25A10E3F-43F3-41A7-9803-D64CC36C760D}"/>
    <cellStyle name="RIGs input cells 2 3 5 3" xfId="17223" xr:uid="{894C48B0-3D00-448C-9C50-DBE024A8711E}"/>
    <cellStyle name="RIGs input cells 2 3 5 4" xfId="29739" xr:uid="{CD513BE9-B226-4EBD-AAD0-D6605B6C4D0F}"/>
    <cellStyle name="RIGs input cells 2 3 6" xfId="27920" xr:uid="{80EC3421-6547-4081-AC7D-DACF851A2EAD}"/>
    <cellStyle name="RIGs input cells 2 4" xfId="5710" xr:uid="{A8C16C12-025B-4794-AE05-91099BD99F62}"/>
    <cellStyle name="RIGs input cells 2 4 2" xfId="7143" xr:uid="{53696393-2979-4A38-8F5A-305CA609D050}"/>
    <cellStyle name="RIGs input cells 2 4 2 2" xfId="9867" xr:uid="{D1B61706-73B3-4C34-BBC7-3E89563B11A3}"/>
    <cellStyle name="RIGs input cells 2 4 2 2 2" xfId="21322" xr:uid="{60094968-349D-403E-A5A2-0385FF5F311C}"/>
    <cellStyle name="RIGs input cells 2 4 2 2 3" xfId="33407" xr:uid="{DFD7F9A0-0C70-4CE7-97D6-0F2ABC088BFF}"/>
    <cellStyle name="RIGs input cells 2 4 2 3" xfId="10546" xr:uid="{86B7090A-7279-4F0F-B629-F5C046B97444}"/>
    <cellStyle name="RIGs input cells 2 4 2 3 2" xfId="22001" xr:uid="{228E5151-8B86-4D28-95CC-AB8348A4C121}"/>
    <cellStyle name="RIGs input cells 2 4 2 3 3" xfId="34085" xr:uid="{B9AFAEB6-E2C5-49E9-A9F3-272858AD8F46}"/>
    <cellStyle name="RIGs input cells 2 4 2 4" xfId="26859" xr:uid="{5FF4734E-5731-4478-8003-6EECD63427B6}"/>
    <cellStyle name="RIGs input cells 2 4 2 4 2" xfId="37230" xr:uid="{0326F911-A760-4D32-9E52-A2E84B127782}"/>
    <cellStyle name="RIGs input cells 2 4 2 5" xfId="30902" xr:uid="{998915B7-0E8C-445E-8B14-8BAA06CBE87B}"/>
    <cellStyle name="RIGs input cells 2 4 2 6" xfId="36236" xr:uid="{80BA3A8C-68ED-43A6-AD95-AF4AC26EA7D4}"/>
    <cellStyle name="RIGs input cells 2 4 3" xfId="8972" xr:uid="{237E8AC7-059C-409C-8766-31C93D622368}"/>
    <cellStyle name="RIGs input cells 2 4 3 2" xfId="20427" xr:uid="{BB5416EE-6444-45CC-AF3D-E134FBD57B6F}"/>
    <cellStyle name="RIGs input cells 2 4 3 3" xfId="32512" xr:uid="{C7289A26-0859-40B8-BF5B-2B07E02AC561}"/>
    <cellStyle name="RIGs input cells 2 4 4" xfId="10035" xr:uid="{16FE15A5-BC34-40A3-A3AF-662346A66F64}"/>
    <cellStyle name="RIGs input cells 2 4 4 2" xfId="21490" xr:uid="{E44CE868-150D-45CF-A3C5-7030EB204098}"/>
    <cellStyle name="RIGs input cells 2 4 4 3" xfId="33574" xr:uid="{09EA0E9C-99EF-4816-A484-ACE847BFDCC2}"/>
    <cellStyle name="RIGs input cells 2 4 5" xfId="29930" xr:uid="{9A748A28-EAF9-474A-909A-0D58992C4E77}"/>
    <cellStyle name="RIGs input cells 2 4 6" xfId="36831" xr:uid="{A86EBC38-47C0-4389-9963-683AB74CFD96}"/>
    <cellStyle name="RIGs input cells 2 5" xfId="6513" xr:uid="{07B8CEF7-7A8B-449E-991B-FB67627231F8}"/>
    <cellStyle name="RIGs input cells 2 5 2" xfId="7858" xr:uid="{1804D519-50BA-435E-B678-B7E55DE75B05}"/>
    <cellStyle name="RIGs input cells 2 5 2 2" xfId="10236" xr:uid="{29E5BD03-1C12-4761-9E03-3FAF0E7923B7}"/>
    <cellStyle name="RIGs input cells 2 5 2 2 2" xfId="21691" xr:uid="{D402784B-4BD4-4839-B428-57B7447CF6FA}"/>
    <cellStyle name="RIGs input cells 2 5 2 2 3" xfId="33775" xr:uid="{4033ABB6-39D0-444E-97FE-A7B0B4DE7425}"/>
    <cellStyle name="RIGs input cells 2 5 2 3" xfId="11045" xr:uid="{DEDB288D-AF01-483A-9932-BD88467FF9DE}"/>
    <cellStyle name="RIGs input cells 2 5 2 3 2" xfId="22500" xr:uid="{2F907E36-D770-4FBF-936B-BEB4ECBC2178}"/>
    <cellStyle name="RIGs input cells 2 5 2 3 3" xfId="34584" xr:uid="{217F8E96-9799-4F49-AE43-1CCEBCECC6F2}"/>
    <cellStyle name="RIGs input cells 2 5 2 4" xfId="27565" xr:uid="{C4104D78-78C9-47A0-B471-FEB5842BD60F}"/>
    <cellStyle name="RIGs input cells 2 5 2 4 2" xfId="37782" xr:uid="{09409584-ADDA-4A89-BB90-36E39271417B}"/>
    <cellStyle name="RIGs input cells 2 5 2 5" xfId="31467" xr:uid="{65FF004F-5405-4E2A-9483-8E508587B629}"/>
    <cellStyle name="RIGs input cells 2 5 2 6" xfId="35390" xr:uid="{6B953AF3-7E43-4673-A01A-3B992EB5D22A}"/>
    <cellStyle name="RIGs input cells 2 5 3" xfId="9594" xr:uid="{31668B75-264C-4480-B79A-D0015CBEEBF2}"/>
    <cellStyle name="RIGs input cells 2 5 3 2" xfId="21049" xr:uid="{9B62AF90-3C3D-4F29-A7A8-5EF23657272C}"/>
    <cellStyle name="RIGs input cells 2 5 3 3" xfId="33134" xr:uid="{0ACA0273-E73A-4A86-A08B-B9EFDE95DEB4}"/>
    <cellStyle name="RIGs input cells 2 5 4" xfId="8888" xr:uid="{AA974516-4078-4EE7-B522-40F59C92F0F1}"/>
    <cellStyle name="RIGs input cells 2 5 4 2" xfId="20343" xr:uid="{8DAA3A6C-4C6D-4E02-9ACE-518C1ACCCC14}"/>
    <cellStyle name="RIGs input cells 2 5 4 3" xfId="32428" xr:uid="{C0B7B8C5-1A02-4EB0-AC73-251F721B5723}"/>
    <cellStyle name="RIGs input cells 2 5 5" xfId="30519" xr:uid="{644CE645-C3A9-435B-9D1D-4E38D5D4723F}"/>
    <cellStyle name="RIGs input cells 2 5 6" xfId="14658" xr:uid="{64729202-D78E-4506-A5BB-F6BF5E7C3670}"/>
    <cellStyle name="RIGs input cells 2 6" xfId="6921" xr:uid="{BEDADBCC-4960-4E67-AD2B-4D99FDEAE30E}"/>
    <cellStyle name="RIGs input cells 2 6 2" xfId="11781" xr:uid="{3E000453-8DAF-4936-BA98-D8A9AD699AF5}"/>
    <cellStyle name="RIGs input cells 2 6 2 2" xfId="23236" xr:uid="{DC80217F-ECFB-4E7E-9663-BE066341FBFE}"/>
    <cellStyle name="RIGs input cells 2 6 2 3" xfId="34888" xr:uid="{8CBD9327-3BCF-4182-8A39-74EA4E7866DC}"/>
    <cellStyle name="RIGs input cells 2 6 3" xfId="26646" xr:uid="{83A2D08A-361C-4048-91E6-656221FCBAA7}"/>
    <cellStyle name="RIGs input cells 2 6 3 2" xfId="37085" xr:uid="{B5ACC898-FA8F-4D40-A88D-B805505DC740}"/>
    <cellStyle name="RIGs input cells 2 6 4" xfId="18487" xr:uid="{5F8963F8-E50B-415E-A88F-9A8FB9E1C46F}"/>
    <cellStyle name="RIGs input cells 2 6 5" xfId="30748" xr:uid="{2A50E5A6-CF45-46B2-BBF8-D903F288D700}"/>
    <cellStyle name="RIGs input cells 2 7" xfId="5436" xr:uid="{F7079A56-AC71-4539-ADD8-6E35411714C7}"/>
    <cellStyle name="RIGs input cells 2 7 2" xfId="25495" xr:uid="{FA6D74FF-E1CB-408A-8FEA-11FD7E675971}"/>
    <cellStyle name="RIGs input cells 2 7 2 2" xfId="36280" xr:uid="{9C9DE340-E6C2-4F73-A403-881CE0E9CBD5}"/>
    <cellStyle name="RIGs input cells 2 7 3" xfId="17220" xr:uid="{62379788-540A-4A07-BB9C-4C9E9A42DADD}"/>
    <cellStyle name="RIGs input cells 2 7 4" xfId="29736" xr:uid="{C48954F6-211A-427F-83F0-8C30A113458C}"/>
    <cellStyle name="RIGs input cells 2 8" xfId="8011" xr:uid="{E9432AAF-E8EF-4306-9667-622F36308B72}"/>
    <cellStyle name="RIGs input cells 2 8 2" xfId="19466" xr:uid="{DDDA942D-792E-406F-A9F6-26EB7E679960}"/>
    <cellStyle name="RIGs input cells 2 8 3" xfId="31552" xr:uid="{8E4E10E5-E5F5-4663-AC2A-CDAC93CD8799}"/>
    <cellStyle name="RIGs input cells 2 9" xfId="3956" xr:uid="{CB416355-10D4-4471-A5D8-61DA89073A9B}"/>
    <cellStyle name="RIGs input cells 2 9 2" xfId="15742" xr:uid="{A374BD05-13E8-4C82-B92E-94F3E025EC33}"/>
    <cellStyle name="RIGs input cells 2 9 3" xfId="28787" xr:uid="{FEA088B7-ED9E-4566-B9CD-03F5394F31B4}"/>
    <cellStyle name="RIGs input cells 2_3.15 Additional Data" xfId="6518" xr:uid="{FF4787E6-E218-4D13-A051-9558A2D943C2}"/>
    <cellStyle name="RIGs input cells 3" xfId="2217" xr:uid="{4FA3F0E6-FCA6-4039-9684-CCA8372CF15C}"/>
    <cellStyle name="RIGs input cells 3 10" xfId="11196" xr:uid="{BD8E38C5-E19B-4CA4-904B-E77B43174B7D}"/>
    <cellStyle name="RIGs input cells 3 10 2" xfId="22651" xr:uid="{947DB8C5-E82A-4B82-B8E5-88FE9E3CDC6E}"/>
    <cellStyle name="RIGs input cells 3 10 3" xfId="34662" xr:uid="{91B71E0C-6ACB-40D9-A01E-498A7B8DBD65}"/>
    <cellStyle name="RIGs input cells 3 11" xfId="24274" xr:uid="{53304CA5-9F2A-4D5F-875E-3570C91AFE59}"/>
    <cellStyle name="RIGs input cells 3 11 2" xfId="35579" xr:uid="{DE744D32-6234-4E3F-BDC2-304411522CFE}"/>
    <cellStyle name="RIGs input cells 3 12" xfId="14079" xr:uid="{D82E26B3-C28C-44F5-BFF1-71E9795CF39D}"/>
    <cellStyle name="RIGs input cells 3 13" xfId="27921" xr:uid="{45F07B9F-B744-4D6A-AF7C-90B9FBB16637}"/>
    <cellStyle name="RIGs input cells 3 14" xfId="17358" xr:uid="{8FB69F7C-82C5-47E6-B7FC-0EE477C13E59}"/>
    <cellStyle name="RIGs input cells 3 2" xfId="2218" xr:uid="{00F37FFD-D0FE-4719-8B38-102193188356}"/>
    <cellStyle name="RIGs input cells 3 2 2" xfId="2219" xr:uid="{FE0AEEF3-20CE-46B5-85CA-17A550186616}"/>
    <cellStyle name="RIGs input cells 3 2 2 2" xfId="5716" xr:uid="{1AEA93B0-FEEC-479E-8F00-696EDF4CAEB8}"/>
    <cellStyle name="RIGs input cells 3 2 2 2 2" xfId="7149" xr:uid="{737654B5-FC35-40BF-96C3-F73DCC694556}"/>
    <cellStyle name="RIGs input cells 3 2 2 2 2 2" xfId="9873" xr:uid="{42C53116-B893-4F04-A052-9C40F310B3CA}"/>
    <cellStyle name="RIGs input cells 3 2 2 2 2 2 2" xfId="21328" xr:uid="{3D9A3B6F-2D08-4225-A589-1F70F4965E2C}"/>
    <cellStyle name="RIGs input cells 3 2 2 2 2 2 3" xfId="33413" xr:uid="{85FC9E64-2BF8-44CE-8815-0B83BF22541B}"/>
    <cellStyle name="RIGs input cells 3 2 2 2 2 3" xfId="10552" xr:uid="{F0149D3B-2345-4E93-8B81-2306CB5F844E}"/>
    <cellStyle name="RIGs input cells 3 2 2 2 2 3 2" xfId="22007" xr:uid="{EF82F749-6E37-4D1E-B3D7-572A7C48DCA7}"/>
    <cellStyle name="RIGs input cells 3 2 2 2 2 3 3" xfId="34091" xr:uid="{6C9926C9-4A79-42BE-8BA3-93C03292E07E}"/>
    <cellStyle name="RIGs input cells 3 2 2 2 2 4" xfId="26865" xr:uid="{AA88D695-7FC9-4236-AA51-D5D922D144CF}"/>
    <cellStyle name="RIGs input cells 3 2 2 2 2 4 2" xfId="37236" xr:uid="{93927AAC-A277-4C73-8491-7857627BEEE7}"/>
    <cellStyle name="RIGs input cells 3 2 2 2 2 5" xfId="30908" xr:uid="{437B86F6-34DA-494D-BA24-146527850202}"/>
    <cellStyle name="RIGs input cells 3 2 2 2 2 6" xfId="37063" xr:uid="{EEE8C851-794F-4CA1-81D0-F218DF09C7D7}"/>
    <cellStyle name="RIGs input cells 3 2 2 2 3" xfId="8978" xr:uid="{72D6D20F-2F49-4A4A-A320-8DE46386B7C7}"/>
    <cellStyle name="RIGs input cells 3 2 2 2 3 2" xfId="20433" xr:uid="{FC7A4DD4-0547-447C-AA30-F34C6D84EBB4}"/>
    <cellStyle name="RIGs input cells 3 2 2 2 3 3" xfId="32518" xr:uid="{C35ADF95-B648-498B-B877-3440B5A77EAC}"/>
    <cellStyle name="RIGs input cells 3 2 2 2 4" xfId="9443" xr:uid="{5FAA0F0D-99AB-4E8B-8534-2E6B63DE8CF7}"/>
    <cellStyle name="RIGs input cells 3 2 2 2 4 2" xfId="20898" xr:uid="{F4C907AD-A6B4-4681-A44E-47A992998FE6}"/>
    <cellStyle name="RIGs input cells 3 2 2 2 4 3" xfId="32983" xr:uid="{7B695635-3672-4F2E-9579-7A9E5CD9C0F1}"/>
    <cellStyle name="RIGs input cells 3 2 2 2 5" xfId="29936" xr:uid="{009268FF-FC29-4C85-A21F-B1CB726497AC}"/>
    <cellStyle name="RIGs input cells 3 2 2 2 6" xfId="28746" xr:uid="{6F7EF8EB-8084-4212-B558-83F0C881C484}"/>
    <cellStyle name="RIGs input cells 3 2 2 3" xfId="6521" xr:uid="{8D2E4B6B-FF3B-40DB-831F-87414D9F44FB}"/>
    <cellStyle name="RIGs input cells 3 2 2 3 2" xfId="7864" xr:uid="{8BCA44FE-D9AA-4A2F-A2FE-96B5B36F0EFC}"/>
    <cellStyle name="RIGs input cells 3 2 2 3 2 2" xfId="10242" xr:uid="{558D6B8F-753F-4059-AD20-55E4D06F6093}"/>
    <cellStyle name="RIGs input cells 3 2 2 3 2 2 2" xfId="21697" xr:uid="{F4CCDA8A-7FCD-4686-937F-FBB00CC1A276}"/>
    <cellStyle name="RIGs input cells 3 2 2 3 2 2 3" xfId="33781" xr:uid="{934609D2-C1F1-4F14-A993-6CB365B33774}"/>
    <cellStyle name="RIGs input cells 3 2 2 3 2 3" xfId="11051" xr:uid="{2C407A03-01C9-41AA-8F4F-0457325EEF25}"/>
    <cellStyle name="RIGs input cells 3 2 2 3 2 3 2" xfId="22506" xr:uid="{83C3AB49-E6B8-4561-9A6B-17BE9DD7407D}"/>
    <cellStyle name="RIGs input cells 3 2 2 3 2 3 3" xfId="34590" xr:uid="{847FD11B-49AD-4746-9138-37343F8ECACA}"/>
    <cellStyle name="RIGs input cells 3 2 2 3 2 4" xfId="27571" xr:uid="{9D23585E-32A0-4153-90E7-5B461E43D4FE}"/>
    <cellStyle name="RIGs input cells 3 2 2 3 2 4 2" xfId="37788" xr:uid="{AF36E9E3-B484-4ADF-A8F6-346A7B998798}"/>
    <cellStyle name="RIGs input cells 3 2 2 3 2 5" xfId="31473" xr:uid="{62F17BDC-484B-475A-B8E3-3E14398DB612}"/>
    <cellStyle name="RIGs input cells 3 2 2 3 2 6" xfId="34638" xr:uid="{CA21A665-5841-43FF-A11E-83D82FB6C15C}"/>
    <cellStyle name="RIGs input cells 3 2 2 3 3" xfId="9600" xr:uid="{C375A032-88FA-49FC-A8D2-A0D789D1B3E6}"/>
    <cellStyle name="RIGs input cells 3 2 2 3 3 2" xfId="21055" xr:uid="{57BCD84E-1884-4852-983A-9E4266AAC269}"/>
    <cellStyle name="RIGs input cells 3 2 2 3 3 3" xfId="33140" xr:uid="{A9D8E166-26CA-4E1D-AFAF-F42027ECDCCE}"/>
    <cellStyle name="RIGs input cells 3 2 2 3 4" xfId="10342" xr:uid="{5556EA24-F4D4-4D2D-923E-075E8D172B1A}"/>
    <cellStyle name="RIGs input cells 3 2 2 3 4 2" xfId="21797" xr:uid="{F7058038-A85B-495C-BCC1-EA220811CDB0}"/>
    <cellStyle name="RIGs input cells 3 2 2 3 4 3" xfId="33881" xr:uid="{75107DC9-BB70-43D4-A561-984EBE35DD93}"/>
    <cellStyle name="RIGs input cells 3 2 2 3 5" xfId="30525" xr:uid="{E9BBF15D-3029-49DD-A164-B51F209B1570}"/>
    <cellStyle name="RIGs input cells 3 2 2 3 6" xfId="27777" xr:uid="{02E901AC-34E5-4EE7-ABBC-AD85155BF3A4}"/>
    <cellStyle name="RIGs input cells 3 2 2 4" xfId="6927" xr:uid="{B1349987-3B9D-41DF-864E-5FEB86015F43}"/>
    <cellStyle name="RIGs input cells 3 2 2 4 2" xfId="11787" xr:uid="{E219C0E1-2B87-43BE-A59A-C71E07B0EA0D}"/>
    <cellStyle name="RIGs input cells 3 2 2 4 2 2" xfId="23242" xr:uid="{DEFC52C5-EA3F-4AE1-8AC6-99C694A954F6}"/>
    <cellStyle name="RIGs input cells 3 2 2 4 2 3" xfId="34894" xr:uid="{8771DB67-CAF8-4605-A459-24ADD935CC95}"/>
    <cellStyle name="RIGs input cells 3 2 2 4 3" xfId="26652" xr:uid="{58A1A6D5-49AB-457D-9BAA-FF9613FECE64}"/>
    <cellStyle name="RIGs input cells 3 2 2 4 3 2" xfId="37091" xr:uid="{4E0A8445-6AD6-465B-86EA-9B7D3812A127}"/>
    <cellStyle name="RIGs input cells 3 2 2 4 4" xfId="18493" xr:uid="{2E37D3EA-F82E-4DA1-A7F6-07343DCEF680}"/>
    <cellStyle name="RIGs input cells 3 2 2 4 5" xfId="30754" xr:uid="{B1D0FA0E-3BBC-4939-B958-6D3AB16B728B}"/>
    <cellStyle name="RIGs input cells 3 2 2 5" xfId="5442" xr:uid="{B6EFB758-F908-41C4-9278-02CB360CEAE1}"/>
    <cellStyle name="RIGs input cells 3 2 2 5 2" xfId="25501" xr:uid="{E9C09AD0-11C5-4293-B36B-9BC5A89848C3}"/>
    <cellStyle name="RIGs input cells 3 2 2 5 2 2" xfId="36286" xr:uid="{9368909A-5803-40E5-99CD-4EEE049E4101}"/>
    <cellStyle name="RIGs input cells 3 2 2 5 3" xfId="17226" xr:uid="{75F70E99-EEAA-4FD9-AF26-6F1F944EB92B}"/>
    <cellStyle name="RIGs input cells 3 2 2 5 4" xfId="29742" xr:uid="{8DC4509B-73D8-4CC7-BCB3-6B7A636C85C3}"/>
    <cellStyle name="RIGs input cells 3 2 2 6" xfId="27923" xr:uid="{7B33BC61-2E98-4B07-8430-BA2A6A2F5872}"/>
    <cellStyle name="RIGs input cells 3 2 3" xfId="5715" xr:uid="{A9833E8F-1414-41AF-9239-58DB9A75D45A}"/>
    <cellStyle name="RIGs input cells 3 2 3 2" xfId="7148" xr:uid="{FCC8D77A-6E34-49B3-9607-3560A22B21AC}"/>
    <cellStyle name="RIGs input cells 3 2 3 2 2" xfId="9872" xr:uid="{1E079CBA-AE92-4314-A590-F014405C197C}"/>
    <cellStyle name="RIGs input cells 3 2 3 2 2 2" xfId="21327" xr:uid="{7BA74140-865A-4B34-B851-C8A660D43C07}"/>
    <cellStyle name="RIGs input cells 3 2 3 2 2 3" xfId="33412" xr:uid="{B876CE45-C5C4-4735-982A-29C1674FCADD}"/>
    <cellStyle name="RIGs input cells 3 2 3 2 3" xfId="10551" xr:uid="{5BC20D57-3F8D-4F96-BE72-4E8F240A5445}"/>
    <cellStyle name="RIGs input cells 3 2 3 2 3 2" xfId="22006" xr:uid="{46A02835-F215-4004-B1AF-C8F44DAE4974}"/>
    <cellStyle name="RIGs input cells 3 2 3 2 3 3" xfId="34090" xr:uid="{39710AD6-7BB9-475F-AD78-F77C1DA82EB0}"/>
    <cellStyle name="RIGs input cells 3 2 3 2 4" xfId="26864" xr:uid="{B903202B-124A-4836-A48C-A0FDFBF5D217}"/>
    <cellStyle name="RIGs input cells 3 2 3 2 4 2" xfId="37235" xr:uid="{83978B3F-F5D0-48E7-9516-2E8FB25F9238}"/>
    <cellStyle name="RIGs input cells 3 2 3 2 5" xfId="30907" xr:uid="{A5963875-D54A-4EBD-B53C-FC97533C40E3}"/>
    <cellStyle name="RIGs input cells 3 2 3 2 6" xfId="17345" xr:uid="{752696E5-3CA5-4F7D-B385-C60D157EB9AB}"/>
    <cellStyle name="RIGs input cells 3 2 3 3" xfId="8977" xr:uid="{17218CC3-C7D2-430B-B15B-DD119D2127B5}"/>
    <cellStyle name="RIGs input cells 3 2 3 3 2" xfId="20432" xr:uid="{2E48CC62-3E56-489C-AC53-0C4D0B4BA8C6}"/>
    <cellStyle name="RIGs input cells 3 2 3 3 3" xfId="32517" xr:uid="{18AF0E4D-97AB-45D8-81A1-03148234AC85}"/>
    <cellStyle name="RIGs input cells 3 2 3 4" xfId="8137" xr:uid="{8B373F91-255C-43EE-9258-916467C202D7}"/>
    <cellStyle name="RIGs input cells 3 2 3 4 2" xfId="19592" xr:uid="{0BE36CF6-C212-4EE7-8B1F-C7287A182A40}"/>
    <cellStyle name="RIGs input cells 3 2 3 4 3" xfId="31677" xr:uid="{95CFD86B-97CC-4FAE-B960-B3ED4C477162}"/>
    <cellStyle name="RIGs input cells 3 2 3 5" xfId="29935" xr:uid="{882B3D8F-4FB4-4763-8C87-A155A5EF994A}"/>
    <cellStyle name="RIGs input cells 3 2 3 6" xfId="12712" xr:uid="{1D3D14C8-5C7C-454E-9BBA-9EABDF0387AF}"/>
    <cellStyle name="RIGs input cells 3 2 4" xfId="6520" xr:uid="{E5D785DE-1AEB-4153-ADE6-4C064F1D27A0}"/>
    <cellStyle name="RIGs input cells 3 2 4 2" xfId="7863" xr:uid="{00BC3C3F-5821-4C56-85E4-09CF0D2C9A56}"/>
    <cellStyle name="RIGs input cells 3 2 4 2 2" xfId="10241" xr:uid="{83122F31-9FA5-4319-A717-C3DD7F0249B8}"/>
    <cellStyle name="RIGs input cells 3 2 4 2 2 2" xfId="21696" xr:uid="{E71D47C5-B1A0-45C2-9E59-9711D8029ED5}"/>
    <cellStyle name="RIGs input cells 3 2 4 2 2 3" xfId="33780" xr:uid="{FCFADD56-3E47-48C9-8A7B-FA75CEA9F28F}"/>
    <cellStyle name="RIGs input cells 3 2 4 2 3" xfId="11050" xr:uid="{E8E731DF-30BF-4320-AF89-55E62316209F}"/>
    <cellStyle name="RIGs input cells 3 2 4 2 3 2" xfId="22505" xr:uid="{2C88EFCE-5CC1-46C7-ADA2-83871786C329}"/>
    <cellStyle name="RIGs input cells 3 2 4 2 3 3" xfId="34589" xr:uid="{7391F21F-1C02-477E-9424-65D14BE0A9FA}"/>
    <cellStyle name="RIGs input cells 3 2 4 2 4" xfId="27570" xr:uid="{2248797A-C70D-48E0-B76A-F3B8AAA957CD}"/>
    <cellStyle name="RIGs input cells 3 2 4 2 4 2" xfId="37787" xr:uid="{8C82BF33-369A-4BA5-A273-221E702021FB}"/>
    <cellStyle name="RIGs input cells 3 2 4 2 5" xfId="31472" xr:uid="{B8E96B65-818A-4202-A09D-A1890DA1E6C2}"/>
    <cellStyle name="RIGs input cells 3 2 4 2 6" xfId="35540" xr:uid="{B53BC5FC-DEA8-4645-82AB-E4E8DD9E7814}"/>
    <cellStyle name="RIGs input cells 3 2 4 3" xfId="9599" xr:uid="{D3410565-D0A1-4B0C-A07A-E0B3DD1C9402}"/>
    <cellStyle name="RIGs input cells 3 2 4 3 2" xfId="21054" xr:uid="{A3E017A2-92E9-4B87-8DE8-9C03A9A0832D}"/>
    <cellStyle name="RIGs input cells 3 2 4 3 3" xfId="33139" xr:uid="{7C5346D6-5E05-4DFE-998D-0D9B71A5DC4D}"/>
    <cellStyle name="RIGs input cells 3 2 4 4" xfId="10341" xr:uid="{CF75DD27-9350-4296-B79F-164B34DD9627}"/>
    <cellStyle name="RIGs input cells 3 2 4 4 2" xfId="21796" xr:uid="{6D3E319A-027E-498B-9869-F4AA8B61C6B2}"/>
    <cellStyle name="RIGs input cells 3 2 4 4 3" xfId="33880" xr:uid="{C9C9D63A-83C0-4EDF-B740-4CBBC591F00E}"/>
    <cellStyle name="RIGs input cells 3 2 4 5" xfId="30524" xr:uid="{2C93231E-3AB4-4FE4-BD29-4D8DF975D7B8}"/>
    <cellStyle name="RIGs input cells 3 2 4 6" xfId="13760" xr:uid="{BB8AB0C1-ACC2-4CC9-8640-9C60F2F6B878}"/>
    <cellStyle name="RIGs input cells 3 2 5" xfId="6926" xr:uid="{E9ED3010-0887-4BF9-A4A0-F1F1740226D8}"/>
    <cellStyle name="RIGs input cells 3 2 5 2" xfId="11786" xr:uid="{561CB0DA-93D0-43BC-A9DB-B94E47D57C8D}"/>
    <cellStyle name="RIGs input cells 3 2 5 2 2" xfId="23241" xr:uid="{91764FE2-3C32-43B3-9647-6F1A560D7AEB}"/>
    <cellStyle name="RIGs input cells 3 2 5 2 3" xfId="34893" xr:uid="{95D752D6-2102-4D49-B378-F6AB48E17C11}"/>
    <cellStyle name="RIGs input cells 3 2 5 3" xfId="26651" xr:uid="{31624683-FC5C-4526-BAF8-B0A712A72BD7}"/>
    <cellStyle name="RIGs input cells 3 2 5 3 2" xfId="37090" xr:uid="{1817CAAB-DA1E-4410-B255-F717EA1CFC6F}"/>
    <cellStyle name="RIGs input cells 3 2 5 4" xfId="18492" xr:uid="{8A1E71DF-5E11-49B4-B612-2EFE9138136A}"/>
    <cellStyle name="RIGs input cells 3 2 5 5" xfId="30753" xr:uid="{D32D576F-01BF-43CB-9A34-84F45E76B756}"/>
    <cellStyle name="RIGs input cells 3 2 6" xfId="5441" xr:uid="{FE83585A-3B6C-4F83-93DF-FFE256686856}"/>
    <cellStyle name="RIGs input cells 3 2 6 2" xfId="25500" xr:uid="{B4A5FBD8-3C5D-4574-912A-E0F404556E7A}"/>
    <cellStyle name="RIGs input cells 3 2 6 2 2" xfId="36285" xr:uid="{0D12C344-72D0-4625-A3BF-E652FC4C1A0F}"/>
    <cellStyle name="RIGs input cells 3 2 6 3" xfId="17225" xr:uid="{5286E68C-C3D3-44D4-ADC4-7DF15A89AD42}"/>
    <cellStyle name="RIGs input cells 3 2 6 4" xfId="29741" xr:uid="{1E2AFAAA-AEFE-4427-A2ED-4B5CC5F86C3C}"/>
    <cellStyle name="RIGs input cells 3 2 7" xfId="27922" xr:uid="{F3105885-3406-47AA-996A-281D34A49972}"/>
    <cellStyle name="RIGs input cells 3 2_3.15 Additional Data" xfId="6522" xr:uid="{77E4A661-99EE-4767-96DD-6230E85BAA22}"/>
    <cellStyle name="RIGs input cells 3 3" xfId="2220" xr:uid="{8CAA353A-922A-476E-9BD1-E9380025C4A4}"/>
    <cellStyle name="RIGs input cells 3 3 2" xfId="5717" xr:uid="{CC48EFE4-2A7C-4559-B18B-D5D38F9705D7}"/>
    <cellStyle name="RIGs input cells 3 3 2 2" xfId="7150" xr:uid="{BE7D7FE0-9255-4E35-A325-DC5DD8F91386}"/>
    <cellStyle name="RIGs input cells 3 3 2 2 2" xfId="9874" xr:uid="{5D1F5DEB-9DA2-4C92-B49C-B0837D103CED}"/>
    <cellStyle name="RIGs input cells 3 3 2 2 2 2" xfId="21329" xr:uid="{82B41FE0-A43C-43AA-BA20-C1E211416F96}"/>
    <cellStyle name="RIGs input cells 3 3 2 2 2 3" xfId="33414" xr:uid="{59005C46-1C36-4670-99F8-A9B753A7E8F5}"/>
    <cellStyle name="RIGs input cells 3 3 2 2 3" xfId="10553" xr:uid="{AA171E9F-CA75-47CC-905F-0F07E6ABDC5A}"/>
    <cellStyle name="RIGs input cells 3 3 2 2 3 2" xfId="22008" xr:uid="{6BD0FB59-7497-43C6-90B0-4DBDAD478911}"/>
    <cellStyle name="RIGs input cells 3 3 2 2 3 3" xfId="34092" xr:uid="{CC76678D-B370-4B56-A351-D64060DC63DF}"/>
    <cellStyle name="RIGs input cells 3 3 2 2 4" xfId="26866" xr:uid="{878C39B9-135D-498B-B9B6-B92EE96216AC}"/>
    <cellStyle name="RIGs input cells 3 3 2 2 4 2" xfId="37237" xr:uid="{AF20BC69-7367-4724-A438-74D1921D3C4F}"/>
    <cellStyle name="RIGs input cells 3 3 2 2 5" xfId="30909" xr:uid="{E55E7177-FA9E-466B-925B-76710783EECF}"/>
    <cellStyle name="RIGs input cells 3 3 2 2 6" xfId="37839" xr:uid="{C274933E-1195-44AB-87D8-4ECE23F50EF2}"/>
    <cellStyle name="RIGs input cells 3 3 2 3" xfId="8979" xr:uid="{6DE3AD1D-AAA2-4058-BD7B-A860753F9189}"/>
    <cellStyle name="RIGs input cells 3 3 2 3 2" xfId="20434" xr:uid="{FBDA32E5-A4DF-4687-BE88-6441B37A5F53}"/>
    <cellStyle name="RIGs input cells 3 3 2 3 3" xfId="32519" xr:uid="{CF341D51-D56D-44CF-BE1C-2013C72043F7}"/>
    <cellStyle name="RIGs input cells 3 3 2 4" xfId="10145" xr:uid="{350A23F0-B4CB-4BC2-B96A-83BF3AB8C492}"/>
    <cellStyle name="RIGs input cells 3 3 2 4 2" xfId="21600" xr:uid="{59C4D501-3D98-4303-B0A3-BA604F3899BE}"/>
    <cellStyle name="RIGs input cells 3 3 2 4 3" xfId="33684" xr:uid="{941D72CB-E9CA-48B9-9BD4-C291363929E5}"/>
    <cellStyle name="RIGs input cells 3 3 2 5" xfId="29937" xr:uid="{19663F6E-AAD9-4FCF-96D2-E1E1EA37FC5D}"/>
    <cellStyle name="RIGs input cells 3 3 2 6" xfId="28058" xr:uid="{827EF8BA-54BF-471A-A6D8-71840DA82529}"/>
    <cellStyle name="RIGs input cells 3 3 3" xfId="6523" xr:uid="{A1C43265-7A4A-4862-8297-F621B3A13E0A}"/>
    <cellStyle name="RIGs input cells 3 3 3 2" xfId="7865" xr:uid="{E7145B47-EC32-4269-B5EE-563942F2A2A4}"/>
    <cellStyle name="RIGs input cells 3 3 3 2 2" xfId="10243" xr:uid="{705813FE-D289-4DD6-A1D6-13DC104206C4}"/>
    <cellStyle name="RIGs input cells 3 3 3 2 2 2" xfId="21698" xr:uid="{63BC8F1B-9079-4CCE-BC3E-607F47F79C8C}"/>
    <cellStyle name="RIGs input cells 3 3 3 2 2 3" xfId="33782" xr:uid="{DE80A992-D63F-4A92-83B2-DB2638C238BD}"/>
    <cellStyle name="RIGs input cells 3 3 3 2 3" xfId="11052" xr:uid="{BC1156CF-5168-44F7-BB83-E648F70EFA8B}"/>
    <cellStyle name="RIGs input cells 3 3 3 2 3 2" xfId="22507" xr:uid="{FB1E8282-F16A-41E7-9A4F-3E952E1DA1D2}"/>
    <cellStyle name="RIGs input cells 3 3 3 2 3 3" xfId="34591" xr:uid="{E5DA0006-2062-4F2E-B73A-0B607CBA0288}"/>
    <cellStyle name="RIGs input cells 3 3 3 2 4" xfId="27572" xr:uid="{26F7A6BD-0E82-421C-A88B-3459BBCD7155}"/>
    <cellStyle name="RIGs input cells 3 3 3 2 4 2" xfId="37789" xr:uid="{1B893905-1AFA-4F99-BD6D-3B30DB2C1448}"/>
    <cellStyle name="RIGs input cells 3 3 3 2 5" xfId="31474" xr:uid="{FF4125A0-CE70-4F51-832F-12F813453D74}"/>
    <cellStyle name="RIGs input cells 3 3 3 2 6" xfId="28755" xr:uid="{7CC0E53A-D2F4-4536-99E9-FA37ED144064}"/>
    <cellStyle name="RIGs input cells 3 3 3 3" xfId="9601" xr:uid="{A7829283-22B7-4EBF-9873-7AA430960611}"/>
    <cellStyle name="RIGs input cells 3 3 3 3 2" xfId="21056" xr:uid="{E64454EB-769C-4536-9C85-8FB914ADD8E0}"/>
    <cellStyle name="RIGs input cells 3 3 3 3 3" xfId="33141" xr:uid="{B92FCAC3-71ED-41C4-8B5C-990346A8A7D0}"/>
    <cellStyle name="RIGs input cells 3 3 3 4" xfId="10343" xr:uid="{68AEF64C-0A81-4611-B951-6D34E656E0EE}"/>
    <cellStyle name="RIGs input cells 3 3 3 4 2" xfId="21798" xr:uid="{7A4778E4-5F6C-4D83-A6D0-820349AB91DA}"/>
    <cellStyle name="RIGs input cells 3 3 3 4 3" xfId="33882" xr:uid="{6F98F622-9CFB-4B81-A88C-21CB5F7ADCC5}"/>
    <cellStyle name="RIGs input cells 3 3 3 5" xfId="30526" xr:uid="{8E8BCEC4-0855-47FE-8EEA-4D4AEDAD238A}"/>
    <cellStyle name="RIGs input cells 3 3 3 6" xfId="34874" xr:uid="{0E0272D0-215E-40EA-8146-1C0E909F85EE}"/>
    <cellStyle name="RIGs input cells 3 3 4" xfId="6928" xr:uid="{17CA898C-3A51-4C09-A1E7-C88DD31BAC14}"/>
    <cellStyle name="RIGs input cells 3 3 4 2" xfId="11788" xr:uid="{A270018A-9779-4531-91E3-C227A23492B9}"/>
    <cellStyle name="RIGs input cells 3 3 4 2 2" xfId="23243" xr:uid="{E3C6BBF0-5FBA-42F1-90CC-E3636857578C}"/>
    <cellStyle name="RIGs input cells 3 3 4 2 3" xfId="34895" xr:uid="{25509AFB-4532-473B-8EC9-A0E14768E25C}"/>
    <cellStyle name="RIGs input cells 3 3 4 3" xfId="26653" xr:uid="{BA19FF33-70A4-49EC-8BDB-37DF481598C4}"/>
    <cellStyle name="RIGs input cells 3 3 4 3 2" xfId="37092" xr:uid="{85F0B2B9-785D-49AB-92CC-5123F2A08F05}"/>
    <cellStyle name="RIGs input cells 3 3 4 4" xfId="18494" xr:uid="{2EF6643E-111D-4CA2-924A-028B82783A20}"/>
    <cellStyle name="RIGs input cells 3 3 4 5" xfId="30755" xr:uid="{DBD7220D-6A34-47B5-856B-90739DC07013}"/>
    <cellStyle name="RIGs input cells 3 3 5" xfId="5443" xr:uid="{766B38C7-F028-4140-B5C3-C11F9C582648}"/>
    <cellStyle name="RIGs input cells 3 3 5 2" xfId="25502" xr:uid="{19287889-8CCE-43AE-B91B-D18A61260428}"/>
    <cellStyle name="RIGs input cells 3 3 5 2 2" xfId="36287" xr:uid="{BF98B2B1-60C8-41FA-BE20-D4DA25916328}"/>
    <cellStyle name="RIGs input cells 3 3 5 3" xfId="17227" xr:uid="{1C92AB8F-CAE0-47E4-AB22-3337A96BD506}"/>
    <cellStyle name="RIGs input cells 3 3 5 4" xfId="29743" xr:uid="{09A42C34-EAFD-4D03-B10F-1479E847ABE7}"/>
    <cellStyle name="RIGs input cells 3 3 6" xfId="27924" xr:uid="{51617D75-FC4B-487D-B97A-7DA9B9B5746F}"/>
    <cellStyle name="RIGs input cells 3 4" xfId="5714" xr:uid="{9DFBB10B-7AC0-429F-81DC-7DB62F23D44C}"/>
    <cellStyle name="RIGs input cells 3 4 2" xfId="7147" xr:uid="{AFF7DDCF-B822-4691-965A-FA2922331482}"/>
    <cellStyle name="RIGs input cells 3 4 2 2" xfId="9871" xr:uid="{B2C54EC3-8A74-4F6A-9B90-F7616716CD5D}"/>
    <cellStyle name="RIGs input cells 3 4 2 2 2" xfId="21326" xr:uid="{C0969691-9A63-4A01-9EBB-E6A465ADB104}"/>
    <cellStyle name="RIGs input cells 3 4 2 2 3" xfId="33411" xr:uid="{02D79424-0B3C-4E1B-9A76-1B97335864DF}"/>
    <cellStyle name="RIGs input cells 3 4 2 3" xfId="10550" xr:uid="{D5E69430-FE29-4D3E-9491-55C547CA25E1}"/>
    <cellStyle name="RIGs input cells 3 4 2 3 2" xfId="22005" xr:uid="{AFDF08E1-3478-4053-847D-1464F2F163D0}"/>
    <cellStyle name="RIGs input cells 3 4 2 3 3" xfId="34089" xr:uid="{661B1D15-9E93-4E1F-9347-C1207DBD1228}"/>
    <cellStyle name="RIGs input cells 3 4 2 4" xfId="26863" xr:uid="{D04DE0B4-EE74-4D8F-B601-DB0F8FFB747C}"/>
    <cellStyle name="RIGs input cells 3 4 2 4 2" xfId="37234" xr:uid="{A081DFD3-006C-4AB2-8C56-5748DA282540}"/>
    <cellStyle name="RIGs input cells 3 4 2 5" xfId="30906" xr:uid="{5DB655A7-CC3C-42D9-A618-B1886A904ADE}"/>
    <cellStyle name="RIGs input cells 3 4 2 6" xfId="35723" xr:uid="{FD249B1B-370E-4047-B281-2E14AF06EB01}"/>
    <cellStyle name="RIGs input cells 3 4 3" xfId="8976" xr:uid="{C0E6E3BA-8126-4784-9832-7E77F9D21D3A}"/>
    <cellStyle name="RIGs input cells 3 4 3 2" xfId="20431" xr:uid="{0850969D-FFB5-48D5-8468-B602DCE08C8D}"/>
    <cellStyle name="RIGs input cells 3 4 3 3" xfId="32516" xr:uid="{D4250BE6-5266-43F6-88AE-2F03CD99D47A}"/>
    <cellStyle name="RIGs input cells 3 4 4" xfId="9814" xr:uid="{F6615555-F3AA-40E6-B697-63B5DB791346}"/>
    <cellStyle name="RIGs input cells 3 4 4 2" xfId="21269" xr:uid="{E670A0B5-DF5B-4869-9065-37C90DBEB3C8}"/>
    <cellStyle name="RIGs input cells 3 4 4 3" xfId="33354" xr:uid="{970FF358-717D-4D42-B062-B511853DBC10}"/>
    <cellStyle name="RIGs input cells 3 4 5" xfId="29934" xr:uid="{4647BE7F-7B9E-4898-B118-7938C76E5300}"/>
    <cellStyle name="RIGs input cells 3 4 6" xfId="29396" xr:uid="{EA085839-28E5-4020-A38B-EAD115D488B4}"/>
    <cellStyle name="RIGs input cells 3 5" xfId="6519" xr:uid="{C9275348-60CC-4937-BDFC-86DAC319CB96}"/>
    <cellStyle name="RIGs input cells 3 5 2" xfId="7862" xr:uid="{264C3542-5B7E-4D68-98D5-C518CDF131E5}"/>
    <cellStyle name="RIGs input cells 3 5 2 2" xfId="10240" xr:uid="{6DF977EE-94AA-4342-954C-A5D2DB7CD3E4}"/>
    <cellStyle name="RIGs input cells 3 5 2 2 2" xfId="21695" xr:uid="{C510DAD5-C17F-433C-8A22-037D25787476}"/>
    <cellStyle name="RIGs input cells 3 5 2 2 3" xfId="33779" xr:uid="{F43CDD71-0078-4D4B-982B-5A71CCD398FC}"/>
    <cellStyle name="RIGs input cells 3 5 2 3" xfId="11049" xr:uid="{A5CD5AF8-E690-42AC-AF17-AF48E502D3E3}"/>
    <cellStyle name="RIGs input cells 3 5 2 3 2" xfId="22504" xr:uid="{11816103-B2A4-466E-8634-E68D37EE0571}"/>
    <cellStyle name="RIGs input cells 3 5 2 3 3" xfId="34588" xr:uid="{90F255C0-FDE6-469C-B23D-B6C1B16DBB12}"/>
    <cellStyle name="RIGs input cells 3 5 2 4" xfId="27569" xr:uid="{3C357A1E-3385-45FA-996B-483FC4F1E6F6}"/>
    <cellStyle name="RIGs input cells 3 5 2 4 2" xfId="37786" xr:uid="{FA084C55-A8A8-47E4-87E1-1ECBAFBC4460}"/>
    <cellStyle name="RIGs input cells 3 5 2 5" xfId="31471" xr:uid="{03387DC5-EAF6-45AB-A621-496688C181D1}"/>
    <cellStyle name="RIGs input cells 3 5 2 6" xfId="18158" xr:uid="{918FB961-4475-440A-AE11-CD0F3AB2040D}"/>
    <cellStyle name="RIGs input cells 3 5 3" xfId="9598" xr:uid="{793D532B-61A0-4DAC-B6DC-C22D1213C0AD}"/>
    <cellStyle name="RIGs input cells 3 5 3 2" xfId="21053" xr:uid="{FD14C20C-DB3F-4DAE-85A9-48B5ED2D7797}"/>
    <cellStyle name="RIGs input cells 3 5 3 3" xfId="33138" xr:uid="{8DC0F594-A380-4D08-A8C1-3D0E32D97D8F}"/>
    <cellStyle name="RIGs input cells 3 5 4" xfId="10340" xr:uid="{4952714B-ECDB-4449-AFF1-D704570CC94B}"/>
    <cellStyle name="RIGs input cells 3 5 4 2" xfId="21795" xr:uid="{A1B49362-1A45-4E92-8A2E-529D46C2DC5C}"/>
    <cellStyle name="RIGs input cells 3 5 4 3" xfId="33879" xr:uid="{3D3E4DFD-7A42-4D7D-AC2D-A42213772A56}"/>
    <cellStyle name="RIGs input cells 3 5 5" xfId="30523" xr:uid="{CC058159-63C8-4115-B748-15E659C5B8CE}"/>
    <cellStyle name="RIGs input cells 3 5 6" xfId="28156" xr:uid="{80F325B7-1C7D-46FB-967C-8356960B0AD5}"/>
    <cellStyle name="RIGs input cells 3 6" xfId="6925" xr:uid="{9DB4992C-4E03-4EB6-8029-154C7EC0CA37}"/>
    <cellStyle name="RIGs input cells 3 6 2" xfId="11785" xr:uid="{F2C03AF7-1866-4313-85A9-4696115C717B}"/>
    <cellStyle name="RIGs input cells 3 6 2 2" xfId="23240" xr:uid="{0FE45F37-3458-46D6-9F3B-57A69E1E0B81}"/>
    <cellStyle name="RIGs input cells 3 6 2 3" xfId="34892" xr:uid="{C8573665-BE72-4FD4-AECD-8B82E6E6FE91}"/>
    <cellStyle name="RIGs input cells 3 6 3" xfId="26650" xr:uid="{887F0332-65FE-4239-BB39-AB303E499574}"/>
    <cellStyle name="RIGs input cells 3 6 3 2" xfId="37089" xr:uid="{6417289F-AC12-4C49-90C9-14EF130DFF52}"/>
    <cellStyle name="RIGs input cells 3 6 4" xfId="18491" xr:uid="{4BA54D5C-7A16-461D-80E9-2FC537CC55B7}"/>
    <cellStyle name="RIGs input cells 3 6 5" xfId="30752" xr:uid="{EFDBD19A-19C0-4CBE-8D46-A7040FBBE906}"/>
    <cellStyle name="RIGs input cells 3 7" xfId="5440" xr:uid="{A1ED7615-D6F0-41DB-A23A-241D23E1886F}"/>
    <cellStyle name="RIGs input cells 3 7 2" xfId="25499" xr:uid="{B658FF5C-544C-4400-99B7-FE9B99D139E8}"/>
    <cellStyle name="RIGs input cells 3 7 2 2" xfId="36284" xr:uid="{22C2D0A3-B2B1-420D-9568-DE0BB312680F}"/>
    <cellStyle name="RIGs input cells 3 7 3" xfId="17224" xr:uid="{9B3D45FC-4C8B-4CB3-AA70-C36923087782}"/>
    <cellStyle name="RIGs input cells 3 7 4" xfId="29740" xr:uid="{164FE7F7-9B6B-427F-90EB-52B74D54D992}"/>
    <cellStyle name="RIGs input cells 3 8" xfId="8012" xr:uid="{298C5E1F-5A60-47E9-A12E-E789C2E98801}"/>
    <cellStyle name="RIGs input cells 3 8 2" xfId="19467" xr:uid="{62A918F5-0F1F-46F3-B43D-C0D98AC799BB}"/>
    <cellStyle name="RIGs input cells 3 8 3" xfId="31553" xr:uid="{74B50422-DC59-431D-8A7A-7A1E3577C5A0}"/>
    <cellStyle name="RIGs input cells 3 9" xfId="3957" xr:uid="{643DD2EF-6CD2-4601-98B8-652C832FFC9D}"/>
    <cellStyle name="RIGs input cells 3 9 2" xfId="15743" xr:uid="{C17492C3-06B5-410E-8B11-98301967108E}"/>
    <cellStyle name="RIGs input cells 3 9 3" xfId="28788" xr:uid="{A00DB415-0B9A-45F1-AFA3-644CE1B44086}"/>
    <cellStyle name="RIGs input cells 3_3.15 Additional Data" xfId="6524" xr:uid="{26FB2512-25A7-4EEB-A3E3-B652349FC40D}"/>
    <cellStyle name="RIGs input cells 4" xfId="2221" xr:uid="{B559243B-E7D5-4BFD-B834-0F2667B261C3}"/>
    <cellStyle name="RIGs input cells 4 2" xfId="2222" xr:uid="{12A26FA4-6008-4E82-905B-6C4EFE8CCFE2}"/>
    <cellStyle name="RIGs input cells 4 2 2" xfId="5719" xr:uid="{99DC1D8A-A60C-4509-8859-52D73B6C51DF}"/>
    <cellStyle name="RIGs input cells 4 2 2 2" xfId="6527" xr:uid="{67CCEE54-184F-484E-81A2-E3EA612E3C6F}"/>
    <cellStyle name="RIGs input cells 4 2 2 2 2" xfId="7868" xr:uid="{9CABC647-F2AF-4E75-AD7E-00BF52C6E061}"/>
    <cellStyle name="RIGs input cells 4 2 2 2 2 2" xfId="10246" xr:uid="{FDD3639E-E0CD-43DE-970A-E83223035CC7}"/>
    <cellStyle name="RIGs input cells 4 2 2 2 2 2 2" xfId="21701" xr:uid="{6CE515CC-E64B-43BC-A9EC-0371FA1A8590}"/>
    <cellStyle name="RIGs input cells 4 2 2 2 2 2 3" xfId="33785" xr:uid="{82E23218-1E96-45FC-94A9-6AA757A29A58}"/>
    <cellStyle name="RIGs input cells 4 2 2 2 2 3" xfId="11055" xr:uid="{77544878-6BB9-4359-84F1-A7C7354EAF2E}"/>
    <cellStyle name="RIGs input cells 4 2 2 2 2 3 2" xfId="22510" xr:uid="{84EE970F-D260-4DF2-A798-05FBCA98EED5}"/>
    <cellStyle name="RIGs input cells 4 2 2 2 2 3 3" xfId="34594" xr:uid="{C102F4E9-9CC2-4B65-8B91-35D09EBD8DD3}"/>
    <cellStyle name="RIGs input cells 4 2 2 2 2 4" xfId="27575" xr:uid="{3829F5D2-15E3-45D2-B5ED-DBB07990CAC6}"/>
    <cellStyle name="RIGs input cells 4 2 2 2 2 4 2" xfId="37792" xr:uid="{9D04B700-DD14-416E-B819-FBDC693ABF7E}"/>
    <cellStyle name="RIGs input cells 4 2 2 2 2 5" xfId="31477" xr:uid="{58BBC853-BF97-4F26-9811-0BD60D8012D2}"/>
    <cellStyle name="RIGs input cells 4 2 2 2 2 6" xfId="35919" xr:uid="{34B76026-92BB-4CB8-844F-096F934DC8AD}"/>
    <cellStyle name="RIGs input cells 4 2 2 2 3" xfId="9604" xr:uid="{1AD7564A-07B4-459B-8055-E947DE3DB146}"/>
    <cellStyle name="RIGs input cells 4 2 2 2 3 2" xfId="21059" xr:uid="{E616C328-E2B1-4BFF-A983-994D6016D65E}"/>
    <cellStyle name="RIGs input cells 4 2 2 2 3 3" xfId="33144" xr:uid="{2B3BB7A7-729D-4994-A3C0-430BEE13447E}"/>
    <cellStyle name="RIGs input cells 4 2 2 2 4" xfId="10346" xr:uid="{8A829AA2-C04E-4A33-93AB-02A8B2531F2A}"/>
    <cellStyle name="RIGs input cells 4 2 2 2 4 2" xfId="21801" xr:uid="{2967BBF8-D226-4621-86B3-1788CF10BC81}"/>
    <cellStyle name="RIGs input cells 4 2 2 2 4 3" xfId="33885" xr:uid="{B7CBB43C-7B72-4698-B904-168F8CFA120B}"/>
    <cellStyle name="RIGs input cells 4 2 2 2 5" xfId="30529" xr:uid="{550D2EA3-CE46-4512-88BF-A9900A92CEC2}"/>
    <cellStyle name="RIGs input cells 4 2 2 2 6" xfId="35934" xr:uid="{2C0CD8B7-D585-4F4E-B0DC-4031C0C6C12A}"/>
    <cellStyle name="RIGs input cells 4 2 2 3" xfId="7152" xr:uid="{D0C2108F-9394-4594-92B6-8B447F3C1F62}"/>
    <cellStyle name="RIGs input cells 4 2 2 3 2" xfId="9876" xr:uid="{F691E6BF-E5DF-4DEA-B832-B8DC5418D97B}"/>
    <cellStyle name="RIGs input cells 4 2 2 3 2 2" xfId="21331" xr:uid="{60EE165D-34BE-4068-AC03-21A9867643AD}"/>
    <cellStyle name="RIGs input cells 4 2 2 3 2 3" xfId="33416" xr:uid="{AF244C16-C6E9-482C-A020-F5882563D526}"/>
    <cellStyle name="RIGs input cells 4 2 2 3 3" xfId="10555" xr:uid="{7BE1B21B-798A-4B18-9E19-93407DD9618A}"/>
    <cellStyle name="RIGs input cells 4 2 2 3 3 2" xfId="22010" xr:uid="{58124B4C-6817-48F6-8224-53E1A979518D}"/>
    <cellStyle name="RIGs input cells 4 2 2 3 3 3" xfId="34094" xr:uid="{C297FD2A-8818-481D-BC62-B21D89D32737}"/>
    <cellStyle name="RIGs input cells 4 2 2 3 4" xfId="26868" xr:uid="{D37D19E2-0764-4985-8F80-54CB089C58ED}"/>
    <cellStyle name="RIGs input cells 4 2 2 3 4 2" xfId="37239" xr:uid="{5EE1423B-94B3-4DBE-93BA-7539EDBB3460}"/>
    <cellStyle name="RIGs input cells 4 2 2 3 5" xfId="30911" xr:uid="{F1405A7C-B314-4AAB-A44F-F317B54F6F63}"/>
    <cellStyle name="RIGs input cells 4 2 2 3 6" xfId="27789" xr:uid="{C7DD6B80-4538-43E8-92C2-C473B7E3BD2E}"/>
    <cellStyle name="RIGs input cells 4 2 2 4" xfId="8981" xr:uid="{E3BEACB4-620D-4F7C-801D-2C9355879006}"/>
    <cellStyle name="RIGs input cells 4 2 2 4 2" xfId="20436" xr:uid="{45762299-309E-4304-A122-548AC2F2CCF7}"/>
    <cellStyle name="RIGs input cells 4 2 2 4 3" xfId="32521" xr:uid="{BBAB3F47-8E41-4185-81F1-056F9D62F2C5}"/>
    <cellStyle name="RIGs input cells 4 2 2 5" xfId="8040" xr:uid="{7DD6FD92-08DD-487E-ACC7-769F58D517BB}"/>
    <cellStyle name="RIGs input cells 4 2 2 5 2" xfId="19495" xr:uid="{4BC933B9-B2B7-47CA-89AE-B90CF063BB29}"/>
    <cellStyle name="RIGs input cells 4 2 2 5 3" xfId="31580" xr:uid="{187BDF31-602E-49E0-BA1D-D9EA8DB59E7D}"/>
    <cellStyle name="RIGs input cells 4 2 2 6" xfId="29939" xr:uid="{681141BB-A76A-4524-B59E-94739E88F0F8}"/>
    <cellStyle name="RIGs input cells 4 2 2 7" xfId="28525" xr:uid="{48EC33A7-A974-4B47-AE9D-E9F9C95BAD37}"/>
    <cellStyle name="RIGs input cells 4 2 3" xfId="6526" xr:uid="{8A2CE116-1079-4DA7-B936-EA5DE49C6BF3}"/>
    <cellStyle name="RIGs input cells 4 2 3 2" xfId="7867" xr:uid="{4ACBA7CD-9096-4FC3-A6A1-E7715A7AB5D2}"/>
    <cellStyle name="RIGs input cells 4 2 3 2 2" xfId="10245" xr:uid="{CCDE10D9-EEA7-4894-9135-6F7A21C2641E}"/>
    <cellStyle name="RIGs input cells 4 2 3 2 2 2" xfId="21700" xr:uid="{C1C93A8C-7C4D-40C2-9510-A329D2DDD3C1}"/>
    <cellStyle name="RIGs input cells 4 2 3 2 2 3" xfId="33784" xr:uid="{21523385-B230-4F6D-A783-0A827408E8E5}"/>
    <cellStyle name="RIGs input cells 4 2 3 2 3" xfId="11054" xr:uid="{37F0680D-AC7E-49CF-B1E3-48DA29D120E6}"/>
    <cellStyle name="RIGs input cells 4 2 3 2 3 2" xfId="22509" xr:uid="{40C9A051-B474-4D67-ABC2-ABA1945C3DC3}"/>
    <cellStyle name="RIGs input cells 4 2 3 2 3 3" xfId="34593" xr:uid="{011D261B-567D-4D00-AFB6-04B4A3B5E85A}"/>
    <cellStyle name="RIGs input cells 4 2 3 2 4" xfId="27574" xr:uid="{D78C1176-9AD6-48FB-B4D4-141540E853DB}"/>
    <cellStyle name="RIGs input cells 4 2 3 2 4 2" xfId="37791" xr:uid="{9B73D26F-2C4D-43BB-AA77-F085C5B838DF}"/>
    <cellStyle name="RIGs input cells 4 2 3 2 5" xfId="31476" xr:uid="{C8B52A1B-E55E-4291-AFCE-AF6A51CCA674}"/>
    <cellStyle name="RIGs input cells 4 2 3 2 6" xfId="29690" xr:uid="{10675DD0-53D3-4077-BD20-5EADEF6D19BB}"/>
    <cellStyle name="RIGs input cells 4 2 3 3" xfId="9603" xr:uid="{B4370EE8-C5CF-4039-8D33-2B494E5B2EA9}"/>
    <cellStyle name="RIGs input cells 4 2 3 3 2" xfId="21058" xr:uid="{E10A6C44-4C3C-4867-A8A4-8EA88C163E19}"/>
    <cellStyle name="RIGs input cells 4 2 3 3 3" xfId="33143" xr:uid="{B6D1D5F1-AA68-41EB-A49B-C7D933AEE6BC}"/>
    <cellStyle name="RIGs input cells 4 2 3 4" xfId="10345" xr:uid="{FC16083C-30E1-409F-835A-E0DD189C8979}"/>
    <cellStyle name="RIGs input cells 4 2 3 4 2" xfId="21800" xr:uid="{E5FF6A01-02DA-468B-8A82-E0BD44C2DCE2}"/>
    <cellStyle name="RIGs input cells 4 2 3 4 3" xfId="33884" xr:uid="{E03FBD33-E15B-4E94-BA2C-ADB5881277E4}"/>
    <cellStyle name="RIGs input cells 4 2 3 5" xfId="30528" xr:uid="{30CF837B-F4FD-46AB-B7AE-330C97EB941A}"/>
    <cellStyle name="RIGs input cells 4 2 3 6" xfId="36918" xr:uid="{429048DD-9BBF-4D3E-A33C-60018C645AB0}"/>
    <cellStyle name="RIGs input cells 4 2 4" xfId="6930" xr:uid="{9131FF2A-0F60-4897-94F2-94FF0CC710A2}"/>
    <cellStyle name="RIGs input cells 4 2 4 2" xfId="11790" xr:uid="{779C424A-3D51-48CB-8395-2FF0B6496032}"/>
    <cellStyle name="RIGs input cells 4 2 4 2 2" xfId="23245" xr:uid="{025EF8E9-0048-4031-A560-249DFE5A11DE}"/>
    <cellStyle name="RIGs input cells 4 2 4 2 3" xfId="34897" xr:uid="{5048D214-6A61-4AFD-B094-6D5A1B4CB6AB}"/>
    <cellStyle name="RIGs input cells 4 2 4 3" xfId="26655" xr:uid="{377FCEA2-4A7A-4264-A26E-DB35510B882D}"/>
    <cellStyle name="RIGs input cells 4 2 4 3 2" xfId="37094" xr:uid="{DB4C6292-D5B0-4904-83CC-59BCFFC07342}"/>
    <cellStyle name="RIGs input cells 4 2 4 4" xfId="18496" xr:uid="{BD409C76-23C5-4CAA-BD5B-17BB7B52103E}"/>
    <cellStyle name="RIGs input cells 4 2 4 5" xfId="30757" xr:uid="{0C8AB88E-41E2-46EE-9D40-7857B43422A2}"/>
    <cellStyle name="RIGs input cells 4 2 5" xfId="5445" xr:uid="{8F073D3A-189A-433D-9A74-52352F8CD92E}"/>
    <cellStyle name="RIGs input cells 4 2 5 2" xfId="25504" xr:uid="{1A53A724-BDCE-4C46-8A97-96D1BADFEED1}"/>
    <cellStyle name="RIGs input cells 4 2 5 2 2" xfId="36289" xr:uid="{E3C58414-C9C6-4A19-BA1F-E595DDA7F926}"/>
    <cellStyle name="RIGs input cells 4 2 5 3" xfId="17229" xr:uid="{D13D40EB-F9F9-4ED4-9086-D63CDC55080D}"/>
    <cellStyle name="RIGs input cells 4 2 5 4" xfId="29745" xr:uid="{E027A9F9-3D17-487E-8384-7A8652C50A06}"/>
    <cellStyle name="RIGs input cells 4 2 6" xfId="27926" xr:uid="{6494BEE2-FF03-453A-83A4-269642D8DC71}"/>
    <cellStyle name="RIGs input cells 4 2_3.15 Additional Data" xfId="6528" xr:uid="{054262F6-3FBC-4A17-BE36-EFD37EA96C9A}"/>
    <cellStyle name="RIGs input cells 4 3" xfId="5718" xr:uid="{A5C8FE04-4522-4B39-8F53-15350EDBD242}"/>
    <cellStyle name="RIGs input cells 4 3 2" xfId="7151" xr:uid="{2D2E24EE-D750-4597-A546-3D49C81C91E6}"/>
    <cellStyle name="RIGs input cells 4 3 2 2" xfId="9875" xr:uid="{327C56F1-1FE8-47D4-98A6-6DC9CC3F08DC}"/>
    <cellStyle name="RIGs input cells 4 3 2 2 2" xfId="21330" xr:uid="{1A7A665C-9B6A-4A83-B36A-3EF662F3079B}"/>
    <cellStyle name="RIGs input cells 4 3 2 2 3" xfId="33415" xr:uid="{4A3A70B3-2BF7-431B-9757-67A7EA580638}"/>
    <cellStyle name="RIGs input cells 4 3 2 3" xfId="10554" xr:uid="{152B9BA8-42AC-4A54-807B-E9F564AB45B8}"/>
    <cellStyle name="RIGs input cells 4 3 2 3 2" xfId="22009" xr:uid="{D88D360B-853B-48FE-8206-00C6D33C434A}"/>
    <cellStyle name="RIGs input cells 4 3 2 3 3" xfId="34093" xr:uid="{6EEF3DA7-378C-49F1-9C31-081CAB33FA79}"/>
    <cellStyle name="RIGs input cells 4 3 2 4" xfId="26867" xr:uid="{A27D1E74-3561-4C58-9D25-C84EBECB8BDD}"/>
    <cellStyle name="RIGs input cells 4 3 2 4 2" xfId="37238" xr:uid="{B49DDB25-E88A-4B32-BD1D-277EF085D2D4}"/>
    <cellStyle name="RIGs input cells 4 3 2 5" xfId="30910" xr:uid="{3D659894-8C26-44D2-BE4A-AFB72F8E7FDC}"/>
    <cellStyle name="RIGs input cells 4 3 2 6" xfId="13753" xr:uid="{B97C4958-2A61-476E-9C74-99552505AD89}"/>
    <cellStyle name="RIGs input cells 4 3 3" xfId="8980" xr:uid="{003C82AC-8352-469C-A78F-EEFE3C53A3EF}"/>
    <cellStyle name="RIGs input cells 4 3 3 2" xfId="20435" xr:uid="{41EFBA76-71DC-41B9-B57A-4CF1CC6A2F8E}"/>
    <cellStyle name="RIGs input cells 4 3 3 3" xfId="32520" xr:uid="{159AF940-8007-4669-A146-7C4E953A2013}"/>
    <cellStyle name="RIGs input cells 4 3 4" xfId="8234" xr:uid="{0A9465DE-2B54-4125-858D-809A16CBC03F}"/>
    <cellStyle name="RIGs input cells 4 3 4 2" xfId="19689" xr:uid="{26DB9ECB-DCAC-4BBE-821C-C7BCB1BB158A}"/>
    <cellStyle name="RIGs input cells 4 3 4 3" xfId="31774" xr:uid="{B0D54315-FE73-4128-8ECD-0D1D17F5FF3C}"/>
    <cellStyle name="RIGs input cells 4 3 5" xfId="29938" xr:uid="{EB175617-6331-44F5-A4CD-C0F144854D73}"/>
    <cellStyle name="RIGs input cells 4 3 6" xfId="13745" xr:uid="{65D155FF-F2E5-4680-903C-9AB4D9F28429}"/>
    <cellStyle name="RIGs input cells 4 4" xfId="6525" xr:uid="{BE2EE4B4-5D5C-4A5A-A997-8A8E17E2571D}"/>
    <cellStyle name="RIGs input cells 4 4 2" xfId="7866" xr:uid="{8D339D2E-E753-42BD-AF61-D3CD4038A868}"/>
    <cellStyle name="RIGs input cells 4 4 2 2" xfId="10244" xr:uid="{530154C2-785F-43FB-B268-26706B26B6E3}"/>
    <cellStyle name="RIGs input cells 4 4 2 2 2" xfId="21699" xr:uid="{68FB7213-2B5C-4082-BC28-03C3BA3B8C98}"/>
    <cellStyle name="RIGs input cells 4 4 2 2 3" xfId="33783" xr:uid="{AE090A0C-B34E-499E-B1D0-BFFE0BD0959B}"/>
    <cellStyle name="RIGs input cells 4 4 2 3" xfId="11053" xr:uid="{13FCCDB5-9359-416F-A59A-3F2AC8E0A6FC}"/>
    <cellStyle name="RIGs input cells 4 4 2 3 2" xfId="22508" xr:uid="{B41FCE1C-8882-4BA5-823A-AD600E150A89}"/>
    <cellStyle name="RIGs input cells 4 4 2 3 3" xfId="34592" xr:uid="{5C3427D4-CDE2-496F-AAD3-DA2C8FF2FE2C}"/>
    <cellStyle name="RIGs input cells 4 4 2 4" xfId="27573" xr:uid="{C95A5D9B-0E20-4B03-B6EC-10620CE5DD49}"/>
    <cellStyle name="RIGs input cells 4 4 2 4 2" xfId="37790" xr:uid="{92F2C509-2B2E-4E66-B346-2CE0B82DFDF8}"/>
    <cellStyle name="RIGs input cells 4 4 2 5" xfId="31475" xr:uid="{C895F4E9-5FD0-4B29-86F3-4EBE0B2728E9}"/>
    <cellStyle name="RIGs input cells 4 4 2 6" xfId="36228" xr:uid="{95065967-6521-4728-B6D4-83E23B243F18}"/>
    <cellStyle name="RIGs input cells 4 4 3" xfId="9602" xr:uid="{7B77405C-9D61-4FE9-B7CF-6892FBF67705}"/>
    <cellStyle name="RIGs input cells 4 4 3 2" xfId="21057" xr:uid="{BE5CDA4F-5FBC-4249-8B41-48AE64EA2BF2}"/>
    <cellStyle name="RIGs input cells 4 4 3 3" xfId="33142" xr:uid="{9097C33C-E618-4356-AA98-F31E8E874D3D}"/>
    <cellStyle name="RIGs input cells 4 4 4" xfId="10344" xr:uid="{C40C4604-B306-4791-B278-BF943B3E0AEF}"/>
    <cellStyle name="RIGs input cells 4 4 4 2" xfId="21799" xr:uid="{2DA6F5BA-AC6E-4524-ACC5-882A9497F48B}"/>
    <cellStyle name="RIGs input cells 4 4 4 3" xfId="33883" xr:uid="{010E84D4-0165-4ED2-820F-3E834CC4CE13}"/>
    <cellStyle name="RIGs input cells 4 4 5" xfId="30527" xr:uid="{182A6100-5E0A-42A3-839B-D68F26C911E1}"/>
    <cellStyle name="RIGs input cells 4 4 6" xfId="28653" xr:uid="{ADDC4D6F-39E7-4BB4-84AB-44893836FCB5}"/>
    <cellStyle name="RIGs input cells 4 5" xfId="6929" xr:uid="{AFF5B125-564E-413D-98A9-A68B5A7B334A}"/>
    <cellStyle name="RIGs input cells 4 5 2" xfId="11789" xr:uid="{7FBCE69A-73BD-4D30-B3C7-621F6D38AD5F}"/>
    <cellStyle name="RIGs input cells 4 5 2 2" xfId="23244" xr:uid="{485D00D9-29BD-45E4-8470-B8E186E1CEFD}"/>
    <cellStyle name="RIGs input cells 4 5 2 3" xfId="34896" xr:uid="{67DF6E61-F413-41BA-91BD-176CB4CC6CE0}"/>
    <cellStyle name="RIGs input cells 4 5 3" xfId="26654" xr:uid="{64B8984F-84AC-4FBE-A62E-011D00D8D0EC}"/>
    <cellStyle name="RIGs input cells 4 5 3 2" xfId="37093" xr:uid="{1729DA27-E9EA-48EB-B17C-92D9EB41BAF0}"/>
    <cellStyle name="RIGs input cells 4 5 4" xfId="18495" xr:uid="{0AC0E984-AFC1-4024-8D19-7802952B2AF3}"/>
    <cellStyle name="RIGs input cells 4 5 5" xfId="30756" xr:uid="{6BFCC7A2-0EEF-430D-A302-6DE848A9F40F}"/>
    <cellStyle name="RIGs input cells 4 6" xfId="5444" xr:uid="{7512459C-021B-4C4F-A5DB-79383AF917DC}"/>
    <cellStyle name="RIGs input cells 4 6 2" xfId="25503" xr:uid="{FC6220C2-002A-4C33-8250-1557CBD863E5}"/>
    <cellStyle name="RIGs input cells 4 6 2 2" xfId="36288" xr:uid="{144DC2E3-648B-43BE-BBB8-87498FCB59A2}"/>
    <cellStyle name="RIGs input cells 4 6 3" xfId="17228" xr:uid="{43F7D033-40EB-4782-9A67-94DC685A18FE}"/>
    <cellStyle name="RIGs input cells 4 6 4" xfId="29744" xr:uid="{A973F059-F7FC-4349-B8AD-98715B4D7B69}"/>
    <cellStyle name="RIGs input cells 4 7" xfId="27925" xr:uid="{22A0EB4B-6582-4D54-BEFC-1B2C187B0FDF}"/>
    <cellStyle name="RIGs input cells 4_3.15 Additional Data" xfId="6529" xr:uid="{CE44499C-9DA3-4B0C-9BF6-6D46DCE9EBE1}"/>
    <cellStyle name="RIGs input cells 47 2 2" xfId="1037" xr:uid="{49098608-445E-473A-9B3F-A640457F877C}"/>
    <cellStyle name="RIGs input cells 47 2 2 2" xfId="13642" xr:uid="{B2D0F996-9D38-4C67-80D8-73F787DD6AA4}"/>
    <cellStyle name="RIGs input cells 47 2 2 3" xfId="13916" xr:uid="{C10EF365-6E7B-48EB-BFB7-2C59A90513A1}"/>
    <cellStyle name="RIGs input cells 48" xfId="941" xr:uid="{7C8A52D9-01E5-4E97-BB22-0EF942C035F0}"/>
    <cellStyle name="RIGs input cells 48 2" xfId="965" xr:uid="{334CC0B3-2E3F-4FAB-991C-A6FE0A138FA5}"/>
    <cellStyle name="RIGs input cells 48 2 2" xfId="13598" xr:uid="{1B718AEE-D6D7-4E3E-B4F0-A0094AC397C3}"/>
    <cellStyle name="RIGs input cells 48 2 3" xfId="13944" xr:uid="{C414F20B-6F75-44DB-B252-7046EB16D9C4}"/>
    <cellStyle name="RIGs input cells 48 3" xfId="13583" xr:uid="{FF5EDFDE-8A9B-4A6B-ABBE-88909D2C48D6}"/>
    <cellStyle name="RIGs input cells 48 4" xfId="13955" xr:uid="{A5315AFE-A60F-4762-8D2C-BDF21DE0C639}"/>
    <cellStyle name="RIGs input cells 5" xfId="2223" xr:uid="{84FB8E4F-828A-4368-A64A-58B13C849255}"/>
    <cellStyle name="RIGs input cells 5 2" xfId="2224" xr:uid="{E14BF366-EC95-403C-9865-944222C421B8}"/>
    <cellStyle name="RIGs input cells 5 2 2" xfId="5721" xr:uid="{949CCD03-41FA-463B-9A9C-FA0C9F5D382C}"/>
    <cellStyle name="RIGs input cells 5 2 2 2" xfId="7154" xr:uid="{BBE88E97-4024-4433-8790-F063168E6364}"/>
    <cellStyle name="RIGs input cells 5 2 2 2 2" xfId="9878" xr:uid="{D166A564-B427-4F44-BCF2-4A343F10C27C}"/>
    <cellStyle name="RIGs input cells 5 2 2 2 2 2" xfId="21333" xr:uid="{EF6D4A8C-5F11-40F9-BFD5-13F01513DD02}"/>
    <cellStyle name="RIGs input cells 5 2 2 2 2 3" xfId="33418" xr:uid="{CD95F947-4F09-4F10-B02D-E5F566732D2D}"/>
    <cellStyle name="RIGs input cells 5 2 2 2 3" xfId="10557" xr:uid="{0A1A55FE-C955-4F61-810F-12082AE5E2DA}"/>
    <cellStyle name="RIGs input cells 5 2 2 2 3 2" xfId="22012" xr:uid="{8D1AAB8C-FEAD-4A29-8FBC-0B6952D53ABE}"/>
    <cellStyle name="RIGs input cells 5 2 2 2 3 3" xfId="34096" xr:uid="{6CBCFD01-5DE0-442B-A28B-7E1A84AD4AB3}"/>
    <cellStyle name="RIGs input cells 5 2 2 2 4" xfId="26870" xr:uid="{6F7EFE8E-DC84-4566-9FBE-4941A3993F70}"/>
    <cellStyle name="RIGs input cells 5 2 2 2 4 2" xfId="37241" xr:uid="{C74A255F-FC71-43F9-9A25-B4E29F847D3E}"/>
    <cellStyle name="RIGs input cells 5 2 2 2 5" xfId="30913" xr:uid="{8C158F25-06D5-4AF1-AB61-506C3B4F456D}"/>
    <cellStyle name="RIGs input cells 5 2 2 2 6" xfId="28105" xr:uid="{FB4B62D9-F4B0-4D09-97E8-0AAA47327BC1}"/>
    <cellStyle name="RIGs input cells 5 2 2 3" xfId="8983" xr:uid="{FE3476F9-3F64-42C9-A34F-DBDD50D78C4C}"/>
    <cellStyle name="RIGs input cells 5 2 2 3 2" xfId="20438" xr:uid="{E93D3ADF-9C4B-4B9B-AFBD-EA9FF193E89E}"/>
    <cellStyle name="RIGs input cells 5 2 2 3 3" xfId="32523" xr:uid="{5BF75810-DB28-4B92-8D81-459CBC542605}"/>
    <cellStyle name="RIGs input cells 5 2 2 4" xfId="8769" xr:uid="{FE5CA761-016B-4F80-A21A-F47556EC1D93}"/>
    <cellStyle name="RIGs input cells 5 2 2 4 2" xfId="20224" xr:uid="{4E67A44D-1738-4255-9158-350C031519B7}"/>
    <cellStyle name="RIGs input cells 5 2 2 4 3" xfId="32309" xr:uid="{93B7AC83-40F8-4F94-AED9-300747B69FB6}"/>
    <cellStyle name="RIGs input cells 5 2 2 5" xfId="29941" xr:uid="{32AABFA6-1B1A-4EDC-9A93-8B2935B02CD1}"/>
    <cellStyle name="RIGs input cells 5 2 2 6" xfId="29698" xr:uid="{ADE0171B-3672-4A6D-B4C8-56C297938C74}"/>
    <cellStyle name="RIGs input cells 5 2 3" xfId="6531" xr:uid="{0AF8D1DF-5B92-436F-AA77-7F07E8C05D6B}"/>
    <cellStyle name="RIGs input cells 5 2 3 2" xfId="7870" xr:uid="{1964DBB0-319E-485B-93A5-FE1112B2DF43}"/>
    <cellStyle name="RIGs input cells 5 2 3 2 2" xfId="10248" xr:uid="{85CA6F6B-F30B-4CE1-891E-04A90F0FEBE1}"/>
    <cellStyle name="RIGs input cells 5 2 3 2 2 2" xfId="21703" xr:uid="{76BC4869-C776-47DE-9B90-41C6AB9C11B9}"/>
    <cellStyle name="RIGs input cells 5 2 3 2 2 3" xfId="33787" xr:uid="{5F301FDD-D9ED-41E2-B450-66A8D953C82A}"/>
    <cellStyle name="RIGs input cells 5 2 3 2 3" xfId="11057" xr:uid="{47041C66-E1F9-4F52-A76A-BBEAC2C3F542}"/>
    <cellStyle name="RIGs input cells 5 2 3 2 3 2" xfId="22512" xr:uid="{B1CB4395-ECF4-46A2-AEF3-1AC03C64314F}"/>
    <cellStyle name="RIGs input cells 5 2 3 2 3 3" xfId="34596" xr:uid="{783DF363-A1C1-4C4C-931C-9EC2ED844E98}"/>
    <cellStyle name="RIGs input cells 5 2 3 2 4" xfId="27577" xr:uid="{09E8F56A-458A-4BB6-A408-E0F5DC81862D}"/>
    <cellStyle name="RIGs input cells 5 2 3 2 4 2" xfId="37794" xr:uid="{3C7DD6D1-E429-4C35-86F1-49C46CB17730}"/>
    <cellStyle name="RIGs input cells 5 2 3 2 5" xfId="31479" xr:uid="{7A15FE4B-F32B-4703-AA15-8CB9615E5675}"/>
    <cellStyle name="RIGs input cells 5 2 3 2 6" xfId="29382" xr:uid="{D689E659-6C32-42EB-A55F-BAAB49EA31E9}"/>
    <cellStyle name="RIGs input cells 5 2 3 3" xfId="9606" xr:uid="{A1AA4DE6-50FE-497B-BD51-C32853D4D10E}"/>
    <cellStyle name="RIGs input cells 5 2 3 3 2" xfId="21061" xr:uid="{484D33B1-A56B-428F-872A-65C8D80F5B2D}"/>
    <cellStyle name="RIGs input cells 5 2 3 3 3" xfId="33146" xr:uid="{23ACAF67-E85E-4476-9A78-98818A2E56E9}"/>
    <cellStyle name="RIGs input cells 5 2 3 4" xfId="10348" xr:uid="{550C57C1-BD40-427E-8C6F-CAB68F744409}"/>
    <cellStyle name="RIGs input cells 5 2 3 4 2" xfId="21803" xr:uid="{AC9C62BE-0744-4AC4-B1A5-47A0D5FB565D}"/>
    <cellStyle name="RIGs input cells 5 2 3 4 3" xfId="33887" xr:uid="{AEFB3CBF-2FDE-47BD-86E3-16897E1BF3F2}"/>
    <cellStyle name="RIGs input cells 5 2 3 5" xfId="30531" xr:uid="{AECFEBB5-B051-475A-9D91-B2826DEF1E9E}"/>
    <cellStyle name="RIGs input cells 5 2 3 6" xfId="14294" xr:uid="{944FA472-1ABE-4A79-9B6B-D9CB9246F42E}"/>
    <cellStyle name="RIGs input cells 5 2 4" xfId="6932" xr:uid="{3096EEA4-0981-461E-9F64-81737221A3EF}"/>
    <cellStyle name="RIGs input cells 5 2 4 2" xfId="11792" xr:uid="{7EFA9583-CDD6-47B1-B3C6-58AF9DDCF097}"/>
    <cellStyle name="RIGs input cells 5 2 4 2 2" xfId="23247" xr:uid="{EEACD389-0BFE-422B-A85E-C5982DF81DFC}"/>
    <cellStyle name="RIGs input cells 5 2 4 2 3" xfId="34899" xr:uid="{BB9F155E-465A-4B16-A749-22FC807272FF}"/>
    <cellStyle name="RIGs input cells 5 2 4 3" xfId="26657" xr:uid="{DC919285-B988-4F6B-A219-B9FCCAACD3FE}"/>
    <cellStyle name="RIGs input cells 5 2 4 3 2" xfId="37096" xr:uid="{26606C2A-A6E3-4ADB-8264-3996A7608980}"/>
    <cellStyle name="RIGs input cells 5 2 4 4" xfId="18498" xr:uid="{FD002E2A-AB27-4089-B550-BB1959F30604}"/>
    <cellStyle name="RIGs input cells 5 2 4 5" xfId="30759" xr:uid="{7A9C3F28-E00A-4457-A659-520881FD1372}"/>
    <cellStyle name="RIGs input cells 5 2 5" xfId="5447" xr:uid="{140651CC-8202-4436-B172-DB240E8742A9}"/>
    <cellStyle name="RIGs input cells 5 2 5 2" xfId="25506" xr:uid="{D3EEDD61-318B-486F-BC10-8A549EAF38EC}"/>
    <cellStyle name="RIGs input cells 5 2 5 2 2" xfId="36291" xr:uid="{0563BF74-5567-423A-AB85-06C025F761FA}"/>
    <cellStyle name="RIGs input cells 5 2 5 3" xfId="17231" xr:uid="{2E632F83-5CE8-4236-B386-8B854EEF5C04}"/>
    <cellStyle name="RIGs input cells 5 2 5 4" xfId="29747" xr:uid="{D8CCA93C-CF6F-4229-A9A0-18BF57F7F68E}"/>
    <cellStyle name="RIGs input cells 5 2 6" xfId="27928" xr:uid="{99348D89-2093-4FB5-92E3-80F5B2C74782}"/>
    <cellStyle name="RIGs input cells 5 3" xfId="5720" xr:uid="{602A422D-A945-43E8-8773-D98B2F14590D}"/>
    <cellStyle name="RIGs input cells 5 3 2" xfId="7153" xr:uid="{61ADB3CC-7B3F-4136-85C8-E45B837ADC95}"/>
    <cellStyle name="RIGs input cells 5 3 2 2" xfId="9877" xr:uid="{2840CD9F-FF29-4ECB-B661-418D87948361}"/>
    <cellStyle name="RIGs input cells 5 3 2 2 2" xfId="21332" xr:uid="{DCD93F17-A389-4C11-BE92-3A4872283094}"/>
    <cellStyle name="RIGs input cells 5 3 2 2 3" xfId="33417" xr:uid="{291DD877-A016-4A0A-997D-8B4F2E679548}"/>
    <cellStyle name="RIGs input cells 5 3 2 3" xfId="10556" xr:uid="{F79CCA77-B27C-4F62-A813-659E6C30086A}"/>
    <cellStyle name="RIGs input cells 5 3 2 3 2" xfId="22011" xr:uid="{1242BFB4-2468-4D4A-AEED-B4AD254BFE42}"/>
    <cellStyle name="RIGs input cells 5 3 2 3 3" xfId="34095" xr:uid="{4E3BC0F4-78D8-4F47-9FB8-A0A6FA653110}"/>
    <cellStyle name="RIGs input cells 5 3 2 4" xfId="26869" xr:uid="{40815239-D418-4691-9E78-964A33F7D8E7}"/>
    <cellStyle name="RIGs input cells 5 3 2 4 2" xfId="37240" xr:uid="{44068218-C3C5-4886-A7EC-4E154D10F405}"/>
    <cellStyle name="RIGs input cells 5 3 2 5" xfId="30912" xr:uid="{C0ABD32D-A478-4F2A-9982-0CFF7C694503}"/>
    <cellStyle name="RIGs input cells 5 3 2 6" xfId="18162" xr:uid="{EF33A0F8-1778-4790-976C-072BB4FF1139}"/>
    <cellStyle name="RIGs input cells 5 3 3" xfId="8982" xr:uid="{FC088908-38C8-43D9-9633-DB0452B8EC45}"/>
    <cellStyle name="RIGs input cells 5 3 3 2" xfId="20437" xr:uid="{7C95DE30-29BC-4210-A55C-B5F35108245A}"/>
    <cellStyle name="RIGs input cells 5 3 3 3" xfId="32522" xr:uid="{2EA5446B-25F1-4FD2-BB34-95A93972DF6D}"/>
    <cellStyle name="RIGs input cells 5 3 4" xfId="4076" xr:uid="{AFC0CFEB-A607-4106-91CB-AB46E157CFE8}"/>
    <cellStyle name="RIGs input cells 5 3 4 2" xfId="15861" xr:uid="{11644ECA-8D37-4A94-A060-D15475E5F4E6}"/>
    <cellStyle name="RIGs input cells 5 3 4 3" xfId="28906" xr:uid="{33294B04-92F7-40E9-9FEE-1F90F50553D6}"/>
    <cellStyle name="RIGs input cells 5 3 5" xfId="29940" xr:uid="{C1D2C009-D283-4279-927F-39B2F64F1431}"/>
    <cellStyle name="RIGs input cells 5 3 6" xfId="13883" xr:uid="{9EF5D35F-6205-4BFB-AD72-AC4E25C0E42D}"/>
    <cellStyle name="RIGs input cells 5 4" xfId="6530" xr:uid="{413D4187-22C7-47BA-9D54-15B93804273D}"/>
    <cellStyle name="RIGs input cells 5 4 2" xfId="7869" xr:uid="{0C4546A4-D2BB-47BF-8E68-B9C9A6819421}"/>
    <cellStyle name="RIGs input cells 5 4 2 2" xfId="10247" xr:uid="{61969C6E-2B51-4C76-ACD7-F01A17CCCB66}"/>
    <cellStyle name="RIGs input cells 5 4 2 2 2" xfId="21702" xr:uid="{C377C48B-53A7-438D-9C05-DAFC73D54868}"/>
    <cellStyle name="RIGs input cells 5 4 2 2 3" xfId="33786" xr:uid="{E529CB34-52BE-4A06-9BC3-EFF5A698972A}"/>
    <cellStyle name="RIGs input cells 5 4 2 3" xfId="11056" xr:uid="{B63E8EAE-8D41-4B3C-B00D-06856864B1EF}"/>
    <cellStyle name="RIGs input cells 5 4 2 3 2" xfId="22511" xr:uid="{23BC0FCE-46D0-47BB-A11A-DDE9A00D268D}"/>
    <cellStyle name="RIGs input cells 5 4 2 3 3" xfId="34595" xr:uid="{82C46E4F-7E2D-412E-8001-03AAB76A20D6}"/>
    <cellStyle name="RIGs input cells 5 4 2 4" xfId="27576" xr:uid="{32066944-B0AF-4B94-BB1F-304CCF0B081D}"/>
    <cellStyle name="RIGs input cells 5 4 2 4 2" xfId="37793" xr:uid="{CF2F28A1-C87D-4369-8FC4-2A6D2CE25204}"/>
    <cellStyle name="RIGs input cells 5 4 2 5" xfId="31478" xr:uid="{CADF4450-BC3B-4323-BEC0-5BF055A819E0}"/>
    <cellStyle name="RIGs input cells 5 4 2 6" xfId="34854" xr:uid="{6FD2C0B2-1A07-432D-8417-DC2477F70A37}"/>
    <cellStyle name="RIGs input cells 5 4 3" xfId="9605" xr:uid="{8060496A-29FC-4678-899F-7C4AC74E6E0C}"/>
    <cellStyle name="RIGs input cells 5 4 3 2" xfId="21060" xr:uid="{B28DF893-DFCB-4897-9E30-A00EBF846D2F}"/>
    <cellStyle name="RIGs input cells 5 4 3 3" xfId="33145" xr:uid="{7BA5BEE9-EB0A-46FF-ADDD-16298B67CDBD}"/>
    <cellStyle name="RIGs input cells 5 4 4" xfId="10347" xr:uid="{083DFE90-299F-4E1A-B37D-DEA45754CBCE}"/>
    <cellStyle name="RIGs input cells 5 4 4 2" xfId="21802" xr:uid="{070AEF5E-D2C5-4780-8785-2F652FD11122}"/>
    <cellStyle name="RIGs input cells 5 4 4 3" xfId="33886" xr:uid="{3ED8F85B-95FE-4807-8810-A3815E81B956}"/>
    <cellStyle name="RIGs input cells 5 4 5" xfId="30530" xr:uid="{212B971A-0D11-412A-968D-7E2F4276C70C}"/>
    <cellStyle name="RIGs input cells 5 4 6" xfId="35722" xr:uid="{E6AC3339-4C02-4908-866F-4D1E9212BCDE}"/>
    <cellStyle name="RIGs input cells 5 5" xfId="6931" xr:uid="{EBC42528-0752-4A25-B153-6B50D9393E3C}"/>
    <cellStyle name="RIGs input cells 5 5 2" xfId="11791" xr:uid="{A4097DE0-58B1-42BE-9241-058A41D914BD}"/>
    <cellStyle name="RIGs input cells 5 5 2 2" xfId="23246" xr:uid="{3D97AC3D-29CC-408E-91B5-9803AF647101}"/>
    <cellStyle name="RIGs input cells 5 5 2 3" xfId="34898" xr:uid="{7033AADD-89C6-4F70-9870-F11371B99E64}"/>
    <cellStyle name="RIGs input cells 5 5 3" xfId="26656" xr:uid="{E3FCD6D8-2D16-4DE5-9E50-4DE6D26C0B48}"/>
    <cellStyle name="RIGs input cells 5 5 3 2" xfId="37095" xr:uid="{4EEDCC00-4DED-438F-AA12-3C4095A3E9CD}"/>
    <cellStyle name="RIGs input cells 5 5 4" xfId="18497" xr:uid="{0D6BB4E0-2020-490E-BC19-4498CFA199F4}"/>
    <cellStyle name="RIGs input cells 5 5 5" xfId="30758" xr:uid="{A84D0FFF-6731-4568-89D6-AC82850AAC08}"/>
    <cellStyle name="RIGs input cells 5 6" xfId="5446" xr:uid="{41ABFA87-AF2B-4850-B9C4-AC0CF578D97D}"/>
    <cellStyle name="RIGs input cells 5 6 2" xfId="25505" xr:uid="{113BF4A2-CB4E-4D23-9CAE-19960A07D5B4}"/>
    <cellStyle name="RIGs input cells 5 6 2 2" xfId="36290" xr:uid="{277459C2-8A2D-4DE9-B565-8D4C45A15F4D}"/>
    <cellStyle name="RIGs input cells 5 6 3" xfId="17230" xr:uid="{3EE5837B-CA46-455F-9F5D-005B06C00FC8}"/>
    <cellStyle name="RIGs input cells 5 6 4" xfId="29746" xr:uid="{746B5986-218A-45E6-A737-F27782782AFC}"/>
    <cellStyle name="RIGs input cells 5 7" xfId="27927" xr:uid="{4F8F0917-631B-4197-8B4B-D705B3A90231}"/>
    <cellStyle name="RIGs input cells 5_3.15 Additional Data" xfId="6532" xr:uid="{663ACD58-48D5-40EE-BABA-1EEF00A1D248}"/>
    <cellStyle name="RIGs input cells 6" xfId="2225" xr:uid="{031F4DFE-30B7-4BEB-BE35-C42DF5D4BEDE}"/>
    <cellStyle name="RIGs input cells 6 2" xfId="2226" xr:uid="{0DB4D931-DD13-4BE7-A9F9-CE5A3065A1FE}"/>
    <cellStyle name="RIGs input cells 6 2 2" xfId="5723" xr:uid="{D8215C31-1E9C-49C4-BEB7-C93BC6137EC4}"/>
    <cellStyle name="RIGs input cells 6 2 2 2" xfId="7156" xr:uid="{2CE88052-DCFE-46A5-89AA-D83F78CC7458}"/>
    <cellStyle name="RIGs input cells 6 2 2 2 2" xfId="9880" xr:uid="{DE9235F3-95AE-4716-99B0-5B2E3B99275D}"/>
    <cellStyle name="RIGs input cells 6 2 2 2 2 2" xfId="21335" xr:uid="{CBD74C2A-E654-4404-A0E4-D4CB5E22BC46}"/>
    <cellStyle name="RIGs input cells 6 2 2 2 2 3" xfId="33420" xr:uid="{21DD30C6-46B0-445D-AC41-AA5388AE9146}"/>
    <cellStyle name="RIGs input cells 6 2 2 2 3" xfId="10559" xr:uid="{68581030-EE86-4489-A4A7-05DA4D6D9CB6}"/>
    <cellStyle name="RIGs input cells 6 2 2 2 3 2" xfId="22014" xr:uid="{70688CF6-60AA-4EC1-A2CD-DEAAF4731744}"/>
    <cellStyle name="RIGs input cells 6 2 2 2 3 3" xfId="34098" xr:uid="{D0295075-C2EF-43CD-AA28-F24A2887872E}"/>
    <cellStyle name="RIGs input cells 6 2 2 2 4" xfId="26872" xr:uid="{147884B7-83F2-4890-A137-D62191A67810}"/>
    <cellStyle name="RIGs input cells 6 2 2 2 4 2" xfId="37243" xr:uid="{D4B70251-0A4A-4162-B0B8-D9D3D032F800}"/>
    <cellStyle name="RIGs input cells 6 2 2 2 5" xfId="30915" xr:uid="{415BD906-54FC-4410-8422-10AB500ADBDE}"/>
    <cellStyle name="RIGs input cells 6 2 2 2 6" xfId="13808" xr:uid="{8EA7408E-EA86-4437-9634-C7EE5F974FED}"/>
    <cellStyle name="RIGs input cells 6 2 2 3" xfId="8985" xr:uid="{31B254A2-A59F-4DBE-B37A-530908BD7787}"/>
    <cellStyle name="RIGs input cells 6 2 2 3 2" xfId="20440" xr:uid="{4B24A562-9698-436C-907E-D7FBA83DCF47}"/>
    <cellStyle name="RIGs input cells 6 2 2 3 3" xfId="32525" xr:uid="{1255AF38-EB4A-4A93-AFB7-94D0B66E308A}"/>
    <cellStyle name="RIGs input cells 6 2 2 4" xfId="8423" xr:uid="{E3D7FEFC-D05B-4031-B675-AE90A145C5C3}"/>
    <cellStyle name="RIGs input cells 6 2 2 4 2" xfId="19878" xr:uid="{4B7E4318-5AFF-4AC9-BE79-35F723E81E0E}"/>
    <cellStyle name="RIGs input cells 6 2 2 4 3" xfId="31963" xr:uid="{5528748C-713F-47FE-B673-78B2266CEE80}"/>
    <cellStyle name="RIGs input cells 6 2 2 5" xfId="29943" xr:uid="{3DB0AE18-45FB-4915-9232-DE3FA6E974D3}"/>
    <cellStyle name="RIGs input cells 6 2 2 6" xfId="31157" xr:uid="{1679A87C-7483-485F-BA8E-86DFEB69FEF3}"/>
    <cellStyle name="RIGs input cells 6 2 3" xfId="6534" xr:uid="{2029B504-5F1C-4C3A-BC3A-F41ECB8FF399}"/>
    <cellStyle name="RIGs input cells 6 2 3 2" xfId="7872" xr:uid="{5A7FA5B5-8772-4C6B-B060-0108325CC841}"/>
    <cellStyle name="RIGs input cells 6 2 3 2 2" xfId="10250" xr:uid="{75C31BC7-0B4B-42CD-824F-F3CAE791A330}"/>
    <cellStyle name="RIGs input cells 6 2 3 2 2 2" xfId="21705" xr:uid="{B0CB74CC-598C-40B8-8CBC-03560133C809}"/>
    <cellStyle name="RIGs input cells 6 2 3 2 2 3" xfId="33789" xr:uid="{1B4C7904-4D50-4144-A465-56457F104B6E}"/>
    <cellStyle name="RIGs input cells 6 2 3 2 3" xfId="11059" xr:uid="{5E76EB88-75CD-4726-8B4C-08979DE7587B}"/>
    <cellStyle name="RIGs input cells 6 2 3 2 3 2" xfId="22514" xr:uid="{3B47FF33-AF2F-486E-9CB9-9871AA8E9954}"/>
    <cellStyle name="RIGs input cells 6 2 3 2 3 3" xfId="34598" xr:uid="{068769EB-9642-42EC-A74A-927DA92FDE99}"/>
    <cellStyle name="RIGs input cells 6 2 3 2 4" xfId="27579" xr:uid="{F4B4D695-8F7D-4702-B955-DF2962C03059}"/>
    <cellStyle name="RIGs input cells 6 2 3 2 4 2" xfId="37796" xr:uid="{D259901A-B9ED-45B3-807F-19A2164B89A5}"/>
    <cellStyle name="RIGs input cells 6 2 3 2 5" xfId="31481" xr:uid="{1AA1A75C-7971-4223-98B2-477E74EFD973}"/>
    <cellStyle name="RIGs input cells 6 2 3 2 6" xfId="30713" xr:uid="{2E5CD2E7-ADFA-4651-A7BD-683A180BE4DB}"/>
    <cellStyle name="RIGs input cells 6 2 3 3" xfId="9608" xr:uid="{1945D571-4F54-41D7-A581-18356BFA3F58}"/>
    <cellStyle name="RIGs input cells 6 2 3 3 2" xfId="21063" xr:uid="{ED36A71C-EA7B-48F5-8289-951836A32250}"/>
    <cellStyle name="RIGs input cells 6 2 3 3 3" xfId="33148" xr:uid="{F37CA341-0990-46C9-84DD-E721BEA102B3}"/>
    <cellStyle name="RIGs input cells 6 2 3 4" xfId="10350" xr:uid="{10F07EF3-7D95-45D2-AEC0-A10F4D93A335}"/>
    <cellStyle name="RIGs input cells 6 2 3 4 2" xfId="21805" xr:uid="{CB9D1CB4-E1AD-4536-99FD-68A2E53243EF}"/>
    <cellStyle name="RIGs input cells 6 2 3 4 3" xfId="33889" xr:uid="{451EFFB7-6D61-4374-B5FC-DBFC0919F751}"/>
    <cellStyle name="RIGs input cells 6 2 3 5" xfId="30533" xr:uid="{C0168E4A-5A5A-4504-9A28-C77DE820AF67}"/>
    <cellStyle name="RIGs input cells 6 2 3 6" xfId="31523" xr:uid="{493C2CC6-B26C-467E-8C2F-33EEA4BFC36D}"/>
    <cellStyle name="RIGs input cells 6 2 4" xfId="6934" xr:uid="{6EB99411-52EC-47A4-952C-0773A0942B09}"/>
    <cellStyle name="RIGs input cells 6 2 4 2" xfId="11794" xr:uid="{4B4B5725-D129-428D-B8EB-5DDC5EB2FF41}"/>
    <cellStyle name="RIGs input cells 6 2 4 2 2" xfId="23249" xr:uid="{12431052-A84D-4D7C-97D4-C6F79BE4573E}"/>
    <cellStyle name="RIGs input cells 6 2 4 2 3" xfId="34901" xr:uid="{A4B3EB52-8D23-43DC-9FDA-F0AE37C13A2E}"/>
    <cellStyle name="RIGs input cells 6 2 4 3" xfId="26659" xr:uid="{18C484E3-7116-4E1E-9BB1-15997D0F9448}"/>
    <cellStyle name="RIGs input cells 6 2 4 3 2" xfId="37098" xr:uid="{AB9E3699-A0C3-4A26-B135-2D487429BF5C}"/>
    <cellStyle name="RIGs input cells 6 2 4 4" xfId="18500" xr:uid="{BED651C2-3D78-4F2F-A84E-3F2A2CDFBD2F}"/>
    <cellStyle name="RIGs input cells 6 2 4 5" xfId="30761" xr:uid="{B95BC04A-D17F-42D5-911F-B122BFA8000E}"/>
    <cellStyle name="RIGs input cells 6 2 5" xfId="5449" xr:uid="{A4296E28-94ED-4A81-9B97-E693A2E48F06}"/>
    <cellStyle name="RIGs input cells 6 2 5 2" xfId="25508" xr:uid="{A91CC3CA-B505-4CE4-A1A0-24553810EF66}"/>
    <cellStyle name="RIGs input cells 6 2 5 2 2" xfId="36293" xr:uid="{8CF1F6C1-97AD-48D3-BFAE-6D05AE91411E}"/>
    <cellStyle name="RIGs input cells 6 2 5 3" xfId="17233" xr:uid="{F10A0A9A-4A27-4B16-B5F1-4AFBAD769511}"/>
    <cellStyle name="RIGs input cells 6 2 5 4" xfId="29749" xr:uid="{120F5673-6593-473D-B56E-1CC9F26EED93}"/>
    <cellStyle name="RIGs input cells 6 2 6" xfId="27930" xr:uid="{DAF4A5CE-2470-4142-8454-C5A77FCDEBAA}"/>
    <cellStyle name="RIGs input cells 6 3" xfId="5722" xr:uid="{EAF6EBEB-9115-4F70-A7A0-37782C4818DB}"/>
    <cellStyle name="RIGs input cells 6 3 2" xfId="7155" xr:uid="{A66DA20E-B4FC-477F-ABBC-F720B32672DA}"/>
    <cellStyle name="RIGs input cells 6 3 2 2" xfId="9879" xr:uid="{8C7C1C4D-24C9-439A-A3D6-51AA1901A5E3}"/>
    <cellStyle name="RIGs input cells 6 3 2 2 2" xfId="21334" xr:uid="{AB9DE19C-3E87-4E20-BEC2-01DEA100420B}"/>
    <cellStyle name="RIGs input cells 6 3 2 2 3" xfId="33419" xr:uid="{FE5EAB45-309E-4720-9887-60372D7B102A}"/>
    <cellStyle name="RIGs input cells 6 3 2 3" xfId="10558" xr:uid="{393F94B5-6C55-46C4-B57F-8E16A718830D}"/>
    <cellStyle name="RIGs input cells 6 3 2 3 2" xfId="22013" xr:uid="{71B38AAB-EA0A-45D4-8B0B-2586A1063C78}"/>
    <cellStyle name="RIGs input cells 6 3 2 3 3" xfId="34097" xr:uid="{78177225-6100-4BA3-B849-52371649EDFB}"/>
    <cellStyle name="RIGs input cells 6 3 2 4" xfId="26871" xr:uid="{D4979ACE-33A8-4572-A101-7A20CD311454}"/>
    <cellStyle name="RIGs input cells 6 3 2 4 2" xfId="37242" xr:uid="{00E5F159-550F-45A9-B7DE-1E0E3C247E90}"/>
    <cellStyle name="RIGs input cells 6 3 2 5" xfId="30914" xr:uid="{D0B80AA4-3C82-4549-94B4-C345C860BE47}"/>
    <cellStyle name="RIGs input cells 6 3 2 6" xfId="30182" xr:uid="{6B82EDF7-6EB7-4CA5-81C8-1CE269F43B02}"/>
    <cellStyle name="RIGs input cells 6 3 3" xfId="8984" xr:uid="{25F36F3F-EC23-4798-962C-7003735D3EC8}"/>
    <cellStyle name="RIGs input cells 6 3 3 2" xfId="20439" xr:uid="{EACAEC13-1992-4698-AD24-C15D838D9627}"/>
    <cellStyle name="RIGs input cells 6 3 3 3" xfId="32524" xr:uid="{1C2A0110-7136-415F-8686-ED3614740FE3}"/>
    <cellStyle name="RIGs input cells 6 3 4" xfId="9732" xr:uid="{BB98D96D-FCFF-4D56-AD09-769AE01FF15B}"/>
    <cellStyle name="RIGs input cells 6 3 4 2" xfId="21187" xr:uid="{BE46CA47-FE8C-43AB-85E3-965535A5FB0D}"/>
    <cellStyle name="RIGs input cells 6 3 4 3" xfId="33272" xr:uid="{3B3D0AD0-D0D4-4EFA-8AE5-0B7BA228B11F}"/>
    <cellStyle name="RIGs input cells 6 3 5" xfId="29942" xr:uid="{D50F72B5-A611-4394-8A03-25920E45523B}"/>
    <cellStyle name="RIGs input cells 6 3 6" xfId="13708" xr:uid="{5B276BB8-AB31-443C-9479-DB09B7E8A323}"/>
    <cellStyle name="RIGs input cells 6 4" xfId="6533" xr:uid="{7C359767-97C8-4DF2-9925-53BC3E7B9FDD}"/>
    <cellStyle name="RIGs input cells 6 4 2" xfId="7871" xr:uid="{97EA74B9-D167-4FAF-8255-1CEC9ECCC5E7}"/>
    <cellStyle name="RIGs input cells 6 4 2 2" xfId="10249" xr:uid="{654E4DBD-CFA8-461F-A58A-638CC0A71952}"/>
    <cellStyle name="RIGs input cells 6 4 2 2 2" xfId="21704" xr:uid="{10B2580D-30DB-42A0-8E42-195FBBC7BCEA}"/>
    <cellStyle name="RIGs input cells 6 4 2 2 3" xfId="33788" xr:uid="{FAE738B0-329D-48FD-9E8F-BFBD84707C1D}"/>
    <cellStyle name="RIGs input cells 6 4 2 3" xfId="11058" xr:uid="{8D49A03D-087E-4D45-836D-61287687FAF3}"/>
    <cellStyle name="RIGs input cells 6 4 2 3 2" xfId="22513" xr:uid="{00775A14-D011-43C8-9899-2E62A622B87F}"/>
    <cellStyle name="RIGs input cells 6 4 2 3 3" xfId="34597" xr:uid="{EE8E2CC0-9D14-4A46-9AB8-3CC3BE403BBE}"/>
    <cellStyle name="RIGs input cells 6 4 2 4" xfId="27578" xr:uid="{2BB07532-948D-4B02-8C64-142637DDE52E}"/>
    <cellStyle name="RIGs input cells 6 4 2 4 2" xfId="37795" xr:uid="{7200860A-A5FE-48E8-9432-0323343019B5}"/>
    <cellStyle name="RIGs input cells 6 4 2 5" xfId="31480" xr:uid="{B6F0A5A9-5509-4797-986C-82B42F607FE7}"/>
    <cellStyle name="RIGs input cells 6 4 2 6" xfId="37046" xr:uid="{9D34BDD3-E385-4EB3-A6CF-86D800CBFFC9}"/>
    <cellStyle name="RIGs input cells 6 4 3" xfId="9607" xr:uid="{B4452193-34A3-46EF-ABEA-D211BD2F0614}"/>
    <cellStyle name="RIGs input cells 6 4 3 2" xfId="21062" xr:uid="{9B21A127-F1B3-4389-A9E3-1EB3475A48FD}"/>
    <cellStyle name="RIGs input cells 6 4 3 3" xfId="33147" xr:uid="{365F137E-7CDB-4DA4-B480-1CCB63CBDF9B}"/>
    <cellStyle name="RIGs input cells 6 4 4" xfId="10349" xr:uid="{21826CFF-CB75-4521-BE9F-A0043476DBE3}"/>
    <cellStyle name="RIGs input cells 6 4 4 2" xfId="21804" xr:uid="{91DA9B9F-C484-47EB-B64A-575E2D43A7F7}"/>
    <cellStyle name="RIGs input cells 6 4 4 3" xfId="33888" xr:uid="{983901A4-D9F8-4135-B8BA-94D0427637AB}"/>
    <cellStyle name="RIGs input cells 6 4 5" xfId="30532" xr:uid="{85872F63-8E85-4F0F-999A-18003A3B0790}"/>
    <cellStyle name="RIGs input cells 6 4 6" xfId="30491" xr:uid="{418B6AE9-FCCD-419D-A6A6-41F8C85E15EE}"/>
    <cellStyle name="RIGs input cells 6 5" xfId="6933" xr:uid="{063A7185-6239-4A06-846A-22B42DD201DB}"/>
    <cellStyle name="RIGs input cells 6 5 2" xfId="11793" xr:uid="{86605276-EAEE-4A56-90CF-ACEC04A1B602}"/>
    <cellStyle name="RIGs input cells 6 5 2 2" xfId="23248" xr:uid="{BAB80DED-6307-4B5D-A68F-913AC93BAF47}"/>
    <cellStyle name="RIGs input cells 6 5 2 3" xfId="34900" xr:uid="{76DADBC0-3CC9-4155-A3C6-37CA03891F24}"/>
    <cellStyle name="RIGs input cells 6 5 3" xfId="26658" xr:uid="{1173FD8B-7212-4CA4-957A-7E4ABA7D77C2}"/>
    <cellStyle name="RIGs input cells 6 5 3 2" xfId="37097" xr:uid="{40E3CC1A-2268-4A8C-B423-DE3545FA0408}"/>
    <cellStyle name="RIGs input cells 6 5 4" xfId="18499" xr:uid="{03585A7A-08B9-4C2D-AAE4-CD7824E067D6}"/>
    <cellStyle name="RIGs input cells 6 5 5" xfId="30760" xr:uid="{2FD901B5-80D4-43A8-BF59-85C433A5F1E0}"/>
    <cellStyle name="RIGs input cells 6 6" xfId="5448" xr:uid="{8743E701-AFA0-462B-8089-3D83A46DB810}"/>
    <cellStyle name="RIGs input cells 6 6 2" xfId="25507" xr:uid="{52F5345B-D702-43B0-B943-6788A5F95391}"/>
    <cellStyle name="RIGs input cells 6 6 2 2" xfId="36292" xr:uid="{3E1F894C-08B6-4940-AFA9-4A093752D3D8}"/>
    <cellStyle name="RIGs input cells 6 6 3" xfId="17232" xr:uid="{EC600A4E-D237-4632-B692-47FD80B4F9EE}"/>
    <cellStyle name="RIGs input cells 6 6 4" xfId="29748" xr:uid="{4C05E757-6C47-4FFA-8634-CB84D80951D5}"/>
    <cellStyle name="RIGs input cells 6 7" xfId="27929" xr:uid="{ADE09954-8772-4250-B9D6-38F139312623}"/>
    <cellStyle name="RIGs input cells 6_3.15 Additional Data" xfId="6535" xr:uid="{14ADB151-2C27-402C-A038-8B63E28B626F}"/>
    <cellStyle name="RIGs input cells 7" xfId="2227" xr:uid="{4EA4943C-80D7-4A54-82D5-1C5BE3BD227F}"/>
    <cellStyle name="RIGs input cells 7 2" xfId="5582" xr:uid="{57724DBF-EF00-4210-A341-4D20F0557BF3}"/>
    <cellStyle name="RIGs input cells 7 2 2" xfId="5842" xr:uid="{A662D1EF-1669-4F73-8BFE-5F932E83DC1A}"/>
    <cellStyle name="RIGs input cells 7 2 2 2" xfId="7274" xr:uid="{CEB0BEDF-FAB8-43E1-82E1-B5F38C577187}"/>
    <cellStyle name="RIGs input cells 7 2 2 2 2" xfId="9948" xr:uid="{A6817CF4-CDE6-43DA-B63C-C0A2058B2C3B}"/>
    <cellStyle name="RIGs input cells 7 2 2 2 2 2" xfId="21403" xr:uid="{45A6005F-B90C-46C8-BF83-30E6979988DA}"/>
    <cellStyle name="RIGs input cells 7 2 2 2 2 3" xfId="33488" xr:uid="{D4A3FBB2-89A6-4F2B-A70D-FB9D46CC9937}"/>
    <cellStyle name="RIGs input cells 7 2 2 2 3" xfId="10674" xr:uid="{C7C126C2-3920-4271-A939-DBE4942FAE22}"/>
    <cellStyle name="RIGs input cells 7 2 2 2 3 2" xfId="22129" xr:uid="{0AD3EF58-5A75-4F71-A629-D657B775FF06}"/>
    <cellStyle name="RIGs input cells 7 2 2 2 3 3" xfId="34213" xr:uid="{A11CCD94-7ECA-48D0-B4B1-58272AE66748}"/>
    <cellStyle name="RIGs input cells 7 2 2 2 4" xfId="26990" xr:uid="{313C0461-6977-4EA0-A1F1-C773B892136A}"/>
    <cellStyle name="RIGs input cells 7 2 2 2 4 2" xfId="37359" xr:uid="{1818096B-2339-45FF-9345-548D4803A8D0}"/>
    <cellStyle name="RIGs input cells 7 2 2 2 5" xfId="31031" xr:uid="{462213D4-2643-4B81-9B0F-4A16A48E0505}"/>
    <cellStyle name="RIGs input cells 7 2 2 2 6" xfId="27884" xr:uid="{B80D79FB-A726-4BC4-A83B-DCC037F64108}"/>
    <cellStyle name="RIGs input cells 7 2 2 3" xfId="9102" xr:uid="{EF3835D0-61B1-4AE6-8C3C-B8C065A66345}"/>
    <cellStyle name="RIGs input cells 7 2 2 3 2" xfId="20557" xr:uid="{1B69384E-E79A-4FB1-A7C8-DB0A9DE4C895}"/>
    <cellStyle name="RIGs input cells 7 2 2 3 3" xfId="32642" xr:uid="{E53B7449-5E4F-477C-81BC-1702D35FFEDC}"/>
    <cellStyle name="RIGs input cells 7 2 2 4" xfId="8082" xr:uid="{8315F6AF-04E1-416D-B395-B385646B95D4}"/>
    <cellStyle name="RIGs input cells 7 2 2 4 2" xfId="19537" xr:uid="{D9F2AAB0-76DB-48A6-9492-85EAAF77AC38}"/>
    <cellStyle name="RIGs input cells 7 2 2 4 3" xfId="31622" xr:uid="{B984BE1C-FB31-41C6-897A-CD6A6543BF2B}"/>
    <cellStyle name="RIGs input cells 7 2 2 5" xfId="30060" xr:uid="{1AC6CBB4-BD02-4590-9858-A6CBB8002348}"/>
    <cellStyle name="RIGs input cells 7 2 2 6" xfId="36414" xr:uid="{16640C83-0B71-4F19-9827-C22C39200589}"/>
    <cellStyle name="RIGs input cells 7 2 3" xfId="6537" xr:uid="{76DD212E-2480-44BB-B987-4E9BDFC6EC12}"/>
    <cellStyle name="RIGs input cells 7 2 3 2" xfId="7874" xr:uid="{A283CF29-1D70-4AD8-B9F3-6B1936D43FA6}"/>
    <cellStyle name="RIGs input cells 7 2 3 2 2" xfId="10252" xr:uid="{A144660C-281D-4A9D-B628-F40C8919F08C}"/>
    <cellStyle name="RIGs input cells 7 2 3 2 2 2" xfId="21707" xr:uid="{84B65E98-9758-4204-A9C2-B3A361C652B7}"/>
    <cellStyle name="RIGs input cells 7 2 3 2 2 3" xfId="33791" xr:uid="{0B6CA73A-6038-420D-A9C0-6A357D30B417}"/>
    <cellStyle name="RIGs input cells 7 2 3 2 3" xfId="11061" xr:uid="{B2E35E40-817A-48C2-B2C9-FFC1E58B4423}"/>
    <cellStyle name="RIGs input cells 7 2 3 2 3 2" xfId="22516" xr:uid="{C1C44D9E-976B-4EF3-A93C-EB29582FA2C9}"/>
    <cellStyle name="RIGs input cells 7 2 3 2 3 3" xfId="34600" xr:uid="{8EDD57CE-E572-4DEC-9F47-CC7378DF1C5F}"/>
    <cellStyle name="RIGs input cells 7 2 3 2 4" xfId="27581" xr:uid="{BB25E270-08CA-4215-B0A0-6587B3F0F10A}"/>
    <cellStyle name="RIGs input cells 7 2 3 2 4 2" xfId="37798" xr:uid="{E71B32FD-21D1-4CC1-8D65-1CBE46778DF2}"/>
    <cellStyle name="RIGs input cells 7 2 3 2 5" xfId="31483" xr:uid="{D90F99EB-2576-4225-8B47-F3373ACD8962}"/>
    <cellStyle name="RIGs input cells 7 2 3 2 6" xfId="35694" xr:uid="{D9897BA2-324C-44AE-BD3B-A26D6CDD4980}"/>
    <cellStyle name="RIGs input cells 7 2 3 3" xfId="9610" xr:uid="{F9E96CA1-EFB4-4CAA-9F03-EC3FE7DF5BD6}"/>
    <cellStyle name="RIGs input cells 7 2 3 3 2" xfId="21065" xr:uid="{6C926C2D-370E-4168-98A3-38134FFECE35}"/>
    <cellStyle name="RIGs input cells 7 2 3 3 3" xfId="33150" xr:uid="{5842A0AF-AE69-4520-8D4E-0E1ED491DE47}"/>
    <cellStyle name="RIGs input cells 7 2 3 4" xfId="10352" xr:uid="{EAE5336D-D970-4BDC-B10A-CE702B808409}"/>
    <cellStyle name="RIGs input cells 7 2 3 4 2" xfId="21807" xr:uid="{BC13E19A-5761-45A1-BE6B-18FCD8AE8ACC}"/>
    <cellStyle name="RIGs input cells 7 2 3 4 3" xfId="33891" xr:uid="{D2BB3CC7-62C6-4917-8F8E-7664E8CAF0A0}"/>
    <cellStyle name="RIGs input cells 7 2 3 5" xfId="30535" xr:uid="{85103729-9588-4C1F-A664-1811B3E7D820}"/>
    <cellStyle name="RIGs input cells 7 2 3 6" xfId="31340" xr:uid="{6A46B770-F16E-4551-B3D6-D9C99C2C0FA1}"/>
    <cellStyle name="RIGs input cells 7 2 4" xfId="7015" xr:uid="{B5A29A11-7B57-4CBC-B058-B7D51F028CE0}"/>
    <cellStyle name="RIGs input cells 7 2 4 2" xfId="11866" xr:uid="{DA4B971A-BA3A-49A8-88BC-D418C8A39E16}"/>
    <cellStyle name="RIGs input cells 7 2 4 2 2" xfId="23321" xr:uid="{1C0F9098-0A52-4A07-B236-63553B7448DE}"/>
    <cellStyle name="RIGs input cells 7 2 4 2 3" xfId="34972" xr:uid="{E61A1544-C3DD-45EC-8BA7-65FC2C1C2BA7}"/>
    <cellStyle name="RIGs input cells 7 2 4 3" xfId="26731" xr:uid="{A4B5A08C-9BEF-4C61-BE66-438B58D15FDE}"/>
    <cellStyle name="RIGs input cells 7 2 4 3 2" xfId="37169" xr:uid="{B0E983CE-C42A-4221-9AFA-C948BD65719F}"/>
    <cellStyle name="RIGs input cells 7 2 4 4" xfId="18577" xr:uid="{E874E742-C7F5-406F-BEBB-8D5BEB09250E}"/>
    <cellStyle name="RIGs input cells 7 2 4 5" xfId="30841" xr:uid="{49C6AF40-4400-4CC5-BFB1-EED7AED47072}"/>
    <cellStyle name="RIGs input cells 7 2 5" xfId="29871" xr:uid="{68442B83-80ED-46B0-B953-6B052CCC5D62}"/>
    <cellStyle name="RIGs input cells 7 3" xfId="5724" xr:uid="{D2C85956-9A33-47F9-B7F4-C41095002D20}"/>
    <cellStyle name="RIGs input cells 7 3 2" xfId="7157" xr:uid="{CAD62591-DCB3-4A75-AB9D-F53000C4F377}"/>
    <cellStyle name="RIGs input cells 7 3 2 2" xfId="9881" xr:uid="{DE5F4275-B0F2-4E09-8927-255B99C72207}"/>
    <cellStyle name="RIGs input cells 7 3 2 2 2" xfId="21336" xr:uid="{CF124053-9369-4BBA-B5EF-3496F000053F}"/>
    <cellStyle name="RIGs input cells 7 3 2 2 3" xfId="33421" xr:uid="{3AC35F82-BBF4-476F-B990-F456378F9A0F}"/>
    <cellStyle name="RIGs input cells 7 3 2 3" xfId="10560" xr:uid="{D7866395-1B4F-436A-81B8-99E85969C152}"/>
    <cellStyle name="RIGs input cells 7 3 2 3 2" xfId="22015" xr:uid="{D64CB170-0D42-447E-9D69-D60F10DA570A}"/>
    <cellStyle name="RIGs input cells 7 3 2 3 3" xfId="34099" xr:uid="{C06A2FC4-4130-4D39-AC8E-1C2C7286812C}"/>
    <cellStyle name="RIGs input cells 7 3 2 4" xfId="26873" xr:uid="{A6A04FB3-CD9D-47A9-B48B-079A974101A7}"/>
    <cellStyle name="RIGs input cells 7 3 2 4 2" xfId="37244" xr:uid="{F8BC80E6-C843-4404-8B4C-B44A7A10C844}"/>
    <cellStyle name="RIGs input cells 7 3 2 5" xfId="30916" xr:uid="{4951A7AC-D761-42DC-98DC-2524026A69EC}"/>
    <cellStyle name="RIGs input cells 7 3 2 6" xfId="31346" xr:uid="{70A4D6D6-A91E-4EF3-A935-4C9AA0C0E058}"/>
    <cellStyle name="RIGs input cells 7 3 3" xfId="8986" xr:uid="{9D5DBBB9-5507-4B6E-A176-3CDC67DBB3A3}"/>
    <cellStyle name="RIGs input cells 7 3 3 2" xfId="20441" xr:uid="{EB21F247-708B-4B3F-A922-4F0385180C01}"/>
    <cellStyle name="RIGs input cells 7 3 3 3" xfId="32526" xr:uid="{1EB3D27B-5FDC-47DA-8956-AD46BFB8FA06}"/>
    <cellStyle name="RIGs input cells 7 3 4" xfId="9664" xr:uid="{D52EFDEF-A2A6-49DF-A5E4-B38074056226}"/>
    <cellStyle name="RIGs input cells 7 3 4 2" xfId="21119" xr:uid="{7A035DDF-900B-4F81-B9A5-600B4456BB31}"/>
    <cellStyle name="RIGs input cells 7 3 4 3" xfId="33204" xr:uid="{17EFC080-2D8F-4BA1-973C-B59EF5F4A622}"/>
    <cellStyle name="RIGs input cells 7 3 5" xfId="29944" xr:uid="{5F7EB56B-0C4D-471F-A99D-C795CAA6481A}"/>
    <cellStyle name="RIGs input cells 7 3 6" xfId="28514" xr:uid="{8B944D3C-0A01-40B6-883F-D422CED7A1AF}"/>
    <cellStyle name="RIGs input cells 7 4" xfId="6536" xr:uid="{51AA2772-2097-486C-BCA9-243DBC9AD106}"/>
    <cellStyle name="RIGs input cells 7 4 2" xfId="7873" xr:uid="{916D5019-946E-4258-862D-90BC92A2CC22}"/>
    <cellStyle name="RIGs input cells 7 4 2 2" xfId="10251" xr:uid="{FAA7021D-79A8-4385-972D-2701BC3724FF}"/>
    <cellStyle name="RIGs input cells 7 4 2 2 2" xfId="21706" xr:uid="{F59BC449-B686-4668-A54F-D929576840E7}"/>
    <cellStyle name="RIGs input cells 7 4 2 2 3" xfId="33790" xr:uid="{4217E6D3-776C-4842-8292-009BDE73867C}"/>
    <cellStyle name="RIGs input cells 7 4 2 3" xfId="11060" xr:uid="{B6A893EA-B537-4347-871D-F83C371C7B9E}"/>
    <cellStyle name="RIGs input cells 7 4 2 3 2" xfId="22515" xr:uid="{2779C0B2-AA30-4B67-8769-3B167AFCF72B}"/>
    <cellStyle name="RIGs input cells 7 4 2 3 3" xfId="34599" xr:uid="{5A8847FA-F244-4EAB-BE17-57FF67FF0415}"/>
    <cellStyle name="RIGs input cells 7 4 2 4" xfId="27580" xr:uid="{2CFB42BC-9133-4DE0-B4A2-D122F16CC77C}"/>
    <cellStyle name="RIGs input cells 7 4 2 4 2" xfId="37797" xr:uid="{CDE1B03B-5E53-4D7F-9C9D-95F6A47059D4}"/>
    <cellStyle name="RIGs input cells 7 4 2 5" xfId="31482" xr:uid="{CFDADE19-E938-49B3-A2C6-564371A3227B}"/>
    <cellStyle name="RIGs input cells 7 4 2 6" xfId="28303" xr:uid="{5F16C6C6-5CE1-4923-9A42-98BB75566161}"/>
    <cellStyle name="RIGs input cells 7 4 3" xfId="9609" xr:uid="{2F6A99CB-76D7-4018-85DF-A7A5095D3B75}"/>
    <cellStyle name="RIGs input cells 7 4 3 2" xfId="21064" xr:uid="{1313929A-4824-417B-8DE4-12698E986831}"/>
    <cellStyle name="RIGs input cells 7 4 3 3" xfId="33149" xr:uid="{45E3C455-C754-41DB-AAFC-3579FBE6C0CE}"/>
    <cellStyle name="RIGs input cells 7 4 4" xfId="10351" xr:uid="{1C1EF3D9-F20E-457D-8386-64F46C7FD9F7}"/>
    <cellStyle name="RIGs input cells 7 4 4 2" xfId="21806" xr:uid="{76ACDCDE-D0C8-42F8-8AA2-C52BE5C14ACC}"/>
    <cellStyle name="RIGs input cells 7 4 4 3" xfId="33890" xr:uid="{6F4422B2-1E0C-444A-A580-0F79A7E4616F}"/>
    <cellStyle name="RIGs input cells 7 4 5" xfId="30534" xr:uid="{1AEBCCE6-F516-4ED5-801B-8EAA0AD59858}"/>
    <cellStyle name="RIGs input cells 7 4 6" xfId="28121" xr:uid="{2B52B84F-7418-4927-BFAD-22950824DAD9}"/>
    <cellStyle name="RIGs input cells 7 5" xfId="6935" xr:uid="{956BD71C-4775-4A9C-9E19-37FFF7F632C2}"/>
    <cellStyle name="RIGs input cells 7 5 2" xfId="11795" xr:uid="{96944D0C-9D65-4561-8549-F2CEFFD9F1E5}"/>
    <cellStyle name="RIGs input cells 7 5 2 2" xfId="23250" xr:uid="{97F4C2EC-6A9E-4DE6-8071-0969EBA9507F}"/>
    <cellStyle name="RIGs input cells 7 5 2 3" xfId="34902" xr:uid="{BA168B54-D294-483E-8A0C-7303DCE2AC12}"/>
    <cellStyle name="RIGs input cells 7 5 3" xfId="26660" xr:uid="{CDD9B1B2-5D19-4406-85D2-AA238D1F7CB5}"/>
    <cellStyle name="RIGs input cells 7 5 3 2" xfId="37099" xr:uid="{3487F380-078B-4353-929F-C704B9C31CDB}"/>
    <cellStyle name="RIGs input cells 7 5 4" xfId="18501" xr:uid="{38C6A3A1-9CB6-4B88-B43B-8C5FBDE3B116}"/>
    <cellStyle name="RIGs input cells 7 5 5" xfId="30762" xr:uid="{8A322401-2F9E-4713-85B8-0B16F2857333}"/>
    <cellStyle name="RIGs input cells 7 6" xfId="5450" xr:uid="{878C7570-A8FC-4528-80EF-7B4B3952050A}"/>
    <cellStyle name="RIGs input cells 7 6 2" xfId="25509" xr:uid="{5598BA2F-6098-4766-8511-815AE426B1BE}"/>
    <cellStyle name="RIGs input cells 7 6 2 2" xfId="36294" xr:uid="{C6D785DB-4A4F-4906-88BE-D5104613F78A}"/>
    <cellStyle name="RIGs input cells 7 6 3" xfId="17234" xr:uid="{0174402B-B778-4E48-8EAD-FF8668A27DBB}"/>
    <cellStyle name="RIGs input cells 7 6 4" xfId="29750" xr:uid="{795D5AB1-0A1D-4B15-9BE2-F51E80C4CDF5}"/>
    <cellStyle name="RIGs input cells 7 7" xfId="27931" xr:uid="{24F8ADC0-48FA-4D28-B919-33589AE3A2EB}"/>
    <cellStyle name="RIGs input cells 7_3.15 Additional Data" xfId="6538" xr:uid="{5738A91B-BB3D-41DB-AF70-FAAC31800B2A}"/>
    <cellStyle name="RIGs input cells 8" xfId="5583" xr:uid="{C6CAEBAD-F4B2-4659-81AB-07A1950DC69C}"/>
    <cellStyle name="RIGs input cells 8 2" xfId="5843" xr:uid="{447BFA85-2D2C-4CAC-9343-6DF748DD530F}"/>
    <cellStyle name="RIGs input cells 8 2 2" xfId="7275" xr:uid="{0B510648-E9FD-4797-9972-4EA355C8898E}"/>
    <cellStyle name="RIGs input cells 8 2 2 2" xfId="9949" xr:uid="{3820E4BC-7A16-41AF-8D49-659FF3AAD458}"/>
    <cellStyle name="RIGs input cells 8 2 2 2 2" xfId="21404" xr:uid="{E2C6CAC3-5674-4910-8741-B1D243FE1F85}"/>
    <cellStyle name="RIGs input cells 8 2 2 2 3" xfId="33489" xr:uid="{21E9CEC2-0860-422E-919C-B2F74100CD3E}"/>
    <cellStyle name="RIGs input cells 8 2 2 3" xfId="10675" xr:uid="{9FDE372E-84D2-4751-B451-41F6AE61039E}"/>
    <cellStyle name="RIGs input cells 8 2 2 3 2" xfId="22130" xr:uid="{A7DC609C-FCE7-47FA-88D9-800D8166B377}"/>
    <cellStyle name="RIGs input cells 8 2 2 3 3" xfId="34214" xr:uid="{47BE0197-0600-448D-A4D8-EBD3D37DB457}"/>
    <cellStyle name="RIGs input cells 8 2 2 4" xfId="26991" xr:uid="{9194AA31-E1E2-462F-A859-C242B1655440}"/>
    <cellStyle name="RIGs input cells 8 2 2 4 2" xfId="37360" xr:uid="{B2072BDF-01CC-45C2-A105-D0FF370DF2FC}"/>
    <cellStyle name="RIGs input cells 8 2 2 5" xfId="31032" xr:uid="{7191F66E-99B5-4E3C-AD0D-EEFBF2E98235}"/>
    <cellStyle name="RIGs input cells 8 2 2 6" xfId="28705" xr:uid="{61F21C43-278B-4664-9CE1-47D59197AC94}"/>
    <cellStyle name="RIGs input cells 8 2 3" xfId="9103" xr:uid="{652C1C4A-323A-4939-B39F-CF7055B0DFD9}"/>
    <cellStyle name="RIGs input cells 8 2 3 2" xfId="20558" xr:uid="{4D9D5094-F77E-4391-9E51-231C49150B6A}"/>
    <cellStyle name="RIGs input cells 8 2 3 3" xfId="32643" xr:uid="{7EDC59B6-34E5-4A4C-A7B7-EF793B11B1C6}"/>
    <cellStyle name="RIGs input cells 8 2 4" xfId="9235" xr:uid="{3718656C-6020-4B21-A7E8-F870E137D781}"/>
    <cellStyle name="RIGs input cells 8 2 4 2" xfId="20690" xr:uid="{A455C24A-A9AE-4593-AD4D-7F850E4B7076}"/>
    <cellStyle name="RIGs input cells 8 2 4 3" xfId="32775" xr:uid="{00EEEFBE-3662-4B27-B0F5-3C953F364D5A}"/>
    <cellStyle name="RIGs input cells 8 2 5" xfId="30061" xr:uid="{5F12E678-3688-414B-9A3B-04225B9A6789}"/>
    <cellStyle name="RIGs input cells 8 2 6" xfId="13772" xr:uid="{F6FB57E9-26E3-44EE-A1BA-C5A6B5B3000A}"/>
    <cellStyle name="RIGs input cells 8 3" xfId="6539" xr:uid="{BD049C74-8865-4119-B8D2-51C24EC7DC4F}"/>
    <cellStyle name="RIGs input cells 8 3 2" xfId="7875" xr:uid="{19B2983E-0960-4FE1-90F2-216070E17228}"/>
    <cellStyle name="RIGs input cells 8 3 2 2" xfId="10253" xr:uid="{1FBD8516-BCFC-4BB7-AB76-1B40A345FD27}"/>
    <cellStyle name="RIGs input cells 8 3 2 2 2" xfId="21708" xr:uid="{C9FF6EAE-BBA8-4A57-9E6F-69A826F097CC}"/>
    <cellStyle name="RIGs input cells 8 3 2 2 3" xfId="33792" xr:uid="{ED1E6C07-48B9-4604-B55E-B18D8BE7236A}"/>
    <cellStyle name="RIGs input cells 8 3 2 3" xfId="11062" xr:uid="{4715D8F4-D3FB-44E6-B32C-BD91D1D15F36}"/>
    <cellStyle name="RIGs input cells 8 3 2 3 2" xfId="22517" xr:uid="{843B67E4-7080-4F21-8EFF-B4FAC4E8235E}"/>
    <cellStyle name="RIGs input cells 8 3 2 3 3" xfId="34601" xr:uid="{A4E0D373-E14D-4B0D-8853-33D299CDF856}"/>
    <cellStyle name="RIGs input cells 8 3 2 4" xfId="27582" xr:uid="{0ED4C37E-C536-497A-8947-9E85863E49CE}"/>
    <cellStyle name="RIGs input cells 8 3 2 4 2" xfId="37799" xr:uid="{53CD2E8A-6B2A-4401-925F-40CC4A42ED43}"/>
    <cellStyle name="RIGs input cells 8 3 2 5" xfId="31484" xr:uid="{198AAB9D-2FCE-4230-952E-A65E7ED25CA5}"/>
    <cellStyle name="RIGs input cells 8 3 2 6" xfId="34773" xr:uid="{56C864F6-6974-4D25-8135-44D6958B20C3}"/>
    <cellStyle name="RIGs input cells 8 3 3" xfId="9611" xr:uid="{917A37ED-2F41-4E9C-A89F-95906D233860}"/>
    <cellStyle name="RIGs input cells 8 3 3 2" xfId="21066" xr:uid="{92EF8FA2-C1E2-4B6C-9B87-94AC118E9F18}"/>
    <cellStyle name="RIGs input cells 8 3 3 3" xfId="33151" xr:uid="{5C93B49E-6C85-4866-BA2B-B3D7637AFDB0}"/>
    <cellStyle name="RIGs input cells 8 3 4" xfId="10353" xr:uid="{253F898E-8D4D-4F81-8CB4-FBE9C3F72A40}"/>
    <cellStyle name="RIGs input cells 8 3 4 2" xfId="21808" xr:uid="{EC270F4F-A384-4C6C-87ED-506AE8EE4D81}"/>
    <cellStyle name="RIGs input cells 8 3 4 3" xfId="33892" xr:uid="{34342625-7DCF-4B19-B468-046A287582B7}"/>
    <cellStyle name="RIGs input cells 8 3 5" xfId="30536" xr:uid="{4A58B23C-4DD5-4C87-A77D-1597529FE237}"/>
    <cellStyle name="RIGs input cells 8 3 6" xfId="27778" xr:uid="{825E1453-3684-4BCF-923D-FB67FF3F56DB}"/>
    <cellStyle name="RIGs input cells 8 4" xfId="7016" xr:uid="{A4D0D23F-7B0B-46AC-88AF-46921F015C29}"/>
    <cellStyle name="RIGs input cells 8 4 2" xfId="11867" xr:uid="{8136F2E4-3E3B-4AE0-A87A-0F6C21C81156}"/>
    <cellStyle name="RIGs input cells 8 4 2 2" xfId="23322" xr:uid="{FFC2482B-5FB7-4175-A07C-7770827A3335}"/>
    <cellStyle name="RIGs input cells 8 4 2 3" xfId="34973" xr:uid="{6EAEE73B-D636-4484-A843-98FE0084061B}"/>
    <cellStyle name="RIGs input cells 8 4 3" xfId="26732" xr:uid="{067B0116-B9F5-41FC-BA94-5F743BA29D73}"/>
    <cellStyle name="RIGs input cells 8 4 3 2" xfId="37170" xr:uid="{426C7BB7-7FF2-4C08-8015-3A7FD0013D1D}"/>
    <cellStyle name="RIGs input cells 8 4 4" xfId="18578" xr:uid="{C551A121-FA55-496E-B289-AF20130AC0AD}"/>
    <cellStyle name="RIGs input cells 8 4 5" xfId="30842" xr:uid="{B1B0D4EC-9095-4312-8C61-7F21BD25670F}"/>
    <cellStyle name="RIGs input cells 8 5" xfId="29872" xr:uid="{62FE8262-E2C6-497E-9646-1F7CC6C008CB}"/>
    <cellStyle name="RIGs input cells 9" xfId="5709" xr:uid="{637F4A2F-BC81-4394-8316-37A707CEA92A}"/>
    <cellStyle name="RIGs input cells 9 2" xfId="7142" xr:uid="{E36B0DCD-5F58-4056-BC9A-B1D68A9A03A4}"/>
    <cellStyle name="RIGs input cells 9 2 2" xfId="9866" xr:uid="{FC1CE1F6-2092-45B1-9E8F-8574F62B3AAE}"/>
    <cellStyle name="RIGs input cells 9 2 2 2" xfId="21321" xr:uid="{232096FE-16E7-43B5-BF13-CDF41335277E}"/>
    <cellStyle name="RIGs input cells 9 2 2 3" xfId="33406" xr:uid="{CA6117B2-E13D-4AFB-89AF-BC1F235FF172}"/>
    <cellStyle name="RIGs input cells 9 2 3" xfId="10545" xr:uid="{B4807754-7B4D-4EB0-9ACE-4BAFAA34F240}"/>
    <cellStyle name="RIGs input cells 9 2 3 2" xfId="22000" xr:uid="{4049E4DC-7B74-4476-ABCF-8E7F5A45C066}"/>
    <cellStyle name="RIGs input cells 9 2 3 3" xfId="34084" xr:uid="{573AE28E-79C8-4655-B1AE-6005D86539C2}"/>
    <cellStyle name="RIGs input cells 9 2 4" xfId="26858" xr:uid="{A251115E-3829-4DA0-BB34-C2B910745B27}"/>
    <cellStyle name="RIGs input cells 9 2 4 2" xfId="37229" xr:uid="{5FA95991-E396-4B80-B03B-B7FC3585A5E1}"/>
    <cellStyle name="RIGs input cells 9 2 5" xfId="30901" xr:uid="{1B1E5A23-9960-4BC5-BB06-B229E01C307F}"/>
    <cellStyle name="RIGs input cells 9 2 6" xfId="37846" xr:uid="{F6591E87-0222-4FF0-9D6A-6F07B0304500}"/>
    <cellStyle name="RIGs input cells 9 3" xfId="8971" xr:uid="{2F5B2FA4-17FA-4547-979C-A34F793D22BE}"/>
    <cellStyle name="RIGs input cells 9 3 2" xfId="20426" xr:uid="{650FFFCA-95E8-4559-9FF4-A6C76DD66E85}"/>
    <cellStyle name="RIGs input cells 9 3 3" xfId="32511" xr:uid="{942BE572-FC93-4CF0-BC8D-A59649038025}"/>
    <cellStyle name="RIGs input cells 9 4" xfId="9241" xr:uid="{6A8ED99A-C89A-4511-B77E-D6A3EF3E2912}"/>
    <cellStyle name="RIGs input cells 9 4 2" xfId="20696" xr:uid="{2EE395A1-1E0D-4840-AD70-341908723935}"/>
    <cellStyle name="RIGs input cells 9 4 3" xfId="32781" xr:uid="{511F1D6B-870E-483A-9C06-3AC0A7523260}"/>
    <cellStyle name="RIGs input cells 9 5" xfId="29929" xr:uid="{655A244C-04D0-40B1-94F8-D5C19A9150CD}"/>
    <cellStyle name="RIGs input cells 9 6" xfId="28709" xr:uid="{43958BBE-4499-4C72-AAE6-40EE9002267D}"/>
    <cellStyle name="RIGs input cells_3.15 Additional Data" xfId="6540" xr:uid="{DD3F7D69-4EE9-47B8-AAF8-1FB70E8342ED}"/>
    <cellStyle name="RIGs input totals" xfId="2228" xr:uid="{83A3D75E-AC4F-450C-965B-1BDED1A5D1D5}"/>
    <cellStyle name="RIGs input totals 10" xfId="6936" xr:uid="{8091CB9B-3FD4-44A0-81AB-44566A9474BD}"/>
    <cellStyle name="RIGs input totals 10 2" xfId="11796" xr:uid="{924FE7D2-018C-4327-94F8-21FD2A135E1F}"/>
    <cellStyle name="RIGs input totals 10 2 2" xfId="23251" xr:uid="{C8B80D18-1989-4F21-BFE5-A1E959C3611F}"/>
    <cellStyle name="RIGs input totals 10 2 3" xfId="34903" xr:uid="{16F5001D-62EC-4C02-9BF8-C0932C799D47}"/>
    <cellStyle name="RIGs input totals 10 3" xfId="26661" xr:uid="{D625F515-3AA4-47E2-83C9-1BA2BCFBD7FF}"/>
    <cellStyle name="RIGs input totals 10 3 2" xfId="37100" xr:uid="{6BD78AF4-8FFC-47F5-A424-BD4B3008CCC7}"/>
    <cellStyle name="RIGs input totals 10 4" xfId="18502" xr:uid="{D88B890F-676C-42C6-A079-E5B38A2D727B}"/>
    <cellStyle name="RIGs input totals 10 5" xfId="30763" xr:uid="{69766264-CFC1-4CC9-BE57-94C76C89FC9C}"/>
    <cellStyle name="RIGs input totals 11" xfId="5451" xr:uid="{E19C8834-73DC-45EB-BE77-D6A3946CC518}"/>
    <cellStyle name="RIGs input totals 11 2" xfId="25510" xr:uid="{E02AC9BA-65DE-44B1-BB12-3054A5671DE9}"/>
    <cellStyle name="RIGs input totals 11 2 2" xfId="36295" xr:uid="{B1F460BB-234F-455A-AA9F-256018CD0DD2}"/>
    <cellStyle name="RIGs input totals 11 3" xfId="17235" xr:uid="{E9734247-5D2E-4DB7-BD8B-50B0B16312A0}"/>
    <cellStyle name="RIGs input totals 11 4" xfId="29751" xr:uid="{A9B86DA8-025D-4908-BB33-C2B35D010E9A}"/>
    <cellStyle name="RIGs input totals 12" xfId="11197" xr:uid="{18107EDC-0F19-4B03-84FC-BC1C66B82C2F}"/>
    <cellStyle name="RIGs input totals 12 2" xfId="22652" xr:uid="{F8343839-7896-459C-98A4-479862DA2713}"/>
    <cellStyle name="RIGs input totals 12 3" xfId="34663" xr:uid="{4D80D82F-1937-4A13-87D3-9630240BDA47}"/>
    <cellStyle name="RIGs input totals 13" xfId="24275" xr:uid="{DBEFF478-BDE3-4E8E-AF90-3B35D46975BA}"/>
    <cellStyle name="RIGs input totals 13 2" xfId="35580" xr:uid="{B437650B-A71D-47D3-8CE2-F650925B4984}"/>
    <cellStyle name="RIGs input totals 14" xfId="14083" xr:uid="{56207AF6-214A-4F43-9170-FBF54CC4F2D1}"/>
    <cellStyle name="RIGs input totals 15" xfId="27932" xr:uid="{FBE73275-FC92-4BCE-9338-EACA83168870}"/>
    <cellStyle name="RIGs input totals 2" xfId="2229" xr:uid="{EFA32164-6D14-49E9-AA44-AD8AD39AFA75}"/>
    <cellStyle name="RIGs input totals 2 10" xfId="8013" xr:uid="{0A26E415-2847-4041-95C3-7E72A3F19174}"/>
    <cellStyle name="RIGs input totals 2 10 2" xfId="19468" xr:uid="{CA986B33-EF33-45D9-A8C9-871B211827E7}"/>
    <cellStyle name="RIGs input totals 2 10 3" xfId="31554" xr:uid="{FEACFAB1-A1F1-4E46-AE3E-C5246D29E231}"/>
    <cellStyle name="RIGs input totals 2 11" xfId="11198" xr:uid="{04C48A5E-6211-4E8A-8D41-80DD4799ECAD}"/>
    <cellStyle name="RIGs input totals 2 11 2" xfId="22653" xr:uid="{EEC2A52F-7049-4115-85CC-21279B2F3511}"/>
    <cellStyle name="RIGs input totals 2 11 3" xfId="34664" xr:uid="{B3D17BD1-75A3-445B-A1FA-904C28B0754E}"/>
    <cellStyle name="RIGs input totals 2 12" xfId="24276" xr:uid="{198E6A3D-7636-4A2E-8338-710F148019CB}"/>
    <cellStyle name="RIGs input totals 2 12 2" xfId="35581" xr:uid="{2C5E1549-611B-4D25-877C-54433A915C36}"/>
    <cellStyle name="RIGs input totals 2 13" xfId="14084" xr:uid="{B86C30D5-57AC-4213-8855-5C4E575DA3B1}"/>
    <cellStyle name="RIGs input totals 2 14" xfId="27933" xr:uid="{952BD1BD-C444-4F21-A2C7-0CAB841F8D3B}"/>
    <cellStyle name="RIGs input totals 2 2" xfId="2230" xr:uid="{9922A071-06B9-4AE3-8873-BB440045C053}"/>
    <cellStyle name="RIGs input totals 2 2 2" xfId="2231" xr:uid="{D040D878-151A-4D05-BD30-895DE2E3358E}"/>
    <cellStyle name="RIGs input totals 2 2 2 2" xfId="5728" xr:uid="{DA3B5318-AC5E-470B-8FB9-94035AFC425A}"/>
    <cellStyle name="RIGs input totals 2 2 2 2 2" xfId="7161" xr:uid="{473C2D83-0C8F-4142-AE5C-B1A6DF194E2E}"/>
    <cellStyle name="RIGs input totals 2 2 2 2 2 2" xfId="9885" xr:uid="{BF567783-680A-4FA1-A7E6-2D226198D348}"/>
    <cellStyle name="RIGs input totals 2 2 2 2 2 2 2" xfId="21340" xr:uid="{C3847B3C-4A1A-42DC-AD87-ED924D251A99}"/>
    <cellStyle name="RIGs input totals 2 2 2 2 2 2 3" xfId="33425" xr:uid="{5D7DE420-61D4-4055-B692-26E1115EEEE2}"/>
    <cellStyle name="RIGs input totals 2 2 2 2 2 3" xfId="10564" xr:uid="{D2C52DE3-81EA-45DA-B25A-B3850AD89171}"/>
    <cellStyle name="RIGs input totals 2 2 2 2 2 3 2" xfId="22019" xr:uid="{508609D3-83CE-4C01-BB32-364A590F3587}"/>
    <cellStyle name="RIGs input totals 2 2 2 2 2 3 3" xfId="34103" xr:uid="{C80E2E38-0A24-4CAD-9CD4-878CF90EA231}"/>
    <cellStyle name="RIGs input totals 2 2 2 2 2 4" xfId="26877" xr:uid="{53B17573-3F76-4D3C-9C07-FC72B6A99BA6}"/>
    <cellStyle name="RIGs input totals 2 2 2 2 2 4 2" xfId="37248" xr:uid="{0ADD677F-1ACB-4006-97F0-32BB33A58E86}"/>
    <cellStyle name="RIGs input totals 2 2 2 2 2 5" xfId="30920" xr:uid="{CA044536-DE55-40B8-908B-9C5E1D5C3EE0}"/>
    <cellStyle name="RIGs input totals 2 2 2 2 2 6" xfId="37054" xr:uid="{6A866FE8-99E8-4EF2-9FEB-65CA73C52E2C}"/>
    <cellStyle name="RIGs input totals 2 2 2 2 3" xfId="8990" xr:uid="{E5473648-B431-4522-87E1-D032A5359793}"/>
    <cellStyle name="RIGs input totals 2 2 2 2 3 2" xfId="20445" xr:uid="{CE45CBFE-05A1-48A8-8237-521DCF2C90B2}"/>
    <cellStyle name="RIGs input totals 2 2 2 2 3 3" xfId="32530" xr:uid="{A5AE3FC4-7441-4172-AA90-B4D98222265B}"/>
    <cellStyle name="RIGs input totals 2 2 2 2 4" xfId="10034" xr:uid="{812AED0F-ADB9-4242-A545-F41A10966457}"/>
    <cellStyle name="RIGs input totals 2 2 2 2 4 2" xfId="21489" xr:uid="{26A290F9-5093-4E3F-98CF-3FEB3B232EB9}"/>
    <cellStyle name="RIGs input totals 2 2 2 2 4 3" xfId="33573" xr:uid="{DC4F6063-59AD-4ACE-80CE-D9C80833877E}"/>
    <cellStyle name="RIGs input totals 2 2 2 2 5" xfId="29948" xr:uid="{2CCB06E1-502A-4875-91B7-A7D611775F2C}"/>
    <cellStyle name="RIGs input totals 2 2 2 2 6" xfId="35400" xr:uid="{697A5B97-967A-4593-9E48-39B4A742CCF3}"/>
    <cellStyle name="RIGs input totals 2 2 2 3" xfId="6544" xr:uid="{A36369A0-3272-4843-B7C4-FA9CCD649A0C}"/>
    <cellStyle name="RIGs input totals 2 2 2 3 2" xfId="7879" xr:uid="{7AA6E2A4-7700-4989-B121-8DB0967416E8}"/>
    <cellStyle name="RIGs input totals 2 2 2 3 2 2" xfId="10257" xr:uid="{2E24908F-461D-4A8B-99E9-007BCD661E36}"/>
    <cellStyle name="RIGs input totals 2 2 2 3 2 2 2" xfId="21712" xr:uid="{EE11B9D6-6738-417E-9090-7929F6DC790E}"/>
    <cellStyle name="RIGs input totals 2 2 2 3 2 2 3" xfId="33796" xr:uid="{458E60C6-026C-4E7F-B614-51DE62CC1E15}"/>
    <cellStyle name="RIGs input totals 2 2 2 3 2 3" xfId="11066" xr:uid="{DA3AC587-B2A3-42B9-9206-F783D8322C4A}"/>
    <cellStyle name="RIGs input totals 2 2 2 3 2 3 2" xfId="22521" xr:uid="{7916A488-317C-424D-8581-C28691760B7D}"/>
    <cellStyle name="RIGs input totals 2 2 2 3 2 3 3" xfId="34605" xr:uid="{E91D267C-7609-4F4A-834B-5C54A5CA45A9}"/>
    <cellStyle name="RIGs input totals 2 2 2 3 2 4" xfId="27586" xr:uid="{7A976E0D-C4C9-4A9D-8849-876916EA245F}"/>
    <cellStyle name="RIGs input totals 2 2 2 3 2 4 2" xfId="37803" xr:uid="{50942534-F9E4-42E7-AF8B-FA916518F95B}"/>
    <cellStyle name="RIGs input totals 2 2 2 3 2 5" xfId="31488" xr:uid="{4E620D35-08CC-40ED-B8A5-2B389E3709ED}"/>
    <cellStyle name="RIGs input totals 2 2 2 3 2 6" xfId="37832" xr:uid="{256D7E08-966F-4D7E-89E3-0D00862BD17B}"/>
    <cellStyle name="RIGs input totals 2 2 2 3 3" xfId="9615" xr:uid="{3861583F-C618-42E8-BD21-2FF1F23C17A8}"/>
    <cellStyle name="RIGs input totals 2 2 2 3 3 2" xfId="21070" xr:uid="{4E1F63F5-47BA-424F-A2D4-DC5B1DCA2253}"/>
    <cellStyle name="RIGs input totals 2 2 2 3 3 3" xfId="33155" xr:uid="{7755820A-2D6B-44D7-8375-66C389807E63}"/>
    <cellStyle name="RIGs input totals 2 2 2 3 4" xfId="10357" xr:uid="{DA08A91F-107F-4CDC-B2DD-8C0F5138515F}"/>
    <cellStyle name="RIGs input totals 2 2 2 3 4 2" xfId="21812" xr:uid="{81E75DDB-E5BE-4C5C-AB11-75EB35D80AAA}"/>
    <cellStyle name="RIGs input totals 2 2 2 3 4 3" xfId="33896" xr:uid="{BFCA2689-C861-4CB4-BFA5-BEADB4A6ABB5}"/>
    <cellStyle name="RIGs input totals 2 2 2 3 5" xfId="30540" xr:uid="{36046BA4-8CA9-42A7-B2B0-21C69D0996E5}"/>
    <cellStyle name="RIGs input totals 2 2 2 3 6" xfId="29163" xr:uid="{CEEE7AA7-4802-417F-8F8D-F13D7F677A51}"/>
    <cellStyle name="RIGs input totals 2 2 2 4" xfId="6939" xr:uid="{C493CD97-CA77-4ED6-8769-9E737F502723}"/>
    <cellStyle name="RIGs input totals 2 2 2 4 2" xfId="11799" xr:uid="{F23C2D85-7DE3-412F-BAE3-5B11DF414D5A}"/>
    <cellStyle name="RIGs input totals 2 2 2 4 2 2" xfId="23254" xr:uid="{868FED2A-F005-4515-9A34-7E2F1853C63A}"/>
    <cellStyle name="RIGs input totals 2 2 2 4 2 3" xfId="34906" xr:uid="{DDC3A2EC-BF7D-4523-B667-8F08991E3E02}"/>
    <cellStyle name="RIGs input totals 2 2 2 4 3" xfId="26664" xr:uid="{1E5E078A-3DB0-4877-8887-22213FC99E61}"/>
    <cellStyle name="RIGs input totals 2 2 2 4 3 2" xfId="37103" xr:uid="{AB602D88-ABC4-4F98-A2F9-B22948DCFAC5}"/>
    <cellStyle name="RIGs input totals 2 2 2 4 4" xfId="18505" xr:uid="{626CD3A0-EA58-43A4-ADFC-BB0002D6EDC4}"/>
    <cellStyle name="RIGs input totals 2 2 2 4 5" xfId="30766" xr:uid="{ACCC0C7C-2FE5-4F95-878B-FFD10D905102}"/>
    <cellStyle name="RIGs input totals 2 2 2 5" xfId="5454" xr:uid="{DF958CE3-319B-40C3-A7CC-69161980D9BE}"/>
    <cellStyle name="RIGs input totals 2 2 2 5 2" xfId="25513" xr:uid="{536C49CC-1514-4A43-82A9-FCF968B07D5E}"/>
    <cellStyle name="RIGs input totals 2 2 2 5 2 2" xfId="36298" xr:uid="{B09F8F5D-09F0-4E39-B7A3-03C82E9BF3BB}"/>
    <cellStyle name="RIGs input totals 2 2 2 5 3" xfId="17238" xr:uid="{B69AE0AA-FE73-4DB6-BC2C-FD48AB513742}"/>
    <cellStyle name="RIGs input totals 2 2 2 5 4" xfId="29754" xr:uid="{AD938F0F-D0C3-4333-8B83-BB9E00258A2C}"/>
    <cellStyle name="RIGs input totals 2 2 2 6" xfId="27935" xr:uid="{994D3615-B933-4594-89F3-3E2AFC00F8A0}"/>
    <cellStyle name="RIGs input totals 2 2 3" xfId="5727" xr:uid="{819C3991-410B-4E19-AF5E-9334A5E15F4D}"/>
    <cellStyle name="RIGs input totals 2 2 3 2" xfId="7160" xr:uid="{2A52D840-F8BF-4B3E-ABE2-40AFB09262C9}"/>
    <cellStyle name="RIGs input totals 2 2 3 2 2" xfId="9884" xr:uid="{B26548E8-1409-4A64-A86D-4F02D54410FC}"/>
    <cellStyle name="RIGs input totals 2 2 3 2 2 2" xfId="21339" xr:uid="{F32833EF-CC6C-4B3C-8C66-06B9B152F7BF}"/>
    <cellStyle name="RIGs input totals 2 2 3 2 2 3" xfId="33424" xr:uid="{8988B34B-87E2-41A8-BB0D-BC9486B13C76}"/>
    <cellStyle name="RIGs input totals 2 2 3 2 3" xfId="10563" xr:uid="{9A6DD3FC-F8C6-4A8E-8CF5-88EA05919D6B}"/>
    <cellStyle name="RIGs input totals 2 2 3 2 3 2" xfId="22018" xr:uid="{5FC6A8BA-FA92-4B22-961A-7FD24922CC02}"/>
    <cellStyle name="RIGs input totals 2 2 3 2 3 3" xfId="34102" xr:uid="{CB849E89-ECEF-40F7-8A7A-A59B155B4FC7}"/>
    <cellStyle name="RIGs input totals 2 2 3 2 4" xfId="26876" xr:uid="{D976C440-EF01-45DA-A304-9770B4459E2D}"/>
    <cellStyle name="RIGs input totals 2 2 3 2 4 2" xfId="37247" xr:uid="{2F30443A-5F21-4A4A-87D1-936043293B7C}"/>
    <cellStyle name="RIGs input totals 2 2 3 2 5" xfId="30919" xr:uid="{16109B8A-097B-4B55-898A-B622EA1DAB02}"/>
    <cellStyle name="RIGs input totals 2 2 3 2 6" xfId="28775" xr:uid="{06970F3B-D880-468F-A76A-D53CDEB41D06}"/>
    <cellStyle name="RIGs input totals 2 2 3 3" xfId="8989" xr:uid="{644E5E7C-3590-46E2-AE05-82A2E5228C11}"/>
    <cellStyle name="RIGs input totals 2 2 3 3 2" xfId="20444" xr:uid="{20081AE5-4DB1-46AC-817B-D058F7397378}"/>
    <cellStyle name="RIGs input totals 2 2 3 3 3" xfId="32529" xr:uid="{62E552B0-83A2-428C-A192-0BA5E42A2E55}"/>
    <cellStyle name="RIGs input totals 2 2 3 4" xfId="9240" xr:uid="{8909542C-5E4A-484D-9432-1AC0960F9442}"/>
    <cellStyle name="RIGs input totals 2 2 3 4 2" xfId="20695" xr:uid="{91874B2B-BAB6-4C4E-BB66-3EAAE95B00CB}"/>
    <cellStyle name="RIGs input totals 2 2 3 4 3" xfId="32780" xr:uid="{5116D659-FF02-4686-8149-043656F40183}"/>
    <cellStyle name="RIGs input totals 2 2 3 5" xfId="29947" xr:uid="{674A9A94-B340-4C14-ABCA-74FA7D950D2B}"/>
    <cellStyle name="RIGs input totals 2 2 3 6" xfId="37671" xr:uid="{D6173416-B24B-4455-A847-C1F09096CD9C}"/>
    <cellStyle name="RIGs input totals 2 2 4" xfId="6543" xr:uid="{2AF8189D-07F9-4A94-B249-11DCA2E89330}"/>
    <cellStyle name="RIGs input totals 2 2 4 2" xfId="7878" xr:uid="{8CB35ECE-B98D-4FAB-954D-A885E8A3F2CE}"/>
    <cellStyle name="RIGs input totals 2 2 4 2 2" xfId="10256" xr:uid="{AE6B8E02-41E9-4684-9F2D-A7E24F3E2003}"/>
    <cellStyle name="RIGs input totals 2 2 4 2 2 2" xfId="21711" xr:uid="{1325901D-3220-40D1-BB9A-4C9B18980AA9}"/>
    <cellStyle name="RIGs input totals 2 2 4 2 2 3" xfId="33795" xr:uid="{43B2EC44-9467-47F1-9F21-8B45063A3EDE}"/>
    <cellStyle name="RIGs input totals 2 2 4 2 3" xfId="11065" xr:uid="{DDD2F0EF-7AEC-49A8-9FCF-AE80ECB2867F}"/>
    <cellStyle name="RIGs input totals 2 2 4 2 3 2" xfId="22520" xr:uid="{37CB79C3-CF94-4186-A84D-7FDCABEFAD61}"/>
    <cellStyle name="RIGs input totals 2 2 4 2 3 3" xfId="34604" xr:uid="{4C44172D-C183-4EDD-923B-36DA61DE4C74}"/>
    <cellStyle name="RIGs input totals 2 2 4 2 4" xfId="27585" xr:uid="{F8076901-368C-495D-8E36-A0BA9829CF7B}"/>
    <cellStyle name="RIGs input totals 2 2 4 2 4 2" xfId="37802" xr:uid="{4B09349B-4753-4585-84FE-CD6FA3832C38}"/>
    <cellStyle name="RIGs input totals 2 2 4 2 5" xfId="31487" xr:uid="{E2505034-2C78-438B-8FE6-3E7F2F3E24DB}"/>
    <cellStyle name="RIGs input totals 2 2 4 2 6" xfId="30605" xr:uid="{01FBB091-9579-4258-AF19-F7C2EBFF4C9A}"/>
    <cellStyle name="RIGs input totals 2 2 4 3" xfId="9614" xr:uid="{2338F3F8-B29E-4685-B2C1-F51A45C8D627}"/>
    <cellStyle name="RIGs input totals 2 2 4 3 2" xfId="21069" xr:uid="{69B81698-F3E8-45EC-95B2-93F63D20712D}"/>
    <cellStyle name="RIGs input totals 2 2 4 3 3" xfId="33154" xr:uid="{22E44A72-B9FC-4366-B67F-CA567588C652}"/>
    <cellStyle name="RIGs input totals 2 2 4 4" xfId="10356" xr:uid="{8A99A66D-45C7-49E1-8BE2-62443E34CB90}"/>
    <cellStyle name="RIGs input totals 2 2 4 4 2" xfId="21811" xr:uid="{F4DA11FA-5544-4265-B2F6-5453B9B7C52D}"/>
    <cellStyle name="RIGs input totals 2 2 4 4 3" xfId="33895" xr:uid="{68F480B4-B4CF-40F4-BD7C-3002A0CFBE06}"/>
    <cellStyle name="RIGs input totals 2 2 4 5" xfId="30539" xr:uid="{331416D2-4E25-4655-9D92-6A9411AF1308}"/>
    <cellStyle name="RIGs input totals 2 2 4 6" xfId="12731" xr:uid="{510D1BD4-69EA-4817-BDF9-41123EFFC39D}"/>
    <cellStyle name="RIGs input totals 2 2 5" xfId="6938" xr:uid="{EBB96091-C9C1-45D0-88E6-BE9C915F9340}"/>
    <cellStyle name="RIGs input totals 2 2 5 2" xfId="11798" xr:uid="{DABDDD12-8A7E-47F3-AB3B-A6B5C76FB0FD}"/>
    <cellStyle name="RIGs input totals 2 2 5 2 2" xfId="23253" xr:uid="{0BEBF0F5-10EE-442C-A621-B217DF0884C5}"/>
    <cellStyle name="RIGs input totals 2 2 5 2 3" xfId="34905" xr:uid="{FDA760BE-F3A3-4FD6-9B2D-9C3979E19633}"/>
    <cellStyle name="RIGs input totals 2 2 5 3" xfId="26663" xr:uid="{FAE096B9-5C83-4E9B-AF71-C1CC57E95FAB}"/>
    <cellStyle name="RIGs input totals 2 2 5 3 2" xfId="37102" xr:uid="{51F9FF51-1A2F-444C-8F84-ACC8FB34A0D2}"/>
    <cellStyle name="RIGs input totals 2 2 5 4" xfId="18504" xr:uid="{5B17702A-8F28-4925-B237-C063746818E4}"/>
    <cellStyle name="RIGs input totals 2 2 5 5" xfId="30765" xr:uid="{2BCE9DF8-5FA9-4F65-8158-5924959A9E84}"/>
    <cellStyle name="RIGs input totals 2 2 6" xfId="5453" xr:uid="{6E567907-46FF-4617-9269-8EDAAB036A78}"/>
    <cellStyle name="RIGs input totals 2 2 6 2" xfId="25512" xr:uid="{1C6D7C7C-D2A9-44AE-9FDB-386EDD09B427}"/>
    <cellStyle name="RIGs input totals 2 2 6 2 2" xfId="36297" xr:uid="{7FDCEC12-71CC-4499-A093-18D982E98E85}"/>
    <cellStyle name="RIGs input totals 2 2 6 3" xfId="17237" xr:uid="{AE03656B-F4AF-420D-9509-19A6BB353BED}"/>
    <cellStyle name="RIGs input totals 2 2 6 4" xfId="29753" xr:uid="{2C3899D8-DE1C-4B4B-B2B9-F838C523E43B}"/>
    <cellStyle name="RIGs input totals 2 2 7" xfId="27934" xr:uid="{A0A20D47-60CA-4A88-99BA-EAFDC7FC113E}"/>
    <cellStyle name="RIGs input totals 2 2_3.15 Additional Data" xfId="6545" xr:uid="{3D7305F9-3EAF-49E9-824F-F5C0035EDC19}"/>
    <cellStyle name="RIGs input totals 2 3" xfId="2232" xr:uid="{BF316472-BC5C-4EA5-B283-26055D3BEFE1}"/>
    <cellStyle name="RIGs input totals 2 3 2" xfId="2233" xr:uid="{EC0DCE5A-C133-403C-8954-6D316310E000}"/>
    <cellStyle name="RIGs input totals 2 3 2 2" xfId="5730" xr:uid="{9C1A0CAF-ED87-4DF7-BF77-068CF3AEF50C}"/>
    <cellStyle name="RIGs input totals 2 3 2 2 2" xfId="7163" xr:uid="{696DBBE5-7A6E-43A9-84D0-105EDF117C99}"/>
    <cellStyle name="RIGs input totals 2 3 2 2 2 2" xfId="9887" xr:uid="{C3180A97-499F-4508-8E3D-D7E06C225921}"/>
    <cellStyle name="RIGs input totals 2 3 2 2 2 2 2" xfId="21342" xr:uid="{47BD45AA-53FC-45D7-9835-6FDCB305F51A}"/>
    <cellStyle name="RIGs input totals 2 3 2 2 2 2 3" xfId="33427" xr:uid="{5D537538-0EE9-4F5D-9D77-7EC0DA12E3C1}"/>
    <cellStyle name="RIGs input totals 2 3 2 2 2 3" xfId="10566" xr:uid="{C13E1754-F5B5-4498-971F-F4D5B6B2566B}"/>
    <cellStyle name="RIGs input totals 2 3 2 2 2 3 2" xfId="22021" xr:uid="{ED8F7EBC-1F63-4183-98CB-CDB1DF7473E6}"/>
    <cellStyle name="RIGs input totals 2 3 2 2 2 3 3" xfId="34105" xr:uid="{F881F467-F922-4187-8A65-9CEED0BB9C03}"/>
    <cellStyle name="RIGs input totals 2 3 2 2 2 4" xfId="26879" xr:uid="{46284208-D59A-4ADE-B1C4-F5280877FA04}"/>
    <cellStyle name="RIGs input totals 2 3 2 2 2 4 2" xfId="37250" xr:uid="{2CC2E972-9F7B-44FF-A309-934874FDA56C}"/>
    <cellStyle name="RIGs input totals 2 3 2 2 2 5" xfId="30922" xr:uid="{19B2F98A-9BB2-4EAA-B57E-A18A540CF1A0}"/>
    <cellStyle name="RIGs input totals 2 3 2 2 2 6" xfId="30485" xr:uid="{6172E077-379A-4AD8-A0AE-F5040A9EEE18}"/>
    <cellStyle name="RIGs input totals 2 3 2 2 3" xfId="8992" xr:uid="{38AAF79D-EF5F-4AAE-BDB1-D03E81E551C4}"/>
    <cellStyle name="RIGs input totals 2 3 2 2 3 2" xfId="20447" xr:uid="{E975AAAE-8D7F-4E59-9E20-98F840140A57}"/>
    <cellStyle name="RIGs input totals 2 3 2 2 3 3" xfId="32532" xr:uid="{C9F91F95-A388-49A7-BB1D-86BAA9345555}"/>
    <cellStyle name="RIGs input totals 2 3 2 2 4" xfId="8918" xr:uid="{B68F3D9B-58A7-4FEB-84B4-F8D29089C608}"/>
    <cellStyle name="RIGs input totals 2 3 2 2 4 2" xfId="20373" xr:uid="{84F908CB-A631-44FC-9ADC-68DFFFFEBBC2}"/>
    <cellStyle name="RIGs input totals 2 3 2 2 4 3" xfId="32458" xr:uid="{B0ACCD23-CE32-46B4-8C62-7D6D929D5CAF}"/>
    <cellStyle name="RIGs input totals 2 3 2 2 5" xfId="29950" xr:uid="{F5741C20-F8A9-4FAB-8884-5880728B697B}"/>
    <cellStyle name="RIGs input totals 2 3 2 2 6" xfId="31345" xr:uid="{CF49FCF0-A2EC-4154-8089-39491A35E5A2}"/>
    <cellStyle name="RIGs input totals 2 3 2 3" xfId="6547" xr:uid="{2800810A-F923-4623-9D07-F578231BF88F}"/>
    <cellStyle name="RIGs input totals 2 3 2 3 2" xfId="7881" xr:uid="{FB760DE9-8775-4779-913E-FB2439A22C94}"/>
    <cellStyle name="RIGs input totals 2 3 2 3 2 2" xfId="10259" xr:uid="{555B18BE-F07F-4EB9-838E-C330CACDE14A}"/>
    <cellStyle name="RIGs input totals 2 3 2 3 2 2 2" xfId="21714" xr:uid="{5D55B076-C54E-43FD-AD60-9C03AA2EAA14}"/>
    <cellStyle name="RIGs input totals 2 3 2 3 2 2 3" xfId="33798" xr:uid="{0142D290-0E14-4B3F-99B8-F9FCBD558A93}"/>
    <cellStyle name="RIGs input totals 2 3 2 3 2 3" xfId="11068" xr:uid="{3D173F94-36A3-4B01-BE39-E1AC25DA80D7}"/>
    <cellStyle name="RIGs input totals 2 3 2 3 2 3 2" xfId="22523" xr:uid="{DC88BC1B-E88F-454A-A2D5-D91F4461CFA7}"/>
    <cellStyle name="RIGs input totals 2 3 2 3 2 3 3" xfId="34607" xr:uid="{7707C52E-6AC4-46C9-8FFD-BB3C8683A77E}"/>
    <cellStyle name="RIGs input totals 2 3 2 3 2 4" xfId="27588" xr:uid="{AA789660-622F-40D6-AE6E-A9D1B9B9AFF5}"/>
    <cellStyle name="RIGs input totals 2 3 2 3 2 4 2" xfId="37805" xr:uid="{28563CD2-9744-4EDA-8C4E-BED4FD151272}"/>
    <cellStyle name="RIGs input totals 2 3 2 3 2 5" xfId="31490" xr:uid="{73604603-1B76-4A2F-A958-F23DCFFC4609}"/>
    <cellStyle name="RIGs input totals 2 3 2 3 2 6" xfId="31518" xr:uid="{757C6B52-A1A3-4E0D-A02A-BA54773649F0}"/>
    <cellStyle name="RIGs input totals 2 3 2 3 3" xfId="9617" xr:uid="{7B5991FC-E36B-4F3E-8C0C-02E638D20EED}"/>
    <cellStyle name="RIGs input totals 2 3 2 3 3 2" xfId="21072" xr:uid="{E2C188D1-39A0-4AAB-8829-E2946E56C3FC}"/>
    <cellStyle name="RIGs input totals 2 3 2 3 3 3" xfId="33157" xr:uid="{F8D4AE4A-6746-4CB6-B6AD-0167E5325643}"/>
    <cellStyle name="RIGs input totals 2 3 2 3 4" xfId="10359" xr:uid="{D88FAAC8-4FB1-4F6E-A2E1-42E0E3DF5F2A}"/>
    <cellStyle name="RIGs input totals 2 3 2 3 4 2" xfId="21814" xr:uid="{8931A5DD-99C7-4CDA-85B5-C4005C404D68}"/>
    <cellStyle name="RIGs input totals 2 3 2 3 4 3" xfId="33898" xr:uid="{133A78B1-71EF-42E6-8BF8-BC86FFC552C1}"/>
    <cellStyle name="RIGs input totals 2 3 2 3 5" xfId="30542" xr:uid="{3BA18637-9309-468F-AAD4-2A8E57E2B864}"/>
    <cellStyle name="RIGs input totals 2 3 2 3 6" xfId="35408" xr:uid="{40927798-CB04-43EA-BE3B-F0932F9C11BF}"/>
    <cellStyle name="RIGs input totals 2 3 2 4" xfId="6941" xr:uid="{465E1A17-FDB4-44FC-994D-A6B6B77F7ED3}"/>
    <cellStyle name="RIGs input totals 2 3 2 4 2" xfId="11801" xr:uid="{2477FE06-980C-4A3C-8253-963A45EC12C8}"/>
    <cellStyle name="RIGs input totals 2 3 2 4 2 2" xfId="23256" xr:uid="{8F14620D-552C-4A85-8BB8-090F21FB5CFF}"/>
    <cellStyle name="RIGs input totals 2 3 2 4 2 3" xfId="34908" xr:uid="{A1F45095-E0AB-4A9C-9A4D-C99C5CE68932}"/>
    <cellStyle name="RIGs input totals 2 3 2 4 3" xfId="26666" xr:uid="{677AE453-F940-475E-B36B-AB4E3C26C801}"/>
    <cellStyle name="RIGs input totals 2 3 2 4 3 2" xfId="37105" xr:uid="{F07A04AF-1E3E-4F92-92C6-B051C0DD60BD}"/>
    <cellStyle name="RIGs input totals 2 3 2 4 4" xfId="18507" xr:uid="{3A61C043-F5B7-40F5-A67A-CC3F6F11EDF1}"/>
    <cellStyle name="RIGs input totals 2 3 2 4 5" xfId="30768" xr:uid="{83522664-DF12-42C2-A44A-6B57B14B03A7}"/>
    <cellStyle name="RIGs input totals 2 3 2 5" xfId="5456" xr:uid="{CCF1F3AF-81B3-41F4-A717-E8FC40A52FB4}"/>
    <cellStyle name="RIGs input totals 2 3 2 5 2" xfId="25515" xr:uid="{3D1CBF8B-819E-4F52-8EC2-8F3D72EAAD63}"/>
    <cellStyle name="RIGs input totals 2 3 2 5 2 2" xfId="36300" xr:uid="{0CFE81D5-3694-450E-9161-D2651514BFCF}"/>
    <cellStyle name="RIGs input totals 2 3 2 5 3" xfId="17240" xr:uid="{5F419A0B-2473-4C97-B128-0BDB4A25ABED}"/>
    <cellStyle name="RIGs input totals 2 3 2 5 4" xfId="29756" xr:uid="{6C74667A-D242-4949-A885-FF22681C8409}"/>
    <cellStyle name="RIGs input totals 2 3 2 6" xfId="27937" xr:uid="{09B31CFD-C0C0-4C75-AE91-E3A3E096DC20}"/>
    <cellStyle name="RIGs input totals 2 3 3" xfId="5729" xr:uid="{58A04AE9-261D-42F2-9CBA-788CFBBA0350}"/>
    <cellStyle name="RIGs input totals 2 3 3 2" xfId="7162" xr:uid="{74F1AF19-3406-4644-91EA-E4A77FDAB868}"/>
    <cellStyle name="RIGs input totals 2 3 3 2 2" xfId="9886" xr:uid="{582E62F6-DA10-4862-92B8-CDFA6D923049}"/>
    <cellStyle name="RIGs input totals 2 3 3 2 2 2" xfId="21341" xr:uid="{FF629DF1-C886-4A2B-912F-E0A1F65C9C13}"/>
    <cellStyle name="RIGs input totals 2 3 3 2 2 3" xfId="33426" xr:uid="{535A861D-D7F0-4E8A-810F-B4BDA54BBC0D}"/>
    <cellStyle name="RIGs input totals 2 3 3 2 3" xfId="10565" xr:uid="{C2C71D22-584A-4BC2-9F2C-9CB1390C76D9}"/>
    <cellStyle name="RIGs input totals 2 3 3 2 3 2" xfId="22020" xr:uid="{EB12B5EB-231F-428E-9A39-1A50E0A2816B}"/>
    <cellStyle name="RIGs input totals 2 3 3 2 3 3" xfId="34104" xr:uid="{714B6E0D-554C-426A-A45E-8FA34895E4F8}"/>
    <cellStyle name="RIGs input totals 2 3 3 2 4" xfId="26878" xr:uid="{410687A2-A870-4547-9BAB-DFE291BD6017}"/>
    <cellStyle name="RIGs input totals 2 3 3 2 4 2" xfId="37249" xr:uid="{256EC331-48B6-4D25-881B-6A87D742367C}"/>
    <cellStyle name="RIGs input totals 2 3 3 2 5" xfId="30921" xr:uid="{C978AA88-5A9E-4720-9CFE-C0C2E7C62A6C}"/>
    <cellStyle name="RIGs input totals 2 3 3 2 6" xfId="13716" xr:uid="{519A836D-3F89-4D35-B670-0A9F439B92D7}"/>
    <cellStyle name="RIGs input totals 2 3 3 3" xfId="8991" xr:uid="{97C44900-8626-419B-AF3D-25585B4ABA7C}"/>
    <cellStyle name="RIGs input totals 2 3 3 3 2" xfId="20446" xr:uid="{14432983-DCB3-46FE-B6E9-3E7B59E61BAF}"/>
    <cellStyle name="RIGs input totals 2 3 3 3 3" xfId="32531" xr:uid="{36850C59-D389-40D1-910B-07214B2681D2}"/>
    <cellStyle name="RIGs input totals 2 3 3 4" xfId="8186" xr:uid="{922CB6B5-4651-472A-B60E-CCAADFBB9E0F}"/>
    <cellStyle name="RIGs input totals 2 3 3 4 2" xfId="19641" xr:uid="{E5B2F4EC-289E-47AF-B213-83BB780F6DB5}"/>
    <cellStyle name="RIGs input totals 2 3 3 4 3" xfId="31726" xr:uid="{581C1812-4E95-4B27-A220-E34A8E0FE2C5}"/>
    <cellStyle name="RIGs input totals 2 3 3 5" xfId="29949" xr:uid="{D66D25C1-C735-4ED6-BA60-9095046BD392}"/>
    <cellStyle name="RIGs input totals 2 3 3 6" xfId="28616" xr:uid="{AF4A75E4-E929-4644-BC10-E4B0F8188A5D}"/>
    <cellStyle name="RIGs input totals 2 3 4" xfId="6546" xr:uid="{D6D89734-4F0A-4619-BF7F-8D4743104E7F}"/>
    <cellStyle name="RIGs input totals 2 3 4 2" xfId="7880" xr:uid="{E91634B2-D79D-4835-821A-768092120C92}"/>
    <cellStyle name="RIGs input totals 2 3 4 2 2" xfId="10258" xr:uid="{FFFB32F5-8077-43EE-B658-91B10013EF72}"/>
    <cellStyle name="RIGs input totals 2 3 4 2 2 2" xfId="21713" xr:uid="{4B5F23CF-A812-48D7-BE19-2F5793E840BE}"/>
    <cellStyle name="RIGs input totals 2 3 4 2 2 3" xfId="33797" xr:uid="{6604EA91-EFD5-4E9B-BEA1-9716E71E01BB}"/>
    <cellStyle name="RIGs input totals 2 3 4 2 3" xfId="11067" xr:uid="{1B366D35-3F07-4F4E-816F-3E6892341282}"/>
    <cellStyle name="RIGs input totals 2 3 4 2 3 2" xfId="22522" xr:uid="{D4D90502-C0C7-46CA-81BF-C3255E349DE2}"/>
    <cellStyle name="RIGs input totals 2 3 4 2 3 3" xfId="34606" xr:uid="{8A5707BF-569B-4BB0-9BF8-C4A10F32C5F8}"/>
    <cellStyle name="RIGs input totals 2 3 4 2 4" xfId="27587" xr:uid="{295E4016-0BEB-46DC-8EEA-CFB1E99DCAB9}"/>
    <cellStyle name="RIGs input totals 2 3 4 2 4 2" xfId="37804" xr:uid="{2E447AC9-0D2D-4CC1-B09B-4DF290F3D349}"/>
    <cellStyle name="RIGs input totals 2 3 4 2 5" xfId="31489" xr:uid="{90902688-4411-4CD2-9F9F-5E8C9034C88B}"/>
    <cellStyle name="RIGs input totals 2 3 4 2 6" xfId="35512" xr:uid="{49DE511D-400C-49F2-A31C-FAB3ABF0C4E4}"/>
    <cellStyle name="RIGs input totals 2 3 4 3" xfId="9616" xr:uid="{6B566048-0BF6-4503-8BE1-D436415B1F07}"/>
    <cellStyle name="RIGs input totals 2 3 4 3 2" xfId="21071" xr:uid="{36B7B881-B906-41A5-8F12-8CED6D9116AC}"/>
    <cellStyle name="RIGs input totals 2 3 4 3 3" xfId="33156" xr:uid="{4CBE0B64-A111-4C53-A917-CF62B0E15A0C}"/>
    <cellStyle name="RIGs input totals 2 3 4 4" xfId="10358" xr:uid="{69A50BD9-3FDE-4CB1-BA93-CE35404F816B}"/>
    <cellStyle name="RIGs input totals 2 3 4 4 2" xfId="21813" xr:uid="{11CAB2CE-07A2-4386-ABEE-D6A2211F933F}"/>
    <cellStyle name="RIGs input totals 2 3 4 4 3" xfId="33897" xr:uid="{E7859787-2DD0-4B7F-88EF-2E67961211C6}"/>
    <cellStyle name="RIGs input totals 2 3 4 5" xfId="30541" xr:uid="{AB92E456-9CFA-44F3-A21E-2AB6FD8A9C8C}"/>
    <cellStyle name="RIGs input totals 2 3 4 6" xfId="27730" xr:uid="{0A863E7D-DEBA-4DA1-AEFB-54DFC0682919}"/>
    <cellStyle name="RIGs input totals 2 3 5" xfId="6940" xr:uid="{3018979F-0CD8-435D-936C-21C09A2997CE}"/>
    <cellStyle name="RIGs input totals 2 3 5 2" xfId="11800" xr:uid="{924341C9-BF6C-4CB2-8074-DCECF2594C67}"/>
    <cellStyle name="RIGs input totals 2 3 5 2 2" xfId="23255" xr:uid="{D4997DD7-9E2B-4585-B715-67B3D564F345}"/>
    <cellStyle name="RIGs input totals 2 3 5 2 3" xfId="34907" xr:uid="{4D85A1B7-685E-4E32-B409-2F1FEA0FAA7D}"/>
    <cellStyle name="RIGs input totals 2 3 5 3" xfId="26665" xr:uid="{73315FB3-E74D-4E7E-9DF8-B64EDAB31E5B}"/>
    <cellStyle name="RIGs input totals 2 3 5 3 2" xfId="37104" xr:uid="{6FCE4680-2DDF-4BC2-A31C-7623CED30619}"/>
    <cellStyle name="RIGs input totals 2 3 5 4" xfId="18506" xr:uid="{AD3CABB4-2122-464C-AEF0-00BF97EF7872}"/>
    <cellStyle name="RIGs input totals 2 3 5 5" xfId="30767" xr:uid="{F5F09C99-0293-4208-BEA7-8634480EC593}"/>
    <cellStyle name="RIGs input totals 2 3 6" xfId="5455" xr:uid="{2CB70917-627C-4671-85E1-281975F278D8}"/>
    <cellStyle name="RIGs input totals 2 3 6 2" xfId="25514" xr:uid="{4B78494C-A5D8-4AE9-B963-38C0D7AE5CED}"/>
    <cellStyle name="RIGs input totals 2 3 6 2 2" xfId="36299" xr:uid="{103D0A7F-259B-4147-B9FB-361F4EF450AC}"/>
    <cellStyle name="RIGs input totals 2 3 6 3" xfId="17239" xr:uid="{1074606F-E776-4D62-BAEB-608A021DA8F2}"/>
    <cellStyle name="RIGs input totals 2 3 6 4" xfId="29755" xr:uid="{128BE89A-7999-4C7C-8376-68CE25C2D5BF}"/>
    <cellStyle name="RIGs input totals 2 3 7" xfId="27936" xr:uid="{A42FF286-9D3E-4DA9-A5C8-4CF7FE3133C9}"/>
    <cellStyle name="RIGs input totals 2 3_3.15 Additional Data" xfId="6548" xr:uid="{0761E20C-D7C5-4DD5-9A2D-4605E96A7331}"/>
    <cellStyle name="RIGs input totals 2 4" xfId="2234" xr:uid="{487B0FC6-4B28-4960-9CEA-3CEB3F1BFE0D}"/>
    <cellStyle name="RIGs input totals 2 4 2" xfId="5584" xr:uid="{5A9D988F-2914-4CDC-AFA5-DFC155728CAD}"/>
    <cellStyle name="RIGs input totals 2 4 2 2" xfId="5844" xr:uid="{E5D8673E-2F03-405C-A4B9-A9E5A6996584}"/>
    <cellStyle name="RIGs input totals 2 4 2 2 2" xfId="7276" xr:uid="{0BA1CEBA-EAFA-4BB2-9F68-33D1972A199B}"/>
    <cellStyle name="RIGs input totals 2 4 2 2 2 2" xfId="9950" xr:uid="{4DCE196F-A24E-41EF-B20E-F48E54F3603C}"/>
    <cellStyle name="RIGs input totals 2 4 2 2 2 2 2" xfId="21405" xr:uid="{78FCBEED-5C10-4A9B-A55E-21113E1941BC}"/>
    <cellStyle name="RIGs input totals 2 4 2 2 2 2 3" xfId="33490" xr:uid="{59CBCBF7-5962-4336-A8C1-7043C1793E93}"/>
    <cellStyle name="RIGs input totals 2 4 2 2 2 3" xfId="10676" xr:uid="{5C17AFF8-9920-446B-A7D2-39E88D851DEA}"/>
    <cellStyle name="RIGs input totals 2 4 2 2 2 3 2" xfId="22131" xr:uid="{736FD30D-E41B-42B5-9C15-6BBCAA0C8688}"/>
    <cellStyle name="RIGs input totals 2 4 2 2 2 3 3" xfId="34215" xr:uid="{31E6C976-3ABB-496B-A718-023CFF322064}"/>
    <cellStyle name="RIGs input totals 2 4 2 2 2 4" xfId="26992" xr:uid="{6E6106EC-F052-44D3-B0DB-83059461130C}"/>
    <cellStyle name="RIGs input totals 2 4 2 2 2 4 2" xfId="37361" xr:uid="{0CD08776-F34E-4111-8AF8-95D95A324F93}"/>
    <cellStyle name="RIGs input totals 2 4 2 2 2 5" xfId="31033" xr:uid="{4BF4576D-2420-4ECE-BDE1-BBF169B7D3C9}"/>
    <cellStyle name="RIGs input totals 2 4 2 2 2 6" xfId="18693" xr:uid="{21D187D0-DE98-496A-87A2-765232E89358}"/>
    <cellStyle name="RIGs input totals 2 4 2 2 3" xfId="9104" xr:uid="{76C6F674-0F39-4447-B3EA-BF21770CA68F}"/>
    <cellStyle name="RIGs input totals 2 4 2 2 3 2" xfId="20559" xr:uid="{CC8CE639-B27A-450F-851A-F183EA7E6065}"/>
    <cellStyle name="RIGs input totals 2 4 2 2 3 3" xfId="32644" xr:uid="{76BCE5F3-968A-4342-A3C5-619E6EEE1D7F}"/>
    <cellStyle name="RIGs input totals 2 4 2 2 4" xfId="10029" xr:uid="{72B1C7D3-6EDC-4BAF-9BBB-43E663D752EC}"/>
    <cellStyle name="RIGs input totals 2 4 2 2 4 2" xfId="21484" xr:uid="{3F9878DA-A4D2-4E06-8A91-FBA2D3D83F0B}"/>
    <cellStyle name="RIGs input totals 2 4 2 2 4 3" xfId="33568" xr:uid="{9A1DC4EB-3511-496E-B96B-A31D53E73195}"/>
    <cellStyle name="RIGs input totals 2 4 2 2 5" xfId="30062" xr:uid="{09B69812-9DD4-40B4-8CB0-1171A1C161CF}"/>
    <cellStyle name="RIGs input totals 2 4 2 2 6" xfId="28621" xr:uid="{EBE49599-DBD9-4565-9F91-05714CD5D7E6}"/>
    <cellStyle name="RIGs input totals 2 4 2 3" xfId="6550" xr:uid="{7012576B-E5AC-4088-98D0-AFE233CBB1B2}"/>
    <cellStyle name="RIGs input totals 2 4 2 3 2" xfId="7883" xr:uid="{67F0F662-224B-4ED9-A029-4DE39E1056D1}"/>
    <cellStyle name="RIGs input totals 2 4 2 3 2 2" xfId="10261" xr:uid="{68126B8D-4EFB-40D4-920D-9E82F1F696BF}"/>
    <cellStyle name="RIGs input totals 2 4 2 3 2 2 2" xfId="21716" xr:uid="{C3090788-33C7-4CDD-A4BD-E70CC1F245A6}"/>
    <cellStyle name="RIGs input totals 2 4 2 3 2 2 3" xfId="33800" xr:uid="{041C65A7-72D5-45EF-8067-6F26F7EA636E}"/>
    <cellStyle name="RIGs input totals 2 4 2 3 2 3" xfId="11070" xr:uid="{CDBB3CA3-EA9D-4F59-BC5D-D2944D6DBAEB}"/>
    <cellStyle name="RIGs input totals 2 4 2 3 2 3 2" xfId="22525" xr:uid="{419026F6-3629-4DDE-B5F5-3DAF72A99E7B}"/>
    <cellStyle name="RIGs input totals 2 4 2 3 2 3 3" xfId="34609" xr:uid="{C0D24CEA-DDDB-463F-8D98-9820000A6439}"/>
    <cellStyle name="RIGs input totals 2 4 2 3 2 4" xfId="27590" xr:uid="{10B8185A-3184-410E-B4C6-6E6D93C41AC3}"/>
    <cellStyle name="RIGs input totals 2 4 2 3 2 4 2" xfId="37807" xr:uid="{1D4AF1C0-622A-44F2-AFAD-A95E29750C23}"/>
    <cellStyle name="RIGs input totals 2 4 2 3 2 5" xfId="31492" xr:uid="{469C2CF4-344F-4E33-808A-51DAD837D04F}"/>
    <cellStyle name="RIGs input totals 2 4 2 3 2 6" xfId="35741" xr:uid="{6E097078-C934-4E20-81C9-935E7BF586C7}"/>
    <cellStyle name="RIGs input totals 2 4 2 3 3" xfId="9619" xr:uid="{B63506CF-A1AB-499F-87AC-6E555F50032F}"/>
    <cellStyle name="RIGs input totals 2 4 2 3 3 2" xfId="21074" xr:uid="{200458C7-FE86-491A-8D2B-F037149DD635}"/>
    <cellStyle name="RIGs input totals 2 4 2 3 3 3" xfId="33159" xr:uid="{AE5DCDE6-ED96-4079-9582-6A6BCCD76D6F}"/>
    <cellStyle name="RIGs input totals 2 4 2 3 4" xfId="10361" xr:uid="{3E596E24-1DDE-4A00-B168-DB717A5018D8}"/>
    <cellStyle name="RIGs input totals 2 4 2 3 4 2" xfId="21816" xr:uid="{196BE0EE-2854-4D6A-BB96-19448229013B}"/>
    <cellStyle name="RIGs input totals 2 4 2 3 4 3" xfId="33900" xr:uid="{7B1B4DA8-0C43-4DB0-823E-9C5E670333CD}"/>
    <cellStyle name="RIGs input totals 2 4 2 3 5" xfId="30544" xr:uid="{2C5E3EA9-1DE4-46D8-AAC3-8B741447B1B0}"/>
    <cellStyle name="RIGs input totals 2 4 2 3 6" xfId="13938" xr:uid="{2B69C320-CC2F-4199-8837-8D651DADCCF1}"/>
    <cellStyle name="RIGs input totals 2 4 2 4" xfId="7017" xr:uid="{AA063F41-E275-48B0-9F76-ED61F99454E7}"/>
    <cellStyle name="RIGs input totals 2 4 2 4 2" xfId="11868" xr:uid="{F15595FE-B32F-45A3-B26D-21285CDD2AA9}"/>
    <cellStyle name="RIGs input totals 2 4 2 4 2 2" xfId="23323" xr:uid="{9A56D525-2540-4992-89BF-0F414C0E8B39}"/>
    <cellStyle name="RIGs input totals 2 4 2 4 2 3" xfId="34974" xr:uid="{2C447E90-8A64-4275-AC55-F0A7C9835A33}"/>
    <cellStyle name="RIGs input totals 2 4 2 4 3" xfId="26733" xr:uid="{70580217-25C0-409F-BCAB-480C44254C70}"/>
    <cellStyle name="RIGs input totals 2 4 2 4 3 2" xfId="37171" xr:uid="{76FEE6BB-1C2E-416C-8F70-2EBCE74E3459}"/>
    <cellStyle name="RIGs input totals 2 4 2 4 4" xfId="18579" xr:uid="{46E8BD38-483C-44F6-B469-9B43544743A2}"/>
    <cellStyle name="RIGs input totals 2 4 2 4 5" xfId="30843" xr:uid="{D0FDF20B-A8E5-4A25-AF63-D30C0A7FF244}"/>
    <cellStyle name="RIGs input totals 2 4 2 5" xfId="29873" xr:uid="{4036B1D6-9596-4F38-8F9F-75EC856DB0CA}"/>
    <cellStyle name="RIGs input totals 2 4 3" xfId="5585" xr:uid="{3B39006A-B2EA-4C68-8083-2A749F58F0FD}"/>
    <cellStyle name="RIGs input totals 2 4 3 2" xfId="5845" xr:uid="{F598BD7B-FE68-412A-A3EC-367899490E7C}"/>
    <cellStyle name="RIGs input totals 2 4 3 2 2" xfId="7277" xr:uid="{B735FF37-C0CA-4A58-B753-8EA24C2D722F}"/>
    <cellStyle name="RIGs input totals 2 4 3 2 2 2" xfId="9951" xr:uid="{87D5BF1E-BD40-485F-B470-9BE320751313}"/>
    <cellStyle name="RIGs input totals 2 4 3 2 2 2 2" xfId="21406" xr:uid="{1629C6DD-71DA-4E5D-B4B0-531D3BD37183}"/>
    <cellStyle name="RIGs input totals 2 4 3 2 2 2 3" xfId="33491" xr:uid="{6E5F9881-BDBC-41B2-82BD-1914CD2C8DE7}"/>
    <cellStyle name="RIGs input totals 2 4 3 2 2 3" xfId="10677" xr:uid="{E2914B34-0795-44DE-989B-7C137AF36AE9}"/>
    <cellStyle name="RIGs input totals 2 4 3 2 2 3 2" xfId="22132" xr:uid="{5D5479D1-8E08-4395-A968-B7C5908F24B1}"/>
    <cellStyle name="RIGs input totals 2 4 3 2 2 3 3" xfId="34216" xr:uid="{6FAC917A-0A57-47D1-ACE9-EC3596886E47}"/>
    <cellStyle name="RIGs input totals 2 4 3 2 2 4" xfId="26993" xr:uid="{C406CBB4-EB04-4DDC-895F-9F0570E63102}"/>
    <cellStyle name="RIGs input totals 2 4 3 2 2 4 2" xfId="37362" xr:uid="{6D38A155-076F-4321-BDBF-B4C8EE432F99}"/>
    <cellStyle name="RIGs input totals 2 4 3 2 2 5" xfId="31034" xr:uid="{F57E505E-4307-43B2-BB16-E195414C8393}"/>
    <cellStyle name="RIGs input totals 2 4 3 2 2 6" xfId="13997" xr:uid="{44F2C30E-6F8B-48CB-A559-8838BF2C435C}"/>
    <cellStyle name="RIGs input totals 2 4 3 2 3" xfId="9105" xr:uid="{E8AC81FF-7D3F-4926-A7F6-878D3C28DE75}"/>
    <cellStyle name="RIGs input totals 2 4 3 2 3 2" xfId="20560" xr:uid="{AADF0B86-5897-46A4-9DA8-997D6FCB049E}"/>
    <cellStyle name="RIGs input totals 2 4 3 2 3 3" xfId="32645" xr:uid="{468FB6F9-3D54-4121-8048-A5AF9CACA7D0}"/>
    <cellStyle name="RIGs input totals 2 4 3 2 4" xfId="8181" xr:uid="{B92A97D5-CAF9-4856-A643-B2E87980D2CA}"/>
    <cellStyle name="RIGs input totals 2 4 3 2 4 2" xfId="19636" xr:uid="{A090067D-EE29-4584-B794-37E951F8F5A0}"/>
    <cellStyle name="RIGs input totals 2 4 3 2 4 3" xfId="31721" xr:uid="{1637C421-EB89-4DCC-8E20-57EEF2D2D415}"/>
    <cellStyle name="RIGs input totals 2 4 3 2 5" xfId="30063" xr:uid="{0B5CFE59-1017-41D4-B49B-3465FE2EA202}"/>
    <cellStyle name="RIGs input totals 2 4 3 2 6" xfId="18165" xr:uid="{B6A11CEA-5318-4568-B107-06BEFB828226}"/>
    <cellStyle name="RIGs input totals 2 4 3 3" xfId="6551" xr:uid="{140787C5-5B9B-4C09-8185-F3D29B427980}"/>
    <cellStyle name="RIGs input totals 2 4 3 3 2" xfId="7884" xr:uid="{E8CD997C-3E05-42CB-8259-47630AF7794E}"/>
    <cellStyle name="RIGs input totals 2 4 3 3 2 2" xfId="10262" xr:uid="{38A5BEE6-0394-4B62-A231-4E55205A846D}"/>
    <cellStyle name="RIGs input totals 2 4 3 3 2 2 2" xfId="21717" xr:uid="{7E7AAEB3-0394-416F-AA86-C515ED6AFC81}"/>
    <cellStyle name="RIGs input totals 2 4 3 3 2 2 3" xfId="33801" xr:uid="{55E13B5E-1375-4CFC-971D-4A46253C995B}"/>
    <cellStyle name="RIGs input totals 2 4 3 3 2 3" xfId="11071" xr:uid="{9F685170-2746-44E2-AC03-3B26290FF1DD}"/>
    <cellStyle name="RIGs input totals 2 4 3 3 2 3 2" xfId="22526" xr:uid="{E3C96987-6365-4A59-987C-0B06853868AE}"/>
    <cellStyle name="RIGs input totals 2 4 3 3 2 3 3" xfId="34610" xr:uid="{EEAFB09F-CFDC-47FC-ADD9-39CC18CC742F}"/>
    <cellStyle name="RIGs input totals 2 4 3 3 2 4" xfId="27591" xr:uid="{F4570FF2-5FD9-4AAE-9FC3-582D653B0771}"/>
    <cellStyle name="RIGs input totals 2 4 3 3 2 4 2" xfId="37808" xr:uid="{978054FB-4D60-495E-A8FF-71643C47DD89}"/>
    <cellStyle name="RIGs input totals 2 4 3 3 2 5" xfId="31493" xr:uid="{37B04728-2528-4BDE-BA59-3D7D3A4A452D}"/>
    <cellStyle name="RIGs input totals 2 4 3 3 2 6" xfId="34698" xr:uid="{6903E2A3-E54A-47F9-8D7E-263B4C6BC9B3}"/>
    <cellStyle name="RIGs input totals 2 4 3 3 3" xfId="9620" xr:uid="{981BC25D-CFD0-415C-BD0E-8ED895E83CD6}"/>
    <cellStyle name="RIGs input totals 2 4 3 3 3 2" xfId="21075" xr:uid="{46AFE3B3-89BA-4C9B-8CF7-83C7B6B32B45}"/>
    <cellStyle name="RIGs input totals 2 4 3 3 3 3" xfId="33160" xr:uid="{9C5F5EDC-3D7F-40B3-9A29-0761DA481BA5}"/>
    <cellStyle name="RIGs input totals 2 4 3 3 4" xfId="10362" xr:uid="{32F00B19-6F61-49F5-B959-0B992FE14CED}"/>
    <cellStyle name="RIGs input totals 2 4 3 3 4 2" xfId="21817" xr:uid="{5FCFC215-A83F-4DB5-9786-CACD8CBC4061}"/>
    <cellStyle name="RIGs input totals 2 4 3 3 4 3" xfId="33901" xr:uid="{AAB0EF75-F3BF-445F-8C17-91BD2F751AE9}"/>
    <cellStyle name="RIGs input totals 2 4 3 3 5" xfId="30545" xr:uid="{390AC0BC-B229-4F9A-B5F7-1A29BC198237}"/>
    <cellStyle name="RIGs input totals 2 4 3 3 6" xfId="17911" xr:uid="{A42D0F0B-946A-4BA4-A28D-966CA07E34B0}"/>
    <cellStyle name="RIGs input totals 2 4 3 4" xfId="7018" xr:uid="{8B0160C6-67DF-4A19-A694-E3B63CAEDADD}"/>
    <cellStyle name="RIGs input totals 2 4 3 4 2" xfId="11869" xr:uid="{B0C6965C-6C3F-466D-8386-2F9905933DD1}"/>
    <cellStyle name="RIGs input totals 2 4 3 4 2 2" xfId="23324" xr:uid="{FD4E9800-02F8-4C1F-A96A-F1B394EFBF81}"/>
    <cellStyle name="RIGs input totals 2 4 3 4 2 3" xfId="34975" xr:uid="{C05D375E-4F0B-45E2-A36D-AA3E9B722484}"/>
    <cellStyle name="RIGs input totals 2 4 3 4 3" xfId="26734" xr:uid="{81AC95B2-E6F0-4257-9A54-2CF24338EDAA}"/>
    <cellStyle name="RIGs input totals 2 4 3 4 3 2" xfId="37172" xr:uid="{F1F74799-73CA-4B52-9074-24D601D2A6D8}"/>
    <cellStyle name="RIGs input totals 2 4 3 4 4" xfId="18580" xr:uid="{AABB0166-14D4-48B7-9898-1E5DAA2BF83C}"/>
    <cellStyle name="RIGs input totals 2 4 3 4 5" xfId="30844" xr:uid="{004A18BB-41D2-4ED4-B672-BED7A5FDEBF7}"/>
    <cellStyle name="RIGs input totals 2 4 3 5" xfId="29874" xr:uid="{23BDC048-FE27-4EF6-ABA5-C31C20B0990C}"/>
    <cellStyle name="RIGs input totals 2 4 4" xfId="5731" xr:uid="{15DF0371-54FB-4343-8B69-28565F43246B}"/>
    <cellStyle name="RIGs input totals 2 4 4 2" xfId="7164" xr:uid="{37D3D32F-3E9F-485E-876B-2DDE370F307F}"/>
    <cellStyle name="RIGs input totals 2 4 4 2 2" xfId="9888" xr:uid="{3B2E5D57-458B-459D-A3F1-33C42DA78398}"/>
    <cellStyle name="RIGs input totals 2 4 4 2 2 2" xfId="21343" xr:uid="{A7974B03-2F4A-4FE7-9E51-A98932D67E93}"/>
    <cellStyle name="RIGs input totals 2 4 4 2 2 3" xfId="33428" xr:uid="{71087CF9-750F-4080-A32C-6F27BC94E902}"/>
    <cellStyle name="RIGs input totals 2 4 4 2 3" xfId="10567" xr:uid="{977084B4-8D5A-459C-B5E6-AF6CE4C71A72}"/>
    <cellStyle name="RIGs input totals 2 4 4 2 3 2" xfId="22022" xr:uid="{0E14F0CD-8547-4A7A-B4D6-B2B130EE8030}"/>
    <cellStyle name="RIGs input totals 2 4 4 2 3 3" xfId="34106" xr:uid="{209DF549-53E4-4E08-8E53-43218AEEA52D}"/>
    <cellStyle name="RIGs input totals 2 4 4 2 4" xfId="26880" xr:uid="{5995E7DD-2F6A-4F96-8A72-84D250611C35}"/>
    <cellStyle name="RIGs input totals 2 4 4 2 4 2" xfId="37251" xr:uid="{A135EA8A-2FC1-469C-9E6D-E0B0136A2B59}"/>
    <cellStyle name="RIGs input totals 2 4 4 2 5" xfId="30923" xr:uid="{B2A6DE0E-B1BC-45E4-B1BD-B8773CF4C31F}"/>
    <cellStyle name="RIGs input totals 2 4 4 2 6" xfId="28620" xr:uid="{F244F17B-7065-41BE-98C0-EB76D4489D63}"/>
    <cellStyle name="RIGs input totals 2 4 4 3" xfId="8993" xr:uid="{105AC919-D7AB-4628-BA54-E2FAF07FC845}"/>
    <cellStyle name="RIGs input totals 2 4 4 3 2" xfId="20448" xr:uid="{852F2C54-C371-4857-9C98-036130C2DEE4}"/>
    <cellStyle name="RIGs input totals 2 4 4 3 3" xfId="32533" xr:uid="{B9748BA5-F4DA-4CBE-AA66-B50E99BBDDEF}"/>
    <cellStyle name="RIGs input totals 2 4 4 4" xfId="8642" xr:uid="{BFC837F0-0549-4389-B929-768A5818E4BE}"/>
    <cellStyle name="RIGs input totals 2 4 4 4 2" xfId="20097" xr:uid="{C8FC3BF3-1AA0-4CBE-B81E-8B3435B77A24}"/>
    <cellStyle name="RIGs input totals 2 4 4 4 3" xfId="32182" xr:uid="{D9027F68-352B-4DD2-820F-CB54D27C61A4}"/>
    <cellStyle name="RIGs input totals 2 4 4 5" xfId="29951" xr:uid="{87E6FBA7-24DA-44EE-BB86-9AAD8B56FAD2}"/>
    <cellStyle name="RIGs input totals 2 4 4 6" xfId="30861" xr:uid="{2EADE035-4CD2-4E8A-8035-36C61C4082D6}"/>
    <cellStyle name="RIGs input totals 2 4 5" xfId="6549" xr:uid="{7F75A621-E014-414F-B1A2-83917E5DD8F7}"/>
    <cellStyle name="RIGs input totals 2 4 5 2" xfId="7882" xr:uid="{6D115BFD-82B7-4785-856B-E16A4DBD8265}"/>
    <cellStyle name="RIGs input totals 2 4 5 2 2" xfId="10260" xr:uid="{C757E3CD-2A31-4CC0-9A09-A72044D24E01}"/>
    <cellStyle name="RIGs input totals 2 4 5 2 2 2" xfId="21715" xr:uid="{779BEEF7-03BA-4034-AACA-9B68D01B08FC}"/>
    <cellStyle name="RIGs input totals 2 4 5 2 2 3" xfId="33799" xr:uid="{D80BFEB3-B6B9-4433-86FF-3AFA2980789C}"/>
    <cellStyle name="RIGs input totals 2 4 5 2 3" xfId="11069" xr:uid="{267F8BAC-40F5-4F6A-A896-BFA94E08138A}"/>
    <cellStyle name="RIGs input totals 2 4 5 2 3 2" xfId="22524" xr:uid="{F2DA7D56-5568-469D-8062-B2569C80C30D}"/>
    <cellStyle name="RIGs input totals 2 4 5 2 3 3" xfId="34608" xr:uid="{DD08B24C-06D8-405B-AF95-A693A2399E4A}"/>
    <cellStyle name="RIGs input totals 2 4 5 2 4" xfId="27589" xr:uid="{C42081ED-F479-4FA5-933E-BAA8EF9C7E6F}"/>
    <cellStyle name="RIGs input totals 2 4 5 2 4 2" xfId="37806" xr:uid="{40A8EFA3-5F54-4E23-9616-2DF24731C3E6}"/>
    <cellStyle name="RIGs input totals 2 4 5 2 5" xfId="31491" xr:uid="{AA837B64-24BB-444D-B261-BC9BC2F38EF8}"/>
    <cellStyle name="RIGs input totals 2 4 5 2 6" xfId="28090" xr:uid="{0EF1086B-90C2-4D6B-81B2-5096918D7386}"/>
    <cellStyle name="RIGs input totals 2 4 5 3" xfId="9618" xr:uid="{A42B837D-D7B5-4831-8795-FE10CF9C8EAE}"/>
    <cellStyle name="RIGs input totals 2 4 5 3 2" xfId="21073" xr:uid="{CCCAA4A5-7317-4F10-A256-A960CC847D95}"/>
    <cellStyle name="RIGs input totals 2 4 5 3 3" xfId="33158" xr:uid="{3C33DF8D-C5B5-4ECB-8B02-50E172BC786D}"/>
    <cellStyle name="RIGs input totals 2 4 5 4" xfId="10360" xr:uid="{E25DD0E7-7E40-4A69-90F1-B4B7C3022051}"/>
    <cellStyle name="RIGs input totals 2 4 5 4 2" xfId="21815" xr:uid="{AFB93D44-F212-40C5-A53F-072B7575CD90}"/>
    <cellStyle name="RIGs input totals 2 4 5 4 3" xfId="33899" xr:uid="{75220C26-37B9-4C85-A356-89F929004058}"/>
    <cellStyle name="RIGs input totals 2 4 5 5" xfId="30543" xr:uid="{E062AAFC-E0AD-452C-B7FF-9E14B7ACC3D9}"/>
    <cellStyle name="RIGs input totals 2 4 5 6" xfId="14474" xr:uid="{8CDA04F1-DAC1-462E-9F19-FB15B9E0A0B9}"/>
    <cellStyle name="RIGs input totals 2 4 6" xfId="6942" xr:uid="{2994C960-796A-449A-9F6A-60E5A8B048C6}"/>
    <cellStyle name="RIGs input totals 2 4 6 2" xfId="11802" xr:uid="{9DE58C9C-C812-4B78-A31D-E1C9F4C563DF}"/>
    <cellStyle name="RIGs input totals 2 4 6 2 2" xfId="23257" xr:uid="{A3A9011C-9C1D-409C-AB3B-39006DA16FBC}"/>
    <cellStyle name="RIGs input totals 2 4 6 2 3" xfId="34909" xr:uid="{E44CEBCC-FFE9-44C9-AC23-46A463CDFB7A}"/>
    <cellStyle name="RIGs input totals 2 4 6 3" xfId="26667" xr:uid="{ED962ED3-CCF2-4B35-A401-D92EC18297B2}"/>
    <cellStyle name="RIGs input totals 2 4 6 3 2" xfId="37106" xr:uid="{0DE160B6-E5AC-43F7-9FBC-1151845B391D}"/>
    <cellStyle name="RIGs input totals 2 4 6 4" xfId="18508" xr:uid="{2C9AE188-4A97-43AF-8846-50DFE4178178}"/>
    <cellStyle name="RIGs input totals 2 4 6 5" xfId="30769" xr:uid="{3D5A7ED5-392E-4CE6-9143-506BCCF00130}"/>
    <cellStyle name="RIGs input totals 2 4 7" xfId="5457" xr:uid="{1AA89D32-0ED8-4AC6-9291-1840F5A9ED4B}"/>
    <cellStyle name="RIGs input totals 2 4 7 2" xfId="25516" xr:uid="{3C0BBDCC-12A0-498E-9189-03D1CD011869}"/>
    <cellStyle name="RIGs input totals 2 4 7 2 2" xfId="36301" xr:uid="{31015467-F50A-4EAD-BC11-81CDFF140494}"/>
    <cellStyle name="RIGs input totals 2 4 7 3" xfId="17241" xr:uid="{724F791C-7E83-4D58-80CC-946815B998D3}"/>
    <cellStyle name="RIGs input totals 2 4 7 4" xfId="29757" xr:uid="{5688EBC7-9D2D-4F06-93AB-40A5781C4F3A}"/>
    <cellStyle name="RIGs input totals 2 4 8" xfId="27938" xr:uid="{5A8A13FD-3743-448E-90E5-9E37BEB1F12D}"/>
    <cellStyle name="RIGs input totals 2 4_3.15 Additional Data" xfId="6552" xr:uid="{EFD2D91D-5A29-4DB8-A095-0A5F4E0160E1}"/>
    <cellStyle name="RIGs input totals 2 5" xfId="2235" xr:uid="{AE2D4B5D-D7B4-4BBA-83EC-8735F750CE9B}"/>
    <cellStyle name="RIGs input totals 2 5 2" xfId="5586" xr:uid="{58A0BA23-14A9-492D-8D9E-101593EB1500}"/>
    <cellStyle name="RIGs input totals 2 5 2 2" xfId="5846" xr:uid="{372A5055-5113-4F70-B6CB-7E449F680807}"/>
    <cellStyle name="RIGs input totals 2 5 2 2 2" xfId="7278" xr:uid="{C539C85A-B04B-49BD-8A73-911F2A7DBC9D}"/>
    <cellStyle name="RIGs input totals 2 5 2 2 2 2" xfId="9952" xr:uid="{A615FB22-97A7-4F44-9C1A-C0B033D328F8}"/>
    <cellStyle name="RIGs input totals 2 5 2 2 2 2 2" xfId="21407" xr:uid="{751B313A-FD9A-47F0-A2FE-5568B9B1542C}"/>
    <cellStyle name="RIGs input totals 2 5 2 2 2 2 3" xfId="33492" xr:uid="{DC7E1C14-2CAA-497C-9515-846E06885CCF}"/>
    <cellStyle name="RIGs input totals 2 5 2 2 2 3" xfId="10678" xr:uid="{C08F1265-2822-4D7F-91F7-CFF9870DD4FA}"/>
    <cellStyle name="RIGs input totals 2 5 2 2 2 3 2" xfId="22133" xr:uid="{E78BBB7B-C4CB-4CF8-ACE1-6C330F841B6D}"/>
    <cellStyle name="RIGs input totals 2 5 2 2 2 3 3" xfId="34217" xr:uid="{F1C4168C-13EA-47C0-A5CA-E902697814FD}"/>
    <cellStyle name="RIGs input totals 2 5 2 2 2 4" xfId="26994" xr:uid="{53BDFAE5-3477-4607-9ADB-6CAEDEC662CA}"/>
    <cellStyle name="RIGs input totals 2 5 2 2 2 4 2" xfId="37363" xr:uid="{B2C229AC-AFEB-42CF-A33C-A96224DB7562}"/>
    <cellStyle name="RIGs input totals 2 5 2 2 2 5" xfId="31035" xr:uid="{0FCBB394-11A2-4105-8198-60DDB578F2E1}"/>
    <cellStyle name="RIGs input totals 2 5 2 2 2 6" xfId="28631" xr:uid="{F726A7E1-F8B0-4530-B5E3-366399D32265}"/>
    <cellStyle name="RIGs input totals 2 5 2 2 3" xfId="9106" xr:uid="{95482BAF-B184-495B-8377-F537B3880763}"/>
    <cellStyle name="RIGs input totals 2 5 2 2 3 2" xfId="20561" xr:uid="{15F10C31-B162-4926-A4CD-D1EEA0C9651F}"/>
    <cellStyle name="RIGs input totals 2 5 2 2 3 3" xfId="32646" xr:uid="{60B64331-1147-48E8-877D-CCA204A20757}"/>
    <cellStyle name="RIGs input totals 2 5 2 2 4" xfId="8912" xr:uid="{47F95761-9E0A-41A9-BAD8-5B0A477A6A31}"/>
    <cellStyle name="RIGs input totals 2 5 2 2 4 2" xfId="20367" xr:uid="{6E86EA64-5ACE-4D79-9BEB-3977B1FAD6C6}"/>
    <cellStyle name="RIGs input totals 2 5 2 2 4 3" xfId="32452" xr:uid="{BECFC88B-50FB-4BD0-818B-955EC29CCCE6}"/>
    <cellStyle name="RIGs input totals 2 5 2 2 5" xfId="30064" xr:uid="{DB8E2471-8059-4C88-A2FA-C2D38F6FD032}"/>
    <cellStyle name="RIGs input totals 2 5 2 2 6" xfId="30872" xr:uid="{80E4AE85-4FEF-4227-822C-3D9BED14837A}"/>
    <cellStyle name="RIGs input totals 2 5 2 3" xfId="6554" xr:uid="{D0BCD4B0-9424-4DE2-9C9D-8873EAAAED18}"/>
    <cellStyle name="RIGs input totals 2 5 2 3 2" xfId="7886" xr:uid="{BAAC836B-17EF-46BA-A9FD-D1BE35B2772B}"/>
    <cellStyle name="RIGs input totals 2 5 2 3 2 2" xfId="10264" xr:uid="{4FD27321-0BE5-4D81-92B7-3E5EF2E51426}"/>
    <cellStyle name="RIGs input totals 2 5 2 3 2 2 2" xfId="21719" xr:uid="{0509F4E5-977C-405F-9571-8A042482413C}"/>
    <cellStyle name="RIGs input totals 2 5 2 3 2 2 3" xfId="33803" xr:uid="{12EC4136-6F03-467A-884C-1A2C5651AA62}"/>
    <cellStyle name="RIGs input totals 2 5 2 3 2 3" xfId="11073" xr:uid="{4EF7ED89-DAD9-4925-ACDE-B474EA797931}"/>
    <cellStyle name="RIGs input totals 2 5 2 3 2 3 2" xfId="22528" xr:uid="{7BBAE5D4-ABCC-4946-9BF7-FDC3CE345792}"/>
    <cellStyle name="RIGs input totals 2 5 2 3 2 3 3" xfId="34612" xr:uid="{C632D690-E6D3-45D4-9860-116241BDDE7C}"/>
    <cellStyle name="RIGs input totals 2 5 2 3 2 4" xfId="27593" xr:uid="{C7820594-18EB-444B-B71A-A9ED03CAC2E7}"/>
    <cellStyle name="RIGs input totals 2 5 2 3 2 4 2" xfId="37810" xr:uid="{2B352AF8-C861-4FE1-91CD-DDEB02149FA9}"/>
    <cellStyle name="RIGs input totals 2 5 2 3 2 5" xfId="31495" xr:uid="{F702D41F-42DE-4980-9CE9-4759B4D253CD}"/>
    <cellStyle name="RIGs input totals 2 5 2 3 2 6" xfId="36635" xr:uid="{AFBA564B-57D1-4EFF-AF2A-77C480DD47E8}"/>
    <cellStyle name="RIGs input totals 2 5 2 3 3" xfId="9622" xr:uid="{C621CD41-A90C-4CB2-93D5-E0AB945143A6}"/>
    <cellStyle name="RIGs input totals 2 5 2 3 3 2" xfId="21077" xr:uid="{788F2C82-37A0-40E6-899B-AC89F5513D14}"/>
    <cellStyle name="RIGs input totals 2 5 2 3 3 3" xfId="33162" xr:uid="{8A436521-E36E-4C4C-992D-2869D4D63583}"/>
    <cellStyle name="RIGs input totals 2 5 2 3 4" xfId="10364" xr:uid="{F88C7E3E-F8AE-43E9-A612-6C3AE397033F}"/>
    <cellStyle name="RIGs input totals 2 5 2 3 4 2" xfId="21819" xr:uid="{5EE6BCC7-9875-40DC-BD3D-3744D10F53C7}"/>
    <cellStyle name="RIGs input totals 2 5 2 3 4 3" xfId="33903" xr:uid="{33ED1CBC-F968-4017-8000-8B9D9EB7EB0B}"/>
    <cellStyle name="RIGs input totals 2 5 2 3 5" xfId="30547" xr:uid="{6049ECEE-C9D3-4D24-AE7B-121B6B9D90B4}"/>
    <cellStyle name="RIGs input totals 2 5 2 3 6" xfId="30868" xr:uid="{858024FF-74DE-4FB2-8ADF-5AF215772738}"/>
    <cellStyle name="RIGs input totals 2 5 2 4" xfId="7019" xr:uid="{FF235D30-BF61-4D9B-916A-2C3B3A113382}"/>
    <cellStyle name="RIGs input totals 2 5 2 4 2" xfId="11870" xr:uid="{8914779C-B9FB-4CDE-BCD9-A83582FD432C}"/>
    <cellStyle name="RIGs input totals 2 5 2 4 2 2" xfId="23325" xr:uid="{85CD1810-6356-47CB-9AB0-3CE026DDE07C}"/>
    <cellStyle name="RIGs input totals 2 5 2 4 2 3" xfId="34976" xr:uid="{7E195EE9-8385-403F-9788-BF789ACEAA03}"/>
    <cellStyle name="RIGs input totals 2 5 2 4 3" xfId="26735" xr:uid="{97E2B884-48B5-438E-9B2C-A8DF7FE90F17}"/>
    <cellStyle name="RIGs input totals 2 5 2 4 3 2" xfId="37173" xr:uid="{EB745C92-5C11-4DD0-89A0-3EE99BF1B0E9}"/>
    <cellStyle name="RIGs input totals 2 5 2 4 4" xfId="18581" xr:uid="{A6CA5CEA-58DC-474D-A747-FF656825EF8A}"/>
    <cellStyle name="RIGs input totals 2 5 2 4 5" xfId="30845" xr:uid="{9AC6C167-B258-4D15-832A-60B0E3F98900}"/>
    <cellStyle name="RIGs input totals 2 5 2 5" xfId="29875" xr:uid="{D0177E7C-A678-4F62-AD88-FF3BC929E327}"/>
    <cellStyle name="RIGs input totals 2 5 3" xfId="5732" xr:uid="{2885551D-373B-44AC-8260-5F9A4C3E6054}"/>
    <cellStyle name="RIGs input totals 2 5 3 2" xfId="7165" xr:uid="{5635E248-84CE-4157-8BFB-E7F198D1EDEA}"/>
    <cellStyle name="RIGs input totals 2 5 3 2 2" xfId="9889" xr:uid="{5A032131-9966-4E6B-B117-BDD13AEDBFF0}"/>
    <cellStyle name="RIGs input totals 2 5 3 2 2 2" xfId="21344" xr:uid="{94898841-0865-4F51-AF37-AED551D4CE8E}"/>
    <cellStyle name="RIGs input totals 2 5 3 2 2 3" xfId="33429" xr:uid="{889A1D39-796C-475D-B619-AC9BE6C181C4}"/>
    <cellStyle name="RIGs input totals 2 5 3 2 3" xfId="10568" xr:uid="{DDB74C50-8D23-4592-B913-372BF2FA663A}"/>
    <cellStyle name="RIGs input totals 2 5 3 2 3 2" xfId="22023" xr:uid="{E9059655-2080-4CD6-8EB7-8AA1D7960DD4}"/>
    <cellStyle name="RIGs input totals 2 5 3 2 3 3" xfId="34107" xr:uid="{DACADE13-87E2-46E3-8BF8-BFB331BBD685}"/>
    <cellStyle name="RIGs input totals 2 5 3 2 4" xfId="26881" xr:uid="{1044AA30-3DC0-4713-8D7E-EA15A229A04E}"/>
    <cellStyle name="RIGs input totals 2 5 3 2 4 2" xfId="37252" xr:uid="{8C7EBB71-08F0-44E0-B3AD-91881138C9BA}"/>
    <cellStyle name="RIGs input totals 2 5 3 2 5" xfId="30924" xr:uid="{5D431706-CE47-4F20-897A-41CF54EEF00C}"/>
    <cellStyle name="RIGs input totals 2 5 3 2 6" xfId="29123" xr:uid="{45E24619-CCD2-4D8D-AD99-63C07B7F34ED}"/>
    <cellStyle name="RIGs input totals 2 5 3 3" xfId="8994" xr:uid="{19369559-6C56-4A58-BF2C-D7FD4DBE0C3F}"/>
    <cellStyle name="RIGs input totals 2 5 3 3 2" xfId="20449" xr:uid="{463D60BB-6468-4D42-950D-76970D511881}"/>
    <cellStyle name="RIGs input totals 2 5 3 3 3" xfId="32534" xr:uid="{1F15F06D-245E-4BEB-A3B5-31860C8EB7F2}"/>
    <cellStyle name="RIGs input totals 2 5 3 4" xfId="9813" xr:uid="{1C52B399-A9BF-4609-B7B4-85A98BA1B1E4}"/>
    <cellStyle name="RIGs input totals 2 5 3 4 2" xfId="21268" xr:uid="{9AE1F20B-E2BF-4914-B7A1-048522304388}"/>
    <cellStyle name="RIGs input totals 2 5 3 4 3" xfId="33353" xr:uid="{8A3D5A11-914B-450D-AB94-65BC6A83BEEC}"/>
    <cellStyle name="RIGs input totals 2 5 3 5" xfId="29952" xr:uid="{AA04035B-EA7B-4DF0-9642-ADDF2BC24838}"/>
    <cellStyle name="RIGs input totals 2 5 3 6" xfId="13653" xr:uid="{FECB6FBB-9660-411B-BA6A-7CF5F90A93B8}"/>
    <cellStyle name="RIGs input totals 2 5 4" xfId="6553" xr:uid="{8A8CDD13-0681-4A8F-BA46-FB849EF1CCB9}"/>
    <cellStyle name="RIGs input totals 2 5 4 2" xfId="7885" xr:uid="{087D467C-3D1E-400E-B3C6-45B89302B0ED}"/>
    <cellStyle name="RIGs input totals 2 5 4 2 2" xfId="10263" xr:uid="{097E155B-9CFE-4505-826D-07D6C564919E}"/>
    <cellStyle name="RIGs input totals 2 5 4 2 2 2" xfId="21718" xr:uid="{D977B74E-DFB9-4A6B-972C-324B27561119}"/>
    <cellStyle name="RIGs input totals 2 5 4 2 2 3" xfId="33802" xr:uid="{43F4B3F3-5AD4-4B87-A0D6-CF0F623D0C80}"/>
    <cellStyle name="RIGs input totals 2 5 4 2 3" xfId="11072" xr:uid="{A1E8CD94-D700-4652-A7A2-CEF6C3B0CE66}"/>
    <cellStyle name="RIGs input totals 2 5 4 2 3 2" xfId="22527" xr:uid="{BD5E651F-4DB9-4C2C-870B-36E5E367BE97}"/>
    <cellStyle name="RIGs input totals 2 5 4 2 3 3" xfId="34611" xr:uid="{D7174701-05E7-4ACD-B3B8-82DAA5C02FA9}"/>
    <cellStyle name="RIGs input totals 2 5 4 2 4" xfId="27592" xr:uid="{915D92B9-B125-4CE4-9F85-EF719D0FF304}"/>
    <cellStyle name="RIGs input totals 2 5 4 2 4 2" xfId="37809" xr:uid="{C6AA186E-0CC1-4A75-B9EB-567660A3A8DE}"/>
    <cellStyle name="RIGs input totals 2 5 4 2 5" xfId="31494" xr:uid="{6A587F20-9956-4738-950D-93BC53705699}"/>
    <cellStyle name="RIGs input totals 2 5 4 2 6" xfId="29205" xr:uid="{A9ACF765-55D9-44BC-A22B-F756209CBB2C}"/>
    <cellStyle name="RIGs input totals 2 5 4 3" xfId="9621" xr:uid="{73083C51-7071-4EDC-8EDA-46C37C3C771B}"/>
    <cellStyle name="RIGs input totals 2 5 4 3 2" xfId="21076" xr:uid="{29DE5950-A2F2-4DAE-9B8F-0979A08495FC}"/>
    <cellStyle name="RIGs input totals 2 5 4 3 3" xfId="33161" xr:uid="{2641BDFE-31F3-4426-8B6D-E894FA8416D4}"/>
    <cellStyle name="RIGs input totals 2 5 4 4" xfId="10363" xr:uid="{AC34D5DE-BD04-468A-9616-8F7716E154F1}"/>
    <cellStyle name="RIGs input totals 2 5 4 4 2" xfId="21818" xr:uid="{C17934AE-CC20-4EE5-BED1-6AD53501433F}"/>
    <cellStyle name="RIGs input totals 2 5 4 4 3" xfId="33902" xr:uid="{25EE68D4-64EB-4472-BD4C-853C75F1DB9C}"/>
    <cellStyle name="RIGs input totals 2 5 4 5" xfId="30546" xr:uid="{6CDBB9D5-4071-4FC8-947E-CD8FF478874B}"/>
    <cellStyle name="RIGs input totals 2 5 4 6" xfId="13684" xr:uid="{ED484F71-55AC-4A69-83BB-3296DCF950F9}"/>
    <cellStyle name="RIGs input totals 2 5 5" xfId="6943" xr:uid="{6FC351ED-3E1D-4CCC-91AA-DCA420D7F70C}"/>
    <cellStyle name="RIGs input totals 2 5 5 2" xfId="11803" xr:uid="{8D62FDF0-0CC0-47DF-8E28-0ABF9E708010}"/>
    <cellStyle name="RIGs input totals 2 5 5 2 2" xfId="23258" xr:uid="{126773DF-25F4-453D-A3FC-79324013096C}"/>
    <cellStyle name="RIGs input totals 2 5 5 2 3" xfId="34910" xr:uid="{D0E630E7-6159-42FA-8251-D173CDC81C16}"/>
    <cellStyle name="RIGs input totals 2 5 5 3" xfId="26668" xr:uid="{50FA8E0A-6EA9-4C1E-8CA9-2B281A558FD8}"/>
    <cellStyle name="RIGs input totals 2 5 5 3 2" xfId="37107" xr:uid="{E8EBF0FA-A51C-4AB3-BED0-79A510FB797F}"/>
    <cellStyle name="RIGs input totals 2 5 5 4" xfId="18509" xr:uid="{6970F50E-432F-44B0-B765-AA2FCED7A8F7}"/>
    <cellStyle name="RIGs input totals 2 5 5 5" xfId="30770" xr:uid="{126825A8-CE17-428A-ADD9-5B3A39C18971}"/>
    <cellStyle name="RIGs input totals 2 5 6" xfId="5458" xr:uid="{FA584F08-2E09-40DA-8C60-E54748288CDE}"/>
    <cellStyle name="RIGs input totals 2 5 6 2" xfId="25517" xr:uid="{C79130AD-5B3B-419A-9271-73EF65C474F5}"/>
    <cellStyle name="RIGs input totals 2 5 6 2 2" xfId="36302" xr:uid="{A39CCEC2-BC8E-40B6-B3D1-EDA302C30CFB}"/>
    <cellStyle name="RIGs input totals 2 5 6 3" xfId="17242" xr:uid="{70576B70-26D2-4D75-99B0-6611A0A44EF5}"/>
    <cellStyle name="RIGs input totals 2 5 6 4" xfId="29758" xr:uid="{C47578EB-ABAF-4D2E-B3B9-61341596E6F2}"/>
    <cellStyle name="RIGs input totals 2 5 7" xfId="27939" xr:uid="{68ABCAA5-7FF9-4438-AF4D-80731EF663E2}"/>
    <cellStyle name="RIGs input totals 2 5_3.15 Additional Data" xfId="6555" xr:uid="{3FDD3F38-10AE-45F9-975F-9EC94180C382}"/>
    <cellStyle name="RIGs input totals 2 6" xfId="5726" xr:uid="{766EE09C-934D-44F9-B202-CAF2B4D2AD0D}"/>
    <cellStyle name="RIGs input totals 2 6 2" xfId="7159" xr:uid="{EA881167-DC81-4E63-8D7C-3A1AF80ABE8A}"/>
    <cellStyle name="RIGs input totals 2 6 2 2" xfId="9883" xr:uid="{122D9FEA-192E-4D5F-9F4B-FDE64505A720}"/>
    <cellStyle name="RIGs input totals 2 6 2 2 2" xfId="21338" xr:uid="{3EF3B1AF-6145-4880-8AC5-46B19A1E2593}"/>
    <cellStyle name="RIGs input totals 2 6 2 2 3" xfId="33423" xr:uid="{C52CF33C-8E02-49F5-A81A-1BF08E71FC7E}"/>
    <cellStyle name="RIGs input totals 2 6 2 3" xfId="10562" xr:uid="{4054C77F-8A83-4498-AE9C-DB044D3CEE8F}"/>
    <cellStyle name="RIGs input totals 2 6 2 3 2" xfId="22017" xr:uid="{E65A07AD-7604-4B0A-AA46-03F70BCF32B1}"/>
    <cellStyle name="RIGs input totals 2 6 2 3 3" xfId="34101" xr:uid="{C17D84BC-FCEB-4737-A936-39712023A22B}"/>
    <cellStyle name="RIGs input totals 2 6 2 4" xfId="26875" xr:uid="{7F9652A4-AE9A-4E7C-BDE6-6473695EA46D}"/>
    <cellStyle name="RIGs input totals 2 6 2 4 2" xfId="37246" xr:uid="{D8BC9091-9240-4B93-855B-CC2C91FA4C8B}"/>
    <cellStyle name="RIGs input totals 2 6 2 5" xfId="30918" xr:uid="{34C668A7-BD9E-406D-A877-CCC65FC3BD29}"/>
    <cellStyle name="RIGs input totals 2 6 2 6" xfId="27745" xr:uid="{AC5A0951-9027-4205-8080-AAABEDE32067}"/>
    <cellStyle name="RIGs input totals 2 6 3" xfId="8988" xr:uid="{835A3C0D-8CF9-4440-91C2-B2E06ECBF89E}"/>
    <cellStyle name="RIGs input totals 2 6 3 2" xfId="20443" xr:uid="{5ED88997-3F10-4637-985D-4F88C66A3015}"/>
    <cellStyle name="RIGs input totals 2 6 3 3" xfId="32528" xr:uid="{8D198FF0-1317-441B-A19D-A19B10BA2168}"/>
    <cellStyle name="RIGs input totals 2 6 4" xfId="8087" xr:uid="{4927BBE7-7251-4C03-844E-12214D078383}"/>
    <cellStyle name="RIGs input totals 2 6 4 2" xfId="19542" xr:uid="{391982E1-A0F0-4485-A20D-247B39F11B64}"/>
    <cellStyle name="RIGs input totals 2 6 4 3" xfId="31627" xr:uid="{B6445314-11A7-4086-AC4D-5B04828C46AC}"/>
    <cellStyle name="RIGs input totals 2 6 5" xfId="29946" xr:uid="{E199C79A-10E5-4403-B2CE-FB030C26AD76}"/>
    <cellStyle name="RIGs input totals 2 6 6" xfId="13809" xr:uid="{D143669B-1B17-486F-9065-B0279293B89A}"/>
    <cellStyle name="RIGs input totals 2 7" xfId="6542" xr:uid="{53E57F55-2288-4095-BAC2-A761D4F49B3F}"/>
    <cellStyle name="RIGs input totals 2 7 2" xfId="7877" xr:uid="{B9C3D4B9-20E7-4938-8B5C-8B377F364104}"/>
    <cellStyle name="RIGs input totals 2 7 2 2" xfId="10255" xr:uid="{358938C5-1E2A-47B5-B0D3-E2A21E91A351}"/>
    <cellStyle name="RIGs input totals 2 7 2 2 2" xfId="21710" xr:uid="{28DA0A3D-2997-4462-B398-B9BB1167C10E}"/>
    <cellStyle name="RIGs input totals 2 7 2 2 3" xfId="33794" xr:uid="{487F8028-FCE9-446A-9025-D4C7EC565BD1}"/>
    <cellStyle name="RIGs input totals 2 7 2 3" xfId="11064" xr:uid="{184DE0C1-E4EF-4E99-902E-232B6E4A2845}"/>
    <cellStyle name="RIGs input totals 2 7 2 3 2" xfId="22519" xr:uid="{A9C089D7-63A1-4D44-8959-72000111A9FD}"/>
    <cellStyle name="RIGs input totals 2 7 2 3 3" xfId="34603" xr:uid="{F2220025-983F-430B-A6B1-DB1FBB837187}"/>
    <cellStyle name="RIGs input totals 2 7 2 4" xfId="27584" xr:uid="{D43CBD2B-11EE-4C4A-B38E-E2897358C187}"/>
    <cellStyle name="RIGs input totals 2 7 2 4 2" xfId="37801" xr:uid="{2748CF76-20F8-43C6-AD48-9B745346AB90}"/>
    <cellStyle name="RIGs input totals 2 7 2 5" xfId="31486" xr:uid="{DE29FBA9-E8CB-41BE-B3C0-A02B24197924}"/>
    <cellStyle name="RIGs input totals 2 7 2 6" xfId="36962" xr:uid="{4C27B346-A1F7-4FCF-A0AF-0C0EAE7444E4}"/>
    <cellStyle name="RIGs input totals 2 7 3" xfId="9613" xr:uid="{A3E114F1-D92F-4860-BBDE-D52C43378ED5}"/>
    <cellStyle name="RIGs input totals 2 7 3 2" xfId="21068" xr:uid="{E1F11451-73C6-4E43-A356-4A9A992B60D7}"/>
    <cellStyle name="RIGs input totals 2 7 3 3" xfId="33153" xr:uid="{1C1B9880-AAA1-478A-94C1-810E778BE499}"/>
    <cellStyle name="RIGs input totals 2 7 4" xfId="10355" xr:uid="{1485B9A5-1A3B-45F2-941A-367B02109E5D}"/>
    <cellStyle name="RIGs input totals 2 7 4 2" xfId="21810" xr:uid="{0DE25CCA-0399-446D-A3D3-3A22E5D0637C}"/>
    <cellStyle name="RIGs input totals 2 7 4 3" xfId="33894" xr:uid="{DBD0EE55-41BF-47F3-94F0-040BD1CE62E0}"/>
    <cellStyle name="RIGs input totals 2 7 5" xfId="30538" xr:uid="{9011C0AE-036A-478A-8D78-B43F59BF349B}"/>
    <cellStyle name="RIGs input totals 2 7 6" xfId="34864" xr:uid="{DF58239D-E7DE-4D1B-8992-049C18BA01D4}"/>
    <cellStyle name="RIGs input totals 2 8" xfId="6937" xr:uid="{0647F541-C6C4-4806-8D55-3DDF3BAC0C21}"/>
    <cellStyle name="RIGs input totals 2 8 2" xfId="11797" xr:uid="{AE96CE05-FB92-42F1-B2FA-BC0C0EE0905E}"/>
    <cellStyle name="RIGs input totals 2 8 2 2" xfId="23252" xr:uid="{41D407B6-81AA-4468-8A8D-77DC7D5B8CFD}"/>
    <cellStyle name="RIGs input totals 2 8 2 3" xfId="34904" xr:uid="{DD42C37D-1723-4F32-8945-A046DB02FB0E}"/>
    <cellStyle name="RIGs input totals 2 8 3" xfId="26662" xr:uid="{23CF151D-84C0-4745-BA48-ED1B4A9F6C9C}"/>
    <cellStyle name="RIGs input totals 2 8 3 2" xfId="37101" xr:uid="{4132E7E3-838B-4439-A3CA-62BC8ACB9F64}"/>
    <cellStyle name="RIGs input totals 2 8 4" xfId="18503" xr:uid="{56E04AD7-5765-4359-BB53-0D184782B925}"/>
    <cellStyle name="RIGs input totals 2 8 5" xfId="30764" xr:uid="{723F13AE-CAF5-448A-8D76-609A3C7A56B2}"/>
    <cellStyle name="RIGs input totals 2 9" xfId="5452" xr:uid="{376B3CDA-C286-4319-A784-BCA83C565812}"/>
    <cellStyle name="RIGs input totals 2 9 2" xfId="25511" xr:uid="{D8287111-15C5-49C1-BEA3-B945C4718CAC}"/>
    <cellStyle name="RIGs input totals 2 9 2 2" xfId="36296" xr:uid="{57D69D97-799C-46B9-8BCA-6B96FA46A3A4}"/>
    <cellStyle name="RIGs input totals 2 9 3" xfId="17236" xr:uid="{9F18D8E6-8EFB-4861-ACA5-4CAE1BB34D5E}"/>
    <cellStyle name="RIGs input totals 2 9 4" xfId="29752" xr:uid="{6EADD65E-DCE6-408B-9A47-5E294F38012D}"/>
    <cellStyle name="RIGs input totals 2_3.15 Additional Data" xfId="6556" xr:uid="{77FC6498-F99A-4D01-AEB1-06184CBDD5B7}"/>
    <cellStyle name="RIGs input totals 3" xfId="2236" xr:uid="{CCBDF3D8-020D-4F31-B47D-2FAAD0BF5815}"/>
    <cellStyle name="RIGs input totals 3 2" xfId="2237" xr:uid="{F4FF3435-FFE9-4C44-8267-0A529DFD3925}"/>
    <cellStyle name="RIGs input totals 3 2 2" xfId="5734" xr:uid="{A993531A-5CB3-4C48-B0C4-D561DCB87886}"/>
    <cellStyle name="RIGs input totals 3 2 2 2" xfId="7167" xr:uid="{B207F93E-5C83-4A37-9E95-0816D83D9910}"/>
    <cellStyle name="RIGs input totals 3 2 2 2 2" xfId="9891" xr:uid="{C609F7E0-D83C-476A-B35B-A8F4FBFB5F1D}"/>
    <cellStyle name="RIGs input totals 3 2 2 2 2 2" xfId="21346" xr:uid="{620DD0FD-94E4-412A-88F3-121F67B17C05}"/>
    <cellStyle name="RIGs input totals 3 2 2 2 2 3" xfId="33431" xr:uid="{590790E2-1097-402E-888A-004C34018048}"/>
    <cellStyle name="RIGs input totals 3 2 2 2 3" xfId="10570" xr:uid="{E475B256-ACF3-44DC-ACE7-D7B821D1E680}"/>
    <cellStyle name="RIGs input totals 3 2 2 2 3 2" xfId="22025" xr:uid="{86D7766A-A943-46CA-983E-09DF12C9DD2F}"/>
    <cellStyle name="RIGs input totals 3 2 2 2 3 3" xfId="34109" xr:uid="{19744684-20A4-49E8-8F17-9D3FE4E75B12}"/>
    <cellStyle name="RIGs input totals 3 2 2 2 4" xfId="26883" xr:uid="{7BB229F4-5AB6-40A8-B47E-C05327764DE5}"/>
    <cellStyle name="RIGs input totals 3 2 2 2 4 2" xfId="37254" xr:uid="{CC9D20F3-0B7A-4EC7-9F2C-1418FE961606}"/>
    <cellStyle name="RIGs input totals 3 2 2 2 5" xfId="30926" xr:uid="{B809DD0D-239A-40B2-A47A-C6C04FB4EB66}"/>
    <cellStyle name="RIGs input totals 3 2 2 2 6" xfId="35944" xr:uid="{85D91159-68A8-4C9D-9C5B-C18772E0F77C}"/>
    <cellStyle name="RIGs input totals 3 2 2 3" xfId="8996" xr:uid="{BE63E8DD-1DCA-47CD-994B-61384942CF47}"/>
    <cellStyle name="RIGs input totals 3 2 2 3 2" xfId="20451" xr:uid="{495E41E8-C509-4DC4-93D1-59856F611BF8}"/>
    <cellStyle name="RIGs input totals 3 2 2 3 3" xfId="32536" xr:uid="{8FDD68FC-AE8E-4B9C-93F9-443477C08D6D}"/>
    <cellStyle name="RIGs input totals 3 2 2 4" xfId="9442" xr:uid="{FACF8A48-BE91-4F9A-987D-2624EDC7CD06}"/>
    <cellStyle name="RIGs input totals 3 2 2 4 2" xfId="20897" xr:uid="{7465CA7D-16EF-4637-8C85-9D7DF0D530E1}"/>
    <cellStyle name="RIGs input totals 3 2 2 4 3" xfId="32982" xr:uid="{943F1C40-5FB6-4B60-8F59-95E12A497FE1}"/>
    <cellStyle name="RIGs input totals 3 2 2 5" xfId="29954" xr:uid="{C5BD9F61-CC8B-4704-B190-FFDCD92BCA31}"/>
    <cellStyle name="RIGs input totals 3 2 2 6" xfId="34647" xr:uid="{E634F33A-2131-41ED-8C85-1460731D553A}"/>
    <cellStyle name="RIGs input totals 3 2 3" xfId="6558" xr:uid="{EF0CC002-FDFD-46E5-A861-B0466C7401A2}"/>
    <cellStyle name="RIGs input totals 3 2 3 2" xfId="7888" xr:uid="{E520C194-6B1D-453C-BCCD-221BC1E1A7EE}"/>
    <cellStyle name="RIGs input totals 3 2 3 2 2" xfId="10266" xr:uid="{C475A8A0-B2AF-4C5E-86BA-4FECBAA57AE1}"/>
    <cellStyle name="RIGs input totals 3 2 3 2 2 2" xfId="21721" xr:uid="{5BB8F4A7-5B0A-4CDB-96E7-0AF0B144B42B}"/>
    <cellStyle name="RIGs input totals 3 2 3 2 2 3" xfId="33805" xr:uid="{0DE76597-2568-45D6-A876-6942734E2EB4}"/>
    <cellStyle name="RIGs input totals 3 2 3 2 3" xfId="11075" xr:uid="{B74CF7D7-2644-4053-B4B9-D14595D2DAFA}"/>
    <cellStyle name="RIGs input totals 3 2 3 2 3 2" xfId="22530" xr:uid="{8768017A-CC39-41F7-BF21-BECD8F757E78}"/>
    <cellStyle name="RIGs input totals 3 2 3 2 3 3" xfId="34614" xr:uid="{EBF62A9F-E3D0-4C55-BCB4-06B9D5C06762}"/>
    <cellStyle name="RIGs input totals 3 2 3 2 4" xfId="27595" xr:uid="{DF352911-EFF7-4751-823F-D23511746C6B}"/>
    <cellStyle name="RIGs input totals 3 2 3 2 4 2" xfId="37812" xr:uid="{8B3EE255-41CD-4153-8ECD-19E58C7D827F}"/>
    <cellStyle name="RIGs input totals 3 2 3 2 5" xfId="31497" xr:uid="{418BADFF-7A52-412E-BC94-1AB25A695F8E}"/>
    <cellStyle name="RIGs input totals 3 2 3 2 6" xfId="37475" xr:uid="{E60CE1C6-99AA-4FE0-BA1A-68CFD6FBB187}"/>
    <cellStyle name="RIGs input totals 3 2 3 3" xfId="9624" xr:uid="{BAE5950B-91FD-4562-95E0-4A68DBFDEEBA}"/>
    <cellStyle name="RIGs input totals 3 2 3 3 2" xfId="21079" xr:uid="{AD8E23AB-F8EA-4264-B69F-CC92F12DD3CA}"/>
    <cellStyle name="RIGs input totals 3 2 3 3 3" xfId="33164" xr:uid="{1A3B7E63-BE79-4165-867F-F4A594A101CD}"/>
    <cellStyle name="RIGs input totals 3 2 3 4" xfId="10366" xr:uid="{D7F681D3-313F-4DF6-B613-30C19076F57F}"/>
    <cellStyle name="RIGs input totals 3 2 3 4 2" xfId="21821" xr:uid="{BD99B1FE-8582-43D2-8867-83F2BAA6B5C6}"/>
    <cellStyle name="RIGs input totals 3 2 3 4 3" xfId="33905" xr:uid="{0CAF0A2F-69AF-4BD6-926B-B0B1BC5391C6}"/>
    <cellStyle name="RIGs input totals 3 2 3 5" xfId="30549" xr:uid="{DDED061E-28C0-45ED-81CC-FD9E896B3C5E}"/>
    <cellStyle name="RIGs input totals 3 2 3 6" xfId="13994" xr:uid="{C15BF334-8F84-4F41-A446-08FC36C50562}"/>
    <cellStyle name="RIGs input totals 3 2 4" xfId="6945" xr:uid="{3B065796-99F9-47CA-8441-7C6CE1682082}"/>
    <cellStyle name="RIGs input totals 3 2 4 2" xfId="11805" xr:uid="{75BBB9DC-3F93-452C-AECF-ABE2D9FE9411}"/>
    <cellStyle name="RIGs input totals 3 2 4 2 2" xfId="23260" xr:uid="{17F0AE27-56D2-4F92-B2D8-540D83170A99}"/>
    <cellStyle name="RIGs input totals 3 2 4 2 3" xfId="34912" xr:uid="{E7586464-1320-4372-8111-07D07A3FDFAA}"/>
    <cellStyle name="RIGs input totals 3 2 4 3" xfId="26670" xr:uid="{C34E10D1-80BF-4600-A1A8-C7A1C1689CFE}"/>
    <cellStyle name="RIGs input totals 3 2 4 3 2" xfId="37109" xr:uid="{C426D047-9EC6-4F61-8DB6-E12E8DD75A50}"/>
    <cellStyle name="RIGs input totals 3 2 4 4" xfId="18511" xr:uid="{51B98BED-B210-4164-B852-F3CAA8DAC662}"/>
    <cellStyle name="RIGs input totals 3 2 4 5" xfId="30772" xr:uid="{4178F107-6549-4714-B370-8C70628D02AB}"/>
    <cellStyle name="RIGs input totals 3 2 5" xfId="5460" xr:uid="{86BEB056-C0E6-44BB-A67D-E15128C4ADF6}"/>
    <cellStyle name="RIGs input totals 3 2 5 2" xfId="25519" xr:uid="{443D23D6-818F-4073-9264-D57D6C25C697}"/>
    <cellStyle name="RIGs input totals 3 2 5 2 2" xfId="36304" xr:uid="{C128E42E-6A0E-485A-A68B-EA27B257CE45}"/>
    <cellStyle name="RIGs input totals 3 2 5 3" xfId="17244" xr:uid="{F63A38B7-11A1-4B8F-B2D1-1E8763F6099D}"/>
    <cellStyle name="RIGs input totals 3 2 5 4" xfId="29760" xr:uid="{7EF785B1-8DAC-41C9-9C1A-C669D3681DD3}"/>
    <cellStyle name="RIGs input totals 3 2 6" xfId="27941" xr:uid="{2AB1F0B3-737F-4D83-9D05-1F82B19713A4}"/>
    <cellStyle name="RIGs input totals 3 3" xfId="5733" xr:uid="{6753B03F-9322-4D49-8CF7-19438FA75582}"/>
    <cellStyle name="RIGs input totals 3 3 2" xfId="7166" xr:uid="{327E75E6-5F88-4C9B-9A4F-BD62382AE2D8}"/>
    <cellStyle name="RIGs input totals 3 3 2 2" xfId="9890" xr:uid="{8B1A31E1-D5FF-4449-92F0-760805DFA68E}"/>
    <cellStyle name="RIGs input totals 3 3 2 2 2" xfId="21345" xr:uid="{9536FF57-F692-4E8F-B5A5-F0FF73184C08}"/>
    <cellStyle name="RIGs input totals 3 3 2 2 3" xfId="33430" xr:uid="{77D8D3BB-E8CC-475E-AA2C-55F460D38DA1}"/>
    <cellStyle name="RIGs input totals 3 3 2 3" xfId="10569" xr:uid="{6F4BEE6D-30BA-4669-A141-2A783FF92A1D}"/>
    <cellStyle name="RIGs input totals 3 3 2 3 2" xfId="22024" xr:uid="{7EF51301-3B81-489B-8427-EC18A60C68C3}"/>
    <cellStyle name="RIGs input totals 3 3 2 3 3" xfId="34108" xr:uid="{812FAA95-77BE-4AE7-86B0-65D4B0CBC11E}"/>
    <cellStyle name="RIGs input totals 3 3 2 4" xfId="26882" xr:uid="{F8CC2A75-D657-4CAA-A1B4-809EBACD152D}"/>
    <cellStyle name="RIGs input totals 3 3 2 4 2" xfId="37253" xr:uid="{F70E0CB2-08D0-461D-AE93-E4FB70C14390}"/>
    <cellStyle name="RIGs input totals 3 3 2 5" xfId="30925" xr:uid="{307C6301-A22C-4C54-A0C0-94329DCCFBEF}"/>
    <cellStyle name="RIGs input totals 3 3 2 6" xfId="12944" xr:uid="{5B71F553-5CBA-4E37-A52D-335720E1E573}"/>
    <cellStyle name="RIGs input totals 3 3 3" xfId="8995" xr:uid="{A23B96E7-270C-448B-9D53-9378C592F3AE}"/>
    <cellStyle name="RIGs input totals 3 3 3 2" xfId="20450" xr:uid="{326E3DB7-8C15-479A-AE90-3AC99B809142}"/>
    <cellStyle name="RIGs input totals 3 3 3 3" xfId="32535" xr:uid="{8BDAA363-FE25-4F50-BC22-AD894DCAE586}"/>
    <cellStyle name="RIGs input totals 3 3 4" xfId="8136" xr:uid="{490E560F-375C-4867-98F2-9BD21A59A390}"/>
    <cellStyle name="RIGs input totals 3 3 4 2" xfId="19591" xr:uid="{5B2933D6-65EC-4FDD-B90C-FA7AC66E071C}"/>
    <cellStyle name="RIGs input totals 3 3 4 3" xfId="31676" xr:uid="{AC55F339-04D9-4BF4-93DD-36FA0D41C66A}"/>
    <cellStyle name="RIGs input totals 3 3 5" xfId="29953" xr:uid="{D0FF2691-F22B-4755-B098-BA09B1D64691}"/>
    <cellStyle name="RIGs input totals 3 3 6" xfId="29899" xr:uid="{86FB9667-1C49-4760-97B6-532A4ABC8F46}"/>
    <cellStyle name="RIGs input totals 3 4" xfId="6557" xr:uid="{69266912-6074-4EF6-8FAD-159047D0CBFD}"/>
    <cellStyle name="RIGs input totals 3 4 2" xfId="7887" xr:uid="{15176539-A1D7-4F7B-8544-94B37FA6ED01}"/>
    <cellStyle name="RIGs input totals 3 4 2 2" xfId="10265" xr:uid="{144CA1E0-A334-4C39-9325-1E7872D93666}"/>
    <cellStyle name="RIGs input totals 3 4 2 2 2" xfId="21720" xr:uid="{8EFCEFBE-45D1-410B-AF02-68A88DBF004D}"/>
    <cellStyle name="RIGs input totals 3 4 2 2 3" xfId="33804" xr:uid="{B4E23F5D-8633-4A32-A454-43BEED824ACA}"/>
    <cellStyle name="RIGs input totals 3 4 2 3" xfId="11074" xr:uid="{1599D1F6-530E-41EE-9BFA-F3DB9E1AB032}"/>
    <cellStyle name="RIGs input totals 3 4 2 3 2" xfId="22529" xr:uid="{B7C5AD73-03E1-4E43-9AA7-960F631E8A48}"/>
    <cellStyle name="RIGs input totals 3 4 2 3 3" xfId="34613" xr:uid="{9D1428F0-20C2-40D7-86AD-B6E89B01C51C}"/>
    <cellStyle name="RIGs input totals 3 4 2 4" xfId="27594" xr:uid="{9ADE1510-A7E5-4CAC-A2B8-6C291BC8FD05}"/>
    <cellStyle name="RIGs input totals 3 4 2 4 2" xfId="37811" xr:uid="{A5820E1B-F2E0-49E9-9603-E0A91EB9B427}"/>
    <cellStyle name="RIGs input totals 3 4 2 5" xfId="31496" xr:uid="{EBE85D30-4E42-45AD-97E3-D40AEA4D9BE1}"/>
    <cellStyle name="RIGs input totals 3 4 2 6" xfId="30176" xr:uid="{1A937640-6DA3-4437-868C-6E9EF121C6BB}"/>
    <cellStyle name="RIGs input totals 3 4 3" xfId="9623" xr:uid="{092544E5-54C4-4A6A-A280-9FA24354799C}"/>
    <cellStyle name="RIGs input totals 3 4 3 2" xfId="21078" xr:uid="{095880C9-231A-410C-85A4-4216A00FE684}"/>
    <cellStyle name="RIGs input totals 3 4 3 3" xfId="33163" xr:uid="{E3548A4D-B843-4ED1-83E9-D1CBFEA650AE}"/>
    <cellStyle name="RIGs input totals 3 4 4" xfId="10365" xr:uid="{FCD41FA9-B89F-42CB-8615-7E79BB0EDC1D}"/>
    <cellStyle name="RIGs input totals 3 4 4 2" xfId="21820" xr:uid="{497538F2-6C4F-4EB5-BFFE-29E6EF905014}"/>
    <cellStyle name="RIGs input totals 3 4 4 3" xfId="33904" xr:uid="{7F761704-FDA2-4701-8E4A-E07EF7571D05}"/>
    <cellStyle name="RIGs input totals 3 4 5" xfId="30548" xr:uid="{23BB155A-0F30-4BE4-B90F-2581D52A39B5}"/>
    <cellStyle name="RIGs input totals 3 4 6" xfId="27779" xr:uid="{486A5DCC-8C6B-4130-BD0D-64338EA0C11A}"/>
    <cellStyle name="RIGs input totals 3 5" xfId="6944" xr:uid="{3D53613B-3212-43F4-9B70-8DA20181866B}"/>
    <cellStyle name="RIGs input totals 3 5 2" xfId="11804" xr:uid="{B323ECD5-2BAB-43F9-BB15-DE8A81518C14}"/>
    <cellStyle name="RIGs input totals 3 5 2 2" xfId="23259" xr:uid="{F06D9160-BE05-43C2-851E-049D4D31B806}"/>
    <cellStyle name="RIGs input totals 3 5 2 3" xfId="34911" xr:uid="{C18F2FDB-4C74-4EE5-853B-9972B6C1C4F4}"/>
    <cellStyle name="RIGs input totals 3 5 3" xfId="26669" xr:uid="{78CC5571-8F81-43B2-9A6E-A66A14A99D5E}"/>
    <cellStyle name="RIGs input totals 3 5 3 2" xfId="37108" xr:uid="{075F5747-B65A-4E4A-83C4-F7C19980DE97}"/>
    <cellStyle name="RIGs input totals 3 5 4" xfId="18510" xr:uid="{A10C52BA-1D21-4893-99B4-9A911E62F595}"/>
    <cellStyle name="RIGs input totals 3 5 5" xfId="30771" xr:uid="{B74BEF51-7500-4402-9C1B-52FA714826BA}"/>
    <cellStyle name="RIGs input totals 3 6" xfId="5459" xr:uid="{352C2EC6-22F0-491C-8E5F-9C9B1218C550}"/>
    <cellStyle name="RIGs input totals 3 6 2" xfId="25518" xr:uid="{D1AEE9ED-115D-4AC9-8FA7-E209660221BF}"/>
    <cellStyle name="RIGs input totals 3 6 2 2" xfId="36303" xr:uid="{375D62AD-6FE4-40FA-B906-2DD1E0C154BC}"/>
    <cellStyle name="RIGs input totals 3 6 3" xfId="17243" xr:uid="{A03DE8F8-E6DA-4D43-8FB5-11C9BC403D97}"/>
    <cellStyle name="RIGs input totals 3 6 4" xfId="29759" xr:uid="{E478DDE6-F6FB-417E-A634-320C9140F27E}"/>
    <cellStyle name="RIGs input totals 3 7" xfId="27940" xr:uid="{3FC60E4A-3200-49F6-B519-B6476E4954B6}"/>
    <cellStyle name="RIGs input totals 3_3.15 Additional Data" xfId="6559" xr:uid="{F42A996D-6257-46D2-8007-C8EF72DB8A66}"/>
    <cellStyle name="RIGs input totals 4" xfId="2238" xr:uid="{77256CA2-2EA9-455A-8E8C-13EB0C0063D2}"/>
    <cellStyle name="RIGs input totals 4 2" xfId="2239" xr:uid="{E1CEFE5A-6594-43D2-A0B8-39C62A67B3AA}"/>
    <cellStyle name="RIGs input totals 4 2 2" xfId="5736" xr:uid="{8512E2AE-F68C-46CC-B9A3-9A0BEB2C0979}"/>
    <cellStyle name="RIGs input totals 4 2 2 2" xfId="7169" xr:uid="{016904B3-0CC1-4423-A6BC-B8A6EB00F1D2}"/>
    <cellStyle name="RIGs input totals 4 2 2 2 2" xfId="9893" xr:uid="{6C52B574-7F4B-4C76-AC7C-CCC6CB8A0C59}"/>
    <cellStyle name="RIGs input totals 4 2 2 2 2 2" xfId="21348" xr:uid="{D60D970B-D5B5-46AE-801D-11E16575A0EB}"/>
    <cellStyle name="RIGs input totals 4 2 2 2 2 3" xfId="33433" xr:uid="{EFC557B0-1A22-4B26-BDE2-C2ED11123F4E}"/>
    <cellStyle name="RIGs input totals 4 2 2 2 3" xfId="10572" xr:uid="{78E13C79-3BF8-49FE-A97E-F1A8E0F6CFD6}"/>
    <cellStyle name="RIGs input totals 4 2 2 2 3 2" xfId="22027" xr:uid="{0117BD4D-49B6-40CC-AAF9-B5308DE6F06D}"/>
    <cellStyle name="RIGs input totals 4 2 2 2 3 3" xfId="34111" xr:uid="{5730CB90-5EA5-4B2C-97FF-398AF35291E4}"/>
    <cellStyle name="RIGs input totals 4 2 2 2 4" xfId="26885" xr:uid="{DD481A09-3D5E-471D-8840-C842BBB2D5E0}"/>
    <cellStyle name="RIGs input totals 4 2 2 2 4 2" xfId="37256" xr:uid="{371F8529-9210-4B14-9B1D-F5F77DCE1675}"/>
    <cellStyle name="RIGs input totals 4 2 2 2 5" xfId="30928" xr:uid="{8E51FB02-7619-46CC-BE79-AB68B0DB205B}"/>
    <cellStyle name="RIGs input totals 4 2 2 2 6" xfId="13751" xr:uid="{B9FB3287-F50D-40B7-AF6F-9C5E6B7D8A9C}"/>
    <cellStyle name="RIGs input totals 4 2 2 3" xfId="8998" xr:uid="{C1363C5A-2FD1-4D48-B20C-1C3D5CD929C8}"/>
    <cellStyle name="RIGs input totals 4 2 2 3 2" xfId="20453" xr:uid="{7577EC34-22F4-4BE0-BD16-EAA35AD9424B}"/>
    <cellStyle name="RIGs input totals 4 2 2 3 3" xfId="32538" xr:uid="{C09FFC27-23EB-4447-88C5-4C064558C399}"/>
    <cellStyle name="RIGs input totals 4 2 2 4" xfId="8233" xr:uid="{2F286782-7717-4008-A38D-7F5C6328CAE1}"/>
    <cellStyle name="RIGs input totals 4 2 2 4 2" xfId="19688" xr:uid="{41F8031F-419C-4A51-BCF9-6962973E01FF}"/>
    <cellStyle name="RIGs input totals 4 2 2 4 3" xfId="31773" xr:uid="{E9715D97-DCD5-4CAE-8E99-9EA80D60552A}"/>
    <cellStyle name="RIGs input totals 4 2 2 5" xfId="29956" xr:uid="{1DE647BE-C37D-4C2B-B82E-0AB59B402A9F}"/>
    <cellStyle name="RIGs input totals 4 2 2 6" xfId="35002" xr:uid="{F4AA47C4-24F9-4221-B135-D6BD397855DF}"/>
    <cellStyle name="RIGs input totals 4 2 3" xfId="6561" xr:uid="{6D754DB0-E588-4C55-BEF8-F8031473F162}"/>
    <cellStyle name="RIGs input totals 4 2 3 2" xfId="7890" xr:uid="{51D1C2D5-11E6-421B-857C-7CFA1CFFA732}"/>
    <cellStyle name="RIGs input totals 4 2 3 2 2" xfId="10268" xr:uid="{73576125-2067-4C46-96E6-EB7FB63E11D1}"/>
    <cellStyle name="RIGs input totals 4 2 3 2 2 2" xfId="21723" xr:uid="{F1EF736F-2D83-4828-8B43-7B7D5F1D681E}"/>
    <cellStyle name="RIGs input totals 4 2 3 2 2 3" xfId="33807" xr:uid="{E211BD7D-37F4-4F5C-A276-A6ABA58A77F8}"/>
    <cellStyle name="RIGs input totals 4 2 3 2 3" xfId="11077" xr:uid="{B40A3C0D-CADD-4346-8AD2-62EEB00773BB}"/>
    <cellStyle name="RIGs input totals 4 2 3 2 3 2" xfId="22532" xr:uid="{AFCE0A66-5463-44FF-A54C-283E0F92B17E}"/>
    <cellStyle name="RIGs input totals 4 2 3 2 3 3" xfId="34616" xr:uid="{D4AAA0A2-4023-42ED-B0D7-7E02D778BB23}"/>
    <cellStyle name="RIGs input totals 4 2 3 2 4" xfId="27597" xr:uid="{954756CD-AF76-45CE-BC83-B5D09F801973}"/>
    <cellStyle name="RIGs input totals 4 2 3 2 4 2" xfId="37814" xr:uid="{10953A7F-473F-49F0-BCBB-80025B5C7AA1}"/>
    <cellStyle name="RIGs input totals 4 2 3 2 5" xfId="31499" xr:uid="{871D9E20-8B83-49D1-9D00-38339A4A93D6}"/>
    <cellStyle name="RIGs input totals 4 2 3 2 6" xfId="31147" xr:uid="{6324526A-46E9-44CD-9A5D-1A2CE10223DB}"/>
    <cellStyle name="RIGs input totals 4 2 3 3" xfId="9626" xr:uid="{1A6E53F8-539A-4F12-8668-8FA3D480EF81}"/>
    <cellStyle name="RIGs input totals 4 2 3 3 2" xfId="21081" xr:uid="{D72F1C1E-F49C-46E1-A420-E020EA2D5614}"/>
    <cellStyle name="RIGs input totals 4 2 3 3 3" xfId="33166" xr:uid="{5407F3BC-172E-4FCD-ACAE-B6500452AE1F}"/>
    <cellStyle name="RIGs input totals 4 2 3 4" xfId="10368" xr:uid="{23D74E34-3202-4F30-802A-41BBBEA8324A}"/>
    <cellStyle name="RIGs input totals 4 2 3 4 2" xfId="21823" xr:uid="{5F8CAFA2-DE3A-43FD-BC4E-5FF33B515E81}"/>
    <cellStyle name="RIGs input totals 4 2 3 4 3" xfId="33907" xr:uid="{D0E690DF-63DE-4D9D-A604-CAACAA636B36}"/>
    <cellStyle name="RIGs input totals 4 2 3 5" xfId="30551" xr:uid="{D41E8D63-1C77-4270-BA19-BCC7AF3FF1BA}"/>
    <cellStyle name="RIGs input totals 4 2 3 6" xfId="28686" xr:uid="{A08ABEC4-2DA9-44E8-A64C-86DA71328D92}"/>
    <cellStyle name="RIGs input totals 4 2 4" xfId="6947" xr:uid="{8BC1E0C0-E1DA-4569-AFCC-E5C7495F85D9}"/>
    <cellStyle name="RIGs input totals 4 2 4 2" xfId="11807" xr:uid="{6A53ED46-E6CE-4399-9177-0E89482982B1}"/>
    <cellStyle name="RIGs input totals 4 2 4 2 2" xfId="23262" xr:uid="{3DB369F7-B42E-4FD2-9166-83456EA90809}"/>
    <cellStyle name="RIGs input totals 4 2 4 2 3" xfId="34914" xr:uid="{C178053F-ADC4-43E9-867A-5EF62B581B50}"/>
    <cellStyle name="RIGs input totals 4 2 4 3" xfId="26672" xr:uid="{3C1486BE-DA70-480A-8692-59B8DAADA95D}"/>
    <cellStyle name="RIGs input totals 4 2 4 3 2" xfId="37111" xr:uid="{5BD07D56-2851-4E95-AF17-F51EE1882786}"/>
    <cellStyle name="RIGs input totals 4 2 4 4" xfId="18513" xr:uid="{B0E44497-3ED0-49FE-A5D2-C873D10DE203}"/>
    <cellStyle name="RIGs input totals 4 2 4 5" xfId="30774" xr:uid="{A5C2FB90-7D02-47C7-A5EF-972FBF81FDB9}"/>
    <cellStyle name="RIGs input totals 4 2 5" xfId="5462" xr:uid="{9EBAF603-AAE1-488D-BA8F-1A0A9CCA4C55}"/>
    <cellStyle name="RIGs input totals 4 2 5 2" xfId="25521" xr:uid="{E5D4598E-BB2B-4D25-97E8-94DC3E35665A}"/>
    <cellStyle name="RIGs input totals 4 2 5 2 2" xfId="36306" xr:uid="{221D7CB5-FED2-483C-A030-CDD40D28BBA0}"/>
    <cellStyle name="RIGs input totals 4 2 5 3" xfId="17246" xr:uid="{3D0C4EF1-3317-4762-8716-A7161ED4D311}"/>
    <cellStyle name="RIGs input totals 4 2 5 4" xfId="29762" xr:uid="{A610FF92-9A2A-4A2F-9330-6537C6904919}"/>
    <cellStyle name="RIGs input totals 4 2 6" xfId="27943" xr:uid="{DC9FB471-B2ED-4599-8708-A6C10D814B84}"/>
    <cellStyle name="RIGs input totals 4 3" xfId="5735" xr:uid="{9B7B382B-8B48-4068-A516-49245DB48CE9}"/>
    <cellStyle name="RIGs input totals 4 3 2" xfId="7168" xr:uid="{E5B006D8-B282-4D20-90E0-DA6E44810CB2}"/>
    <cellStyle name="RIGs input totals 4 3 2 2" xfId="9892" xr:uid="{21D5EAA3-425C-49D7-A776-868BA36B2641}"/>
    <cellStyle name="RIGs input totals 4 3 2 2 2" xfId="21347" xr:uid="{5A2522F4-AB68-4D4D-8435-5781E610ABC6}"/>
    <cellStyle name="RIGs input totals 4 3 2 2 3" xfId="33432" xr:uid="{3031D819-CED3-4043-9C2C-28018DAA8E15}"/>
    <cellStyle name="RIGs input totals 4 3 2 3" xfId="10571" xr:uid="{93D8B56E-2579-4AEF-A7BA-BA88DBA167A2}"/>
    <cellStyle name="RIGs input totals 4 3 2 3 2" xfId="22026" xr:uid="{D0618275-8477-4D36-B6C2-49C69467B938}"/>
    <cellStyle name="RIGs input totals 4 3 2 3 3" xfId="34110" xr:uid="{7EA9B517-15E7-49BE-BC87-51DFE702C207}"/>
    <cellStyle name="RIGs input totals 4 3 2 4" xfId="26884" xr:uid="{57653EEB-5585-415B-8450-114BC38AC77C}"/>
    <cellStyle name="RIGs input totals 4 3 2 4 2" xfId="37255" xr:uid="{30219CDF-2168-4E84-8035-56BAB46EA1AB}"/>
    <cellStyle name="RIGs input totals 4 3 2 5" xfId="30927" xr:uid="{8197D976-4161-4314-93D7-53D7B1E6A412}"/>
    <cellStyle name="RIGs input totals 4 3 2 6" xfId="29160" xr:uid="{832B8253-1EDD-4B5E-A445-77A032F56FDE}"/>
    <cellStyle name="RIGs input totals 4 3 3" xfId="8997" xr:uid="{FCC3F647-C151-47DE-B1D4-3267E2738C65}"/>
    <cellStyle name="RIGs input totals 4 3 3 2" xfId="20452" xr:uid="{2B52F9A7-BDBF-4C59-8053-BCE757B13A9F}"/>
    <cellStyle name="RIGs input totals 4 3 3 3" xfId="32537" xr:uid="{4C9F671E-5936-4662-B9CF-D08E0D82F2F3}"/>
    <cellStyle name="RIGs input totals 4 3 4" xfId="10144" xr:uid="{0DAD85C9-6715-4D0A-99B2-4319AB9107CE}"/>
    <cellStyle name="RIGs input totals 4 3 4 2" xfId="21599" xr:uid="{9DDCEB4C-9F55-42B7-A394-C7C5720F511D}"/>
    <cellStyle name="RIGs input totals 4 3 4 3" xfId="33683" xr:uid="{D7056B89-9AD0-490F-9E83-A4259E5187AA}"/>
    <cellStyle name="RIGs input totals 4 3 5" xfId="29955" xr:uid="{94B5B6E6-05E7-4E77-BC60-248E7D5A8B6E}"/>
    <cellStyle name="RIGs input totals 4 3 6" xfId="13747" xr:uid="{57836356-31EF-4932-B09C-06F7E9438E3A}"/>
    <cellStyle name="RIGs input totals 4 4" xfId="6560" xr:uid="{A3748F77-AFF7-4375-9BA0-1DF271FC18E4}"/>
    <cellStyle name="RIGs input totals 4 4 2" xfId="7889" xr:uid="{1E7C7979-CC2A-4A2E-B733-0BC4E530EC51}"/>
    <cellStyle name="RIGs input totals 4 4 2 2" xfId="10267" xr:uid="{408F9659-1765-431E-8775-9351211A156F}"/>
    <cellStyle name="RIGs input totals 4 4 2 2 2" xfId="21722" xr:uid="{34279286-6AF2-4C4A-A6ED-669B1C66A437}"/>
    <cellStyle name="RIGs input totals 4 4 2 2 3" xfId="33806" xr:uid="{D036B511-7FC0-4E45-AEA6-EFF6896C7DCE}"/>
    <cellStyle name="RIGs input totals 4 4 2 3" xfId="11076" xr:uid="{3123D126-EC02-481D-8586-50FFA70F6990}"/>
    <cellStyle name="RIGs input totals 4 4 2 3 2" xfId="22531" xr:uid="{1756F411-1987-4757-86E7-7BF2769B3332}"/>
    <cellStyle name="RIGs input totals 4 4 2 3 3" xfId="34615" xr:uid="{EE9A094C-7E5D-4FB5-87B6-2F259B183460}"/>
    <cellStyle name="RIGs input totals 4 4 2 4" xfId="27596" xr:uid="{52938467-D7E1-4011-88CA-581AF1799BAC}"/>
    <cellStyle name="RIGs input totals 4 4 2 4 2" xfId="37813" xr:uid="{7696BE9F-B5FD-4C64-82AD-047B7E0A5791}"/>
    <cellStyle name="RIGs input totals 4 4 2 5" xfId="31498" xr:uid="{485F2A97-3CA3-4794-9CA3-3245B6EDAAA5}"/>
    <cellStyle name="RIGs input totals 4 4 2 6" xfId="35213" xr:uid="{B4BBBED7-0E94-4BBD-921C-2011D066E06C}"/>
    <cellStyle name="RIGs input totals 4 4 3" xfId="9625" xr:uid="{9F1CBF9E-AE3F-43E0-B2C4-F801958E63B7}"/>
    <cellStyle name="RIGs input totals 4 4 3 2" xfId="21080" xr:uid="{D41BEC34-843E-4942-A702-ACF6A1A44494}"/>
    <cellStyle name="RIGs input totals 4 4 3 3" xfId="33165" xr:uid="{0F5B77EE-19F0-44FA-83B2-E87CEFF67D88}"/>
    <cellStyle name="RIGs input totals 4 4 4" xfId="10367" xr:uid="{76E6D839-3F9D-44F4-8A6B-187870852443}"/>
    <cellStyle name="RIGs input totals 4 4 4 2" xfId="21822" xr:uid="{63BD7BDF-A8B9-4C36-BAFF-4251D68EB1FB}"/>
    <cellStyle name="RIGs input totals 4 4 4 3" xfId="33906" xr:uid="{B6BA8152-3BB3-4E5E-AD45-B9C5AA4DE259}"/>
    <cellStyle name="RIGs input totals 4 4 5" xfId="30550" xr:uid="{D6F511A8-8304-4369-AE9C-8DC7D4D75A5F}"/>
    <cellStyle name="RIGs input totals 4 4 6" xfId="35938" xr:uid="{A951BC3C-7088-42B1-8185-B7B3E5D112FF}"/>
    <cellStyle name="RIGs input totals 4 5" xfId="6946" xr:uid="{66C124E7-E17F-43AA-A030-55DF9F3B0068}"/>
    <cellStyle name="RIGs input totals 4 5 2" xfId="11806" xr:uid="{FEA13BE8-958B-4CF5-9070-890EC6CFB9E5}"/>
    <cellStyle name="RIGs input totals 4 5 2 2" xfId="23261" xr:uid="{7F5A6A2C-8CCB-4E15-BCCF-37511E567D57}"/>
    <cellStyle name="RIGs input totals 4 5 2 3" xfId="34913" xr:uid="{0CD70C82-AB48-48E2-AA18-3054931FEE0B}"/>
    <cellStyle name="RIGs input totals 4 5 3" xfId="26671" xr:uid="{9C7823F6-4DFE-420B-84D1-11651871D94D}"/>
    <cellStyle name="RIGs input totals 4 5 3 2" xfId="37110" xr:uid="{50B76BC9-7526-4C05-B80C-3D5DAB0D535F}"/>
    <cellStyle name="RIGs input totals 4 5 4" xfId="18512" xr:uid="{5A9681D5-C7AB-4874-AD8D-0E5684F11812}"/>
    <cellStyle name="RIGs input totals 4 5 5" xfId="30773" xr:uid="{17A59BFD-7C8E-476D-B25B-422256F72529}"/>
    <cellStyle name="RIGs input totals 4 6" xfId="5461" xr:uid="{973C61BC-1A6E-43EB-ADCE-D8C3FC32B217}"/>
    <cellStyle name="RIGs input totals 4 6 2" xfId="25520" xr:uid="{F7ADF926-0AD2-4BED-A000-7749C7B29E7E}"/>
    <cellStyle name="RIGs input totals 4 6 2 2" xfId="36305" xr:uid="{F468211D-1997-4F31-A17B-CD2B44881ED0}"/>
    <cellStyle name="RIGs input totals 4 6 3" xfId="17245" xr:uid="{A49EE19A-BE6B-432A-A4D7-E8B349A04461}"/>
    <cellStyle name="RIGs input totals 4 6 4" xfId="29761" xr:uid="{2464EBDE-DF10-4C99-8FA0-4DD3A421F489}"/>
    <cellStyle name="RIGs input totals 4 7" xfId="27942" xr:uid="{FBE17EB1-CA75-4A9A-985C-9293991466F3}"/>
    <cellStyle name="RIGs input totals 4_3.15 Additional Data" xfId="6562" xr:uid="{48985D90-4E8E-4645-9486-64A2F2722D81}"/>
    <cellStyle name="RIGs input totals 47 2" xfId="1036" xr:uid="{DCC44F1D-ABFB-4300-A5B7-D4C58E579549}"/>
    <cellStyle name="RIGs input totals 47 2 2" xfId="13641" xr:uid="{2516655B-F701-4AFF-BA49-36780FF95EBE}"/>
    <cellStyle name="RIGs input totals 47 2 3" xfId="13917" xr:uid="{C111E7B2-2A74-4FF8-9536-618F4EE8FF70}"/>
    <cellStyle name="RIGs input totals 5" xfId="2240" xr:uid="{23BBC6BB-32EA-401A-A076-1EF700CD78E4}"/>
    <cellStyle name="RIGs input totals 5 2" xfId="2241" xr:uid="{31F5B368-9BC2-4E72-B26A-E8D29CA27815}"/>
    <cellStyle name="RIGs input totals 5 2 2" xfId="5587" xr:uid="{30054AE9-63C2-42FE-82F4-BD50B6F091F5}"/>
    <cellStyle name="RIGs input totals 5 2 2 2" xfId="5847" xr:uid="{BF2710AE-062B-412D-BFBD-D03E8336EC79}"/>
    <cellStyle name="RIGs input totals 5 2 2 2 2" xfId="7279" xr:uid="{D855E26E-1920-4CA7-95C7-D10AA5386010}"/>
    <cellStyle name="RIGs input totals 5 2 2 2 2 2" xfId="9953" xr:uid="{D84E2AED-E2CE-40FD-B9C0-9621383AFA6B}"/>
    <cellStyle name="RIGs input totals 5 2 2 2 2 2 2" xfId="21408" xr:uid="{0D42A3EA-88FE-4DE3-8B14-FBEF825F88E8}"/>
    <cellStyle name="RIGs input totals 5 2 2 2 2 2 3" xfId="33493" xr:uid="{5E338FDF-466C-45A6-8BBC-DAD9753F1FE6}"/>
    <cellStyle name="RIGs input totals 5 2 2 2 2 3" xfId="10679" xr:uid="{0D96177A-4701-4C1C-91D7-26CC7AFB8D24}"/>
    <cellStyle name="RIGs input totals 5 2 2 2 2 3 2" xfId="22134" xr:uid="{DAFC14A4-2893-4624-AD3E-84DEE3EDFA6B}"/>
    <cellStyle name="RIGs input totals 5 2 2 2 2 3 3" xfId="34218" xr:uid="{D10D3FD5-0CF4-405C-AC8F-6A4DD073F88A}"/>
    <cellStyle name="RIGs input totals 5 2 2 2 2 4" xfId="26995" xr:uid="{4FE5ECCF-096B-4E1A-A9F8-9B2EB9933D57}"/>
    <cellStyle name="RIGs input totals 5 2 2 2 2 4 2" xfId="37364" xr:uid="{7F91045E-FDAC-4165-8A3D-62EE4C9D9EED}"/>
    <cellStyle name="RIGs input totals 5 2 2 2 2 5" xfId="31036" xr:uid="{30669CED-E0A4-44B1-B100-D4F50D0AD2E6}"/>
    <cellStyle name="RIGs input totals 5 2 2 2 2 6" xfId="18178" xr:uid="{1EC6AB13-4F92-4056-9DFE-053C155AF40A}"/>
    <cellStyle name="RIGs input totals 5 2 2 2 3" xfId="9107" xr:uid="{D2BD0FF9-BB54-4E3D-9347-0B7C541D72A6}"/>
    <cellStyle name="RIGs input totals 5 2 2 2 3 2" xfId="20562" xr:uid="{EE91063E-A5FD-452D-A789-14BD4C679CAE}"/>
    <cellStyle name="RIGs input totals 5 2 2 2 3 3" xfId="32647" xr:uid="{A31A14F2-7F8B-4913-A400-AA2153A88DB3}"/>
    <cellStyle name="RIGs input totals 5 2 2 2 4" xfId="8636" xr:uid="{F7201568-9F1D-4CD3-8D8F-2B88A9E2BE03}"/>
    <cellStyle name="RIGs input totals 5 2 2 2 4 2" xfId="20091" xr:uid="{22E74CD0-EB86-4823-83E5-9A31AAB839E9}"/>
    <cellStyle name="RIGs input totals 5 2 2 2 4 3" xfId="32176" xr:uid="{5C994E39-1D28-4F95-877E-CA4D9080378D}"/>
    <cellStyle name="RIGs input totals 5 2 2 2 5" xfId="30065" xr:uid="{5329B09E-ED00-4AFF-92A5-6DC1E80F0E10}"/>
    <cellStyle name="RIGs input totals 5 2 2 2 6" xfId="28117" xr:uid="{B15BC010-CC33-4C44-9BBE-9D00E1E1ED7F}"/>
    <cellStyle name="RIGs input totals 5 2 2 3" xfId="6565" xr:uid="{54951B57-6E20-45D3-AEFC-55669C2B08E8}"/>
    <cellStyle name="RIGs input totals 5 2 2 3 2" xfId="7893" xr:uid="{133529CB-13DA-4E00-820D-0D9EF0B6F62D}"/>
    <cellStyle name="RIGs input totals 5 2 2 3 2 2" xfId="10271" xr:uid="{3EAC1FB3-1404-4C8C-BFAB-19BFCC9EA080}"/>
    <cellStyle name="RIGs input totals 5 2 2 3 2 2 2" xfId="21726" xr:uid="{A3C18338-0381-4424-B276-F901E1158C18}"/>
    <cellStyle name="RIGs input totals 5 2 2 3 2 2 3" xfId="33810" xr:uid="{F023AFE6-F6A3-4357-95A7-C2AE82AD0CC3}"/>
    <cellStyle name="RIGs input totals 5 2 2 3 2 3" xfId="11080" xr:uid="{4B1E2539-3D45-4C46-BFBB-215E09DD7D86}"/>
    <cellStyle name="RIGs input totals 5 2 2 3 2 3 2" xfId="22535" xr:uid="{C95C13C3-4DDA-4E9F-ABE3-FE1932915D13}"/>
    <cellStyle name="RIGs input totals 5 2 2 3 2 3 3" xfId="34619" xr:uid="{78E07590-BBE5-4C29-A588-1DD7A213D92B}"/>
    <cellStyle name="RIGs input totals 5 2 2 3 2 4" xfId="27600" xr:uid="{D500EC35-7A2A-4309-BD72-2F9658470CE2}"/>
    <cellStyle name="RIGs input totals 5 2 2 3 2 4 2" xfId="37817" xr:uid="{9DC87EE7-6DDB-4A19-826F-230A71C1F9D6}"/>
    <cellStyle name="RIGs input totals 5 2 2 3 2 5" xfId="31502" xr:uid="{E1C4A703-7BA5-467A-91B2-46F5E0D20430}"/>
    <cellStyle name="RIGs input totals 5 2 2 3 2 6" xfId="34672" xr:uid="{F603970F-E03D-40EA-8BCB-E17D6B55BDEB}"/>
    <cellStyle name="RIGs input totals 5 2 2 3 3" xfId="9629" xr:uid="{D1B0C391-E1CE-45EF-8A89-26565512D3AF}"/>
    <cellStyle name="RIGs input totals 5 2 2 3 3 2" xfId="21084" xr:uid="{07577F54-FE14-4E08-84CB-A92A43A46284}"/>
    <cellStyle name="RIGs input totals 5 2 2 3 3 3" xfId="33169" xr:uid="{FC917E08-FD5C-4FE3-A79B-641DA987C9EA}"/>
    <cellStyle name="RIGs input totals 5 2 2 3 4" xfId="10371" xr:uid="{B7DC23A8-1E97-4099-AA5D-185645231C24}"/>
    <cellStyle name="RIGs input totals 5 2 2 3 4 2" xfId="21826" xr:uid="{0170E269-A1C5-4C2E-BED7-9D4AC9B26AAF}"/>
    <cellStyle name="RIGs input totals 5 2 2 3 4 3" xfId="33910" xr:uid="{6EEA3B60-8D3C-4957-B1EE-F6A4B09E39C0}"/>
    <cellStyle name="RIGs input totals 5 2 2 3 5" xfId="30554" xr:uid="{B9D68934-BA8C-4348-8715-88EF8CBBDECD}"/>
    <cellStyle name="RIGs input totals 5 2 2 3 6" xfId="37667" xr:uid="{FB7BC593-DD81-4C37-B87A-CDD2B2EF8767}"/>
    <cellStyle name="RIGs input totals 5 2 2 4" xfId="7020" xr:uid="{591CEEDF-B536-4D25-9FEA-A545203AF122}"/>
    <cellStyle name="RIGs input totals 5 2 2 4 2" xfId="11871" xr:uid="{49203095-29A1-445E-AC82-B647D66D3A93}"/>
    <cellStyle name="RIGs input totals 5 2 2 4 2 2" xfId="23326" xr:uid="{ACB67A5C-26CD-46DA-883C-9E386206EC2B}"/>
    <cellStyle name="RIGs input totals 5 2 2 4 2 3" xfId="34977" xr:uid="{18AE5993-7366-4502-903E-CC72A75851B2}"/>
    <cellStyle name="RIGs input totals 5 2 2 4 3" xfId="26736" xr:uid="{0D919B1E-8826-4ADB-BD97-940FBDE4E830}"/>
    <cellStyle name="RIGs input totals 5 2 2 4 3 2" xfId="37174" xr:uid="{EDB03C7C-E54C-4CDE-9840-1250A11DD485}"/>
    <cellStyle name="RIGs input totals 5 2 2 4 4" xfId="18582" xr:uid="{4ECECBAB-EF86-427D-8C82-6BAFD373A0E7}"/>
    <cellStyle name="RIGs input totals 5 2 2 4 5" xfId="30846" xr:uid="{5E287E57-7390-4337-81CD-5AC67118E2A5}"/>
    <cellStyle name="RIGs input totals 5 2 2 5" xfId="29876" xr:uid="{16585F0B-FCC4-49BB-8980-7065AF7C6BBA}"/>
    <cellStyle name="RIGs input totals 5 2 3" xfId="5738" xr:uid="{85351632-028D-4CED-8280-A7983FD4B7E7}"/>
    <cellStyle name="RIGs input totals 5 2 3 2" xfId="7171" xr:uid="{99F6D7CA-B069-45C0-8A54-BF546485A980}"/>
    <cellStyle name="RIGs input totals 5 2 3 2 2" xfId="9895" xr:uid="{D03C1CC2-6A57-44F1-84B3-4B73705B90F0}"/>
    <cellStyle name="RIGs input totals 5 2 3 2 2 2" xfId="21350" xr:uid="{C738400B-D2A3-42F9-ADEC-FE5252FED505}"/>
    <cellStyle name="RIGs input totals 5 2 3 2 2 3" xfId="33435" xr:uid="{F19F49B1-E327-4B4E-A975-7038E12ADB93}"/>
    <cellStyle name="RIGs input totals 5 2 3 2 3" xfId="10574" xr:uid="{44307E41-DB2E-4875-87E1-40076569E666}"/>
    <cellStyle name="RIGs input totals 5 2 3 2 3 2" xfId="22029" xr:uid="{0EF0DFB0-2C8C-47E5-8C8D-CCDF3FC40240}"/>
    <cellStyle name="RIGs input totals 5 2 3 2 3 3" xfId="34113" xr:uid="{1D044757-F133-462A-A736-05340041BB01}"/>
    <cellStyle name="RIGs input totals 5 2 3 2 4" xfId="26887" xr:uid="{C2297139-CC3F-435C-8604-250F7EE1F550}"/>
    <cellStyle name="RIGs input totals 5 2 3 2 4 2" xfId="37258" xr:uid="{40A25486-5D75-4106-BE90-CD35D1C2DA52}"/>
    <cellStyle name="RIGs input totals 5 2 3 2 5" xfId="30930" xr:uid="{7864B82A-59DA-4983-8D16-0AF27E64034E}"/>
    <cellStyle name="RIGs input totals 5 2 3 2 6" xfId="30503" xr:uid="{A6441D0A-6DA9-4623-9703-5623A3B85597}"/>
    <cellStyle name="RIGs input totals 5 2 3 3" xfId="9000" xr:uid="{3645B415-F9F8-4971-82DD-4254A5856D93}"/>
    <cellStyle name="RIGs input totals 5 2 3 3 2" xfId="20455" xr:uid="{4ACBC315-78B0-4615-AD2A-2205351DB370}"/>
    <cellStyle name="RIGs input totals 5 2 3 3 3" xfId="32540" xr:uid="{59693E71-9062-4EC0-940A-390409690623}"/>
    <cellStyle name="RIGs input totals 5 2 3 4" xfId="4077" xr:uid="{A885E3DB-0956-4472-99B7-225912DC8588}"/>
    <cellStyle name="RIGs input totals 5 2 3 4 2" xfId="15862" xr:uid="{7DF7FE49-C61B-4118-A760-2E10F0E423C7}"/>
    <cellStyle name="RIGs input totals 5 2 3 4 3" xfId="28907" xr:uid="{1B921E75-ACDF-4448-BAE3-BFCEB41EB03B}"/>
    <cellStyle name="RIGs input totals 5 2 3 5" xfId="29958" xr:uid="{00296C64-8868-4423-9105-AC34ED9206CD}"/>
    <cellStyle name="RIGs input totals 5 2 3 6" xfId="34862" xr:uid="{580F283B-297C-4162-9F4C-3A4DA914813C}"/>
    <cellStyle name="RIGs input totals 5 2 4" xfId="6564" xr:uid="{2D3A923A-1276-4275-B271-5019C6740881}"/>
    <cellStyle name="RIGs input totals 5 2 4 2" xfId="7892" xr:uid="{1E8849EE-E224-4778-B184-5D608306F961}"/>
    <cellStyle name="RIGs input totals 5 2 4 2 2" xfId="10270" xr:uid="{FE622D6E-616F-400D-947E-B9B543CC3582}"/>
    <cellStyle name="RIGs input totals 5 2 4 2 2 2" xfId="21725" xr:uid="{FA10B3AE-DEBA-4D19-A8B3-C1F43A02298C}"/>
    <cellStyle name="RIGs input totals 5 2 4 2 2 3" xfId="33809" xr:uid="{CE68CDA7-A6CB-48D6-B5D5-8091CFFE94C7}"/>
    <cellStyle name="RIGs input totals 5 2 4 2 3" xfId="11079" xr:uid="{E219C973-79EC-489D-8033-3F60011D39C2}"/>
    <cellStyle name="RIGs input totals 5 2 4 2 3 2" xfId="22534" xr:uid="{B1B6399A-CD03-4E9E-9C46-5A9674BB6F66}"/>
    <cellStyle name="RIGs input totals 5 2 4 2 3 3" xfId="34618" xr:uid="{01083821-B805-4C78-B695-0F3C8559C9BB}"/>
    <cellStyle name="RIGs input totals 5 2 4 2 4" xfId="27599" xr:uid="{2D2CC701-3917-4EF9-9FB6-DAAA4FC159B0}"/>
    <cellStyle name="RIGs input totals 5 2 4 2 4 2" xfId="37816" xr:uid="{92E1F54D-3346-494C-B9A3-48B3B2E2B782}"/>
    <cellStyle name="RIGs input totals 5 2 4 2 5" xfId="31501" xr:uid="{04D30B37-E431-4CC9-90F6-6DC14C605DBE}"/>
    <cellStyle name="RIGs input totals 5 2 4 2 6" xfId="35667" xr:uid="{23E36597-C289-4FF8-B669-1ADD1A58B7B1}"/>
    <cellStyle name="RIGs input totals 5 2 4 3" xfId="9628" xr:uid="{D0297A56-47F3-469B-AEB5-60EC5D0D183F}"/>
    <cellStyle name="RIGs input totals 5 2 4 3 2" xfId="21083" xr:uid="{686F7E6F-CB69-40E6-AD65-EFD0F654C9CD}"/>
    <cellStyle name="RIGs input totals 5 2 4 3 3" xfId="33168" xr:uid="{E146764A-8D08-4A47-8332-4D02CC3A75EC}"/>
    <cellStyle name="RIGs input totals 5 2 4 4" xfId="10370" xr:uid="{4EA9FF8D-F620-4B71-B12E-D9E3E5A84163}"/>
    <cellStyle name="RIGs input totals 5 2 4 4 2" xfId="21825" xr:uid="{479484EC-9909-4792-B1AC-FF929B262683}"/>
    <cellStyle name="RIGs input totals 5 2 4 4 3" xfId="33909" xr:uid="{B12DEB29-52BC-4FE5-AC1E-E27EDD6659C9}"/>
    <cellStyle name="RIGs input totals 5 2 4 5" xfId="30553" xr:uid="{22000FB0-DC81-4CB0-BB16-7982189D62EE}"/>
    <cellStyle name="RIGs input totals 5 2 4 6" xfId="27731" xr:uid="{C53D5C24-BCE1-40A9-B7BF-B5601FD9CC8C}"/>
    <cellStyle name="RIGs input totals 5 2 5" xfId="6949" xr:uid="{70187567-FF5E-4FE1-8A62-C5BFBA9818E3}"/>
    <cellStyle name="RIGs input totals 5 2 5 2" xfId="11809" xr:uid="{A251BD57-C5D7-4A74-BA24-ECC279D90B59}"/>
    <cellStyle name="RIGs input totals 5 2 5 2 2" xfId="23264" xr:uid="{8654B9EC-0DE8-4871-8DEB-44A304BA1306}"/>
    <cellStyle name="RIGs input totals 5 2 5 2 3" xfId="34916" xr:uid="{6BA1BBBA-9D95-4657-A528-8FA8B5559969}"/>
    <cellStyle name="RIGs input totals 5 2 5 3" xfId="26674" xr:uid="{F8256B37-4034-4B3D-B08F-F646E55182D2}"/>
    <cellStyle name="RIGs input totals 5 2 5 3 2" xfId="37113" xr:uid="{8FF649DB-E399-4ABB-926E-7A820D88D6B4}"/>
    <cellStyle name="RIGs input totals 5 2 5 4" xfId="18515" xr:uid="{5D689548-2234-4E88-8A7B-10C095A865C8}"/>
    <cellStyle name="RIGs input totals 5 2 5 5" xfId="30776" xr:uid="{38402D7F-977A-4DD4-A901-FB383C959C1B}"/>
    <cellStyle name="RIGs input totals 5 2 6" xfId="5464" xr:uid="{04F7B0E9-2AC7-40F0-A975-6EB2D8565527}"/>
    <cellStyle name="RIGs input totals 5 2 6 2" xfId="25523" xr:uid="{03F18D60-DC50-4FCA-B5DF-FFEFF79D1444}"/>
    <cellStyle name="RIGs input totals 5 2 6 2 2" xfId="36308" xr:uid="{77F8E572-5A3E-40F0-94C4-8CA59C1398F0}"/>
    <cellStyle name="RIGs input totals 5 2 6 3" xfId="17248" xr:uid="{424B1EFB-C834-413B-84D3-774AF08CF7E4}"/>
    <cellStyle name="RIGs input totals 5 2 6 4" xfId="29764" xr:uid="{02CC6308-1FF3-4B7B-AA57-F4802D83604B}"/>
    <cellStyle name="RIGs input totals 5 2 7" xfId="27945" xr:uid="{8E1BF40C-F960-4EBE-918B-E8C596E22CD5}"/>
    <cellStyle name="RIGs input totals 5 2_3.15 Additional Data" xfId="6566" xr:uid="{E21BD9D5-DA2C-4BC8-B569-2BA57AC7B7C4}"/>
    <cellStyle name="RIGs input totals 5 3" xfId="5737" xr:uid="{7B009CF3-1741-4D68-9020-A47F87F2D0AB}"/>
    <cellStyle name="RIGs input totals 5 3 2" xfId="7170" xr:uid="{22357886-D9C2-40EA-818A-D79E6FA9806D}"/>
    <cellStyle name="RIGs input totals 5 3 2 2" xfId="9894" xr:uid="{5683FC2F-39C6-4551-88DB-EA0380E7A35B}"/>
    <cellStyle name="RIGs input totals 5 3 2 2 2" xfId="21349" xr:uid="{0C0C0DA7-02F6-479C-AB7E-54EF509D6BA7}"/>
    <cellStyle name="RIGs input totals 5 3 2 2 3" xfId="33434" xr:uid="{3F362A17-F8F6-46CA-9B90-A575A5715F7D}"/>
    <cellStyle name="RIGs input totals 5 3 2 3" xfId="10573" xr:uid="{0B170072-0276-4271-B0C0-B5755C19DD93}"/>
    <cellStyle name="RIGs input totals 5 3 2 3 2" xfId="22028" xr:uid="{92B96298-B45F-4332-A50D-AA95A15522BA}"/>
    <cellStyle name="RIGs input totals 5 3 2 3 3" xfId="34112" xr:uid="{D9AC0565-5C44-4CE3-BE24-5211E9AE6818}"/>
    <cellStyle name="RIGs input totals 5 3 2 4" xfId="26886" xr:uid="{41D2E75C-953F-44A0-A523-33CC4FD96F1F}"/>
    <cellStyle name="RIGs input totals 5 3 2 4 2" xfId="37257" xr:uid="{FF726F4B-C3BA-4792-BD48-A5E54498B0AC}"/>
    <cellStyle name="RIGs input totals 5 3 2 5" xfId="30929" xr:uid="{AEBF64F5-CABE-4866-A992-516E9C019EC6}"/>
    <cellStyle name="RIGs input totals 5 3 2 6" xfId="27792" xr:uid="{812ABE19-595B-407E-9B35-68FF2EC660F6}"/>
    <cellStyle name="RIGs input totals 5 3 3" xfId="8999" xr:uid="{1699B819-C05B-4C9A-BF45-9718F6658ABA}"/>
    <cellStyle name="RIGs input totals 5 3 3 2" xfId="20454" xr:uid="{A1B35267-773A-48D0-909B-59F5C01F70BD}"/>
    <cellStyle name="RIGs input totals 5 3 3 3" xfId="32539" xr:uid="{B8197C3C-42C4-46A9-91AB-AD42ED427650}"/>
    <cellStyle name="RIGs input totals 5 3 4" xfId="8039" xr:uid="{2D061F24-9C31-44E7-B604-63C89A0AE3AE}"/>
    <cellStyle name="RIGs input totals 5 3 4 2" xfId="19494" xr:uid="{634E80DE-86CE-4AAF-ACA5-5FA172A8648D}"/>
    <cellStyle name="RIGs input totals 5 3 4 3" xfId="31579" xr:uid="{AFE74B8C-22EC-45EF-8E28-2820F2DB260D}"/>
    <cellStyle name="RIGs input totals 5 3 5" xfId="29957" xr:uid="{EB7F8306-E13D-4C28-A794-8277154A94D6}"/>
    <cellStyle name="RIGs input totals 5 3 6" xfId="13884" xr:uid="{D1A63E8E-3DF3-4AC5-A2E0-6EAAC378B3A5}"/>
    <cellStyle name="RIGs input totals 5 4" xfId="6563" xr:uid="{92A97A28-4985-4B4A-B2E3-A47C3727F19F}"/>
    <cellStyle name="RIGs input totals 5 4 2" xfId="7891" xr:uid="{958698C9-83BE-4110-98AA-070D6A099677}"/>
    <cellStyle name="RIGs input totals 5 4 2 2" xfId="10269" xr:uid="{8909A49D-1F67-401A-A351-B5F5257BF44C}"/>
    <cellStyle name="RIGs input totals 5 4 2 2 2" xfId="21724" xr:uid="{34F70D49-38BD-4142-97C9-5D4BB4509996}"/>
    <cellStyle name="RIGs input totals 5 4 2 2 3" xfId="33808" xr:uid="{487BBD44-2565-42DE-BD59-44B68E76A63B}"/>
    <cellStyle name="RIGs input totals 5 4 2 3" xfId="11078" xr:uid="{E9DDADFF-694A-4132-81F8-A090C51D6A49}"/>
    <cellStyle name="RIGs input totals 5 4 2 3 2" xfId="22533" xr:uid="{0258690B-BB7B-4CDA-B747-5C4B2E8728B4}"/>
    <cellStyle name="RIGs input totals 5 4 2 3 3" xfId="34617" xr:uid="{400AC7CD-AD07-4F90-906D-1F1A04914100}"/>
    <cellStyle name="RIGs input totals 5 4 2 4" xfId="27598" xr:uid="{F7AEB1A9-2E6A-43D5-AAB3-14F7DC7DF1A5}"/>
    <cellStyle name="RIGs input totals 5 4 2 4 2" xfId="37815" xr:uid="{D4179F45-6328-4813-BF9D-F74D547C94FA}"/>
    <cellStyle name="RIGs input totals 5 4 2 5" xfId="31500" xr:uid="{6B6789E9-3814-4349-9349-38A5A62E6012}"/>
    <cellStyle name="RIGs input totals 5 4 2 6" xfId="28130" xr:uid="{797D8D37-106E-4BDE-821A-9A3E5AD02EEB}"/>
    <cellStyle name="RIGs input totals 5 4 3" xfId="9627" xr:uid="{DB43A727-313E-4F62-B1A3-70D295C8CE2F}"/>
    <cellStyle name="RIGs input totals 5 4 3 2" xfId="21082" xr:uid="{2A3188B5-3F4D-470B-8392-369A5BDFE8BA}"/>
    <cellStyle name="RIGs input totals 5 4 3 3" xfId="33167" xr:uid="{29DDD66A-AD14-4C97-B7DD-3924C3D4EA70}"/>
    <cellStyle name="RIGs input totals 5 4 4" xfId="10369" xr:uid="{0E13CF9A-1CB4-404C-B467-21E5AF992FAA}"/>
    <cellStyle name="RIGs input totals 5 4 4 2" xfId="21824" xr:uid="{C529C210-08D4-4829-A839-95F192EC2ECC}"/>
    <cellStyle name="RIGs input totals 5 4 4 3" xfId="33908" xr:uid="{608D6D8A-58E0-4E03-B8E4-1675DBE7BFB4}"/>
    <cellStyle name="RIGs input totals 5 4 5" xfId="30552" xr:uid="{1CF53C09-1C44-4F76-943F-7602C89161EB}"/>
    <cellStyle name="RIGs input totals 5 4 6" xfId="36234" xr:uid="{BC340FC8-F4B6-480E-A501-E3F6702098DF}"/>
    <cellStyle name="RIGs input totals 5 5" xfId="6948" xr:uid="{CA11DD81-7890-4EF7-860B-D2E981C5D7FA}"/>
    <cellStyle name="RIGs input totals 5 5 2" xfId="11808" xr:uid="{CD3F1B85-7E2F-4A5A-897E-0478268F74C0}"/>
    <cellStyle name="RIGs input totals 5 5 2 2" xfId="23263" xr:uid="{384C5921-DC54-4211-AC52-122ABD65B204}"/>
    <cellStyle name="RIGs input totals 5 5 2 3" xfId="34915" xr:uid="{8B7FD14A-B581-4E1D-B4BE-9A36AEB3AEDB}"/>
    <cellStyle name="RIGs input totals 5 5 3" xfId="26673" xr:uid="{116D5DC0-6D13-497A-A0AC-ABDB1802057E}"/>
    <cellStyle name="RIGs input totals 5 5 3 2" xfId="37112" xr:uid="{2FFE7181-49F3-429F-9562-9A448C61C822}"/>
    <cellStyle name="RIGs input totals 5 5 4" xfId="18514" xr:uid="{DF223DCD-BC55-4998-B121-CBB560E5344C}"/>
    <cellStyle name="RIGs input totals 5 5 5" xfId="30775" xr:uid="{63F96C66-3DDF-497A-9421-C1140C62D3C6}"/>
    <cellStyle name="RIGs input totals 5 6" xfId="5463" xr:uid="{AB7870E9-AA0D-4CFA-9947-1E9C0B97CDF6}"/>
    <cellStyle name="RIGs input totals 5 6 2" xfId="25522" xr:uid="{C7838B6A-323B-4B66-B877-5DD28DF83B07}"/>
    <cellStyle name="RIGs input totals 5 6 2 2" xfId="36307" xr:uid="{42A00B1F-1D14-4302-B473-2D231A31FDBA}"/>
    <cellStyle name="RIGs input totals 5 6 3" xfId="17247" xr:uid="{F130BD27-6931-4726-9701-54C4FC32CAB2}"/>
    <cellStyle name="RIGs input totals 5 6 4" xfId="29763" xr:uid="{53784E5C-2317-4D41-A091-99F24AC69FD7}"/>
    <cellStyle name="RIGs input totals 5 7" xfId="27944" xr:uid="{B7762A6D-7CB1-41A9-B9D4-58B247EB375A}"/>
    <cellStyle name="RIGs input totals 5_3.15 Additional Data" xfId="6567" xr:uid="{6E33E431-E9EC-4E1E-871E-014020C6E067}"/>
    <cellStyle name="RIGs input totals 6" xfId="2242" xr:uid="{282C7142-637A-4CB3-9425-78882D858F44}"/>
    <cellStyle name="RIGs input totals 6 2" xfId="5739" xr:uid="{1294EA2E-F8CC-41F9-8786-D0ABE91FEA3C}"/>
    <cellStyle name="RIGs input totals 6 2 2" xfId="7172" xr:uid="{15F7893F-0334-4311-8FE9-51EBC3C86759}"/>
    <cellStyle name="RIGs input totals 6 2 2 2" xfId="9896" xr:uid="{646AB0D0-770A-4020-93F2-52B8A5314136}"/>
    <cellStyle name="RIGs input totals 6 2 2 2 2" xfId="21351" xr:uid="{F2D6A280-2597-4DC6-9AD1-689ECB14A11E}"/>
    <cellStyle name="RIGs input totals 6 2 2 2 3" xfId="33436" xr:uid="{97963591-5CD8-4192-B476-4895B53B3106}"/>
    <cellStyle name="RIGs input totals 6 2 2 3" xfId="10575" xr:uid="{9A393575-3F94-4BFB-B6F8-527875103566}"/>
    <cellStyle name="RIGs input totals 6 2 2 3 2" xfId="22030" xr:uid="{A561F345-30E9-4CFA-BAB3-D1DB42B4DE3E}"/>
    <cellStyle name="RIGs input totals 6 2 2 3 3" xfId="34114" xr:uid="{0B1813CD-77A3-4BE3-9679-CE805877AEF7}"/>
    <cellStyle name="RIGs input totals 6 2 2 4" xfId="26888" xr:uid="{3F75F896-0537-4D33-B90E-029ACFF321FF}"/>
    <cellStyle name="RIGs input totals 6 2 2 4 2" xfId="37259" xr:uid="{267B25A2-A009-47E0-8D64-B0BCE2396C1E}"/>
    <cellStyle name="RIGs input totals 6 2 2 5" xfId="30931" xr:uid="{FCD5C985-48D3-47CF-A304-BDF832316CBC}"/>
    <cellStyle name="RIGs input totals 6 2 2 6" xfId="30195" xr:uid="{A668AFF3-FF5D-44A9-8C7D-8403134B4F9B}"/>
    <cellStyle name="RIGs input totals 6 2 3" xfId="9001" xr:uid="{D05788DB-C875-4C24-AD58-16A2C40CDAFB}"/>
    <cellStyle name="RIGs input totals 6 2 3 2" xfId="20456" xr:uid="{033C6576-8ACB-4663-BEAE-491694C45431}"/>
    <cellStyle name="RIGs input totals 6 2 3 3" xfId="32541" xr:uid="{4EBC33AD-A299-41A9-9BA7-1E08EE25D507}"/>
    <cellStyle name="RIGs input totals 6 2 4" xfId="8768" xr:uid="{BF90EAAF-CA83-47A4-A2A7-46D5B84CF0E2}"/>
    <cellStyle name="RIGs input totals 6 2 4 2" xfId="20223" xr:uid="{50263A99-FDC8-406B-9E18-DC9F7B7B53E4}"/>
    <cellStyle name="RIGs input totals 6 2 4 3" xfId="32308" xr:uid="{CC330FD7-F66E-4F01-8CF5-B0E1F72D877B}"/>
    <cellStyle name="RIGs input totals 6 2 5" xfId="29959" xr:uid="{559C6C24-96C7-4AF5-A93B-2F5102526071}"/>
    <cellStyle name="RIGs input totals 6 2 6" xfId="13710" xr:uid="{20E8434B-BB91-4917-B16B-66A2D24FD658}"/>
    <cellStyle name="RIGs input totals 6 3" xfId="6568" xr:uid="{00A01B52-B1D5-4FDE-B39B-C7C8F290739E}"/>
    <cellStyle name="RIGs input totals 6 3 2" xfId="7894" xr:uid="{1C5B57D8-412D-49AA-929E-E729D7C3B1CC}"/>
    <cellStyle name="RIGs input totals 6 3 2 2" xfId="10272" xr:uid="{7DE2C770-19A2-4A89-AB02-D8D99F730DA2}"/>
    <cellStyle name="RIGs input totals 6 3 2 2 2" xfId="21727" xr:uid="{CD995B28-E831-41EB-80D8-FDC79A563C46}"/>
    <cellStyle name="RIGs input totals 6 3 2 2 3" xfId="33811" xr:uid="{4A00928B-6A9F-4F46-BCB7-32B2C08365BD}"/>
    <cellStyle name="RIGs input totals 6 3 2 3" xfId="11081" xr:uid="{24A9C0FD-293D-441B-B07F-1E3A833C7BFD}"/>
    <cellStyle name="RIGs input totals 6 3 2 3 2" xfId="22536" xr:uid="{CB6F3ECC-E133-481A-BE61-62AD7FAB6A85}"/>
    <cellStyle name="RIGs input totals 6 3 2 3 3" xfId="34620" xr:uid="{A6031A4F-5D9E-4F90-AF02-3B45FF1EEE47}"/>
    <cellStyle name="RIGs input totals 6 3 2 4" xfId="27601" xr:uid="{27E16BED-F304-4C4E-A519-3BC8526EBA02}"/>
    <cellStyle name="RIGs input totals 6 3 2 4 2" xfId="37818" xr:uid="{CC3AD3FC-E0B9-4E1F-867F-E500FC59DC8D}"/>
    <cellStyle name="RIGs input totals 6 3 2 5" xfId="31503" xr:uid="{1E11F872-AADC-45B8-A27E-82326D4BC656}"/>
    <cellStyle name="RIGs input totals 6 3 2 6" xfId="29116" xr:uid="{80056448-D8D5-42E1-ABBB-D8E9D7518569}"/>
    <cellStyle name="RIGs input totals 6 3 3" xfId="9630" xr:uid="{4C58D800-9E31-46EA-8970-6474C4F534A8}"/>
    <cellStyle name="RIGs input totals 6 3 3 2" xfId="21085" xr:uid="{3531565F-04D5-45BF-8CD5-4F4DB917D64A}"/>
    <cellStyle name="RIGs input totals 6 3 3 3" xfId="33170" xr:uid="{F13DF32E-5086-4D5C-AF8A-135D34691DEC}"/>
    <cellStyle name="RIGs input totals 6 3 4" xfId="10372" xr:uid="{39118B7A-6D9A-4E55-9D9F-46C9BEB37867}"/>
    <cellStyle name="RIGs input totals 6 3 4 2" xfId="21827" xr:uid="{2418AA0C-2412-4E88-AFFE-AA9B0B0A85EE}"/>
    <cellStyle name="RIGs input totals 6 3 4 3" xfId="33911" xr:uid="{2C720ED8-F2B9-4435-9FAD-917B03261E16}"/>
    <cellStyle name="RIGs input totals 6 3 5" xfId="30555" xr:uid="{7EC013E7-707D-48E0-B069-AD9B0B52806C}"/>
    <cellStyle name="RIGs input totals 6 3 6" xfId="28149" xr:uid="{F6FE3A8A-DFAD-4642-A93E-85A32E3148AF}"/>
    <cellStyle name="RIGs input totals 6 4" xfId="6950" xr:uid="{BB8CBB44-B03C-4F01-9F35-BFEB43C5E493}"/>
    <cellStyle name="RIGs input totals 6 4 2" xfId="11810" xr:uid="{8262176B-C7C1-4DDC-B1DF-152FC42B9A84}"/>
    <cellStyle name="RIGs input totals 6 4 2 2" xfId="23265" xr:uid="{29A7A017-D400-4B4D-AB8C-8E10EA92296F}"/>
    <cellStyle name="RIGs input totals 6 4 2 3" xfId="34917" xr:uid="{25E801E1-5072-4081-813C-1DB2F400932E}"/>
    <cellStyle name="RIGs input totals 6 4 3" xfId="26675" xr:uid="{6BB7D780-8EDC-4DE4-A19D-BACD8BDEDF06}"/>
    <cellStyle name="RIGs input totals 6 4 3 2" xfId="37114" xr:uid="{3696FC1F-CBB9-4714-9D7F-A8628B7841E6}"/>
    <cellStyle name="RIGs input totals 6 4 4" xfId="18516" xr:uid="{1943BB7A-F60C-401E-B016-4A00EC45F093}"/>
    <cellStyle name="RIGs input totals 6 4 5" xfId="30777" xr:uid="{8093C99B-BE1D-444E-AE9F-420AA696CF92}"/>
    <cellStyle name="RIGs input totals 6 5" xfId="5465" xr:uid="{E07FC77D-152B-4990-A8FB-28A03E5AF8F2}"/>
    <cellStyle name="RIGs input totals 6 5 2" xfId="25524" xr:uid="{BEB7816A-3CC6-4E14-A982-F2C1F046E6C4}"/>
    <cellStyle name="RIGs input totals 6 5 2 2" xfId="36309" xr:uid="{C86088B1-BB5F-42B1-970A-AF437AF842FB}"/>
    <cellStyle name="RIGs input totals 6 5 3" xfId="17249" xr:uid="{3AECC4C4-E534-47BE-9C28-A57B9BBF63E3}"/>
    <cellStyle name="RIGs input totals 6 5 4" xfId="29765" xr:uid="{3C129681-D97E-4549-B4D5-B51758A712C8}"/>
    <cellStyle name="RIGs input totals 6 6" xfId="27946" xr:uid="{3503C65A-283E-4C9F-8300-42771585479C}"/>
    <cellStyle name="RIGs input totals 7" xfId="2243" xr:uid="{603F3AE8-C10A-4B6E-BB36-6011C8243ADD}"/>
    <cellStyle name="RIGs input totals 7 2" xfId="5740" xr:uid="{6CE1F2D8-1E08-499B-AD14-E34E344C1ED2}"/>
    <cellStyle name="RIGs input totals 7 2 2" xfId="7173" xr:uid="{17FE0947-9057-49C1-B170-E7588CF0F33A}"/>
    <cellStyle name="RIGs input totals 7 2 2 2" xfId="9897" xr:uid="{64F21C69-AC96-4545-A736-150BE2656A0D}"/>
    <cellStyle name="RIGs input totals 7 2 2 2 2" xfId="21352" xr:uid="{FA5505E1-B951-4ABD-8F25-AEE26A95CC93}"/>
    <cellStyle name="RIGs input totals 7 2 2 2 3" xfId="33437" xr:uid="{0DBBE7B9-57D4-4721-A29B-1E904D1AF003}"/>
    <cellStyle name="RIGs input totals 7 2 2 3" xfId="10576" xr:uid="{9C8AFAC0-03FB-41F7-AC4A-204C4AAE1264}"/>
    <cellStyle name="RIGs input totals 7 2 2 3 2" xfId="22031" xr:uid="{4D8C53CE-72BE-41F3-8474-3DC3324ED4C0}"/>
    <cellStyle name="RIGs input totals 7 2 2 3 3" xfId="34115" xr:uid="{D9971641-266A-464E-9DA6-6CCAD19C7FA9}"/>
    <cellStyle name="RIGs input totals 7 2 2 4" xfId="26889" xr:uid="{0CB8CF3F-96A9-44A6-9741-3D5D062F58EC}"/>
    <cellStyle name="RIGs input totals 7 2 2 4 2" xfId="37260" xr:uid="{068464E3-84C4-46E1-A3A5-894FA2918DC3}"/>
    <cellStyle name="RIGs input totals 7 2 2 5" xfId="30932" xr:uid="{950A47F9-5017-44EE-9654-BB9A6C8D79BC}"/>
    <cellStyle name="RIGs input totals 7 2 2 6" xfId="31154" xr:uid="{3460A237-6E83-49FD-A607-985370FF50B6}"/>
    <cellStyle name="RIGs input totals 7 2 3" xfId="9002" xr:uid="{792146CB-665F-4393-87A8-4DB84A838E41}"/>
    <cellStyle name="RIGs input totals 7 2 3 2" xfId="20457" xr:uid="{4C252BCF-946A-4F34-8331-631C7449742A}"/>
    <cellStyle name="RIGs input totals 7 2 3 3" xfId="32542" xr:uid="{F1845F2A-2E34-444B-B2F7-2806D6AC35D8}"/>
    <cellStyle name="RIGs input totals 7 2 4" xfId="9731" xr:uid="{592E0496-97E5-41A0-8383-4A43ED1162D0}"/>
    <cellStyle name="RIGs input totals 7 2 4 2" xfId="21186" xr:uid="{EAE03710-42D8-4FEE-AB0F-AD4D23DDAD87}"/>
    <cellStyle name="RIGs input totals 7 2 4 3" xfId="33271" xr:uid="{3386EB1D-8F8D-40F2-9A1B-703AF5B68523}"/>
    <cellStyle name="RIGs input totals 7 2 5" xfId="29960" xr:uid="{E9155E5C-6D55-4288-ABC2-E483B1F8BEE4}"/>
    <cellStyle name="RIGs input totals 7 2 6" xfId="35680" xr:uid="{3CD1D859-88FB-46D7-8BCA-B6E47E15709E}"/>
    <cellStyle name="RIGs input totals 7 3" xfId="6719" xr:uid="{B62219FD-2096-465F-B6B7-51CAF25A06DD}"/>
    <cellStyle name="RIGs input totals 7 3 2" xfId="7978" xr:uid="{2272C8E9-5D90-4B81-A8CF-FF8408A7CDBD}"/>
    <cellStyle name="RIGs input totals 7 3 2 2" xfId="10325" xr:uid="{6FCCB590-2F20-48C9-AF8B-CB3577EC4DD1}"/>
    <cellStyle name="RIGs input totals 7 3 2 2 2" xfId="21780" xr:uid="{CBDB3F0A-5CBC-448D-AAA6-2B8B17FF93A9}"/>
    <cellStyle name="RIGs input totals 7 3 2 2 3" xfId="33864" xr:uid="{2FC2F1AB-B24F-4EF0-9681-6DD52AB279C5}"/>
    <cellStyle name="RIGs input totals 7 3 2 3" xfId="11095" xr:uid="{1E24EBF4-AF77-4715-82F6-EDAD86CABD52}"/>
    <cellStyle name="RIGs input totals 7 3 2 3 2" xfId="22550" xr:uid="{7F7DFA89-2279-456A-AB08-8E39B52CA7FC}"/>
    <cellStyle name="RIGs input totals 7 3 2 3 3" xfId="34634" xr:uid="{0CB640CC-3CAD-4C11-9604-81AEA8F182AC}"/>
    <cellStyle name="RIGs input totals 7 3 2 4" xfId="27684" xr:uid="{9D398B82-C609-4CA9-9458-F0289CDFA2C6}"/>
    <cellStyle name="RIGs input totals 7 3 2 4 2" xfId="37849" xr:uid="{D822694A-5452-4BFD-8BEA-7790A52343C7}"/>
    <cellStyle name="RIGs input totals 7 3 2 5" xfId="31531" xr:uid="{A8821E9B-72CE-40C7-8FC0-7FC019DCDAE8}"/>
    <cellStyle name="RIGs input totals 7 3 2 6" xfId="29381" xr:uid="{BE2BB8A9-379E-495F-B4B4-52E755448CAA}"/>
    <cellStyle name="RIGs input totals 7 3 3" xfId="9697" xr:uid="{F06B203C-5A9D-4E9E-B7DE-773D7E98FB91}"/>
    <cellStyle name="RIGs input totals 7 3 3 2" xfId="21152" xr:uid="{6B70F20C-C521-484F-B73F-09D0B23FD2B8}"/>
    <cellStyle name="RIGs input totals 7 3 3 3" xfId="33237" xr:uid="{F1C4D7A1-8733-4DC6-9A28-6848D7945A8D}"/>
    <cellStyle name="RIGs input totals 7 3 4" xfId="10433" xr:uid="{8FC1A893-454F-4245-A632-A2EA6107F229}"/>
    <cellStyle name="RIGs input totals 7 3 4 2" xfId="21888" xr:uid="{D8DE820E-9A40-4AF3-BBBF-DEB56D730048}"/>
    <cellStyle name="RIGs input totals 7 3 4 3" xfId="33972" xr:uid="{63801899-943A-4D2D-BFCF-53C6770E2195}"/>
    <cellStyle name="RIGs input totals 7 3 5" xfId="30637" xr:uid="{A7F58D90-FE1D-49CB-ADAA-615293466F5F}"/>
    <cellStyle name="RIGs input totals 7 3 6" xfId="31339" xr:uid="{19A7ABD8-E4C4-4ED4-8564-168EB4903FA7}"/>
    <cellStyle name="RIGs input totals 7 4" xfId="6951" xr:uid="{DB15DC5E-2B9D-46FA-B953-1AF62F3913F2}"/>
    <cellStyle name="RIGs input totals 7 4 2" xfId="11811" xr:uid="{431C5C0C-7B88-466D-8B78-1899F70E6893}"/>
    <cellStyle name="RIGs input totals 7 4 2 2" xfId="23266" xr:uid="{F2EA54C2-BB61-4018-9182-7B2DCD290674}"/>
    <cellStyle name="RIGs input totals 7 4 2 3" xfId="34918" xr:uid="{4F7842F0-7B04-42DA-BA68-ECFA4CE57550}"/>
    <cellStyle name="RIGs input totals 7 4 3" xfId="26676" xr:uid="{A920C7FC-2446-461B-B706-AD73BC0EE330}"/>
    <cellStyle name="RIGs input totals 7 4 3 2" xfId="37115" xr:uid="{1424E666-FD9D-483D-979F-348AB73E2B25}"/>
    <cellStyle name="RIGs input totals 7 4 4" xfId="18517" xr:uid="{73B9FB67-D8DF-4039-B81C-91886E750BA2}"/>
    <cellStyle name="RIGs input totals 7 4 5" xfId="30778" xr:uid="{03E2E5B8-DC39-4B27-B404-0D3587E218E2}"/>
    <cellStyle name="RIGs input totals 7 5" xfId="5466" xr:uid="{21CC33FA-4044-45AE-8837-AD0C8B8DC397}"/>
    <cellStyle name="RIGs input totals 7 5 2" xfId="25525" xr:uid="{96486676-F561-4FF6-BF8A-7B1A8EED3ABB}"/>
    <cellStyle name="RIGs input totals 7 5 2 2" xfId="36310" xr:uid="{0D7F2302-1E36-440C-9776-66CE50146FCF}"/>
    <cellStyle name="RIGs input totals 7 5 3" xfId="17250" xr:uid="{18F0B427-3227-42FB-B0B0-09AD2900BCF6}"/>
    <cellStyle name="RIGs input totals 7 5 4" xfId="29766" xr:uid="{169ECBC0-1277-4119-B68A-CCB538F82379}"/>
    <cellStyle name="RIGs input totals 7 6" xfId="27947" xr:uid="{EF7F082B-1A87-4A96-AB22-0A6BEAB02FCE}"/>
    <cellStyle name="RIGs input totals 8" xfId="5725" xr:uid="{1A0400A3-7586-4ACF-92A4-68981672FB9A}"/>
    <cellStyle name="RIGs input totals 8 2" xfId="7158" xr:uid="{8DBEA36C-91FE-4887-BFE5-183E026A7A09}"/>
    <cellStyle name="RIGs input totals 8 2 2" xfId="9882" xr:uid="{BDD1C4E5-07FB-492D-8C5C-87D4EC0B5D75}"/>
    <cellStyle name="RIGs input totals 8 2 2 2" xfId="21337" xr:uid="{FFB326D9-6F22-421B-8980-D5E1570CE62E}"/>
    <cellStyle name="RIGs input totals 8 2 2 3" xfId="33422" xr:uid="{9FB15233-98B5-41FC-98BD-E92AF374C08F}"/>
    <cellStyle name="RIGs input totals 8 2 3" xfId="10561" xr:uid="{08F39958-4081-4808-9B22-37BC20353192}"/>
    <cellStyle name="RIGs input totals 8 2 3 2" xfId="22016" xr:uid="{A20C5684-21CA-41D0-A143-4C9A51E99D46}"/>
    <cellStyle name="RIGs input totals 8 2 3 3" xfId="34100" xr:uid="{5D89CF30-D931-468C-987E-CEC1CDA6949D}"/>
    <cellStyle name="RIGs input totals 8 2 4" xfId="26874" xr:uid="{95CAACC3-7391-4C77-BBEA-47F836486541}"/>
    <cellStyle name="RIGs input totals 8 2 4 2" xfId="37245" xr:uid="{89CF7690-DB48-4525-BFD7-5A5CC19B14B2}"/>
    <cellStyle name="RIGs input totals 8 2 5" xfId="30917" xr:uid="{472862C1-BCEE-405B-B28F-EEAB276BC65C}"/>
    <cellStyle name="RIGs input totals 8 2 6" xfId="36815" xr:uid="{6BE9D508-46AF-4595-A36E-4259C8565AA9}"/>
    <cellStyle name="RIGs input totals 8 3" xfId="8987" xr:uid="{BC2F053B-FAAB-496C-AD38-9D79B4C8458B}"/>
    <cellStyle name="RIGs input totals 8 3 2" xfId="20442" xr:uid="{0F97E503-8757-4C94-99EE-4A1A47E7A7C6}"/>
    <cellStyle name="RIGs input totals 8 3 3" xfId="32527" xr:uid="{9A73D834-8E30-4FC2-82ED-809459F4EFD3}"/>
    <cellStyle name="RIGs input totals 8 4" xfId="10303" xr:uid="{1E8A2899-E2DC-44B0-AE60-40EC92C3BC68}"/>
    <cellStyle name="RIGs input totals 8 4 2" xfId="21758" xr:uid="{73AEAB5E-A021-49DE-BBF9-7306A4239973}"/>
    <cellStyle name="RIGs input totals 8 4 3" xfId="33842" xr:uid="{1C7AE33E-7617-4BEC-AA5A-ACF25238E7E1}"/>
    <cellStyle name="RIGs input totals 8 5" xfId="29945" xr:uid="{39CAEEE5-1CC6-41BD-A2D0-9C4E6FB8791E}"/>
    <cellStyle name="RIGs input totals 8 6" xfId="13775" xr:uid="{7DF6121B-EA39-4313-A937-C8CD242BCE43}"/>
    <cellStyle name="RIGs input totals 9" xfId="6541" xr:uid="{6EAFCF2F-C243-4896-8AE4-28AAF4F62346}"/>
    <cellStyle name="RIGs input totals 9 2" xfId="7876" xr:uid="{C95E807A-3C15-42E5-871B-A1C38F0AE9F6}"/>
    <cellStyle name="RIGs input totals 9 2 2" xfId="10254" xr:uid="{8E317025-25B9-4136-A072-93BAA83C41D0}"/>
    <cellStyle name="RIGs input totals 9 2 2 2" xfId="21709" xr:uid="{02524F75-0E85-4879-82F8-38BB6C2E3B86}"/>
    <cellStyle name="RIGs input totals 9 2 2 3" xfId="33793" xr:uid="{8A296EA5-D450-4E06-8ADB-106EB1503A1A}"/>
    <cellStyle name="RIGs input totals 9 2 3" xfId="11063" xr:uid="{B075FCDA-A938-401E-A5FC-A64D68C9F70C}"/>
    <cellStyle name="RIGs input totals 9 2 3 2" xfId="22518" xr:uid="{FA0EFF96-D8DC-4079-A417-99BD506776CF}"/>
    <cellStyle name="RIGs input totals 9 2 3 3" xfId="34602" xr:uid="{509E511E-F7DA-4101-B1A5-404DF707D5D3}"/>
    <cellStyle name="RIGs input totals 9 2 4" xfId="27583" xr:uid="{CE2F3B04-7E12-41FA-9A55-A29549B2598E}"/>
    <cellStyle name="RIGs input totals 9 2 4 2" xfId="37800" xr:uid="{013C10FD-276C-4EB8-8773-0693C87D9CF8}"/>
    <cellStyle name="RIGs input totals 9 2 5" xfId="31485" xr:uid="{A50D2460-6388-4F9B-8966-6D3343D63C03}"/>
    <cellStyle name="RIGs input totals 9 2 6" xfId="29152" xr:uid="{DCE6DA2F-A1CD-4A54-8AF3-A260538F3312}"/>
    <cellStyle name="RIGs input totals 9 3" xfId="9612" xr:uid="{40AF207F-AB79-4FC3-96EC-4E3E2DF18C75}"/>
    <cellStyle name="RIGs input totals 9 3 2" xfId="21067" xr:uid="{9CB96213-3260-40C4-80AB-C0B78570A00C}"/>
    <cellStyle name="RIGs input totals 9 3 3" xfId="33152" xr:uid="{90BA6F82-A40D-4DC0-A933-7CBD90F7FA7F}"/>
    <cellStyle name="RIGs input totals 9 4" xfId="10354" xr:uid="{27D89988-2372-4136-B59C-FA2DD045BDE8}"/>
    <cellStyle name="RIGs input totals 9 4 2" xfId="21809" xr:uid="{09EA71C4-67DD-4963-9F7D-513C3532CB39}"/>
    <cellStyle name="RIGs input totals 9 4 3" xfId="33893" xr:uid="{5067C604-5380-4085-A747-C283B6C49B62}"/>
    <cellStyle name="RIGs input totals 9 5" xfId="30537" xr:uid="{5FB2DECF-7EE9-43C5-9C08-2D9C1C203E32}"/>
    <cellStyle name="RIGs input totals 9 6" xfId="35953" xr:uid="{40233D5F-7202-4173-B6EB-E37088566999}"/>
    <cellStyle name="RIGs input totals_3.15 Additional Data" xfId="6569" xr:uid="{E390F558-C9A1-409D-8C6B-1BB54E37A016}"/>
    <cellStyle name="RIGs linked cells" xfId="2244" xr:uid="{3B796805-7FDA-48D0-AC5B-9C17B9FD2B7B}"/>
    <cellStyle name="RIGs linked cells 10" xfId="8014" xr:uid="{FA0A0EB0-14FF-44C3-AB6F-04E8E40E4BD3}"/>
    <cellStyle name="RIGs linked cells 10 2" xfId="19469" xr:uid="{F038B4A9-4F0F-40AF-B5BE-B05E85DE6800}"/>
    <cellStyle name="RIGs linked cells 10 3" xfId="31555" xr:uid="{050568E6-3E3A-481F-8B00-110F5BD63238}"/>
    <cellStyle name="RIGs linked cells 11" xfId="11199" xr:uid="{93BB4FE3-B7F6-4F15-BC2F-AA6BF9BBAFE6}"/>
    <cellStyle name="RIGs linked cells 11 2" xfId="22654" xr:uid="{7025EAE1-7ED1-411A-A3EA-3F2B9C847873}"/>
    <cellStyle name="RIGs linked cells 11 3" xfId="34665" xr:uid="{52EED309-3C50-4F10-9DF5-01A0DC05E349}"/>
    <cellStyle name="RIGs linked cells 12" xfId="24277" xr:uid="{955A10EC-C9D0-46A4-8CBE-5FAC4BF61C3E}"/>
    <cellStyle name="RIGs linked cells 12 2" xfId="35582" xr:uid="{5E59406B-C45C-4060-9655-CB78BFAB334F}"/>
    <cellStyle name="RIGs linked cells 13" xfId="14089" xr:uid="{4185B3ED-14F8-43F8-BBEB-B305679B1AC1}"/>
    <cellStyle name="RIGs linked cells 14" xfId="27948" xr:uid="{D5A9D371-673D-455C-9A71-401A625B3125}"/>
    <cellStyle name="RIGs linked cells 2" xfId="2245" xr:uid="{5C7405BC-F192-478C-B5CA-3CEAF972BD4F}"/>
    <cellStyle name="RIGs linked cells 2 2" xfId="2246" xr:uid="{3024EC3A-67B8-498D-8B7D-254B7B818128}"/>
    <cellStyle name="RIGs linked cells 2 2 2" xfId="5743" xr:uid="{E9172265-7FB9-47F8-AF6C-935C3EABCAC4}"/>
    <cellStyle name="RIGs linked cells 2 2 2 2" xfId="7176" xr:uid="{09533476-1696-4766-90FC-BD3DE4279531}"/>
    <cellStyle name="RIGs linked cells 2 2 2 2 2" xfId="9900" xr:uid="{38BC9166-3488-43DC-B5BC-4F2990B09D14}"/>
    <cellStyle name="RIGs linked cells 2 2 2 2 2 2" xfId="21355" xr:uid="{E16B7AE9-92B2-4189-98C0-F2A0FD4DC651}"/>
    <cellStyle name="RIGs linked cells 2 2 2 2 2 3" xfId="33440" xr:uid="{E2CF76DE-A59C-4A80-9A6B-2360B37EA9CD}"/>
    <cellStyle name="RIGs linked cells 2 2 2 2 3" xfId="10579" xr:uid="{B68472FC-2B99-4A9B-8F80-4FD8948AA6D8}"/>
    <cellStyle name="RIGs linked cells 2 2 2 2 3 2" xfId="22034" xr:uid="{380751DD-1939-4FEC-A5D7-463371AFF69B}"/>
    <cellStyle name="RIGs linked cells 2 2 2 2 3 3" xfId="34118" xr:uid="{21C2709F-D5E6-4FA5-8310-2B3EBA7AEA0B}"/>
    <cellStyle name="RIGs linked cells 2 2 2 2 4" xfId="26892" xr:uid="{184F3991-4EB5-45E2-B7CB-A70467BD4060}"/>
    <cellStyle name="RIGs linked cells 2 2 2 2 4 2" xfId="37263" xr:uid="{80AD8327-FAFB-4E5D-AA8B-E5F8D2AE5363}"/>
    <cellStyle name="RIGs linked cells 2 2 2 2 5" xfId="30935" xr:uid="{8381F8C1-2838-42BA-BEA4-E54D3A0D2CBF}"/>
    <cellStyle name="RIGs linked cells 2 2 2 2 6" xfId="29232" xr:uid="{78F7A52D-A8CB-4118-AE27-8732D3122012}"/>
    <cellStyle name="RIGs linked cells 2 2 2 3" xfId="9005" xr:uid="{DFC5E498-2762-4103-9A28-ED8308EA5803}"/>
    <cellStyle name="RIGs linked cells 2 2 2 3 2" xfId="20460" xr:uid="{F16F4E57-85BD-48DD-8020-D1314776116C}"/>
    <cellStyle name="RIGs linked cells 2 2 2 3 3" xfId="32545" xr:uid="{D4FEA0FE-E2B7-45A8-822C-BFE4A813E913}"/>
    <cellStyle name="RIGs linked cells 2 2 2 4" xfId="10302" xr:uid="{A3E68DA1-2BF9-4BF5-8AD3-262459F5D870}"/>
    <cellStyle name="RIGs linked cells 2 2 2 4 2" xfId="21757" xr:uid="{628453DB-16A9-40A0-82B9-AC0E4DA728C2}"/>
    <cellStyle name="RIGs linked cells 2 2 2 4 3" xfId="33841" xr:uid="{1E5F5F65-DC26-4A5B-8F04-45B8DEB2843A}"/>
    <cellStyle name="RIGs linked cells 2 2 2 5" xfId="29963" xr:uid="{2B9328B2-BDBA-4844-965F-3F532BA73B0E}"/>
    <cellStyle name="RIGs linked cells 2 2 2 6" xfId="28084" xr:uid="{9AD49213-1C3F-4D03-A185-198213582009}"/>
    <cellStyle name="RIGs linked cells 2 2 3" xfId="6572" xr:uid="{437A5825-142F-4C4B-B2B2-4943205BB36C}"/>
    <cellStyle name="RIGs linked cells 2 2 3 2" xfId="7897" xr:uid="{EF2A79AF-C316-48C5-971B-4FE7AA629C21}"/>
    <cellStyle name="RIGs linked cells 2 2 3 2 2" xfId="10275" xr:uid="{F378F664-7622-4C83-825F-9F3C5880ADAC}"/>
    <cellStyle name="RIGs linked cells 2 2 3 2 2 2" xfId="21730" xr:uid="{999C7E70-5E51-4CE8-AF81-F6D10456CA68}"/>
    <cellStyle name="RIGs linked cells 2 2 3 2 2 3" xfId="33814" xr:uid="{A6FD6158-502C-4653-B306-ABA0141C4F62}"/>
    <cellStyle name="RIGs linked cells 2 2 3 2 3" xfId="11084" xr:uid="{26948B13-D3CD-4FA1-BB60-D97BF23C6955}"/>
    <cellStyle name="RIGs linked cells 2 2 3 2 3 2" xfId="22539" xr:uid="{C61EFF66-5871-4C9F-AEF6-786B1DC22A5D}"/>
    <cellStyle name="RIGs linked cells 2 2 3 2 3 3" xfId="34623" xr:uid="{105CCAC4-69E6-4CF7-A0BD-C125F3AE5EBB}"/>
    <cellStyle name="RIGs linked cells 2 2 3 2 4" xfId="27604" xr:uid="{4BC1A586-5152-43C3-A4A5-D42CC8B9BB0F}"/>
    <cellStyle name="RIGs linked cells 2 2 3 2 4 2" xfId="37821" xr:uid="{2382BC2B-A440-4FCF-AB3E-8AB718EE99E1}"/>
    <cellStyle name="RIGs linked cells 2 2 3 2 5" xfId="31506" xr:uid="{C9304195-154B-4A59-8ADC-FD8CB6AB2387}"/>
    <cellStyle name="RIGs linked cells 2 2 3 2 6" xfId="36127" xr:uid="{AA33FE10-998B-43D2-8FB4-C9591F2ECF91}"/>
    <cellStyle name="RIGs linked cells 2 2 3 3" xfId="9633" xr:uid="{CEDB9ED7-2E6D-41FF-9D84-6862ADB12FB7}"/>
    <cellStyle name="RIGs linked cells 2 2 3 3 2" xfId="21088" xr:uid="{D5AA3AA1-BF75-4D46-BE8E-6F0374FAF194}"/>
    <cellStyle name="RIGs linked cells 2 2 3 3 3" xfId="33173" xr:uid="{40373206-7CFD-4D4D-886C-E23DB3B31F0F}"/>
    <cellStyle name="RIGs linked cells 2 2 3 4" xfId="10375" xr:uid="{4D94F5B8-9E0D-42CA-AE16-B82854B17E10}"/>
    <cellStyle name="RIGs linked cells 2 2 3 4 2" xfId="21830" xr:uid="{80428A46-C628-48E8-AC6A-73BE4E255904}"/>
    <cellStyle name="RIGs linked cells 2 2 3 4 3" xfId="33914" xr:uid="{CB896AA4-9878-48F0-9BBE-83DF10AB9F96}"/>
    <cellStyle name="RIGs linked cells 2 2 3 5" xfId="30558" xr:uid="{6FF48591-7A8F-428E-9DD8-F9D9F5E3258A}"/>
    <cellStyle name="RIGs linked cells 2 2 3 6" xfId="37196" xr:uid="{DE2CA6A8-DB15-4397-BB82-5D30AF3F3B80}"/>
    <cellStyle name="RIGs linked cells 2 2 4" xfId="6954" xr:uid="{688E580B-F17A-4464-9780-6F79CFA720AC}"/>
    <cellStyle name="RIGs linked cells 2 2 4 2" xfId="11814" xr:uid="{FD3D85E3-9B53-4A74-95C4-2F4A3CBBE3DF}"/>
    <cellStyle name="RIGs linked cells 2 2 4 2 2" xfId="23269" xr:uid="{CEFBF446-0718-40CF-85D3-9CD28B7205D5}"/>
    <cellStyle name="RIGs linked cells 2 2 4 2 3" xfId="34921" xr:uid="{ED9E18CF-FAB2-4CE0-9CC3-00322E6DD1E6}"/>
    <cellStyle name="RIGs linked cells 2 2 4 3" xfId="26679" xr:uid="{1A4C64C0-B11F-491E-98F6-4BB9AB8EE772}"/>
    <cellStyle name="RIGs linked cells 2 2 4 3 2" xfId="37118" xr:uid="{2DD44DB3-94A9-4394-913A-C74D2F63D7A8}"/>
    <cellStyle name="RIGs linked cells 2 2 4 4" xfId="18520" xr:uid="{DF8FDF21-091C-42B5-84E2-98BF6AF353CA}"/>
    <cellStyle name="RIGs linked cells 2 2 4 5" xfId="30781" xr:uid="{EC5C5AC2-8039-4E66-9404-C873A394B6B2}"/>
    <cellStyle name="RIGs linked cells 2 2 5" xfId="5469" xr:uid="{007674E3-2111-48A7-B5B2-33534BA37EA1}"/>
    <cellStyle name="RIGs linked cells 2 2 5 2" xfId="25528" xr:uid="{4DD410F4-3505-49BE-A108-D557A1E8DE9B}"/>
    <cellStyle name="RIGs linked cells 2 2 5 2 2" xfId="36313" xr:uid="{3F5FE585-1686-465C-B58C-238AA4AF3551}"/>
    <cellStyle name="RIGs linked cells 2 2 5 3" xfId="17253" xr:uid="{EBA39050-9498-4754-B8CE-F5054D4554FB}"/>
    <cellStyle name="RIGs linked cells 2 2 5 4" xfId="29769" xr:uid="{2D47A16A-8F08-49DF-A9C7-07411F6AECC3}"/>
    <cellStyle name="RIGs linked cells 2 2 6" xfId="27950" xr:uid="{8EAD1167-A97D-4490-BADA-A84FAF4E7E1E}"/>
    <cellStyle name="RIGs linked cells 2 3" xfId="5742" xr:uid="{14572E8D-8302-47A8-B5D3-F1BAB55CD013}"/>
    <cellStyle name="RIGs linked cells 2 3 2" xfId="7175" xr:uid="{6DA6A877-EC0E-48F7-8687-12F7D5DFA891}"/>
    <cellStyle name="RIGs linked cells 2 3 2 2" xfId="9899" xr:uid="{01C0C0A0-D0DF-43F1-BF4D-63FBF6C16374}"/>
    <cellStyle name="RIGs linked cells 2 3 2 2 2" xfId="21354" xr:uid="{227D7B09-F97C-4947-B874-AB171DF6CEA2}"/>
    <cellStyle name="RIGs linked cells 2 3 2 2 3" xfId="33439" xr:uid="{573A27A7-CF37-4F1E-9CAC-FBF4FE4D7AF4}"/>
    <cellStyle name="RIGs linked cells 2 3 2 3" xfId="10578" xr:uid="{94F0D39A-074A-44B6-A33A-E16FC421FDAC}"/>
    <cellStyle name="RIGs linked cells 2 3 2 3 2" xfId="22033" xr:uid="{DF085FC6-EDA0-4E94-AF7C-32CF98C92040}"/>
    <cellStyle name="RIGs linked cells 2 3 2 3 3" xfId="34117" xr:uid="{4E7EDE1E-6C2E-45BB-8696-F88B73B594CA}"/>
    <cellStyle name="RIGs linked cells 2 3 2 4" xfId="26891" xr:uid="{1B51CABA-B7A1-4B61-9463-8486296FB37E}"/>
    <cellStyle name="RIGs linked cells 2 3 2 4 2" xfId="37262" xr:uid="{2BCD2A94-2F86-4FE0-83AD-C7CA51BCB277}"/>
    <cellStyle name="RIGs linked cells 2 3 2 5" xfId="30934" xr:uid="{74FC7F8C-3861-428B-9151-85F7ACB2BB64}"/>
    <cellStyle name="RIGs linked cells 2 3 2 6" xfId="35402" xr:uid="{00640EF0-7096-4359-B2D3-92D14DFE751C}"/>
    <cellStyle name="RIGs linked cells 2 3 3" xfId="9004" xr:uid="{2BAD3AA4-7DC8-42C4-9499-367583DA7AF4}"/>
    <cellStyle name="RIGs linked cells 2 3 3 2" xfId="20459" xr:uid="{8AC1E271-6B65-4464-A9AF-32DFE623738B}"/>
    <cellStyle name="RIGs linked cells 2 3 3 3" xfId="32544" xr:uid="{7CFF42F3-992D-4872-AC46-B0AC4A46E5D1}"/>
    <cellStyle name="RIGs linked cells 2 3 4" xfId="9663" xr:uid="{55FFBD26-A85C-48BD-9B86-FC8A2D2ED18D}"/>
    <cellStyle name="RIGs linked cells 2 3 4 2" xfId="21118" xr:uid="{63BEE9F6-8A07-4E5E-BB73-6618BD3D0DEA}"/>
    <cellStyle name="RIGs linked cells 2 3 4 3" xfId="33203" xr:uid="{099E9BFA-483F-45C7-92A8-2B5336973076}"/>
    <cellStyle name="RIGs linked cells 2 3 5" xfId="29962" xr:uid="{AC6F941F-4138-4DCB-8910-41AE36E13247}"/>
    <cellStyle name="RIGs linked cells 2 3 6" xfId="13777" xr:uid="{A2F50B19-B1C6-4409-9A85-A1C7E3465034}"/>
    <cellStyle name="RIGs linked cells 2 4" xfId="6571" xr:uid="{8E1417D4-FF46-4DFD-993B-8BB68F371453}"/>
    <cellStyle name="RIGs linked cells 2 4 2" xfId="7896" xr:uid="{2FCC19AC-F552-4A22-8C1D-9C96F6393ACC}"/>
    <cellStyle name="RIGs linked cells 2 4 2 2" xfId="10274" xr:uid="{B9B93CB4-6900-4D67-BF92-7572BB74F127}"/>
    <cellStyle name="RIGs linked cells 2 4 2 2 2" xfId="21729" xr:uid="{90A9A6E1-4622-4F5A-9557-033A7CDFC152}"/>
    <cellStyle name="RIGs linked cells 2 4 2 2 3" xfId="33813" xr:uid="{C840813C-B0AB-4C8A-97BA-0EE5B0C588E8}"/>
    <cellStyle name="RIGs linked cells 2 4 2 3" xfId="11083" xr:uid="{AFF877C5-D36C-4BEB-9B8A-4F6A0DAF31D8}"/>
    <cellStyle name="RIGs linked cells 2 4 2 3 2" xfId="22538" xr:uid="{26751502-03FA-4476-BD93-49B9396FF728}"/>
    <cellStyle name="RIGs linked cells 2 4 2 3 3" xfId="34622" xr:uid="{1B71B4D4-E64B-49D7-AF50-51BEF7CB2A67}"/>
    <cellStyle name="RIGs linked cells 2 4 2 4" xfId="27603" xr:uid="{982AF90C-F908-4DDD-816D-6DC7A0614962}"/>
    <cellStyle name="RIGs linked cells 2 4 2 4 2" xfId="37820" xr:uid="{BEE9BCE6-C38F-438F-8EC8-E9913C671F78}"/>
    <cellStyle name="RIGs linked cells 2 4 2 5" xfId="31505" xr:uid="{A13795B0-4448-4C08-8635-DAE2C918EA95}"/>
    <cellStyle name="RIGs linked cells 2 4 2 6" xfId="29884" xr:uid="{FE35E407-1992-4B7B-914F-BF5936CB8B7E}"/>
    <cellStyle name="RIGs linked cells 2 4 3" xfId="9632" xr:uid="{E451DE7E-9E12-47C7-98B4-994C0F50C306}"/>
    <cellStyle name="RIGs linked cells 2 4 3 2" xfId="21087" xr:uid="{2072D243-775A-4A13-85CA-145BFF97F65A}"/>
    <cellStyle name="RIGs linked cells 2 4 3 3" xfId="33172" xr:uid="{30A40E80-5D90-46B6-8E72-1F6E48CD787E}"/>
    <cellStyle name="RIGs linked cells 2 4 4" xfId="10374" xr:uid="{DDE2E3E1-8ED0-4B18-9E3D-2F4CE4987ADE}"/>
    <cellStyle name="RIGs linked cells 2 4 4 2" xfId="21829" xr:uid="{BC600DF2-4E12-4540-AE42-6A40F570C26F}"/>
    <cellStyle name="RIGs linked cells 2 4 4 3" xfId="33913" xr:uid="{4F13E630-0F8C-4F18-8F43-2D41F411B3F3}"/>
    <cellStyle name="RIGs linked cells 2 4 5" xfId="30557" xr:uid="{34CEEBF4-18FD-4F12-95BE-6775A711CD94}"/>
    <cellStyle name="RIGs linked cells 2 4 6" xfId="18108" xr:uid="{6FBF5773-9375-4B27-8D5F-A963EF3BD3FC}"/>
    <cellStyle name="RIGs linked cells 2 5" xfId="6953" xr:uid="{B7B46452-82DC-40D9-9C09-0A6C77D43F4A}"/>
    <cellStyle name="RIGs linked cells 2 5 2" xfId="11813" xr:uid="{FBB899B1-042C-4825-B554-AAF1430A44AD}"/>
    <cellStyle name="RIGs linked cells 2 5 2 2" xfId="23268" xr:uid="{82A7667C-B5E1-4B7D-A33B-A2BE18632B9E}"/>
    <cellStyle name="RIGs linked cells 2 5 2 3" xfId="34920" xr:uid="{3E31F204-84D4-46FC-B5DC-DFB0FCED4D9A}"/>
    <cellStyle name="RIGs linked cells 2 5 3" xfId="26678" xr:uid="{5B415DE0-496C-4E15-8E42-9A5FFE4D0124}"/>
    <cellStyle name="RIGs linked cells 2 5 3 2" xfId="37117" xr:uid="{ACFDBEA0-A763-4C08-8939-FDEBC32A022A}"/>
    <cellStyle name="RIGs linked cells 2 5 4" xfId="18519" xr:uid="{B2527CAD-5033-435D-BBA6-6FAB86F089ED}"/>
    <cellStyle name="RIGs linked cells 2 5 5" xfId="30780" xr:uid="{7E7753CF-BC78-42AE-B05A-2E28912FBA31}"/>
    <cellStyle name="RIGs linked cells 2 6" xfId="5468" xr:uid="{E5DA0278-FC42-4E15-811D-6D0DFDF235E0}"/>
    <cellStyle name="RIGs linked cells 2 6 2" xfId="25527" xr:uid="{E4D20E2C-9467-47B9-B07C-C022C8E204C5}"/>
    <cellStyle name="RIGs linked cells 2 6 2 2" xfId="36312" xr:uid="{9A046ADA-952C-4442-B8C7-557BCE18DFDD}"/>
    <cellStyle name="RIGs linked cells 2 6 3" xfId="17252" xr:uid="{6C67B811-7F00-4813-9534-FAE18A9F4919}"/>
    <cellStyle name="RIGs linked cells 2 6 4" xfId="29768" xr:uid="{4A65DAE7-3D3F-455E-8B15-C80D03A8A1E3}"/>
    <cellStyle name="RIGs linked cells 2 7" xfId="27949" xr:uid="{E8D76BAF-6E9B-4324-B8C1-AD2BF06E3D9E}"/>
    <cellStyle name="RIGs linked cells 2_3.15 Additional Data" xfId="6573" xr:uid="{FA0A166C-DBEA-4B98-B5F8-EF6DE36E8E25}"/>
    <cellStyle name="RIGs linked cells 3" xfId="2247" xr:uid="{4E4A63BC-9EFD-4D6E-A24E-B5EFE0FA7E6F}"/>
    <cellStyle name="RIGs linked cells 3 10" xfId="11200" xr:uid="{ABA38CC1-B92F-4B3A-9214-90E55929561F}"/>
    <cellStyle name="RIGs linked cells 3 10 2" xfId="22655" xr:uid="{BE3BD74F-405C-4FEC-A98C-1F50BB0CC714}"/>
    <cellStyle name="RIGs linked cells 3 10 3" xfId="34666" xr:uid="{C64E5ED6-3B0E-47DF-9193-06DAC44C0589}"/>
    <cellStyle name="RIGs linked cells 3 11" xfId="24278" xr:uid="{FB4B006A-3445-425D-929D-458E7D3A1FC7}"/>
    <cellStyle name="RIGs linked cells 3 11 2" xfId="35583" xr:uid="{EF3C3C58-005B-4DCC-9484-A590FAB2D74E}"/>
    <cellStyle name="RIGs linked cells 3 12" xfId="14090" xr:uid="{6B2D941D-C4A7-4FB8-B891-5A6F84314724}"/>
    <cellStyle name="RIGs linked cells 3 13" xfId="27951" xr:uid="{C121618C-5F1D-43C9-8324-488E1777802B}"/>
    <cellStyle name="RIGs linked cells 3 14" xfId="14033" xr:uid="{8F80AAAD-7C0B-4D7D-8704-1E7F748406FC}"/>
    <cellStyle name="RIGs linked cells 3 2" xfId="2248" xr:uid="{E37299A2-B533-461E-AFA9-EFBEF25BCB34}"/>
    <cellStyle name="RIGs linked cells 3 2 2" xfId="5588" xr:uid="{F992E2D6-56B0-42A7-A81C-0337422BFBEA}"/>
    <cellStyle name="RIGs linked cells 3 2 2 2" xfId="5848" xr:uid="{FBD713B1-B369-49CD-A064-33F00A41FA66}"/>
    <cellStyle name="RIGs linked cells 3 2 2 2 2" xfId="7280" xr:uid="{8A43854F-2DE0-46E0-820E-BFF97B26654A}"/>
    <cellStyle name="RIGs linked cells 3 2 2 2 2 2" xfId="9954" xr:uid="{11976178-818F-4708-B4B8-B7732C8D19A6}"/>
    <cellStyle name="RIGs linked cells 3 2 2 2 2 2 2" xfId="21409" xr:uid="{230AE25B-4134-437D-9EDB-0DC8E1BDC0F3}"/>
    <cellStyle name="RIGs linked cells 3 2 2 2 2 2 3" xfId="33494" xr:uid="{6881FE24-54E5-4A71-83E5-2D40FEB033B7}"/>
    <cellStyle name="RIGs linked cells 3 2 2 2 2 3" xfId="10680" xr:uid="{E508B143-9BFE-468D-9EF2-C5E63715E7CF}"/>
    <cellStyle name="RIGs linked cells 3 2 2 2 2 3 2" xfId="22135" xr:uid="{8553BB83-812D-47A6-B070-545BC68D4244}"/>
    <cellStyle name="RIGs linked cells 3 2 2 2 2 3 3" xfId="34219" xr:uid="{642BA3A8-F437-4452-BDA9-00B599AC8BCE}"/>
    <cellStyle name="RIGs linked cells 3 2 2 2 2 4" xfId="26996" xr:uid="{76F727EB-F1D4-427C-A762-5EC09FF23E14}"/>
    <cellStyle name="RIGs linked cells 3 2 2 2 2 4 2" xfId="37365" xr:uid="{8D4CB3CA-FFB5-4ADE-9EBC-9403EBD67CD3}"/>
    <cellStyle name="RIGs linked cells 3 2 2 2 2 5" xfId="31037" xr:uid="{43A8BC8A-DD11-4AD2-A04D-333C77A894B9}"/>
    <cellStyle name="RIGs linked cells 3 2 2 2 2 6" xfId="18160" xr:uid="{FB24D052-8161-44E8-80D2-8CD74B2F47DB}"/>
    <cellStyle name="RIGs linked cells 3 2 2 2 3" xfId="9108" xr:uid="{E659DAAE-1F1C-4C45-807B-5A04D0B0C41D}"/>
    <cellStyle name="RIGs linked cells 3 2 2 2 3 2" xfId="20563" xr:uid="{9D940FE3-46D6-4638-83D5-24D2EA51872C}"/>
    <cellStyle name="RIGs linked cells 3 2 2 2 3 3" xfId="32648" xr:uid="{DB1DF71F-1778-4B66-B520-18FBB6710D8D}"/>
    <cellStyle name="RIGs linked cells 3 2 2 2 4" xfId="9807" xr:uid="{1D48EB55-4B69-4014-83BF-F3F615BA6CD3}"/>
    <cellStyle name="RIGs linked cells 3 2 2 2 4 2" xfId="21262" xr:uid="{4A4C2723-F7C5-44C9-8319-7D59A0C26A80}"/>
    <cellStyle name="RIGs linked cells 3 2 2 2 4 3" xfId="33347" xr:uid="{AD0F038B-680F-4FAE-B738-27FE7C6878A7}"/>
    <cellStyle name="RIGs linked cells 3 2 2 2 5" xfId="30066" xr:uid="{0A625610-3947-4BF0-9234-BB71288DCB9C}"/>
    <cellStyle name="RIGs linked cells 3 2 2 2 6" xfId="28665" xr:uid="{3146BE16-AB67-4F15-B5D2-CDF2554C2512}"/>
    <cellStyle name="RIGs linked cells 3 2 2 3" xfId="6576" xr:uid="{6741D0B6-C613-4310-BF15-833E10BD1157}"/>
    <cellStyle name="RIGs linked cells 3 2 2 3 2" xfId="7900" xr:uid="{4B972D97-5356-424A-BB50-A6087367B107}"/>
    <cellStyle name="RIGs linked cells 3 2 2 3 2 2" xfId="10278" xr:uid="{D70E15A2-F7C0-44A8-912C-6712E8585AB2}"/>
    <cellStyle name="RIGs linked cells 3 2 2 3 2 2 2" xfId="21733" xr:uid="{F32675E8-0750-4E4E-B334-E4D04468871D}"/>
    <cellStyle name="RIGs linked cells 3 2 2 3 2 2 3" xfId="33817" xr:uid="{6F94199C-D7CA-42FA-AE59-B619AC293C01}"/>
    <cellStyle name="RIGs linked cells 3 2 2 3 2 3" xfId="11087" xr:uid="{DE4BCD91-46D0-4681-8B5E-438EF6289681}"/>
    <cellStyle name="RIGs linked cells 3 2 2 3 2 3 2" xfId="22542" xr:uid="{95721AC9-32A8-4EE4-8ED6-1DC9BD785237}"/>
    <cellStyle name="RIGs linked cells 3 2 2 3 2 3 3" xfId="34626" xr:uid="{CDEF8328-1604-4E0C-9B66-0A1DF702F5B2}"/>
    <cellStyle name="RIGs linked cells 3 2 2 3 2 4" xfId="27607" xr:uid="{20AB5F63-E700-468B-9D88-29B39F1675D7}"/>
    <cellStyle name="RIGs linked cells 3 2 2 3 2 4 2" xfId="37824" xr:uid="{FF36CD4E-9F13-4AA3-9D16-4D9F0A600791}"/>
    <cellStyle name="RIGs linked cells 3 2 2 3 2 5" xfId="31509" xr:uid="{5259EA77-BF35-4759-91A6-E33090E69414}"/>
    <cellStyle name="RIGs linked cells 3 2 2 3 2 6" xfId="35713" xr:uid="{27AC3FBD-29F8-47B1-8D38-93CA944BD330}"/>
    <cellStyle name="RIGs linked cells 3 2 2 3 3" xfId="9636" xr:uid="{052C529E-C029-432D-85EE-AB728E1183B5}"/>
    <cellStyle name="RIGs linked cells 3 2 2 3 3 2" xfId="21091" xr:uid="{18623228-D6DA-450F-B26A-DC4B88E9A6A9}"/>
    <cellStyle name="RIGs linked cells 3 2 2 3 3 3" xfId="33176" xr:uid="{0CF35F27-036A-44C7-81B4-E006E82A89E9}"/>
    <cellStyle name="RIGs linked cells 3 2 2 3 4" xfId="10378" xr:uid="{9E13976D-0391-4182-A695-1F2CD0070217}"/>
    <cellStyle name="RIGs linked cells 3 2 2 3 4 2" xfId="21833" xr:uid="{419D264B-E531-4AB6-9BAA-F6979A477BFB}"/>
    <cellStyle name="RIGs linked cells 3 2 2 3 4 3" xfId="33917" xr:uid="{3D099A22-56C5-4FAD-B4B1-B6E243EA2BB1}"/>
    <cellStyle name="RIGs linked cells 3 2 2 3 5" xfId="30561" xr:uid="{9B26B0E7-7A9C-4255-B718-EEC222531A56}"/>
    <cellStyle name="RIGs linked cells 3 2 2 3 6" xfId="28634" xr:uid="{AD21E0EB-8C76-4C37-8FDD-8424042EDDB9}"/>
    <cellStyle name="RIGs linked cells 3 2 2 4" xfId="7021" xr:uid="{CEA01F53-06B4-4FD8-9640-19EE73DDA16B}"/>
    <cellStyle name="RIGs linked cells 3 2 2 4 2" xfId="11872" xr:uid="{0B811BF2-5308-460B-B39B-96307E29AA50}"/>
    <cellStyle name="RIGs linked cells 3 2 2 4 2 2" xfId="23327" xr:uid="{69B30B1D-8212-4D7D-8E8E-1A0796C5BA4C}"/>
    <cellStyle name="RIGs linked cells 3 2 2 4 2 3" xfId="34978" xr:uid="{A543FA4E-C223-4EE9-B263-BE8B2C69B906}"/>
    <cellStyle name="RIGs linked cells 3 2 2 4 3" xfId="26737" xr:uid="{1E0CDFAB-B238-4B11-AA14-E90FDC117D37}"/>
    <cellStyle name="RIGs linked cells 3 2 2 4 3 2" xfId="37175" xr:uid="{A55EA18E-363C-40C5-9CBA-BABEF4721EB9}"/>
    <cellStyle name="RIGs linked cells 3 2 2 4 4" xfId="18583" xr:uid="{3B6ACD7E-D643-41BC-AE8C-E82987C9686C}"/>
    <cellStyle name="RIGs linked cells 3 2 2 4 5" xfId="30847" xr:uid="{49025C46-F0F7-427B-873A-EA73867A38D7}"/>
    <cellStyle name="RIGs linked cells 3 2 2 5" xfId="29877" xr:uid="{2B97E30B-752B-4E55-83D2-DDDDD2D3B9FF}"/>
    <cellStyle name="RIGs linked cells 3 2 3" xfId="5745" xr:uid="{F17A974E-8F13-4449-931A-DD92C1DC6F72}"/>
    <cellStyle name="RIGs linked cells 3 2 3 2" xfId="7178" xr:uid="{9BCE1CDC-8E0D-43D2-AEC2-94D698EDA670}"/>
    <cellStyle name="RIGs linked cells 3 2 3 2 2" xfId="9902" xr:uid="{7313B3CD-CB07-4679-A887-B793F34DAF9A}"/>
    <cellStyle name="RIGs linked cells 3 2 3 2 2 2" xfId="21357" xr:uid="{0EF778A5-89B8-45B3-A602-80EAC61531EB}"/>
    <cellStyle name="RIGs linked cells 3 2 3 2 2 3" xfId="33442" xr:uid="{92F0A24A-7433-4002-A488-64B0946021ED}"/>
    <cellStyle name="RIGs linked cells 3 2 3 2 3" xfId="10581" xr:uid="{C3A00C95-9585-49FA-BDC8-4C1F2771D79A}"/>
    <cellStyle name="RIGs linked cells 3 2 3 2 3 2" xfId="22036" xr:uid="{88CA69C8-C3ED-4CE5-87BD-09EDCD9621AA}"/>
    <cellStyle name="RIGs linked cells 3 2 3 2 3 3" xfId="34120" xr:uid="{658B362B-AC4D-494B-BF6F-8C1C6972E6C1}"/>
    <cellStyle name="RIGs linked cells 3 2 3 2 4" xfId="26894" xr:uid="{07C10C9E-5CAC-4405-8632-0593AEDF2B61}"/>
    <cellStyle name="RIGs linked cells 3 2 3 2 4 2" xfId="37265" xr:uid="{CF4D365D-1672-444E-A8E1-0F656802C2AD}"/>
    <cellStyle name="RIGs linked cells 3 2 3 2 5" xfId="30937" xr:uid="{26660771-36CF-4E40-8F64-8A36E55D246D}"/>
    <cellStyle name="RIGs linked cells 3 2 3 2 6" xfId="30619" xr:uid="{870EC88F-1D38-425A-BF89-9C1E7ADEA696}"/>
    <cellStyle name="RIGs linked cells 3 2 3 3" xfId="9007" xr:uid="{0E262644-9DC3-4208-8A87-DDA83B841ADC}"/>
    <cellStyle name="RIGs linked cells 3 2 3 3 2" xfId="20462" xr:uid="{92D2C1BD-3AF7-49A5-A93C-A6DB3D8AAFD0}"/>
    <cellStyle name="RIGs linked cells 3 2 3 3 3" xfId="32547" xr:uid="{95A2B8D8-1CD3-48DE-900A-F568DB6288BB}"/>
    <cellStyle name="RIGs linked cells 3 2 3 4" xfId="9239" xr:uid="{26552B5A-0764-401C-AAE0-89BB5B2AD998}"/>
    <cellStyle name="RIGs linked cells 3 2 3 4 2" xfId="20694" xr:uid="{B1632F8F-7A75-4AE0-862F-816A30605584}"/>
    <cellStyle name="RIGs linked cells 3 2 3 4 3" xfId="32779" xr:uid="{80B16114-2BD9-4459-82A9-847D391317EC}"/>
    <cellStyle name="RIGs linked cells 3 2 3 5" xfId="29965" xr:uid="{702E0B3A-A92D-4012-9A9D-9126B643C463}"/>
    <cellStyle name="RIGs linked cells 3 2 3 6" xfId="30387" xr:uid="{53A11E11-91E9-4B33-A109-85807C647805}"/>
    <cellStyle name="RIGs linked cells 3 2 4" xfId="6575" xr:uid="{4C392CBC-1569-4BE0-92A8-5E4DEDD73ABD}"/>
    <cellStyle name="RIGs linked cells 3 2 4 2" xfId="7899" xr:uid="{DB2FF108-D342-44CC-A0A8-D215BA009A4F}"/>
    <cellStyle name="RIGs linked cells 3 2 4 2 2" xfId="10277" xr:uid="{3EE1ECF0-C416-4CB1-9B9D-6745ECFAAF1A}"/>
    <cellStyle name="RIGs linked cells 3 2 4 2 2 2" xfId="21732" xr:uid="{DAA26C10-427B-43BE-AF43-A22A326A6C5A}"/>
    <cellStyle name="RIGs linked cells 3 2 4 2 2 3" xfId="33816" xr:uid="{E3D828E4-EB33-426F-A31F-9142D4E99B0C}"/>
    <cellStyle name="RIGs linked cells 3 2 4 2 3" xfId="11086" xr:uid="{E5127637-7991-4CF7-B315-94C147271A5F}"/>
    <cellStyle name="RIGs linked cells 3 2 4 2 3 2" xfId="22541" xr:uid="{01AFFF90-E096-47E5-933E-1C233E5C914A}"/>
    <cellStyle name="RIGs linked cells 3 2 4 2 3 3" xfId="34625" xr:uid="{2AE71F81-192C-4C8F-94FC-F1C8E30BD06C}"/>
    <cellStyle name="RIGs linked cells 3 2 4 2 4" xfId="27606" xr:uid="{87729BCC-1ED1-46DF-8CAA-BDDC46D32B25}"/>
    <cellStyle name="RIGs linked cells 3 2 4 2 4 2" xfId="37823" xr:uid="{4D208DA7-CB05-49E1-94BC-015639D7D54C}"/>
    <cellStyle name="RIGs linked cells 3 2 4 2 5" xfId="31508" xr:uid="{F9D5A35E-EFB7-44EB-8221-CD7C7580531A}"/>
    <cellStyle name="RIGs linked cells 3 2 4 2 6" xfId="28505" xr:uid="{07E878B6-33B7-487C-B853-731C0116F8C9}"/>
    <cellStyle name="RIGs linked cells 3 2 4 3" xfId="9635" xr:uid="{93AD2D24-5F37-4D1F-8A5E-FB6DC1AC6FDB}"/>
    <cellStyle name="RIGs linked cells 3 2 4 3 2" xfId="21090" xr:uid="{CE7BA095-CEC2-49CA-B20C-03E53537BB96}"/>
    <cellStyle name="RIGs linked cells 3 2 4 3 3" xfId="33175" xr:uid="{50BF052B-C632-4457-9867-26436C06D2B1}"/>
    <cellStyle name="RIGs linked cells 3 2 4 4" xfId="10377" xr:uid="{5581034D-96C4-4EC2-A237-8D3BCAF7C22D}"/>
    <cellStyle name="RIGs linked cells 3 2 4 4 2" xfId="21832" xr:uid="{58AA1B6E-195C-45C6-A391-17270352DB76}"/>
    <cellStyle name="RIGs linked cells 3 2 4 4 3" xfId="33916" xr:uid="{A6C4FE6B-627C-43D6-A060-3CFD7BCF8EEF}"/>
    <cellStyle name="RIGs linked cells 3 2 4 5" xfId="30560" xr:uid="{EAE9186F-4A5F-45E8-AFC0-271BD4570AF5}"/>
    <cellStyle name="RIGs linked cells 3 2 4 6" xfId="27780" xr:uid="{0C7F5151-258E-4193-B253-C0BA56AC579D}"/>
    <cellStyle name="RIGs linked cells 3 2 5" xfId="6956" xr:uid="{9F7A2086-7A51-41C5-AF66-1A68F9644F48}"/>
    <cellStyle name="RIGs linked cells 3 2 5 2" xfId="11816" xr:uid="{F0D5F548-09DE-441F-874E-69391D6E228C}"/>
    <cellStyle name="RIGs linked cells 3 2 5 2 2" xfId="23271" xr:uid="{4265F813-F6E8-49DF-B081-4CFF4298B3B3}"/>
    <cellStyle name="RIGs linked cells 3 2 5 2 3" xfId="34923" xr:uid="{B9833DF8-AC06-431D-885F-C2134FF3767D}"/>
    <cellStyle name="RIGs linked cells 3 2 5 3" xfId="26681" xr:uid="{7FF3C263-E350-4344-8C66-37EA86A9615B}"/>
    <cellStyle name="RIGs linked cells 3 2 5 3 2" xfId="37120" xr:uid="{9650BC4C-ECEB-4B3E-9E8F-BD516F0E5B19}"/>
    <cellStyle name="RIGs linked cells 3 2 5 4" xfId="18522" xr:uid="{6FEE8082-2F71-4FDA-88AD-1A421AAD5CBD}"/>
    <cellStyle name="RIGs linked cells 3 2 5 5" xfId="30783" xr:uid="{D681CD15-FCA8-4EE1-BF1F-B088B67BD224}"/>
    <cellStyle name="RIGs linked cells 3 2 6" xfId="5471" xr:uid="{9956EBCE-EECF-4BA3-9B40-D3470D89959B}"/>
    <cellStyle name="RIGs linked cells 3 2 6 2" xfId="25530" xr:uid="{B027A95C-C423-45A0-8390-510A9F807A4C}"/>
    <cellStyle name="RIGs linked cells 3 2 6 2 2" xfId="36315" xr:uid="{A8E8910E-F2EF-4C6D-A127-A1941FA3BA5D}"/>
    <cellStyle name="RIGs linked cells 3 2 6 3" xfId="17255" xr:uid="{01200C96-A65F-400F-9468-11C630629FDD}"/>
    <cellStyle name="RIGs linked cells 3 2 6 4" xfId="29771" xr:uid="{411C2C9D-3181-4771-A46E-28D5C7EF5852}"/>
    <cellStyle name="RIGs linked cells 3 2 7" xfId="27952" xr:uid="{6E36CF09-6942-4BF4-BE2C-10BF2ADCF2EA}"/>
    <cellStyle name="RIGs linked cells 3 2_3.15 Additional Data" xfId="6577" xr:uid="{8A279506-7864-4091-8939-74D910B14210}"/>
    <cellStyle name="RIGs linked cells 3 3" xfId="2249" xr:uid="{E765E787-1007-4D76-9FF3-37B1A36E12B8}"/>
    <cellStyle name="RIGs linked cells 3 3 2" xfId="5589" xr:uid="{FADA004F-42AB-44E5-AED8-94A5E274EC65}"/>
    <cellStyle name="RIGs linked cells 3 3 2 2" xfId="5849" xr:uid="{5B6394FD-D37D-4EC7-A665-C126714FE239}"/>
    <cellStyle name="RIGs linked cells 3 3 2 2 2" xfId="7281" xr:uid="{45DDC9F2-16FD-47A9-85EC-455642A26CE2}"/>
    <cellStyle name="RIGs linked cells 3 3 2 2 2 2" xfId="9955" xr:uid="{45A80526-F446-4328-BA34-613FCA850AE9}"/>
    <cellStyle name="RIGs linked cells 3 3 2 2 2 2 2" xfId="21410" xr:uid="{2B9FF39A-0E51-4E4F-800C-49E5549F3B51}"/>
    <cellStyle name="RIGs linked cells 3 3 2 2 2 2 3" xfId="33495" xr:uid="{20DF3544-5F38-426C-ACE1-258DDCD7585C}"/>
    <cellStyle name="RIGs linked cells 3 3 2 2 2 3" xfId="10681" xr:uid="{9527F4A2-5F3D-4E41-BA2B-800FFF93728C}"/>
    <cellStyle name="RIGs linked cells 3 3 2 2 2 3 2" xfId="22136" xr:uid="{D9C99951-D652-4DBD-B7D5-C20CB1B3FB85}"/>
    <cellStyle name="RIGs linked cells 3 3 2 2 2 3 3" xfId="34220" xr:uid="{01758C85-0123-4C8E-AD63-7CF1E652327C}"/>
    <cellStyle name="RIGs linked cells 3 3 2 2 2 4" xfId="26997" xr:uid="{278103AC-D63C-4B8B-A76D-8D9E7AC74804}"/>
    <cellStyle name="RIGs linked cells 3 3 2 2 2 4 2" xfId="37366" xr:uid="{A4CF323F-187C-4386-A50B-23EAB4449C49}"/>
    <cellStyle name="RIGs linked cells 3 3 2 2 2 5" xfId="31038" xr:uid="{D4D0C242-5BE1-47DA-80E3-98F89580082E}"/>
    <cellStyle name="RIGs linked cells 3 3 2 2 2 6" xfId="28720" xr:uid="{61F7B634-76A2-4CC7-92C0-0EB64AD6C587}"/>
    <cellStyle name="RIGs linked cells 3 3 2 2 3" xfId="9109" xr:uid="{C6A41950-C588-4261-9462-8CB012DC6DE1}"/>
    <cellStyle name="RIGs linked cells 3 3 2 2 3 2" xfId="20564" xr:uid="{FE57FB5C-F35A-40DB-AB8F-ADE6F2B1D6A8}"/>
    <cellStyle name="RIGs linked cells 3 3 2 2 3 3" xfId="32649" xr:uid="{7EDDF804-F4B5-4EB6-8004-1AD323625947}"/>
    <cellStyle name="RIGs linked cells 3 3 2 2 4" xfId="8130" xr:uid="{2121B7A3-3A82-48F5-923E-214D34734C79}"/>
    <cellStyle name="RIGs linked cells 3 3 2 2 4 2" xfId="19585" xr:uid="{C84AE76B-348E-4966-8846-473A549F079C}"/>
    <cellStyle name="RIGs linked cells 3 3 2 2 4 3" xfId="31670" xr:uid="{75EEFCB5-8FE2-40CA-9B4D-77845AFEE7D1}"/>
    <cellStyle name="RIGs linked cells 3 3 2 2 5" xfId="30067" xr:uid="{FA4074C6-3CE5-4343-96A0-EAB4C31B376E}"/>
    <cellStyle name="RIGs linked cells 3 3 2 2 6" xfId="36819" xr:uid="{8B8A605E-027B-417B-991D-8DE5609E8DF1}"/>
    <cellStyle name="RIGs linked cells 3 3 2 3" xfId="6579" xr:uid="{4F187E46-C20B-484B-A13E-B3658678563B}"/>
    <cellStyle name="RIGs linked cells 3 3 2 3 2" xfId="7902" xr:uid="{E03F00C3-4606-4052-9D02-8C28ABBE7CF5}"/>
    <cellStyle name="RIGs linked cells 3 3 2 3 2 2" xfId="10280" xr:uid="{AD80B30F-5EFC-48FD-87D2-37289A229A57}"/>
    <cellStyle name="RIGs linked cells 3 3 2 3 2 2 2" xfId="21735" xr:uid="{942BF225-A9BC-4DCD-ADF0-557E0310B0D7}"/>
    <cellStyle name="RIGs linked cells 3 3 2 3 2 2 3" xfId="33819" xr:uid="{B4487DAC-CBA6-4D9F-827F-C73F6E43FB93}"/>
    <cellStyle name="RIGs linked cells 3 3 2 3 2 3" xfId="11089" xr:uid="{95DB36A4-7AFB-457A-B9D3-46E79B1F0F3C}"/>
    <cellStyle name="RIGs linked cells 3 3 2 3 2 3 2" xfId="22544" xr:uid="{0AE6CAA8-253D-419A-A8A9-FA902E6F9A60}"/>
    <cellStyle name="RIGs linked cells 3 3 2 3 2 3 3" xfId="34628" xr:uid="{F2313272-8CA8-4E14-A629-1CFE80934495}"/>
    <cellStyle name="RIGs linked cells 3 3 2 3 2 4" xfId="27609" xr:uid="{E8C95529-DF59-4C78-8381-E5286CFA6F62}"/>
    <cellStyle name="RIGs linked cells 3 3 2 3 2 4 2" xfId="37826" xr:uid="{31C713A3-ABDF-4848-A2FD-8B0E51775792}"/>
    <cellStyle name="RIGs linked cells 3 3 2 3 2 5" xfId="31511" xr:uid="{D3BE6D5C-DBB8-4B64-AF65-72D45D29FE1F}"/>
    <cellStyle name="RIGs linked cells 3 3 2 3 2 6" xfId="29176" xr:uid="{622C1B64-634B-4AEC-A7F2-C2D3575A247D}"/>
    <cellStyle name="RIGs linked cells 3 3 2 3 3" xfId="9638" xr:uid="{67874403-ADAF-4F74-839E-952E807984F7}"/>
    <cellStyle name="RIGs linked cells 3 3 2 3 3 2" xfId="21093" xr:uid="{B74A35BC-872F-4345-9772-D82AFFC06429}"/>
    <cellStyle name="RIGs linked cells 3 3 2 3 3 3" xfId="33178" xr:uid="{9995C895-AAAC-4610-A7A3-D05625ECDB93}"/>
    <cellStyle name="RIGs linked cells 3 3 2 3 4" xfId="10380" xr:uid="{0D98DB5C-6859-4E05-AACC-F8EEC11CB668}"/>
    <cellStyle name="RIGs linked cells 3 3 2 3 4 2" xfId="21835" xr:uid="{11865A53-6DE7-4648-A3B8-F4625AA0E70E}"/>
    <cellStyle name="RIGs linked cells 3 3 2 3 4 3" xfId="33919" xr:uid="{7BAFE81C-499F-4C9C-80B9-2CDC54195589}"/>
    <cellStyle name="RIGs linked cells 3 3 2 3 5" xfId="30563" xr:uid="{42DF9AFD-A4DB-45D9-B4F2-FF4612807284}"/>
    <cellStyle name="RIGs linked cells 3 3 2 3 6" xfId="18169" xr:uid="{69A5B01D-6978-4A1E-9B1D-78808CC6A7A2}"/>
    <cellStyle name="RIGs linked cells 3 3 2 4" xfId="7022" xr:uid="{2AFE1839-44FC-4E64-A394-652FA53AED98}"/>
    <cellStyle name="RIGs linked cells 3 3 2 4 2" xfId="11873" xr:uid="{B79F92C4-EC77-4322-BE24-8F7BD75BA48C}"/>
    <cellStyle name="RIGs linked cells 3 3 2 4 2 2" xfId="23328" xr:uid="{D5E8D0A8-F3C2-490E-9672-DA9BBF235F1E}"/>
    <cellStyle name="RIGs linked cells 3 3 2 4 2 3" xfId="34979" xr:uid="{2DCCE94E-12E8-4C64-8D1E-3587783FE8A2}"/>
    <cellStyle name="RIGs linked cells 3 3 2 4 3" xfId="26738" xr:uid="{AF549C10-54D1-40D9-B0CC-2246BEA457B7}"/>
    <cellStyle name="RIGs linked cells 3 3 2 4 3 2" xfId="37176" xr:uid="{10286E0E-0FE3-427E-BA90-6F7F63D770CC}"/>
    <cellStyle name="RIGs linked cells 3 3 2 4 4" xfId="18584" xr:uid="{A3120F2D-9546-4464-A23A-4B3F72DA1F1D}"/>
    <cellStyle name="RIGs linked cells 3 3 2 4 5" xfId="30848" xr:uid="{32FE6C91-F85C-453D-A238-882A823EA3EC}"/>
    <cellStyle name="RIGs linked cells 3 3 2 5" xfId="29878" xr:uid="{A7CF57EF-C0E4-4C5F-9078-E5432FF960C4}"/>
    <cellStyle name="RIGs linked cells 3 3 3" xfId="5746" xr:uid="{E300CA85-E228-4728-A592-BAB70E310060}"/>
    <cellStyle name="RIGs linked cells 3 3 3 2" xfId="7179" xr:uid="{E1E675C5-86E8-45B1-A530-E34FA10A71A6}"/>
    <cellStyle name="RIGs linked cells 3 3 3 2 2" xfId="9903" xr:uid="{4827E270-3407-4C43-97C2-CBEDBBA26D8E}"/>
    <cellStyle name="RIGs linked cells 3 3 3 2 2 2" xfId="21358" xr:uid="{E8E1870D-BAB4-481C-A74C-0935EB4866E9}"/>
    <cellStyle name="RIGs linked cells 3 3 3 2 2 3" xfId="33443" xr:uid="{5FAE8141-4333-48ED-B72D-751F73061475}"/>
    <cellStyle name="RIGs linked cells 3 3 3 2 3" xfId="10582" xr:uid="{11FA52A5-2F8D-4587-9E07-2648F93FE2FE}"/>
    <cellStyle name="RIGs linked cells 3 3 3 2 3 2" xfId="22037" xr:uid="{3816379E-E9C8-4DEB-AA9E-7509687D2A67}"/>
    <cellStyle name="RIGs linked cells 3 3 3 2 3 3" xfId="34121" xr:uid="{CAFC7089-4459-492C-B269-DA22F64DF4A0}"/>
    <cellStyle name="RIGs linked cells 3 3 3 2 4" xfId="26895" xr:uid="{398ED70F-ACC1-419A-828E-D82C3D362B62}"/>
    <cellStyle name="RIGs linked cells 3 3 3 2 4 2" xfId="37266" xr:uid="{61917F84-4E7E-4171-B2D0-0F35D105AA13}"/>
    <cellStyle name="RIGs linked cells 3 3 3 2 5" xfId="30938" xr:uid="{105CAAA8-F6B1-4015-9297-4D7716CC35A9}"/>
    <cellStyle name="RIGs linked cells 3 3 3 2 6" xfId="28765" xr:uid="{24F4F26C-87F9-4D5B-B0D8-C101A0F71B69}"/>
    <cellStyle name="RIGs linked cells 3 3 3 3" xfId="9008" xr:uid="{7975FDFC-FBE5-415F-A140-9E52F9247147}"/>
    <cellStyle name="RIGs linked cells 3 3 3 3 2" xfId="20463" xr:uid="{F7971C78-0C86-4BEA-99FF-77CE079ED2FB}"/>
    <cellStyle name="RIGs linked cells 3 3 3 3 3" xfId="32548" xr:uid="{D36B0D90-903F-4DDA-8C05-8BAA4439126D}"/>
    <cellStyle name="RIGs linked cells 3 3 3 4" xfId="10033" xr:uid="{6D27CC53-0AE7-4E6D-A355-9D995842200C}"/>
    <cellStyle name="RIGs linked cells 3 3 3 4 2" xfId="21488" xr:uid="{CE0A32DB-20FE-4EE6-8E36-59569CD0645E}"/>
    <cellStyle name="RIGs linked cells 3 3 3 4 3" xfId="33572" xr:uid="{AD749F9B-B11F-4F1C-A7F0-C1AB5A832EBD}"/>
    <cellStyle name="RIGs linked cells 3 3 3 5" xfId="29966" xr:uid="{BBAB0164-4F1B-456A-86B8-A341FD49F5D5}"/>
    <cellStyle name="RIGs linked cells 3 3 3 6" xfId="37660" xr:uid="{A652BEEE-FCBF-4CA6-81CF-CAAE11E487EC}"/>
    <cellStyle name="RIGs linked cells 3 3 4" xfId="6578" xr:uid="{1D6DCD3C-E31D-473B-AE6E-2C282A02B998}"/>
    <cellStyle name="RIGs linked cells 3 3 4 2" xfId="7901" xr:uid="{FA8D377D-C1C5-4171-B4F4-7C4918955EE7}"/>
    <cellStyle name="RIGs linked cells 3 3 4 2 2" xfId="10279" xr:uid="{5B6EAF8E-790A-4FA3-863F-FDB2BE9F0675}"/>
    <cellStyle name="RIGs linked cells 3 3 4 2 2 2" xfId="21734" xr:uid="{015E9A04-2CC7-4E9A-A787-A3F4E4A8A5F0}"/>
    <cellStyle name="RIGs linked cells 3 3 4 2 2 3" xfId="33818" xr:uid="{991AE3F8-C99D-43ED-A7D5-7DA2B76D9A08}"/>
    <cellStyle name="RIGs linked cells 3 3 4 2 3" xfId="11088" xr:uid="{2CE57E12-77E3-4E5B-8168-1D6E3FBB627B}"/>
    <cellStyle name="RIGs linked cells 3 3 4 2 3 2" xfId="22543" xr:uid="{E93A83F1-EA2D-418D-A079-C0818602F59D}"/>
    <cellStyle name="RIGs linked cells 3 3 4 2 3 3" xfId="34627" xr:uid="{D679316B-DB40-48A2-9363-B76EB8D12B1B}"/>
    <cellStyle name="RIGs linked cells 3 3 4 2 4" xfId="27608" xr:uid="{0924E799-3E3D-4BBF-8FE9-AB2B028205CF}"/>
    <cellStyle name="RIGs linked cells 3 3 4 2 4 2" xfId="37825" xr:uid="{EAC05831-59BD-45B3-8582-56FE2E290958}"/>
    <cellStyle name="RIGs linked cells 3 3 4 2 5" xfId="31510" xr:uid="{5616A6D9-0DE1-44DC-B404-3368B63BE13E}"/>
    <cellStyle name="RIGs linked cells 3 3 4 2 6" xfId="34983" xr:uid="{2A6A5BC7-B69D-4692-96BA-B07F03EBA913}"/>
    <cellStyle name="RIGs linked cells 3 3 4 3" xfId="9637" xr:uid="{1B461372-A1DB-4F0C-870F-4972BAD5DF2B}"/>
    <cellStyle name="RIGs linked cells 3 3 4 3 2" xfId="21092" xr:uid="{C4E09962-4FAE-409B-AB9E-79EEEDA99E1E}"/>
    <cellStyle name="RIGs linked cells 3 3 4 3 3" xfId="33177" xr:uid="{04DD63A1-5F12-4022-AEA3-F68363E8B781}"/>
    <cellStyle name="RIGs linked cells 3 3 4 4" xfId="10379" xr:uid="{B0ABAE48-8103-4BAE-BE8E-46761CCEA79E}"/>
    <cellStyle name="RIGs linked cells 3 3 4 4 2" xfId="21834" xr:uid="{FAFF3E79-22D5-4D2A-89AC-A4148FF33B0C}"/>
    <cellStyle name="RIGs linked cells 3 3 4 4 3" xfId="33918" xr:uid="{328AA122-FF8F-4A08-80DE-95D4CDA8A528}"/>
    <cellStyle name="RIGs linked cells 3 3 4 5" xfId="30562" xr:uid="{7F52B91F-6DDC-401F-AD8E-B2779E91DE03}"/>
    <cellStyle name="RIGs linked cells 3 3 4 6" xfId="29700" xr:uid="{2721CCAF-7640-4CCF-BD15-BA6E2E7BBEAC}"/>
    <cellStyle name="RIGs linked cells 3 3 5" xfId="6957" xr:uid="{1F396011-C896-4A76-92F6-6A15C9F0C191}"/>
    <cellStyle name="RIGs linked cells 3 3 5 2" xfId="11817" xr:uid="{84F72950-1E70-4942-89ED-B6D5FF4F5BAA}"/>
    <cellStyle name="RIGs linked cells 3 3 5 2 2" xfId="23272" xr:uid="{93374A2E-E594-40C2-A723-325E3E1E63B1}"/>
    <cellStyle name="RIGs linked cells 3 3 5 2 3" xfId="34924" xr:uid="{D376B422-FECF-4F96-8FDC-3385F29D6E16}"/>
    <cellStyle name="RIGs linked cells 3 3 5 3" xfId="26682" xr:uid="{6CCDF669-BD4D-44B0-9F34-94A6280A1E33}"/>
    <cellStyle name="RIGs linked cells 3 3 5 3 2" xfId="37121" xr:uid="{52E5F77B-D5FA-4863-AFA8-A5CB8570A17D}"/>
    <cellStyle name="RIGs linked cells 3 3 5 4" xfId="18523" xr:uid="{FFB56A6D-C613-492E-B42E-346B37427CC6}"/>
    <cellStyle name="RIGs linked cells 3 3 5 5" xfId="30784" xr:uid="{1E06253D-7F51-4537-9F72-7C6D472E37BC}"/>
    <cellStyle name="RIGs linked cells 3 3 6" xfId="5472" xr:uid="{E8D88E99-6AD3-4280-8D3C-7352C14DEBAE}"/>
    <cellStyle name="RIGs linked cells 3 3 6 2" xfId="25531" xr:uid="{DD9E69D6-F16C-44FE-A6F9-CB7DBCB91719}"/>
    <cellStyle name="RIGs linked cells 3 3 6 2 2" xfId="36316" xr:uid="{C3B81E85-F94B-46A3-9CBC-80B7AE897215}"/>
    <cellStyle name="RIGs linked cells 3 3 6 3" xfId="17256" xr:uid="{FB8A9E34-BF0E-4C3A-946B-7B63947F7E23}"/>
    <cellStyle name="RIGs linked cells 3 3 6 4" xfId="29772" xr:uid="{CC9C7C62-951D-4CA4-A5EF-0D7AB9E18A0B}"/>
    <cellStyle name="RIGs linked cells 3 3 7" xfId="27953" xr:uid="{0A10F7F6-4F37-47D4-800E-F904FE192B1A}"/>
    <cellStyle name="RIGs linked cells 3 3_3.15 Additional Data" xfId="6580" xr:uid="{10B8F612-25A6-4DC6-B82E-9C4359741A72}"/>
    <cellStyle name="RIGs linked cells 3 4" xfId="5744" xr:uid="{F72F043F-8840-4022-9FD7-A1F3654088FE}"/>
    <cellStyle name="RIGs linked cells 3 4 2" xfId="7177" xr:uid="{7F7778B2-18A3-41A4-BCF9-B19D4DEE1DCE}"/>
    <cellStyle name="RIGs linked cells 3 4 2 2" xfId="9901" xr:uid="{8D0A12CE-DCD5-4E6C-AC3A-39E56B6C98B7}"/>
    <cellStyle name="RIGs linked cells 3 4 2 2 2" xfId="21356" xr:uid="{12719E95-2A08-430D-8F28-5C9BE6A36C1E}"/>
    <cellStyle name="RIGs linked cells 3 4 2 2 3" xfId="33441" xr:uid="{ACD1B0E1-8C21-4BE6-AA9E-C6310CF27D87}"/>
    <cellStyle name="RIGs linked cells 3 4 2 3" xfId="10580" xr:uid="{9366E327-398D-4C18-B894-15359ED6C780}"/>
    <cellStyle name="RIGs linked cells 3 4 2 3 2" xfId="22035" xr:uid="{F4D7E728-5CB2-4B8D-8B54-4FD3E4CD2489}"/>
    <cellStyle name="RIGs linked cells 3 4 2 3 3" xfId="34119" xr:uid="{B8441770-DE60-40A6-B1EA-9352EF283361}"/>
    <cellStyle name="RIGs linked cells 3 4 2 4" xfId="26893" xr:uid="{3B47C96A-CCEA-4CD3-BAF9-A50F0835FA5F}"/>
    <cellStyle name="RIGs linked cells 3 4 2 4 2" xfId="37264" xr:uid="{F0932D29-4B13-4B76-B3AB-023B9C44D79C}"/>
    <cellStyle name="RIGs linked cells 3 4 2 5" xfId="30936" xr:uid="{601E17D6-98F6-44CA-B2A6-CC6B5DE9D707}"/>
    <cellStyle name="RIGs linked cells 3 4 2 6" xfId="27742" xr:uid="{60996B13-4B2B-4F52-A5E3-3C89AD9D57A7}"/>
    <cellStyle name="RIGs linked cells 3 4 3" xfId="9006" xr:uid="{25A604BB-83A1-49B9-883A-4124F3C4128A}"/>
    <cellStyle name="RIGs linked cells 3 4 3 2" xfId="20461" xr:uid="{7CCDF9F8-DD32-44A6-A895-F12050D5DCA7}"/>
    <cellStyle name="RIGs linked cells 3 4 3 3" xfId="32546" xr:uid="{B7BCE9E4-D060-41FA-93B8-B938EC03B481}"/>
    <cellStyle name="RIGs linked cells 3 4 4" xfId="8086" xr:uid="{0331AD5C-4098-425E-8733-27EF2F46EE61}"/>
    <cellStyle name="RIGs linked cells 3 4 4 2" xfId="19541" xr:uid="{90292F0E-8C67-4C82-B23B-38B1C4657E0E}"/>
    <cellStyle name="RIGs linked cells 3 4 4 3" xfId="31626" xr:uid="{22190B15-C0CA-468F-BB63-C736FDFF88CF}"/>
    <cellStyle name="RIGs linked cells 3 4 5" xfId="29964" xr:uid="{371459A9-23A3-47B5-9863-CD84C896D20E}"/>
    <cellStyle name="RIGs linked cells 3 4 6" xfId="17356" xr:uid="{26C8232B-281D-49C3-8F42-80DBB2223D6F}"/>
    <cellStyle name="RIGs linked cells 3 5" xfId="6574" xr:uid="{910E10A7-0F77-4236-8343-3D168854D2FC}"/>
    <cellStyle name="RIGs linked cells 3 5 2" xfId="7898" xr:uid="{CAB29E82-0192-42D6-A0C8-A8DE26DCF2CB}"/>
    <cellStyle name="RIGs linked cells 3 5 2 2" xfId="10276" xr:uid="{36960896-3FB1-4C88-B20D-AD40463C7FED}"/>
    <cellStyle name="RIGs linked cells 3 5 2 2 2" xfId="21731" xr:uid="{161904F3-8DCE-46AC-BE31-7BAE7BDAEE64}"/>
    <cellStyle name="RIGs linked cells 3 5 2 2 3" xfId="33815" xr:uid="{D4D4D851-0FBB-4B86-9FC4-9523EB87093B}"/>
    <cellStyle name="RIGs linked cells 3 5 2 3" xfId="11085" xr:uid="{A241EF01-948C-4ABF-AAA2-F0197181CA32}"/>
    <cellStyle name="RIGs linked cells 3 5 2 3 2" xfId="22540" xr:uid="{464CE8B4-5743-44BA-B5C7-946BFF45B42C}"/>
    <cellStyle name="RIGs linked cells 3 5 2 3 3" xfId="34624" xr:uid="{684C0369-E88A-4025-ABA6-2083B11DA8F3}"/>
    <cellStyle name="RIGs linked cells 3 5 2 4" xfId="27605" xr:uid="{2491042E-CD7C-41CF-BB96-5165598A2D2B}"/>
    <cellStyle name="RIGs linked cells 3 5 2 4 2" xfId="37822" xr:uid="{3406A11E-B9C5-4A0A-9AA6-0A5FB50DB827}"/>
    <cellStyle name="RIGs linked cells 3 5 2 5" xfId="31507" xr:uid="{87E64997-D935-4E42-876D-E9E2F43B6730}"/>
    <cellStyle name="RIGs linked cells 3 5 2 6" xfId="29589" xr:uid="{68111859-D695-491D-80B7-31177834BA22}"/>
    <cellStyle name="RIGs linked cells 3 5 3" xfId="9634" xr:uid="{3B308252-7BE2-4C8D-8330-A9670C4E2D79}"/>
    <cellStyle name="RIGs linked cells 3 5 3 2" xfId="21089" xr:uid="{6109BDB0-433F-42A2-A6D1-0DD9BF3505B1}"/>
    <cellStyle name="RIGs linked cells 3 5 3 3" xfId="33174" xr:uid="{62A42B66-B4E1-4E28-AD7C-3F5652056DCA}"/>
    <cellStyle name="RIGs linked cells 3 5 4" xfId="10376" xr:uid="{A8D4D2DD-6B6F-449E-BA4C-91539C1BF7DA}"/>
    <cellStyle name="RIGs linked cells 3 5 4 2" xfId="21831" xr:uid="{96921FBF-01F5-47C3-BFB1-7FDB1B24961F}"/>
    <cellStyle name="RIGs linked cells 3 5 4 3" xfId="33915" xr:uid="{A7DC4B3F-D12C-4D7A-85DA-F85FD8FF279E}"/>
    <cellStyle name="RIGs linked cells 3 5 5" xfId="30559" xr:uid="{311E3EB0-23BB-4C24-A6DD-9E2D78B749E2}"/>
    <cellStyle name="RIGs linked cells 3 5 6" xfId="18115" xr:uid="{21C5D46B-EB7E-4AA5-B75F-CB4506701214}"/>
    <cellStyle name="RIGs linked cells 3 6" xfId="6955" xr:uid="{F18D6FA1-B194-4B53-8816-00515F7CF4F8}"/>
    <cellStyle name="RIGs linked cells 3 6 2" xfId="11815" xr:uid="{66670CC5-B050-45CB-84A1-3B19FC132FF8}"/>
    <cellStyle name="RIGs linked cells 3 6 2 2" xfId="23270" xr:uid="{073F7942-B355-4570-891E-FF4F9EE13837}"/>
    <cellStyle name="RIGs linked cells 3 6 2 3" xfId="34922" xr:uid="{A156A4F3-F75A-48C4-AAFC-BE5612F535D2}"/>
    <cellStyle name="RIGs linked cells 3 6 3" xfId="26680" xr:uid="{C8085627-1969-4566-B142-5FDD03508AEC}"/>
    <cellStyle name="RIGs linked cells 3 6 3 2" xfId="37119" xr:uid="{2ACD2323-33CE-4CAF-86C3-A6EE2C576B09}"/>
    <cellStyle name="RIGs linked cells 3 6 4" xfId="18521" xr:uid="{7977AC7B-5E18-4CC1-BB2E-CEFBCD29BFB8}"/>
    <cellStyle name="RIGs linked cells 3 6 5" xfId="30782" xr:uid="{A6E17612-E448-417F-9BB8-1D6C403FF24A}"/>
    <cellStyle name="RIGs linked cells 3 7" xfId="5470" xr:uid="{16A99F50-4D99-4E25-B7F2-70F25E94D3CC}"/>
    <cellStyle name="RIGs linked cells 3 7 2" xfId="25529" xr:uid="{5CA6A889-E213-4775-A40E-16C239D2BD2B}"/>
    <cellStyle name="RIGs linked cells 3 7 2 2" xfId="36314" xr:uid="{83C32E76-2816-4FBD-88BC-317E19769AC7}"/>
    <cellStyle name="RIGs linked cells 3 7 3" xfId="17254" xr:uid="{1C1620F7-B01B-417F-A6BA-3BDD9B94D948}"/>
    <cellStyle name="RIGs linked cells 3 7 4" xfId="29770" xr:uid="{C16DFA5B-2145-46CA-89BF-458CB0CE7FE6}"/>
    <cellStyle name="RIGs linked cells 3 8" xfId="8015" xr:uid="{AC027E1A-2CA6-4493-BFC2-DB047948C5F3}"/>
    <cellStyle name="RIGs linked cells 3 8 2" xfId="19470" xr:uid="{A37D0E73-7B99-4346-874D-C4BCC8BD6995}"/>
    <cellStyle name="RIGs linked cells 3 8 3" xfId="31556" xr:uid="{B1CFDDE4-F411-4F17-BCA9-150B59ADF2BE}"/>
    <cellStyle name="RIGs linked cells 3 9" xfId="3958" xr:uid="{74437947-CD0C-4F4E-B084-E29AA66D47BD}"/>
    <cellStyle name="RIGs linked cells 3 9 2" xfId="15744" xr:uid="{8CF052A1-4BC5-4F37-9DD1-FE0AE5F65FA6}"/>
    <cellStyle name="RIGs linked cells 3 9 3" xfId="28789" xr:uid="{FA1DAA24-3F55-4D55-9DD4-AA28342E6445}"/>
    <cellStyle name="RIGs linked cells 3_3.15 Additional Data" xfId="6581" xr:uid="{82BD2B76-FA05-42A3-ACC7-48A432EA211E}"/>
    <cellStyle name="RIGs linked cells 4" xfId="2250" xr:uid="{7AD02506-1806-4183-AE43-127617950690}"/>
    <cellStyle name="RIGs linked cells 4 2" xfId="2251" xr:uid="{CC9A32A5-F02A-401E-B0C5-18EE98AECE20}"/>
    <cellStyle name="RIGs linked cells 4 2 2" xfId="5590" xr:uid="{D9FCD082-9673-4AD6-A92F-7A6FE98B9090}"/>
    <cellStyle name="RIGs linked cells 4 2 2 2" xfId="5850" xr:uid="{6DBBAA69-8F8E-43AE-BB6A-D0522C19E832}"/>
    <cellStyle name="RIGs linked cells 4 2 2 2 2" xfId="7282" xr:uid="{971E75C5-16C0-434B-9FCA-ADBD536A1D81}"/>
    <cellStyle name="RIGs linked cells 4 2 2 2 2 2" xfId="9956" xr:uid="{63EAEA57-9276-44B4-865C-32ACC90AB286}"/>
    <cellStyle name="RIGs linked cells 4 2 2 2 2 2 2" xfId="21411" xr:uid="{08167C74-7E25-4ED5-8CBA-62AF2011EEB4}"/>
    <cellStyle name="RIGs linked cells 4 2 2 2 2 2 3" xfId="33496" xr:uid="{6D117461-FE95-454E-88F5-525483AD7FAD}"/>
    <cellStyle name="RIGs linked cells 4 2 2 2 2 3" xfId="10682" xr:uid="{E4A64E1B-CDA4-4075-AFA3-A9519B2D0AD5}"/>
    <cellStyle name="RIGs linked cells 4 2 2 2 2 3 2" xfId="22137" xr:uid="{347DD78F-ABA2-441B-9153-D51D80735583}"/>
    <cellStyle name="RIGs linked cells 4 2 2 2 2 3 3" xfId="34221" xr:uid="{0A6EE0B4-5E9A-491C-AAB6-07D1997AFB49}"/>
    <cellStyle name="RIGs linked cells 4 2 2 2 2 4" xfId="26998" xr:uid="{311383AF-75D1-4E6B-8BFC-7075011DA751}"/>
    <cellStyle name="RIGs linked cells 4 2 2 2 2 4 2" xfId="37367" xr:uid="{4F4968BB-72F5-4509-BAB9-008D4049AC0E}"/>
    <cellStyle name="RIGs linked cells 4 2 2 2 2 5" xfId="31039" xr:uid="{DA1FD513-BD8A-459E-A384-7F4E01CC6C20}"/>
    <cellStyle name="RIGs linked cells 4 2 2 2 2 6" xfId="19355" xr:uid="{2B12CEE0-9005-4E19-96C1-B49A281D9147}"/>
    <cellStyle name="RIGs linked cells 4 2 2 2 3" xfId="9110" xr:uid="{628453BD-D223-4938-937D-6436B02C7379}"/>
    <cellStyle name="RIGs linked cells 4 2 2 2 3 2" xfId="20565" xr:uid="{03004477-7D9D-4C29-9A65-40638CD705A9}"/>
    <cellStyle name="RIGs linked cells 4 2 2 2 3 3" xfId="32650" xr:uid="{4D1E237E-6780-45D2-BD84-5E252706249E}"/>
    <cellStyle name="RIGs linked cells 4 2 2 2 4" xfId="9436" xr:uid="{966F5AFA-9EA8-489C-AC09-9C256FB23909}"/>
    <cellStyle name="RIGs linked cells 4 2 2 2 4 2" xfId="20891" xr:uid="{790C00E0-9C49-4A6E-A7E6-89F9FB410D1E}"/>
    <cellStyle name="RIGs linked cells 4 2 2 2 4 3" xfId="32976" xr:uid="{5877C4B0-128B-4DB8-93EC-50CC091455D9}"/>
    <cellStyle name="RIGs linked cells 4 2 2 2 5" xfId="30068" xr:uid="{04806398-501B-406F-A9D9-A8C4107E2FA9}"/>
    <cellStyle name="RIGs linked cells 4 2 2 2 6" xfId="35720" xr:uid="{DCCB4E28-BA7A-4882-9B63-2A87D57C3F26}"/>
    <cellStyle name="RIGs linked cells 4 2 2 3" xfId="6584" xr:uid="{73811A72-A0E9-4070-A315-6ECDE3934D1C}"/>
    <cellStyle name="RIGs linked cells 4 2 2 3 2" xfId="7905" xr:uid="{691E586A-D224-4190-95C8-F68469F8E813}"/>
    <cellStyle name="RIGs linked cells 4 2 2 3 2 2" xfId="10283" xr:uid="{53AF5677-0AB5-4571-B7F6-DD1FAAFDEB8A}"/>
    <cellStyle name="RIGs linked cells 4 2 2 3 2 2 2" xfId="21738" xr:uid="{43659F89-75B2-49C4-A236-C10147652E0A}"/>
    <cellStyle name="RIGs linked cells 4 2 2 3 2 2 3" xfId="33822" xr:uid="{831D2169-3907-480B-A230-AB266F231C16}"/>
    <cellStyle name="RIGs linked cells 4 2 2 3 2 3" xfId="11092" xr:uid="{AB3AE28C-2C9F-4017-8DD7-B44CE6D40932}"/>
    <cellStyle name="RIGs linked cells 4 2 2 3 2 3 2" xfId="22547" xr:uid="{6EABB62C-CED6-4786-81B4-AACAF8CE834F}"/>
    <cellStyle name="RIGs linked cells 4 2 2 3 2 3 3" xfId="34631" xr:uid="{93D45F86-C660-4BA3-B3D7-BA5250560400}"/>
    <cellStyle name="RIGs linked cells 4 2 2 3 2 4" xfId="27612" xr:uid="{BCD9843A-E5F4-46FF-BC0F-502FDFFD35D7}"/>
    <cellStyle name="RIGs linked cells 4 2 2 3 2 4 2" xfId="37829" xr:uid="{C70AAC24-B9D7-40C9-95BE-FAF9DCB53DCC}"/>
    <cellStyle name="RIGs linked cells 4 2 2 3 2 5" xfId="31514" xr:uid="{650CF69A-B399-417A-BC0D-B61D63DBC73B}"/>
    <cellStyle name="RIGs linked cells 4 2 2 3 2 6" xfId="28108" xr:uid="{C8EBBF85-A620-4880-8DDD-2214AE664BEE}"/>
    <cellStyle name="RIGs linked cells 4 2 2 3 3" xfId="9641" xr:uid="{9B7C2E66-AAAD-481D-8DF9-EEBE9DE13FC7}"/>
    <cellStyle name="RIGs linked cells 4 2 2 3 3 2" xfId="21096" xr:uid="{2E717025-5047-4D96-9EDF-7F6CE08E239F}"/>
    <cellStyle name="RIGs linked cells 4 2 2 3 3 3" xfId="33181" xr:uid="{10681B66-4B01-489E-8374-71C4B0F88C06}"/>
    <cellStyle name="RIGs linked cells 4 2 2 3 4" xfId="10383" xr:uid="{8BF6A663-43BA-45FE-BD86-4744234279E7}"/>
    <cellStyle name="RIGs linked cells 4 2 2 3 4 2" xfId="21838" xr:uid="{B48E424E-0461-44DC-82CE-29D35E1A7C9C}"/>
    <cellStyle name="RIGs linked cells 4 2 2 3 4 3" xfId="33922" xr:uid="{13710F2E-BE8D-433E-B308-3702FEF497D3}"/>
    <cellStyle name="RIGs linked cells 4 2 2 3 5" xfId="30566" xr:uid="{DC65E63F-D03F-43F8-A0C8-ACCA308A6F48}"/>
    <cellStyle name="RIGs linked cells 4 2 2 3 6" xfId="36137" xr:uid="{EC103719-1580-4817-B66A-9F2AB14716A4}"/>
    <cellStyle name="RIGs linked cells 4 2 2 4" xfId="7023" xr:uid="{A6C5BCCB-0F73-4C72-9517-6AA728A12395}"/>
    <cellStyle name="RIGs linked cells 4 2 2 4 2" xfId="11874" xr:uid="{5E0D903C-94C9-4910-BB0B-1CEC7509E25F}"/>
    <cellStyle name="RIGs linked cells 4 2 2 4 2 2" xfId="23329" xr:uid="{3187D820-BEE1-46E6-B5DA-BD4729AFA400}"/>
    <cellStyle name="RIGs linked cells 4 2 2 4 2 3" xfId="34980" xr:uid="{227F18C4-7A07-4CAD-A68F-407617BC4FF8}"/>
    <cellStyle name="RIGs linked cells 4 2 2 4 3" xfId="26739" xr:uid="{54DF91B8-97D8-4B70-8432-EF15BC4ACAA6}"/>
    <cellStyle name="RIGs linked cells 4 2 2 4 3 2" xfId="37177" xr:uid="{807B5ADD-B54C-4049-843F-18FD5E295AC4}"/>
    <cellStyle name="RIGs linked cells 4 2 2 4 4" xfId="18585" xr:uid="{FC11365A-AA21-49B3-BBBF-D3532DBA3D75}"/>
    <cellStyle name="RIGs linked cells 4 2 2 4 5" xfId="30849" xr:uid="{EF3F47D2-289D-4DB3-AA53-8AFCF94BA535}"/>
    <cellStyle name="RIGs linked cells 4 2 2 5" xfId="29879" xr:uid="{025ABD49-FA45-466C-8E59-9A83B32BA381}"/>
    <cellStyle name="RIGs linked cells 4 2 3" xfId="5748" xr:uid="{0DBC69CA-DDB7-423A-AAF2-9070F1612138}"/>
    <cellStyle name="RIGs linked cells 4 2 3 2" xfId="7181" xr:uid="{2C55CC32-323D-4BD7-8D10-AD1827D58E01}"/>
    <cellStyle name="RIGs linked cells 4 2 3 2 2" xfId="9905" xr:uid="{D6CD7328-EC40-4E11-82A0-43506C6E8BB6}"/>
    <cellStyle name="RIGs linked cells 4 2 3 2 2 2" xfId="21360" xr:uid="{8FDDEDE1-6F4A-435F-BF58-20FDC3441570}"/>
    <cellStyle name="RIGs linked cells 4 2 3 2 2 3" xfId="33445" xr:uid="{62239BF8-F74F-4806-A395-0107C2C3EE65}"/>
    <cellStyle name="RIGs linked cells 4 2 3 2 3" xfId="10584" xr:uid="{40F19CE7-2536-4F38-86F5-01865CC1661E}"/>
    <cellStyle name="RIGs linked cells 4 2 3 2 3 2" xfId="22039" xr:uid="{D406368C-A096-4F42-BB0A-8C0C40BE8DF1}"/>
    <cellStyle name="RIGs linked cells 4 2 3 2 3 3" xfId="34123" xr:uid="{8C9BAE3C-92C9-48FE-B921-4C53E946463D}"/>
    <cellStyle name="RIGs linked cells 4 2 3 2 4" xfId="26897" xr:uid="{7C980395-3316-486F-AEEF-ED4368C9FCD4}"/>
    <cellStyle name="RIGs linked cells 4 2 3 2 4 2" xfId="37268" xr:uid="{358AC3D0-4DE4-484B-B38C-4C3AB549E05D}"/>
    <cellStyle name="RIGs linked cells 4 2 3 2 5" xfId="30940" xr:uid="{EF01292F-BE63-41A5-A844-3A1A421976FE}"/>
    <cellStyle name="RIGs linked cells 4 2 3 2 6" xfId="35739" xr:uid="{A8F1340A-0825-46FB-AEA2-2CEE3ADB42FA}"/>
    <cellStyle name="RIGs linked cells 4 2 3 3" xfId="9010" xr:uid="{95A19788-BC9F-4524-87E2-AF5BCC72D1A2}"/>
    <cellStyle name="RIGs linked cells 4 2 3 3 2" xfId="20465" xr:uid="{AB55B089-DB2A-44B1-BBBC-8CB411786F3B}"/>
    <cellStyle name="RIGs linked cells 4 2 3 3 3" xfId="32550" xr:uid="{775F57CB-00BF-48BE-831A-B9EE936BF4B9}"/>
    <cellStyle name="RIGs linked cells 4 2 3 4" xfId="8917" xr:uid="{B53A861A-CE1A-41BA-9960-369809E351C8}"/>
    <cellStyle name="RIGs linked cells 4 2 3 4 2" xfId="20372" xr:uid="{780A22B2-92BE-4F32-BA21-C1578B783B1F}"/>
    <cellStyle name="RIGs linked cells 4 2 3 4 3" xfId="32457" xr:uid="{BF697F58-F9E9-455A-AAAC-DD692DD0391D}"/>
    <cellStyle name="RIGs linked cells 4 2 3 5" xfId="29968" xr:uid="{AF38C739-B053-4AAE-940E-631872247182}"/>
    <cellStyle name="RIGs linked cells 4 2 3 6" xfId="30723" xr:uid="{D3B72AAC-8F61-4B06-988C-FBA587261B2B}"/>
    <cellStyle name="RIGs linked cells 4 2 4" xfId="6583" xr:uid="{6822EDB0-B52C-4480-B49D-F2E1D0C469FF}"/>
    <cellStyle name="RIGs linked cells 4 2 4 2" xfId="7904" xr:uid="{7504A6E5-DCF6-4C41-A4B9-AC7344DC72A1}"/>
    <cellStyle name="RIGs linked cells 4 2 4 2 2" xfId="10282" xr:uid="{F96DC56A-E022-494C-8D73-CF1E1855ED70}"/>
    <cellStyle name="RIGs linked cells 4 2 4 2 2 2" xfId="21737" xr:uid="{0932F83D-F1CC-4E89-A3A4-6D3D79F5B49A}"/>
    <cellStyle name="RIGs linked cells 4 2 4 2 2 3" xfId="33821" xr:uid="{01D8DDBE-07EF-43E3-BE59-DB2A1A1E87D1}"/>
    <cellStyle name="RIGs linked cells 4 2 4 2 3" xfId="11091" xr:uid="{53B18488-7C42-4BB8-B7ED-413753489E02}"/>
    <cellStyle name="RIGs linked cells 4 2 4 2 3 2" xfId="22546" xr:uid="{1DCF5FD7-5EC4-4FB8-9DE8-9FFB9AF07F9A}"/>
    <cellStyle name="RIGs linked cells 4 2 4 2 3 3" xfId="34630" xr:uid="{93D632B1-CC4C-4E18-BF16-BE03FF47EC79}"/>
    <cellStyle name="RIGs linked cells 4 2 4 2 4" xfId="27611" xr:uid="{E4E642ED-F264-45F9-A55F-8A95711146E7}"/>
    <cellStyle name="RIGs linked cells 4 2 4 2 4 2" xfId="37828" xr:uid="{1B93E36B-7FC7-46FC-88B0-3E6903E47780}"/>
    <cellStyle name="RIGs linked cells 4 2 4 2 5" xfId="31513" xr:uid="{CA0D37FF-4541-4E19-B236-391F2AF05B63}"/>
    <cellStyle name="RIGs linked cells 4 2 4 2 6" xfId="30853" xr:uid="{B4E536B3-F512-4186-826B-0B3DAB787AEF}"/>
    <cellStyle name="RIGs linked cells 4 2 4 3" xfId="9640" xr:uid="{34739DFF-6F1E-4CC0-95FB-C4062CC4E444}"/>
    <cellStyle name="RIGs linked cells 4 2 4 3 2" xfId="21095" xr:uid="{CA1E9051-3A42-44F6-B73C-0418CD80660C}"/>
    <cellStyle name="RIGs linked cells 4 2 4 3 3" xfId="33180" xr:uid="{1F425989-68A0-4A17-9D05-CC4AE256F5BE}"/>
    <cellStyle name="RIGs linked cells 4 2 4 4" xfId="10382" xr:uid="{95B5F8DC-B571-4CA1-8027-C2070387737E}"/>
    <cellStyle name="RIGs linked cells 4 2 4 4 2" xfId="21837" xr:uid="{BD12D597-7F31-4691-B4EC-9AB96F73F38F}"/>
    <cellStyle name="RIGs linked cells 4 2 4 4 3" xfId="33921" xr:uid="{60987603-C4E4-44B0-8FB3-C307386F7C4D}"/>
    <cellStyle name="RIGs linked cells 4 2 4 5" xfId="30565" xr:uid="{1C952C0E-370C-407A-A8CC-DED4A9FC457F}"/>
    <cellStyle name="RIGs linked cells 4 2 4 6" xfId="30383" xr:uid="{D5BFA29F-CD59-4368-B591-BADBD7E83177}"/>
    <cellStyle name="RIGs linked cells 4 2 5" xfId="6959" xr:uid="{ED992545-48A9-41CD-96F5-0D8A2FBF2B8D}"/>
    <cellStyle name="RIGs linked cells 4 2 5 2" xfId="11819" xr:uid="{34B3306C-FC23-4635-B4BD-EC42DDE5E3DF}"/>
    <cellStyle name="RIGs linked cells 4 2 5 2 2" xfId="23274" xr:uid="{D69E43AB-3FC7-4492-B42C-28D41AD2E19F}"/>
    <cellStyle name="RIGs linked cells 4 2 5 2 3" xfId="34926" xr:uid="{AE2F1C30-D1B5-4E5C-A36C-90926103F7F1}"/>
    <cellStyle name="RIGs linked cells 4 2 5 3" xfId="26684" xr:uid="{1D57B222-6AFA-4EB2-87FF-96752CF721A9}"/>
    <cellStyle name="RIGs linked cells 4 2 5 3 2" xfId="37123" xr:uid="{8B01E633-B862-4E11-B778-47FFC030EF4D}"/>
    <cellStyle name="RIGs linked cells 4 2 5 4" xfId="18525" xr:uid="{66AE89A6-D20B-417A-AFBA-9A2A4F1BB1BA}"/>
    <cellStyle name="RIGs linked cells 4 2 5 5" xfId="30786" xr:uid="{7C46FBD1-2F26-4669-9346-C2718D1F6015}"/>
    <cellStyle name="RIGs linked cells 4 2 6" xfId="5474" xr:uid="{9DF1B74A-E65B-40E3-9199-C894B3998A81}"/>
    <cellStyle name="RIGs linked cells 4 2 6 2" xfId="25533" xr:uid="{9C9D6845-B252-4AA7-8858-252E09467C04}"/>
    <cellStyle name="RIGs linked cells 4 2 6 2 2" xfId="36318" xr:uid="{60C1364D-6B7B-47C7-AFDA-8645014D8C7D}"/>
    <cellStyle name="RIGs linked cells 4 2 6 3" xfId="17258" xr:uid="{80C08154-BBE5-4038-A1BC-4683805C45D9}"/>
    <cellStyle name="RIGs linked cells 4 2 6 4" xfId="29774" xr:uid="{1B9E6B82-A8E7-4DFA-8591-BFA9626D22C2}"/>
    <cellStyle name="RIGs linked cells 4 2 7" xfId="27955" xr:uid="{CF1F740B-AA71-4A6E-BF07-511310C32FAA}"/>
    <cellStyle name="RIGs linked cells 4 2_3.15 Additional Data" xfId="6585" xr:uid="{25066190-8A96-4764-9157-242A3AAFAB58}"/>
    <cellStyle name="RIGs linked cells 4 3" xfId="5747" xr:uid="{D7B96C6C-76BB-4DEE-81C8-22748ADE9876}"/>
    <cellStyle name="RIGs linked cells 4 3 2" xfId="7180" xr:uid="{7BA6908B-5185-438E-A3B1-305F45B1E1E3}"/>
    <cellStyle name="RIGs linked cells 4 3 2 2" xfId="9904" xr:uid="{0F72AC72-2605-4415-88D6-410F39CD951C}"/>
    <cellStyle name="RIGs linked cells 4 3 2 2 2" xfId="21359" xr:uid="{92852E58-3B4C-4565-BE36-343888CC2614}"/>
    <cellStyle name="RIGs linked cells 4 3 2 2 3" xfId="33444" xr:uid="{C276B975-7F80-4F2A-9DB3-82139E96287F}"/>
    <cellStyle name="RIGs linked cells 4 3 2 3" xfId="10583" xr:uid="{2A0AAE8F-3BA4-4EF4-A2A5-A2DCF79B96F3}"/>
    <cellStyle name="RIGs linked cells 4 3 2 3 2" xfId="22038" xr:uid="{4BEB9896-16E2-487C-8BD9-CFBE079CBEE5}"/>
    <cellStyle name="RIGs linked cells 4 3 2 3 3" xfId="34122" xr:uid="{0C297716-4223-4610-B967-0F1948DF04BE}"/>
    <cellStyle name="RIGs linked cells 4 3 2 4" xfId="26896" xr:uid="{DE12DB20-BA3A-4E1D-86B4-D82669F33F12}"/>
    <cellStyle name="RIGs linked cells 4 3 2 4 2" xfId="37267" xr:uid="{4EB9416C-9C76-49A8-93FF-7B6E6622853C}"/>
    <cellStyle name="RIGs linked cells 4 3 2 5" xfId="30939" xr:uid="{A84D7256-EBE0-4B88-849E-8E1B30C5FAAB}"/>
    <cellStyle name="RIGs linked cells 4 3 2 6" xfId="13719" xr:uid="{61779D08-E70F-4CA8-AD50-F193AB364843}"/>
    <cellStyle name="RIGs linked cells 4 3 3" xfId="9009" xr:uid="{781EA2A2-639F-45CE-8B9F-610F61948305}"/>
    <cellStyle name="RIGs linked cells 4 3 3 2" xfId="20464" xr:uid="{FDDEBB7F-0BF3-4DCA-A89C-0F7D7FCAEDD2}"/>
    <cellStyle name="RIGs linked cells 4 3 3 3" xfId="32549" xr:uid="{60A868EE-D33E-4534-82CD-161B53F89812}"/>
    <cellStyle name="RIGs linked cells 4 3 4" xfId="8185" xr:uid="{F6BBB33C-2039-4FCB-88DC-733747D4821E}"/>
    <cellStyle name="RIGs linked cells 4 3 4 2" xfId="19640" xr:uid="{A7FBE853-1E46-43E1-8164-7160FCEA62F6}"/>
    <cellStyle name="RIGs linked cells 4 3 4 3" xfId="31725" xr:uid="{CA7378DC-2487-438A-94C3-7339E14A5C36}"/>
    <cellStyle name="RIGs linked cells 4 3 5" xfId="29967" xr:uid="{8E49AEE8-2E12-45FB-9759-3365FB21A75D}"/>
    <cellStyle name="RIGs linked cells 4 3 6" xfId="19371" xr:uid="{FB47E5D3-84E5-45CB-BEC3-AC2D6C84AD38}"/>
    <cellStyle name="RIGs linked cells 4 4" xfId="6582" xr:uid="{3D31A0F2-A83B-481D-8C72-A065F89F0878}"/>
    <cellStyle name="RIGs linked cells 4 4 2" xfId="7903" xr:uid="{AA23276A-1153-4CB2-AB5F-955647CEC27A}"/>
    <cellStyle name="RIGs linked cells 4 4 2 2" xfId="10281" xr:uid="{C9D56F4A-8B07-4999-BEEE-282563E853EF}"/>
    <cellStyle name="RIGs linked cells 4 4 2 2 2" xfId="21736" xr:uid="{CB331DC7-E1D3-458E-A35F-F10FAE322E0F}"/>
    <cellStyle name="RIGs linked cells 4 4 2 2 3" xfId="33820" xr:uid="{C7DE29BB-0372-495F-B968-D933EA89714E}"/>
    <cellStyle name="RIGs linked cells 4 4 2 3" xfId="11090" xr:uid="{32402DCF-FFEF-43F1-9352-3C0F2ED30D8A}"/>
    <cellStyle name="RIGs linked cells 4 4 2 3 2" xfId="22545" xr:uid="{D01F9DB8-03A5-42C7-A7B9-711BB3EF4908}"/>
    <cellStyle name="RIGs linked cells 4 4 2 3 3" xfId="34629" xr:uid="{B2C51E45-9B3D-4600-A8A8-A09FEDB63DC2}"/>
    <cellStyle name="RIGs linked cells 4 4 2 4" xfId="27610" xr:uid="{DF7F4DFD-2BA9-423F-AB29-4060C9A5543F}"/>
    <cellStyle name="RIGs linked cells 4 4 2 4 2" xfId="37827" xr:uid="{37C47782-12F1-47AD-9401-A99A7F8F8DF8}"/>
    <cellStyle name="RIGs linked cells 4 4 2 5" xfId="31512" xr:uid="{9B7E5774-3CE0-47BA-9CE5-8250BA4FDDAC}"/>
    <cellStyle name="RIGs linked cells 4 4 2 6" xfId="37181" xr:uid="{A455D240-278D-46C3-B4B7-BD4D3EDAB60F}"/>
    <cellStyle name="RIGs linked cells 4 4 3" xfId="9639" xr:uid="{429BB70D-0035-46CC-B80F-A1BEEA38C85C}"/>
    <cellStyle name="RIGs linked cells 4 4 3 2" xfId="21094" xr:uid="{8B638F9E-D1B4-44A0-92E8-C483E04D89FB}"/>
    <cellStyle name="RIGs linked cells 4 4 3 3" xfId="33179" xr:uid="{C1DFE378-DB6D-479F-880D-EF276170998C}"/>
    <cellStyle name="RIGs linked cells 4 4 4" xfId="10381" xr:uid="{3DFF6D72-6F5B-4573-8C58-DEC26E929418}"/>
    <cellStyle name="RIGs linked cells 4 4 4 2" xfId="21836" xr:uid="{BE457A68-2FC9-484B-B5CD-5F62FC48E87F}"/>
    <cellStyle name="RIGs linked cells 4 4 4 3" xfId="33920" xr:uid="{6AB5B2BB-B278-4913-B6C5-C5BEA62EAB00}"/>
    <cellStyle name="RIGs linked cells 4 4 5" xfId="30564" xr:uid="{9AE2F3E2-5993-4A42-B55F-7E0DFCA3F4BD}"/>
    <cellStyle name="RIGs linked cells 4 4 6" xfId="27732" xr:uid="{D82759BD-8A4E-4D65-B93F-044A4365FE8E}"/>
    <cellStyle name="RIGs linked cells 4 5" xfId="6958" xr:uid="{281510EF-93F8-47FC-9BF6-F207B8D8C3C1}"/>
    <cellStyle name="RIGs linked cells 4 5 2" xfId="11818" xr:uid="{346CCFFC-9F9F-4B27-B98D-AEE2FC901E9B}"/>
    <cellStyle name="RIGs linked cells 4 5 2 2" xfId="23273" xr:uid="{75C16F8E-00DE-4334-B392-5384197CA0DA}"/>
    <cellStyle name="RIGs linked cells 4 5 2 3" xfId="34925" xr:uid="{41FE2920-CBFC-4801-A78C-C028145D2C53}"/>
    <cellStyle name="RIGs linked cells 4 5 3" xfId="26683" xr:uid="{620576EC-8C3F-46E2-A2C1-3CC92C7BD64B}"/>
    <cellStyle name="RIGs linked cells 4 5 3 2" xfId="37122" xr:uid="{A6A08BF3-2978-46F4-917C-D80D03705830}"/>
    <cellStyle name="RIGs linked cells 4 5 4" xfId="18524" xr:uid="{3DF514CD-937E-47A2-9305-F1E4D41CFB3B}"/>
    <cellStyle name="RIGs linked cells 4 5 5" xfId="30785" xr:uid="{6D5A5460-1DDF-4F09-A35C-B2F4A5FD722E}"/>
    <cellStyle name="RIGs linked cells 4 6" xfId="5473" xr:uid="{E5F39A0D-EF38-448E-94E0-7C14A25ADB8A}"/>
    <cellStyle name="RIGs linked cells 4 6 2" xfId="25532" xr:uid="{017B6D96-4E3F-4247-B068-BB7E054388D0}"/>
    <cellStyle name="RIGs linked cells 4 6 2 2" xfId="36317" xr:uid="{2AB890A3-F5AE-4E0B-BE6D-B45F4C6F38EE}"/>
    <cellStyle name="RIGs linked cells 4 6 3" xfId="17257" xr:uid="{E0EF5139-A5F0-4BB0-B96D-8F75891B8BD7}"/>
    <cellStyle name="RIGs linked cells 4 6 4" xfId="29773" xr:uid="{154617CE-B703-4EEB-8D08-C9FBCC5854F9}"/>
    <cellStyle name="RIGs linked cells 4 7" xfId="27954" xr:uid="{E31FE6AA-5EE5-4707-81AE-A27072C94CB0}"/>
    <cellStyle name="RIGs linked cells 4_3.15 Additional Data" xfId="6586" xr:uid="{1DC1E5F0-BD3E-40B9-95A2-0A878F4E2CA6}"/>
    <cellStyle name="RIGs linked cells 5" xfId="2252" xr:uid="{D84C71BE-AE15-44C7-A358-6F5B552EE5E1}"/>
    <cellStyle name="RIGs linked cells 5 2" xfId="5749" xr:uid="{1A517DFC-781F-484D-A5C7-0F722B826CA3}"/>
    <cellStyle name="RIGs linked cells 5 2 2" xfId="7182" xr:uid="{DB0FDF37-6DAA-44DC-B5CE-8A3B6AEE7ACA}"/>
    <cellStyle name="RIGs linked cells 5 2 2 2" xfId="9906" xr:uid="{EDA165B4-6576-4A38-B0EF-F5F11CBE31F9}"/>
    <cellStyle name="RIGs linked cells 5 2 2 2 2" xfId="21361" xr:uid="{FFCFC394-3688-48FC-B764-6A5D7F9049DF}"/>
    <cellStyle name="RIGs linked cells 5 2 2 2 3" xfId="33446" xr:uid="{FEA7BFC8-C033-400E-9AE9-9C1F64A96F03}"/>
    <cellStyle name="RIGs linked cells 5 2 2 3" xfId="10585" xr:uid="{E14D70D2-9FC4-4C20-A32E-E1F107F9FB14}"/>
    <cellStyle name="RIGs linked cells 5 2 2 3 2" xfId="22040" xr:uid="{755541EF-BBD9-4EF9-AF9F-052E5291C836}"/>
    <cellStyle name="RIGs linked cells 5 2 2 3 3" xfId="34124" xr:uid="{519C4113-75DB-4BE7-BB16-1C02E31F79B1}"/>
    <cellStyle name="RIGs linked cells 5 2 2 4" xfId="26898" xr:uid="{FF0CBF00-AD7D-48A9-A984-695AE550D1D9}"/>
    <cellStyle name="RIGs linked cells 5 2 2 4 2" xfId="37269" xr:uid="{EE4C46E0-F733-48F1-960B-826D23D809F5}"/>
    <cellStyle name="RIGs linked cells 5 2 2 5" xfId="30941" xr:uid="{469122A2-F57A-4867-A3B1-A3EAF8200B5C}"/>
    <cellStyle name="RIGs linked cells 5 2 2 6" xfId="28695" xr:uid="{366E2DA2-0618-4BB5-911C-7C54AE1B980F}"/>
    <cellStyle name="RIGs linked cells 5 2 3" xfId="9011" xr:uid="{6A1F2616-82DC-4C4A-AA30-ED17EBE75521}"/>
    <cellStyle name="RIGs linked cells 5 2 3 2" xfId="20466" xr:uid="{0ACCC4C4-1891-4C5B-BCAC-0EE96054A5A7}"/>
    <cellStyle name="RIGs linked cells 5 2 3 3" xfId="32551" xr:uid="{3A5B5201-A1DE-4EB1-B2FF-885B7FD25436}"/>
    <cellStyle name="RIGs linked cells 5 2 4" xfId="8641" xr:uid="{262E9999-ADCE-4B91-8A48-CABACF797071}"/>
    <cellStyle name="RIGs linked cells 5 2 4 2" xfId="20096" xr:uid="{A2E5D5D7-A0F2-4215-8C28-F173C4ED0470}"/>
    <cellStyle name="RIGs linked cells 5 2 4 3" xfId="32181" xr:uid="{2436B520-4A72-4DAE-AED0-B520CFD975DD}"/>
    <cellStyle name="RIGs linked cells 5 2 5" xfId="29969" xr:uid="{7080A408-8471-48D2-BD83-3C4A52799756}"/>
    <cellStyle name="RIGs linked cells 5 2 6" xfId="37052" xr:uid="{EF365FCA-9191-48C1-9BB3-FC83A0FB9A3E}"/>
    <cellStyle name="RIGs linked cells 5 3" xfId="6587" xr:uid="{43348406-9AB5-461A-AF08-62236899569F}"/>
    <cellStyle name="RIGs linked cells 5 3 2" xfId="7906" xr:uid="{62555193-1BDE-4A8B-B03B-1DE92C62741A}"/>
    <cellStyle name="RIGs linked cells 5 3 2 2" xfId="10284" xr:uid="{93DBBAF6-CAE0-4BBE-91DD-57C815397C98}"/>
    <cellStyle name="RIGs linked cells 5 3 2 2 2" xfId="21739" xr:uid="{FE9B4275-77F8-41E9-A6BF-3039EA130729}"/>
    <cellStyle name="RIGs linked cells 5 3 2 2 3" xfId="33823" xr:uid="{1CCDE33A-E9E2-4F05-A0EA-8DFCC7CF9860}"/>
    <cellStyle name="RIGs linked cells 5 3 2 3" xfId="11093" xr:uid="{1EE39281-55C0-445D-9CD5-BB0DC912C0C0}"/>
    <cellStyle name="RIGs linked cells 5 3 2 3 2" xfId="22548" xr:uid="{5FA50AA6-91CD-43F4-BFB2-C75574186F14}"/>
    <cellStyle name="RIGs linked cells 5 3 2 3 3" xfId="34632" xr:uid="{4E67A8CF-AA48-4067-88BE-6DB73C6D9ABF}"/>
    <cellStyle name="RIGs linked cells 5 3 2 4" xfId="27613" xr:uid="{16A93E7B-A0FA-4315-96A0-4BA62B1F3131}"/>
    <cellStyle name="RIGs linked cells 5 3 2 4 2" xfId="37830" xr:uid="{65426426-31D1-488C-A843-5DB994B0D87C}"/>
    <cellStyle name="RIGs linked cells 5 3 2 5" xfId="31515" xr:uid="{3C120DAC-2151-4935-BF0D-C98772FD4145}"/>
    <cellStyle name="RIGs linked cells 5 3 2 6" xfId="35760" xr:uid="{3E0180D3-BE4C-4333-A566-5D0DC50A1DCB}"/>
    <cellStyle name="RIGs linked cells 5 3 3" xfId="9642" xr:uid="{286834F4-3C33-4E78-A854-852E1E3EAC59}"/>
    <cellStyle name="RIGs linked cells 5 3 3 2" xfId="21097" xr:uid="{966DE2DB-4403-4A1C-8694-E36D65383CC0}"/>
    <cellStyle name="RIGs linked cells 5 3 3 3" xfId="33182" xr:uid="{C1EDA8AE-FE9D-404C-8A16-C57EAE422ED6}"/>
    <cellStyle name="RIGs linked cells 5 3 4" xfId="10384" xr:uid="{072EBA84-5820-4752-9650-FC5859A6299A}"/>
    <cellStyle name="RIGs linked cells 5 3 4 2" xfId="21839" xr:uid="{4E0DB801-0779-4594-96A8-94F973C8936C}"/>
    <cellStyle name="RIGs linked cells 5 3 4 3" xfId="33923" xr:uid="{2474ADA3-8A4C-4AB5-A3FA-6F3B4EE2FFC5}"/>
    <cellStyle name="RIGs linked cells 5 3 5" xfId="30567" xr:uid="{CF783D45-A330-4910-9C13-C1D21ADFDF8F}"/>
    <cellStyle name="RIGs linked cells 5 3 6" xfId="18555" xr:uid="{D8E662DB-CA2D-4491-8D32-37C8397E9497}"/>
    <cellStyle name="RIGs linked cells 5 4" xfId="6960" xr:uid="{E00A1838-5BED-43CF-A970-36070008DC6F}"/>
    <cellStyle name="RIGs linked cells 5 4 2" xfId="11820" xr:uid="{D6F09697-8BC1-463C-A511-C1C9C1409CAF}"/>
    <cellStyle name="RIGs linked cells 5 4 2 2" xfId="23275" xr:uid="{96268C64-99C1-408E-8BED-456E83B798CF}"/>
    <cellStyle name="RIGs linked cells 5 4 2 3" xfId="34927" xr:uid="{483E343B-B466-4828-A585-398F8B5B481A}"/>
    <cellStyle name="RIGs linked cells 5 4 3" xfId="26685" xr:uid="{81E1EFED-C049-4FFC-973F-DA5DD5BDA1AC}"/>
    <cellStyle name="RIGs linked cells 5 4 3 2" xfId="37124" xr:uid="{BFC049FA-F7B5-4390-B234-69A8587D2240}"/>
    <cellStyle name="RIGs linked cells 5 4 4" xfId="18526" xr:uid="{9BEA1272-B2E2-42FC-917E-6D89BFFCC8D4}"/>
    <cellStyle name="RIGs linked cells 5 4 5" xfId="30787" xr:uid="{8E64AC04-D253-48F3-8937-D71FBD606A9D}"/>
    <cellStyle name="RIGs linked cells 5 5" xfId="5475" xr:uid="{AFB120EB-2FDF-4D3A-895B-3E14E8188E9D}"/>
    <cellStyle name="RIGs linked cells 5 5 2" xfId="25534" xr:uid="{1AFF0DE0-09CF-433A-84CB-AB6C9967EEC2}"/>
    <cellStyle name="RIGs linked cells 5 5 2 2" xfId="36319" xr:uid="{999D6891-C38C-4DFA-965F-658A43018698}"/>
    <cellStyle name="RIGs linked cells 5 5 3" xfId="17259" xr:uid="{468F5BBB-F7BF-426C-A009-5B18342A60DC}"/>
    <cellStyle name="RIGs linked cells 5 5 4" xfId="29775" xr:uid="{16FA7F0A-6ABD-4AD6-B32D-8C3355CD0704}"/>
    <cellStyle name="RIGs linked cells 5 6" xfId="27956" xr:uid="{637433D2-65EF-4009-8FDD-B70B6373D7E7}"/>
    <cellStyle name="RIGs linked cells 6" xfId="5741" xr:uid="{4CF6A79D-72E0-4722-B2A6-510642E4D098}"/>
    <cellStyle name="RIGs linked cells 6 2" xfId="7174" xr:uid="{36D36792-3B84-4B69-B9B4-9C0CE789A8AD}"/>
    <cellStyle name="RIGs linked cells 6 2 2" xfId="9898" xr:uid="{FB0860D3-9A07-4298-B7A1-127013E3217F}"/>
    <cellStyle name="RIGs linked cells 6 2 2 2" xfId="21353" xr:uid="{EC39F021-BE06-4C7D-98DA-80248661B162}"/>
    <cellStyle name="RIGs linked cells 6 2 2 3" xfId="33438" xr:uid="{A792B77D-D8A5-4F28-8A6B-D1C90923F33F}"/>
    <cellStyle name="RIGs linked cells 6 2 3" xfId="10577" xr:uid="{EAF094AC-2E00-47AC-BABF-1F3DCC77F295}"/>
    <cellStyle name="RIGs linked cells 6 2 3 2" xfId="22032" xr:uid="{A693339E-3BFC-45AB-A106-365A8849CD3D}"/>
    <cellStyle name="RIGs linked cells 6 2 3 3" xfId="34116" xr:uid="{CC520D8F-E72B-41F8-AADB-9DAE2057BD3F}"/>
    <cellStyle name="RIGs linked cells 6 2 4" xfId="26890" xr:uid="{46AC99F9-BB91-453A-8C7C-54E2E06CA133}"/>
    <cellStyle name="RIGs linked cells 6 2 4 2" xfId="37261" xr:uid="{7FC8C73A-3BD6-4E87-B740-3FAD28222AEB}"/>
    <cellStyle name="RIGs linked cells 6 2 5" xfId="30933" xr:uid="{693EEDA1-A444-4E44-817A-E6DCBB5D3B84}"/>
    <cellStyle name="RIGs linked cells 6 2 6" xfId="14031" xr:uid="{94E820DF-6992-48F8-8F3B-54840E89524C}"/>
    <cellStyle name="RIGs linked cells 6 3" xfId="9003" xr:uid="{022200E0-203A-4633-BBD0-BAD1247A1E24}"/>
    <cellStyle name="RIGs linked cells 6 3 2" xfId="20458" xr:uid="{4415942E-375E-4EC2-92EB-3F491B74E2DC}"/>
    <cellStyle name="RIGs linked cells 6 3 3" xfId="32543" xr:uid="{9B1BBE9B-5258-45FD-A756-433D4167E6F5}"/>
    <cellStyle name="RIGs linked cells 6 4" xfId="8422" xr:uid="{7B8ECA8E-7BB0-47B3-833D-FE85236CD94A}"/>
    <cellStyle name="RIGs linked cells 6 4 2" xfId="19877" xr:uid="{5DCE6718-D387-4A4B-AE8E-E0183201661C}"/>
    <cellStyle name="RIGs linked cells 6 4 3" xfId="31962" xr:uid="{36FC40AF-C8C0-4F7A-AE6B-2AB98A4496F0}"/>
    <cellStyle name="RIGs linked cells 6 5" xfId="29961" xr:uid="{BE6D7934-4266-4FEC-99EE-7C386D9A15AA}"/>
    <cellStyle name="RIGs linked cells 6 6" xfId="34990" xr:uid="{75CB78FE-7ACC-416A-95EA-6D0EB4820183}"/>
    <cellStyle name="RIGs linked cells 7" xfId="6570" xr:uid="{F30FD838-1E95-456E-B817-C9C242C8E9F8}"/>
    <cellStyle name="RIGs linked cells 7 2" xfId="7895" xr:uid="{C9F3943A-1C35-49CC-95B1-6F37268D92A6}"/>
    <cellStyle name="RIGs linked cells 7 2 2" xfId="10273" xr:uid="{88EADF7C-F911-4C59-87B2-E1D87ED34667}"/>
    <cellStyle name="RIGs linked cells 7 2 2 2" xfId="21728" xr:uid="{086B3489-0D4D-40D1-8327-D1A7FDF50D57}"/>
    <cellStyle name="RIGs linked cells 7 2 2 3" xfId="33812" xr:uid="{B09D2D1D-978F-4A74-812F-8B989C5CB0B6}"/>
    <cellStyle name="RIGs linked cells 7 2 3" xfId="11082" xr:uid="{7120ED26-B57E-4343-B192-8C45DD74302C}"/>
    <cellStyle name="RIGs linked cells 7 2 3 2" xfId="22537" xr:uid="{8F6E11F5-4E27-4FA0-A33B-0C5FDCFB64E5}"/>
    <cellStyle name="RIGs linked cells 7 2 3 3" xfId="34621" xr:uid="{2E3F03F8-7D88-45D0-893B-AA8205F231AB}"/>
    <cellStyle name="RIGs linked cells 7 2 4" xfId="27602" xr:uid="{9BFE0ABC-4157-4855-AB6C-DE7CC4E6B747}"/>
    <cellStyle name="RIGs linked cells 7 2 4 2" xfId="37819" xr:uid="{07683355-13E5-4C9E-B14F-FF0B4350ACC7}"/>
    <cellStyle name="RIGs linked cells 7 2 5" xfId="31504" xr:uid="{F7AFEB9E-9575-40CE-9986-782F27F4EEEB}"/>
    <cellStyle name="RIGs linked cells 7 2 6" xfId="36408" xr:uid="{8A681238-1113-4C4E-AF93-C4A4B88C5999}"/>
    <cellStyle name="RIGs linked cells 7 3" xfId="9631" xr:uid="{4CA3EEFE-6632-4940-A6B9-3B25BCDBB7D6}"/>
    <cellStyle name="RIGs linked cells 7 3 2" xfId="21086" xr:uid="{3A31FE60-1A95-40D8-A4B2-45D14FF50952}"/>
    <cellStyle name="RIGs linked cells 7 3 3" xfId="33171" xr:uid="{38DCE1A6-18BB-45B3-A7A4-96954887159D}"/>
    <cellStyle name="RIGs linked cells 7 4" xfId="10373" xr:uid="{F01C5826-1080-482D-AAB1-0425CFC58159}"/>
    <cellStyle name="RIGs linked cells 7 4 2" xfId="21828" xr:uid="{F482FF6A-8C6E-4F42-A225-836117D3995B}"/>
    <cellStyle name="RIGs linked cells 7 4 3" xfId="33912" xr:uid="{48F8D468-E1AD-4B99-950B-0A74EFC3842F}"/>
    <cellStyle name="RIGs linked cells 7 5" xfId="30556" xr:uid="{11161335-8C66-406B-898B-31941A08D6FC}"/>
    <cellStyle name="RIGs linked cells 7 6" xfId="37840" xr:uid="{AC559BDB-AEBC-4908-B024-6BF66E0051B7}"/>
    <cellStyle name="RIGs linked cells 8" xfId="6952" xr:uid="{DD3D8E79-177C-47A7-A95D-BEB1A72D0421}"/>
    <cellStyle name="RIGs linked cells 8 2" xfId="11812" xr:uid="{63D86900-2E49-4DC0-B239-BB202B397690}"/>
    <cellStyle name="RIGs linked cells 8 2 2" xfId="23267" xr:uid="{273A8A67-8923-4F24-BF5D-107787B9D177}"/>
    <cellStyle name="RIGs linked cells 8 2 3" xfId="34919" xr:uid="{1A74F393-D718-4458-AFB9-AFBAAA2F9B65}"/>
    <cellStyle name="RIGs linked cells 8 3" xfId="26677" xr:uid="{540C265C-F8CB-4EE8-A2ED-8459850162D0}"/>
    <cellStyle name="RIGs linked cells 8 3 2" xfId="37116" xr:uid="{F3FFEA27-744F-492A-A71F-BB5AAD283B26}"/>
    <cellStyle name="RIGs linked cells 8 4" xfId="18518" xr:uid="{68F42D4D-EA7F-4C08-BBF2-59F3E04A14B0}"/>
    <cellStyle name="RIGs linked cells 8 5" xfId="30779" xr:uid="{2224646F-BBBF-4567-B45A-265CA7F43992}"/>
    <cellStyle name="RIGs linked cells 9" xfId="5467" xr:uid="{33893F57-9E4B-4EFA-94CD-DC1C053EA1BF}"/>
    <cellStyle name="RIGs linked cells 9 2" xfId="25526" xr:uid="{7CD75144-4B90-4F3F-AE41-3838E9B5FEC7}"/>
    <cellStyle name="RIGs linked cells 9 2 2" xfId="36311" xr:uid="{011521A5-C810-4E82-BC8F-911CB0FA77D8}"/>
    <cellStyle name="RIGs linked cells 9 3" xfId="17251" xr:uid="{F94332DE-D66C-4BBF-A50D-E20AD02D42D5}"/>
    <cellStyle name="RIGs linked cells 9 4" xfId="29767" xr:uid="{D842C0AB-573F-4445-8446-DB945F9535B8}"/>
    <cellStyle name="RIGs linked cells_3.15 Additional Data" xfId="6588" xr:uid="{E056AC97-1DF4-42E0-BEC6-480C7E3F855A}"/>
    <cellStyle name="RIGs_3.15 Additional Data" xfId="6589" xr:uid="{4E83FE54-1BF2-41B6-9F2F-6FF3AD0B977B}"/>
    <cellStyle name="SAPBEXaggData" xfId="2253" xr:uid="{B3A4981C-AC2D-427C-AB8D-C82FE6993057}"/>
    <cellStyle name="SAPBEXaggData 10" xfId="3959" xr:uid="{F48DBE07-EBC0-4E9C-9AFA-E82FB5D63D17}"/>
    <cellStyle name="SAPBEXaggData 10 2" xfId="15745" xr:uid="{891AF4AD-7CCC-4E51-9491-CB1298CDD96D}"/>
    <cellStyle name="SAPBEXaggData 10 3" xfId="28790" xr:uid="{9FCD442C-4AD5-4C34-A1D8-16AB7B0CDFD7}"/>
    <cellStyle name="SAPBEXaggData 11" xfId="24279" xr:uid="{82503B5F-7605-4B93-90C7-D57237AAABB0}"/>
    <cellStyle name="SAPBEXaggData 11 2" xfId="35584" xr:uid="{7A248BFC-23D0-46B7-BD23-DB6D4F8510DC}"/>
    <cellStyle name="SAPBEXaggData 12" xfId="14094" xr:uid="{C1E240DC-33D9-48A2-B535-7C3D18E5E902}"/>
    <cellStyle name="SAPBEXaggData 13" xfId="27957" xr:uid="{AF0EDE7F-D384-4988-8561-B4F66AEB6D87}"/>
    <cellStyle name="SAPBEXaggData 2" xfId="3220" xr:uid="{7885F0C7-3051-455C-B790-B1D60942E1E8}"/>
    <cellStyle name="SAPBEXaggData 2 10" xfId="27824" xr:uid="{04500013-C4FE-4B8B-88BF-1FF657C9C08B}"/>
    <cellStyle name="SAPBEXaggData 2 2" xfId="7183" xr:uid="{F7534945-4446-4F96-8247-E7AF14C76C0F}"/>
    <cellStyle name="SAPBEXaggData 2 2 2" xfId="9907" xr:uid="{2BCA444B-CDA7-48FB-85DA-DDB9A8E8584C}"/>
    <cellStyle name="SAPBEXaggData 2 2 2 2" xfId="21362" xr:uid="{FC5B8512-50F1-416F-87D2-EE70FD90EB1F}"/>
    <cellStyle name="SAPBEXaggData 2 2 2 3" xfId="33447" xr:uid="{3FDE33CA-7E38-4F29-ACB1-AA426AE0E1BE}"/>
    <cellStyle name="SAPBEXaggData 2 2 3" xfId="10586" xr:uid="{1BC0562B-B8D9-4834-A60A-952F9D3713B8}"/>
    <cellStyle name="SAPBEXaggData 2 2 3 2" xfId="22041" xr:uid="{B0447C43-93F5-42D0-8B25-320C14B3B2AC}"/>
    <cellStyle name="SAPBEXaggData 2 2 3 3" xfId="34125" xr:uid="{D54FDCAD-1E98-46A5-A284-9707B2348F47}"/>
    <cellStyle name="SAPBEXaggData 2 2 4" xfId="11982" xr:uid="{BA9BA41B-464F-44A1-BEF6-D7C76BF30029}"/>
    <cellStyle name="SAPBEXaggData 2 2 4 2" xfId="23437" xr:uid="{0C612ACB-19CC-458D-9055-7C537A30E89D}"/>
    <cellStyle name="SAPBEXaggData 2 2 4 3" xfId="35023" xr:uid="{3C61A9C4-59A3-4ADA-99C7-343CC9E1A643}"/>
    <cellStyle name="SAPBEXaggData 2 2 5" xfId="26899" xr:uid="{4914717A-D157-4AE6-A5D6-B8594A0439E8}"/>
    <cellStyle name="SAPBEXaggData 2 2 5 2" xfId="37270" xr:uid="{424DF5DF-E210-4BCE-8EED-3C79048AE25A}"/>
    <cellStyle name="SAPBEXaggData 2 2 6" xfId="18711" xr:uid="{F5517B2E-EE14-48D9-BF1B-ACC45D31DE20}"/>
    <cellStyle name="SAPBEXaggData 2 2 7" xfId="30942" xr:uid="{0E84932A-3669-40C3-9C92-8CD1B9D111A5}"/>
    <cellStyle name="SAPBEXaggData 2 2 8" xfId="28515" xr:uid="{86E8EB98-2B52-4BFB-9EB7-D5865E7621A3}"/>
    <cellStyle name="SAPBEXaggData 2 3" xfId="5750" xr:uid="{B4E5A245-1155-4D29-984E-1A5C1DD2FA40}"/>
    <cellStyle name="SAPBEXaggData 2 3 2" xfId="9012" xr:uid="{A8A4F526-7FC9-455C-956A-21954CA7F88E}"/>
    <cellStyle name="SAPBEXaggData 2 3 2 2" xfId="20467" xr:uid="{60A59DF9-9B45-4C49-A818-590FAF9F877D}"/>
    <cellStyle name="SAPBEXaggData 2 3 2 3" xfId="32552" xr:uid="{342CDFBA-E555-4254-AD2C-57E471B1591E}"/>
    <cellStyle name="SAPBEXaggData 2 3 3" xfId="9812" xr:uid="{D3F0EF7C-95A6-4F53-A83A-8D6FA7EF02E4}"/>
    <cellStyle name="SAPBEXaggData 2 3 3 2" xfId="21267" xr:uid="{D6C956C2-F7AD-420B-8917-A3C58F1DACB4}"/>
    <cellStyle name="SAPBEXaggData 2 3 3 3" xfId="33352" xr:uid="{7556A6A9-4A7B-4DB5-AA7C-BE5CD34149BC}"/>
    <cellStyle name="SAPBEXaggData 2 3 4" xfId="25728" xr:uid="{32C7A79C-A5CA-4286-B9FD-59033A2848DC}"/>
    <cellStyle name="SAPBEXaggData 2 3 4 2" xfId="36444" xr:uid="{83827770-DEEF-4648-8398-0987A9FA153C}"/>
    <cellStyle name="SAPBEXaggData 2 3 5" xfId="17485" xr:uid="{B8B62D21-8390-4F19-BB9B-7E9328CF92E0}"/>
    <cellStyle name="SAPBEXaggData 2 3 6" xfId="29970" xr:uid="{E1C1F4E4-7762-418E-8162-539266449E4D}"/>
    <cellStyle name="SAPBEXaggData 2 3 7" xfId="30729" xr:uid="{D2E656B9-2353-483B-B5E6-505C0FFBBA3A}"/>
    <cellStyle name="SAPBEXaggData 2 3 8" xfId="13677" xr:uid="{178778B2-E29B-4B1B-899F-2EA61F0C3D28}"/>
    <cellStyle name="SAPBEXaggData 2 4" xfId="5112" xr:uid="{9940EA76-494B-43EC-B29F-E13AA3433D73}"/>
    <cellStyle name="SAPBEXaggData 2 4 2" xfId="16896" xr:uid="{25AF7D4E-E920-4EE8-8B05-22A5EF71E4BB}"/>
    <cellStyle name="SAPBEXaggData 2 4 3" xfId="29544" xr:uid="{313C7C89-E592-4C49-9241-5F49D350E6BD}"/>
    <cellStyle name="SAPBEXaggData 2 5" xfId="8577" xr:uid="{4D34B169-C89C-4C8D-96C5-0195B82FF6D7}"/>
    <cellStyle name="SAPBEXaggData 2 5 2" xfId="20032" xr:uid="{65BE47C5-5C47-4004-B461-C366918EC1A4}"/>
    <cellStyle name="SAPBEXaggData 2 5 3" xfId="32117" xr:uid="{05AF39D2-E7B4-45E5-B013-D51247CFE80E}"/>
    <cellStyle name="SAPBEXaggData 2 6" xfId="8247" xr:uid="{30F0DD1B-E40B-4142-B849-9FC437C165D2}"/>
    <cellStyle name="SAPBEXaggData 2 6 2" xfId="19702" xr:uid="{48344A3C-BD41-4595-801E-F0041DC06DED}"/>
    <cellStyle name="SAPBEXaggData 2 6 3" xfId="31787" xr:uid="{979E952E-BB8B-4C0D-A633-9ADEA67AD633}"/>
    <cellStyle name="SAPBEXaggData 2 7" xfId="25171" xr:uid="{70F8A49A-643B-40EF-825B-C4FA4DAADAE8}"/>
    <cellStyle name="SAPBEXaggData 2 7 2" xfId="36083" xr:uid="{1DC4E8DF-17D0-4766-B6EA-0622561B01B8}"/>
    <cellStyle name="SAPBEXaggData 2 8" xfId="15012" xr:uid="{7841D06D-6E56-4E82-997A-108EF68B3848}"/>
    <cellStyle name="SAPBEXaggData 2 9" xfId="28460" xr:uid="{29ACE02A-66D8-4073-B7A3-7F74F72A3EB1}"/>
    <cellStyle name="SAPBEXaggData 3" xfId="3146" xr:uid="{94748EBE-E19D-4849-8C37-605A8E54641A}"/>
    <cellStyle name="SAPBEXaggData 3 10" xfId="35693" xr:uid="{C0C43401-4A9B-4175-953E-030EC4FC2252}"/>
    <cellStyle name="SAPBEXaggData 3 2" xfId="7294" xr:uid="{FAE2F9E3-DC77-492A-BC48-AF00E8E38DA8}"/>
    <cellStyle name="SAPBEXaggData 3 2 2" xfId="9968" xr:uid="{05306720-9FE4-4237-AE2C-E30993805337}"/>
    <cellStyle name="SAPBEXaggData 3 2 2 2" xfId="21423" xr:uid="{847DA1B1-051A-449C-9F7F-19F36230698A}"/>
    <cellStyle name="SAPBEXaggData 3 2 2 3" xfId="33508" xr:uid="{C5C7120D-D4DF-487E-8F8B-5CBD49844B80}"/>
    <cellStyle name="SAPBEXaggData 3 2 3" xfId="10694" xr:uid="{76D7DEFC-BB37-4C68-9D25-D78722175A3C}"/>
    <cellStyle name="SAPBEXaggData 3 2 3 2" xfId="22149" xr:uid="{432C0404-2703-4B44-81EF-D1E461A5CE55}"/>
    <cellStyle name="SAPBEXaggData 3 2 3 3" xfId="34233" xr:uid="{0FAA223F-F836-48F0-A715-31E8F5836F44}"/>
    <cellStyle name="SAPBEXaggData 3 2 4" xfId="12078" xr:uid="{34CE635D-B58F-41E3-9A9D-0DD23751C97E}"/>
    <cellStyle name="SAPBEXaggData 3 2 4 2" xfId="23533" xr:uid="{105E3410-BA4D-433F-80DD-12F1C697B5A6}"/>
    <cellStyle name="SAPBEXaggData 3 2 4 3" xfId="35117" xr:uid="{9BB48E89-52BA-489C-98C2-C319CA686E24}"/>
    <cellStyle name="SAPBEXaggData 3 2 5" xfId="27010" xr:uid="{FFA5A0EE-C946-46EF-9803-6EB377D57334}"/>
    <cellStyle name="SAPBEXaggData 3 2 5 2" xfId="37379" xr:uid="{C8817707-076E-4EDF-AFD4-3D00EE125CDD}"/>
    <cellStyle name="SAPBEXaggData 3 2 6" xfId="18812" xr:uid="{9DC00B6D-BE96-48EC-A0BD-293C7903E787}"/>
    <cellStyle name="SAPBEXaggData 3 2 7" xfId="31051" xr:uid="{5EBF811E-665C-4A06-BCE9-F01B65A18A4E}"/>
    <cellStyle name="SAPBEXaggData 3 2 8" xfId="28609" xr:uid="{76EF8F1B-D82D-40AC-B783-612582676AFE}"/>
    <cellStyle name="SAPBEXaggData 3 3" xfId="5862" xr:uid="{8DB4D990-A0D1-454A-A762-3684261CDE27}"/>
    <cellStyle name="SAPBEXaggData 3 3 2" xfId="9122" xr:uid="{51BAEC86-E1D2-4F20-BF96-579A36281075}"/>
    <cellStyle name="SAPBEXaggData 3 3 2 2" xfId="20577" xr:uid="{393A0F4E-F0C8-4A82-AF9C-16FFE8CD2FC4}"/>
    <cellStyle name="SAPBEXaggData 3 3 2 3" xfId="32662" xr:uid="{83323168-7EF3-4238-9D57-7BFE4C6D6F4B}"/>
    <cellStyle name="SAPBEXaggData 3 3 3" xfId="10028" xr:uid="{48A5D79A-C2B7-4FE0-85D5-D4A2CB29F420}"/>
    <cellStyle name="SAPBEXaggData 3 3 3 2" xfId="21483" xr:uid="{0D97FF01-059B-4935-B009-2EF7174542E4}"/>
    <cellStyle name="SAPBEXaggData 3 3 3 3" xfId="33567" xr:uid="{43953B39-8DDD-46DC-8219-B7630E19F52D}"/>
    <cellStyle name="SAPBEXaggData 3 3 4" xfId="25824" xr:uid="{685EA36C-5001-49C2-A88B-47BCD5389964}"/>
    <cellStyle name="SAPBEXaggData 3 3 4 2" xfId="36539" xr:uid="{E18887A7-67FB-4014-8619-8AB119168039}"/>
    <cellStyle name="SAPBEXaggData 3 3 5" xfId="17585" xr:uid="{D6657D49-6D1D-4E07-9E7F-5A9E9F0622AA}"/>
    <cellStyle name="SAPBEXaggData 3 3 6" xfId="30080" xr:uid="{BEC7BD5C-AEFC-46A5-9601-474181B606D8}"/>
    <cellStyle name="SAPBEXaggData 3 3 7" xfId="36146" xr:uid="{B9026EA9-C71A-4C7A-8697-5C23389CCAB0}"/>
    <cellStyle name="SAPBEXaggData 3 3 8" xfId="14045" xr:uid="{19A510E4-A3B4-4632-8792-2A28078CC792}"/>
    <cellStyle name="SAPBEXaggData 3 4" xfId="5039" xr:uid="{07850263-8BE9-4E2D-9CD3-66CFEAD6A8F5}"/>
    <cellStyle name="SAPBEXaggData 3 4 2" xfId="16823" xr:uid="{250611C2-9547-4291-A0BF-C231050DE72D}"/>
    <cellStyle name="SAPBEXaggData 3 4 3" xfId="29471" xr:uid="{2334D45B-C052-4C1D-8978-219206A65901}"/>
    <cellStyle name="SAPBEXaggData 3 5" xfId="8504" xr:uid="{64213A3D-4CEC-4AAB-AB37-B7E7F30AA01C}"/>
    <cellStyle name="SAPBEXaggData 3 5 2" xfId="19959" xr:uid="{9910B757-F23E-4EEB-9CDA-09F3024D8A77}"/>
    <cellStyle name="SAPBEXaggData 3 5 3" xfId="32044" xr:uid="{FE0C42C2-8371-487A-BF2D-AF72DD92315C}"/>
    <cellStyle name="SAPBEXaggData 3 6" xfId="9707" xr:uid="{8045BB50-C5AA-42C9-8915-9398CD0FA072}"/>
    <cellStyle name="SAPBEXaggData 3 6 2" xfId="21162" xr:uid="{7EF77823-F997-4063-B85D-BD5E593D947E}"/>
    <cellStyle name="SAPBEXaggData 3 6 3" xfId="33247" xr:uid="{BE20F87D-6B5D-4157-BC41-8BB7465ABB23}"/>
    <cellStyle name="SAPBEXaggData 3 7" xfId="25098" xr:uid="{970D719B-1605-4731-BDD7-B379C2E14092}"/>
    <cellStyle name="SAPBEXaggData 3 7 2" xfId="36010" xr:uid="{62008CE2-87B5-45E6-9DC3-EF03B33C5658}"/>
    <cellStyle name="SAPBEXaggData 3 8" xfId="14939" xr:uid="{6E56931C-4EF5-4E80-B4A5-17A4B153E6F1}"/>
    <cellStyle name="SAPBEXaggData 3 9" xfId="28387" xr:uid="{28285126-6DF0-4A62-B037-773B97625D12}"/>
    <cellStyle name="SAPBEXaggData 4" xfId="3251" xr:uid="{957109A6-B82F-4665-97F6-0574428A1FA3}"/>
    <cellStyle name="SAPBEXaggData 4 10" xfId="17477" xr:uid="{EF443CD1-6F3D-499D-AA78-88CA95CFBA65}"/>
    <cellStyle name="SAPBEXaggData 4 2" xfId="7551" xr:uid="{30ED9A2D-D35D-46BD-90EF-0C2F62CC8546}"/>
    <cellStyle name="SAPBEXaggData 4 2 2" xfId="10089" xr:uid="{FFE20339-EAF8-401A-9DCF-0985803AF104}"/>
    <cellStyle name="SAPBEXaggData 4 2 2 2" xfId="21544" xr:uid="{8FA27A9C-E169-4B92-B906-EC0188E2BE05}"/>
    <cellStyle name="SAPBEXaggData 4 2 2 3" xfId="33628" xr:uid="{BCE952A7-58B5-4121-9859-211F923DF9BB}"/>
    <cellStyle name="SAPBEXaggData 4 2 3" xfId="10862" xr:uid="{CA76A497-1475-4D77-B936-FF6072A3E01A}"/>
    <cellStyle name="SAPBEXaggData 4 2 3 2" xfId="22317" xr:uid="{CEC24324-A09A-4761-A00D-CB176C2A469B}"/>
    <cellStyle name="SAPBEXaggData 4 2 3 3" xfId="34401" xr:uid="{85C53D3F-65F0-432A-8334-83A900C4D31D}"/>
    <cellStyle name="SAPBEXaggData 4 2 4" xfId="12335" xr:uid="{C440400C-5D25-4E7E-A085-D6CA97E14A97}"/>
    <cellStyle name="SAPBEXaggData 4 2 4 2" xfId="23790" xr:uid="{BEFAD287-1A87-44E6-AB07-DB31DE77D1BE}"/>
    <cellStyle name="SAPBEXaggData 4 2 4 3" xfId="35305" xr:uid="{CC3760F1-77CD-441F-9C71-26E14C8A1A72}"/>
    <cellStyle name="SAPBEXaggData 4 2 5" xfId="27267" xr:uid="{2CB61FCB-00AB-483A-B427-9660F7EBFBBE}"/>
    <cellStyle name="SAPBEXaggData 4 2 5 2" xfId="37566" xr:uid="{0655FFD0-E350-45B7-8DDA-8AABBD7DFA59}"/>
    <cellStyle name="SAPBEXaggData 4 2 6" xfId="19069" xr:uid="{A17746FF-FD6D-468E-8A06-46082705655C}"/>
    <cellStyle name="SAPBEXaggData 4 2 7" xfId="31238" xr:uid="{6B8147FF-C1A9-4CEB-B0D0-1361631276A1}"/>
    <cellStyle name="SAPBEXaggData 4 2 8" xfId="28760" xr:uid="{BBA044EA-32A9-487F-AD71-1FD62E8934C1}"/>
    <cellStyle name="SAPBEXaggData 4 3" xfId="6120" xr:uid="{67FCD2AA-6342-4B0E-A781-CCD320A1B51B}"/>
    <cellStyle name="SAPBEXaggData 4 3 2" xfId="9336" xr:uid="{59F23106-B68D-4F3D-A82E-29BBF5FF4849}"/>
    <cellStyle name="SAPBEXaggData 4 3 2 2" xfId="20791" xr:uid="{F52C0466-5F03-44F7-94E9-A281EBC1BB5C}"/>
    <cellStyle name="SAPBEXaggData 4 3 2 3" xfId="32876" xr:uid="{8333CA44-B4F6-49B6-8ED6-E298F3EDBE4D}"/>
    <cellStyle name="SAPBEXaggData 4 3 3" xfId="8118" xr:uid="{718617F1-9D88-436B-A452-7086DD556852}"/>
    <cellStyle name="SAPBEXaggData 4 3 3 2" xfId="19573" xr:uid="{1D38AAB9-5FE8-4EC9-9DEE-18052C9D815F}"/>
    <cellStyle name="SAPBEXaggData 4 3 3 3" xfId="31658" xr:uid="{6DF3F348-06BB-4DD3-938D-290CA28AB3EE}"/>
    <cellStyle name="SAPBEXaggData 4 3 4" xfId="26081" xr:uid="{0135D60D-24EF-469B-B05A-18FA50F46390}"/>
    <cellStyle name="SAPBEXaggData 4 3 4 2" xfId="36724" xr:uid="{A7534182-08D1-44D4-A3AD-DC4DCD5713A4}"/>
    <cellStyle name="SAPBEXaggData 4 3 5" xfId="17842" xr:uid="{4505B800-FF86-4707-8F53-DB3E06BE1601}"/>
    <cellStyle name="SAPBEXaggData 4 3 6" xfId="30268" xr:uid="{3274B1F4-D89C-4474-8708-9BDF72ED1311}"/>
    <cellStyle name="SAPBEXaggData 4 3 7" xfId="35502" xr:uid="{5877B1C5-79F7-4358-95F6-367C638E5955}"/>
    <cellStyle name="SAPBEXaggData 4 3 8" xfId="28679" xr:uid="{6F5A2BE0-AFC7-47D9-BFCE-1A7B45E14029}"/>
    <cellStyle name="SAPBEXaggData 4 4" xfId="5143" xr:uid="{2BB2FADE-5B94-4A29-BBF7-1C01947299CC}"/>
    <cellStyle name="SAPBEXaggData 4 4 2" xfId="16927" xr:uid="{45BEDB93-BE8E-4104-B3D2-09D344880D3C}"/>
    <cellStyle name="SAPBEXaggData 4 4 3" xfId="29575" xr:uid="{ECE0BFC9-1654-4B1C-9876-0ED1B7A174FF}"/>
    <cellStyle name="SAPBEXaggData 4 5" xfId="8608" xr:uid="{9111280B-BE50-47B2-A650-D0784A794177}"/>
    <cellStyle name="SAPBEXaggData 4 5 2" xfId="20063" xr:uid="{201E978B-4B8D-4B0E-AC51-45D741DFB0CE}"/>
    <cellStyle name="SAPBEXaggData 4 5 3" xfId="32148" xr:uid="{62E22B59-97B3-4BFD-8015-DDB0DDD58DA7}"/>
    <cellStyle name="SAPBEXaggData 4 6" xfId="8050" xr:uid="{25D2E518-4BB7-4F6A-8419-73555671F8D7}"/>
    <cellStyle name="SAPBEXaggData 4 6 2" xfId="19505" xr:uid="{9F41DA6C-762F-4E33-A669-763790895308}"/>
    <cellStyle name="SAPBEXaggData 4 6 3" xfId="31590" xr:uid="{E1303603-3EB5-4355-A536-79F981F3F09C}"/>
    <cellStyle name="SAPBEXaggData 4 7" xfId="25202" xr:uid="{820A6934-1A61-4B67-9BE2-922515F72C4F}"/>
    <cellStyle name="SAPBEXaggData 4 7 2" xfId="36114" xr:uid="{E5C02776-FBC5-4EB3-97D3-185867A538DC}"/>
    <cellStyle name="SAPBEXaggData 4 8" xfId="15043" xr:uid="{D1F6F83C-6FC5-42D6-AED1-7646D0963D1F}"/>
    <cellStyle name="SAPBEXaggData 4 9" xfId="28491" xr:uid="{96BE05FB-8884-40DB-8C8C-D54C323D3E1B}"/>
    <cellStyle name="SAPBEXaggData 5" xfId="2873" xr:uid="{4FEAE645-5FED-4252-AD16-769FD46B8127}"/>
    <cellStyle name="SAPBEXaggData 5 10" xfId="14008" xr:uid="{8C80282F-33B0-4516-9C7E-77EF18DF1672}"/>
    <cellStyle name="SAPBEXaggData 5 2" xfId="7735" xr:uid="{DE4FCB61-86E9-4FC2-BC54-87F92CE9F2DB}"/>
    <cellStyle name="SAPBEXaggData 5 2 2" xfId="10173" xr:uid="{0D9243A5-203C-46B8-9739-C9C198E9EA12}"/>
    <cellStyle name="SAPBEXaggData 5 2 2 2" xfId="21628" xr:uid="{2F990E1D-53CB-405C-A6AA-8406C054DCF8}"/>
    <cellStyle name="SAPBEXaggData 5 2 2 3" xfId="33712" xr:uid="{94CC5197-3BB8-4749-8E66-333EE3D4630A}"/>
    <cellStyle name="SAPBEXaggData 5 2 3" xfId="10949" xr:uid="{B16F8D28-029F-4059-A143-538DFC6508B2}"/>
    <cellStyle name="SAPBEXaggData 5 2 3 2" xfId="22404" xr:uid="{D1C35755-7DAB-405E-8348-3FF932757040}"/>
    <cellStyle name="SAPBEXaggData 5 2 3 3" xfId="34488" xr:uid="{5C250683-4637-4F88-B9B2-46FB1FDA16D1}"/>
    <cellStyle name="SAPBEXaggData 5 2 4" xfId="12510" xr:uid="{77A035BA-457F-4305-9E51-BCA0BF13ED9E}"/>
    <cellStyle name="SAPBEXaggData 5 2 4 2" xfId="23965" xr:uid="{B666570A-28ED-4A15-9A30-FACC5DC383E8}"/>
    <cellStyle name="SAPBEXaggData 5 2 4 3" xfId="35418" xr:uid="{B5CA7199-0CF2-4D59-B4A4-B03A843807E4}"/>
    <cellStyle name="SAPBEXaggData 5 2 5" xfId="27442" xr:uid="{3F39611F-BBF9-413C-8AD0-15F6616D767B}"/>
    <cellStyle name="SAPBEXaggData 5 2 5 2" xfId="37677" xr:uid="{AF6B6F21-B838-4DE8-B94E-BE5914ACED8F}"/>
    <cellStyle name="SAPBEXaggData 5 2 6" xfId="19246" xr:uid="{5D9711AD-4C1B-4975-8174-6747857B1444}"/>
    <cellStyle name="SAPBEXaggData 5 2 7" xfId="31360" xr:uid="{6C876A5D-1EFB-4328-AD22-DC33F67F3559}"/>
    <cellStyle name="SAPBEXaggData 5 2 8" xfId="35763" xr:uid="{563A82F8-3FEC-4343-8E7F-375FCC7F07F7}"/>
    <cellStyle name="SAPBEXaggData 5 3" xfId="6304" xr:uid="{907A82BA-0341-442C-9612-C9DDD1F32994}"/>
    <cellStyle name="SAPBEXaggData 5 3 2" xfId="9472" xr:uid="{3701059C-9756-4440-A15F-452238E0DDA0}"/>
    <cellStyle name="SAPBEXaggData 5 3 2 2" xfId="20927" xr:uid="{AFE940BA-FE93-4D04-8D5A-961E1716974C}"/>
    <cellStyle name="SAPBEXaggData 5 3 2 3" xfId="33012" xr:uid="{70E610C2-EF61-4C59-9D38-86FA25C75133}"/>
    <cellStyle name="SAPBEXaggData 5 3 3" xfId="9562" xr:uid="{2F693C37-B3A7-43DC-B1A8-2CF778DC5670}"/>
    <cellStyle name="SAPBEXaggData 5 3 3 2" xfId="21017" xr:uid="{5D66733B-EFD3-46F7-AC65-5B14F69BA65A}"/>
    <cellStyle name="SAPBEXaggData 5 3 3 3" xfId="33102" xr:uid="{75379E7C-DE28-43D5-8294-1415198C56DA}"/>
    <cellStyle name="SAPBEXaggData 5 3 4" xfId="26256" xr:uid="{76607935-8BD6-497E-93C2-4A309085CFFA}"/>
    <cellStyle name="SAPBEXaggData 5 3 4 2" xfId="36836" xr:uid="{7326A954-7316-420A-86ED-86C66613AE6C}"/>
    <cellStyle name="SAPBEXaggData 5 3 5" xfId="18021" xr:uid="{97CB3ED6-E080-4C61-AB8F-2C382DC2AEBC}"/>
    <cellStyle name="SAPBEXaggData 5 3 6" xfId="30393" xr:uid="{98A08DC7-02F6-45A5-9B28-5869230DF9D8}"/>
    <cellStyle name="SAPBEXaggData 5 3 7" xfId="30867" xr:uid="{464597D0-79F2-42AB-9004-126EB097F6C4}"/>
    <cellStyle name="SAPBEXaggData 5 3 8" xfId="28329" xr:uid="{525F02F2-A0F8-4990-AA35-B2DE283D94A2}"/>
    <cellStyle name="SAPBEXaggData 5 4" xfId="4766" xr:uid="{3DFBDC82-451E-4328-B54F-536BB86532F5}"/>
    <cellStyle name="SAPBEXaggData 5 4 2" xfId="16550" xr:uid="{27F2B9B8-70E4-45D4-B998-709EF9F35F10}"/>
    <cellStyle name="SAPBEXaggData 5 4 3" xfId="29257" xr:uid="{B1FD7AFB-D8FF-4F17-B080-BAA603863847}"/>
    <cellStyle name="SAPBEXaggData 5 5" xfId="8270" xr:uid="{2959D256-2784-4E51-97C9-9581E9B8F240}"/>
    <cellStyle name="SAPBEXaggData 5 5 2" xfId="19725" xr:uid="{237A6070-E1D3-4963-ACFE-27DEBA0662DE}"/>
    <cellStyle name="SAPBEXaggData 5 5 3" xfId="31810" xr:uid="{B8F97A00-3D15-4425-847B-0FCDA69F10D6}"/>
    <cellStyle name="SAPBEXaggData 5 6" xfId="10169" xr:uid="{44EBC663-BE0B-46CE-8475-BEBBD3D8E4B1}"/>
    <cellStyle name="SAPBEXaggData 5 6 2" xfId="21624" xr:uid="{FC3BB9CB-1556-412E-B0FC-5AB360651469}"/>
    <cellStyle name="SAPBEXaggData 5 6 3" xfId="33708" xr:uid="{59566C86-887E-4A56-B200-2473C4499281}"/>
    <cellStyle name="SAPBEXaggData 5 7" xfId="24825" xr:uid="{215A11F1-40C9-40B7-9424-CCA459C907B5}"/>
    <cellStyle name="SAPBEXaggData 5 7 2" xfId="35795" xr:uid="{68E9FAE4-9783-4A1F-8FD4-703D4685968B}"/>
    <cellStyle name="SAPBEXaggData 5 8" xfId="14666" xr:uid="{E9CAAA8F-E128-4D07-B135-5CD08BF4CCA6}"/>
    <cellStyle name="SAPBEXaggData 5 9" xfId="28179" xr:uid="{47EB3FCA-AF0A-4820-B8C7-0B3EDA20D4FE}"/>
    <cellStyle name="SAPBEXaggData 6" xfId="6590" xr:uid="{CE58F5EF-C50C-4EB8-86F8-310CD4F180F1}"/>
    <cellStyle name="SAPBEXaggData 6 2" xfId="10385" xr:uid="{0ECF6247-90D3-4CFA-BF2A-42B1C8F7B741}"/>
    <cellStyle name="SAPBEXaggData 6 2 2" xfId="21840" xr:uid="{DB5C7DDC-D79D-4C3D-AFA1-A48A770B64B1}"/>
    <cellStyle name="SAPBEXaggData 6 2 3" xfId="33924" xr:uid="{802A6363-8D04-425E-843E-B30F5EB9760E}"/>
    <cellStyle name="SAPBEXaggData 6 3" xfId="11501" xr:uid="{AF071735-B890-4934-BC14-C153F686DCB6}"/>
    <cellStyle name="SAPBEXaggData 6 3 2" xfId="22956" xr:uid="{FBD89BBF-CCE3-447D-9ABE-A420CA175A69}"/>
    <cellStyle name="SAPBEXaggData 6 3 3" xfId="34741" xr:uid="{54A92F05-5423-4CE8-8968-3B84E8C42783}"/>
    <cellStyle name="SAPBEXaggData 6 4" xfId="26364" xr:uid="{4AAB5E1F-8A52-41B0-98D8-4A29A7CE8720}"/>
    <cellStyle name="SAPBEXaggData 6 4 2" xfId="36928" xr:uid="{ABA9E822-04AD-4CF1-9E1D-BA737C883153}"/>
    <cellStyle name="SAPBEXaggData 6 5" xfId="18186" xr:uid="{7566243B-F41E-4203-B4E2-9CF236BCA896}"/>
    <cellStyle name="SAPBEXaggData 6 6" xfId="30568" xr:uid="{7FBB7E5C-7BFE-4B1F-8372-5FF546FA01E1}"/>
    <cellStyle name="SAPBEXaggData 6 7" xfId="29193" xr:uid="{A6BB71F6-8627-4675-B147-A4ED01236665}"/>
    <cellStyle name="SAPBEXaggData 7" xfId="6961" xr:uid="{ED2FD10D-E950-470D-9378-997BF3F49D43}"/>
    <cellStyle name="SAPBEXaggData 7 2" xfId="9757" xr:uid="{8870B1DF-6FF5-49CB-BDE6-F4EADC96F69B}"/>
    <cellStyle name="SAPBEXaggData 7 2 2" xfId="21212" xr:uid="{0AB709E5-6B2C-4570-A246-CB5F0F33971D}"/>
    <cellStyle name="SAPBEXaggData 7 2 3" xfId="33297" xr:uid="{C893338B-4EF2-4108-AC03-585D9E455D79}"/>
    <cellStyle name="SAPBEXaggData 7 3" xfId="10479" xr:uid="{B8B4FF28-DE66-4CC7-8A29-5675F00F3467}"/>
    <cellStyle name="SAPBEXaggData 7 3 2" xfId="21934" xr:uid="{23772CBA-941A-40ED-AD6D-858A9FA66119}"/>
    <cellStyle name="SAPBEXaggData 7 3 3" xfId="34018" xr:uid="{CDAD57F6-C0BA-4E1D-BAEC-27B4A4FA6296}"/>
    <cellStyle name="SAPBEXaggData 7 4" xfId="11821" xr:uid="{898B7003-696A-4C08-BF06-DA28E9680091}"/>
    <cellStyle name="SAPBEXaggData 7 4 2" xfId="23276" xr:uid="{F6AB7DE3-108F-4659-B287-EF51C86C52CF}"/>
    <cellStyle name="SAPBEXaggData 7 4 3" xfId="34928" xr:uid="{6C3A365A-2C86-4131-B83A-48D493268E83}"/>
    <cellStyle name="SAPBEXaggData 7 5" xfId="26686" xr:uid="{EFF47582-12D7-499E-A2C3-1546AD570EF9}"/>
    <cellStyle name="SAPBEXaggData 7 5 2" xfId="37125" xr:uid="{05C9D9E8-4017-4002-9EE8-598B2EEBAA51}"/>
    <cellStyle name="SAPBEXaggData 7 6" xfId="18527" xr:uid="{B8E640EF-9C52-4909-8993-F99357DA5773}"/>
    <cellStyle name="SAPBEXaggData 7 7" xfId="30788" xr:uid="{FE73DFA4-DFF5-4DA5-A875-509DECB6C4E9}"/>
    <cellStyle name="SAPBEXaggData 7 8" xfId="28513" xr:uid="{26D7F537-6199-4DAF-894D-59FFE30E2437}"/>
    <cellStyle name="SAPBEXaggData 8" xfId="5476" xr:uid="{B34A5F15-7C32-4CC5-9A69-080EA9F98450}"/>
    <cellStyle name="SAPBEXaggData 8 2" xfId="8807" xr:uid="{CB257EA0-778D-4F1F-A35B-B92248CA7D26}"/>
    <cellStyle name="SAPBEXaggData 8 2 2" xfId="20262" xr:uid="{C69159BE-5499-473F-888F-3C0574D8FBA5}"/>
    <cellStyle name="SAPBEXaggData 8 2 3" xfId="32347" xr:uid="{A03C54F6-20C2-449E-BD11-4009573EFD6D}"/>
    <cellStyle name="SAPBEXaggData 8 3" xfId="8430" xr:uid="{44862BE5-8B5E-4AB7-94ED-3308C30919B4}"/>
    <cellStyle name="SAPBEXaggData 8 3 2" xfId="19885" xr:uid="{B0F9CCBF-DA2D-40B5-B3AF-16BE3B7C8B17}"/>
    <cellStyle name="SAPBEXaggData 8 3 3" xfId="31970" xr:uid="{F37272B8-5A44-4E19-B660-6CCDDB6E0A32}"/>
    <cellStyle name="SAPBEXaggData 8 4" xfId="25535" xr:uid="{B8F41C98-34B6-4A6C-B7EA-BC925D98B7C5}"/>
    <cellStyle name="SAPBEXaggData 8 4 2" xfId="36320" xr:uid="{03CBD8EB-AE53-4B73-AC00-0E95A658B7FA}"/>
    <cellStyle name="SAPBEXaggData 8 5" xfId="17260" xr:uid="{D2BD2353-52CA-4BDF-9FD7-923314E9AD2B}"/>
    <cellStyle name="SAPBEXaggData 8 6" xfId="29776" xr:uid="{569C2CA1-15FD-472E-B6E9-B505302CEB29}"/>
    <cellStyle name="SAPBEXaggData 8 7" xfId="30620" xr:uid="{5BE36D67-15B9-402E-AD4B-03F5A933EBA2}"/>
    <cellStyle name="SAPBEXaggData 8 8" xfId="27753" xr:uid="{B10F4BE6-10E3-438C-B446-CD4021ED4B11}"/>
    <cellStyle name="SAPBEXaggData 9" xfId="4195" xr:uid="{174EFC13-6455-4320-A882-3A15B6843C2E}"/>
    <cellStyle name="SAPBEXaggData 9 2" xfId="15980" xr:uid="{CBB9E788-2ADA-4DFF-8CE9-6BBE4F65DCBF}"/>
    <cellStyle name="SAPBEXaggData 9 3" xfId="29025" xr:uid="{104493B5-0C42-4698-8DC2-682460AA951E}"/>
    <cellStyle name="SAPBEXaggDataEmph" xfId="2254" xr:uid="{8C9BA58B-215D-43E3-81BB-68E3C0FCD1C3}"/>
    <cellStyle name="SAPBEXaggDataEmph 10" xfId="3960" xr:uid="{4D27B84E-0164-411F-90F2-69D29B613D34}"/>
    <cellStyle name="SAPBEXaggDataEmph 10 2" xfId="15746" xr:uid="{29CD62BF-89A2-4EF6-BB52-D5137DA2A0D0}"/>
    <cellStyle name="SAPBEXaggDataEmph 10 3" xfId="28791" xr:uid="{E2F8246A-E13D-477B-8B22-699DD5C3B256}"/>
    <cellStyle name="SAPBEXaggDataEmph 11" xfId="24280" xr:uid="{5528B2EC-8DE8-44DB-B893-931FA88950C2}"/>
    <cellStyle name="SAPBEXaggDataEmph 11 2" xfId="35585" xr:uid="{E36CDB21-CFA3-4BEC-B4B1-8A746C5D196D}"/>
    <cellStyle name="SAPBEXaggDataEmph 12" xfId="14095" xr:uid="{4D8F8E80-7925-4BFA-92D0-0D696B8B6272}"/>
    <cellStyle name="SAPBEXaggDataEmph 13" xfId="27958" xr:uid="{9820299A-238F-43B0-8979-55DCC80B7432}"/>
    <cellStyle name="SAPBEXaggDataEmph 2" xfId="2955" xr:uid="{A7E3EE97-8EDA-4193-82D9-94103CA7382A}"/>
    <cellStyle name="SAPBEXaggDataEmph 2 10" xfId="28651" xr:uid="{C989AFA4-CEBC-4EE8-8DA6-6E886920ABF0}"/>
    <cellStyle name="SAPBEXaggDataEmph 2 2" xfId="7184" xr:uid="{1FD29C08-0BA2-4E25-A6CA-93FDB531CA01}"/>
    <cellStyle name="SAPBEXaggDataEmph 2 2 2" xfId="9908" xr:uid="{C9D7C5D4-5492-4707-A264-122705F0CF93}"/>
    <cellStyle name="SAPBEXaggDataEmph 2 2 2 2" xfId="21363" xr:uid="{B6213B9B-55CF-469B-A07E-2A84C5E44941}"/>
    <cellStyle name="SAPBEXaggDataEmph 2 2 2 3" xfId="33448" xr:uid="{D5494968-7B54-4036-9628-BD88ACE5DD8D}"/>
    <cellStyle name="SAPBEXaggDataEmph 2 2 3" xfId="10587" xr:uid="{7BF77894-322B-41D1-B803-7379B4761D40}"/>
    <cellStyle name="SAPBEXaggDataEmph 2 2 3 2" xfId="22042" xr:uid="{3A288A16-E481-410B-9BDF-944A6257A51E}"/>
    <cellStyle name="SAPBEXaggDataEmph 2 2 3 3" xfId="34126" xr:uid="{C9957184-35D4-4BE3-910F-4EE3E850842E}"/>
    <cellStyle name="SAPBEXaggDataEmph 2 2 4" xfId="11983" xr:uid="{D67F4910-D3F1-437C-9DAA-5965F7AEC730}"/>
    <cellStyle name="SAPBEXaggDataEmph 2 2 4 2" xfId="23438" xr:uid="{38B98360-6436-4FCC-9117-53FBD8A84F8F}"/>
    <cellStyle name="SAPBEXaggDataEmph 2 2 4 3" xfId="35024" xr:uid="{92F44B77-6C24-479B-9446-A94D28A27A06}"/>
    <cellStyle name="SAPBEXaggDataEmph 2 2 5" xfId="26900" xr:uid="{578D927F-9979-4EB8-A94F-8EF6B2DFEBF3}"/>
    <cellStyle name="SAPBEXaggDataEmph 2 2 5 2" xfId="37271" xr:uid="{9A20CBA9-E86C-447C-BCB0-98F535AC0A93}"/>
    <cellStyle name="SAPBEXaggDataEmph 2 2 6" xfId="18712" xr:uid="{7EB307F1-B2B9-426C-918A-113B16A37117}"/>
    <cellStyle name="SAPBEXaggDataEmph 2 2 7" xfId="30943" xr:uid="{80069A4A-AACE-497A-A5E2-B8EDE8721B4D}"/>
    <cellStyle name="SAPBEXaggDataEmph 2 2 8" xfId="18106" xr:uid="{D2EEC5BC-8389-4AD4-BD97-8B3BF06C1A4C}"/>
    <cellStyle name="SAPBEXaggDataEmph 2 3" xfId="5751" xr:uid="{9E8E8309-C9CB-4E16-961C-7F5C28CB047B}"/>
    <cellStyle name="SAPBEXaggDataEmph 2 3 2" xfId="9013" xr:uid="{84C09598-5B53-47BA-A9E3-13843E404364}"/>
    <cellStyle name="SAPBEXaggDataEmph 2 3 2 2" xfId="20468" xr:uid="{25D641EC-5F34-4281-AB6D-8D284DE94C27}"/>
    <cellStyle name="SAPBEXaggDataEmph 2 3 2 3" xfId="32553" xr:uid="{22FEA3CD-A948-491E-9B9E-BFB911B927EC}"/>
    <cellStyle name="SAPBEXaggDataEmph 2 3 3" xfId="8135" xr:uid="{2AD6D9AC-3480-4338-8F6C-1A56C8BEE3E6}"/>
    <cellStyle name="SAPBEXaggDataEmph 2 3 3 2" xfId="19590" xr:uid="{A3D8B39A-05D4-475F-801B-9C6117E2FB66}"/>
    <cellStyle name="SAPBEXaggDataEmph 2 3 3 3" xfId="31675" xr:uid="{421B26E6-66FD-438E-B266-A86920FB9773}"/>
    <cellStyle name="SAPBEXaggDataEmph 2 3 4" xfId="25729" xr:uid="{242D8796-0A40-461F-811D-530FF432C190}"/>
    <cellStyle name="SAPBEXaggDataEmph 2 3 4 2" xfId="36445" xr:uid="{053528AA-0FCB-4D21-81B8-77079007C544}"/>
    <cellStyle name="SAPBEXaggDataEmph 2 3 5" xfId="17486" xr:uid="{25AEE7CA-23D3-4F0A-B7FE-DFA08C00E656}"/>
    <cellStyle name="SAPBEXaggDataEmph 2 3 6" xfId="29971" xr:uid="{AAF79DBC-36CF-40FD-8E21-040EDF838130}"/>
    <cellStyle name="SAPBEXaggDataEmph 2 3 7" xfId="14005" xr:uid="{93B6A395-C0B9-49EA-AED6-E29C963B6870}"/>
    <cellStyle name="SAPBEXaggDataEmph 2 3 8" xfId="36423" xr:uid="{35FEFA9A-E7D1-470E-80A9-11311ABED4EA}"/>
    <cellStyle name="SAPBEXaggDataEmph 2 4" xfId="4848" xr:uid="{C129DA24-F222-4B70-8703-DFBD2B18CDFA}"/>
    <cellStyle name="SAPBEXaggDataEmph 2 4 2" xfId="16632" xr:uid="{2AF01049-082F-4148-90F8-9A9B8E0BF386}"/>
    <cellStyle name="SAPBEXaggDataEmph 2 4 3" xfId="29339" xr:uid="{BC1B75BF-540E-4545-8DA1-470861661008}"/>
    <cellStyle name="SAPBEXaggDataEmph 2 5" xfId="8352" xr:uid="{FCF7F2AC-1ECB-4DA0-853D-956149BC58ED}"/>
    <cellStyle name="SAPBEXaggDataEmph 2 5 2" xfId="19807" xr:uid="{48FFCE0D-8985-4AD0-B7DD-497AB160E56E}"/>
    <cellStyle name="SAPBEXaggDataEmph 2 5 3" xfId="31892" xr:uid="{128C59A9-AE50-4A7D-9E59-86F8310F7344}"/>
    <cellStyle name="SAPBEXaggDataEmph 2 6" xfId="10334" xr:uid="{C1CF2FD9-4EA8-42FF-968C-909D5CCD47F3}"/>
    <cellStyle name="SAPBEXaggDataEmph 2 6 2" xfId="21789" xr:uid="{4D4699EA-12E7-4B6D-939A-FFE80AD7189F}"/>
    <cellStyle name="SAPBEXaggDataEmph 2 6 3" xfId="33873" xr:uid="{C9EFE0F3-7977-4449-BB12-2DA69E341843}"/>
    <cellStyle name="SAPBEXaggDataEmph 2 7" xfId="24907" xr:uid="{5F2F8C34-14FE-4CE1-817F-0E9B4619A28E}"/>
    <cellStyle name="SAPBEXaggDataEmph 2 7 2" xfId="35877" xr:uid="{2332BD00-5CC2-484B-B541-D8C177D49ECB}"/>
    <cellStyle name="SAPBEXaggDataEmph 2 8" xfId="14748" xr:uid="{9FD5365A-75D7-4693-B6F5-16B7A3DFCF66}"/>
    <cellStyle name="SAPBEXaggDataEmph 2 9" xfId="28261" xr:uid="{837445FD-E5BD-494F-8A35-D06AA6F116CD}"/>
    <cellStyle name="SAPBEXaggDataEmph 3" xfId="3379" xr:uid="{4AF18704-FDD8-4AC5-8CC6-2018C3E0222C}"/>
    <cellStyle name="SAPBEXaggDataEmph 3 10" xfId="13591" xr:uid="{69A56E20-78DB-4DC6-8B8E-5FB6322952D4}"/>
    <cellStyle name="SAPBEXaggDataEmph 3 2" xfId="7295" xr:uid="{2854DF18-CEA1-4793-BB6F-63099EE66955}"/>
    <cellStyle name="SAPBEXaggDataEmph 3 2 2" xfId="9969" xr:uid="{C7EF5294-5B16-46D5-8D5A-B9F83D4B379D}"/>
    <cellStyle name="SAPBEXaggDataEmph 3 2 2 2" xfId="21424" xr:uid="{CF815366-E8DE-44BD-BE8B-588140120E84}"/>
    <cellStyle name="SAPBEXaggDataEmph 3 2 2 3" xfId="33509" xr:uid="{1A7C338B-2325-4744-A44F-7CAF7118481E}"/>
    <cellStyle name="SAPBEXaggDataEmph 3 2 3" xfId="10695" xr:uid="{6CA60C99-E83F-4EC8-AB70-9FFCDABAE633}"/>
    <cellStyle name="SAPBEXaggDataEmph 3 2 3 2" xfId="22150" xr:uid="{19CF7604-6111-40DC-A8ED-DE665088E0F6}"/>
    <cellStyle name="SAPBEXaggDataEmph 3 2 3 3" xfId="34234" xr:uid="{2A6D8C28-94C2-4D2A-8AFE-7BFC5D5D6389}"/>
    <cellStyle name="SAPBEXaggDataEmph 3 2 4" xfId="12079" xr:uid="{9CC43674-2604-479E-9BA7-368A42569876}"/>
    <cellStyle name="SAPBEXaggDataEmph 3 2 4 2" xfId="23534" xr:uid="{9DD5E73F-E3CD-44BE-BBD7-A86874599F20}"/>
    <cellStyle name="SAPBEXaggDataEmph 3 2 4 3" xfId="35118" xr:uid="{C9D1F3E9-7E20-42D8-8621-CC0276498566}"/>
    <cellStyle name="SAPBEXaggDataEmph 3 2 5" xfId="27011" xr:uid="{2BDE8BAE-16B0-4B23-A155-320D8F3063A7}"/>
    <cellStyle name="SAPBEXaggDataEmph 3 2 5 2" xfId="37380" xr:uid="{2ED1ACB3-A3FC-4DC8-B219-CE9CA76D6EA8}"/>
    <cellStyle name="SAPBEXaggDataEmph 3 2 6" xfId="18813" xr:uid="{8D3D93B4-2389-431C-BFA1-893BC56389DE}"/>
    <cellStyle name="SAPBEXaggDataEmph 3 2 7" xfId="31052" xr:uid="{331C7318-8501-4F09-A6DA-0C7396908978}"/>
    <cellStyle name="SAPBEXaggDataEmph 3 2 8" xfId="27885" xr:uid="{2B881ED4-1B9F-4532-B1FA-DE331786758F}"/>
    <cellStyle name="SAPBEXaggDataEmph 3 3" xfId="5863" xr:uid="{20582DF7-8297-466C-B1E0-3D0601AFA594}"/>
    <cellStyle name="SAPBEXaggDataEmph 3 3 2" xfId="9123" xr:uid="{E43195C3-1932-4B44-8C6D-2EAFDFE9E998}"/>
    <cellStyle name="SAPBEXaggDataEmph 3 3 2 2" xfId="20578" xr:uid="{2B3E315E-561B-467F-81D2-EB1E02755D34}"/>
    <cellStyle name="SAPBEXaggDataEmph 3 3 2 3" xfId="32663" xr:uid="{EF969DBC-C41E-4B59-A296-8130CF9D1903}"/>
    <cellStyle name="SAPBEXaggDataEmph 3 3 3" xfId="8180" xr:uid="{A0B3D02F-5CEC-4C4B-B472-0D6D601B1974}"/>
    <cellStyle name="SAPBEXaggDataEmph 3 3 3 2" xfId="19635" xr:uid="{093942EA-6AF0-4F63-92BF-4F2CFBA8DDC8}"/>
    <cellStyle name="SAPBEXaggDataEmph 3 3 3 3" xfId="31720" xr:uid="{71790AB1-0A8A-47CB-BDC4-FA1A002BC116}"/>
    <cellStyle name="SAPBEXaggDataEmph 3 3 4" xfId="25825" xr:uid="{664DDA6D-01CD-4EEC-8C8C-38EABC19C8AB}"/>
    <cellStyle name="SAPBEXaggDataEmph 3 3 4 2" xfId="36540" xr:uid="{9CFD9E6E-53D7-4990-AA8F-3204589A83D5}"/>
    <cellStyle name="SAPBEXaggDataEmph 3 3 5" xfId="17586" xr:uid="{BF199E25-640A-471A-A5BD-93877E73668F}"/>
    <cellStyle name="SAPBEXaggDataEmph 3 3 6" xfId="30081" xr:uid="{67C3DEB9-A2DA-4198-8619-2230249FE695}"/>
    <cellStyle name="SAPBEXaggDataEmph 3 3 7" xfId="34739" xr:uid="{95774277-CD7D-49A6-B5BA-A3CB59BB6C4C}"/>
    <cellStyle name="SAPBEXaggDataEmph 3 3 8" xfId="12942" xr:uid="{3F2CF7E4-EFAE-47F3-8291-E0FEB55D3B61}"/>
    <cellStyle name="SAPBEXaggDataEmph 3 4" xfId="5269" xr:uid="{A8744120-52D1-438E-90EF-E1A9EB4CF8FA}"/>
    <cellStyle name="SAPBEXaggDataEmph 3 4 2" xfId="17053" xr:uid="{27732D50-58FB-4C24-B28B-E002C2F10A8B}"/>
    <cellStyle name="SAPBEXaggDataEmph 3 4 3" xfId="29636" xr:uid="{BB89AFC9-4494-4B60-8BE9-70EA8ADE4146}"/>
    <cellStyle name="SAPBEXaggDataEmph 3 5" xfId="8696" xr:uid="{5CDD1CB6-EF7F-4DF8-B9DA-EABD46A580BD}"/>
    <cellStyle name="SAPBEXaggDataEmph 3 5 2" xfId="20151" xr:uid="{47670542-7570-42B5-A85C-0536B2ACD706}"/>
    <cellStyle name="SAPBEXaggDataEmph 3 5 3" xfId="32236" xr:uid="{E09ABA84-34F0-4014-974B-E8B204270595}"/>
    <cellStyle name="SAPBEXaggDataEmph 3 6" xfId="8147" xr:uid="{1369E202-1CF4-4C0C-8A55-E7430B9ACBFB}"/>
    <cellStyle name="SAPBEXaggDataEmph 3 6 2" xfId="19602" xr:uid="{3702D6CF-A5CD-4A91-A3CA-D8C799291FC7}"/>
    <cellStyle name="SAPBEXaggDataEmph 3 6 3" xfId="31687" xr:uid="{CC9964DB-60BE-4EDA-AAA0-13EB0AFA1E4A}"/>
    <cellStyle name="SAPBEXaggDataEmph 3 7" xfId="25328" xr:uid="{007597B5-BD7F-40F4-8CC2-9B963B3CBC7E}"/>
    <cellStyle name="SAPBEXaggDataEmph 3 7 2" xfId="36174" xr:uid="{348FA150-0BF3-4E6A-8315-C811B21D45F6}"/>
    <cellStyle name="SAPBEXaggDataEmph 3 8" xfId="15170" xr:uid="{42D9E658-3F0B-4B17-844F-8311839B196E}"/>
    <cellStyle name="SAPBEXaggDataEmph 3 9" xfId="28553" xr:uid="{29851C87-ECA7-45B8-A425-EA14AD7155CA}"/>
    <cellStyle name="SAPBEXaggDataEmph 4" xfId="3030" xr:uid="{1AB868B7-A566-4806-87C8-6AAEFFD4098F}"/>
    <cellStyle name="SAPBEXaggDataEmph 4 10" xfId="28745" xr:uid="{B2C12D2A-0ACD-4217-AD03-01E11D0E06C8}"/>
    <cellStyle name="SAPBEXaggDataEmph 4 2" xfId="7552" xr:uid="{F70D29E4-CA6C-43F4-862C-8DC684182A3B}"/>
    <cellStyle name="SAPBEXaggDataEmph 4 2 2" xfId="10090" xr:uid="{846AA6BC-6FBD-434A-8D3F-196833717DF7}"/>
    <cellStyle name="SAPBEXaggDataEmph 4 2 2 2" xfId="21545" xr:uid="{B731E5DE-5168-455C-A893-F1C2812092FF}"/>
    <cellStyle name="SAPBEXaggDataEmph 4 2 2 3" xfId="33629" xr:uid="{0AD781E0-C2EC-422C-BAD4-B3836A5E88C9}"/>
    <cellStyle name="SAPBEXaggDataEmph 4 2 3" xfId="10863" xr:uid="{77DE4616-6DBB-4293-B363-43FE135619E4}"/>
    <cellStyle name="SAPBEXaggDataEmph 4 2 3 2" xfId="22318" xr:uid="{E18AF71C-95B3-4888-B0B8-77344B2D780D}"/>
    <cellStyle name="SAPBEXaggDataEmph 4 2 3 3" xfId="34402" xr:uid="{7EADE23E-419E-44A8-8A7F-D008ED720D3C}"/>
    <cellStyle name="SAPBEXaggDataEmph 4 2 4" xfId="12336" xr:uid="{C4E9E6D7-5983-4D83-8726-68E3104DF156}"/>
    <cellStyle name="SAPBEXaggDataEmph 4 2 4 2" xfId="23791" xr:uid="{2B848D34-8DB6-4D98-B30D-92B0DFB0722B}"/>
    <cellStyle name="SAPBEXaggDataEmph 4 2 4 3" xfId="35306" xr:uid="{F64CC72B-FBD3-4C52-BF23-82F6F2F94908}"/>
    <cellStyle name="SAPBEXaggDataEmph 4 2 5" xfId="27268" xr:uid="{575C9678-4E87-4E52-BAC2-248A6F5A566E}"/>
    <cellStyle name="SAPBEXaggDataEmph 4 2 5 2" xfId="37567" xr:uid="{47C16259-6C94-441B-A6CA-5ED28466C1CB}"/>
    <cellStyle name="SAPBEXaggDataEmph 4 2 6" xfId="19070" xr:uid="{60EEB777-259A-418A-AE8E-40016E9BD1D1}"/>
    <cellStyle name="SAPBEXaggDataEmph 4 2 7" xfId="31239" xr:uid="{2A0893C7-FF44-460B-A472-23B7F474E8AB}"/>
    <cellStyle name="SAPBEXaggDataEmph 4 2 8" xfId="36232" xr:uid="{9D5A9E7F-83C5-4033-AF4A-B5DDE8D66108}"/>
    <cellStyle name="SAPBEXaggDataEmph 4 3" xfId="6121" xr:uid="{4FD93966-66FD-4274-A46E-C703218548C1}"/>
    <cellStyle name="SAPBEXaggDataEmph 4 3 2" xfId="9337" xr:uid="{D9958168-5A3C-4899-9F66-53EAC1A2BB29}"/>
    <cellStyle name="SAPBEXaggDataEmph 4 3 2 2" xfId="20792" xr:uid="{CF14767B-57AF-4912-8A27-C74FD8394854}"/>
    <cellStyle name="SAPBEXaggDataEmph 4 3 2 3" xfId="32877" xr:uid="{241C5170-2662-47F9-99A3-09D795FD0023}"/>
    <cellStyle name="SAPBEXaggDataEmph 4 3 3" xfId="9424" xr:uid="{547F47E5-23EE-4767-BC3B-1E5D0D410ED5}"/>
    <cellStyle name="SAPBEXaggDataEmph 4 3 3 2" xfId="20879" xr:uid="{1F945BF9-F9CD-42AE-B05D-C9277238152B}"/>
    <cellStyle name="SAPBEXaggDataEmph 4 3 3 3" xfId="32964" xr:uid="{7A33A5BE-68B1-4369-863D-AF3040CE8D1E}"/>
    <cellStyle name="SAPBEXaggDataEmph 4 3 4" xfId="26082" xr:uid="{9784172B-2B0A-44E3-9D6C-04258B7C1591}"/>
    <cellStyle name="SAPBEXaggDataEmph 4 3 4 2" xfId="36725" xr:uid="{1B82E773-DADF-4BEB-9FF9-D744E69FA129}"/>
    <cellStyle name="SAPBEXaggDataEmph 4 3 5" xfId="17843" xr:uid="{A2F2E0EA-FF3C-4DA9-9C0E-22ED43EDD380}"/>
    <cellStyle name="SAPBEXaggDataEmph 4 3 6" xfId="30269" xr:uid="{DAF8E9CA-10C6-48BF-B44F-D57AB2FCDEDD}"/>
    <cellStyle name="SAPBEXaggDataEmph 4 3 7" xfId="31443" xr:uid="{03FA8BE6-C205-4BE3-A7E9-4BB1B0820E81}"/>
    <cellStyle name="SAPBEXaggDataEmph 4 3 8" xfId="28519" xr:uid="{14C69059-A7AE-42C2-9305-C008C929871F}"/>
    <cellStyle name="SAPBEXaggDataEmph 4 4" xfId="4923" xr:uid="{DE1DF587-A26A-4B84-BC07-95C6CF0087C8}"/>
    <cellStyle name="SAPBEXaggDataEmph 4 4 2" xfId="16707" xr:uid="{A512BE3D-8FBA-43F1-BC15-ACEF6C01E0B6}"/>
    <cellStyle name="SAPBEXaggDataEmph 4 4 3" xfId="29390" xr:uid="{9BF60DCF-9FFD-41B2-8D4B-8F61CC39E516}"/>
    <cellStyle name="SAPBEXaggDataEmph 4 5" xfId="8420" xr:uid="{5DFCF4B9-8406-4A04-88BC-945CFD4B74D1}"/>
    <cellStyle name="SAPBEXaggDataEmph 4 5 2" xfId="19875" xr:uid="{52E4CA55-265F-4BC7-A497-C9BB7E3063E1}"/>
    <cellStyle name="SAPBEXaggDataEmph 4 5 3" xfId="31960" xr:uid="{FD88930C-0A44-4CB8-8AA4-FBA94D1D60FF}"/>
    <cellStyle name="SAPBEXaggDataEmph 4 6" xfId="10163" xr:uid="{F3515B4F-E8A5-45D9-A9E3-45912FE56257}"/>
    <cellStyle name="SAPBEXaggDataEmph 4 6 2" xfId="21618" xr:uid="{BCBAC1C0-57AD-4791-93B8-91EF94A7D32D}"/>
    <cellStyle name="SAPBEXaggDataEmph 4 6 3" xfId="33702" xr:uid="{79F93B4E-DA0B-4A1A-A2EF-5AAE32E58480}"/>
    <cellStyle name="SAPBEXaggDataEmph 4 7" xfId="24982" xr:uid="{136AB4C4-1EE5-4E55-9235-3F1A9DB5EE29}"/>
    <cellStyle name="SAPBEXaggDataEmph 4 7 2" xfId="35928" xr:uid="{817F8966-A9EE-4E5F-961E-2536F3FBBA69}"/>
    <cellStyle name="SAPBEXaggDataEmph 4 8" xfId="14823" xr:uid="{4D0D8264-F697-421B-83FD-89DC8D83FEA4}"/>
    <cellStyle name="SAPBEXaggDataEmph 4 9" xfId="28311" xr:uid="{CD1829B0-5397-4E24-8F4C-A8775BB162F8}"/>
    <cellStyle name="SAPBEXaggDataEmph 5" xfId="3410" xr:uid="{7D29D85A-DE41-43C5-9DFE-8F4654ADC768}"/>
    <cellStyle name="SAPBEXaggDataEmph 5 10" xfId="18556" xr:uid="{37BDD036-3A0A-4F3A-876B-68B17CF04B7E}"/>
    <cellStyle name="SAPBEXaggDataEmph 5 2" xfId="7736" xr:uid="{2F0E542D-F9FF-464E-80D1-CE956794EC83}"/>
    <cellStyle name="SAPBEXaggDataEmph 5 2 2" xfId="10174" xr:uid="{2ACE1D18-28E8-4872-BF96-7A7DE4340C4B}"/>
    <cellStyle name="SAPBEXaggDataEmph 5 2 2 2" xfId="21629" xr:uid="{71A3E665-E24E-40F5-9152-801F72509A64}"/>
    <cellStyle name="SAPBEXaggDataEmph 5 2 2 3" xfId="33713" xr:uid="{E2C0EFC6-8F93-4A34-8141-EE9BFBF5BCA4}"/>
    <cellStyle name="SAPBEXaggDataEmph 5 2 3" xfId="10950" xr:uid="{EF3ABC54-E9FB-4E80-AE28-6DB744B66BFA}"/>
    <cellStyle name="SAPBEXaggDataEmph 5 2 3 2" xfId="22405" xr:uid="{C3CC9CF0-412B-45EA-841A-E6295C7E02A8}"/>
    <cellStyle name="SAPBEXaggDataEmph 5 2 3 3" xfId="34489" xr:uid="{D6D5ACCC-7472-4968-ABFC-8DEBC110BFA1}"/>
    <cellStyle name="SAPBEXaggDataEmph 5 2 4" xfId="12511" xr:uid="{3F3BB856-B448-493F-A669-DABAEE7D5C02}"/>
    <cellStyle name="SAPBEXaggDataEmph 5 2 4 2" xfId="23966" xr:uid="{86B840C9-66EC-45B5-A279-DAC8C7950340}"/>
    <cellStyle name="SAPBEXaggDataEmph 5 2 4 3" xfId="35419" xr:uid="{FF8B85AD-15C1-4CFF-93B9-0ADCF13C69ED}"/>
    <cellStyle name="SAPBEXaggDataEmph 5 2 5" xfId="27443" xr:uid="{F6FC50CE-6ACB-4DF6-9058-D45CDA90216E}"/>
    <cellStyle name="SAPBEXaggDataEmph 5 2 5 2" xfId="37678" xr:uid="{339E3F71-D3B9-4A96-8F8F-E75545EAF87A}"/>
    <cellStyle name="SAPBEXaggDataEmph 5 2 6" xfId="19247" xr:uid="{150B7F19-1B96-49F7-9DE9-7D414825C840}"/>
    <cellStyle name="SAPBEXaggDataEmph 5 2 7" xfId="31361" xr:uid="{D03661C2-AA84-4F8E-A1D4-17837BF0A332}"/>
    <cellStyle name="SAPBEXaggDataEmph 5 2 8" xfId="34715" xr:uid="{1D1C6A3F-C8CB-4C5A-AE9C-CBC74FDCBBBF}"/>
    <cellStyle name="SAPBEXaggDataEmph 5 3" xfId="6305" xr:uid="{A6E527D4-DCB9-4CE2-953D-22CC6A2E526D}"/>
    <cellStyle name="SAPBEXaggDataEmph 5 3 2" xfId="9473" xr:uid="{19D99BB3-65C5-43FF-BB20-9DBE45382EA1}"/>
    <cellStyle name="SAPBEXaggDataEmph 5 3 2 2" xfId="20928" xr:uid="{F46A7D9D-D5AF-4E83-A8B8-72B297C190B8}"/>
    <cellStyle name="SAPBEXaggDataEmph 5 3 2 3" xfId="33013" xr:uid="{B891449B-E3D5-4052-A352-60AAA548ADAF}"/>
    <cellStyle name="SAPBEXaggDataEmph 5 3 3" xfId="4377" xr:uid="{8FCA3F8F-B6EA-4A33-AF50-33E7AC80E0BD}"/>
    <cellStyle name="SAPBEXaggDataEmph 5 3 3 2" xfId="16161" xr:uid="{046303A0-9CC6-4B1F-9547-CE759730D3B7}"/>
    <cellStyle name="SAPBEXaggDataEmph 5 3 3 3" xfId="29140" xr:uid="{142A0505-AE4C-4C42-BA03-478239103EDC}"/>
    <cellStyle name="SAPBEXaggDataEmph 5 3 4" xfId="26257" xr:uid="{84349E0A-D2C5-4C3F-B2AE-7206335CFBC9}"/>
    <cellStyle name="SAPBEXaggDataEmph 5 3 4 2" xfId="36837" xr:uid="{77D0D80D-641F-4B3E-86C1-3D5F2CF9B582}"/>
    <cellStyle name="SAPBEXaggDataEmph 5 3 5" xfId="18022" xr:uid="{FDE2D1F0-B5A0-4B9D-9281-CA70C61136D6}"/>
    <cellStyle name="SAPBEXaggDataEmph 5 3 6" xfId="30394" xr:uid="{29C1D004-F329-4CFA-81F3-AEF79DE285E9}"/>
    <cellStyle name="SAPBEXaggDataEmph 5 3 7" xfId="28120" xr:uid="{7658BD00-ACCF-4EE8-8AF5-DB41D4241D34}"/>
    <cellStyle name="SAPBEXaggDataEmph 5 3 8" xfId="19137" xr:uid="{4B1386AC-9E3C-4535-9AE3-CC52711DDA34}"/>
    <cellStyle name="SAPBEXaggDataEmph 5 4" xfId="5300" xr:uid="{7528C78F-4080-48AB-88D6-F5186CBA13EE}"/>
    <cellStyle name="SAPBEXaggDataEmph 5 4 2" xfId="17084" xr:uid="{47C77D12-A1C7-4895-B66F-044A89B34A9C}"/>
    <cellStyle name="SAPBEXaggDataEmph 5 4 3" xfId="29667" xr:uid="{67D02216-2D46-48E2-BAE1-3E878D57B8B5}"/>
    <cellStyle name="SAPBEXaggDataEmph 5 5" xfId="8727" xr:uid="{1B84F2EA-2933-4D2F-BBA5-2DB02A33C5F4}"/>
    <cellStyle name="SAPBEXaggDataEmph 5 5 2" xfId="20182" xr:uid="{6B6F31C8-D8DE-4EDB-A6B5-877FBA864989}"/>
    <cellStyle name="SAPBEXaggDataEmph 5 5 3" xfId="32267" xr:uid="{BDAED1DD-3BC0-4682-95B7-F5E848D1918E}"/>
    <cellStyle name="SAPBEXaggDataEmph 5 6" xfId="4063" xr:uid="{16CF84B3-D1E8-4A6D-BA52-C3111C11BA1A}"/>
    <cellStyle name="SAPBEXaggDataEmph 5 6 2" xfId="15848" xr:uid="{C0850F20-9F57-4182-8660-5ABBE0D745BF}"/>
    <cellStyle name="SAPBEXaggDataEmph 5 6 3" xfId="28893" xr:uid="{0D679747-6DC5-4640-9657-BAA21C5C4A23}"/>
    <cellStyle name="SAPBEXaggDataEmph 5 7" xfId="25359" xr:uid="{6787EA5B-18EE-4670-9952-CCC6F47A85C2}"/>
    <cellStyle name="SAPBEXaggDataEmph 5 7 2" xfId="36205" xr:uid="{E917B094-6252-49D8-84F4-C25155B6CD53}"/>
    <cellStyle name="SAPBEXaggDataEmph 5 8" xfId="15201" xr:uid="{749C675E-C19F-403B-B2BB-C754C53E5E9F}"/>
    <cellStyle name="SAPBEXaggDataEmph 5 9" xfId="28584" xr:uid="{47F4F456-98D1-47F4-9792-E533A707F74A}"/>
    <cellStyle name="SAPBEXaggDataEmph 6" xfId="6591" xr:uid="{D68A2140-FA9B-4D44-838D-57E1A09F36AD}"/>
    <cellStyle name="SAPBEXaggDataEmph 6 2" xfId="10386" xr:uid="{F0DBF1EF-180A-4916-9406-F70238C96353}"/>
    <cellStyle name="SAPBEXaggDataEmph 6 2 2" xfId="21841" xr:uid="{A9581749-85D4-48BA-9083-C9FFD4F41510}"/>
    <cellStyle name="SAPBEXaggDataEmph 6 2 3" xfId="33925" xr:uid="{6683CDBF-B9B7-4F6B-864E-CD2D2FCC159D}"/>
    <cellStyle name="SAPBEXaggDataEmph 6 3" xfId="11502" xr:uid="{C75C3093-9229-4E94-BD6E-08AACD254B5C}"/>
    <cellStyle name="SAPBEXaggDataEmph 6 3 2" xfId="22957" xr:uid="{D33518DB-9E97-45AF-B01C-1404EFFDB292}"/>
    <cellStyle name="SAPBEXaggDataEmph 6 3 3" xfId="34742" xr:uid="{9D525A51-5C82-418B-A761-E56E1B78C2E5}"/>
    <cellStyle name="SAPBEXaggDataEmph 6 4" xfId="26365" xr:uid="{1453F931-3149-4828-957D-3B2C9A409AA6}"/>
    <cellStyle name="SAPBEXaggDataEmph 6 4 2" xfId="36929" xr:uid="{E0FD0B71-C2DE-4759-AA03-410F1866891F}"/>
    <cellStyle name="SAPBEXaggDataEmph 6 5" xfId="18187" xr:uid="{EB7F27FF-F78A-4FB0-98A5-9370C2FFAA0F}"/>
    <cellStyle name="SAPBEXaggDataEmph 6 6" xfId="30569" xr:uid="{E589D4BF-7BA5-4EF2-9C1D-F042044EFCAE}"/>
    <cellStyle name="SAPBEXaggDataEmph 6 7" xfId="30370" xr:uid="{AC0B87DF-9962-4CB4-8E37-316B2EB4A8FC}"/>
    <cellStyle name="SAPBEXaggDataEmph 7" xfId="6962" xr:uid="{80A85ECF-6142-490A-8CF0-EC0C49D6F13D}"/>
    <cellStyle name="SAPBEXaggDataEmph 7 2" xfId="9758" xr:uid="{EA2ABCF1-28E6-4EC2-8EED-B1A026F76229}"/>
    <cellStyle name="SAPBEXaggDataEmph 7 2 2" xfId="21213" xr:uid="{15B53228-49D5-4F62-91F6-E6081C13EBDA}"/>
    <cellStyle name="SAPBEXaggDataEmph 7 2 3" xfId="33298" xr:uid="{7F4A5729-2715-42CA-B758-EB5989F49300}"/>
    <cellStyle name="SAPBEXaggDataEmph 7 3" xfId="10480" xr:uid="{16C79A66-6326-43C5-BE24-A92369CC5428}"/>
    <cellStyle name="SAPBEXaggDataEmph 7 3 2" xfId="21935" xr:uid="{3E561816-6F82-4927-8B2C-6AEDED1311EC}"/>
    <cellStyle name="SAPBEXaggDataEmph 7 3 3" xfId="34019" xr:uid="{13BEBBF5-6DEC-445C-B624-34EB468598B3}"/>
    <cellStyle name="SAPBEXaggDataEmph 7 4" xfId="11822" xr:uid="{752EE411-4966-4C01-972C-EEBA50C0248F}"/>
    <cellStyle name="SAPBEXaggDataEmph 7 4 2" xfId="23277" xr:uid="{B2587E6F-F764-44A5-932D-70BF6D32247D}"/>
    <cellStyle name="SAPBEXaggDataEmph 7 4 3" xfId="34929" xr:uid="{3CA786FC-7264-4BA9-BDE1-E8EA6CEE5C73}"/>
    <cellStyle name="SAPBEXaggDataEmph 7 5" xfId="26687" xr:uid="{82751753-3E98-4299-BAE5-861DFD27DD1E}"/>
    <cellStyle name="SAPBEXaggDataEmph 7 5 2" xfId="37126" xr:uid="{2437081B-F33A-4929-BCD2-E20523DEF76B}"/>
    <cellStyle name="SAPBEXaggDataEmph 7 6" xfId="18528" xr:uid="{352A9BF1-0881-4473-B702-14FB92D13C36}"/>
    <cellStyle name="SAPBEXaggDataEmph 7 7" xfId="30789" xr:uid="{2EC2203E-FB53-4989-A147-43D6C5F88FD4}"/>
    <cellStyle name="SAPBEXaggDataEmph 7 8" xfId="27737" xr:uid="{599B2948-EB1C-44FF-9FCB-BF8733AF1E35}"/>
    <cellStyle name="SAPBEXaggDataEmph 8" xfId="5477" xr:uid="{8FBF1E99-47BA-4983-B922-D768F31F380F}"/>
    <cellStyle name="SAPBEXaggDataEmph 8 2" xfId="8808" xr:uid="{60DA32A2-8A7D-4FFE-B1EB-681BFDF7F401}"/>
    <cellStyle name="SAPBEXaggDataEmph 8 2 2" xfId="20263" xr:uid="{9EE84896-D6A0-4617-A4D2-B0DC44A17DC8}"/>
    <cellStyle name="SAPBEXaggDataEmph 8 2 3" xfId="32348" xr:uid="{BCDB6DB9-3F76-415B-940B-07D677FB45E4}"/>
    <cellStyle name="SAPBEXaggDataEmph 8 3" xfId="9671" xr:uid="{CAC77A66-CB3F-4256-BCF9-7DFC65696C33}"/>
    <cellStyle name="SAPBEXaggDataEmph 8 3 2" xfId="21126" xr:uid="{F2B6B086-2343-4E51-9004-1CE8F8AF2126}"/>
    <cellStyle name="SAPBEXaggDataEmph 8 3 3" xfId="33211" xr:uid="{A50672AA-6A93-4CD8-ACBF-0D5A19403D7D}"/>
    <cellStyle name="SAPBEXaggDataEmph 8 4" xfId="25536" xr:uid="{5D9645F0-556D-4B1B-B3BA-44F3B9251646}"/>
    <cellStyle name="SAPBEXaggDataEmph 8 4 2" xfId="36321" xr:uid="{240181B4-D9B2-4B2A-B7E3-A99E8E11C43F}"/>
    <cellStyle name="SAPBEXaggDataEmph 8 5" xfId="17261" xr:uid="{9AEEF43D-B072-4AA1-B120-09A933795E7B}"/>
    <cellStyle name="SAPBEXaggDataEmph 8 6" xfId="29777" xr:uid="{C8771BCE-C803-4E65-ACCD-BBEC119317E5}"/>
    <cellStyle name="SAPBEXaggDataEmph 8 7" xfId="37847" xr:uid="{733770AA-F28B-4CEE-940D-01FD03CE45AE}"/>
    <cellStyle name="SAPBEXaggDataEmph 8 8" xfId="13936" xr:uid="{3CD2F46C-EC3A-42D7-A76E-DDF4F546F7A2}"/>
    <cellStyle name="SAPBEXaggDataEmph 9" xfId="4196" xr:uid="{FCA7D02C-D31F-455A-B1FC-E941133C7DE7}"/>
    <cellStyle name="SAPBEXaggDataEmph 9 2" xfId="15981" xr:uid="{B62141B3-5A59-4B4B-8470-9EAF04DD90DE}"/>
    <cellStyle name="SAPBEXaggDataEmph 9 3" xfId="29026" xr:uid="{ABDD8D7C-7248-4B98-866A-62D620201182}"/>
    <cellStyle name="SAPBEXaggItem" xfId="2255" xr:uid="{7B2AD14E-6A78-473D-BCE5-ADB518455FDB}"/>
    <cellStyle name="SAPBEXaggItem 10" xfId="3961" xr:uid="{E2A4C9E3-602D-40C5-80AA-AE4C38BCF937}"/>
    <cellStyle name="SAPBEXaggItem 10 2" xfId="15747" xr:uid="{3611F9EA-7AAC-41BA-9AB4-4AA5BB2269CC}"/>
    <cellStyle name="SAPBEXaggItem 10 3" xfId="28792" xr:uid="{0D0FAE87-2D7A-4AE5-8BEF-1BC25473EF2C}"/>
    <cellStyle name="SAPBEXaggItem 11" xfId="24281" xr:uid="{9099A317-A561-47FC-AB88-D742F2C55BF3}"/>
    <cellStyle name="SAPBEXaggItem 11 2" xfId="35586" xr:uid="{AC0ADF28-23B2-468F-886C-7F607B19A7EF}"/>
    <cellStyle name="SAPBEXaggItem 12" xfId="14096" xr:uid="{9D283EA4-125D-4C57-932B-8CD23CEE5911}"/>
    <cellStyle name="SAPBEXaggItem 13" xfId="27959" xr:uid="{F2F3E12C-96BA-45B0-88F3-6ED8D3897E1E}"/>
    <cellStyle name="SAPBEXaggItem 2" xfId="2954" xr:uid="{46B1E4F7-BD66-47D7-9DAD-B0FD50B1753A}"/>
    <cellStyle name="SAPBEXaggItem 2 10" xfId="13980" xr:uid="{EFD0E6A3-A882-498B-9FB7-60F7346251D2}"/>
    <cellStyle name="SAPBEXaggItem 2 2" xfId="7185" xr:uid="{828AC97F-FEF9-4AFE-8D61-7BB8983556FE}"/>
    <cellStyle name="SAPBEXaggItem 2 2 2" xfId="9909" xr:uid="{508A00C0-E227-458B-9B87-3BCE87DF2B31}"/>
    <cellStyle name="SAPBEXaggItem 2 2 2 2" xfId="21364" xr:uid="{13AA689C-49FE-4FA5-B5CB-151753679052}"/>
    <cellStyle name="SAPBEXaggItem 2 2 2 3" xfId="33449" xr:uid="{2B276451-5350-470D-8828-3003287E0861}"/>
    <cellStyle name="SAPBEXaggItem 2 2 3" xfId="10588" xr:uid="{D42B24E4-81CE-4511-AE71-BE150F0184ED}"/>
    <cellStyle name="SAPBEXaggItem 2 2 3 2" xfId="22043" xr:uid="{735D41A1-F8E2-48CB-97E7-0C59FC57384E}"/>
    <cellStyle name="SAPBEXaggItem 2 2 3 3" xfId="34127" xr:uid="{1B16FC23-4DB8-420B-AE55-51480FEC0642}"/>
    <cellStyle name="SAPBEXaggItem 2 2 4" xfId="11984" xr:uid="{443C6076-8B50-48F7-89B2-0892EB8D511F}"/>
    <cellStyle name="SAPBEXaggItem 2 2 4 2" xfId="23439" xr:uid="{464467A2-1431-4439-A5B6-1D96346A1076}"/>
    <cellStyle name="SAPBEXaggItem 2 2 4 3" xfId="35025" xr:uid="{2454A1C4-0A84-4C06-BAEE-8E4B771548B8}"/>
    <cellStyle name="SAPBEXaggItem 2 2 5" xfId="26901" xr:uid="{D00653B7-0539-43D1-8EAD-D3EAF3006C43}"/>
    <cellStyle name="SAPBEXaggItem 2 2 5 2" xfId="37272" xr:uid="{87167CEA-DDD8-4D7D-A66C-F1566253B7F4}"/>
    <cellStyle name="SAPBEXaggItem 2 2 6" xfId="18713" xr:uid="{D5A3ADCF-4918-4C5D-B662-7AC991B82B40}"/>
    <cellStyle name="SAPBEXaggItem 2 2 7" xfId="30944" xr:uid="{6FC59C98-BBC9-43FD-8DAD-4625848A8B5F}"/>
    <cellStyle name="SAPBEXaggItem 2 2 8" xfId="29405" xr:uid="{449CC031-3B6E-4B3A-A976-E31D725C91B3}"/>
    <cellStyle name="SAPBEXaggItem 2 3" xfId="5752" xr:uid="{3AC973AC-ECCA-4EE4-A322-5E463428C1D1}"/>
    <cellStyle name="SAPBEXaggItem 2 3 2" xfId="9014" xr:uid="{CF1591A4-984B-49F9-8F82-D0C51CC449F5}"/>
    <cellStyle name="SAPBEXaggItem 2 3 2 2" xfId="20469" xr:uid="{F5460A76-84D6-4909-AA3A-1B126432454F}"/>
    <cellStyle name="SAPBEXaggItem 2 3 2 3" xfId="32554" xr:uid="{20131C33-E34C-4699-B417-D07E0D1B2499}"/>
    <cellStyle name="SAPBEXaggItem 2 3 3" xfId="9441" xr:uid="{62B0266E-545E-4497-8E61-0557C892DFA3}"/>
    <cellStyle name="SAPBEXaggItem 2 3 3 2" xfId="20896" xr:uid="{E33CC805-DD95-41D8-A9C4-8A2209A3C44C}"/>
    <cellStyle name="SAPBEXaggItem 2 3 3 3" xfId="32981" xr:uid="{F105EEB7-7D34-42DD-AAED-3BF9B06D10A4}"/>
    <cellStyle name="SAPBEXaggItem 2 3 4" xfId="25730" xr:uid="{C0792E11-CC8E-442A-B346-867F90883572}"/>
    <cellStyle name="SAPBEXaggItem 2 3 4 2" xfId="36446" xr:uid="{2DF30DE8-9C94-4E9D-8411-59396378DE4D}"/>
    <cellStyle name="SAPBEXaggItem 2 3 5" xfId="17487" xr:uid="{B6985F6C-89A7-47DA-97E5-830A9E7E9497}"/>
    <cellStyle name="SAPBEXaggItem 2 3 6" xfId="29972" xr:uid="{D1FF2B37-4ACF-4968-9D84-4832D45BFD8C}"/>
    <cellStyle name="SAPBEXaggItem 2 3 7" xfId="37042" xr:uid="{C7E8544C-CD56-4967-AC41-6A4AFEDD8C64}"/>
    <cellStyle name="SAPBEXaggItem 2 3 8" xfId="35548" xr:uid="{AB265B93-9E27-49CD-A74C-F335A18E1557}"/>
    <cellStyle name="SAPBEXaggItem 2 4" xfId="4847" xr:uid="{DEE41BB0-F59B-4474-9CBF-E6D447B61688}"/>
    <cellStyle name="SAPBEXaggItem 2 4 2" xfId="16631" xr:uid="{3649F376-823B-48E3-837C-43A555394F49}"/>
    <cellStyle name="SAPBEXaggItem 2 4 3" xfId="29338" xr:uid="{DA28D408-BEE9-4262-A608-A8D3FBC7B5CF}"/>
    <cellStyle name="SAPBEXaggItem 2 5" xfId="8351" xr:uid="{CE6320DB-2BAC-4D46-B355-BFDC1EA01B38}"/>
    <cellStyle name="SAPBEXaggItem 2 5 2" xfId="19806" xr:uid="{5D0BF061-09E4-4DD9-91A5-92ED815664AF}"/>
    <cellStyle name="SAPBEXaggItem 2 5 3" xfId="31891" xr:uid="{F0572EF2-C54D-4004-8888-B8A636F088F5}"/>
    <cellStyle name="SAPBEXaggItem 2 6" xfId="9706" xr:uid="{EB346DAE-E5F8-4002-9E6E-197C99327AD9}"/>
    <cellStyle name="SAPBEXaggItem 2 6 2" xfId="21161" xr:uid="{928132C5-4526-469D-BDAC-C31E9B193216}"/>
    <cellStyle name="SAPBEXaggItem 2 6 3" xfId="33246" xr:uid="{94981F79-8DCD-4B4A-975F-279C3405B13D}"/>
    <cellStyle name="SAPBEXaggItem 2 7" xfId="24906" xr:uid="{DE9720F4-E649-4106-8F52-408C080733B2}"/>
    <cellStyle name="SAPBEXaggItem 2 7 2" xfId="35876" xr:uid="{8622842D-0A5D-4B4E-9DA1-CCA28E376E5D}"/>
    <cellStyle name="SAPBEXaggItem 2 8" xfId="14747" xr:uid="{A20D0FAE-5DAC-4531-BFAA-DF7D0B5AD67C}"/>
    <cellStyle name="SAPBEXaggItem 2 9" xfId="28260" xr:uid="{61B85A4F-D023-46A8-87A9-F64524474910}"/>
    <cellStyle name="SAPBEXaggItem 3" xfId="3147" xr:uid="{CD8D0B46-AF89-4DB5-8FB2-7B6EEB7232D7}"/>
    <cellStyle name="SAPBEXaggItem 3 10" xfId="28174" xr:uid="{552CF106-227E-4D2A-8691-3CEAE6843A27}"/>
    <cellStyle name="SAPBEXaggItem 3 2" xfId="7296" xr:uid="{1201EE12-E8F9-4C62-A30E-17065DFC24C9}"/>
    <cellStyle name="SAPBEXaggItem 3 2 2" xfId="9970" xr:uid="{C0011307-8BA1-4292-931F-DA8EA76D548A}"/>
    <cellStyle name="SAPBEXaggItem 3 2 2 2" xfId="21425" xr:uid="{12862891-39FD-4028-9C0C-2FBDA22EE7C7}"/>
    <cellStyle name="SAPBEXaggItem 3 2 2 3" xfId="33510" xr:uid="{F1D3AA58-8635-462D-8964-9B864FBF4DE0}"/>
    <cellStyle name="SAPBEXaggItem 3 2 3" xfId="10696" xr:uid="{445D2159-7FBD-4BB9-A4EC-B784C3C01079}"/>
    <cellStyle name="SAPBEXaggItem 3 2 3 2" xfId="22151" xr:uid="{C17C4425-673A-41ED-A193-787101344152}"/>
    <cellStyle name="SAPBEXaggItem 3 2 3 3" xfId="34235" xr:uid="{83C80951-76CE-4A74-A58B-C4BE1D6A0CE3}"/>
    <cellStyle name="SAPBEXaggItem 3 2 4" xfId="12080" xr:uid="{462B33C7-911B-449F-8FB9-B384BA1DB80B}"/>
    <cellStyle name="SAPBEXaggItem 3 2 4 2" xfId="23535" xr:uid="{562163D8-D2DA-488E-B6EB-DCA69A0A8A2B}"/>
    <cellStyle name="SAPBEXaggItem 3 2 4 3" xfId="35119" xr:uid="{9E23DDDD-C0FD-4529-98D3-5E51E17CBB3E}"/>
    <cellStyle name="SAPBEXaggItem 3 2 5" xfId="27012" xr:uid="{2D43AD51-F45B-47A7-A2CC-1B2C455498FA}"/>
    <cellStyle name="SAPBEXaggItem 3 2 5 2" xfId="37381" xr:uid="{353445DA-1714-4F46-9C92-FEDAF5F4CF6D}"/>
    <cellStyle name="SAPBEXaggItem 3 2 6" xfId="18814" xr:uid="{0AF42C2C-316C-4FF5-9C1F-1FA0E8392630}"/>
    <cellStyle name="SAPBEXaggItem 3 2 7" xfId="31053" xr:uid="{AAB80D97-58A8-4298-8474-6E04939F51AE}"/>
    <cellStyle name="SAPBEXaggItem 3 2 8" xfId="14175" xr:uid="{EE96BD04-586A-4920-BB59-FC04C97562BA}"/>
    <cellStyle name="SAPBEXaggItem 3 3" xfId="5864" xr:uid="{3FFD82A8-12B8-41FB-B9FF-BF01BF3CA3C5}"/>
    <cellStyle name="SAPBEXaggItem 3 3 2" xfId="9124" xr:uid="{1D116DB1-42F1-44B5-96C5-B62607E589EA}"/>
    <cellStyle name="SAPBEXaggItem 3 3 2 2" xfId="20579" xr:uid="{40209377-B2F5-44C9-8FE5-7E5DF54FF4FA}"/>
    <cellStyle name="SAPBEXaggItem 3 3 2 3" xfId="32664" xr:uid="{5E901EC6-0219-4254-B0B9-E838641B7195}"/>
    <cellStyle name="SAPBEXaggItem 3 3 3" xfId="8911" xr:uid="{04400B6E-D8D2-49DA-B36C-DF4CD4A49B63}"/>
    <cellStyle name="SAPBEXaggItem 3 3 3 2" xfId="20366" xr:uid="{7BEDEC01-5BAE-434F-8F69-9A8FE02C5548}"/>
    <cellStyle name="SAPBEXaggItem 3 3 3 3" xfId="32451" xr:uid="{C59DABA5-E4D6-45AA-A58B-62F8FCAAFA80}"/>
    <cellStyle name="SAPBEXaggItem 3 3 4" xfId="25826" xr:uid="{771F32CF-906D-4CEB-ACFE-4E489A3AFE78}"/>
    <cellStyle name="SAPBEXaggItem 3 3 4 2" xfId="36541" xr:uid="{2C3FC005-A7E7-4C24-A0EE-BB37933D1D46}"/>
    <cellStyle name="SAPBEXaggItem 3 3 5" xfId="17587" xr:uid="{C6EAD0B8-B739-4305-B33A-32667771F2D4}"/>
    <cellStyle name="SAPBEXaggItem 3 3 6" xfId="30082" xr:uid="{8156206B-C583-4557-8C5A-EA83FE11EFBF}"/>
    <cellStyle name="SAPBEXaggItem 3 3 7" xfId="29608" xr:uid="{7FB32BE2-C004-40C9-9C03-AB90E72EC81D}"/>
    <cellStyle name="SAPBEXaggItem 3 3 8" xfId="37200" xr:uid="{9737E1EE-EB09-4750-8A08-23BF99F87E76}"/>
    <cellStyle name="SAPBEXaggItem 3 4" xfId="5040" xr:uid="{5717FFE0-3079-462F-802F-F6BFB2D075D1}"/>
    <cellStyle name="SAPBEXaggItem 3 4 2" xfId="16824" xr:uid="{BF5FB9CA-EB14-4022-BB85-2F9A0326F96B}"/>
    <cellStyle name="SAPBEXaggItem 3 4 3" xfId="29472" xr:uid="{25A254AE-8C4C-41EA-B132-C4F1DCED8A3D}"/>
    <cellStyle name="SAPBEXaggItem 3 5" xfId="8505" xr:uid="{4BB8AA88-66D3-4944-955A-25ADD25035A1}"/>
    <cellStyle name="SAPBEXaggItem 3 5 2" xfId="19960" xr:uid="{DA740EDD-231F-4E5B-A764-B345B2388FDD}"/>
    <cellStyle name="SAPBEXaggItem 3 5 3" xfId="32045" xr:uid="{597B6A60-CEF5-4402-B72A-F3BD61AE62D3}"/>
    <cellStyle name="SAPBEXaggItem 3 6" xfId="9705" xr:uid="{2975C9FB-6DBC-4FEE-89CE-2D62B7FABEF3}"/>
    <cellStyle name="SAPBEXaggItem 3 6 2" xfId="21160" xr:uid="{73C8988D-62B7-438B-A594-A7EF059FF7EC}"/>
    <cellStyle name="SAPBEXaggItem 3 6 3" xfId="33245" xr:uid="{5487F6FA-85DF-4612-9A20-8848249BAC19}"/>
    <cellStyle name="SAPBEXaggItem 3 7" xfId="25099" xr:uid="{3A998FEA-6825-4860-A5DA-876AD9940B52}"/>
    <cellStyle name="SAPBEXaggItem 3 7 2" xfId="36011" xr:uid="{2E248D3F-DE69-4AAD-B189-D055B4C36538}"/>
    <cellStyle name="SAPBEXaggItem 3 8" xfId="14940" xr:uid="{3B0784FF-31E3-428A-91BB-92A30AEBF885}"/>
    <cellStyle name="SAPBEXaggItem 3 9" xfId="28388" xr:uid="{8FA9E9D7-E454-4416-A8D2-D17762DBEA59}"/>
    <cellStyle name="SAPBEXaggItem 4" xfId="3250" xr:uid="{8FADB8EF-3800-44B4-8C5B-AA347EB50729}"/>
    <cellStyle name="SAPBEXaggItem 4 10" xfId="18306" xr:uid="{A4124572-4592-442F-8DF5-5F8EC3898DDC}"/>
    <cellStyle name="SAPBEXaggItem 4 2" xfId="7553" xr:uid="{256E371B-51D8-4CFC-A02A-2D20449E4934}"/>
    <cellStyle name="SAPBEXaggItem 4 2 2" xfId="10091" xr:uid="{2E05A47D-BE60-4525-A531-B22B6AF8AB73}"/>
    <cellStyle name="SAPBEXaggItem 4 2 2 2" xfId="21546" xr:uid="{25D95C79-3A29-4A6F-9AE6-C938252CA989}"/>
    <cellStyle name="SAPBEXaggItem 4 2 2 3" xfId="33630" xr:uid="{87A19D19-4EB3-4040-A821-EFE758321ACC}"/>
    <cellStyle name="SAPBEXaggItem 4 2 3" xfId="10864" xr:uid="{AE48728F-A21C-4A89-8168-FB27047AA147}"/>
    <cellStyle name="SAPBEXaggItem 4 2 3 2" xfId="22319" xr:uid="{C16C5983-BA91-4290-8CE2-80BF2997B618}"/>
    <cellStyle name="SAPBEXaggItem 4 2 3 3" xfId="34403" xr:uid="{F032D798-CDC3-42C5-B159-6DE1CE43B7E8}"/>
    <cellStyle name="SAPBEXaggItem 4 2 4" xfId="12337" xr:uid="{6D421F5D-E782-4F2A-B112-A27CF96B5DE5}"/>
    <cellStyle name="SAPBEXaggItem 4 2 4 2" xfId="23792" xr:uid="{7B3AB638-7823-49DE-97AC-5AD58CBEC048}"/>
    <cellStyle name="SAPBEXaggItem 4 2 4 3" xfId="35307" xr:uid="{A423D723-7DA1-4540-851D-B5E04C36926C}"/>
    <cellStyle name="SAPBEXaggItem 4 2 5" xfId="27269" xr:uid="{6B8D1B0E-9F83-4876-A662-4E81FB8C5941}"/>
    <cellStyle name="SAPBEXaggItem 4 2 5 2" xfId="37568" xr:uid="{70DF1BFA-DAA4-4BBE-8A22-2264F2AB25B6}"/>
    <cellStyle name="SAPBEXaggItem 4 2 6" xfId="19071" xr:uid="{65CEE0C1-C0A3-435A-9ED1-D7482D979EF1}"/>
    <cellStyle name="SAPBEXaggItem 4 2 7" xfId="31240" xr:uid="{2C77F638-AB34-4F76-8CA8-878E18BB38E9}"/>
    <cellStyle name="SAPBEXaggItem 4 2 8" xfId="29694" xr:uid="{49C9B8B0-D685-4A13-B202-51A0B5E44D24}"/>
    <cellStyle name="SAPBEXaggItem 4 3" xfId="6122" xr:uid="{82A118B5-3F48-4457-962B-C4629F390690}"/>
    <cellStyle name="SAPBEXaggItem 4 3 2" xfId="9338" xr:uid="{8916FEAE-0A4E-486F-99A6-DDA1ECBA9EF3}"/>
    <cellStyle name="SAPBEXaggItem 4 3 2 2" xfId="20793" xr:uid="{8883937A-AE0B-4D81-BDBA-F3EAE3ABA0C5}"/>
    <cellStyle name="SAPBEXaggItem 4 3 2 3" xfId="32878" xr:uid="{C4202948-2F11-491D-B944-923CFCEA6007}"/>
    <cellStyle name="SAPBEXaggItem 4 3 3" xfId="10126" xr:uid="{0A484A5D-5697-4FCC-913D-CB54FF0FDA25}"/>
    <cellStyle name="SAPBEXaggItem 4 3 3 2" xfId="21581" xr:uid="{C27BCF97-86D2-4611-BF9E-349C0CC5271A}"/>
    <cellStyle name="SAPBEXaggItem 4 3 3 3" xfId="33665" xr:uid="{2B62EE81-DE06-449B-8B02-E19EE3143B44}"/>
    <cellStyle name="SAPBEXaggItem 4 3 4" xfId="26083" xr:uid="{593968CB-2768-4398-AE6C-36F77266924C}"/>
    <cellStyle name="SAPBEXaggItem 4 3 4 2" xfId="36726" xr:uid="{88660886-D3FF-4985-BD97-BA9234D2C172}"/>
    <cellStyle name="SAPBEXaggItem 4 3 5" xfId="17844" xr:uid="{E4D3449C-4018-4BD9-ACB5-27821CFECA6F}"/>
    <cellStyle name="SAPBEXaggItem 4 3 6" xfId="30270" xr:uid="{253332EB-466F-4722-9051-25DAC89B37F9}"/>
    <cellStyle name="SAPBEXaggItem 4 3 7" xfId="30478" xr:uid="{840CA6F3-A84C-4724-BE39-1C647B30571D}"/>
    <cellStyle name="SAPBEXaggItem 4 3 8" xfId="31151" xr:uid="{B44DDC6A-1ED2-48D1-BF39-533249EDE678}"/>
    <cellStyle name="SAPBEXaggItem 4 4" xfId="5142" xr:uid="{78DE780E-B6F4-40BE-AE19-41DDBFD7131B}"/>
    <cellStyle name="SAPBEXaggItem 4 4 2" xfId="16926" xr:uid="{77A59E9B-A4CE-425F-BCD0-BF7D72AB977A}"/>
    <cellStyle name="SAPBEXaggItem 4 4 3" xfId="29574" xr:uid="{D467472A-4641-4300-8644-371FF3356971}"/>
    <cellStyle name="SAPBEXaggItem 4 5" xfId="8607" xr:uid="{01212B9E-DAE3-459D-AF1F-B8D0E8E451A7}"/>
    <cellStyle name="SAPBEXaggItem 4 5 2" xfId="20062" xr:uid="{C9669CC8-8C11-49C8-944D-8DE55C89F85F}"/>
    <cellStyle name="SAPBEXaggItem 4 5 3" xfId="32147" xr:uid="{24FA6DEE-E09D-4136-8104-0CFE121EA1DD}"/>
    <cellStyle name="SAPBEXaggItem 4 6" xfId="8244" xr:uid="{1785F972-AA6B-4E81-9C4E-CD35A1EE90D7}"/>
    <cellStyle name="SAPBEXaggItem 4 6 2" xfId="19699" xr:uid="{C3774187-DED0-4936-BD2A-3567476594F1}"/>
    <cellStyle name="SAPBEXaggItem 4 6 3" xfId="31784" xr:uid="{EEAFB372-858C-46E0-B5A2-E1DA369FED28}"/>
    <cellStyle name="SAPBEXaggItem 4 7" xfId="25201" xr:uid="{DD3F7B1E-324D-4A9D-901C-248F0084DCDE}"/>
    <cellStyle name="SAPBEXaggItem 4 7 2" xfId="36113" xr:uid="{1EA4DAAF-4813-4F10-8E5B-4D9B2C61CE3F}"/>
    <cellStyle name="SAPBEXaggItem 4 8" xfId="15042" xr:uid="{4423EC8E-6894-4CD3-B075-CF8BAF38705A}"/>
    <cellStyle name="SAPBEXaggItem 4 9" xfId="28490" xr:uid="{81871849-24AB-4C0F-8371-51BBD847840E}"/>
    <cellStyle name="SAPBEXaggItem 5" xfId="2874" xr:uid="{8CCA9D05-C090-450D-8B4C-D16D795E1982}"/>
    <cellStyle name="SAPBEXaggItem 5 10" xfId="28614" xr:uid="{88FEC7A4-6FBE-4382-849B-EBDBEFD35DA6}"/>
    <cellStyle name="SAPBEXaggItem 5 2" xfId="7737" xr:uid="{323A162F-A706-4EE7-9907-FB695586663F}"/>
    <cellStyle name="SAPBEXaggItem 5 2 2" xfId="10175" xr:uid="{937F243B-5BC8-4EC3-85E2-D7BD55372C40}"/>
    <cellStyle name="SAPBEXaggItem 5 2 2 2" xfId="21630" xr:uid="{85B2177F-D303-4A9E-BCF6-32C98EB30296}"/>
    <cellStyle name="SAPBEXaggItem 5 2 2 3" xfId="33714" xr:uid="{F2136395-E2CD-4D85-8D90-52661E6B98A7}"/>
    <cellStyle name="SAPBEXaggItem 5 2 3" xfId="10951" xr:uid="{8DBAE317-B47B-46C9-A864-62D10711B607}"/>
    <cellStyle name="SAPBEXaggItem 5 2 3 2" xfId="22406" xr:uid="{47A5CA29-7A12-4275-81D7-DA75BAA96F6E}"/>
    <cellStyle name="SAPBEXaggItem 5 2 3 3" xfId="34490" xr:uid="{4D0AB390-2EE3-4FE8-8401-F1DA451C5203}"/>
    <cellStyle name="SAPBEXaggItem 5 2 4" xfId="12512" xr:uid="{904ABC56-5589-44B3-9238-A5A51A8E7BF9}"/>
    <cellStyle name="SAPBEXaggItem 5 2 4 2" xfId="23967" xr:uid="{478BD82B-E64C-433B-B05D-C85D86199456}"/>
    <cellStyle name="SAPBEXaggItem 5 2 4 3" xfId="35420" xr:uid="{E72B7991-78B4-49BD-9B29-C52DD3289E8B}"/>
    <cellStyle name="SAPBEXaggItem 5 2 5" xfId="27444" xr:uid="{0F5D55B0-60C7-4799-8A17-D2C04984077C}"/>
    <cellStyle name="SAPBEXaggItem 5 2 5 2" xfId="37679" xr:uid="{345F14D1-A12A-457F-8687-75DAF701E56E}"/>
    <cellStyle name="SAPBEXaggItem 5 2 6" xfId="19248" xr:uid="{C9A47186-0FA3-473B-A2A8-13967746A0C5}"/>
    <cellStyle name="SAPBEXaggItem 5 2 7" xfId="31362" xr:uid="{4C88B4F5-C0DA-42E4-91CC-70A4812B66A9}"/>
    <cellStyle name="SAPBEXaggItem 5 2 8" xfId="29227" xr:uid="{93A1C7D1-7A20-4A27-B201-FCB0B780D183}"/>
    <cellStyle name="SAPBEXaggItem 5 3" xfId="6306" xr:uid="{CD982A89-6388-4493-9810-5E286F158C3A}"/>
    <cellStyle name="SAPBEXaggItem 5 3 2" xfId="9474" xr:uid="{70A358CA-A76E-4597-908A-F46C3704554B}"/>
    <cellStyle name="SAPBEXaggItem 5 3 2 2" xfId="20929" xr:uid="{76218707-76C1-4069-8F80-8486DADC4CC0}"/>
    <cellStyle name="SAPBEXaggItem 5 3 2 3" xfId="33014" xr:uid="{0DD5D34D-F095-4B1D-B768-B9433BF7229F}"/>
    <cellStyle name="SAPBEXaggItem 5 3 3" xfId="9561" xr:uid="{490E2834-40AF-40D5-86F9-ADF25670A11F}"/>
    <cellStyle name="SAPBEXaggItem 5 3 3 2" xfId="21016" xr:uid="{66C7BD09-A98D-43F6-BA45-B585D1584527}"/>
    <cellStyle name="SAPBEXaggItem 5 3 3 3" xfId="33101" xr:uid="{D2FFAFFA-A210-4ECD-A234-AC5C86B1AF4B}"/>
    <cellStyle name="SAPBEXaggItem 5 3 4" xfId="26258" xr:uid="{7129E4BE-2ABA-4E10-B8D4-54B6A04DAC64}"/>
    <cellStyle name="SAPBEXaggItem 5 3 4 2" xfId="36838" xr:uid="{B61EDD4D-E09D-48F0-A0B9-824467870465}"/>
    <cellStyle name="SAPBEXaggItem 5 3 5" xfId="18023" xr:uid="{0BFAE465-171A-484B-9299-393424BE61E0}"/>
    <cellStyle name="SAPBEXaggItem 5 3 6" xfId="30395" xr:uid="{CC13D9B5-1297-4941-A8B0-ECB65B847942}"/>
    <cellStyle name="SAPBEXaggItem 5 3 7" xfId="35776" xr:uid="{94989F7F-B39C-4A4E-B2B8-E679F6B8AA0C}"/>
    <cellStyle name="SAPBEXaggItem 5 3 8" xfId="34680" xr:uid="{E2EDFEF2-077A-40C3-B69F-23BAF21C4D97}"/>
    <cellStyle name="SAPBEXaggItem 5 4" xfId="4767" xr:uid="{B137290C-379D-4747-B77B-A92E910E54DF}"/>
    <cellStyle name="SAPBEXaggItem 5 4 2" xfId="16551" xr:uid="{74E0B410-E503-4186-93E1-E4D3A0F0BAE2}"/>
    <cellStyle name="SAPBEXaggItem 5 4 3" xfId="29258" xr:uid="{3B1A6F8C-15A7-4CD3-A4BB-9433FEA78CA3}"/>
    <cellStyle name="SAPBEXaggItem 5 5" xfId="8271" xr:uid="{E0FBEFE4-DF23-45FA-A201-1C43419EC073}"/>
    <cellStyle name="SAPBEXaggItem 5 5 2" xfId="19726" xr:uid="{2B5047F2-81A7-4101-8F7E-A609D9C71C17}"/>
    <cellStyle name="SAPBEXaggItem 5 5 3" xfId="31811" xr:uid="{55424D1C-A65B-4626-A6B1-5D757C13F073}"/>
    <cellStyle name="SAPBEXaggItem 5 6" xfId="8163" xr:uid="{E8BEB856-3696-4AC3-B1A4-5B00D60A6D18}"/>
    <cellStyle name="SAPBEXaggItem 5 6 2" xfId="19618" xr:uid="{C772BCAC-5F47-4737-9BAB-E0FAC5C9B8BE}"/>
    <cellStyle name="SAPBEXaggItem 5 6 3" xfId="31703" xr:uid="{407C1D3A-AEBD-4586-AED2-E10881C07481}"/>
    <cellStyle name="SAPBEXaggItem 5 7" xfId="24826" xr:uid="{8C2F45AD-2BD5-466F-8EF7-491DB0230F89}"/>
    <cellStyle name="SAPBEXaggItem 5 7 2" xfId="35796" xr:uid="{00BB31FB-763C-4188-B1D5-60BF8994B055}"/>
    <cellStyle name="SAPBEXaggItem 5 8" xfId="14667" xr:uid="{51CA190E-C0A0-48AD-BABF-221561DFEF0D}"/>
    <cellStyle name="SAPBEXaggItem 5 9" xfId="28180" xr:uid="{5CAAE621-3C66-4BC6-B8B9-66E1AB012D7B}"/>
    <cellStyle name="SAPBEXaggItem 6" xfId="6592" xr:uid="{73DCBA4F-06E1-4813-94DE-8B1D359AB885}"/>
    <cellStyle name="SAPBEXaggItem 6 2" xfId="10387" xr:uid="{A98E9499-30AD-48C2-941D-6AF8ED5A33FF}"/>
    <cellStyle name="SAPBEXaggItem 6 2 2" xfId="21842" xr:uid="{F60E79EA-A690-4C62-8156-6EEBB47735E1}"/>
    <cellStyle name="SAPBEXaggItem 6 2 3" xfId="33926" xr:uid="{3876345B-F1F5-4263-B6B3-C80963CAF0C2}"/>
    <cellStyle name="SAPBEXaggItem 6 3" xfId="11503" xr:uid="{C604643F-EAC1-4B84-9571-45A775C4C6EB}"/>
    <cellStyle name="SAPBEXaggItem 6 3 2" xfId="22958" xr:uid="{2F4D98DD-AE3D-4456-96EE-716A704C6262}"/>
    <cellStyle name="SAPBEXaggItem 6 3 3" xfId="34743" xr:uid="{6E537901-EF8B-4FC0-9D0A-C76BD33EFE4C}"/>
    <cellStyle name="SAPBEXaggItem 6 4" xfId="26366" xr:uid="{3CBC64ED-3A02-40DD-B790-AE5BB9F6EBDE}"/>
    <cellStyle name="SAPBEXaggItem 6 4 2" xfId="36930" xr:uid="{70504600-12FB-4926-BA97-2F136B7747E7}"/>
    <cellStyle name="SAPBEXaggItem 6 5" xfId="18188" xr:uid="{83B07C6D-3AC4-4F0C-A34A-4F2FADADA4A1}"/>
    <cellStyle name="SAPBEXaggItem 6 6" xfId="30570" xr:uid="{A4CE6BB7-3FC6-4CFA-AEB4-6975F89C730E}"/>
    <cellStyle name="SAPBEXaggItem 6 7" xfId="13759" xr:uid="{69524774-9F83-4BD8-A67D-E50295948CA3}"/>
    <cellStyle name="SAPBEXaggItem 7" xfId="6963" xr:uid="{3BA2EDE5-53C9-41F9-907D-971AC371F18F}"/>
    <cellStyle name="SAPBEXaggItem 7 2" xfId="9759" xr:uid="{F6AD4322-B938-473A-A0E3-0780787DF53B}"/>
    <cellStyle name="SAPBEXaggItem 7 2 2" xfId="21214" xr:uid="{9D960B48-6AED-4B83-870A-E334CE8BE761}"/>
    <cellStyle name="SAPBEXaggItem 7 2 3" xfId="33299" xr:uid="{E8519092-3903-40D3-BD52-A994417CFB73}"/>
    <cellStyle name="SAPBEXaggItem 7 3" xfId="10481" xr:uid="{9DC8F29D-13A5-4FE5-A44F-E0EDC45B83E3}"/>
    <cellStyle name="SAPBEXaggItem 7 3 2" xfId="21936" xr:uid="{0A10F522-3A10-4B7A-910F-6F2F7FC60A60}"/>
    <cellStyle name="SAPBEXaggItem 7 3 3" xfId="34020" xr:uid="{51D9F44A-8D33-4022-99DC-5766C89B1676}"/>
    <cellStyle name="SAPBEXaggItem 7 4" xfId="11823" xr:uid="{4792E8A5-8507-46D6-90F5-4E16B75DD277}"/>
    <cellStyle name="SAPBEXaggItem 7 4 2" xfId="23278" xr:uid="{3847AFE5-4084-431A-9231-C894B1E961EB}"/>
    <cellStyle name="SAPBEXaggItem 7 4 3" xfId="34930" xr:uid="{89AA818D-BC26-4381-9E38-B24C5973CEA5}"/>
    <cellStyle name="SAPBEXaggItem 7 5" xfId="26688" xr:uid="{FA625143-9E85-4356-88EB-DD0035363A8A}"/>
    <cellStyle name="SAPBEXaggItem 7 5 2" xfId="37127" xr:uid="{B911399C-E6E7-4C77-ABEF-A4F7EEE4E7A7}"/>
    <cellStyle name="SAPBEXaggItem 7 6" xfId="18529" xr:uid="{83BCDFE5-0EFF-414E-9E3F-26409ADB9A21}"/>
    <cellStyle name="SAPBEXaggItem 7 7" xfId="30790" xr:uid="{EED44CA0-C73C-4613-AE16-58264FABEE43}"/>
    <cellStyle name="SAPBEXaggItem 7 8" xfId="35228" xr:uid="{DF79786D-FB0C-4F6C-8ECC-1B9C1A63FC34}"/>
    <cellStyle name="SAPBEXaggItem 8" xfId="5478" xr:uid="{51474FFA-70FC-4CE8-87A7-9FDA27A18C2E}"/>
    <cellStyle name="SAPBEXaggItem 8 2" xfId="8809" xr:uid="{BEB54CAC-1FBC-4404-ADB5-3B6478310FAE}"/>
    <cellStyle name="SAPBEXaggItem 8 2 2" xfId="20264" xr:uid="{12AC9B25-1DDE-496B-81B2-99E2295C426F}"/>
    <cellStyle name="SAPBEXaggItem 8 2 3" xfId="32349" xr:uid="{710AC6D6-0B49-4740-83CD-7FA2E937764F}"/>
    <cellStyle name="SAPBEXaggItem 8 3" xfId="10310" xr:uid="{2B159DBF-0E8B-4B77-A454-478C0E6CA4C6}"/>
    <cellStyle name="SAPBEXaggItem 8 3 2" xfId="21765" xr:uid="{F42B93BE-188A-4A8E-95B4-D9A77301F208}"/>
    <cellStyle name="SAPBEXaggItem 8 3 3" xfId="33849" xr:uid="{1DA353AF-1E1D-4C73-A034-0ADD95DDD1D6}"/>
    <cellStyle name="SAPBEXaggItem 8 4" xfId="25537" xr:uid="{5C8D8A5C-887F-4623-A0C2-C9D62F8B5D06}"/>
    <cellStyle name="SAPBEXaggItem 8 4 2" xfId="36322" xr:uid="{2CAB445E-5C45-4871-A917-7407EDA48A2B}"/>
    <cellStyle name="SAPBEXaggItem 8 5" xfId="17262" xr:uid="{22C8BD89-862B-45D1-8CD0-823AB5C368B4}"/>
    <cellStyle name="SAPBEXaggItem 8 6" xfId="29778" xr:uid="{56A175DF-7DAF-48F0-8658-3666DE52A805}"/>
    <cellStyle name="SAPBEXaggItem 8 7" xfId="35525" xr:uid="{23A85206-8B65-4B5B-8D5B-C92CB5D0AAAA}"/>
    <cellStyle name="SAPBEXaggItem 8 8" xfId="28697" xr:uid="{AEE7AC79-62D2-4F31-97CD-CC6984C43B2E}"/>
    <cellStyle name="SAPBEXaggItem 9" xfId="4197" xr:uid="{9F0FE319-62BA-4F41-85FE-41147C7401E3}"/>
    <cellStyle name="SAPBEXaggItem 9 2" xfId="15982" xr:uid="{EF0A9517-D019-4066-AC8C-E1E47BA8D0F0}"/>
    <cellStyle name="SAPBEXaggItem 9 3" xfId="29027" xr:uid="{7C4C45D9-273D-4018-9DF5-76047A85747A}"/>
    <cellStyle name="SAPBEXaggItemX" xfId="2256" xr:uid="{204684DE-7E36-4D1C-B37F-7B36B829BB74}"/>
    <cellStyle name="SAPBEXaggItemX 10" xfId="4198" xr:uid="{9C728444-F87C-4C1D-9D3F-762AE9B82C9D}"/>
    <cellStyle name="SAPBEXaggItemX 10 2" xfId="15983" xr:uid="{E5145948-0AE4-49AA-B4B9-BAE5DA3C2E04}"/>
    <cellStyle name="SAPBEXaggItemX 10 3" xfId="29028" xr:uid="{DF53B779-37D4-4E9F-BB84-FC7FCE5FDB46}"/>
    <cellStyle name="SAPBEXaggItemX 11" xfId="3962" xr:uid="{AEA06755-FAFA-4A6E-B92F-174C62BC8743}"/>
    <cellStyle name="SAPBEXaggItemX 11 2" xfId="15748" xr:uid="{719E8530-578C-4C6E-B0CC-08589E304908}"/>
    <cellStyle name="SAPBEXaggItemX 11 3" xfId="28793" xr:uid="{3A72A090-EAD0-4644-B539-C78EF6BA0BBD}"/>
    <cellStyle name="SAPBEXaggItemX 12" xfId="24282" xr:uid="{A18560EA-B58B-418D-A460-EA726553AA39}"/>
    <cellStyle name="SAPBEXaggItemX 12 2" xfId="35587" xr:uid="{F27355E8-F9FC-466C-A0D0-DCE15CEB4457}"/>
    <cellStyle name="SAPBEXaggItemX 13" xfId="14097" xr:uid="{C48F4924-CD33-4991-BAAC-EDE8E97E1DE1}"/>
    <cellStyle name="SAPBEXaggItemX 14" xfId="27960" xr:uid="{14A131A6-7B5A-46A8-9023-0F5E324F78F1}"/>
    <cellStyle name="SAPBEXaggItemX 2" xfId="3219" xr:uid="{EAC2F341-C804-4A84-82DB-CBE1959DF84B}"/>
    <cellStyle name="SAPBEXaggItemX 2 10" xfId="27823" xr:uid="{29B5F194-4E5E-4D71-90F8-10057FA614DF}"/>
    <cellStyle name="SAPBEXaggItemX 2 2" xfId="7186" xr:uid="{F0A32DDE-760B-46C0-9E15-247AA2445CB6}"/>
    <cellStyle name="SAPBEXaggItemX 2 2 2" xfId="10589" xr:uid="{F1678A7D-8D37-49D4-A677-3758FECA3D24}"/>
    <cellStyle name="SAPBEXaggItemX 2 2 2 2" xfId="22044" xr:uid="{54AF38BA-D2E0-4241-B8B5-234B0E9B46B9}"/>
    <cellStyle name="SAPBEXaggItemX 2 2 2 3" xfId="34128" xr:uid="{14D86D54-67EE-48C6-80CD-D2A0FAAEB846}"/>
    <cellStyle name="SAPBEXaggItemX 2 2 3" xfId="11985" xr:uid="{85AACA81-6109-4AE8-8B2F-6810DFB98824}"/>
    <cellStyle name="SAPBEXaggItemX 2 2 3 2" xfId="23440" xr:uid="{5004FE2D-8F4B-475C-843B-D0D445B3CCAB}"/>
    <cellStyle name="SAPBEXaggItemX 2 2 3 3" xfId="35026" xr:uid="{1A8C6AFE-8ECF-4F22-8AD3-3780AA6CA948}"/>
    <cellStyle name="SAPBEXaggItemX 2 2 4" xfId="26902" xr:uid="{7CFF36A3-ACC8-4F90-BB87-FAA83CED6487}"/>
    <cellStyle name="SAPBEXaggItemX 2 2 4 2" xfId="37273" xr:uid="{AFD15AD3-2818-4A97-A162-E41D187132E6}"/>
    <cellStyle name="SAPBEXaggItemX 2 2 5" xfId="18714" xr:uid="{E7E75EE1-ECF7-4301-8957-6E852C048950}"/>
    <cellStyle name="SAPBEXaggItemX 2 2 6" xfId="30945" xr:uid="{E8E72F23-0938-4091-854B-6317E399CCDE}"/>
    <cellStyle name="SAPBEXaggItemX 2 2 7" xfId="30614" xr:uid="{4E713719-9169-4EBA-8B53-460871A87E0F}"/>
    <cellStyle name="SAPBEXaggItemX 2 3" xfId="5753" xr:uid="{8ECC3966-4573-487B-B620-134F64136F62}"/>
    <cellStyle name="SAPBEXaggItemX 2 3 2" xfId="9015" xr:uid="{40907D98-62C4-43C4-9F8D-57641281F38B}"/>
    <cellStyle name="SAPBEXaggItemX 2 3 2 2" xfId="20470" xr:uid="{F59BCA4B-4110-4F94-8177-9D0B472587CB}"/>
    <cellStyle name="SAPBEXaggItemX 2 3 2 3" xfId="32555" xr:uid="{4F7A7302-5DD2-4D9D-8AF0-CF553FFD4A67}"/>
    <cellStyle name="SAPBEXaggItemX 2 3 3" xfId="10143" xr:uid="{22159B0B-6193-4C43-9D9D-2F1F294DDBA1}"/>
    <cellStyle name="SAPBEXaggItemX 2 3 3 2" xfId="21598" xr:uid="{678FBAE4-C005-41D1-A66D-29AD02C27D07}"/>
    <cellStyle name="SAPBEXaggItemX 2 3 3 3" xfId="33682" xr:uid="{FD4561B0-F240-45B9-AB1A-2DD080AA0B0E}"/>
    <cellStyle name="SAPBEXaggItemX 2 3 4" xfId="25731" xr:uid="{BCEF4BA1-AE89-433E-B7D1-DCCCAEDB0993}"/>
    <cellStyle name="SAPBEXaggItemX 2 3 4 2" xfId="36447" xr:uid="{54AB32FD-CAE7-46E8-AF0E-4A5510403D87}"/>
    <cellStyle name="SAPBEXaggItemX 2 3 5" xfId="17488" xr:uid="{A8B205FB-8BDA-44EC-B617-8391CB135FC7}"/>
    <cellStyle name="SAPBEXaggItemX 2 3 6" xfId="29973" xr:uid="{6C07F1A8-E04C-4CE1-A4BC-22D3C3D8183C}"/>
    <cellStyle name="SAPBEXaggItemX 2 3 7" xfId="34851" xr:uid="{528EB0B9-6CF6-4BCA-9C79-A2F43713E41E}"/>
    <cellStyle name="SAPBEXaggItemX 2 3 8" xfId="13746" xr:uid="{6FCF26D1-1B9C-4013-95E2-72417346CBA2}"/>
    <cellStyle name="SAPBEXaggItemX 2 4" xfId="5111" xr:uid="{E42DEA1E-354C-4164-A06C-658C59DA97A9}"/>
    <cellStyle name="SAPBEXaggItemX 2 4 2" xfId="16895" xr:uid="{B12D8F33-EA9C-483E-B0E5-24F3DC0D7CDE}"/>
    <cellStyle name="SAPBEXaggItemX 2 4 3" xfId="29543" xr:uid="{13AB3F8F-0DDA-4D66-A676-472D2A9687D0}"/>
    <cellStyle name="SAPBEXaggItemX 2 5" xfId="8576" xr:uid="{1B956FDB-E20D-4D5E-B3A2-90ED6B387474}"/>
    <cellStyle name="SAPBEXaggItemX 2 5 2" xfId="20031" xr:uid="{0ED7D84C-E5D4-41D3-BE55-9EADA475A57B}"/>
    <cellStyle name="SAPBEXaggItemX 2 5 3" xfId="32116" xr:uid="{1782194D-F54D-4D35-AA53-578C91B4F656}"/>
    <cellStyle name="SAPBEXaggItemX 2 6" xfId="10157" xr:uid="{C986C386-567B-493F-BE09-41470DF7320B}"/>
    <cellStyle name="SAPBEXaggItemX 2 6 2" xfId="21612" xr:uid="{4175A53B-6050-4CF5-B9AA-0B6543EE2B83}"/>
    <cellStyle name="SAPBEXaggItemX 2 6 3" xfId="33696" xr:uid="{6D93D741-F694-4537-9A49-13F74E916C58}"/>
    <cellStyle name="SAPBEXaggItemX 2 7" xfId="25170" xr:uid="{B30101E0-713B-4397-A744-7C8372AA658F}"/>
    <cellStyle name="SAPBEXaggItemX 2 7 2" xfId="36082" xr:uid="{0EF93856-6F4B-42C9-995A-26F45573D7FA}"/>
    <cellStyle name="SAPBEXaggItemX 2 8" xfId="15011" xr:uid="{1D9A4A84-463A-4748-BABA-5A42254864B2}"/>
    <cellStyle name="SAPBEXaggItemX 2 9" xfId="28459" xr:uid="{E3D4C5A8-55DF-4B79-A8CE-6AD950BD5959}"/>
    <cellStyle name="SAPBEXaggItemX 3" xfId="3210" xr:uid="{BD17D4BE-DD54-45C6-BD3F-00446C109062}"/>
    <cellStyle name="SAPBEXaggItemX 3 10" xfId="27815" xr:uid="{EB30964C-033C-41FC-AC8C-942ECDDD868D}"/>
    <cellStyle name="SAPBEXaggItemX 3 2" xfId="7297" xr:uid="{BBE15032-11DB-419E-991E-8D7DDC4BFB95}"/>
    <cellStyle name="SAPBEXaggItemX 3 2 2" xfId="10697" xr:uid="{11425A19-4276-4ACA-8E13-5EB0E9A9A466}"/>
    <cellStyle name="SAPBEXaggItemX 3 2 2 2" xfId="22152" xr:uid="{6259BA39-427C-4CD7-B0AE-14AE5FAFC1EA}"/>
    <cellStyle name="SAPBEXaggItemX 3 2 2 3" xfId="34236" xr:uid="{5A05728C-5BD0-4680-89F4-75A5EA13976A}"/>
    <cellStyle name="SAPBEXaggItemX 3 2 3" xfId="12081" xr:uid="{1D1C59B4-C803-45D2-9574-68D30605BE39}"/>
    <cellStyle name="SAPBEXaggItemX 3 2 3 2" xfId="23536" xr:uid="{81E1A2E9-8836-4E59-80C9-4E9FB4E7785C}"/>
    <cellStyle name="SAPBEXaggItemX 3 2 3 3" xfId="35120" xr:uid="{FFA37CFD-8A90-4182-96DE-F72079461043}"/>
    <cellStyle name="SAPBEXaggItemX 3 2 4" xfId="27013" xr:uid="{5ACD9C79-C68F-4013-B2CC-0082ADB36C67}"/>
    <cellStyle name="SAPBEXaggItemX 3 2 4 2" xfId="37382" xr:uid="{FE1B3D50-D447-4682-AC9C-741E6E128533}"/>
    <cellStyle name="SAPBEXaggItemX 3 2 5" xfId="18815" xr:uid="{7EEEA4E4-F1F9-48E8-8CFA-FBA0658AA7FA}"/>
    <cellStyle name="SAPBEXaggItemX 3 2 6" xfId="31054" xr:uid="{9EA8F35A-BB9E-4ECE-AA55-F089DD41B3C9}"/>
    <cellStyle name="SAPBEXaggItemX 3 2 7" xfId="14275" xr:uid="{ECCC9E71-AE6B-42F5-95C8-C014C10E8A79}"/>
    <cellStyle name="SAPBEXaggItemX 3 3" xfId="5865" xr:uid="{54A3DF75-68C0-4A13-8F73-EE9426B2D757}"/>
    <cellStyle name="SAPBEXaggItemX 3 3 2" xfId="9125" xr:uid="{621CC384-CCAC-4045-B933-158EA9066CEB}"/>
    <cellStyle name="SAPBEXaggItemX 3 3 2 2" xfId="20580" xr:uid="{C988FD55-1826-4ADF-BF2F-F4EC040C0C74}"/>
    <cellStyle name="SAPBEXaggItemX 3 3 2 3" xfId="32665" xr:uid="{CF3E0C9A-FB7D-47C8-9448-F864E51186F2}"/>
    <cellStyle name="SAPBEXaggItemX 3 3 3" xfId="8635" xr:uid="{C67C755F-4FAD-45E0-A6E7-CE1B1424F459}"/>
    <cellStyle name="SAPBEXaggItemX 3 3 3 2" xfId="20090" xr:uid="{23A9F40C-F9EE-4074-B6A0-D68AF59267D8}"/>
    <cellStyle name="SAPBEXaggItemX 3 3 3 3" xfId="32175" xr:uid="{51F57D0A-3AD6-4A1E-9846-A1F8E7B5B272}"/>
    <cellStyle name="SAPBEXaggItemX 3 3 4" xfId="25827" xr:uid="{9F9D8A86-1982-46F1-BC95-EE9FCB69A21E}"/>
    <cellStyle name="SAPBEXaggItemX 3 3 4 2" xfId="36542" xr:uid="{12512C9E-475D-4BE0-8B6D-1CF2F5BC11FA}"/>
    <cellStyle name="SAPBEXaggItemX 3 3 5" xfId="17588" xr:uid="{6C23FC76-0161-4501-A8FF-AF42C5DD75CE}"/>
    <cellStyle name="SAPBEXaggItemX 3 3 6" xfId="30083" xr:uid="{09318BFC-3C63-40FD-BAA9-6885906ACFB1}"/>
    <cellStyle name="SAPBEXaggItemX 3 3 7" xfId="36925" xr:uid="{15676F5C-3A55-46FD-B0E1-F2E7E45EB169}"/>
    <cellStyle name="SAPBEXaggItemX 3 3 8" xfId="30864" xr:uid="{BB75A31D-5382-4425-9695-A349B684E9E6}"/>
    <cellStyle name="SAPBEXaggItemX 3 4" xfId="5103" xr:uid="{5C5FADD1-ED32-4CFD-B316-00F12FAB013A}"/>
    <cellStyle name="SAPBEXaggItemX 3 4 2" xfId="16887" xr:uid="{3F2C6BAC-23DB-45D5-845A-6A6AB17288AB}"/>
    <cellStyle name="SAPBEXaggItemX 3 4 3" xfId="29535" xr:uid="{93001B9A-38CF-4104-8A71-D99B85F4555C}"/>
    <cellStyle name="SAPBEXaggItemX 3 5" xfId="8568" xr:uid="{FD32C405-9E47-4A4A-BAC8-927C717BCDE3}"/>
    <cellStyle name="SAPBEXaggItemX 3 5 2" xfId="20023" xr:uid="{A459FE94-E0D6-421D-ABE9-F67EB8C9EA42}"/>
    <cellStyle name="SAPBEXaggItemX 3 5 3" xfId="32108" xr:uid="{9AA93995-E3FC-4373-9EBE-22925BF68109}"/>
    <cellStyle name="SAPBEXaggItemX 3 6" xfId="8102" xr:uid="{E4C49198-E179-40C8-AA8D-F1AD8B7C597C}"/>
    <cellStyle name="SAPBEXaggItemX 3 6 2" xfId="19557" xr:uid="{378F3873-1BAA-4BFC-9BDC-51CBBA70361C}"/>
    <cellStyle name="SAPBEXaggItemX 3 6 3" xfId="31642" xr:uid="{6A667B40-7897-4FFB-ABD4-3B6E509428A8}"/>
    <cellStyle name="SAPBEXaggItemX 3 7" xfId="25162" xr:uid="{4B494E12-0293-4EBB-ADFC-EDA549C8EFFA}"/>
    <cellStyle name="SAPBEXaggItemX 3 7 2" xfId="36074" xr:uid="{5BAF90A8-C3F7-4E1A-9E7D-0BB30E72615A}"/>
    <cellStyle name="SAPBEXaggItemX 3 8" xfId="15003" xr:uid="{514AEFDB-7F08-4535-ADA7-6923E815B652}"/>
    <cellStyle name="SAPBEXaggItemX 3 9" xfId="28451" xr:uid="{AA2DA07C-6109-4DAC-97BF-402C54723440}"/>
    <cellStyle name="SAPBEXaggItemX 4" xfId="3029" xr:uid="{91BCF3C3-8E12-4EC9-81AE-DC844BBA3747}"/>
    <cellStyle name="SAPBEXaggItemX 4 10" xfId="15639" xr:uid="{3361ED62-D50F-43E1-9826-F96953D73C9E}"/>
    <cellStyle name="SAPBEXaggItemX 4 2" xfId="7554" xr:uid="{451875DB-FD96-47FB-A96D-E2BC91BA9C0F}"/>
    <cellStyle name="SAPBEXaggItemX 4 2 2" xfId="10865" xr:uid="{7B434502-7A7B-44C4-8DDD-B2F99219DEC2}"/>
    <cellStyle name="SAPBEXaggItemX 4 2 2 2" xfId="22320" xr:uid="{28C9FCAE-F7AE-4143-924F-7072F9DB9C1D}"/>
    <cellStyle name="SAPBEXaggItemX 4 2 2 3" xfId="34404" xr:uid="{03A4AA75-ED93-480A-B9C9-FE3DC817DD74}"/>
    <cellStyle name="SAPBEXaggItemX 4 2 3" xfId="12338" xr:uid="{E77142BB-BB38-4C2C-9AF1-7BEF21022E1B}"/>
    <cellStyle name="SAPBEXaggItemX 4 2 3 2" xfId="23793" xr:uid="{69373BF4-3704-4A96-BB83-5BDB2EAC5412}"/>
    <cellStyle name="SAPBEXaggItemX 4 2 3 3" xfId="35308" xr:uid="{E60FF457-1D90-4D79-980D-9FF8BD47F20B}"/>
    <cellStyle name="SAPBEXaggItemX 4 2 4" xfId="27270" xr:uid="{B20A20A1-0676-4D1C-AF1E-08D57A945428}"/>
    <cellStyle name="SAPBEXaggItemX 4 2 4 2" xfId="37569" xr:uid="{70419AE0-08C6-4637-B273-78DA5FDADA91}"/>
    <cellStyle name="SAPBEXaggItemX 4 2 5" xfId="19072" xr:uid="{4AB95638-6DED-46FF-99CE-5BF1FA73EA7E}"/>
    <cellStyle name="SAPBEXaggItemX 4 2 6" xfId="31241" xr:uid="{3C221BE4-4D5D-4F8F-A972-F0896FFF5D94}"/>
    <cellStyle name="SAPBEXaggItemX 4 2 7" xfId="35931" xr:uid="{3195F0DC-D1F0-4342-B0E9-1577B80FA7F0}"/>
    <cellStyle name="SAPBEXaggItemX 4 3" xfId="6123" xr:uid="{C78BED50-171E-40CD-92AA-B0C0622B961A}"/>
    <cellStyle name="SAPBEXaggItemX 4 3 2" xfId="9339" xr:uid="{3A416455-0EF9-4847-ABDF-E9B949D10993}"/>
    <cellStyle name="SAPBEXaggItemX 4 3 2 2" xfId="20794" xr:uid="{83345C93-1630-4712-8C73-7E81673B40EB}"/>
    <cellStyle name="SAPBEXaggItemX 4 3 2 3" xfId="32879" xr:uid="{67A1882B-9470-4EAA-8ECA-E5846624B23C}"/>
    <cellStyle name="SAPBEXaggItemX 4 3 3" xfId="8215" xr:uid="{44FAD24E-CCF1-4A5E-872E-7EA54C279D20}"/>
    <cellStyle name="SAPBEXaggItemX 4 3 3 2" xfId="19670" xr:uid="{3A7BBA91-5DF8-4533-8296-9A1D256E48E9}"/>
    <cellStyle name="SAPBEXaggItemX 4 3 3 3" xfId="31755" xr:uid="{4BC07FBC-7BA3-46FF-ABE6-2AFCE1DE1A9C}"/>
    <cellStyle name="SAPBEXaggItemX 4 3 4" xfId="26084" xr:uid="{1ED0A609-A4AB-42BD-A7F4-8D2770DB2320}"/>
    <cellStyle name="SAPBEXaggItemX 4 3 4 2" xfId="36727" xr:uid="{44352ADA-CCE2-4A56-8FEA-FAD76CF68F16}"/>
    <cellStyle name="SAPBEXaggItemX 4 3 5" xfId="17845" xr:uid="{7B7EC291-DEB3-4A95-819D-0BA1F1EADD51}"/>
    <cellStyle name="SAPBEXaggItemX 4 3 6" xfId="30271" xr:uid="{3F8E5671-6E92-45C1-8913-F9722461116C}"/>
    <cellStyle name="SAPBEXaggItemX 4 3 7" xfId="37043" xr:uid="{96967F32-8286-415E-AD5E-77DE48E80326}"/>
    <cellStyle name="SAPBEXaggItemX 4 3 8" xfId="27720" xr:uid="{E10947DD-D600-4004-9087-4FF895B409E9}"/>
    <cellStyle name="SAPBEXaggItemX 4 4" xfId="4922" xr:uid="{EA3B83BE-C7C4-4FD1-A55B-26472EE0A1D0}"/>
    <cellStyle name="SAPBEXaggItemX 4 4 2" xfId="16706" xr:uid="{9ACE3204-FFDA-4AD0-A978-C720470091E6}"/>
    <cellStyle name="SAPBEXaggItemX 4 4 3" xfId="29389" xr:uid="{F49A44DC-0B39-4A1B-ABBD-325F56FF4CB7}"/>
    <cellStyle name="SAPBEXaggItemX 4 5" xfId="8419" xr:uid="{818D2143-AEEE-4195-A239-21BA0CC1F8B7}"/>
    <cellStyle name="SAPBEXaggItemX 4 5 2" xfId="19874" xr:uid="{359D2EAE-61A4-4E24-90F9-9CCE3BD6BA62}"/>
    <cellStyle name="SAPBEXaggItemX 4 5 3" xfId="31959" xr:uid="{5FA57D4C-EA2D-4E3D-89EE-C48ED91F9EB7}"/>
    <cellStyle name="SAPBEXaggItemX 4 6" xfId="9462" xr:uid="{84CB29DC-EA0A-4BB0-B0EF-10918798E1E3}"/>
    <cellStyle name="SAPBEXaggItemX 4 6 2" xfId="20917" xr:uid="{3217E54C-2862-454D-911A-25B1F119C3A6}"/>
    <cellStyle name="SAPBEXaggItemX 4 6 3" xfId="33002" xr:uid="{250D304D-C658-4AD5-BE98-31FA5FAF7BE4}"/>
    <cellStyle name="SAPBEXaggItemX 4 7" xfId="24981" xr:uid="{FDE151FC-84E4-47C3-8B3E-EC6E7CA621F2}"/>
    <cellStyle name="SAPBEXaggItemX 4 7 2" xfId="35927" xr:uid="{8182CC45-D22A-4D3E-AEF1-273BD49CB012}"/>
    <cellStyle name="SAPBEXaggItemX 4 8" xfId="14822" xr:uid="{32BCB412-7E12-4A89-BD20-3AA09A1822D4}"/>
    <cellStyle name="SAPBEXaggItemX 4 9" xfId="28310" xr:uid="{BEE745A1-ADF3-4338-80B0-9AB1451BF0C5}"/>
    <cellStyle name="SAPBEXaggItemX 5" xfId="3109" xr:uid="{552FFDEA-E7F1-4063-A88A-5E9343C04826}"/>
    <cellStyle name="SAPBEXaggItemX 5 10" xfId="14280" xr:uid="{2A0ADC39-C466-48BC-9DE3-6C8F8048CB9B}"/>
    <cellStyle name="SAPBEXaggItemX 5 2" xfId="7738" xr:uid="{8284CE05-5D57-47B6-9ECD-B18845B5062E}"/>
    <cellStyle name="SAPBEXaggItemX 5 2 2" xfId="10952" xr:uid="{A5373BEB-D8E6-4048-B3D0-77DBEEE736BD}"/>
    <cellStyle name="SAPBEXaggItemX 5 2 2 2" xfId="22407" xr:uid="{9CB0C1D7-83D0-4322-8170-496EE943D468}"/>
    <cellStyle name="SAPBEXaggItemX 5 2 2 3" xfId="34491" xr:uid="{553B2B31-177F-4BB4-8808-5DCF5C1534AC}"/>
    <cellStyle name="SAPBEXaggItemX 5 2 3" xfId="12513" xr:uid="{5E3F78C9-BEC1-4A35-94D4-9A76BBB7F001}"/>
    <cellStyle name="SAPBEXaggItemX 5 2 3 2" xfId="23968" xr:uid="{50E0C309-F6FE-4465-9CAC-CE1490042F77}"/>
    <cellStyle name="SAPBEXaggItemX 5 2 3 3" xfId="35421" xr:uid="{CEA97AC4-BEAB-436D-B0F9-E9A283FE1E02}"/>
    <cellStyle name="SAPBEXaggItemX 5 2 4" xfId="27445" xr:uid="{05943BFB-3121-402F-93EE-34CB60800FEC}"/>
    <cellStyle name="SAPBEXaggItemX 5 2 4 2" xfId="37680" xr:uid="{2B51216C-6687-45D8-9FE0-54168EAD5BB5}"/>
    <cellStyle name="SAPBEXaggItemX 5 2 5" xfId="19249" xr:uid="{72385B31-0684-41E8-A620-A23E43CBA0C0}"/>
    <cellStyle name="SAPBEXaggItemX 5 2 6" xfId="31363" xr:uid="{5A39BE0B-6E75-4681-AFD8-9413779348CF}"/>
    <cellStyle name="SAPBEXaggItemX 5 2 7" xfId="36810" xr:uid="{EF6BA03B-BA90-48B9-B2C4-AD3BE1810311}"/>
    <cellStyle name="SAPBEXaggItemX 5 3" xfId="6307" xr:uid="{C514F279-1D77-4890-96A1-D822918FFCCD}"/>
    <cellStyle name="SAPBEXaggItemX 5 3 2" xfId="9475" xr:uid="{DBD0B77E-54CA-428E-9589-9DE035ED5F85}"/>
    <cellStyle name="SAPBEXaggItemX 5 3 2 2" xfId="20930" xr:uid="{388C46DD-BB56-446F-BB02-19E715DA034D}"/>
    <cellStyle name="SAPBEXaggItemX 5 3 2 3" xfId="33015" xr:uid="{815BEEE8-E906-4A31-B216-3F9E9D0CD785}"/>
    <cellStyle name="SAPBEXaggItemX 5 3 3" xfId="4111" xr:uid="{8AA62798-F9C3-47DD-AECB-E307D5D5F3A2}"/>
    <cellStyle name="SAPBEXaggItemX 5 3 3 2" xfId="15896" xr:uid="{EDE6B575-352E-4966-8C10-7C3EE72EAB23}"/>
    <cellStyle name="SAPBEXaggItemX 5 3 3 3" xfId="28941" xr:uid="{7D861DFE-D790-4856-A100-2B39E1CA1AD2}"/>
    <cellStyle name="SAPBEXaggItemX 5 3 4" xfId="26259" xr:uid="{1FFCBDD5-F82A-47C6-8D62-D54C49C684E5}"/>
    <cellStyle name="SAPBEXaggItemX 5 3 4 2" xfId="36839" xr:uid="{73FA7252-86C7-4923-9D8D-F8A9A4EA8B87}"/>
    <cellStyle name="SAPBEXaggItemX 5 3 5" xfId="18024" xr:uid="{6B00316B-90F9-42DF-A887-8605838DA3EE}"/>
    <cellStyle name="SAPBEXaggItemX 5 3 6" xfId="30396" xr:uid="{A87CE1A5-3C86-4229-AB6D-02E0B9B89939}"/>
    <cellStyle name="SAPBEXaggItemX 5 3 7" xfId="34724" xr:uid="{FAB4D252-3E37-415A-8CEC-4FC06BD945AC}"/>
    <cellStyle name="SAPBEXaggItemX 5 3 8" xfId="13690" xr:uid="{E61DF592-6383-4C4D-A0D8-819D6D2DA48E}"/>
    <cellStyle name="SAPBEXaggItemX 5 4" xfId="5002" xr:uid="{E910E4A7-BBBF-4FE2-9BDA-8B027FF73D1A}"/>
    <cellStyle name="SAPBEXaggItemX 5 4 2" xfId="16786" xr:uid="{3ED656A8-92BB-42A9-9542-4718F1074D3D}"/>
    <cellStyle name="SAPBEXaggItemX 5 4 3" xfId="29434" xr:uid="{2F4095C1-FB40-48B6-8BBB-9085603D3766}"/>
    <cellStyle name="SAPBEXaggItemX 5 5" xfId="8467" xr:uid="{41F77C25-1AEE-4D0D-8816-BB436EDFAF73}"/>
    <cellStyle name="SAPBEXaggItemX 5 5 2" xfId="19922" xr:uid="{8531D976-9435-4BCD-B201-C2C34F905F38}"/>
    <cellStyle name="SAPBEXaggItemX 5 5 3" xfId="32007" xr:uid="{710028E1-49AE-4F24-A954-00BFA76E4176}"/>
    <cellStyle name="SAPBEXaggItemX 5 6" xfId="8105" xr:uid="{05403EF2-D86B-41FC-8328-30ECB87F1638}"/>
    <cellStyle name="SAPBEXaggItemX 5 6 2" xfId="19560" xr:uid="{E8BBBE75-61BA-4DD3-896C-118190C2BC2B}"/>
    <cellStyle name="SAPBEXaggItemX 5 6 3" xfId="31645" xr:uid="{3E328159-AD5B-4980-8991-6827B9A013C3}"/>
    <cellStyle name="SAPBEXaggItemX 5 7" xfId="25061" xr:uid="{2E740395-83F4-4BF7-824D-A3664540598B}"/>
    <cellStyle name="SAPBEXaggItemX 5 7 2" xfId="35973" xr:uid="{F206008C-EB8D-48B5-B988-C4CA67F74178}"/>
    <cellStyle name="SAPBEXaggItemX 5 8" xfId="14902" xr:uid="{A112DE81-3305-455F-88C3-834AA5F03EE1}"/>
    <cellStyle name="SAPBEXaggItemX 5 9" xfId="28350" xr:uid="{847303E6-F77A-45A3-960B-96497A104517}"/>
    <cellStyle name="SAPBEXaggItemX 6" xfId="6055" xr:uid="{7F644000-01B2-4100-8D05-933661F083AF}"/>
    <cellStyle name="SAPBEXaggItemX 6 2" xfId="7486" xr:uid="{CC296102-8043-4016-BA37-509A148CCCF7}"/>
    <cellStyle name="SAPBEXaggItemX 6 2 2" xfId="10797" xr:uid="{E5C4EA95-751E-4B08-B7AF-1AD2B0BB5B07}"/>
    <cellStyle name="SAPBEXaggItemX 6 2 2 2" xfId="22252" xr:uid="{63CCA5CB-EBB4-4AC2-B58E-6DE3E90E2798}"/>
    <cellStyle name="SAPBEXaggItemX 6 2 2 3" xfId="34336" xr:uid="{3A6D47A5-A285-4B2E-9810-7EDA4C3818F9}"/>
    <cellStyle name="SAPBEXaggItemX 6 2 3" xfId="12270" xr:uid="{F19095EF-0EC0-46EA-8483-5B2A1FBDC3D1}"/>
    <cellStyle name="SAPBEXaggItemX 6 2 3 2" xfId="23725" xr:uid="{BF61779B-E105-4D07-8510-FACE4EF8F076}"/>
    <cellStyle name="SAPBEXaggItemX 6 2 3 3" xfId="35240" xr:uid="{F39FC541-51D2-4B9F-ADE6-668C5D3C5139}"/>
    <cellStyle name="SAPBEXaggItemX 6 2 4" xfId="27202" xr:uid="{9C4F21C9-E827-4038-8706-F739323B3C5E}"/>
    <cellStyle name="SAPBEXaggItemX 6 2 4 2" xfId="37501" xr:uid="{1ED8F762-60F0-4BA7-A5CD-13C4813BAB76}"/>
    <cellStyle name="SAPBEXaggItemX 6 2 5" xfId="19004" xr:uid="{D9E84E20-0079-49F4-AF8E-A472708A8377}"/>
    <cellStyle name="SAPBEXaggItemX 6 2 6" xfId="31173" xr:uid="{F9793826-7224-4602-B141-F6E7ABB727D1}"/>
    <cellStyle name="SAPBEXaggItemX 6 2 7" xfId="29230" xr:uid="{F3806A86-86E5-4CBB-B4F9-5094B7A89084}"/>
    <cellStyle name="SAPBEXaggItemX 6 3" xfId="9271" xr:uid="{32C8B89B-9188-48F6-A012-8C23BCA9C25E}"/>
    <cellStyle name="SAPBEXaggItemX 6 3 2" xfId="20726" xr:uid="{265D9951-6866-4678-9CD4-078195CFF739}"/>
    <cellStyle name="SAPBEXaggItemX 6 3 3" xfId="32811" xr:uid="{9614FB9C-E78F-4515-A2EB-F196CFD985DE}"/>
    <cellStyle name="SAPBEXaggItemX 6 4" xfId="9721" xr:uid="{CCF731C5-D77E-4071-8604-BE585332D684}"/>
    <cellStyle name="SAPBEXaggItemX 6 4 2" xfId="21176" xr:uid="{1D3F0F7D-FC98-4756-AA8F-6005EC7475F4}"/>
    <cellStyle name="SAPBEXaggItemX 6 4 3" xfId="33261" xr:uid="{82F7AD9D-E7A8-4AD2-AF4B-1231792C9D63}"/>
    <cellStyle name="SAPBEXaggItemX 6 5" xfId="26016" xr:uid="{369B1002-60F4-4F2F-8A5F-464B112DF816}"/>
    <cellStyle name="SAPBEXaggItemX 6 5 2" xfId="36659" xr:uid="{8197C425-981A-4C54-B186-34E85DD53801}"/>
    <cellStyle name="SAPBEXaggItemX 6 6" xfId="17777" xr:uid="{B9123427-686F-415A-ABBE-4980D5184D2A}"/>
    <cellStyle name="SAPBEXaggItemX 6 7" xfId="30203" xr:uid="{DA00D205-8C68-47B8-AA1E-6AEC2562FFD8}"/>
    <cellStyle name="SAPBEXaggItemX 6 8" xfId="13985" xr:uid="{79E8F7D9-9B8B-4C1A-BE7C-35959E3D3AD0}"/>
    <cellStyle name="SAPBEXaggItemX 7" xfId="6593" xr:uid="{8C48B0C0-9E4D-4275-A2B5-1C2824B80000}"/>
    <cellStyle name="SAPBEXaggItemX 7 2" xfId="10388" xr:uid="{1B4CF38E-15AF-4B89-9957-1CF37BB9978F}"/>
    <cellStyle name="SAPBEXaggItemX 7 2 2" xfId="21843" xr:uid="{DE68DF2A-5DC9-4003-95D7-EF61E9FBBE74}"/>
    <cellStyle name="SAPBEXaggItemX 7 2 3" xfId="33927" xr:uid="{F1E06277-2735-40B1-B439-DF9B8E223319}"/>
    <cellStyle name="SAPBEXaggItemX 7 3" xfId="11504" xr:uid="{2A7F4D8D-5977-4825-AA8D-AEF86EE967A4}"/>
    <cellStyle name="SAPBEXaggItemX 7 3 2" xfId="22959" xr:uid="{7BD2A660-7A29-46A0-9A92-8B19721A9000}"/>
    <cellStyle name="SAPBEXaggItemX 7 3 3" xfId="34744" xr:uid="{AC91F03C-D85F-46A1-863C-A0E221502A75}"/>
    <cellStyle name="SAPBEXaggItemX 7 4" xfId="26367" xr:uid="{A00FB740-7182-410E-A05A-8CCFDD3681FB}"/>
    <cellStyle name="SAPBEXaggItemX 7 4 2" xfId="36931" xr:uid="{7C1F932C-6D38-401E-B4C8-1FB10F87F33F}"/>
    <cellStyle name="SAPBEXaggItemX 7 5" xfId="18189" xr:uid="{953E0C8B-F6B3-487A-A410-EF26C34E6138}"/>
    <cellStyle name="SAPBEXaggItemX 7 6" xfId="30571" xr:uid="{35CFAA99-8759-4260-B7A6-5B965B8F5B53}"/>
    <cellStyle name="SAPBEXaggItemX 7 7" xfId="27781" xr:uid="{F1B1E93C-1493-4F0C-8E35-09F29841FF72}"/>
    <cellStyle name="SAPBEXaggItemX 8" xfId="6964" xr:uid="{5405CE41-255E-43EB-819A-D53FC04E1401}"/>
    <cellStyle name="SAPBEXaggItemX 8 2" xfId="10482" xr:uid="{2BDB0584-B9C8-4AD3-861C-16C04018CFC8}"/>
    <cellStyle name="SAPBEXaggItemX 8 2 2" xfId="21937" xr:uid="{5804D0DD-E792-450B-8E56-224ED0CD8991}"/>
    <cellStyle name="SAPBEXaggItemX 8 2 3" xfId="34021" xr:uid="{00BE6D3F-AD4F-42AB-B44F-B2A6F1815D5F}"/>
    <cellStyle name="SAPBEXaggItemX 8 3" xfId="11824" xr:uid="{F5B04BE6-20C0-404E-A56B-6D0976FB14CD}"/>
    <cellStyle name="SAPBEXaggItemX 8 3 2" xfId="23279" xr:uid="{710EEF42-1C7F-41FF-8518-02BA0F4AF5D3}"/>
    <cellStyle name="SAPBEXaggItemX 8 3 3" xfId="34931" xr:uid="{763EC23E-5CFC-450F-B4EE-F82A317A1145}"/>
    <cellStyle name="SAPBEXaggItemX 8 4" xfId="26689" xr:uid="{F041BAFD-A221-4771-8928-0995DD056D93}"/>
    <cellStyle name="SAPBEXaggItemX 8 4 2" xfId="37128" xr:uid="{C5F8657C-7430-4168-84D0-D3C043B30871}"/>
    <cellStyle name="SAPBEXaggItemX 8 5" xfId="18530" xr:uid="{612ECD6E-9C69-46B4-BC1F-E34E27E90A48}"/>
    <cellStyle name="SAPBEXaggItemX 8 6" xfId="30791" xr:uid="{0F2D29C7-79DD-4933-9D4B-F7E5392A224E}"/>
    <cellStyle name="SAPBEXaggItemX 8 7" xfId="29161" xr:uid="{E8C6DDE9-5DB2-466A-9285-F48727ABA777}"/>
    <cellStyle name="SAPBEXaggItemX 9" xfId="5479" xr:uid="{FE66D1DB-8FD3-4A48-9B74-D1490D1BA3D2}"/>
    <cellStyle name="SAPBEXaggItemX 9 2" xfId="8810" xr:uid="{6C53EEA9-BFB1-4BB7-AA99-432CEA203F29}"/>
    <cellStyle name="SAPBEXaggItemX 9 2 2" xfId="20265" xr:uid="{1DDE2F38-EB74-4114-994E-83E406D5046F}"/>
    <cellStyle name="SAPBEXaggItemX 9 2 3" xfId="32350" xr:uid="{63540B1E-BE63-464E-8E40-6569D9D7CFC7}"/>
    <cellStyle name="SAPBEXaggItemX 9 3" xfId="8094" xr:uid="{3252B722-B52E-4ED8-8FD4-9A334F34D4FD}"/>
    <cellStyle name="SAPBEXaggItemX 9 3 2" xfId="19549" xr:uid="{5FB2D325-F5F4-4103-A7F6-467C64DC92AE}"/>
    <cellStyle name="SAPBEXaggItemX 9 3 3" xfId="31634" xr:uid="{834D4C0C-799B-49D9-81E1-9A3243F70B92}"/>
    <cellStyle name="SAPBEXaggItemX 9 4" xfId="25538" xr:uid="{096164E7-D303-441D-9675-BCAAB1A37C42}"/>
    <cellStyle name="SAPBEXaggItemX 9 4 2" xfId="36323" xr:uid="{DF3CF809-26C2-4656-8F57-5B64E71E908A}"/>
    <cellStyle name="SAPBEXaggItemX 9 5" xfId="17263" xr:uid="{7C0EAAE3-37FA-4ADB-9535-855BF2EA0478}"/>
    <cellStyle name="SAPBEXaggItemX 9 6" xfId="29779" xr:uid="{50215A22-88BE-4E1E-9C78-D74D18A4B2A1}"/>
    <cellStyle name="SAPBEXaggItemX 9 7" xfId="31530" xr:uid="{E520E083-8693-496D-9C22-B84709ACA255}"/>
    <cellStyle name="SAPBEXaggItemX 9 8" xfId="17471" xr:uid="{5D6CCCE0-A105-484C-B11E-FF5106F9529A}"/>
    <cellStyle name="SAPBEXchaText" xfId="2257" xr:uid="{AFDBF439-FF8F-47A2-8132-0AAF84A86700}"/>
    <cellStyle name="SAPBEXchaText 10" xfId="3963" xr:uid="{C749C29A-AF88-4651-BD9A-345729168570}"/>
    <cellStyle name="SAPBEXchaText 10 2" xfId="15749" xr:uid="{711A3F45-1DD9-490E-AB2D-11EA7FEBC1D2}"/>
    <cellStyle name="SAPBEXchaText 10 3" xfId="28794" xr:uid="{445D0BF2-8C76-4AD7-9E4F-B30E36E53F2E}"/>
    <cellStyle name="SAPBEXchaText 11" xfId="24283" xr:uid="{C308F88A-B431-4042-B89E-01DAA440BC04}"/>
    <cellStyle name="SAPBEXchaText 11 2" xfId="35588" xr:uid="{24D47308-760A-4F52-8713-79E300ED40EC}"/>
    <cellStyle name="SAPBEXchaText 12" xfId="14098" xr:uid="{44C46E12-DC95-4ED9-AA64-4CA771DB6CCE}"/>
    <cellStyle name="SAPBEXchaText 13" xfId="27961" xr:uid="{999F2F55-F985-42DC-8362-C1EAC66FD5B3}"/>
    <cellStyle name="SAPBEXchaText 2" xfId="2953" xr:uid="{39612071-67BB-4F8E-9DB3-1452CB9E7076}"/>
    <cellStyle name="SAPBEXchaText 2 10" xfId="17468" xr:uid="{29145249-9261-40DC-B0D6-58F2224792B0}"/>
    <cellStyle name="SAPBEXchaText 2 2" xfId="7187" xr:uid="{D9E497C5-74A8-476C-A355-0228BC4EF95A}"/>
    <cellStyle name="SAPBEXchaText 2 2 2" xfId="9910" xr:uid="{4601D508-6B47-4FA5-9B70-E90CBEE2DCC5}"/>
    <cellStyle name="SAPBEXchaText 2 2 2 2" xfId="21365" xr:uid="{0F909CD9-0484-4922-BBF7-A255093D5C8C}"/>
    <cellStyle name="SAPBEXchaText 2 2 2 3" xfId="33450" xr:uid="{995DFCFD-A46B-4663-92A7-B9A0873B9268}"/>
    <cellStyle name="SAPBEXchaText 2 2 3" xfId="10590" xr:uid="{E184307D-04A5-4093-B181-B6D002CA3FB4}"/>
    <cellStyle name="SAPBEXchaText 2 2 3 2" xfId="22045" xr:uid="{FE3EF726-681C-4D5D-A4C9-7CDD0D5B2F6B}"/>
    <cellStyle name="SAPBEXchaText 2 2 3 3" xfId="34129" xr:uid="{331CCB1D-2F91-4931-A98F-A9DB8BA12700}"/>
    <cellStyle name="SAPBEXchaText 2 2 4" xfId="11986" xr:uid="{89884BE2-E2DE-4C49-B1EE-2FDD31E50177}"/>
    <cellStyle name="SAPBEXchaText 2 2 4 2" xfId="23441" xr:uid="{E7EC7875-965D-4554-9D5B-B2BF129421AD}"/>
    <cellStyle name="SAPBEXchaText 2 2 4 3" xfId="35027" xr:uid="{652E1FCD-7FF1-41E3-A1FA-E51DEF760E28}"/>
    <cellStyle name="SAPBEXchaText 2 2 5" xfId="26903" xr:uid="{D75B6A34-6061-4B5A-97D6-920F10B49B2E}"/>
    <cellStyle name="SAPBEXchaText 2 2 5 2" xfId="37274" xr:uid="{84DEF4E3-18E6-4A33-A498-691FDF229BE0}"/>
    <cellStyle name="SAPBEXchaText 2 2 6" xfId="18715" xr:uid="{CA0A845C-F59A-4FE1-98B2-9E7944AF45EA}"/>
    <cellStyle name="SAPBEXchaText 2 2 7" xfId="30946" xr:uid="{1337A28A-02A7-44FD-903C-77866235C016}"/>
    <cellStyle name="SAPBEXchaText 2 2 8" xfId="13752" xr:uid="{D66C4ADC-3D17-4137-B71E-C7B575CF3D61}"/>
    <cellStyle name="SAPBEXchaText 2 3" xfId="5754" xr:uid="{5FAC058E-5D2A-4F31-A83A-AE5F34EF9F13}"/>
    <cellStyle name="SAPBEXchaText 2 3 2" xfId="9016" xr:uid="{25766E19-37AE-4529-97C7-A9DF082AF419}"/>
    <cellStyle name="SAPBEXchaText 2 3 2 2" xfId="20471" xr:uid="{84040E32-F9E6-4DAB-A0E3-576B866C0606}"/>
    <cellStyle name="SAPBEXchaText 2 3 2 3" xfId="32556" xr:uid="{8D33D1B5-9147-4B42-923E-BC191B7BE29B}"/>
    <cellStyle name="SAPBEXchaText 2 3 3" xfId="8232" xr:uid="{BE5459BB-E8E5-4B8D-8EA6-D99079465EE4}"/>
    <cellStyle name="SAPBEXchaText 2 3 3 2" xfId="19687" xr:uid="{0A43A8F5-A2BF-4977-A09F-BF5E205C9118}"/>
    <cellStyle name="SAPBEXchaText 2 3 3 3" xfId="31772" xr:uid="{04F5078E-CECF-47B7-BE3D-862167C3859D}"/>
    <cellStyle name="SAPBEXchaText 2 3 4" xfId="25732" xr:uid="{53130B2D-8262-425C-A963-3A802C3F6515}"/>
    <cellStyle name="SAPBEXchaText 2 3 4 2" xfId="36448" xr:uid="{E46642B1-1A5C-4FCA-8D93-48F92C2CED33}"/>
    <cellStyle name="SAPBEXchaText 2 3 5" xfId="17489" xr:uid="{8A510A16-3806-44AC-8385-FBDA1B5B0081}"/>
    <cellStyle name="SAPBEXchaText 2 3 6" xfId="29974" xr:uid="{6DE2FC96-8620-48EB-8707-1AABD6FBF64F}"/>
    <cellStyle name="SAPBEXchaText 2 3 7" xfId="30709" xr:uid="{8ACB5BE4-641C-4978-A7B6-48579625F0E6}"/>
    <cellStyle name="SAPBEXchaText 2 3 8" xfId="35735" xr:uid="{F9D0C043-865D-4B4D-9420-42F392B5DBB3}"/>
    <cellStyle name="SAPBEXchaText 2 4" xfId="4846" xr:uid="{501B4980-E533-4756-B7CB-31FDDB410109}"/>
    <cellStyle name="SAPBEXchaText 2 4 2" xfId="16630" xr:uid="{69A3D52B-E914-42F2-956A-2543CAD996F6}"/>
    <cellStyle name="SAPBEXchaText 2 4 3" xfId="29337" xr:uid="{341CA436-757F-4F96-B2B2-892FF0F64BFA}"/>
    <cellStyle name="SAPBEXchaText 2 5" xfId="8350" xr:uid="{72A68B5C-F4A1-4D76-99F5-214CB46DE87A}"/>
    <cellStyle name="SAPBEXchaText 2 5 2" xfId="19805" xr:uid="{9FA16579-25C9-46BE-BCF5-BB5BBDB5150F}"/>
    <cellStyle name="SAPBEXchaText 2 5 3" xfId="31890" xr:uid="{2F0BF59A-3F1C-4D86-BD5C-4037CC9B7A5F}"/>
    <cellStyle name="SAPBEXchaText 2 6" xfId="10332" xr:uid="{35E2C319-E781-42D8-AA45-FF6724794AB5}"/>
    <cellStyle name="SAPBEXchaText 2 6 2" xfId="21787" xr:uid="{E9BF83CF-4913-4B5B-902F-4237169C34EA}"/>
    <cellStyle name="SAPBEXchaText 2 6 3" xfId="33871" xr:uid="{93BB5106-176D-4178-89CA-E8DC3531FCD0}"/>
    <cellStyle name="SAPBEXchaText 2 7" xfId="24905" xr:uid="{866BF682-6170-4B63-836D-636EDE434402}"/>
    <cellStyle name="SAPBEXchaText 2 7 2" xfId="35875" xr:uid="{8596F6E5-D39F-47EC-ACEE-CE7A88936C77}"/>
    <cellStyle name="SAPBEXchaText 2 8" xfId="14746" xr:uid="{7E4EA479-5A20-4FE1-97D4-3E85EE1B1E8C}"/>
    <cellStyle name="SAPBEXchaText 2 9" xfId="28259" xr:uid="{86D4B5AF-16D1-4D48-91EF-0DB286B54912}"/>
    <cellStyle name="SAPBEXchaText 3" xfId="3378" xr:uid="{F772FD1B-EC80-45FA-A833-4779429CBB76}"/>
    <cellStyle name="SAPBEXchaText 3 10" xfId="28645" xr:uid="{DF7E0D24-7D1F-481F-8F3C-C9977383330E}"/>
    <cellStyle name="SAPBEXchaText 3 2" xfId="7298" xr:uid="{596EAA0D-75EE-4DE4-AB8C-BBEE167BB40C}"/>
    <cellStyle name="SAPBEXchaText 3 2 2" xfId="9971" xr:uid="{05DAE025-3A71-450A-AD35-A09410777317}"/>
    <cellStyle name="SAPBEXchaText 3 2 2 2" xfId="21426" xr:uid="{038B2F42-1527-439F-978A-85EA85284A94}"/>
    <cellStyle name="SAPBEXchaText 3 2 2 3" xfId="33511" xr:uid="{9546ED19-9E34-4CD5-8A04-FB3F4C1E5F12}"/>
    <cellStyle name="SAPBEXchaText 3 2 3" xfId="10698" xr:uid="{3E9D62BB-9AB2-43CF-B8B0-E763AB001C24}"/>
    <cellStyle name="SAPBEXchaText 3 2 3 2" xfId="22153" xr:uid="{90CE4B2A-2DC9-4C5A-AFA9-2A40BFDCD0F4}"/>
    <cellStyle name="SAPBEXchaText 3 2 3 3" xfId="34237" xr:uid="{B852B51A-F8CF-4429-B382-D58FC68A8882}"/>
    <cellStyle name="SAPBEXchaText 3 2 4" xfId="12082" xr:uid="{CA029905-CDAE-4A39-88D6-B3CA80A16671}"/>
    <cellStyle name="SAPBEXchaText 3 2 4 2" xfId="23537" xr:uid="{B7517E22-E4B1-40C3-A012-62FC23BFB1AB}"/>
    <cellStyle name="SAPBEXchaText 3 2 4 3" xfId="35121" xr:uid="{3CBF3864-A0DD-460B-9403-83E8815FFA3F}"/>
    <cellStyle name="SAPBEXchaText 3 2 5" xfId="27014" xr:uid="{E9D6B292-C91B-4CBF-96CF-B78077D49077}"/>
    <cellStyle name="SAPBEXchaText 3 2 5 2" xfId="37383" xr:uid="{6F2853EF-6FC7-4D28-B591-FE1BC6B4CA1D}"/>
    <cellStyle name="SAPBEXchaText 3 2 6" xfId="18816" xr:uid="{EC5AE9ED-D3C0-4FFC-94EA-6E9FD2792F79}"/>
    <cellStyle name="SAPBEXchaText 3 2 7" xfId="31055" xr:uid="{6CAA6647-A8AE-48AB-906B-3343065FD805}"/>
    <cellStyle name="SAPBEXchaText 3 2 8" xfId="18554" xr:uid="{D92D3325-DD2B-43C4-B35B-F45F08C83671}"/>
    <cellStyle name="SAPBEXchaText 3 3" xfId="5866" xr:uid="{BC5E0AA9-5445-46B1-B8DC-8BE1A55DE48A}"/>
    <cellStyle name="SAPBEXchaText 3 3 2" xfId="9126" xr:uid="{D6758FEB-4EEB-4757-A89C-ECC0B3B20214}"/>
    <cellStyle name="SAPBEXchaText 3 3 2 2" xfId="20581" xr:uid="{BE0D1217-1C7B-41CD-863D-D9887F82D912}"/>
    <cellStyle name="SAPBEXchaText 3 3 2 3" xfId="32666" xr:uid="{F63F5CEC-D4C3-40CA-B8E0-666EF4BD339C}"/>
    <cellStyle name="SAPBEXchaText 3 3 3" xfId="9806" xr:uid="{CDF402C5-7427-42C0-A154-11EF68C23ACD}"/>
    <cellStyle name="SAPBEXchaText 3 3 3 2" xfId="21261" xr:uid="{F91D171E-969C-4268-9FDE-10CF2A7595C6}"/>
    <cellStyle name="SAPBEXchaText 3 3 3 3" xfId="33346" xr:uid="{E23ADEA3-9381-4058-94F4-C752413CC450}"/>
    <cellStyle name="SAPBEXchaText 3 3 4" xfId="25828" xr:uid="{235695AE-B1B7-4598-9491-2421C61CEAA1}"/>
    <cellStyle name="SAPBEXchaText 3 3 4 2" xfId="36543" xr:uid="{9276B82A-BB3C-46B2-98F5-DB2B6DA35158}"/>
    <cellStyle name="SAPBEXchaText 3 3 5" xfId="17589" xr:uid="{7D92BBDA-9516-451A-A229-775671216492}"/>
    <cellStyle name="SAPBEXchaText 3 3 6" xfId="30084" xr:uid="{DF4FAAB6-7375-4B12-ADF0-AE42A3C93F11}"/>
    <cellStyle name="SAPBEXchaText 3 3 7" xfId="30483" xr:uid="{81338D1E-F943-42E4-BB7A-F8C036706AAA}"/>
    <cellStyle name="SAPBEXchaText 3 3 8" xfId="18161" xr:uid="{6217BF55-A279-4EED-B71A-BD38ED87DFBD}"/>
    <cellStyle name="SAPBEXchaText 3 4" xfId="5268" xr:uid="{D65B0277-3BC8-4BB3-80CF-F4A24E35D06C}"/>
    <cellStyle name="SAPBEXchaText 3 4 2" xfId="17052" xr:uid="{6CA9A496-3470-4EC4-8627-A5FE4A1E2425}"/>
    <cellStyle name="SAPBEXchaText 3 4 3" xfId="29635" xr:uid="{FA3B25DA-7FA0-42A6-80E3-5446D67E1F9D}"/>
    <cellStyle name="SAPBEXchaText 3 5" xfId="8695" xr:uid="{2C1BC32D-790C-43E4-97AF-91782B832A99}"/>
    <cellStyle name="SAPBEXchaText 3 5 2" xfId="20150" xr:uid="{96E67C92-E0D8-4A0F-AEAA-3F203AE6C286}"/>
    <cellStyle name="SAPBEXchaText 3 5 3" xfId="32235" xr:uid="{A81C6BA5-2046-46B7-BDCD-C3976F170C07}"/>
    <cellStyle name="SAPBEXchaText 3 6" xfId="9823" xr:uid="{EEC44178-61FD-4658-A3E2-BA51F86444A1}"/>
    <cellStyle name="SAPBEXchaText 3 6 2" xfId="21278" xr:uid="{5C03BB1F-642C-47DC-8ACA-91E861BC013C}"/>
    <cellStyle name="SAPBEXchaText 3 6 3" xfId="33363" xr:uid="{8EA5A208-AC62-46DF-AEFB-D46EE4AB53E9}"/>
    <cellStyle name="SAPBEXchaText 3 7" xfId="25327" xr:uid="{62260886-C709-49B7-894A-51D3A8CC99A5}"/>
    <cellStyle name="SAPBEXchaText 3 7 2" xfId="36173" xr:uid="{338F157D-5974-4463-9945-036B7A0A94EA}"/>
    <cellStyle name="SAPBEXchaText 3 8" xfId="15169" xr:uid="{9EF92749-018C-4CC7-95DC-0B82AE6A2F57}"/>
    <cellStyle name="SAPBEXchaText 3 9" xfId="28552" xr:uid="{2DBC9FC8-8AA9-438F-9F48-F7FFEB0EF424}"/>
    <cellStyle name="SAPBEXchaText 4" xfId="3249" xr:uid="{91BB8C71-12B2-454F-8353-D173EFA01504}"/>
    <cellStyle name="SAPBEXchaText 4 10" xfId="28757" xr:uid="{7B164B86-40CD-45D0-B77C-09C50AEA418C}"/>
    <cellStyle name="SAPBEXchaText 4 2" xfId="7555" xr:uid="{8A0A3DB9-9BAD-4C65-A823-931DC3F79FEB}"/>
    <cellStyle name="SAPBEXchaText 4 2 2" xfId="10092" xr:uid="{E2D2AD18-EF41-4704-A95E-E00FE2B90BAF}"/>
    <cellStyle name="SAPBEXchaText 4 2 2 2" xfId="21547" xr:uid="{EE2709F5-D57E-430A-9932-E93DD38A9EC2}"/>
    <cellStyle name="SAPBEXchaText 4 2 2 3" xfId="33631" xr:uid="{5AF7F747-65B6-4F1A-A41F-5912D38D7517}"/>
    <cellStyle name="SAPBEXchaText 4 2 3" xfId="10866" xr:uid="{D4388CB1-9F2E-425C-8D7D-4AFF03648E9E}"/>
    <cellStyle name="SAPBEXchaText 4 2 3 2" xfId="22321" xr:uid="{BD624C72-DEB7-4D2B-9EC8-2F61AB5AA260}"/>
    <cellStyle name="SAPBEXchaText 4 2 3 3" xfId="34405" xr:uid="{521FDFE9-6042-4E0D-836A-77A802C3BCE4}"/>
    <cellStyle name="SAPBEXchaText 4 2 4" xfId="12339" xr:uid="{38F74FC0-4BDD-407D-8A12-0E65915FC85B}"/>
    <cellStyle name="SAPBEXchaText 4 2 4 2" xfId="23794" xr:uid="{860528A9-AA53-4ADA-B962-139B1ABD470C}"/>
    <cellStyle name="SAPBEXchaText 4 2 4 3" xfId="35309" xr:uid="{FDC2C2A7-E1DA-4C73-91BC-D55488E31329}"/>
    <cellStyle name="SAPBEXchaText 4 2 5" xfId="27271" xr:uid="{2051EFF5-5645-4DBC-9921-35C0DFEC9213}"/>
    <cellStyle name="SAPBEXchaText 4 2 5 2" xfId="37570" xr:uid="{04F1E53B-D888-433D-8D13-847215DFEDAC}"/>
    <cellStyle name="SAPBEXchaText 4 2 6" xfId="19073" xr:uid="{029D0DA7-DEBE-4FC1-AD5D-ADE0DDF1A818}"/>
    <cellStyle name="SAPBEXchaText 4 2 7" xfId="31242" xr:uid="{3229E144-76FE-472A-A0BE-E2320F8DFB71}"/>
    <cellStyle name="SAPBEXchaText 4 2 8" xfId="34858" xr:uid="{EAB06FFC-A183-4BE8-AA29-5FE8B91E4C20}"/>
    <cellStyle name="SAPBEXchaText 4 3" xfId="6124" xr:uid="{B4B85714-F2F6-4B4A-BFAC-23EEB8FCDDA5}"/>
    <cellStyle name="SAPBEXchaText 4 3 2" xfId="9340" xr:uid="{30CFF259-811D-4F2F-9188-99B30EF67285}"/>
    <cellStyle name="SAPBEXchaText 4 3 2 2" xfId="20795" xr:uid="{4418CB56-4049-47B2-B2AF-90D248ED083E}"/>
    <cellStyle name="SAPBEXchaText 4 3 2 3" xfId="32880" xr:uid="{F52D4FED-D719-492C-8C72-063B6BFB7108}"/>
    <cellStyle name="SAPBEXchaText 4 3 3" xfId="8022" xr:uid="{AF94CA26-C611-4325-820C-FD546366D1A7}"/>
    <cellStyle name="SAPBEXchaText 4 3 3 2" xfId="19477" xr:uid="{D5E1C43C-D419-420C-AA34-DB5135B7BB92}"/>
    <cellStyle name="SAPBEXchaText 4 3 3 3" xfId="31562" xr:uid="{B6FA1F8B-E63C-46C4-837A-0552E5BC2218}"/>
    <cellStyle name="SAPBEXchaText 4 3 4" xfId="26085" xr:uid="{34D8537D-D43F-4897-9A90-952A309592BC}"/>
    <cellStyle name="SAPBEXchaText 4 3 4 2" xfId="36728" xr:uid="{E00D3350-5D86-4BC9-95BF-25A054AFE424}"/>
    <cellStyle name="SAPBEXchaText 4 3 5" xfId="17846" xr:uid="{B8D0935E-275D-40C4-BFFC-EA563B6902C5}"/>
    <cellStyle name="SAPBEXchaText 4 3 6" xfId="30272" xr:uid="{BAD9808A-2564-47C5-B253-6F84BBF85AFD}"/>
    <cellStyle name="SAPBEXchaText 4 3 7" xfId="34852" xr:uid="{658238CC-F9D5-4028-9C21-D5EEA99DCFC3}"/>
    <cellStyle name="SAPBEXchaText 4 3 8" xfId="30481" xr:uid="{2F4F5146-B1C6-4228-AC58-A242A65D53BE}"/>
    <cellStyle name="SAPBEXchaText 4 4" xfId="5141" xr:uid="{71BE127C-34F4-4603-AD32-FC2B5AEF9F42}"/>
    <cellStyle name="SAPBEXchaText 4 4 2" xfId="16925" xr:uid="{FB9C0CC6-71AD-40FF-BDD2-36D1F5A68C08}"/>
    <cellStyle name="SAPBEXchaText 4 4 3" xfId="29573" xr:uid="{150DC98B-F4B0-4EA7-8DD7-34084B4C66F9}"/>
    <cellStyle name="SAPBEXchaText 4 5" xfId="8606" xr:uid="{8965EC11-07B0-4C1C-822A-5BBD4C2D684E}"/>
    <cellStyle name="SAPBEXchaText 4 5 2" xfId="20061" xr:uid="{DBED3035-6B27-4678-981C-A47E8F1E6D51}"/>
    <cellStyle name="SAPBEXchaText 4 5 3" xfId="32146" xr:uid="{F859358C-10C7-407F-A1AA-264095F95A80}"/>
    <cellStyle name="SAPBEXchaText 4 6" xfId="10154" xr:uid="{CAB8B2F4-E8AE-48CA-B7D6-3461D8CCE4A2}"/>
    <cellStyle name="SAPBEXchaText 4 6 2" xfId="21609" xr:uid="{CA92B128-10EB-4C2B-B7EB-CD8F94D240AF}"/>
    <cellStyle name="SAPBEXchaText 4 6 3" xfId="33693" xr:uid="{B6B3BB4C-CB8C-4DB3-A4B9-EBECD2B7A402}"/>
    <cellStyle name="SAPBEXchaText 4 7" xfId="25200" xr:uid="{A90ECADD-2121-4EDC-8B78-24561426EFB5}"/>
    <cellStyle name="SAPBEXchaText 4 7 2" xfId="36112" xr:uid="{16D26FAD-FA29-4AC1-B57E-3E5447581596}"/>
    <cellStyle name="SAPBEXchaText 4 8" xfId="15041" xr:uid="{3387F423-44CC-4BC3-A600-4C4CC667656A}"/>
    <cellStyle name="SAPBEXchaText 4 9" xfId="28489" xr:uid="{722D2DFB-8F0A-4CFF-A2EB-4C6E7BA278FA}"/>
    <cellStyle name="SAPBEXchaText 5" xfId="2875" xr:uid="{FFB95EEA-C228-4DC9-98D0-CCC89D6D1E04}"/>
    <cellStyle name="SAPBEXchaText 5 10" xfId="27796" xr:uid="{A39F1D4D-3968-475A-B0BC-1009E67C981B}"/>
    <cellStyle name="SAPBEXchaText 5 2" xfId="7739" xr:uid="{54CC71A5-E1F3-4604-AA5D-DF3EEB357380}"/>
    <cellStyle name="SAPBEXchaText 5 2 2" xfId="10176" xr:uid="{AA2DE0C4-A457-477E-A2AE-EABEB440C864}"/>
    <cellStyle name="SAPBEXchaText 5 2 2 2" xfId="21631" xr:uid="{E5087BDC-77B3-4854-84DF-EE329589B33A}"/>
    <cellStyle name="SAPBEXchaText 5 2 2 3" xfId="33715" xr:uid="{406672FB-33E5-4BD5-88B3-D3BBD2350A16}"/>
    <cellStyle name="SAPBEXchaText 5 2 3" xfId="10953" xr:uid="{4143BEE9-6CC5-4CB8-A38F-FB086638078B}"/>
    <cellStyle name="SAPBEXchaText 5 2 3 2" xfId="22408" xr:uid="{1EDF48D9-871E-4BA3-BE1E-0E9CE9839398}"/>
    <cellStyle name="SAPBEXchaText 5 2 3 3" xfId="34492" xr:uid="{62FCAD12-B6BD-4360-9303-F102E4C4C335}"/>
    <cellStyle name="SAPBEXchaText 5 2 4" xfId="12514" xr:uid="{E5A208CF-1CD1-44F5-A2BE-13618165D905}"/>
    <cellStyle name="SAPBEXchaText 5 2 4 2" xfId="23969" xr:uid="{D2FA3FF4-A144-4326-9842-78E52A0A7D40}"/>
    <cellStyle name="SAPBEXchaText 5 2 4 3" xfId="35422" xr:uid="{A2BB2747-F4BB-49DA-AB59-F5EEED68A86E}"/>
    <cellStyle name="SAPBEXchaText 5 2 5" xfId="27446" xr:uid="{8C5B8554-CD7B-4E98-9CB1-8E142CD4955C}"/>
    <cellStyle name="SAPBEXchaText 5 2 5 2" xfId="37681" xr:uid="{76FD3680-0047-4191-B248-EF343F17229D}"/>
    <cellStyle name="SAPBEXchaText 5 2 6" xfId="19250" xr:uid="{1EDD656F-8791-4FED-B5C1-7C07ACD9AB1C}"/>
    <cellStyle name="SAPBEXchaText 5 2 7" xfId="31364" xr:uid="{2178BBBE-4BDC-4B3F-92A6-73C41CFD8DDE}"/>
    <cellStyle name="SAPBEXchaText 5 2 8" xfId="30364" xr:uid="{43431C76-66B9-4D32-80BB-3CEF4944CED5}"/>
    <cellStyle name="SAPBEXchaText 5 3" xfId="6308" xr:uid="{F5FDB6F8-812C-4041-A47B-D52DC9042C3E}"/>
    <cellStyle name="SAPBEXchaText 5 3 2" xfId="9476" xr:uid="{71A23EFA-B979-4814-8564-05DF3E3F7FD6}"/>
    <cellStyle name="SAPBEXchaText 5 3 2 2" xfId="20931" xr:uid="{F89ED523-EFBF-48E2-BA16-1CE6965FBF24}"/>
    <cellStyle name="SAPBEXchaText 5 3 2 3" xfId="33016" xr:uid="{498F1741-0A1B-4869-A580-764446D7EAB9}"/>
    <cellStyle name="SAPBEXchaText 5 3 3" xfId="4112" xr:uid="{617B7AF6-3852-494D-A71F-D14F1E855359}"/>
    <cellStyle name="SAPBEXchaText 5 3 3 2" xfId="15897" xr:uid="{2F4EEB54-D225-4F12-9F45-12122C758277}"/>
    <cellStyle name="SAPBEXchaText 5 3 3 3" xfId="28942" xr:uid="{D08AD079-4F60-49F6-86AE-AC50DE7281C2}"/>
    <cellStyle name="SAPBEXchaText 5 3 4" xfId="26260" xr:uid="{DF60D114-B666-4520-A325-C6636353A888}"/>
    <cellStyle name="SAPBEXchaText 5 3 4 2" xfId="36840" xr:uid="{D8A1930E-8927-49FF-8FB9-B35549796B2B}"/>
    <cellStyle name="SAPBEXchaText 5 3 5" xfId="18025" xr:uid="{591C8473-9542-4A39-99CB-481BD1C380E3}"/>
    <cellStyle name="SAPBEXchaText 5 3 6" xfId="30397" xr:uid="{BAF10DF4-4070-477D-8E15-65F3D5297892}"/>
    <cellStyle name="SAPBEXchaText 5 3 7" xfId="29237" xr:uid="{18B50219-D7FE-453F-AE91-34EBE2A0E17F}"/>
    <cellStyle name="SAPBEXchaText 5 3 8" xfId="35554" xr:uid="{29B05DB5-CDC0-4BEC-8EC9-7DDD62AA85F0}"/>
    <cellStyle name="SAPBEXchaText 5 4" xfId="4768" xr:uid="{A594F7BC-D7B3-424F-B7F8-352DDA3140F5}"/>
    <cellStyle name="SAPBEXchaText 5 4 2" xfId="16552" xr:uid="{34CD2C49-8F61-48BB-8286-49E2E2B6930F}"/>
    <cellStyle name="SAPBEXchaText 5 4 3" xfId="29259" xr:uid="{88AE6359-0FEC-4733-A5D8-D4F619AEB301}"/>
    <cellStyle name="SAPBEXchaText 5 5" xfId="8272" xr:uid="{AC6CE7C2-52E3-4575-BA8A-C57A5BDBCC1F}"/>
    <cellStyle name="SAPBEXchaText 5 5 2" xfId="19727" xr:uid="{3D300E45-8D45-4E3D-969D-C12B978C67DD}"/>
    <cellStyle name="SAPBEXchaText 5 5 3" xfId="31812" xr:uid="{CDB1F2FF-C7B6-4833-A30D-A5B2F3DA22FB}"/>
    <cellStyle name="SAPBEXchaText 5 6" xfId="9098" xr:uid="{C23A1785-6A15-4349-8EE9-ECDFD1339D9B}"/>
    <cellStyle name="SAPBEXchaText 5 6 2" xfId="20553" xr:uid="{A3F7AE4F-88E2-4311-82B3-D381D16BDA8C}"/>
    <cellStyle name="SAPBEXchaText 5 6 3" xfId="32638" xr:uid="{1774088A-1B42-479E-AC10-CC43654DC7B4}"/>
    <cellStyle name="SAPBEXchaText 5 7" xfId="24827" xr:uid="{9EC034DA-CBC1-4289-BA0D-EDC891A17447}"/>
    <cellStyle name="SAPBEXchaText 5 7 2" xfId="35797" xr:uid="{F04E1F0A-D6FE-40F5-A26B-D974D526234F}"/>
    <cellStyle name="SAPBEXchaText 5 8" xfId="14668" xr:uid="{E4021B30-A893-4491-B4CA-A88F01BE18AF}"/>
    <cellStyle name="SAPBEXchaText 5 9" xfId="28181" xr:uid="{04DCF8A3-0725-4F56-A4C5-2AEE49FA5DD2}"/>
    <cellStyle name="SAPBEXchaText 6" xfId="6594" xr:uid="{8F616A34-224A-4B81-83E7-B9CAFF6E95D4}"/>
    <cellStyle name="SAPBEXchaText 7" xfId="6965" xr:uid="{BB52A9D9-3F54-4167-8187-1D50ADDBBD18}"/>
    <cellStyle name="SAPBEXchaText 7 2" xfId="9760" xr:uid="{9AB5B056-C916-401E-917B-3AA616682187}"/>
    <cellStyle name="SAPBEXchaText 7 2 2" xfId="21215" xr:uid="{E61A2E04-920F-4F44-9A42-A935DA1CDC37}"/>
    <cellStyle name="SAPBEXchaText 7 2 3" xfId="33300" xr:uid="{3A5EBE52-65AB-4C7A-A702-4B92C0162304}"/>
    <cellStyle name="SAPBEXchaText 7 3" xfId="10483" xr:uid="{ABE2AD1C-F98D-439E-9090-00EFC0F40D0A}"/>
    <cellStyle name="SAPBEXchaText 7 3 2" xfId="21938" xr:uid="{63FB6686-FD0E-4812-84C5-D52228C2C3D2}"/>
    <cellStyle name="SAPBEXchaText 7 3 3" xfId="34022" xr:uid="{DA437310-73C8-4095-B7B8-52176EE627D4}"/>
    <cellStyle name="SAPBEXchaText 7 4" xfId="11825" xr:uid="{87A5E33C-FC55-4ADA-A67D-9709033E28AF}"/>
    <cellStyle name="SAPBEXchaText 7 4 2" xfId="23280" xr:uid="{76DCFCAC-2312-4A32-B852-E3F4A24A00E7}"/>
    <cellStyle name="SAPBEXchaText 7 4 3" xfId="34932" xr:uid="{D134FEF1-EEA7-4660-905C-C4FF612B3F10}"/>
    <cellStyle name="SAPBEXchaText 7 5" xfId="26690" xr:uid="{F3ECBE5B-70E2-480B-8B53-647856B11A62}"/>
    <cellStyle name="SAPBEXchaText 7 5 2" xfId="37129" xr:uid="{B30016B9-CDDE-4D62-BC02-E2C5498AE6F3}"/>
    <cellStyle name="SAPBEXchaText 7 6" xfId="18531" xr:uid="{0EE9B90C-88E2-46FF-B639-4C57D8D654A7}"/>
    <cellStyle name="SAPBEXchaText 7 7" xfId="30792" xr:uid="{41382181-ABE8-41C2-84C9-A94DDAA4622A}"/>
    <cellStyle name="SAPBEXchaText 7 8" xfId="13724" xr:uid="{401A2CFA-E482-47E9-A6EC-97B9B31F1A24}"/>
    <cellStyle name="SAPBEXchaText 8" xfId="5480" xr:uid="{73922879-C7B5-451A-950A-2760D64EDBCC}"/>
    <cellStyle name="SAPBEXchaText 8 2" xfId="8811" xr:uid="{494BCA98-BF8E-4A0C-95A0-446BE5EE77FD}"/>
    <cellStyle name="SAPBEXchaText 8 2 2" xfId="20266" xr:uid="{20857EFE-3B86-4D15-BEA5-537E65CEDCB7}"/>
    <cellStyle name="SAPBEXchaText 8 2 3" xfId="32351" xr:uid="{48111909-BF7A-4445-933C-5BBA1B4414C4}"/>
    <cellStyle name="SAPBEXchaText 8 3" xfId="9246" xr:uid="{750561F6-E313-4C7D-B319-6905BCACF5E0}"/>
    <cellStyle name="SAPBEXchaText 8 3 2" xfId="20701" xr:uid="{B5368BE4-DE1E-4411-B651-CD2846415027}"/>
    <cellStyle name="SAPBEXchaText 8 3 3" xfId="32786" xr:uid="{A0C0DE61-53FF-4181-AB60-02DBE2ED193C}"/>
    <cellStyle name="SAPBEXchaText 8 4" xfId="25539" xr:uid="{8801D47B-02EA-4A36-A555-514F261CFC64}"/>
    <cellStyle name="SAPBEXchaText 8 4 2" xfId="36324" xr:uid="{530777E7-CDDF-4477-BDF5-09D3B1C4570D}"/>
    <cellStyle name="SAPBEXchaText 8 5" xfId="17264" xr:uid="{755EA661-9F85-466A-B520-AABDD7291448}"/>
    <cellStyle name="SAPBEXchaText 8 6" xfId="29780" xr:uid="{E8AD0970-4356-4932-9393-BF3FBA3EB764}"/>
    <cellStyle name="SAPBEXchaText 8 7" xfId="28104" xr:uid="{24EB6483-7A58-4CC3-8B02-03E97D638FCD}"/>
    <cellStyle name="SAPBEXchaText 8 8" xfId="14003" xr:uid="{A361C0EC-D83F-4778-9966-34EA356602AE}"/>
    <cellStyle name="SAPBEXchaText 9" xfId="4199" xr:uid="{AFCB1A73-FB66-4B8D-BFB9-549D261DEF63}"/>
    <cellStyle name="SAPBEXchaText 9 2" xfId="15984" xr:uid="{07CCCFC6-F62C-42B9-87D9-F8B0E3A3E0C7}"/>
    <cellStyle name="SAPBEXchaText 9 3" xfId="29029" xr:uid="{D5686023-94D9-43E7-B94E-9FAB8E9ACDCB}"/>
    <cellStyle name="SAPBEXexcBad7" xfId="2258" xr:uid="{908BF73D-1530-4412-8BD4-A717B3DC2206}"/>
    <cellStyle name="SAPBEXexcBad7 10" xfId="3964" xr:uid="{F377AF37-E3C4-43E1-BA45-0069DB632008}"/>
    <cellStyle name="SAPBEXexcBad7 10 2" xfId="15750" xr:uid="{F8112B98-0920-41D7-886A-27FC1FD2784B}"/>
    <cellStyle name="SAPBEXexcBad7 10 3" xfId="28795" xr:uid="{4FDFA0DA-2018-4D59-9148-AC588FB8B748}"/>
    <cellStyle name="SAPBEXexcBad7 11" xfId="24284" xr:uid="{B8B4EAAA-4724-44C5-A5FF-1BCFB42FBFFF}"/>
    <cellStyle name="SAPBEXexcBad7 11 2" xfId="35589" xr:uid="{8C171ACC-4CA4-46FE-8D5D-A6EB8FA83DB3}"/>
    <cellStyle name="SAPBEXexcBad7 12" xfId="14099" xr:uid="{84ADCBD1-115B-46C4-9B12-1D6651479E0C}"/>
    <cellStyle name="SAPBEXexcBad7 13" xfId="27962" xr:uid="{837F5D7E-D411-4951-8BC5-E49160021EEC}"/>
    <cellStyle name="SAPBEXexcBad7 2" xfId="3218" xr:uid="{C14A745D-601F-4F57-9CFC-B89B508D4FE6}"/>
    <cellStyle name="SAPBEXexcBad7 2 10" xfId="27822" xr:uid="{B6885A26-493D-42A4-9F1B-319197B08D06}"/>
    <cellStyle name="SAPBEXexcBad7 2 2" xfId="7188" xr:uid="{A4C839C1-E041-45E3-B0D8-8CB497D340ED}"/>
    <cellStyle name="SAPBEXexcBad7 2 2 2" xfId="9911" xr:uid="{4D1C335C-B1A0-4C94-91FD-4D635D89F099}"/>
    <cellStyle name="SAPBEXexcBad7 2 2 2 2" xfId="21366" xr:uid="{A3DDC0E2-3866-4B62-9A07-CEADC5589133}"/>
    <cellStyle name="SAPBEXexcBad7 2 2 2 3" xfId="33451" xr:uid="{35168867-EECB-4A7A-8834-8DDD86DE1FF9}"/>
    <cellStyle name="SAPBEXexcBad7 2 2 3" xfId="10591" xr:uid="{C321BFFD-2C02-4855-A950-569D26074487}"/>
    <cellStyle name="SAPBEXexcBad7 2 2 3 2" xfId="22046" xr:uid="{DD6AC915-1B64-4C12-BF50-23DFFB7BC9D6}"/>
    <cellStyle name="SAPBEXexcBad7 2 2 3 3" xfId="34130" xr:uid="{272D56FB-22BA-4ABC-9628-EC1B581CAC95}"/>
    <cellStyle name="SAPBEXexcBad7 2 2 4" xfId="11987" xr:uid="{E20DF363-5F57-48DC-9C53-927E5762AA82}"/>
    <cellStyle name="SAPBEXexcBad7 2 2 4 2" xfId="23442" xr:uid="{932130CB-5FD1-4349-AA57-61C1D8614D1B}"/>
    <cellStyle name="SAPBEXexcBad7 2 2 4 3" xfId="35028" xr:uid="{6352A4F4-BE38-46A2-8ABE-A9C9311AA7DE}"/>
    <cellStyle name="SAPBEXexcBad7 2 2 5" xfId="26904" xr:uid="{7A8FC0BC-C001-49B4-8F50-9BE19331F1B6}"/>
    <cellStyle name="SAPBEXexcBad7 2 2 5 2" xfId="37275" xr:uid="{7792779E-716A-4EC2-ABCB-F9DA9F99E2DB}"/>
    <cellStyle name="SAPBEXexcBad7 2 2 6" xfId="18716" xr:uid="{4BE71A69-537B-4A7F-B655-2383044BBDC1}"/>
    <cellStyle name="SAPBEXexcBad7 2 2 7" xfId="30947" xr:uid="{6DA6C382-721E-4095-A340-15E785A0DA89}"/>
    <cellStyle name="SAPBEXexcBad7 2 2 8" xfId="27790" xr:uid="{D447221A-FB3B-4A68-B453-2E1BD1DCA38A}"/>
    <cellStyle name="SAPBEXexcBad7 2 3" xfId="5755" xr:uid="{67F6A9CF-13BF-454E-A8B0-7D2385A0E20B}"/>
    <cellStyle name="SAPBEXexcBad7 2 3 2" xfId="9017" xr:uid="{F8F87567-D4F7-4DB9-99DE-A45D9F6C68ED}"/>
    <cellStyle name="SAPBEXexcBad7 2 3 2 2" xfId="20472" xr:uid="{3102CAC2-605B-402D-9AD5-F897F11E65D1}"/>
    <cellStyle name="SAPBEXexcBad7 2 3 2 3" xfId="32557" xr:uid="{2D6A91AB-ABED-4AA6-BFDE-2E06B73F991B}"/>
    <cellStyle name="SAPBEXexcBad7 2 3 3" xfId="8038" xr:uid="{B3B5FBC0-C4A3-40D1-8D63-213A2F9D26B9}"/>
    <cellStyle name="SAPBEXexcBad7 2 3 3 2" xfId="19493" xr:uid="{E06945DB-8F90-4AAB-982C-3DE054446917}"/>
    <cellStyle name="SAPBEXexcBad7 2 3 3 3" xfId="31578" xr:uid="{76693B72-C813-43F2-90DB-FE1CD3293C56}"/>
    <cellStyle name="SAPBEXexcBad7 2 3 4" xfId="25733" xr:uid="{2970DFDC-570B-49F4-BCAF-C17BF8268DB8}"/>
    <cellStyle name="SAPBEXexcBad7 2 3 4 2" xfId="36449" xr:uid="{2BA31C0F-1FF8-4280-AC28-8E4A9C5E257C}"/>
    <cellStyle name="SAPBEXexcBad7 2 3 5" xfId="17490" xr:uid="{94663FAA-CEE2-4D90-A7C9-FC109EEEC784}"/>
    <cellStyle name="SAPBEXexcBad7 2 3 6" xfId="29975" xr:uid="{3C7624AE-FD1F-4ADE-8850-9CBCDEB61713}"/>
    <cellStyle name="SAPBEXexcBad7 2 3 7" xfId="37860" xr:uid="{AA39B367-F5F4-41DD-9724-1673081EF33B}"/>
    <cellStyle name="SAPBEXexcBad7 2 3 8" xfId="30490" xr:uid="{95F0BA4E-0722-42EB-8F3E-9701128480C4}"/>
    <cellStyle name="SAPBEXexcBad7 2 4" xfId="5110" xr:uid="{26898CF3-8A8F-403D-815B-535C313B0E4C}"/>
    <cellStyle name="SAPBEXexcBad7 2 4 2" xfId="16894" xr:uid="{545088D4-105D-4B93-AF17-BB10683F2BE7}"/>
    <cellStyle name="SAPBEXexcBad7 2 4 3" xfId="29542" xr:uid="{9B0E6C72-3430-4D2D-B03B-C8090B7E4FEA}"/>
    <cellStyle name="SAPBEXexcBad7 2 5" xfId="8575" xr:uid="{DBC44460-6612-4167-9087-95B1F74AC8D5}"/>
    <cellStyle name="SAPBEXexcBad7 2 5 2" xfId="20030" xr:uid="{A72560F9-B625-4DAC-BF14-32F0AB9B0562}"/>
    <cellStyle name="SAPBEXexcBad7 2 5 3" xfId="32115" xr:uid="{836D4C8B-B956-4A74-B1AF-1E263E5640A4}"/>
    <cellStyle name="SAPBEXexcBad7 2 6" xfId="9456" xr:uid="{763CC662-4245-4053-ACB1-A430D6FA5ADA}"/>
    <cellStyle name="SAPBEXexcBad7 2 6 2" xfId="20911" xr:uid="{F660C921-6E71-46A9-AD3D-5F45D34C88D4}"/>
    <cellStyle name="SAPBEXexcBad7 2 6 3" xfId="32996" xr:uid="{5C4977BE-4844-4C18-B9E2-2D464EA71EE5}"/>
    <cellStyle name="SAPBEXexcBad7 2 7" xfId="25169" xr:uid="{8DE44E3E-009C-42A6-A8B9-60815E140820}"/>
    <cellStyle name="SAPBEXexcBad7 2 7 2" xfId="36081" xr:uid="{F21ECEE0-AEAB-4EAA-A3DA-0682DFB08402}"/>
    <cellStyle name="SAPBEXexcBad7 2 8" xfId="15010" xr:uid="{035E3BF6-0A7B-4B1D-A375-77ED1976DE2D}"/>
    <cellStyle name="SAPBEXexcBad7 2 9" xfId="28458" xr:uid="{F47ACF42-CDD8-409E-863D-8438E9B6F164}"/>
    <cellStyle name="SAPBEXexcBad7 3" xfId="3148" xr:uid="{D7831C6D-8AF0-4232-B420-CD8E06AA9B1B}"/>
    <cellStyle name="SAPBEXexcBad7 3 10" xfId="29252" xr:uid="{622F98BB-37F0-43E6-9C69-F78E186670D9}"/>
    <cellStyle name="SAPBEXexcBad7 3 2" xfId="7299" xr:uid="{39F98465-DA1F-4C12-AC52-70362EA447A3}"/>
    <cellStyle name="SAPBEXexcBad7 3 2 2" xfId="9972" xr:uid="{C853D070-4759-492B-BDE2-7BE98838E7A4}"/>
    <cellStyle name="SAPBEXexcBad7 3 2 2 2" xfId="21427" xr:uid="{69A0605A-1869-4046-812C-5102D9AE883F}"/>
    <cellStyle name="SAPBEXexcBad7 3 2 2 3" xfId="33512" xr:uid="{6E25C683-3D0B-4D2D-AAED-7B0491681136}"/>
    <cellStyle name="SAPBEXexcBad7 3 2 3" xfId="10699" xr:uid="{2DE8DC29-19FC-440F-BDF3-7022095B644E}"/>
    <cellStyle name="SAPBEXexcBad7 3 2 3 2" xfId="22154" xr:uid="{1B4E13BC-1F0A-4DC0-AF3C-970FE32B2544}"/>
    <cellStyle name="SAPBEXexcBad7 3 2 3 3" xfId="34238" xr:uid="{635EA7D2-FAFB-4467-9DE5-25804C2EF4A6}"/>
    <cellStyle name="SAPBEXexcBad7 3 2 4" xfId="12083" xr:uid="{685DB3B4-05BD-4A28-87EE-5480E3FC4D96}"/>
    <cellStyle name="SAPBEXexcBad7 3 2 4 2" xfId="23538" xr:uid="{41C8361C-5340-4644-894E-AEAADC8EAABF}"/>
    <cellStyle name="SAPBEXexcBad7 3 2 4 3" xfId="35122" xr:uid="{6A576200-1AEA-4714-B762-1E8FAA72A922}"/>
    <cellStyle name="SAPBEXexcBad7 3 2 5" xfId="27015" xr:uid="{3F835AFF-71B7-4AF4-A8CF-6FC03D4CA873}"/>
    <cellStyle name="SAPBEXexcBad7 3 2 5 2" xfId="37384" xr:uid="{AAAD8ADB-3364-40A5-A6AA-C4AD3BF536E8}"/>
    <cellStyle name="SAPBEXexcBad7 3 2 6" xfId="18817" xr:uid="{2BF2C367-0485-43B2-B3C5-864D21732AA0}"/>
    <cellStyle name="SAPBEXexcBad7 3 2 7" xfId="31056" xr:uid="{E3F9DAE8-A520-4B48-922A-2DDB18058A80}"/>
    <cellStyle name="SAPBEXexcBad7 3 2 8" xfId="17484" xr:uid="{C8766395-DBC4-46AA-845C-DC1CBDFD2E11}"/>
    <cellStyle name="SAPBEXexcBad7 3 3" xfId="5867" xr:uid="{C472C9E8-B669-42B6-925C-416ABD4526D7}"/>
    <cellStyle name="SAPBEXexcBad7 3 3 2" xfId="9127" xr:uid="{320E70DF-BBBA-460A-B9AE-382D30573C05}"/>
    <cellStyle name="SAPBEXexcBad7 3 3 2 2" xfId="20582" xr:uid="{6829C0D2-2AB1-4206-ABB0-6C178B72BB16}"/>
    <cellStyle name="SAPBEXexcBad7 3 3 2 3" xfId="32667" xr:uid="{0ACDCC87-12DB-4742-B066-E39D445043AC}"/>
    <cellStyle name="SAPBEXexcBad7 3 3 3" xfId="8129" xr:uid="{5C0AC7FA-950D-4053-BA6D-7AC28C60AC80}"/>
    <cellStyle name="SAPBEXexcBad7 3 3 3 2" xfId="19584" xr:uid="{DDF4AA23-C455-491C-B654-0A8566C5856A}"/>
    <cellStyle name="SAPBEXexcBad7 3 3 3 3" xfId="31669" xr:uid="{7F1CBB32-03F3-42A4-9C83-703AAC13F12E}"/>
    <cellStyle name="SAPBEXexcBad7 3 3 4" xfId="25829" xr:uid="{9330BAE8-803F-4928-802F-A249E9973896}"/>
    <cellStyle name="SAPBEXexcBad7 3 3 4 2" xfId="36544" xr:uid="{0690BB07-F7B1-4E8D-9070-E63C54BFE7A0}"/>
    <cellStyle name="SAPBEXexcBad7 3 3 5" xfId="17590" xr:uid="{A2B28972-F236-48EF-AA74-15D467DE4439}"/>
    <cellStyle name="SAPBEXexcBad7 3 3 6" xfId="30085" xr:uid="{21804CA7-AD57-4ED8-8E4A-56D0C29FF919}"/>
    <cellStyle name="SAPBEXexcBad7 3 3 7" xfId="37763" xr:uid="{FB1FE5DA-967C-4C95-BFCE-BD195E79F5EF}"/>
    <cellStyle name="SAPBEXexcBad7 3 3 8" xfId="29234" xr:uid="{65115906-03D7-4761-9F2E-528673A504E3}"/>
    <cellStyle name="SAPBEXexcBad7 3 4" xfId="5041" xr:uid="{9A82755D-66BA-44B5-997B-2594B3E7F0F8}"/>
    <cellStyle name="SAPBEXexcBad7 3 4 2" xfId="16825" xr:uid="{C2313F4A-7F8B-4C0A-BF4D-18F37DBC4ADF}"/>
    <cellStyle name="SAPBEXexcBad7 3 4 3" xfId="29473" xr:uid="{080089A1-E220-4799-A1A9-313120273F92}"/>
    <cellStyle name="SAPBEXexcBad7 3 5" xfId="8506" xr:uid="{EF0732F7-060C-414F-904D-DCE65AA913A4}"/>
    <cellStyle name="SAPBEXexcBad7 3 5 2" xfId="19961" xr:uid="{9E49A749-AD15-4320-8E78-03BEAF527E6F}"/>
    <cellStyle name="SAPBEXexcBad7 3 5 3" xfId="32046" xr:uid="{2B7B062B-35C3-4592-A092-BF63A0E7B8F8}"/>
    <cellStyle name="SAPBEXexcBad7 3 6" xfId="10331" xr:uid="{2F1A9664-B513-48F6-82AF-AD5856FBBCFE}"/>
    <cellStyle name="SAPBEXexcBad7 3 6 2" xfId="21786" xr:uid="{750013C1-5F6D-458B-B101-07FCC049DADE}"/>
    <cellStyle name="SAPBEXexcBad7 3 6 3" xfId="33870" xr:uid="{BF007253-95AE-435B-AD22-9781E36506C3}"/>
    <cellStyle name="SAPBEXexcBad7 3 7" xfId="25100" xr:uid="{5E7A001D-E020-429A-91D9-1468DC2DB9D1}"/>
    <cellStyle name="SAPBEXexcBad7 3 7 2" xfId="36012" xr:uid="{0C4325B2-7E35-480F-83C3-BAF1BF11CCBF}"/>
    <cellStyle name="SAPBEXexcBad7 3 8" xfId="14941" xr:uid="{8BE74896-9354-41DD-AF9C-A3D8EDF1159D}"/>
    <cellStyle name="SAPBEXexcBad7 3 9" xfId="28389" xr:uid="{682891EA-13C9-4CF8-9C64-5E1CE0FD808D}"/>
    <cellStyle name="SAPBEXexcBad7 4" xfId="2888" xr:uid="{21AD4CBA-3669-4B14-B7EF-58D9114180DC}"/>
    <cellStyle name="SAPBEXexcBad7 4 10" xfId="14077" xr:uid="{729DE574-936B-4A74-B880-903A95C8B914}"/>
    <cellStyle name="SAPBEXexcBad7 4 2" xfId="7556" xr:uid="{C62BD1A4-89EB-4490-8CFB-FC668AC1A024}"/>
    <cellStyle name="SAPBEXexcBad7 4 2 2" xfId="10093" xr:uid="{BE7484B9-8781-4CA4-A030-0AF9015123BB}"/>
    <cellStyle name="SAPBEXexcBad7 4 2 2 2" xfId="21548" xr:uid="{1904C23A-2961-4977-8C04-DD2BDA3F3A32}"/>
    <cellStyle name="SAPBEXexcBad7 4 2 2 3" xfId="33632" xr:uid="{933E5A96-F013-4698-BF8A-E8A7526994E1}"/>
    <cellStyle name="SAPBEXexcBad7 4 2 3" xfId="10867" xr:uid="{35FCD2BA-888C-4CA1-A5D4-A278FE287E0C}"/>
    <cellStyle name="SAPBEXexcBad7 4 2 3 2" xfId="22322" xr:uid="{EB5A6578-E7BC-486A-8DD0-E52DCD76A752}"/>
    <cellStyle name="SAPBEXexcBad7 4 2 3 3" xfId="34406" xr:uid="{C56AEC45-D008-4241-A729-B2B9E78B797E}"/>
    <cellStyle name="SAPBEXexcBad7 4 2 4" xfId="12340" xr:uid="{4C1D1647-EC58-4ADC-90EF-3BAAD32C28D9}"/>
    <cellStyle name="SAPBEXexcBad7 4 2 4 2" xfId="23795" xr:uid="{1382D3B0-ACFB-467C-B40E-55BB40FD6DA0}"/>
    <cellStyle name="SAPBEXexcBad7 4 2 4 3" xfId="35310" xr:uid="{59666091-1582-4A38-A84D-95552B9B2B1C}"/>
    <cellStyle name="SAPBEXexcBad7 4 2 5" xfId="27272" xr:uid="{63F16395-E6C2-4727-BDF2-794B106C6F07}"/>
    <cellStyle name="SAPBEXexcBad7 4 2 5 2" xfId="37571" xr:uid="{454A8E91-C9CB-41F9-A867-A22496070801}"/>
    <cellStyle name="SAPBEXexcBad7 4 2 6" xfId="19074" xr:uid="{899EDAA1-A193-49D3-8A1C-7C0176A6329E}"/>
    <cellStyle name="SAPBEXexcBad7 4 2 7" xfId="31243" xr:uid="{F336DFD6-4994-42F2-8261-4517A70F50E0}"/>
    <cellStyle name="SAPBEXexcBad7 4 2 8" xfId="29393" xr:uid="{69AA6553-F2EE-46A2-8F31-079E008807A3}"/>
    <cellStyle name="SAPBEXexcBad7 4 3" xfId="6125" xr:uid="{60536553-2CCF-4611-8248-D4026823DEA7}"/>
    <cellStyle name="SAPBEXexcBad7 4 3 2" xfId="9341" xr:uid="{A4734AB6-F77C-46F8-8095-A183853D8C74}"/>
    <cellStyle name="SAPBEXexcBad7 4 3 2 2" xfId="20796" xr:uid="{DB7C14D2-BABC-425E-A2F1-8E1EA4475FF2}"/>
    <cellStyle name="SAPBEXexcBad7 4 3 2 3" xfId="32881" xr:uid="{F102109D-CF67-4726-BD4A-F962D3BED5D0}"/>
    <cellStyle name="SAPBEXexcBad7 4 3 3" xfId="4108" xr:uid="{F4EC593C-389E-4278-B88F-736C0C3A6C16}"/>
    <cellStyle name="SAPBEXexcBad7 4 3 3 2" xfId="15893" xr:uid="{862DAF89-D135-4219-814C-83300D400522}"/>
    <cellStyle name="SAPBEXexcBad7 4 3 3 3" xfId="28938" xr:uid="{D2362F1E-2313-4FDD-96F9-B74212AD530D}"/>
    <cellStyle name="SAPBEXexcBad7 4 3 4" xfId="26086" xr:uid="{9D83286C-D346-4EAC-8FBF-57A05D328575}"/>
    <cellStyle name="SAPBEXexcBad7 4 3 4 2" xfId="36729" xr:uid="{A02D7A66-08B8-4478-B7E4-2834736D10AC}"/>
    <cellStyle name="SAPBEXexcBad7 4 3 5" xfId="17847" xr:uid="{7BA3E6AF-EDA6-4E2C-AF51-FC88BA645CAE}"/>
    <cellStyle name="SAPBEXexcBad7 4 3 6" xfId="30273" xr:uid="{D0590718-EE4B-45E5-B0BA-4B910FCA2BA8}"/>
    <cellStyle name="SAPBEXexcBad7 4 3 7" xfId="37861" xr:uid="{299428F3-A58A-4014-98DA-D9456A5BD76A}"/>
    <cellStyle name="SAPBEXexcBad7 4 3 8" xfId="36133" xr:uid="{94447712-0EE4-48D1-8B8E-9FF5541008C4}"/>
    <cellStyle name="SAPBEXexcBad7 4 4" xfId="4781" xr:uid="{A5E284BA-4509-419B-8F35-7B7246AF3058}"/>
    <cellStyle name="SAPBEXexcBad7 4 4 2" xfId="16565" xr:uid="{4FA9BB06-5A95-48E1-814F-8E11238522ED}"/>
    <cellStyle name="SAPBEXexcBad7 4 4 3" xfId="29272" xr:uid="{E7DC2AEF-5C2B-4193-BA1E-A0DDE2A9CC42}"/>
    <cellStyle name="SAPBEXexcBad7 4 5" xfId="8285" xr:uid="{1ED368C4-1C8C-44AC-A9AC-0A17B84B27F0}"/>
    <cellStyle name="SAPBEXexcBad7 4 5 2" xfId="19740" xr:uid="{402B8F85-EFB4-484D-B6C8-08DB2F11D482}"/>
    <cellStyle name="SAPBEXexcBad7 4 5 3" xfId="31825" xr:uid="{ECEF75C9-5B6D-47CB-998E-815D23D2358E}"/>
    <cellStyle name="SAPBEXexcBad7 4 6" xfId="8207" xr:uid="{FF72334D-5A08-44C6-A12B-0551396455E0}"/>
    <cellStyle name="SAPBEXexcBad7 4 6 2" xfId="19662" xr:uid="{DAB78026-8E89-4EDA-9730-691F4CFC79EA}"/>
    <cellStyle name="SAPBEXexcBad7 4 6 3" xfId="31747" xr:uid="{FCAF63BF-102C-473E-A554-FA321DB2FBE6}"/>
    <cellStyle name="SAPBEXexcBad7 4 7" xfId="24840" xr:uid="{39CBEBA8-48C3-4180-8516-C5C5003FCF14}"/>
    <cellStyle name="SAPBEXexcBad7 4 7 2" xfId="35810" xr:uid="{EBBC9437-37BE-47C4-A90A-9FBEE7928CCC}"/>
    <cellStyle name="SAPBEXexcBad7 4 8" xfId="14681" xr:uid="{4647B574-E9A1-4FE2-A971-B00E702182D1}"/>
    <cellStyle name="SAPBEXexcBad7 4 9" xfId="28194" xr:uid="{9F15BAE6-90A7-4E58-BF75-9AF1E9090218}"/>
    <cellStyle name="SAPBEXexcBad7 5" xfId="3206" xr:uid="{00436E91-1ACB-4366-9058-A23AB9E8CDBB}"/>
    <cellStyle name="SAPBEXexcBad7 5 10" xfId="13914" xr:uid="{5FE8D1B9-3B31-4E67-AEAB-ED1454004590}"/>
    <cellStyle name="SAPBEXexcBad7 5 2" xfId="7740" xr:uid="{01184AB9-811A-4390-96A6-221478FEA838}"/>
    <cellStyle name="SAPBEXexcBad7 5 2 2" xfId="10177" xr:uid="{A185BACA-B7FA-4B1E-83D1-6E5E003DC2A4}"/>
    <cellStyle name="SAPBEXexcBad7 5 2 2 2" xfId="21632" xr:uid="{92503662-6908-46CA-8B55-03C83D40F2CE}"/>
    <cellStyle name="SAPBEXexcBad7 5 2 2 3" xfId="33716" xr:uid="{11F87481-4362-48CA-B83F-C33FEAB0C631}"/>
    <cellStyle name="SAPBEXexcBad7 5 2 3" xfId="10954" xr:uid="{FDC23508-F1BF-43C3-9E13-3817EE1546FE}"/>
    <cellStyle name="SAPBEXexcBad7 5 2 3 2" xfId="22409" xr:uid="{0CAB8056-B69C-4EAE-A5C1-F481693EE339}"/>
    <cellStyle name="SAPBEXexcBad7 5 2 3 3" xfId="34493" xr:uid="{E292DA36-046B-4994-B26C-98092927D05D}"/>
    <cellStyle name="SAPBEXexcBad7 5 2 4" xfId="12515" xr:uid="{B3D897CC-00B8-42E2-927A-7153E84CEE61}"/>
    <cellStyle name="SAPBEXexcBad7 5 2 4 2" xfId="23970" xr:uid="{C751C492-628F-427D-B549-211A39FFECBD}"/>
    <cellStyle name="SAPBEXexcBad7 5 2 4 3" xfId="35423" xr:uid="{0E806E12-876B-40BB-B2EC-5C45DC857815}"/>
    <cellStyle name="SAPBEXexcBad7 5 2 5" xfId="27447" xr:uid="{D8C7038F-CA9E-4FB4-ADD4-8D9D3B67782C}"/>
    <cellStyle name="SAPBEXexcBad7 5 2 5 2" xfId="37682" xr:uid="{EAACBAE2-D14C-4218-B477-0C3DB627AA44}"/>
    <cellStyle name="SAPBEXexcBad7 5 2 6" xfId="19251" xr:uid="{745B0E21-99C7-4B63-8E73-8A90D013EF47}"/>
    <cellStyle name="SAPBEXexcBad7 5 2 7" xfId="31365" xr:uid="{2E544BEF-F352-4F5B-8EC6-FBBFF68611F0}"/>
    <cellStyle name="SAPBEXexcBad7 5 2 8" xfId="37652" xr:uid="{9300D532-A84F-46F9-8E6C-8CF1AC2E6EAC}"/>
    <cellStyle name="SAPBEXexcBad7 5 3" xfId="6309" xr:uid="{F60646DF-31A2-42B7-A7B3-C34BD9287A8C}"/>
    <cellStyle name="SAPBEXexcBad7 5 3 2" xfId="9477" xr:uid="{B5D7C6E6-123F-4C45-AF40-A60D6D49D36E}"/>
    <cellStyle name="SAPBEXexcBad7 5 3 2 2" xfId="20932" xr:uid="{0490CBE6-7E55-41BC-8688-34DB655B8C61}"/>
    <cellStyle name="SAPBEXexcBad7 5 3 2 3" xfId="33017" xr:uid="{1E5BF0D5-9DAA-47F9-91C7-0FCA38042B4C}"/>
    <cellStyle name="SAPBEXexcBad7 5 3 3" xfId="4113" xr:uid="{3B30C788-B034-429F-AA4A-16ED0EAD2D65}"/>
    <cellStyle name="SAPBEXexcBad7 5 3 3 2" xfId="15898" xr:uid="{E9E5F40A-BB99-4DCF-AE10-00FE16D213C6}"/>
    <cellStyle name="SAPBEXexcBad7 5 3 3 3" xfId="28943" xr:uid="{70C3B811-CD7B-47AD-925A-4F4EEF1D48EE}"/>
    <cellStyle name="SAPBEXexcBad7 5 3 4" xfId="26261" xr:uid="{69E106B6-C042-4C9A-B345-6B5E0780E11C}"/>
    <cellStyle name="SAPBEXexcBad7 5 3 4 2" xfId="36841" xr:uid="{AC6B47BD-A165-4AEA-8FED-920E27D15573}"/>
    <cellStyle name="SAPBEXexcBad7 5 3 5" xfId="18026" xr:uid="{155D8283-921C-4ACE-8610-D9D2E1B4712A}"/>
    <cellStyle name="SAPBEXexcBad7 5 3 6" xfId="30398" xr:uid="{D5E6CC1C-9BAE-4B85-8D93-AF0A470F2EF3}"/>
    <cellStyle name="SAPBEXexcBad7 5 3 7" xfId="36822" xr:uid="{EA5DEB90-CED1-42DF-9B21-F09CD0782FDE}"/>
    <cellStyle name="SAPBEXexcBad7 5 3 8" xfId="37053" xr:uid="{4FF78625-6ECE-46C9-9BAB-ED8D04FCD933}"/>
    <cellStyle name="SAPBEXexcBad7 5 4" xfId="5099" xr:uid="{4FF33B39-30CB-4249-AC0A-2C09A69F932D}"/>
    <cellStyle name="SAPBEXexcBad7 5 4 2" xfId="16883" xr:uid="{9CBF1F22-0182-4709-A14E-6A1BB87EE35C}"/>
    <cellStyle name="SAPBEXexcBad7 5 4 3" xfId="29531" xr:uid="{332E034D-DB47-4D97-A3DA-764EFDA583C5}"/>
    <cellStyle name="SAPBEXexcBad7 5 5" xfId="8564" xr:uid="{7377EFE7-BA32-484A-A9E4-B0E6D8E86395}"/>
    <cellStyle name="SAPBEXexcBad7 5 5 2" xfId="20019" xr:uid="{36C2E817-25A4-4DE9-8226-B469C7961FBF}"/>
    <cellStyle name="SAPBEXexcBad7 5 5 3" xfId="32104" xr:uid="{8F491BBF-D77A-4F81-82D5-73D7A8489C92}"/>
    <cellStyle name="SAPBEXexcBad7 5 6" xfId="9746" xr:uid="{3DEAAFB4-DBA1-464D-8E37-275ECA797CF2}"/>
    <cellStyle name="SAPBEXexcBad7 5 6 2" xfId="21201" xr:uid="{6AD43090-06B2-480D-9DCF-06352FE68F8B}"/>
    <cellStyle name="SAPBEXexcBad7 5 6 3" xfId="33286" xr:uid="{D178E3F8-CEDF-482E-9834-B0CA442817FA}"/>
    <cellStyle name="SAPBEXexcBad7 5 7" xfId="25158" xr:uid="{5CEA9F7C-BA15-4C74-958F-45B3EC42EB85}"/>
    <cellStyle name="SAPBEXexcBad7 5 7 2" xfId="36070" xr:uid="{0F88D01F-3E42-4254-A28F-C31765866DC0}"/>
    <cellStyle name="SAPBEXexcBad7 5 8" xfId="14999" xr:uid="{C628B445-1106-4875-8924-2FD8D46012E4}"/>
    <cellStyle name="SAPBEXexcBad7 5 9" xfId="28447" xr:uid="{29BE0D49-F868-4A63-A6B1-BAC65288D75B}"/>
    <cellStyle name="SAPBEXexcBad7 6" xfId="6595" xr:uid="{30B51F10-F4F3-4309-BED4-2E33568BB587}"/>
    <cellStyle name="SAPBEXexcBad7 6 2" xfId="10389" xr:uid="{C02B4C4D-2A5C-429B-A301-24E00A19BC1F}"/>
    <cellStyle name="SAPBEXexcBad7 6 2 2" xfId="21844" xr:uid="{EB86420C-1354-40A5-80A4-6ABF91B3C93E}"/>
    <cellStyle name="SAPBEXexcBad7 6 2 3" xfId="33928" xr:uid="{C595AED3-7074-4EFD-980D-CFD23F486CA9}"/>
    <cellStyle name="SAPBEXexcBad7 6 3" xfId="11505" xr:uid="{59B36D72-6437-43D3-8B5D-00273143F27D}"/>
    <cellStyle name="SAPBEXexcBad7 6 3 2" xfId="22960" xr:uid="{A7B424CE-D6DC-4010-9249-6D80F8B60398}"/>
    <cellStyle name="SAPBEXexcBad7 6 3 3" xfId="34745" xr:uid="{77AAA663-587F-43D5-AE48-29571B4ED74E}"/>
    <cellStyle name="SAPBEXexcBad7 6 4" xfId="26368" xr:uid="{3F2A8B27-54D3-4265-8F5D-23616BE58431}"/>
    <cellStyle name="SAPBEXexcBad7 6 4 2" xfId="36932" xr:uid="{2FD2EFC1-A6F2-4CBC-B616-EAD815A44588}"/>
    <cellStyle name="SAPBEXexcBad7 6 5" xfId="18191" xr:uid="{C37E86AB-FA8C-48A6-8F75-A8107989B7B8}"/>
    <cellStyle name="SAPBEXexcBad7 6 6" xfId="30572" xr:uid="{51105782-38FE-47A1-82BE-86FBE8A7967F}"/>
    <cellStyle name="SAPBEXexcBad7 6 7" xfId="17351" xr:uid="{3604F44A-01A1-4414-AA99-DCDDD5AEA510}"/>
    <cellStyle name="SAPBEXexcBad7 7" xfId="6966" xr:uid="{EAC8E2ED-062D-42BE-8313-21B071510210}"/>
    <cellStyle name="SAPBEXexcBad7 7 2" xfId="9761" xr:uid="{F68253B6-D299-40E6-A91F-BCB233CC5B39}"/>
    <cellStyle name="SAPBEXexcBad7 7 2 2" xfId="21216" xr:uid="{580A711D-3221-45B0-8B4B-35B40A1EEB49}"/>
    <cellStyle name="SAPBEXexcBad7 7 2 3" xfId="33301" xr:uid="{8D743A7E-B681-4A18-8142-342FCBBA047E}"/>
    <cellStyle name="SAPBEXexcBad7 7 3" xfId="10484" xr:uid="{ABBAC8E8-9E98-4769-A7D3-9BAC4504E5EB}"/>
    <cellStyle name="SAPBEXexcBad7 7 3 2" xfId="21939" xr:uid="{BE09445C-FDF1-4B06-987E-1AD28796B5BA}"/>
    <cellStyle name="SAPBEXexcBad7 7 3 3" xfId="34023" xr:uid="{1C58E686-8C00-47E6-8CA8-E6543C3482E2}"/>
    <cellStyle name="SAPBEXexcBad7 7 4" xfId="11826" xr:uid="{EDDE7DEC-EF36-45BD-9679-F56F34B95A85}"/>
    <cellStyle name="SAPBEXexcBad7 7 4 2" xfId="23281" xr:uid="{C0F971D9-2B21-4E91-B5C6-930149F55183}"/>
    <cellStyle name="SAPBEXexcBad7 7 4 3" xfId="34933" xr:uid="{7E5C4EBC-22AF-4AF0-BBA2-E2A7D17DB48D}"/>
    <cellStyle name="SAPBEXexcBad7 7 5" xfId="26691" xr:uid="{6BDCF48E-AA22-40D8-96AD-179D18BBEAF5}"/>
    <cellStyle name="SAPBEXexcBad7 7 5 2" xfId="37130" xr:uid="{0A66266D-5DE7-4E21-8FE3-5E8177A785EA}"/>
    <cellStyle name="SAPBEXexcBad7 7 6" xfId="18532" xr:uid="{E5301F41-5448-4267-B03B-49331EB257EC}"/>
    <cellStyle name="SAPBEXexcBad7 7 7" xfId="30793" xr:uid="{08622E5E-8515-4A47-A208-1271E1B1C423}"/>
    <cellStyle name="SAPBEXexcBad7 7 8" xfId="34670" xr:uid="{58C286FF-53F4-4E09-8916-E53D61BB1C5C}"/>
    <cellStyle name="SAPBEXexcBad7 8" xfId="5481" xr:uid="{0872F473-ACC9-47CA-87FC-CB60563A61AF}"/>
    <cellStyle name="SAPBEXexcBad7 8 2" xfId="8812" xr:uid="{37BFA5A6-1BD5-4644-82D1-89AC58B67D9E}"/>
    <cellStyle name="SAPBEXexcBad7 8 2 2" xfId="20267" xr:uid="{45C14804-DAE4-45B1-8F9B-638CF8B00FD7}"/>
    <cellStyle name="SAPBEXexcBad7 8 2 3" xfId="32352" xr:uid="{F657CA40-BD6C-4E20-9CB1-EF31BEDDD0AB}"/>
    <cellStyle name="SAPBEXexcBad7 8 3" xfId="10040" xr:uid="{C937C3DA-C0EB-4C04-BEA8-10E0A29CE47C}"/>
    <cellStyle name="SAPBEXexcBad7 8 3 2" xfId="21495" xr:uid="{0C5DD91B-998F-419F-A14C-00D26CCCF9B0}"/>
    <cellStyle name="SAPBEXexcBad7 8 3 3" xfId="33579" xr:uid="{B11C4793-6DE9-426B-BFB8-8D046EBB799C}"/>
    <cellStyle name="SAPBEXexcBad7 8 4" xfId="25540" xr:uid="{4AFBC77F-FE7A-41E6-BF9A-7B599223AEC5}"/>
    <cellStyle name="SAPBEXexcBad7 8 4 2" xfId="36325" xr:uid="{6A4C91B6-0C06-48B1-A229-258C1685F264}"/>
    <cellStyle name="SAPBEXexcBad7 8 5" xfId="17265" xr:uid="{52A7149A-D5E2-45C1-BD98-0029B9DCF27C}"/>
    <cellStyle name="SAPBEXexcBad7 8 6" xfId="29781" xr:uid="{6C90F617-39C4-404E-A47E-9B278CA7FB20}"/>
    <cellStyle name="SAPBEXexcBad7 8 7" xfId="35757" xr:uid="{9807F306-166F-468B-BF35-4C9C83277FD8}"/>
    <cellStyle name="SAPBEXexcBad7 8 8" xfId="28623" xr:uid="{A1BB8FE7-985B-4F65-893E-4FB1D3CDD793}"/>
    <cellStyle name="SAPBEXexcBad7 9" xfId="4200" xr:uid="{980CAECC-09D4-4390-87A3-D3915BA825B5}"/>
    <cellStyle name="SAPBEXexcBad7 9 2" xfId="15985" xr:uid="{FBCBC34C-F7CE-4E69-95E8-0F0B4ECB8117}"/>
    <cellStyle name="SAPBEXexcBad7 9 3" xfId="29030" xr:uid="{D3259963-2239-485F-B695-20C8E58F7114}"/>
    <cellStyle name="SAPBEXexcBad8" xfId="2259" xr:uid="{7ABB75CA-F213-4F0F-8D71-3D50C694A98C}"/>
    <cellStyle name="SAPBEXexcBad8 10" xfId="3965" xr:uid="{EFA1EC33-7E9B-4D26-A28A-BB7F44F16710}"/>
    <cellStyle name="SAPBEXexcBad8 10 2" xfId="15751" xr:uid="{58E66D57-283B-4BA9-816D-B93CE60F41F4}"/>
    <cellStyle name="SAPBEXexcBad8 10 3" xfId="28796" xr:uid="{02E87150-7BB4-4CD0-A586-C4DEC7BDD0ED}"/>
    <cellStyle name="SAPBEXexcBad8 11" xfId="24285" xr:uid="{A093D750-9874-4662-BE69-6A0D3F1AAEA0}"/>
    <cellStyle name="SAPBEXexcBad8 11 2" xfId="35590" xr:uid="{DD55D144-03AD-4D09-8A5E-F8CF9FF614D8}"/>
    <cellStyle name="SAPBEXexcBad8 12" xfId="14100" xr:uid="{C68752ED-AEAB-47C9-9117-5AE6939E7DC6}"/>
    <cellStyle name="SAPBEXexcBad8 13" xfId="27963" xr:uid="{9FD9BE5D-CCA2-4F95-B10A-E9C90487DC45}"/>
    <cellStyle name="SAPBEXexcBad8 2" xfId="2952" xr:uid="{D95D8702-FDB4-4B4D-BD75-C5AAB1896B92}"/>
    <cellStyle name="SAPBEXexcBad8 2 10" xfId="28721" xr:uid="{166C1926-770C-41C1-9995-44AFA6BFFC72}"/>
    <cellStyle name="SAPBEXexcBad8 2 2" xfId="7189" xr:uid="{14DA3D90-16F3-454E-B070-406F702D58D9}"/>
    <cellStyle name="SAPBEXexcBad8 2 2 2" xfId="9912" xr:uid="{08A29A96-7AB2-484F-9D8A-9503373F8E3D}"/>
    <cellStyle name="SAPBEXexcBad8 2 2 2 2" xfId="21367" xr:uid="{5BCD53DF-5428-400F-9F65-56C869F9C821}"/>
    <cellStyle name="SAPBEXexcBad8 2 2 2 3" xfId="33452" xr:uid="{FF568547-D28A-46C4-B4FF-3ED95ECD7659}"/>
    <cellStyle name="SAPBEXexcBad8 2 2 3" xfId="10592" xr:uid="{9826D7BB-E78A-48F8-B2DE-C060567B50B2}"/>
    <cellStyle name="SAPBEXexcBad8 2 2 3 2" xfId="22047" xr:uid="{7F65E797-EBA9-47A0-9048-61890B7131FE}"/>
    <cellStyle name="SAPBEXexcBad8 2 2 3 3" xfId="34131" xr:uid="{681BED3C-CBD0-434E-8EE3-3488BCC6F967}"/>
    <cellStyle name="SAPBEXexcBad8 2 2 4" xfId="11988" xr:uid="{7A63B560-9F5D-4CA6-BEB2-03D05396DCAD}"/>
    <cellStyle name="SAPBEXexcBad8 2 2 4 2" xfId="23443" xr:uid="{20DF8809-9CB0-4FF2-B545-D20635295B05}"/>
    <cellStyle name="SAPBEXexcBad8 2 2 4 3" xfId="35029" xr:uid="{1E636619-08E5-42A3-AD8F-9208294353DA}"/>
    <cellStyle name="SAPBEXexcBad8 2 2 5" xfId="26905" xr:uid="{61EFF4A0-8DEB-4D6E-B8C8-21AA0D24D3EC}"/>
    <cellStyle name="SAPBEXexcBad8 2 2 5 2" xfId="37276" xr:uid="{5A93AED1-0D3E-49DD-A08C-3B6DF357B38B}"/>
    <cellStyle name="SAPBEXexcBad8 2 2 6" xfId="18717" xr:uid="{E7C59038-EDF1-467A-B8B3-4698CE8D40B9}"/>
    <cellStyle name="SAPBEXexcBad8 2 2 7" xfId="30948" xr:uid="{2081665F-DBFD-443A-9BD1-CA1116A789E1}"/>
    <cellStyle name="SAPBEXexcBad8 2 2 8" xfId="13975" xr:uid="{2C51EF33-FA92-4A3A-AC11-E1EC7EFE4F59}"/>
    <cellStyle name="SAPBEXexcBad8 2 3" xfId="5756" xr:uid="{BB4D8D4E-A8AD-4EB7-8425-A5FCF9727F42}"/>
    <cellStyle name="SAPBEXexcBad8 2 3 2" xfId="9018" xr:uid="{0CC876FE-7FC7-4698-A993-434FF708DE57}"/>
    <cellStyle name="SAPBEXexcBad8 2 3 2 2" xfId="20473" xr:uid="{22278C9A-7AA9-4A3B-A86D-B67BF9D2BC72}"/>
    <cellStyle name="SAPBEXexcBad8 2 3 2 3" xfId="32558" xr:uid="{D86E2CB6-DAC0-4285-A318-E4F66EAFA0A4}"/>
    <cellStyle name="SAPBEXexcBad8 2 3 3" xfId="4078" xr:uid="{ED936C67-B6B3-48C3-89FC-2F98804465AA}"/>
    <cellStyle name="SAPBEXexcBad8 2 3 3 2" xfId="15863" xr:uid="{E9BB0A43-C46B-4440-B791-194E707AA19F}"/>
    <cellStyle name="SAPBEXexcBad8 2 3 3 3" xfId="28908" xr:uid="{2E8B9771-5997-4411-B754-481B71E73CDB}"/>
    <cellStyle name="SAPBEXexcBad8 2 3 4" xfId="25734" xr:uid="{CD1A6EC0-890A-42B1-B68C-A5038DD7C3D7}"/>
    <cellStyle name="SAPBEXexcBad8 2 3 4 2" xfId="36450" xr:uid="{17429C24-A09D-41ED-B181-1E6C47AD824D}"/>
    <cellStyle name="SAPBEXexcBad8 2 3 5" xfId="17491" xr:uid="{E492E403-1B1E-4FBC-ACD7-85402B46EBC4}"/>
    <cellStyle name="SAPBEXexcBad8 2 3 6" xfId="29976" xr:uid="{6765DAFB-C17C-4038-B09D-15656497B255}"/>
    <cellStyle name="SAPBEXexcBad8 2 3 7" xfId="35535" xr:uid="{889587B3-1599-4654-BD7F-61307FDF3304}"/>
    <cellStyle name="SAPBEXexcBad8 2 3 8" xfId="35937" xr:uid="{54B9BE13-72D5-4D2B-86F9-6171CCDE5778}"/>
    <cellStyle name="SAPBEXexcBad8 2 4" xfId="4845" xr:uid="{3B6BA3BE-BE46-4E93-B88E-7F10721EFECD}"/>
    <cellStyle name="SAPBEXexcBad8 2 4 2" xfId="16629" xr:uid="{4E9429C7-01B1-4DAC-B022-F93D38DF42AA}"/>
    <cellStyle name="SAPBEXexcBad8 2 4 3" xfId="29336" xr:uid="{B58BC750-171E-43F3-B843-CF36471AB58C}"/>
    <cellStyle name="SAPBEXexcBad8 2 5" xfId="8349" xr:uid="{842BC816-E565-4ED4-B701-46CAA92E5F9C}"/>
    <cellStyle name="SAPBEXexcBad8 2 5 2" xfId="19804" xr:uid="{9C4FB9CC-8CF9-420C-A17F-09E8D93320DA}"/>
    <cellStyle name="SAPBEXexcBad8 2 5 3" xfId="31889" xr:uid="{4EE9DFC4-B522-46A5-9D9D-34719061A98F}"/>
    <cellStyle name="SAPBEXexcBad8 2 6" xfId="9711" xr:uid="{A639010A-1B60-4B90-A6B8-EB4CC5DCB770}"/>
    <cellStyle name="SAPBEXexcBad8 2 6 2" xfId="21166" xr:uid="{1CD5D480-63AB-440A-BFE8-C8BAD6015854}"/>
    <cellStyle name="SAPBEXexcBad8 2 6 3" xfId="33251" xr:uid="{A85FCB22-171D-4C4D-BFE0-B76EE05F7DD3}"/>
    <cellStyle name="SAPBEXexcBad8 2 7" xfId="24904" xr:uid="{20952B62-621D-4D97-AD2C-86C83ED20262}"/>
    <cellStyle name="SAPBEXexcBad8 2 7 2" xfId="35874" xr:uid="{24D6C7F6-0574-493F-B29E-44B7743BAB1F}"/>
    <cellStyle name="SAPBEXexcBad8 2 8" xfId="14745" xr:uid="{60FB3534-7781-4A99-AB0C-0F756AC9E403}"/>
    <cellStyle name="SAPBEXexcBad8 2 9" xfId="28258" xr:uid="{1AAE1C4F-43DB-496A-9471-E5FE54EB3739}"/>
    <cellStyle name="SAPBEXexcBad8 3" xfId="3377" xr:uid="{987D3C7C-D1BA-4771-8289-62E2EC7E3A70}"/>
    <cellStyle name="SAPBEXexcBad8 3 10" xfId="13986" xr:uid="{864E4078-2D57-4E5F-9A11-7866CE8E0A55}"/>
    <cellStyle name="SAPBEXexcBad8 3 2" xfId="7300" xr:uid="{1EAD6C2F-6DAD-41F4-81CA-5E0712E98DBD}"/>
    <cellStyle name="SAPBEXexcBad8 3 2 2" xfId="9973" xr:uid="{492BD9A1-D2A7-406C-9591-3E45F37AEE45}"/>
    <cellStyle name="SAPBEXexcBad8 3 2 2 2" xfId="21428" xr:uid="{AA7E52CD-F7DB-4BB6-BBBD-0376F6FB6C25}"/>
    <cellStyle name="SAPBEXexcBad8 3 2 2 3" xfId="33513" xr:uid="{3D999D81-1A0A-456D-B762-631FB30CA374}"/>
    <cellStyle name="SAPBEXexcBad8 3 2 3" xfId="10700" xr:uid="{A9E38567-8F9D-4C60-BADF-81BC7DFE6AD0}"/>
    <cellStyle name="SAPBEXexcBad8 3 2 3 2" xfId="22155" xr:uid="{3F4D1C57-8FA9-483C-A3EE-50DE127AF8AF}"/>
    <cellStyle name="SAPBEXexcBad8 3 2 3 3" xfId="34239" xr:uid="{92B74993-3DBD-429C-9D51-BCAB801025CC}"/>
    <cellStyle name="SAPBEXexcBad8 3 2 4" xfId="12084" xr:uid="{0A282643-D706-40F8-A774-EF8D6D5E6E85}"/>
    <cellStyle name="SAPBEXexcBad8 3 2 4 2" xfId="23539" xr:uid="{A655B3A9-CD7A-4ACD-8597-6D68C84DBB28}"/>
    <cellStyle name="SAPBEXexcBad8 3 2 4 3" xfId="35123" xr:uid="{E131E84E-9C14-498A-8FD0-F6DC96C1CDCE}"/>
    <cellStyle name="SAPBEXexcBad8 3 2 5" xfId="27016" xr:uid="{367D9E82-7ADB-436F-9230-EE39FAFE91EF}"/>
    <cellStyle name="SAPBEXexcBad8 3 2 5 2" xfId="37385" xr:uid="{D499900E-354E-4203-9DF3-9A3C92FCECA7}"/>
    <cellStyle name="SAPBEXexcBad8 3 2 6" xfId="18818" xr:uid="{54662430-C931-4995-8491-AFAACF0ADBCC}"/>
    <cellStyle name="SAPBEXexcBad8 3 2 7" xfId="31057" xr:uid="{F515B4EA-83F2-4BD9-AFB1-E5447721B473}"/>
    <cellStyle name="SAPBEXexcBad8 3 2 8" xfId="17479" xr:uid="{90FCE026-5867-40ED-9B97-0C5B3BFD2925}"/>
    <cellStyle name="SAPBEXexcBad8 3 3" xfId="5868" xr:uid="{BBD065E8-038D-4236-8D4C-F3D73348B8C8}"/>
    <cellStyle name="SAPBEXexcBad8 3 3 2" xfId="9128" xr:uid="{09AB8323-8716-4D22-BAC9-D7AD6C93C422}"/>
    <cellStyle name="SAPBEXexcBad8 3 3 2 2" xfId="20583" xr:uid="{2301E410-B66C-43C4-918E-EE3709138306}"/>
    <cellStyle name="SAPBEXexcBad8 3 3 2 3" xfId="32668" xr:uid="{2D327CB9-AA01-4E4F-83E6-AC5E3EA3650F}"/>
    <cellStyle name="SAPBEXexcBad8 3 3 3" xfId="9435" xr:uid="{0CB4783A-18B3-45A8-ADF8-027CAABA9E7F}"/>
    <cellStyle name="SAPBEXexcBad8 3 3 3 2" xfId="20890" xr:uid="{3F41DC92-212D-4A3F-902F-A75EBD1C9FEC}"/>
    <cellStyle name="SAPBEXexcBad8 3 3 3 3" xfId="32975" xr:uid="{9FC6BC19-CB22-4F90-A861-63F20A99A068}"/>
    <cellStyle name="SAPBEXexcBad8 3 3 4" xfId="25830" xr:uid="{A38EBD0E-A956-45FF-9D67-A97FFAB383FD}"/>
    <cellStyle name="SAPBEXexcBad8 3 3 4 2" xfId="36545" xr:uid="{BFD538BA-4105-41DD-8C86-329A6DF384EB}"/>
    <cellStyle name="SAPBEXexcBad8 3 3 5" xfId="17591" xr:uid="{9D7A4D1D-75FB-4CD9-9548-0E9C83CCBA68}"/>
    <cellStyle name="SAPBEXexcBad8 3 3 6" xfId="30086" xr:uid="{E3313AE9-353D-4E67-950F-7C546AF7103A}"/>
    <cellStyle name="SAPBEXexcBad8 3 3 7" xfId="35507" xr:uid="{42421E33-749A-472A-BE11-EB0DA2584217}"/>
    <cellStyle name="SAPBEXexcBad8 3 3 8" xfId="28512" xr:uid="{080C228A-3632-4478-8027-B136E064EC02}"/>
    <cellStyle name="SAPBEXexcBad8 3 4" xfId="5267" xr:uid="{990D9DBD-A227-423C-B040-C7C9AD647CDD}"/>
    <cellStyle name="SAPBEXexcBad8 3 4 2" xfId="17051" xr:uid="{C4583C56-4639-4353-98F2-3DCA8600B787}"/>
    <cellStyle name="SAPBEXexcBad8 3 4 3" xfId="29634" xr:uid="{E8FBB80A-8ACB-435D-BC32-3B7364A458F3}"/>
    <cellStyle name="SAPBEXexcBad8 3 5" xfId="8694" xr:uid="{1DA41FE7-CC4A-47BA-AFE7-A1E70ACE0A30}"/>
    <cellStyle name="SAPBEXexcBad8 3 5 2" xfId="20149" xr:uid="{27D2C556-EE4A-433C-8F75-9D317AB49794}"/>
    <cellStyle name="SAPBEXexcBad8 3 5 3" xfId="32234" xr:uid="{901657D5-5E52-42D3-8388-8E683AF17D11}"/>
    <cellStyle name="SAPBEXexcBad8 3 6" xfId="8653" xr:uid="{4453DEEB-1F2D-462C-ACDC-ADAD4E7E6598}"/>
    <cellStyle name="SAPBEXexcBad8 3 6 2" xfId="20108" xr:uid="{87FADD0C-768C-4324-B410-1384B5DCE84E}"/>
    <cellStyle name="SAPBEXexcBad8 3 6 3" xfId="32193" xr:uid="{1FCE4AFA-1402-4AD7-B06A-F4ABA1601B22}"/>
    <cellStyle name="SAPBEXexcBad8 3 7" xfId="25326" xr:uid="{3E1001D5-E2C7-4D60-B8E2-F8606F0D2254}"/>
    <cellStyle name="SAPBEXexcBad8 3 7 2" xfId="36172" xr:uid="{DFC0D1D9-4E41-4215-A3C8-7F679B343A86}"/>
    <cellStyle name="SAPBEXexcBad8 3 8" xfId="15168" xr:uid="{35C60FFD-91ED-4D15-9F27-96B8C4F9C979}"/>
    <cellStyle name="SAPBEXexcBad8 3 9" xfId="28551" xr:uid="{54AC6FF6-098A-4730-B171-747751BC3483}"/>
    <cellStyle name="SAPBEXexcBad8 4" xfId="3028" xr:uid="{ECE2E771-F5A5-442F-AC0F-D86DC1A5864C}"/>
    <cellStyle name="SAPBEXexcBad8 4 10" xfId="18697" xr:uid="{742F2C40-B269-4164-8A07-780E7DAEC790}"/>
    <cellStyle name="SAPBEXexcBad8 4 2" xfId="7557" xr:uid="{394C16B5-22FF-4D02-A55B-5CC471913D81}"/>
    <cellStyle name="SAPBEXexcBad8 4 2 2" xfId="10094" xr:uid="{631FBE84-FA5E-42BE-9F4D-9833EF7ABC00}"/>
    <cellStyle name="SAPBEXexcBad8 4 2 2 2" xfId="21549" xr:uid="{DE644F60-C552-4963-8A58-FF2C88E23B5D}"/>
    <cellStyle name="SAPBEXexcBad8 4 2 2 3" xfId="33633" xr:uid="{87869E07-F646-4ACA-83E4-A278C71DB804}"/>
    <cellStyle name="SAPBEXexcBad8 4 2 3" xfId="10868" xr:uid="{AD4BA6F0-BFEF-4EBA-85A3-BA9515306D2D}"/>
    <cellStyle name="SAPBEXexcBad8 4 2 3 2" xfId="22323" xr:uid="{981E7408-13CD-417A-9530-B92CD59CA0FB}"/>
    <cellStyle name="SAPBEXexcBad8 4 2 3 3" xfId="34407" xr:uid="{34E0EFAA-FD4B-46A0-8F20-F9E64A93DCFB}"/>
    <cellStyle name="SAPBEXexcBad8 4 2 4" xfId="12341" xr:uid="{E1406313-9522-47EF-A0C9-F61C11161D3B}"/>
    <cellStyle name="SAPBEXexcBad8 4 2 4 2" xfId="23796" xr:uid="{0C1F67A5-0635-4038-A06E-FC2D1C7003C6}"/>
    <cellStyle name="SAPBEXexcBad8 4 2 4 3" xfId="35311" xr:uid="{9CC5F77E-B1A1-45E7-8814-4E58EFE1549E}"/>
    <cellStyle name="SAPBEXexcBad8 4 2 5" xfId="27273" xr:uid="{19EB7025-0389-44B7-8CC7-7745AD6C1390}"/>
    <cellStyle name="SAPBEXexcBad8 4 2 5 2" xfId="37572" xr:uid="{AE10D436-4030-4A53-BD9D-B35FE7E1871C}"/>
    <cellStyle name="SAPBEXexcBad8 4 2 6" xfId="19075" xr:uid="{63FC1F78-6ECE-40A9-A2F6-9C87FE67640E}"/>
    <cellStyle name="SAPBEXexcBad8 4 2 7" xfId="31244" xr:uid="{7B554EBD-D83C-43CC-8582-78AEB304223F}"/>
    <cellStyle name="SAPBEXexcBad8 4 2 8" xfId="37049" xr:uid="{7E7A4F7E-0E15-4B0D-84E8-703BD76C4839}"/>
    <cellStyle name="SAPBEXexcBad8 4 3" xfId="6126" xr:uid="{2880C984-C24C-4BC6-926E-A534C76C4069}"/>
    <cellStyle name="SAPBEXexcBad8 4 3 2" xfId="9342" xr:uid="{126D3CAB-A9A6-4147-9C92-FFD422589EC2}"/>
    <cellStyle name="SAPBEXexcBad8 4 3 2 2" xfId="20797" xr:uid="{F8C5EB54-DFDC-478E-B1B8-954B15C23FE2}"/>
    <cellStyle name="SAPBEXexcBad8 4 3 2 3" xfId="32882" xr:uid="{7D004329-07C7-4081-8AC3-8CA7D55D5149}"/>
    <cellStyle name="SAPBEXexcBad8 4 3 3" xfId="8753" xr:uid="{F055C806-4D6F-4A4B-85D3-CDF30A6762C1}"/>
    <cellStyle name="SAPBEXexcBad8 4 3 3 2" xfId="20208" xr:uid="{D34C11F3-74D8-40E5-AD7F-DB9CBAE3E99F}"/>
    <cellStyle name="SAPBEXexcBad8 4 3 3 3" xfId="32293" xr:uid="{62E22A4B-BF43-4E3C-B04B-500A78B62BB6}"/>
    <cellStyle name="SAPBEXexcBad8 4 3 4" xfId="26087" xr:uid="{35A916B8-BC68-42F2-9FF1-19A43E17E69D}"/>
    <cellStyle name="SAPBEXexcBad8 4 3 4 2" xfId="36730" xr:uid="{640186D5-DD76-457D-969B-42A6BA61B54A}"/>
    <cellStyle name="SAPBEXexcBad8 4 3 5" xfId="17848" xr:uid="{F0CCA1F2-7370-4552-BD5B-C20D5870E2F9}"/>
    <cellStyle name="SAPBEXexcBad8 4 3 6" xfId="30274" xr:uid="{6B44D701-BC45-4C0C-90A0-D67D8574608A}"/>
    <cellStyle name="SAPBEXexcBad8 4 3 7" xfId="35536" xr:uid="{CC599AC6-D969-4700-AF20-0E2E2F254B9A}"/>
    <cellStyle name="SAPBEXexcBad8 4 3 8" xfId="13735" xr:uid="{1A45CA7E-86E5-4F33-9281-BC37E4BBA9A0}"/>
    <cellStyle name="SAPBEXexcBad8 4 4" xfId="4921" xr:uid="{40F187E7-4434-4352-A1D4-6903CD16E4E8}"/>
    <cellStyle name="SAPBEXexcBad8 4 4 2" xfId="16705" xr:uid="{B85E1DC4-6823-4703-AE7D-6216D4F7508C}"/>
    <cellStyle name="SAPBEXexcBad8 4 4 3" xfId="29388" xr:uid="{A628AF1A-B225-4BF3-B324-BD57E5996D05}"/>
    <cellStyle name="SAPBEXexcBad8 4 5" xfId="8418" xr:uid="{BECE05EB-2C6A-44D2-9752-E9FAA65831E7}"/>
    <cellStyle name="SAPBEXexcBad8 4 5 2" xfId="19873" xr:uid="{431FF1F1-89B4-4DFC-B2CD-1B5A9592449B}"/>
    <cellStyle name="SAPBEXexcBad8 4 5 3" xfId="31958" xr:uid="{7390828F-8A85-4654-9E5B-A770ABF8D094}"/>
    <cellStyle name="SAPBEXexcBad8 4 6" xfId="8157" xr:uid="{0877B246-2EC7-4A6A-BCA0-88BA0721FFE7}"/>
    <cellStyle name="SAPBEXexcBad8 4 6 2" xfId="19612" xr:uid="{2D3B6FA8-0209-4806-B5C7-F65BC233817A}"/>
    <cellStyle name="SAPBEXexcBad8 4 6 3" xfId="31697" xr:uid="{2F0A83DD-650B-4305-865B-123E0C6F1F29}"/>
    <cellStyle name="SAPBEXexcBad8 4 7" xfId="24980" xr:uid="{90BE332D-E7EA-41B1-9B1B-F946BA872378}"/>
    <cellStyle name="SAPBEXexcBad8 4 7 2" xfId="35926" xr:uid="{A6A0AC67-46AE-436B-B3F6-D0E0AC9EAFA4}"/>
    <cellStyle name="SAPBEXexcBad8 4 8" xfId="14821" xr:uid="{254C08E5-B59F-4BFC-9D07-85B8737339BF}"/>
    <cellStyle name="SAPBEXexcBad8 4 9" xfId="28309" xr:uid="{3E207347-2567-492A-B0F5-07AE4681EFE8}"/>
    <cellStyle name="SAPBEXexcBad8 5" xfId="3409" xr:uid="{25FDD9DE-3BB2-4E12-ABCE-9CC428105544}"/>
    <cellStyle name="SAPBEXexcBad8 5 10" xfId="27865" xr:uid="{F6604350-A5F2-4E23-B966-1503B5379E1B}"/>
    <cellStyle name="SAPBEXexcBad8 5 2" xfId="7741" xr:uid="{7F68B333-0B88-4593-8B20-8E23DFEC51C8}"/>
    <cellStyle name="SAPBEXexcBad8 5 2 2" xfId="10178" xr:uid="{BB98A30E-4F5A-44AB-9A07-B694609E1560}"/>
    <cellStyle name="SAPBEXexcBad8 5 2 2 2" xfId="21633" xr:uid="{27817D6D-0857-440E-8E2C-3ECD6A3ED7CB}"/>
    <cellStyle name="SAPBEXexcBad8 5 2 2 3" xfId="33717" xr:uid="{920C0EE1-1018-4A3B-9745-43E82BE1E378}"/>
    <cellStyle name="SAPBEXexcBad8 5 2 3" xfId="10955" xr:uid="{B8A0FCE0-30AC-4BC6-B4D4-757E40589AC9}"/>
    <cellStyle name="SAPBEXexcBad8 5 2 3 2" xfId="22410" xr:uid="{5664E0A4-891A-45E8-804B-85710B924913}"/>
    <cellStyle name="SAPBEXexcBad8 5 2 3 3" xfId="34494" xr:uid="{F4E9DD1B-7A7B-4D48-B7B8-2F75784C9618}"/>
    <cellStyle name="SAPBEXexcBad8 5 2 4" xfId="12516" xr:uid="{A316E4FF-A875-48AB-8B31-BD18BCC22EA6}"/>
    <cellStyle name="SAPBEXexcBad8 5 2 4 2" xfId="23971" xr:uid="{3F3050D5-C854-432D-90D4-E879346B7925}"/>
    <cellStyle name="SAPBEXexcBad8 5 2 4 3" xfId="35424" xr:uid="{C254E270-9E7A-44D8-AEC7-A72B06AC4425}"/>
    <cellStyle name="SAPBEXexcBad8 5 2 5" xfId="27448" xr:uid="{6935E51F-9F1D-4BC6-BEDE-BDFF1C73AF0E}"/>
    <cellStyle name="SAPBEXexcBad8 5 2 5 2" xfId="37683" xr:uid="{ACEE068F-7AE5-4569-AF0C-367B1D7E5F67}"/>
    <cellStyle name="SAPBEXexcBad8 5 2 6" xfId="19252" xr:uid="{8D250B63-3654-4D3A-B575-B1C142B6D5AA}"/>
    <cellStyle name="SAPBEXexcBad8 5 2 7" xfId="31366" xr:uid="{F0BFF7B5-078A-4F6D-9637-6B9740AC2850}"/>
    <cellStyle name="SAPBEXexcBad8 5 2 8" xfId="35392" xr:uid="{927F4596-9BE3-44D8-8356-152B0DD724BA}"/>
    <cellStyle name="SAPBEXexcBad8 5 3" xfId="6310" xr:uid="{6BE73FDD-E874-4B2B-946C-C682B4A96FE2}"/>
    <cellStyle name="SAPBEXexcBad8 5 3 2" xfId="9478" xr:uid="{19E06BB4-6DA1-40A7-B3AC-E48E8BBE13FA}"/>
    <cellStyle name="SAPBEXexcBad8 5 3 2 2" xfId="20933" xr:uid="{467B9F41-D1B4-4A0C-A897-A37D2E558FD0}"/>
    <cellStyle name="SAPBEXexcBad8 5 3 2 3" xfId="33018" xr:uid="{F57239A9-DBB7-4E25-B22E-7FC412EBA0AA}"/>
    <cellStyle name="SAPBEXexcBad8 5 3 3" xfId="9560" xr:uid="{F24E4D44-347A-44F6-AEE5-8AC56BD65300}"/>
    <cellStyle name="SAPBEXexcBad8 5 3 3 2" xfId="21015" xr:uid="{79242A92-8453-468E-9603-62DFC0FCFA4F}"/>
    <cellStyle name="SAPBEXexcBad8 5 3 3 3" xfId="33100" xr:uid="{771CB2F8-B776-41C6-85E9-2FEA04A1E922}"/>
    <cellStyle name="SAPBEXexcBad8 5 3 4" xfId="26262" xr:uid="{977BAA3B-C656-409E-913B-1BBEC10050FA}"/>
    <cellStyle name="SAPBEXexcBad8 5 3 4 2" xfId="36842" xr:uid="{F7749656-B84F-4C4B-9BD2-78DD128BD8BA}"/>
    <cellStyle name="SAPBEXexcBad8 5 3 5" xfId="18027" xr:uid="{4720F58E-C43A-4E5B-9A40-64574AD34F01}"/>
    <cellStyle name="SAPBEXexcBad8 5 3 6" xfId="30399" xr:uid="{45872012-D2DD-4494-B3D0-AC33B23CB515}"/>
    <cellStyle name="SAPBEXexcBad8 5 3 7" xfId="30379" xr:uid="{794E3062-B036-4D4E-AFB4-D5556B9EAECB}"/>
    <cellStyle name="SAPBEXexcBad8 5 3 8" xfId="18119" xr:uid="{16DA613E-F123-440A-99EC-DE099D72475F}"/>
    <cellStyle name="SAPBEXexcBad8 5 4" xfId="5299" xr:uid="{3B41C606-D07E-46A9-BB61-6130AB9D41AF}"/>
    <cellStyle name="SAPBEXexcBad8 5 4 2" xfId="17083" xr:uid="{74F817F2-3B04-4376-9171-584482AEAEFD}"/>
    <cellStyle name="SAPBEXexcBad8 5 4 3" xfId="29666" xr:uid="{54433A6B-EDD1-45F4-A0B0-EF00DB4209B5}"/>
    <cellStyle name="SAPBEXexcBad8 5 5" xfId="8726" xr:uid="{7D0615E5-D03A-44EE-A3B4-7C75C5213B2D}"/>
    <cellStyle name="SAPBEXexcBad8 5 5 2" xfId="20181" xr:uid="{8B30AFEA-9679-417A-BFAD-10490C023038}"/>
    <cellStyle name="SAPBEXexcBad8 5 5 3" xfId="32266" xr:uid="{7357FD59-4C17-40E7-8A47-FBC2B788B60C}"/>
    <cellStyle name="SAPBEXexcBad8 5 6" xfId="8048" xr:uid="{9B085687-3C5F-44AA-A452-D5B978F2D48B}"/>
    <cellStyle name="SAPBEXexcBad8 5 6 2" xfId="19503" xr:uid="{7E660DE4-3754-480C-91F0-C58F30A14CE0}"/>
    <cellStyle name="SAPBEXexcBad8 5 6 3" xfId="31588" xr:uid="{2C5E9C8C-AF2A-4FB4-A329-C6FC64ECF81C}"/>
    <cellStyle name="SAPBEXexcBad8 5 7" xfId="25358" xr:uid="{2CD05954-3CA8-4989-B933-695751989FEC}"/>
    <cellStyle name="SAPBEXexcBad8 5 7 2" xfId="36204" xr:uid="{93F9FD7E-1463-4448-A1B3-99E7595DEE11}"/>
    <cellStyle name="SAPBEXexcBad8 5 8" xfId="15200" xr:uid="{F3CDE73B-2E51-4921-B1F9-7459999CFC1A}"/>
    <cellStyle name="SAPBEXexcBad8 5 9" xfId="28583" xr:uid="{E135F4E3-EC63-4441-A053-6D61231F7FFE}"/>
    <cellStyle name="SAPBEXexcBad8 6" xfId="6596" xr:uid="{0759B27E-1B39-426E-B2E1-233A95DD3F06}"/>
    <cellStyle name="SAPBEXexcBad8 6 2" xfId="10390" xr:uid="{C8588C43-5D88-4C85-B86D-C652B326A2BB}"/>
    <cellStyle name="SAPBEXexcBad8 6 2 2" xfId="21845" xr:uid="{DAFD0644-DB87-4AF6-B109-EDA866328B05}"/>
    <cellStyle name="SAPBEXexcBad8 6 2 3" xfId="33929" xr:uid="{7FDA0046-8C40-4CBD-8773-7B24CCBAB1C5}"/>
    <cellStyle name="SAPBEXexcBad8 6 3" xfId="11506" xr:uid="{456620D4-3F36-4A59-9BD9-779AB9101D80}"/>
    <cellStyle name="SAPBEXexcBad8 6 3 2" xfId="22961" xr:uid="{1932C985-A499-43D3-AD33-DD176AD1D29C}"/>
    <cellStyle name="SAPBEXexcBad8 6 3 3" xfId="34746" xr:uid="{673E1B0D-CABE-4011-B3DD-A35EDDCC9FDE}"/>
    <cellStyle name="SAPBEXexcBad8 6 4" xfId="26369" xr:uid="{DF4470E4-D96E-4CE1-9394-F957B95FA515}"/>
    <cellStyle name="SAPBEXexcBad8 6 4 2" xfId="36933" xr:uid="{DC4B8F67-405E-48C8-AF8B-F06975999ABB}"/>
    <cellStyle name="SAPBEXexcBad8 6 5" xfId="18192" xr:uid="{21EFB34C-DC15-40CF-9D75-810A577553D1}"/>
    <cellStyle name="SAPBEXexcBad8 6 6" xfId="30573" xr:uid="{C316E7A3-BCE6-4C58-9BD5-DA48E55EC00B}"/>
    <cellStyle name="SAPBEXexcBad8 6 7" xfId="28724" xr:uid="{B4CC63EA-BAB3-4A2C-BD1D-82245AA0BA6C}"/>
    <cellStyle name="SAPBEXexcBad8 7" xfId="6967" xr:uid="{A066D206-55DE-4604-88E1-9A5F2930BB73}"/>
    <cellStyle name="SAPBEXexcBad8 7 2" xfId="9762" xr:uid="{E4F04111-1110-4113-ABF3-7E935A171336}"/>
    <cellStyle name="SAPBEXexcBad8 7 2 2" xfId="21217" xr:uid="{5E3F9259-E29A-4D8F-8A90-DB1BFA2E8C46}"/>
    <cellStyle name="SAPBEXexcBad8 7 2 3" xfId="33302" xr:uid="{20F4B568-4F54-440E-9FF7-76E380B071B7}"/>
    <cellStyle name="SAPBEXexcBad8 7 3" xfId="10485" xr:uid="{B8BAA281-4EE7-4F9D-8660-405B1061DC89}"/>
    <cellStyle name="SAPBEXexcBad8 7 3 2" xfId="21940" xr:uid="{2CB4D021-9C73-46AB-8629-F9D0291B73CF}"/>
    <cellStyle name="SAPBEXexcBad8 7 3 3" xfId="34024" xr:uid="{7DF26A06-0BBA-4A22-8DA6-1E6ED4686B8A}"/>
    <cellStyle name="SAPBEXexcBad8 7 4" xfId="11827" xr:uid="{B35CB714-A408-4263-A97A-DFC77D3BEF5E}"/>
    <cellStyle name="SAPBEXexcBad8 7 4 2" xfId="23282" xr:uid="{9B2D9775-EF0B-427B-8682-3BB14FA0A8AE}"/>
    <cellStyle name="SAPBEXexcBad8 7 4 3" xfId="34934" xr:uid="{8F73B5DC-6B1E-406A-95DF-84ABF51547DF}"/>
    <cellStyle name="SAPBEXexcBad8 7 5" xfId="26692" xr:uid="{9F218A3C-4292-4A39-B5C8-2CC6EB458764}"/>
    <cellStyle name="SAPBEXexcBad8 7 5 2" xfId="37131" xr:uid="{45DE6A17-1157-421C-9DD3-2854DFC2B7C1}"/>
    <cellStyle name="SAPBEXexcBad8 7 6" xfId="18533" xr:uid="{3E56DAC3-4F66-4D4F-B4DA-95703FEDE13F}"/>
    <cellStyle name="SAPBEXexcBad8 7 7" xfId="30794" xr:uid="{9AF41004-A3FB-452D-97D0-A54341ED343E}"/>
    <cellStyle name="SAPBEXexcBad8 7 8" xfId="15151" xr:uid="{B5FFDB3E-64E6-4CE5-B27D-C459D8C8505C}"/>
    <cellStyle name="SAPBEXexcBad8 8" xfId="5482" xr:uid="{6AD31FA7-3BBE-42CB-9A27-8D852C3E7FC2}"/>
    <cellStyle name="SAPBEXexcBad8 8 2" xfId="8813" xr:uid="{1AF2A25E-19A1-4937-AEF9-A43AC4A0B4B9}"/>
    <cellStyle name="SAPBEXexcBad8 8 2 2" xfId="20268" xr:uid="{61F48F82-8D8D-4F62-8310-21B4E3EE025B}"/>
    <cellStyle name="SAPBEXexcBad8 8 2 3" xfId="32353" xr:uid="{A02666E4-9027-4D0D-9B0D-1E761DED56E9}"/>
    <cellStyle name="SAPBEXexcBad8 8 3" xfId="8191" xr:uid="{0D799FD5-6D9D-484D-B0CF-E58A8B51A537}"/>
    <cellStyle name="SAPBEXexcBad8 8 3 2" xfId="19646" xr:uid="{98445148-BD10-4A6F-957B-F5B07340A895}"/>
    <cellStyle name="SAPBEXexcBad8 8 3 3" xfId="31731" xr:uid="{D606C58A-F7F4-4E40-9B91-1591178736CA}"/>
    <cellStyle name="SAPBEXexcBad8 8 4" xfId="25541" xr:uid="{37D558DF-5A7B-40DA-9A46-3E41C8CE9D58}"/>
    <cellStyle name="SAPBEXexcBad8 8 4 2" xfId="36326" xr:uid="{7E3AA0C3-456B-44BD-BB7F-BD8A9960CB33}"/>
    <cellStyle name="SAPBEXexcBad8 8 5" xfId="17266" xr:uid="{042AFF86-5C1D-43DE-BC68-05B1A3EC6D17}"/>
    <cellStyle name="SAPBEXexcBad8 8 6" xfId="29782" xr:uid="{3895ACB4-5DED-4C12-9E30-15FCE5F9BA14}"/>
    <cellStyle name="SAPBEXexcBad8 8 7" xfId="34712" xr:uid="{6D9ABDF0-5931-4C9B-9F54-7E0D574CB23F}"/>
    <cellStyle name="SAPBEXexcBad8 8 8" xfId="14088" xr:uid="{C3C9B3A7-18AA-40B1-831C-24DCBA73A363}"/>
    <cellStyle name="SAPBEXexcBad8 9" xfId="4201" xr:uid="{6C4174DA-97B9-4FDE-BD2C-0AC8F30D5BD8}"/>
    <cellStyle name="SAPBEXexcBad8 9 2" xfId="15986" xr:uid="{8F2B3A3A-267C-4DE7-93D3-923FA7ECA704}"/>
    <cellStyle name="SAPBEXexcBad8 9 3" xfId="29031" xr:uid="{6AD42E6A-3A93-4E76-8159-9F95D639B386}"/>
    <cellStyle name="SAPBEXexcBad9" xfId="2260" xr:uid="{29ABA282-28D9-4AB1-93D8-157E83DB270C}"/>
    <cellStyle name="SAPBEXexcBad9 10" xfId="4202" xr:uid="{8F34EC18-3109-4FD5-99DD-F18CD5F62214}"/>
    <cellStyle name="SAPBEXexcBad9 10 2" xfId="15987" xr:uid="{C058E22A-8073-4FBA-829E-782855768AE9}"/>
    <cellStyle name="SAPBEXexcBad9 10 3" xfId="29032" xr:uid="{250017C8-8EF3-4C79-B0D4-6618BDE7E4AF}"/>
    <cellStyle name="SAPBEXexcBad9 11" xfId="3966" xr:uid="{F1732917-A858-4D27-BF07-629BE960031A}"/>
    <cellStyle name="SAPBEXexcBad9 11 2" xfId="15752" xr:uid="{C03683E4-1764-4AD2-A76C-D2BD93FAFA60}"/>
    <cellStyle name="SAPBEXexcBad9 11 3" xfId="28797" xr:uid="{4B96E650-AD25-462D-AFED-4F01CF04F980}"/>
    <cellStyle name="SAPBEXexcBad9 12" xfId="24286" xr:uid="{14371888-DE35-471F-A2BB-E319282D7E35}"/>
    <cellStyle name="SAPBEXexcBad9 12 2" xfId="35591" xr:uid="{7DACC86E-CB32-4CA9-915E-3179B69D43FF}"/>
    <cellStyle name="SAPBEXexcBad9 13" xfId="14101" xr:uid="{5A0B5789-A492-4F78-B75C-83FECAD67B89}"/>
    <cellStyle name="SAPBEXexcBad9 14" xfId="27964" xr:uid="{37183241-40BE-4B02-8E44-39BEA000726D}"/>
    <cellStyle name="SAPBEXexcBad9 2" xfId="3216" xr:uid="{72CB27AB-565A-420A-9D11-A1841C78775E}"/>
    <cellStyle name="SAPBEXexcBad9 2 10" xfId="18217" xr:uid="{B8578688-9322-4EA8-8078-878BB0C7ABCF}"/>
    <cellStyle name="SAPBEXexcBad9 2 2" xfId="7190" xr:uid="{20AD9225-1273-4618-9B16-2EFCBCFFD1F4}"/>
    <cellStyle name="SAPBEXexcBad9 2 2 2" xfId="9913" xr:uid="{C99E5445-D28D-46FB-8F9B-1DD9AB853B87}"/>
    <cellStyle name="SAPBEXexcBad9 2 2 2 2" xfId="21368" xr:uid="{C9716C96-E844-4B00-AD42-358FCCEEBF58}"/>
    <cellStyle name="SAPBEXexcBad9 2 2 2 3" xfId="33453" xr:uid="{A7213F10-7D8F-4F4C-AF05-A36EF1B50C11}"/>
    <cellStyle name="SAPBEXexcBad9 2 2 3" xfId="10593" xr:uid="{497D17F9-7CE8-40E5-93F0-15828BFDDF19}"/>
    <cellStyle name="SAPBEXexcBad9 2 2 3 2" xfId="22048" xr:uid="{56C65446-D8ED-4F12-AACA-3AAD3CFD4844}"/>
    <cellStyle name="SAPBEXexcBad9 2 2 3 3" xfId="34132" xr:uid="{857B2FAC-D06F-4D2B-9951-2C810BE77077}"/>
    <cellStyle name="SAPBEXexcBad9 2 2 4" xfId="11989" xr:uid="{64392856-979A-43DA-B592-40A3ADA6C175}"/>
    <cellStyle name="SAPBEXexcBad9 2 2 4 2" xfId="23444" xr:uid="{45451BD4-98E8-462E-8643-E133BDC4AEC4}"/>
    <cellStyle name="SAPBEXexcBad9 2 2 4 3" xfId="35030" xr:uid="{6CC9ADED-3257-4A82-8185-1156DF6616F6}"/>
    <cellStyle name="SAPBEXexcBad9 2 2 5" xfId="26906" xr:uid="{B2A3CF62-B80C-4B10-8293-A910789A71F8}"/>
    <cellStyle name="SAPBEXexcBad9 2 2 5 2" xfId="37277" xr:uid="{2D90BB4B-BDCD-4850-987E-51833004704E}"/>
    <cellStyle name="SAPBEXexcBad9 2 2 6" xfId="18718" xr:uid="{C54F5F8C-7FDA-4733-B38F-13C52C0E3EE2}"/>
    <cellStyle name="SAPBEXexcBad9 2 2 7" xfId="30949" xr:uid="{A04204A8-680A-4130-A198-6F82ADC85FF1}"/>
    <cellStyle name="SAPBEXexcBad9 2 2 8" xfId="28657" xr:uid="{34E55ECD-DFD8-4C96-A4CC-DCF2DA0F3D32}"/>
    <cellStyle name="SAPBEXexcBad9 2 3" xfId="5757" xr:uid="{3535973F-53FF-4C35-9FF4-0A2166930CE1}"/>
    <cellStyle name="SAPBEXexcBad9 2 3 2" xfId="9019" xr:uid="{8A0C6584-EF48-4940-919C-EE0D5A299D6D}"/>
    <cellStyle name="SAPBEXexcBad9 2 3 2 2" xfId="20474" xr:uid="{48DF11C1-B395-4090-80C7-66DA0C5A7E94}"/>
    <cellStyle name="SAPBEXexcBad9 2 3 2 3" xfId="32559" xr:uid="{DC81D99C-4F0B-4F17-AD15-9D899D1BDF00}"/>
    <cellStyle name="SAPBEXexcBad9 2 3 3" xfId="4079" xr:uid="{770A01B4-8FDC-4B1E-B8CA-73380220B3E5}"/>
    <cellStyle name="SAPBEXexcBad9 2 3 3 2" xfId="15864" xr:uid="{60B9519C-CA97-45DC-B5AD-DCEE17DA2CC5}"/>
    <cellStyle name="SAPBEXexcBad9 2 3 3 3" xfId="28909" xr:uid="{9DF31652-B78E-49C2-BDA4-7E77165867C1}"/>
    <cellStyle name="SAPBEXexcBad9 2 3 4" xfId="25735" xr:uid="{FBD021B2-889E-4977-87A4-A8537061297A}"/>
    <cellStyle name="SAPBEXexcBad9 2 3 4 2" xfId="36451" xr:uid="{6CFBB029-23C6-41E6-A888-1823C6C72783}"/>
    <cellStyle name="SAPBEXexcBad9 2 3 5" xfId="17492" xr:uid="{F302BA46-8972-4590-8A75-D2E6DDAE2C52}"/>
    <cellStyle name="SAPBEXexcBad9 2 3 6" xfId="29977" xr:uid="{571B4518-699D-4BDA-B21E-FBE0B50A8A05}"/>
    <cellStyle name="SAPBEXexcBad9 2 3 7" xfId="31550" xr:uid="{99415587-E56D-41AF-BAEB-654B43373D6F}"/>
    <cellStyle name="SAPBEXexcBad9 2 3 8" xfId="13709" xr:uid="{25FBE328-8960-45C9-8261-A96ECCC9C832}"/>
    <cellStyle name="SAPBEXexcBad9 2 4" xfId="5108" xr:uid="{6F863ED3-4BC9-4D8A-A2E7-070DABE26F44}"/>
    <cellStyle name="SAPBEXexcBad9 2 4 2" xfId="16892" xr:uid="{74DB56F2-D2EC-405F-9EC0-4DC1B15FFE42}"/>
    <cellStyle name="SAPBEXexcBad9 2 4 3" xfId="29540" xr:uid="{0D056165-A6BE-43F0-B449-BC51A461E534}"/>
    <cellStyle name="SAPBEXexcBad9 2 5" xfId="8573" xr:uid="{925B8F04-4AB2-48C3-BBD3-0CF5CFEF1B78}"/>
    <cellStyle name="SAPBEXexcBad9 2 5 2" xfId="20028" xr:uid="{DAB8C959-F369-459F-B9CF-0BF05172563C}"/>
    <cellStyle name="SAPBEXexcBad9 2 5 3" xfId="32113" xr:uid="{A7E96D2D-6C73-4A10-90F1-0F4F674B06BE}"/>
    <cellStyle name="SAPBEXexcBad9 2 6" xfId="9827" xr:uid="{E109A6F2-A650-4E14-8405-981A9E2B48F2}"/>
    <cellStyle name="SAPBEXexcBad9 2 6 2" xfId="21282" xr:uid="{1235EECD-02E7-4233-B8AE-D4587CDB66D1}"/>
    <cellStyle name="SAPBEXexcBad9 2 6 3" xfId="33367" xr:uid="{B4E904E1-D9F2-4B3D-8012-EF290F5792C7}"/>
    <cellStyle name="SAPBEXexcBad9 2 7" xfId="25167" xr:uid="{ED57CABF-6266-46C2-84F9-6726CDECE674}"/>
    <cellStyle name="SAPBEXexcBad9 2 7 2" xfId="36079" xr:uid="{CE871EB5-DEA6-44D1-9B4D-CF2FB82D5990}"/>
    <cellStyle name="SAPBEXexcBad9 2 8" xfId="15008" xr:uid="{89B5187E-21DE-4E3A-ABDD-701B38CBAD89}"/>
    <cellStyle name="SAPBEXexcBad9 2 9" xfId="28456" xr:uid="{E8F94F45-2275-4CF3-8E23-DEE64A621883}"/>
    <cellStyle name="SAPBEXexcBad9 3" xfId="3149" xr:uid="{7CE6C56E-314D-41FB-825D-AB2948C26631}"/>
    <cellStyle name="SAPBEXexcBad9 3 10" xfId="35790" xr:uid="{0931BD42-10A7-4F43-8631-4C08A44C191F}"/>
    <cellStyle name="SAPBEXexcBad9 3 2" xfId="7301" xr:uid="{8186EDA1-4249-481F-AFA8-7FEB15C7A5C9}"/>
    <cellStyle name="SAPBEXexcBad9 3 2 2" xfId="9974" xr:uid="{CD579171-9A99-43B3-93DE-5B3ADDF1D5A9}"/>
    <cellStyle name="SAPBEXexcBad9 3 2 2 2" xfId="21429" xr:uid="{FE1C963D-0BA3-4B86-9CF0-0B5308876F16}"/>
    <cellStyle name="SAPBEXexcBad9 3 2 2 3" xfId="33514" xr:uid="{0B1521B8-529B-47E4-9782-7713982B4A68}"/>
    <cellStyle name="SAPBEXexcBad9 3 2 3" xfId="10701" xr:uid="{D6A29A91-40D7-4797-B67F-2F76BCE92A65}"/>
    <cellStyle name="SAPBEXexcBad9 3 2 3 2" xfId="22156" xr:uid="{1FC02C0C-3719-4FB8-8C7A-1946D0472736}"/>
    <cellStyle name="SAPBEXexcBad9 3 2 3 3" xfId="34240" xr:uid="{5C3EE39A-6045-42C5-BB1D-E7BAF62BFAF5}"/>
    <cellStyle name="SAPBEXexcBad9 3 2 4" xfId="12085" xr:uid="{8F066F6F-824A-41CB-B1BA-06950FC4586A}"/>
    <cellStyle name="SAPBEXexcBad9 3 2 4 2" xfId="23540" xr:uid="{C0254C46-FAA4-45CB-89D3-356B1036ECB2}"/>
    <cellStyle name="SAPBEXexcBad9 3 2 4 3" xfId="35124" xr:uid="{A596B71C-FB20-42AF-9347-EC614BD7041D}"/>
    <cellStyle name="SAPBEXexcBad9 3 2 5" xfId="27017" xr:uid="{D72EFDB6-D1CF-458D-8C24-3FC5C3F37ED2}"/>
    <cellStyle name="SAPBEXexcBad9 3 2 5 2" xfId="37386" xr:uid="{8353E664-7E44-4F14-972C-3A9A591239A0}"/>
    <cellStyle name="SAPBEXexcBad9 3 2 6" xfId="18819" xr:uid="{574DBCE7-F98D-4949-8072-0E60A847BAE5}"/>
    <cellStyle name="SAPBEXexcBad9 3 2 7" xfId="31058" xr:uid="{2C667DD8-ECDA-4297-88A5-3A16AEEA6AB8}"/>
    <cellStyle name="SAPBEXexcBad9 3 2 8" xfId="14016" xr:uid="{4649F458-48D0-4579-93DB-0ABD18ABB58D}"/>
    <cellStyle name="SAPBEXexcBad9 3 3" xfId="5869" xr:uid="{B59D630A-1A56-4E0A-9275-57DC13F03A01}"/>
    <cellStyle name="SAPBEXexcBad9 3 3 2" xfId="9129" xr:uid="{818BF8DD-1720-4388-AC45-92A33AF66195}"/>
    <cellStyle name="SAPBEXexcBad9 3 3 2 2" xfId="20584" xr:uid="{C981E430-44E6-40FB-B7A8-FE37E7FC2F21}"/>
    <cellStyle name="SAPBEXexcBad9 3 3 2 3" xfId="32669" xr:uid="{02A5FCB7-7EE1-4F32-8C53-E6532B2F402F}"/>
    <cellStyle name="SAPBEXexcBad9 3 3 3" xfId="10137" xr:uid="{E7C43307-0126-45E7-BE0F-087CF5E26670}"/>
    <cellStyle name="SAPBEXexcBad9 3 3 3 2" xfId="21592" xr:uid="{AD3FC862-7C84-471B-986B-CC8822A0D937}"/>
    <cellStyle name="SAPBEXexcBad9 3 3 3 3" xfId="33676" xr:uid="{D0790CD5-D588-4A58-A9D8-10CBCF5638D3}"/>
    <cellStyle name="SAPBEXexcBad9 3 3 4" xfId="25831" xr:uid="{026FAD56-BD5D-4A2F-A22B-46DC56197BEE}"/>
    <cellStyle name="SAPBEXexcBad9 3 3 4 2" xfId="36546" xr:uid="{2279B5C5-F261-424A-8DEB-6A5B67678038}"/>
    <cellStyle name="SAPBEXexcBad9 3 3 5" xfId="17592" xr:uid="{67181F3A-FAD2-4AA3-B01C-CB33B501F91E}"/>
    <cellStyle name="SAPBEXexcBad9 3 3 6" xfId="30087" xr:uid="{D1538C25-7565-4C05-B7B1-C99C2A5AB17E}"/>
    <cellStyle name="SAPBEXexcBad9 3 3 7" xfId="31448" xr:uid="{4FA97C7D-629F-46FD-B62E-FC9D23FC3977}"/>
    <cellStyle name="SAPBEXexcBad9 3 3 8" xfId="27711" xr:uid="{79708030-7AAC-496D-ACE7-31E189A6594E}"/>
    <cellStyle name="SAPBEXexcBad9 3 4" xfId="5042" xr:uid="{507D8E56-F912-48C1-BA5D-6414FC338F49}"/>
    <cellStyle name="SAPBEXexcBad9 3 4 2" xfId="16826" xr:uid="{D1EEB00E-A985-442C-BF6C-E68C25D8FA21}"/>
    <cellStyle name="SAPBEXexcBad9 3 4 3" xfId="29474" xr:uid="{675C2829-B8A3-4655-BFC0-D5C6F7CA375C}"/>
    <cellStyle name="SAPBEXexcBad9 3 5" xfId="8507" xr:uid="{11D6B991-02B9-47BD-ABA0-4B1937271352}"/>
    <cellStyle name="SAPBEXexcBad9 3 5 2" xfId="19962" xr:uid="{D5FA0F2C-DCB0-4F00-ACE0-10BAFD6A1237}"/>
    <cellStyle name="SAPBEXexcBad9 3 5 3" xfId="32047" xr:uid="{28D1381C-33E7-4E1C-B0C5-F17F31E123AD}"/>
    <cellStyle name="SAPBEXexcBad9 3 6" xfId="8396" xr:uid="{ADD5AF2F-A0F1-422D-BE93-893221CD12DB}"/>
    <cellStyle name="SAPBEXexcBad9 3 6 2" xfId="19851" xr:uid="{80425D62-B1A1-4847-B3BB-51ED7E639DFA}"/>
    <cellStyle name="SAPBEXexcBad9 3 6 3" xfId="31936" xr:uid="{155555BC-2127-480E-9EAB-6FE0F2BEDB72}"/>
    <cellStyle name="SAPBEXexcBad9 3 7" xfId="25101" xr:uid="{E39A08E3-D630-4122-B9FE-6FF71B54A525}"/>
    <cellStyle name="SAPBEXexcBad9 3 7 2" xfId="36013" xr:uid="{D0A656D7-DE93-4F3F-9EA7-CC43D2E7E013}"/>
    <cellStyle name="SAPBEXexcBad9 3 8" xfId="14942" xr:uid="{FB900B2B-AEC1-4113-A7CB-6C7CB4099602}"/>
    <cellStyle name="SAPBEXexcBad9 3 9" xfId="28390" xr:uid="{8B28EF8F-679B-400C-8B1D-FB5753BDC230}"/>
    <cellStyle name="SAPBEXexcBad9 4" xfId="3248" xr:uid="{5AB4388A-077B-4226-8E0C-A9D6AB7037F7}"/>
    <cellStyle name="SAPBEXexcBad9 4 10" xfId="18190" xr:uid="{B6C2187B-46A2-477B-BEF4-846EA74D152A}"/>
    <cellStyle name="SAPBEXexcBad9 4 2" xfId="7558" xr:uid="{A8B61780-EE1A-40FD-8367-E91C556732BE}"/>
    <cellStyle name="SAPBEXexcBad9 4 2 2" xfId="10095" xr:uid="{09622FF2-DE96-43DF-886C-FF7C57297698}"/>
    <cellStyle name="SAPBEXexcBad9 4 2 2 2" xfId="21550" xr:uid="{223C4DE0-7932-4429-95A2-E858B1E0AB46}"/>
    <cellStyle name="SAPBEXexcBad9 4 2 2 3" xfId="33634" xr:uid="{FC9513AC-05F2-4824-AB4D-066A3EC89D77}"/>
    <cellStyle name="SAPBEXexcBad9 4 2 3" xfId="10869" xr:uid="{6B29EEE9-C639-4869-B05A-5C2EC4AB8664}"/>
    <cellStyle name="SAPBEXexcBad9 4 2 3 2" xfId="22324" xr:uid="{664CC535-3F38-422C-B6FF-8B1DB1ABD6E3}"/>
    <cellStyle name="SAPBEXexcBad9 4 2 3 3" xfId="34408" xr:uid="{DFD79EF7-A96E-42B8-9FEF-DA3757A7C2D0}"/>
    <cellStyle name="SAPBEXexcBad9 4 2 4" xfId="12342" xr:uid="{7302283C-FEC6-4422-A8EE-BB3E84226708}"/>
    <cellStyle name="SAPBEXexcBad9 4 2 4 2" xfId="23797" xr:uid="{FD4A9E03-7A24-4BD3-889A-0081754A498E}"/>
    <cellStyle name="SAPBEXexcBad9 4 2 4 3" xfId="35312" xr:uid="{FEE8C157-6718-4E0C-8DC4-2C49D2F4702B}"/>
    <cellStyle name="SAPBEXexcBad9 4 2 5" xfId="27274" xr:uid="{3BE37909-EFC6-4D2A-80A6-59BEEA518F38}"/>
    <cellStyle name="SAPBEXexcBad9 4 2 5 2" xfId="37573" xr:uid="{C8219266-1F79-4983-A6E5-F72289661F5F}"/>
    <cellStyle name="SAPBEXexcBad9 4 2 6" xfId="19076" xr:uid="{E8F85BA5-A320-401A-A7EA-DD98635A0F27}"/>
    <cellStyle name="SAPBEXexcBad9 4 2 7" xfId="31245" xr:uid="{1B8897BC-1D0C-4D52-96C8-F65ACB40F2A9}"/>
    <cellStyle name="SAPBEXexcBad9 4 2 8" xfId="30716" xr:uid="{2AEA234D-9431-4084-88FD-4DADF859E59D}"/>
    <cellStyle name="SAPBEXexcBad9 4 3" xfId="6127" xr:uid="{4B33CACA-2B23-4671-9C22-00FD394480F8}"/>
    <cellStyle name="SAPBEXexcBad9 4 3 2" xfId="9343" xr:uid="{39DD5AFB-436C-4766-9072-6A0BB7271228}"/>
    <cellStyle name="SAPBEXexcBad9 4 3 2 2" xfId="20798" xr:uid="{29A62EB2-747B-40D3-906C-7B0B01BF20BA}"/>
    <cellStyle name="SAPBEXexcBad9 4 3 2 3" xfId="32883" xr:uid="{9357FA71-FAA3-4620-AD8F-5B0457FE3A2C}"/>
    <cellStyle name="SAPBEXexcBad9 4 3 3" xfId="9717" xr:uid="{5046E2DB-8389-4C48-BADE-11D57A90B824}"/>
    <cellStyle name="SAPBEXexcBad9 4 3 3 2" xfId="21172" xr:uid="{E8B329CD-683E-4B57-8915-2A87F23F38FC}"/>
    <cellStyle name="SAPBEXexcBad9 4 3 3 3" xfId="33257" xr:uid="{15E95FD4-C8C9-43FF-9E48-5E7CBB706CEA}"/>
    <cellStyle name="SAPBEXexcBad9 4 3 4" xfId="26088" xr:uid="{82082C47-2740-4175-8CD2-D91F20D2A973}"/>
    <cellStyle name="SAPBEXexcBad9 4 3 4 2" xfId="36731" xr:uid="{ECF851F6-C7BD-4136-A4B2-1F3E846E500A}"/>
    <cellStyle name="SAPBEXexcBad9 4 3 5" xfId="17849" xr:uid="{F43D053C-713C-4EF0-9E9D-235323A7A4D6}"/>
    <cellStyle name="SAPBEXexcBad9 4 3 6" xfId="30275" xr:uid="{00ACB356-4128-47BC-B5A6-8CC4FB87072F}"/>
    <cellStyle name="SAPBEXexcBad9 4 3 7" xfId="31551" xr:uid="{16B2E495-2F73-44F0-8C3C-41C0DF6CB978}"/>
    <cellStyle name="SAPBEXexcBad9 4 3 8" xfId="35755" xr:uid="{D340D9CB-142F-4DF6-9135-1A199A463EB1}"/>
    <cellStyle name="SAPBEXexcBad9 4 4" xfId="5140" xr:uid="{3295AAF9-14D5-458D-8C78-076EFC615D49}"/>
    <cellStyle name="SAPBEXexcBad9 4 4 2" xfId="16924" xr:uid="{202F21EF-F4F1-4206-8DD0-5EF7ADC8F035}"/>
    <cellStyle name="SAPBEXexcBad9 4 4 3" xfId="29572" xr:uid="{B7BC8A80-CB49-40A6-80B2-FED4A7FC6E1B}"/>
    <cellStyle name="SAPBEXexcBad9 4 5" xfId="8605" xr:uid="{7435BBAC-3626-4991-AC43-104E94030518}"/>
    <cellStyle name="SAPBEXexcBad9 4 5 2" xfId="20060" xr:uid="{F951009B-8C87-4DD6-9EBB-FEF1CA9B5A7F}"/>
    <cellStyle name="SAPBEXexcBad9 4 5 3" xfId="32145" xr:uid="{7B6189D5-2DCE-44D9-9C52-9D74DF74C5FE}"/>
    <cellStyle name="SAPBEXexcBad9 4 6" xfId="9452" xr:uid="{CF06A223-0B35-4F41-BD99-8BBC18881E08}"/>
    <cellStyle name="SAPBEXexcBad9 4 6 2" xfId="20907" xr:uid="{F4F0EDAE-9AB2-4D21-8DC5-DE1690CCF976}"/>
    <cellStyle name="SAPBEXexcBad9 4 6 3" xfId="32992" xr:uid="{9E4EB7AF-3763-4C79-9866-3F2BA37503BF}"/>
    <cellStyle name="SAPBEXexcBad9 4 7" xfId="25199" xr:uid="{9121D0E9-FE89-4D0C-BD4D-E0857B3BEF70}"/>
    <cellStyle name="SAPBEXexcBad9 4 7 2" xfId="36111" xr:uid="{FEE50C9E-0981-4E25-B625-EDE60F681BD5}"/>
    <cellStyle name="SAPBEXexcBad9 4 8" xfId="15040" xr:uid="{E377520A-2DC8-4F05-8830-7F7074B47268}"/>
    <cellStyle name="SAPBEXexcBad9 4 9" xfId="28488" xr:uid="{A7651ED2-95D1-4CEC-ADC7-6ADA75158ECA}"/>
    <cellStyle name="SAPBEXexcBad9 5" xfId="2876" xr:uid="{793BB9A5-A439-4602-8A37-BBDA392FA85F}"/>
    <cellStyle name="SAPBEXexcBad9 5 10" xfId="29164" xr:uid="{F3BD485C-B9CC-4474-BCB3-993AA47A120C}"/>
    <cellStyle name="SAPBEXexcBad9 5 2" xfId="7742" xr:uid="{9029DC0E-ECCD-4E0C-959F-30D782C160A1}"/>
    <cellStyle name="SAPBEXexcBad9 5 2 2" xfId="10179" xr:uid="{4677C7EA-B300-4156-8CC9-BF5B14160301}"/>
    <cellStyle name="SAPBEXexcBad9 5 2 2 2" xfId="21634" xr:uid="{60D17485-D7C1-421B-B218-1DE4E5E4C133}"/>
    <cellStyle name="SAPBEXexcBad9 5 2 2 3" xfId="33718" xr:uid="{1E4E7990-4751-4808-863A-E9419A9421AA}"/>
    <cellStyle name="SAPBEXexcBad9 5 2 3" xfId="10956" xr:uid="{08D24679-DBE7-4EA8-AA9D-49ECFCCDBBC3}"/>
    <cellStyle name="SAPBEXexcBad9 5 2 3 2" xfId="22411" xr:uid="{EDEE8A17-9074-4AE9-BF87-386A4671F92F}"/>
    <cellStyle name="SAPBEXexcBad9 5 2 3 3" xfId="34495" xr:uid="{85FA6280-E663-49E2-BDC4-61FDA489122F}"/>
    <cellStyle name="SAPBEXexcBad9 5 2 4" xfId="12517" xr:uid="{3C8F7FCB-CB62-45AA-83CF-A4DF5D37084A}"/>
    <cellStyle name="SAPBEXexcBad9 5 2 4 2" xfId="23972" xr:uid="{A0C57EC4-0915-4E16-98C5-E4D5D78354C2}"/>
    <cellStyle name="SAPBEXexcBad9 5 2 4 3" xfId="35425" xr:uid="{B987D482-1AFD-4C6B-99D1-3BEEE89787A0}"/>
    <cellStyle name="SAPBEXexcBad9 5 2 5" xfId="27449" xr:uid="{F69BD603-BE3A-43B3-A534-A9280302C6E4}"/>
    <cellStyle name="SAPBEXexcBad9 5 2 5 2" xfId="37684" xr:uid="{4A4A458B-6C2A-40E1-B0CA-F3A054F795C7}"/>
    <cellStyle name="SAPBEXexcBad9 5 2 6" xfId="19253" xr:uid="{3F2C4F8C-65D2-4439-AAEA-30F0E3FE89B1}"/>
    <cellStyle name="SAPBEXexcBad9 5 2 7" xfId="31367" xr:uid="{F8BC2A53-CC93-46B0-84AE-9DC62A4B569B}"/>
    <cellStyle name="SAPBEXexcBad9 5 2 8" xfId="31334" xr:uid="{0BF9AA5E-8292-4528-A124-417BA65525AF}"/>
    <cellStyle name="SAPBEXexcBad9 5 3" xfId="6311" xr:uid="{7440481E-7038-4368-96CB-AFFB439FA7F0}"/>
    <cellStyle name="SAPBEXexcBad9 5 3 2" xfId="9479" xr:uid="{B2967EC8-C47F-43D2-AD54-816E44705777}"/>
    <cellStyle name="SAPBEXexcBad9 5 3 2 2" xfId="20934" xr:uid="{4B0DAF06-02A7-4A88-B521-3E69907010E0}"/>
    <cellStyle name="SAPBEXexcBad9 5 3 2 3" xfId="33019" xr:uid="{67DB43E8-9C82-482D-AC91-28F8D58826FF}"/>
    <cellStyle name="SAPBEXexcBad9 5 3 3" xfId="4114" xr:uid="{D82D7F06-B23F-41CF-8536-86DA314B3AAB}"/>
    <cellStyle name="SAPBEXexcBad9 5 3 3 2" xfId="15899" xr:uid="{1A5B92C7-0DE8-43A1-97D4-51C97B4D9BE2}"/>
    <cellStyle name="SAPBEXexcBad9 5 3 3 3" xfId="28944" xr:uid="{8A7CE9E4-4B7E-4C82-A681-3C44C55C87A3}"/>
    <cellStyle name="SAPBEXexcBad9 5 3 4" xfId="26263" xr:uid="{93CBD003-4F8B-4D78-977E-CD1B78BE47A8}"/>
    <cellStyle name="SAPBEXexcBad9 5 3 4 2" xfId="36843" xr:uid="{BBA8EE73-20A2-488A-B592-C539BCB88395}"/>
    <cellStyle name="SAPBEXexcBad9 5 3 5" xfId="18028" xr:uid="{16FBB6C4-D44D-4716-8137-A1FD6B96C94A}"/>
    <cellStyle name="SAPBEXexcBad9 5 3 6" xfId="30400" xr:uid="{4B3F8824-4D55-4BB4-A7AC-552F314A5A90}"/>
    <cellStyle name="SAPBEXexcBad9 5 3 7" xfId="37664" xr:uid="{4745EC0C-7DB0-4E98-9095-C57D5FB72D65}"/>
    <cellStyle name="SAPBEXexcBad9 5 3 8" xfId="27771" xr:uid="{99B853ED-9DB2-4EFE-84C6-9DA48B4F04D3}"/>
    <cellStyle name="SAPBEXexcBad9 5 4" xfId="4769" xr:uid="{A04DE34A-766F-442D-8530-89F81F8ECD9E}"/>
    <cellStyle name="SAPBEXexcBad9 5 4 2" xfId="16553" xr:uid="{D2846011-BE11-499C-901B-E93AD28F06D2}"/>
    <cellStyle name="SAPBEXexcBad9 5 4 3" xfId="29260" xr:uid="{8D3A81C1-8702-4028-82ED-BE8F99194641}"/>
    <cellStyle name="SAPBEXexcBad9 5 5" xfId="8273" xr:uid="{C7235CA3-4AE3-484A-B630-1E650E039830}"/>
    <cellStyle name="SAPBEXexcBad9 5 5 2" xfId="19728" xr:uid="{361FE89F-FD32-4F02-B3F2-81806D65840C}"/>
    <cellStyle name="SAPBEXexcBad9 5 5 3" xfId="31813" xr:uid="{6EF83B30-C0E7-4E04-B1A4-0A02D2B93D62}"/>
    <cellStyle name="SAPBEXexcBad9 5 6" xfId="9944" xr:uid="{3170B2AD-B5A5-4C1D-95CA-1BB038C9FA8A}"/>
    <cellStyle name="SAPBEXexcBad9 5 6 2" xfId="21399" xr:uid="{5E41D038-3897-4A5B-8540-4AEFFC8C5F17}"/>
    <cellStyle name="SAPBEXexcBad9 5 6 3" xfId="33484" xr:uid="{09803822-FE17-45B9-BE97-FA4EAC819E5B}"/>
    <cellStyle name="SAPBEXexcBad9 5 7" xfId="24828" xr:uid="{C174910E-9E3C-485E-964A-2F6C650A3E48}"/>
    <cellStyle name="SAPBEXexcBad9 5 7 2" xfId="35798" xr:uid="{F3BF4AF4-7ABE-4B6C-8600-384B4536FFE9}"/>
    <cellStyle name="SAPBEXexcBad9 5 8" xfId="14669" xr:uid="{FA2AF073-D5DB-4966-AA75-372CBD64572D}"/>
    <cellStyle name="SAPBEXexcBad9 5 9" xfId="28182" xr:uid="{132C8C5B-BFBB-4D4C-AEA1-CC4518F256F2}"/>
    <cellStyle name="SAPBEXexcBad9 6" xfId="6056" xr:uid="{2DADFD0F-5B00-462B-9458-A1FE0A0D502B}"/>
    <cellStyle name="SAPBEXexcBad9 6 2" xfId="7487" xr:uid="{6E667F85-1286-4017-B8FE-637CFD285892}"/>
    <cellStyle name="SAPBEXexcBad9 6 2 2" xfId="10067" xr:uid="{D8408C48-9638-4928-B893-B40BF36BE251}"/>
    <cellStyle name="SAPBEXexcBad9 6 2 2 2" xfId="21522" xr:uid="{39BA723D-0295-4C93-AA85-46AEF06511E4}"/>
    <cellStyle name="SAPBEXexcBad9 6 2 2 3" xfId="33606" xr:uid="{83C3B29A-9584-43C3-AB3E-58BE6CBB4886}"/>
    <cellStyle name="SAPBEXexcBad9 6 2 3" xfId="10798" xr:uid="{18998AC9-B79B-4B30-84C2-0425CC8B911C}"/>
    <cellStyle name="SAPBEXexcBad9 6 2 3 2" xfId="22253" xr:uid="{78B18270-D2C3-49B5-96EB-028C2F600974}"/>
    <cellStyle name="SAPBEXexcBad9 6 2 3 3" xfId="34337" xr:uid="{33149C47-860D-4264-9D22-701841DBEE1F}"/>
    <cellStyle name="SAPBEXexcBad9 6 2 4" xfId="12271" xr:uid="{65F590A1-7C3B-4DB4-BE15-5FC8FC586315}"/>
    <cellStyle name="SAPBEXexcBad9 6 2 4 2" xfId="23726" xr:uid="{376F95B8-3AC3-42F9-B8B0-3BB4291B14D4}"/>
    <cellStyle name="SAPBEXexcBad9 6 2 4 3" xfId="35241" xr:uid="{CEE4D138-38C2-4495-9D46-9E3FD176452F}"/>
    <cellStyle name="SAPBEXexcBad9 6 2 5" xfId="27203" xr:uid="{6AE7B22F-9D1D-4A9F-8CA2-380D25CADD34}"/>
    <cellStyle name="SAPBEXexcBad9 6 2 5 2" xfId="37502" xr:uid="{7B09F7EB-06FF-41D3-907C-F599128313CB}"/>
    <cellStyle name="SAPBEXexcBad9 6 2 6" xfId="19005" xr:uid="{3ED4162E-9917-4F58-B59C-3FF485921EE0}"/>
    <cellStyle name="SAPBEXexcBad9 6 2 7" xfId="31174" xr:uid="{D9F89BB9-F286-442D-8A02-E82DBEAA4C0E}"/>
    <cellStyle name="SAPBEXexcBad9 6 2 8" xfId="36813" xr:uid="{7E01D11F-ACC7-4D42-8A71-646A3EF98CBA}"/>
    <cellStyle name="SAPBEXexcBad9 6 3" xfId="9272" xr:uid="{1F9E929F-A2E9-4B3F-87B3-487CC899A5EC}"/>
    <cellStyle name="SAPBEXexcBad9 6 3 2" xfId="20727" xr:uid="{4B0DDAFA-1C33-4AA4-815B-9FBBFEECDE6B}"/>
    <cellStyle name="SAPBEXexcBad9 6 3 3" xfId="32812" xr:uid="{6E843208-021B-48F9-A834-FB7A231BC9BA}"/>
    <cellStyle name="SAPBEXexcBad9 6 4" xfId="8402" xr:uid="{10C1C4BB-110A-4580-B972-FA135254BC48}"/>
    <cellStyle name="SAPBEXexcBad9 6 4 2" xfId="19857" xr:uid="{D234E208-D229-4FE3-94BF-A39D61DC4704}"/>
    <cellStyle name="SAPBEXexcBad9 6 4 3" xfId="31942" xr:uid="{1F9CA7D2-FADC-4A46-9D88-8C23119772C8}"/>
    <cellStyle name="SAPBEXexcBad9 6 5" xfId="26017" xr:uid="{93BDD8A5-B8FC-4474-9F76-04546FC0B29A}"/>
    <cellStyle name="SAPBEXexcBad9 6 5 2" xfId="36660" xr:uid="{435C4712-957B-47FC-814F-B74B1A884D10}"/>
    <cellStyle name="SAPBEXexcBad9 6 6" xfId="17778" xr:uid="{4D39035B-5742-47C0-A428-A502355297BB}"/>
    <cellStyle name="SAPBEXexcBad9 6 7" xfId="30204" xr:uid="{08ABBE07-4FDD-4E1B-93C5-69E722B916B7}"/>
    <cellStyle name="SAPBEXexcBad9 6 8" xfId="29189" xr:uid="{BAD1203A-0874-4D42-96B1-2F34F20286CB}"/>
    <cellStyle name="SAPBEXexcBad9 7" xfId="6597" xr:uid="{CFE5B113-4500-4668-878A-05828FFA0238}"/>
    <cellStyle name="SAPBEXexcBad9 7 2" xfId="10391" xr:uid="{37DA5C03-95AE-4C1D-BD4B-20A92FC2C367}"/>
    <cellStyle name="SAPBEXexcBad9 7 2 2" xfId="21846" xr:uid="{2CC21930-2C39-4B3F-82A9-AEBDF72D0F4D}"/>
    <cellStyle name="SAPBEXexcBad9 7 2 3" xfId="33930" xr:uid="{9BD9ED53-67AF-4FCD-873E-472CAE79D7CE}"/>
    <cellStyle name="SAPBEXexcBad9 7 3" xfId="11507" xr:uid="{1467A4FB-7A96-498A-899C-AE24BB3F781A}"/>
    <cellStyle name="SAPBEXexcBad9 7 3 2" xfId="22962" xr:uid="{37CC626D-4648-47DE-BE48-1932A33DE40F}"/>
    <cellStyle name="SAPBEXexcBad9 7 3 3" xfId="34747" xr:uid="{4051E767-582C-4A60-B01C-22B63C482233}"/>
    <cellStyle name="SAPBEXexcBad9 7 4" xfId="26370" xr:uid="{42E0AC95-63A9-42AC-96EF-43152473E18D}"/>
    <cellStyle name="SAPBEXexcBad9 7 4 2" xfId="36934" xr:uid="{D26041B0-F064-48EB-A45E-2B9D0BE6052B}"/>
    <cellStyle name="SAPBEXexcBad9 7 5" xfId="18193" xr:uid="{479D70FA-9E2A-401A-B0E3-2EF8AED4EC1A}"/>
    <cellStyle name="SAPBEXexcBad9 7 6" xfId="30574" xr:uid="{F02768CD-2E6F-452D-AC46-84356DDB0793}"/>
    <cellStyle name="SAPBEXexcBad9 7 7" xfId="19354" xr:uid="{2E883B22-D070-4E32-A1BB-5057770D5CB7}"/>
    <cellStyle name="SAPBEXexcBad9 8" xfId="6968" xr:uid="{81DDC1B5-3DF2-45E8-9542-B6E2E9343004}"/>
    <cellStyle name="SAPBEXexcBad9 8 2" xfId="9763" xr:uid="{8BD75A21-6011-477E-9BC3-7B500CDB0299}"/>
    <cellStyle name="SAPBEXexcBad9 8 2 2" xfId="21218" xr:uid="{9127DF42-A10D-4B45-B153-D9948B24C2AD}"/>
    <cellStyle name="SAPBEXexcBad9 8 2 3" xfId="33303" xr:uid="{8F7F265A-7FB5-4396-AABE-C883F631B125}"/>
    <cellStyle name="SAPBEXexcBad9 8 3" xfId="10486" xr:uid="{A786EE72-C7E3-4235-A613-98890A3D2F8F}"/>
    <cellStyle name="SAPBEXexcBad9 8 3 2" xfId="21941" xr:uid="{1D02A7AB-D7A3-4E2C-BBF7-95C876459E9F}"/>
    <cellStyle name="SAPBEXexcBad9 8 3 3" xfId="34025" xr:uid="{1E1FBB0C-A011-4FF1-A7AB-032F409A3E62}"/>
    <cellStyle name="SAPBEXexcBad9 8 4" xfId="11828" xr:uid="{C332A0C5-742D-4525-A979-FEDD0BEA010D}"/>
    <cellStyle name="SAPBEXexcBad9 8 4 2" xfId="23283" xr:uid="{50603000-C2E6-4210-851A-D2BA17D4B06D}"/>
    <cellStyle name="SAPBEXexcBad9 8 4 3" xfId="34935" xr:uid="{D4C81461-4C53-4123-9EAC-52CFC323F81D}"/>
    <cellStyle name="SAPBEXexcBad9 8 5" xfId="26693" xr:uid="{DF5A7584-798D-4E86-8D59-BEF9657B28A2}"/>
    <cellStyle name="SAPBEXexcBad9 8 5 2" xfId="37132" xr:uid="{88010FA1-9743-4D8D-AD15-D18ED6CA7372}"/>
    <cellStyle name="SAPBEXexcBad9 8 6" xfId="18534" xr:uid="{0E1170EB-2610-4095-9907-3585E8A53EBA}"/>
    <cellStyle name="SAPBEXexcBad9 8 7" xfId="30795" xr:uid="{28C42D7A-C64B-458E-AF6B-937199369ADC}"/>
    <cellStyle name="SAPBEXexcBad9 8 8" xfId="30372" xr:uid="{7F964D6A-C39A-458C-88AA-07B2938B634A}"/>
    <cellStyle name="SAPBEXexcBad9 9" xfId="5483" xr:uid="{F0937BBF-942A-4E21-A616-65F0B0A55118}"/>
    <cellStyle name="SAPBEXexcBad9 9 2" xfId="8814" xr:uid="{22C97AD4-665A-4958-8123-8DDC7F7F8EBA}"/>
    <cellStyle name="SAPBEXexcBad9 9 2 2" xfId="20269" xr:uid="{AD0DA188-2992-4CD2-8567-F376E4EF7597}"/>
    <cellStyle name="SAPBEXexcBad9 9 2 3" xfId="32354" xr:uid="{3AB226C9-3456-4366-BF78-57896F0B2F85}"/>
    <cellStyle name="SAPBEXexcBad9 9 3" xfId="8924" xr:uid="{4F69686F-084F-4C72-B946-9353A3BB5BB7}"/>
    <cellStyle name="SAPBEXexcBad9 9 3 2" xfId="20379" xr:uid="{7D30D48A-03F8-4405-960A-53DC93A246A5}"/>
    <cellStyle name="SAPBEXexcBad9 9 3 3" xfId="32464" xr:uid="{5A73ED91-0183-47D8-AD66-71C0C1A09603}"/>
    <cellStyle name="SAPBEXexcBad9 9 4" xfId="25542" xr:uid="{0B0D4594-6072-4BF7-B7C2-D3EE58F2935E}"/>
    <cellStyle name="SAPBEXexcBad9 9 4 2" xfId="36327" xr:uid="{DB1BAAD9-4255-432C-B16A-8CD90F3AF657}"/>
    <cellStyle name="SAPBEXexcBad9 9 5" xfId="17267" xr:uid="{F6F8B763-72FE-4559-8D0F-EDCEA34DC97E}"/>
    <cellStyle name="SAPBEXexcBad9 9 6" xfId="29783" xr:uid="{3CFD96FA-C9FC-4AC0-AFE4-5A71491E14FE}"/>
    <cellStyle name="SAPBEXexcBad9 9 7" xfId="29221" xr:uid="{E6ACEC45-05FA-4EAF-8125-A16E6F96410A}"/>
    <cellStyle name="SAPBEXexcBad9 9 8" xfId="14032" xr:uid="{1C1E282C-73B8-497D-A0A3-7253A8767CFC}"/>
    <cellStyle name="SAPBEXexcCritical4" xfId="2261" xr:uid="{6F8C80E1-C7D7-4F4D-88BC-791A571B436A}"/>
    <cellStyle name="SAPBEXexcCritical4 10" xfId="3967" xr:uid="{4B48AB33-A51C-4C70-B92A-014E8D3B777C}"/>
    <cellStyle name="SAPBEXexcCritical4 10 2" xfId="15753" xr:uid="{7E7B3446-3CCB-4377-84B2-15B02F4E95F1}"/>
    <cellStyle name="SAPBEXexcCritical4 10 3" xfId="28798" xr:uid="{681C3359-05D5-441E-96B0-D21BC0A76784}"/>
    <cellStyle name="SAPBEXexcCritical4 11" xfId="24287" xr:uid="{786BA692-90CB-4AA1-873A-9DD754932E39}"/>
    <cellStyle name="SAPBEXexcCritical4 11 2" xfId="35592" xr:uid="{34D97B36-C5C5-479F-A50F-477059604E22}"/>
    <cellStyle name="SAPBEXexcCritical4 12" xfId="14102" xr:uid="{B59371BD-A41B-48B2-83AC-1DE5C2E45073}"/>
    <cellStyle name="SAPBEXexcCritical4 13" xfId="27965" xr:uid="{CD2A2F24-871E-410C-B924-AC88274C7AE8}"/>
    <cellStyle name="SAPBEXexcCritical4 2" xfId="3366" xr:uid="{AFD40FD9-1CF7-42FD-B08D-F3E59BF2597A}"/>
    <cellStyle name="SAPBEXexcCritical4 2 10" xfId="18363" xr:uid="{0CF87A4B-F7AC-4298-B330-4E8ED9E541F6}"/>
    <cellStyle name="SAPBEXexcCritical4 2 2" xfId="7191" xr:uid="{776FB947-5A8C-4C54-ABE5-9548D45346BE}"/>
    <cellStyle name="SAPBEXexcCritical4 2 2 2" xfId="9914" xr:uid="{B9E9120B-3D9E-43F6-B46D-6ACD48D8F6B2}"/>
    <cellStyle name="SAPBEXexcCritical4 2 2 2 2" xfId="21369" xr:uid="{EB40BFFC-4FE7-4F76-940C-9E4ECC52B155}"/>
    <cellStyle name="SAPBEXexcCritical4 2 2 2 3" xfId="33454" xr:uid="{E980E712-39FD-4B0F-8C16-48E5BF847930}"/>
    <cellStyle name="SAPBEXexcCritical4 2 2 3" xfId="10594" xr:uid="{9735DA2F-565C-4ABD-92EC-B6E358A0C82E}"/>
    <cellStyle name="SAPBEXexcCritical4 2 2 3 2" xfId="22049" xr:uid="{D6F8EB31-38A8-4141-A14D-7F1B7B1ACA5D}"/>
    <cellStyle name="SAPBEXexcCritical4 2 2 3 3" xfId="34133" xr:uid="{5BCC711E-4E3B-4AE5-A53E-5F1E22B9C534}"/>
    <cellStyle name="SAPBEXexcCritical4 2 2 4" xfId="11990" xr:uid="{035015CD-AF8C-4BFD-A7F7-939D1EA326D0}"/>
    <cellStyle name="SAPBEXexcCritical4 2 2 4 2" xfId="23445" xr:uid="{9D4A0750-EFDA-44D4-81DE-9E6882479092}"/>
    <cellStyle name="SAPBEXexcCritical4 2 2 4 3" xfId="35031" xr:uid="{299135EF-EF17-4660-8104-37E435CC239C}"/>
    <cellStyle name="SAPBEXexcCritical4 2 2 5" xfId="26907" xr:uid="{21B04EAC-F0F1-441E-AB1C-4BB8A1002683}"/>
    <cellStyle name="SAPBEXexcCritical4 2 2 5 2" xfId="37278" xr:uid="{482FC2AA-538F-4A3A-AEC2-4EF31F08F24B}"/>
    <cellStyle name="SAPBEXexcCritical4 2 2 6" xfId="18719" xr:uid="{F1BADB1D-266B-4D70-9638-C227C330B603}"/>
    <cellStyle name="SAPBEXexcCritical4 2 2 7" xfId="30950" xr:uid="{0662B4C1-BCE6-4331-AA38-CA0969BD0173}"/>
    <cellStyle name="SAPBEXexcCritical4 2 2 8" xfId="13649" xr:uid="{FDB05599-7866-45DD-ACB4-AB4D1EB30C3A}"/>
    <cellStyle name="SAPBEXexcCritical4 2 3" xfId="5758" xr:uid="{A6C5CF59-B10D-4B6C-92F8-AF400F31C20B}"/>
    <cellStyle name="SAPBEXexcCritical4 2 3 2" xfId="9020" xr:uid="{F1A2594C-CAF1-481B-87EF-129CC2739D2E}"/>
    <cellStyle name="SAPBEXexcCritical4 2 3 2 2" xfId="20475" xr:uid="{A3CB6A38-2A3C-4D09-9FA5-F7BEE552EF53}"/>
    <cellStyle name="SAPBEXexcCritical4 2 3 2 3" xfId="32560" xr:uid="{4A595BE3-550D-4238-A229-521EADDE8114}"/>
    <cellStyle name="SAPBEXexcCritical4 2 3 3" xfId="9238" xr:uid="{98697BC6-03D5-4EB5-8711-6454EB5AF4F9}"/>
    <cellStyle name="SAPBEXexcCritical4 2 3 3 2" xfId="20693" xr:uid="{3761F314-1282-4D34-BDF1-AA7E368E97EA}"/>
    <cellStyle name="SAPBEXexcCritical4 2 3 3 3" xfId="32778" xr:uid="{FD4341DE-1141-4B40-A5C9-EA59A01DEE9B}"/>
    <cellStyle name="SAPBEXexcCritical4 2 3 4" xfId="25736" xr:uid="{FC34F6B3-024E-42FA-9AA5-8881D3EDC927}"/>
    <cellStyle name="SAPBEXexcCritical4 2 3 4 2" xfId="36452" xr:uid="{67302F48-F303-4F59-9A95-E52CC4DFB30D}"/>
    <cellStyle name="SAPBEXexcCritical4 2 3 5" xfId="17493" xr:uid="{C74A7FDD-4E27-4022-B99E-845DD592E90D}"/>
    <cellStyle name="SAPBEXexcCritical4 2 3 6" xfId="29978" xr:uid="{C56597AB-7F6E-4076-BA74-777A6E69FD51}"/>
    <cellStyle name="SAPBEXexcCritical4 2 3 7" xfId="17672" xr:uid="{FB25308D-5891-4EBC-A8A4-912B5E1F18D8}"/>
    <cellStyle name="SAPBEXexcCritical4 2 3 8" xfId="28141" xr:uid="{5A7E64D0-D803-42A4-BA3A-94240B654648}"/>
    <cellStyle name="SAPBEXexcCritical4 2 4" xfId="5256" xr:uid="{E3E9D632-69D6-4C18-AAC5-67C2C05906F3}"/>
    <cellStyle name="SAPBEXexcCritical4 2 4 2" xfId="17040" xr:uid="{BF2DBE33-B4F8-49E1-BBF4-AC3C24927B7E}"/>
    <cellStyle name="SAPBEXexcCritical4 2 4 3" xfId="29623" xr:uid="{503D921A-CB77-4E02-8EB9-D7AF375FCDFD}"/>
    <cellStyle name="SAPBEXexcCritical4 2 5" xfId="8683" xr:uid="{7D06ED4A-86C3-4A0C-80B4-7F6826CD8939}"/>
    <cellStyle name="SAPBEXexcCritical4 2 5 2" xfId="20138" xr:uid="{6AA6CCA5-CA12-4472-AA20-C5EBCA7E0D2C}"/>
    <cellStyle name="SAPBEXexcCritical4 2 5 3" xfId="32223" xr:uid="{4D1EB8F8-EBA6-4016-A2DF-B115D0F7B66B}"/>
    <cellStyle name="SAPBEXexcCritical4 2 6" xfId="4061" xr:uid="{E68B180C-5DCB-40DC-B91B-AC60B46CE3FA}"/>
    <cellStyle name="SAPBEXexcCritical4 2 6 2" xfId="15846" xr:uid="{B24FD98C-D769-496A-875D-BB6901C09CBD}"/>
    <cellStyle name="SAPBEXexcCritical4 2 6 3" xfId="28891" xr:uid="{E4402E13-1330-4089-B99B-7542709CAE6B}"/>
    <cellStyle name="SAPBEXexcCritical4 2 7" xfId="25315" xr:uid="{865B5D04-669B-4BAA-8D80-6292C4DAE708}"/>
    <cellStyle name="SAPBEXexcCritical4 2 7 2" xfId="36161" xr:uid="{196F2FEE-C2B3-4299-B262-19BD436EBE58}"/>
    <cellStyle name="SAPBEXexcCritical4 2 8" xfId="15157" xr:uid="{98A6C076-0BA5-4CF5-B808-FEADF7FC5DDC}"/>
    <cellStyle name="SAPBEXexcCritical4 2 9" xfId="28540" xr:uid="{FFCAB8EC-39FE-4908-8EAC-764DAE5E5705}"/>
    <cellStyle name="SAPBEXexcCritical4 3" xfId="3376" xr:uid="{F066E33D-61C4-4640-A729-F54A402D4D7B}"/>
    <cellStyle name="SAPBEXexcCritical4 3 10" xfId="17469" xr:uid="{54594D1F-8B85-4341-85C6-0842A67ECECC}"/>
    <cellStyle name="SAPBEXexcCritical4 3 2" xfId="7302" xr:uid="{979E7089-B757-4301-823E-C5FB78578329}"/>
    <cellStyle name="SAPBEXexcCritical4 3 2 2" xfId="9975" xr:uid="{A82B200F-2C51-4634-8348-EFAAC52DC438}"/>
    <cellStyle name="SAPBEXexcCritical4 3 2 2 2" xfId="21430" xr:uid="{A89ADD2F-BDE0-4BAB-80A3-004785AD77CE}"/>
    <cellStyle name="SAPBEXexcCritical4 3 2 2 3" xfId="33515" xr:uid="{0CCEF90B-55DF-4205-A2B6-5164CD47D322}"/>
    <cellStyle name="SAPBEXexcCritical4 3 2 3" xfId="10702" xr:uid="{CB3E5128-934D-4ADB-BD0B-9A5BAD7325F4}"/>
    <cellStyle name="SAPBEXexcCritical4 3 2 3 2" xfId="22157" xr:uid="{B485CE80-E378-499D-9818-1186BF2030E3}"/>
    <cellStyle name="SAPBEXexcCritical4 3 2 3 3" xfId="34241" xr:uid="{263569F0-7838-46CE-A61C-FF1F6422C8FD}"/>
    <cellStyle name="SAPBEXexcCritical4 3 2 4" xfId="12086" xr:uid="{3685D6B3-C9A2-4878-A927-D5D17EE81614}"/>
    <cellStyle name="SAPBEXexcCritical4 3 2 4 2" xfId="23541" xr:uid="{DF59E574-3B08-4FF6-A632-7219D9F46442}"/>
    <cellStyle name="SAPBEXexcCritical4 3 2 4 3" xfId="35125" xr:uid="{06DCE82F-5698-4622-8370-957157B6E10E}"/>
    <cellStyle name="SAPBEXexcCritical4 3 2 5" xfId="27018" xr:uid="{0154F54B-BBA1-4187-BCCB-D544DD97EC86}"/>
    <cellStyle name="SAPBEXexcCritical4 3 2 5 2" xfId="37387" xr:uid="{6735F81C-76AB-44D5-AC75-5D0FE4578265}"/>
    <cellStyle name="SAPBEXexcCritical4 3 2 6" xfId="18820" xr:uid="{717BE5A0-6BA9-4AEB-B877-AD3296E6ADB7}"/>
    <cellStyle name="SAPBEXexcCritical4 3 2 7" xfId="31059" xr:uid="{992FC9A3-6CDB-4FBA-8EC9-DB172815E5F7}"/>
    <cellStyle name="SAPBEXexcCritical4 3 2 8" xfId="28743" xr:uid="{127402F8-C5C7-4A2A-9F6F-B449A8A7F452}"/>
    <cellStyle name="SAPBEXexcCritical4 3 3" xfId="5870" xr:uid="{017E6337-6D2D-4A9D-B0E3-074F0D8EBE68}"/>
    <cellStyle name="SAPBEXexcCritical4 3 3 2" xfId="9130" xr:uid="{BA21678D-DF5F-4BFD-BE9D-65C281D2EDB1}"/>
    <cellStyle name="SAPBEXexcCritical4 3 3 2 2" xfId="20585" xr:uid="{F155FE52-A1CF-4F7B-8767-967320636F0D}"/>
    <cellStyle name="SAPBEXexcCritical4 3 3 2 3" xfId="32670" xr:uid="{9F7CE521-B627-47F1-B567-A72FBB969AF2}"/>
    <cellStyle name="SAPBEXexcCritical4 3 3 3" xfId="8226" xr:uid="{E7C10013-D12A-47C6-9914-48094A18C1C6}"/>
    <cellStyle name="SAPBEXexcCritical4 3 3 3 2" xfId="19681" xr:uid="{95A09409-E0E2-412C-8504-7D231CAAAEEA}"/>
    <cellStyle name="SAPBEXexcCritical4 3 3 3 3" xfId="31766" xr:uid="{63543BB7-EBA5-4CDD-AF58-52CC412653D5}"/>
    <cellStyle name="SAPBEXexcCritical4 3 3 4" xfId="25832" xr:uid="{4CCF88F2-5DDD-4DFC-8FFB-2313D63495C6}"/>
    <cellStyle name="SAPBEXexcCritical4 3 3 4 2" xfId="36547" xr:uid="{73C18F8D-F93F-4E79-A9D4-EED413B757FE}"/>
    <cellStyle name="SAPBEXexcCritical4 3 3 5" xfId="17593" xr:uid="{4F6D07D5-C231-41B3-AE74-7F989A278A89}"/>
    <cellStyle name="SAPBEXexcCritical4 3 3 6" xfId="30088" xr:uid="{8BF310E9-18F0-49D6-B2AE-EDAC461CAEFA}"/>
    <cellStyle name="SAPBEXexcCritical4 3 3 7" xfId="28524" xr:uid="{7F8BA075-10C3-4880-8898-1CB9F3EA249A}"/>
    <cellStyle name="SAPBEXexcCritical4 3 3 8" xfId="31161" xr:uid="{DC1DC01B-6F1D-4E70-A833-5E1AB8BF6DE1}"/>
    <cellStyle name="SAPBEXexcCritical4 3 4" xfId="5266" xr:uid="{AD713F35-DA3E-4BE1-B56D-BC44BBFBFE57}"/>
    <cellStyle name="SAPBEXexcCritical4 3 4 2" xfId="17050" xr:uid="{B89ECB15-FE69-4E21-BFBC-CFA9E7E12AA1}"/>
    <cellStyle name="SAPBEXexcCritical4 3 4 3" xfId="29633" xr:uid="{1FB87851-2D47-47D9-B8F3-0D40E1813C19}"/>
    <cellStyle name="SAPBEXexcCritical4 3 5" xfId="8693" xr:uid="{CAF30917-0054-4E54-AFB3-DBF683CBFE61}"/>
    <cellStyle name="SAPBEXexcCritical4 3 5 2" xfId="20148" xr:uid="{806E2391-1126-498C-9BC4-72A2489B49D5}"/>
    <cellStyle name="SAPBEXexcCritical4 3 5 3" xfId="32233" xr:uid="{E926A14E-1BAE-470E-B8BA-E4D223289CD5}"/>
    <cellStyle name="SAPBEXexcCritical4 3 6" xfId="8928" xr:uid="{6A7900BB-106A-4A09-8F1C-B15BC1E368A9}"/>
    <cellStyle name="SAPBEXexcCritical4 3 6 2" xfId="20383" xr:uid="{F95AAE66-B288-43F1-A5FA-4E31D4E8EDCD}"/>
    <cellStyle name="SAPBEXexcCritical4 3 6 3" xfId="32468" xr:uid="{C51A43AC-E329-4858-ACD5-5730ECA3DE97}"/>
    <cellStyle name="SAPBEXexcCritical4 3 7" xfId="25325" xr:uid="{F1CE5158-F688-4699-8221-51993AB9AE33}"/>
    <cellStyle name="SAPBEXexcCritical4 3 7 2" xfId="36171" xr:uid="{E82EA6C1-5E5F-41C1-909A-0CCCE5FD580A}"/>
    <cellStyle name="SAPBEXexcCritical4 3 8" xfId="15167" xr:uid="{24A157AB-CAE0-4E4C-B75F-7518B08B5F59}"/>
    <cellStyle name="SAPBEXexcCritical4 3 9" xfId="28550" xr:uid="{DE153A3B-F51D-4422-8C7D-E0D3AC074478}"/>
    <cellStyle name="SAPBEXexcCritical4 4" xfId="3027" xr:uid="{B76B44B1-832A-4E42-B8EC-9DA090E2467D}"/>
    <cellStyle name="SAPBEXexcCritical4 4 10" xfId="18708" xr:uid="{A69EDD30-9895-41AD-A696-99BD914D449B}"/>
    <cellStyle name="SAPBEXexcCritical4 4 2" xfId="7559" xr:uid="{E4CB3035-D0EB-4C99-B69E-1E4666D33292}"/>
    <cellStyle name="SAPBEXexcCritical4 4 2 2" xfId="10096" xr:uid="{0EA70248-D856-4507-BE95-31479BC1FB97}"/>
    <cellStyle name="SAPBEXexcCritical4 4 2 2 2" xfId="21551" xr:uid="{33E2BE4B-DE53-4027-9923-46DEA6DF01D4}"/>
    <cellStyle name="SAPBEXexcCritical4 4 2 2 3" xfId="33635" xr:uid="{01402BCE-E089-49B9-9FE4-64F577524B2D}"/>
    <cellStyle name="SAPBEXexcCritical4 4 2 3" xfId="10870" xr:uid="{4FA3C33A-BBD0-4616-98F9-3E37609382B7}"/>
    <cellStyle name="SAPBEXexcCritical4 4 2 3 2" xfId="22325" xr:uid="{2A2721D3-4AD8-4717-9002-BAD5AB709C9E}"/>
    <cellStyle name="SAPBEXexcCritical4 4 2 3 3" xfId="34409" xr:uid="{43FEE77E-E851-437D-8EEA-014BC151681D}"/>
    <cellStyle name="SAPBEXexcCritical4 4 2 4" xfId="12343" xr:uid="{B8CE4375-2AEE-49B2-8F28-5F1AFCA5DB0C}"/>
    <cellStyle name="SAPBEXexcCritical4 4 2 4 2" xfId="23798" xr:uid="{E72C47E3-FED2-4D63-A397-6ADD0A653AA1}"/>
    <cellStyle name="SAPBEXexcCritical4 4 2 4 3" xfId="35313" xr:uid="{C9AB55B3-9EF7-4536-85A7-503ECFAE1EE3}"/>
    <cellStyle name="SAPBEXexcCritical4 4 2 5" xfId="27275" xr:uid="{B495E5BD-87DB-4B32-94E2-D7850988CB18}"/>
    <cellStyle name="SAPBEXexcCritical4 4 2 5 2" xfId="37574" xr:uid="{5BE4D167-725C-4FBE-9BAA-7F9FEC179E69}"/>
    <cellStyle name="SAPBEXexcCritical4 4 2 6" xfId="19077" xr:uid="{3F2713CF-AA72-48A3-AFEF-26A3247FCD90}"/>
    <cellStyle name="SAPBEXexcCritical4 4 2 7" xfId="31246" xr:uid="{BA47532C-C5A9-4764-8EB6-B24BEADB295D}"/>
    <cellStyle name="SAPBEXexcCritical4 4 2 8" xfId="28314" xr:uid="{E8368278-3768-4A5B-BD8F-E4FF43DB94B7}"/>
    <cellStyle name="SAPBEXexcCritical4 4 3" xfId="6128" xr:uid="{C0B6C525-8B23-4287-B44C-CDFD515B56DA}"/>
    <cellStyle name="SAPBEXexcCritical4 4 3 2" xfId="9344" xr:uid="{C9C358DC-91DE-420B-8FBB-50A97FAA22EB}"/>
    <cellStyle name="SAPBEXexcCritical4 4 3 2 2" xfId="20799" xr:uid="{D9221AC9-93D4-40D1-9D95-030511A2B70E}"/>
    <cellStyle name="SAPBEXexcCritical4 4 3 2 3" xfId="32884" xr:uid="{6C1C0FE5-E0CE-4C7F-97AC-437513E1DB7F}"/>
    <cellStyle name="SAPBEXexcCritical4 4 3 3" xfId="8398" xr:uid="{71EACE29-B589-495D-B4B9-A425FA9C73B5}"/>
    <cellStyle name="SAPBEXexcCritical4 4 3 3 2" xfId="19853" xr:uid="{C890C2C7-BF0B-485C-A4D1-A1729B93CD20}"/>
    <cellStyle name="SAPBEXexcCritical4 4 3 3 3" xfId="31938" xr:uid="{F716582A-02B3-47F7-9055-F46D45CCF4DD}"/>
    <cellStyle name="SAPBEXexcCritical4 4 3 4" xfId="26089" xr:uid="{8B031B95-E210-4806-9179-2D92D48F101D}"/>
    <cellStyle name="SAPBEXexcCritical4 4 3 4 2" xfId="36732" xr:uid="{D0EAE870-82DB-4A40-85FF-79A5F3565E82}"/>
    <cellStyle name="SAPBEXexcCritical4 4 3 5" xfId="17850" xr:uid="{D87D2B36-B8D5-4556-B0B5-0CBD92B1C6B6}"/>
    <cellStyle name="SAPBEXexcCritical4 4 3 6" xfId="30276" xr:uid="{B6BA7914-7E9A-45B7-B1CD-27A71D8535D5}"/>
    <cellStyle name="SAPBEXexcCritical4 4 3 7" xfId="30710" xr:uid="{D168BD51-66D2-422E-AD82-85DCB2B87B4C}"/>
    <cellStyle name="SAPBEXexcCritical4 4 3 8" xfId="13927" xr:uid="{AC789776-BB5D-4A83-B019-1F573CCEF8F4}"/>
    <cellStyle name="SAPBEXexcCritical4 4 4" xfId="4920" xr:uid="{06893F53-02E3-4255-9AC9-00E895DFDB50}"/>
    <cellStyle name="SAPBEXexcCritical4 4 4 2" xfId="16704" xr:uid="{BAA5BAAC-8790-4994-9693-DF0E2C14209B}"/>
    <cellStyle name="SAPBEXexcCritical4 4 4 3" xfId="29387" xr:uid="{AB787472-E48E-48C0-93EF-8555E9F98958}"/>
    <cellStyle name="SAPBEXexcCritical4 4 5" xfId="8417" xr:uid="{A01D58F3-3A1C-44AA-B327-1153759F9C26}"/>
    <cellStyle name="SAPBEXexcCritical4 4 5 2" xfId="19872" xr:uid="{3768AACB-F53B-4CA2-916A-D83B7495607D}"/>
    <cellStyle name="SAPBEXexcCritical4 4 5 3" xfId="31957" xr:uid="{60E16CAC-76AD-464A-8D3B-C9A44A602054}"/>
    <cellStyle name="SAPBEXexcCritical4 4 6" xfId="9833" xr:uid="{F4C788B5-3813-499C-B236-AFCEB71EEBF7}"/>
    <cellStyle name="SAPBEXexcCritical4 4 6 2" xfId="21288" xr:uid="{B453CB9D-4301-41EB-BCB5-EA431AF07E92}"/>
    <cellStyle name="SAPBEXexcCritical4 4 6 3" xfId="33373" xr:uid="{A0851910-22F8-416D-8E67-A927F7A6B35D}"/>
    <cellStyle name="SAPBEXexcCritical4 4 7" xfId="24979" xr:uid="{F06385B7-5C2B-4D97-9A4B-46FF2D624098}"/>
    <cellStyle name="SAPBEXexcCritical4 4 7 2" xfId="35925" xr:uid="{098E8400-DB31-4B88-BA91-D86ABE57402D}"/>
    <cellStyle name="SAPBEXexcCritical4 4 8" xfId="14820" xr:uid="{99E6ED18-1709-4C98-B979-C11BC1BBFE6B}"/>
    <cellStyle name="SAPBEXexcCritical4 4 9" xfId="28308" xr:uid="{548CA54C-121C-476B-8575-DB532D26B5CF}"/>
    <cellStyle name="SAPBEXexcCritical4 5" xfId="3110" xr:uid="{A39C35D6-6A90-442E-8ED8-2EA11D915BFA}"/>
    <cellStyle name="SAPBEXexcCritical4 5 10" xfId="13965" xr:uid="{61AB4B55-4B25-41DB-9F04-29558FAE5B68}"/>
    <cellStyle name="SAPBEXexcCritical4 5 2" xfId="7743" xr:uid="{93A508C5-3798-4DC0-A6F9-6203FA3555EC}"/>
    <cellStyle name="SAPBEXexcCritical4 5 2 2" xfId="10180" xr:uid="{3BB86DEE-EBE5-4D15-B723-935D210EB230}"/>
    <cellStyle name="SAPBEXexcCritical4 5 2 2 2" xfId="21635" xr:uid="{926D0E4D-7F21-42B0-BBA3-DDB85EFB31BA}"/>
    <cellStyle name="SAPBEXexcCritical4 5 2 2 3" xfId="33719" xr:uid="{07F1A65B-F0FB-479B-AEDC-89B7A25A4C41}"/>
    <cellStyle name="SAPBEXexcCritical4 5 2 3" xfId="10957" xr:uid="{80964F6D-2AB2-43DD-9B8D-3A719DE6B70F}"/>
    <cellStyle name="SAPBEXexcCritical4 5 2 3 2" xfId="22412" xr:uid="{10804291-0FF8-4124-BDBA-7945AF0ED247}"/>
    <cellStyle name="SAPBEXexcCritical4 5 2 3 3" xfId="34496" xr:uid="{E1C886F0-D2C8-49FA-842E-82143F8F0CC2}"/>
    <cellStyle name="SAPBEXexcCritical4 5 2 4" xfId="12518" xr:uid="{DC2FD9A3-88BF-4879-BF71-A0010E67D3EA}"/>
    <cellStyle name="SAPBEXexcCritical4 5 2 4 2" xfId="23973" xr:uid="{70A3974A-F2A8-45F0-93FF-2E23955A8C00}"/>
    <cellStyle name="SAPBEXexcCritical4 5 2 4 3" xfId="35426" xr:uid="{A31E5F1F-45EE-4F60-807B-AC60A27659D5}"/>
    <cellStyle name="SAPBEXexcCritical4 5 2 5" xfId="27450" xr:uid="{996574A5-99F9-4391-9B97-D7D0B432C38F}"/>
    <cellStyle name="SAPBEXexcCritical4 5 2 5 2" xfId="37685" xr:uid="{7CED62CF-9050-4CFE-A571-01C625122409}"/>
    <cellStyle name="SAPBEXexcCritical4 5 2 6" xfId="19254" xr:uid="{7086ACFF-4E83-4E72-96AD-5FC1FD76590B}"/>
    <cellStyle name="SAPBEXexcCritical4 5 2 7" xfId="31368" xr:uid="{74C6758C-6AA2-40F9-8F91-CF47768B3279}"/>
    <cellStyle name="SAPBEXexcCritical4 5 2 8" xfId="28152" xr:uid="{42C9DF09-35A3-4855-83ED-F73AD9C7D857}"/>
    <cellStyle name="SAPBEXexcCritical4 5 3" xfId="6312" xr:uid="{8E813C8B-1A9A-4FD9-BA75-6E04FBC63405}"/>
    <cellStyle name="SAPBEXexcCritical4 5 3 2" xfId="9480" xr:uid="{5C8F42DD-C4E2-43B1-9D54-FAD8EFA07A0C}"/>
    <cellStyle name="SAPBEXexcCritical4 5 3 2 2" xfId="20935" xr:uid="{C38CF2A3-CFF7-493C-9C3E-FF73FA0BF690}"/>
    <cellStyle name="SAPBEXexcCritical4 5 3 2 3" xfId="33020" xr:uid="{55CDAD0D-C555-4618-94AA-E711ED570A9E}"/>
    <cellStyle name="SAPBEXexcCritical4 5 3 3" xfId="9559" xr:uid="{8D2C77E8-068B-4F2D-A879-4245733F5D4B}"/>
    <cellStyle name="SAPBEXexcCritical4 5 3 3 2" xfId="21014" xr:uid="{F5EFCF0A-B03A-4ACA-91B7-1922A8F4E6C1}"/>
    <cellStyle name="SAPBEXexcCritical4 5 3 3 3" xfId="33099" xr:uid="{66EF87DA-D00C-4780-A75D-1F8662E93056}"/>
    <cellStyle name="SAPBEXexcCritical4 5 3 4" xfId="26264" xr:uid="{2366B7C3-5B80-4F9F-8B85-7F2DBD9B16FB}"/>
    <cellStyle name="SAPBEXexcCritical4 5 3 4 2" xfId="36844" xr:uid="{18C2749E-EDFD-4CC7-A707-3BFC26A81EBF}"/>
    <cellStyle name="SAPBEXexcCritical4 5 3 5" xfId="18029" xr:uid="{F3F9F2A3-09BB-4A18-BF17-C6E9256EE5EB}"/>
    <cellStyle name="SAPBEXexcCritical4 5 3 6" xfId="30401" xr:uid="{36C4EA0E-02C5-4FB0-A6DB-F5681F7CD621}"/>
    <cellStyle name="SAPBEXexcCritical4 5 3 7" xfId="35404" xr:uid="{63693B10-0D76-483B-B6EE-12196461F406}"/>
    <cellStyle name="SAPBEXexcCritical4 5 3 8" xfId="28643" xr:uid="{7C87DA50-00BE-4FBB-B187-FD4E890110A4}"/>
    <cellStyle name="SAPBEXexcCritical4 5 4" xfId="5003" xr:uid="{065BCACC-6D5E-4DAC-997E-E9713226F385}"/>
    <cellStyle name="SAPBEXexcCritical4 5 4 2" xfId="16787" xr:uid="{A81B0D54-FBC8-4EB7-8DA8-C33A8C55D2C7}"/>
    <cellStyle name="SAPBEXexcCritical4 5 4 3" xfId="29435" xr:uid="{FF586E58-5C99-49B3-A256-0D14CDD225D9}"/>
    <cellStyle name="SAPBEXexcCritical4 5 5" xfId="8468" xr:uid="{83CC13FA-8741-47B4-AB68-EC18ACBE1EAF}"/>
    <cellStyle name="SAPBEXexcCritical4 5 5 2" xfId="19923" xr:uid="{023AA89D-2697-4263-A103-2FF56C46DAC1}"/>
    <cellStyle name="SAPBEXexcCritical4 5 5 3" xfId="32008" xr:uid="{868F4A07-E3C1-4AB2-8A44-670A9C1F2637}"/>
    <cellStyle name="SAPBEXexcCritical4 5 6" xfId="9255" xr:uid="{1BA0ADE2-ED4C-476A-A54A-2F51C7DB888B}"/>
    <cellStyle name="SAPBEXexcCritical4 5 6 2" xfId="20710" xr:uid="{C541C26D-9140-4BAA-8B4F-BA1D0955057B}"/>
    <cellStyle name="SAPBEXexcCritical4 5 6 3" xfId="32795" xr:uid="{461E8E36-0A68-4822-BCD9-387E1AC7B2EA}"/>
    <cellStyle name="SAPBEXexcCritical4 5 7" xfId="25062" xr:uid="{A3BD5E2A-8C13-433B-A492-2DD1DBE07B99}"/>
    <cellStyle name="SAPBEXexcCritical4 5 7 2" xfId="35974" xr:uid="{8B1CCC69-256C-4AD7-9119-CDDACEAF7432}"/>
    <cellStyle name="SAPBEXexcCritical4 5 8" xfId="14903" xr:uid="{44C7ADAA-EC36-457A-AB63-0E6BF84BADA8}"/>
    <cellStyle name="SAPBEXexcCritical4 5 9" xfId="28351" xr:uid="{E7C04C8C-2420-4EC9-B491-9FC4F555A55E}"/>
    <cellStyle name="SAPBEXexcCritical4 6" xfId="6598" xr:uid="{BD9D113F-B0E0-450C-A620-C59C6117D4D4}"/>
    <cellStyle name="SAPBEXexcCritical4 6 2" xfId="10392" xr:uid="{634C05F6-2BAE-44A7-8238-6C588EB8E85B}"/>
    <cellStyle name="SAPBEXexcCritical4 6 2 2" xfId="21847" xr:uid="{3930C6D0-0EDF-4163-8988-8BB84EFF1456}"/>
    <cellStyle name="SAPBEXexcCritical4 6 2 3" xfId="33931" xr:uid="{9137B52D-3F39-4BD7-A8F1-0E1B1863D1F9}"/>
    <cellStyle name="SAPBEXexcCritical4 6 3" xfId="11508" xr:uid="{302F6728-7FBC-46DC-99D4-77022CA5E33E}"/>
    <cellStyle name="SAPBEXexcCritical4 6 3 2" xfId="22963" xr:uid="{764ED590-F840-455E-A052-F2504B5970EA}"/>
    <cellStyle name="SAPBEXexcCritical4 6 3 3" xfId="34748" xr:uid="{E475140C-5A74-477C-877B-D46FF73B7B13}"/>
    <cellStyle name="SAPBEXexcCritical4 6 4" xfId="26371" xr:uid="{EBB6E390-53A6-4143-A5C5-561BFC45EDFB}"/>
    <cellStyle name="SAPBEXexcCritical4 6 4 2" xfId="36935" xr:uid="{C9C02B2D-F946-4A4B-907E-25AE4D1DF3A6}"/>
    <cellStyle name="SAPBEXexcCritical4 6 5" xfId="18194" xr:uid="{9C2B6C68-217B-4998-8B27-7B0BA9F6B391}"/>
    <cellStyle name="SAPBEXexcCritical4 6 6" xfId="30575" xr:uid="{283A4E96-4A60-4B00-91C0-8A008EEC806D}"/>
    <cellStyle name="SAPBEXexcCritical4 6 7" xfId="35414" xr:uid="{1D23B7FA-DA16-44B6-A3DD-6741BE406589}"/>
    <cellStyle name="SAPBEXexcCritical4 7" xfId="6969" xr:uid="{D6908D54-4C3E-4C4B-B332-9CFB4C54B70A}"/>
    <cellStyle name="SAPBEXexcCritical4 7 2" xfId="9764" xr:uid="{2B4CEEB0-4CAD-4682-B347-123EE0236519}"/>
    <cellStyle name="SAPBEXexcCritical4 7 2 2" xfId="21219" xr:uid="{4892ECCB-6377-4C26-9AF0-483346F45091}"/>
    <cellStyle name="SAPBEXexcCritical4 7 2 3" xfId="33304" xr:uid="{708C8C4C-D084-4AAA-B693-B970AFB42A33}"/>
    <cellStyle name="SAPBEXexcCritical4 7 3" xfId="10487" xr:uid="{C7EAA23A-E8A2-42ED-8817-EF7BB0103432}"/>
    <cellStyle name="SAPBEXexcCritical4 7 3 2" xfId="21942" xr:uid="{FD8C364B-63AA-4E35-982E-3ADFA4F67BA1}"/>
    <cellStyle name="SAPBEXexcCritical4 7 3 3" xfId="34026" xr:uid="{E29CA506-B054-4CB6-AEAE-F962B5B8FEE5}"/>
    <cellStyle name="SAPBEXexcCritical4 7 4" xfId="11829" xr:uid="{69D38430-EB4D-4CF1-9DC5-FE0023ECE900}"/>
    <cellStyle name="SAPBEXexcCritical4 7 4 2" xfId="23284" xr:uid="{C65E3AE5-4C24-4976-9B2B-39445275DBE3}"/>
    <cellStyle name="SAPBEXexcCritical4 7 4 3" xfId="34936" xr:uid="{B6E40952-64E4-4A7A-8BF8-BADCA492A1FE}"/>
    <cellStyle name="SAPBEXexcCritical4 7 5" xfId="26694" xr:uid="{53CA8CE0-67F6-4D64-9D5E-6EEBE4E7100F}"/>
    <cellStyle name="SAPBEXexcCritical4 7 5 2" xfId="37133" xr:uid="{7DF998F8-2486-4C09-B6F0-3FC92475A87C}"/>
    <cellStyle name="SAPBEXexcCritical4 7 6" xfId="18535" xr:uid="{D97A3108-C41C-439C-B27F-7159D8B1382A}"/>
    <cellStyle name="SAPBEXexcCritical4 7 7" xfId="30796" xr:uid="{C1C59601-C4C7-4602-A4C6-877D28193EEF}"/>
    <cellStyle name="SAPBEXexcCritical4 7 8" xfId="13681" xr:uid="{85B03893-82B5-42C8-9B96-5ACF8B62C676}"/>
    <cellStyle name="SAPBEXexcCritical4 8" xfId="5484" xr:uid="{677FC52F-9E55-4D5B-827B-A882DB3B3C85}"/>
    <cellStyle name="SAPBEXexcCritical4 8 2" xfId="8815" xr:uid="{E23F2E92-AD7E-4ED8-BF1C-B456133516EF}"/>
    <cellStyle name="SAPBEXexcCritical4 8 2 2" xfId="20270" xr:uid="{4E955765-FAD5-401F-9420-7BC39CFAE32D}"/>
    <cellStyle name="SAPBEXexcCritical4 8 2 3" xfId="32355" xr:uid="{FF4243BF-8FA8-4968-B3A0-0060DED5CE5C}"/>
    <cellStyle name="SAPBEXexcCritical4 8 3" xfId="8649" xr:uid="{ABEDDD48-6BF6-4351-8FEC-7A5186E91994}"/>
    <cellStyle name="SAPBEXexcCritical4 8 3 2" xfId="20104" xr:uid="{3F1286BB-781F-43C5-9B55-908A270486AE}"/>
    <cellStyle name="SAPBEXexcCritical4 8 3 3" xfId="32189" xr:uid="{91B90134-2DC0-4D50-ABC0-1DFCEEFEB13E}"/>
    <cellStyle name="SAPBEXexcCritical4 8 4" xfId="25543" xr:uid="{3C5142A3-B575-487C-900E-06B1BBCF3CDD}"/>
    <cellStyle name="SAPBEXexcCritical4 8 4 2" xfId="36328" xr:uid="{826DD1F2-4B83-4854-AB30-1F8072284A93}"/>
    <cellStyle name="SAPBEXexcCritical4 8 5" xfId="17268" xr:uid="{8790DC50-82BF-4265-B262-F446561D2F1A}"/>
    <cellStyle name="SAPBEXexcCritical4 8 6" xfId="29784" xr:uid="{20EFE992-CABB-470C-B74A-F21CE4B99905}"/>
    <cellStyle name="SAPBEXexcCritical4 8 7" xfId="36650" xr:uid="{A25FFF5A-6E1C-46C7-91EB-5BD2DE69835C}"/>
    <cellStyle name="SAPBEXexcCritical4 8 8" xfId="28714" xr:uid="{D5C38B0D-6340-4822-B917-564FAB5141EF}"/>
    <cellStyle name="SAPBEXexcCritical4 9" xfId="4203" xr:uid="{078AA356-AE33-4A43-9EDD-42BD6FC59F2E}"/>
    <cellStyle name="SAPBEXexcCritical4 9 2" xfId="15988" xr:uid="{5B9823CD-315C-4B6C-8884-A217D3D69C9A}"/>
    <cellStyle name="SAPBEXexcCritical4 9 3" xfId="29033" xr:uid="{9D3C8EF4-A1EB-4181-8026-86A4905425C8}"/>
    <cellStyle name="SAPBEXexcCritical5" xfId="2262" xr:uid="{EDE75AC5-2303-4AA5-8763-50E68D8C07F6}"/>
    <cellStyle name="SAPBEXexcCritical5 10" xfId="3968" xr:uid="{A8C70348-10F7-497A-A777-025BBF9C1040}"/>
    <cellStyle name="SAPBEXexcCritical5 10 2" xfId="15754" xr:uid="{0DF5065C-9687-4CE4-AB6B-647B345B7E8F}"/>
    <cellStyle name="SAPBEXexcCritical5 10 3" xfId="28799" xr:uid="{3FB21D7C-79A0-46C8-A94C-AF5D19B6B028}"/>
    <cellStyle name="SAPBEXexcCritical5 11" xfId="24288" xr:uid="{5F68452A-E899-4B75-8410-7223D329E2A4}"/>
    <cellStyle name="SAPBEXexcCritical5 11 2" xfId="35593" xr:uid="{83452F35-A149-4589-AED8-A996E1A8652F}"/>
    <cellStyle name="SAPBEXexcCritical5 12" xfId="14103" xr:uid="{27BCB6A4-9E79-45FB-BAC0-8A0848BE7B01}"/>
    <cellStyle name="SAPBEXexcCritical5 13" xfId="27966" xr:uid="{329E898F-A475-4021-AF8E-F7A285C456C8}"/>
    <cellStyle name="SAPBEXexcCritical5 2" xfId="3217" xr:uid="{D032923C-7A0E-430D-AD31-CE7980C4E1A8}"/>
    <cellStyle name="SAPBEXexcCritical5 2 10" xfId="27821" xr:uid="{B3B09B56-FD93-4723-A888-CE38DED77083}"/>
    <cellStyle name="SAPBEXexcCritical5 2 2" xfId="7192" xr:uid="{2BFDA56A-AF8E-4D7B-8E9C-945B31A290C3}"/>
    <cellStyle name="SAPBEXexcCritical5 2 2 2" xfId="9915" xr:uid="{8164D9B5-B9F8-4A15-A548-B653FF4691CA}"/>
    <cellStyle name="SAPBEXexcCritical5 2 2 2 2" xfId="21370" xr:uid="{60F05513-F628-45B0-9935-FB535FB95B9D}"/>
    <cellStyle name="SAPBEXexcCritical5 2 2 2 3" xfId="33455" xr:uid="{B3BABD64-B1C1-4B5F-984D-0F3DFA638CFD}"/>
    <cellStyle name="SAPBEXexcCritical5 2 2 3" xfId="10595" xr:uid="{2DACCBA7-65CB-4002-86DA-091ABC689E64}"/>
    <cellStyle name="SAPBEXexcCritical5 2 2 3 2" xfId="22050" xr:uid="{1CC02F89-35C4-4369-9789-A3160470793B}"/>
    <cellStyle name="SAPBEXexcCritical5 2 2 3 3" xfId="34134" xr:uid="{1404BC07-23D1-4661-B743-5D8D73F9DDE9}"/>
    <cellStyle name="SAPBEXexcCritical5 2 2 4" xfId="11991" xr:uid="{C2A90CD6-F168-4C18-9833-CC1B6FB5D977}"/>
    <cellStyle name="SAPBEXexcCritical5 2 2 4 2" xfId="23446" xr:uid="{C8B016D7-5DFA-4224-8279-6E51C0964F22}"/>
    <cellStyle name="SAPBEXexcCritical5 2 2 4 3" xfId="35032" xr:uid="{35E2799E-D4F4-4FE7-AC1F-C0741141AAC9}"/>
    <cellStyle name="SAPBEXexcCritical5 2 2 5" xfId="26908" xr:uid="{F5BE6FA0-21B0-4D56-84CF-946C75DDD2CD}"/>
    <cellStyle name="SAPBEXexcCritical5 2 2 5 2" xfId="37279" xr:uid="{97E5E0E7-4DC4-4A0E-A4ED-49BBFC1C0908}"/>
    <cellStyle name="SAPBEXexcCritical5 2 2 6" xfId="18720" xr:uid="{9B3E7371-EB52-4EE6-A13C-2659CBF0DE78}"/>
    <cellStyle name="SAPBEXexcCritical5 2 2 7" xfId="30951" xr:uid="{4204D42D-230C-48D7-8E33-1CB39D38260E}"/>
    <cellStyle name="SAPBEXexcCritical5 2 2 8" xfId="13937" xr:uid="{471E5596-F263-4F3A-90E3-693F53859104}"/>
    <cellStyle name="SAPBEXexcCritical5 2 3" xfId="5759" xr:uid="{EEA3C00D-024C-4CBA-8163-A31B8C006DD6}"/>
    <cellStyle name="SAPBEXexcCritical5 2 3 2" xfId="9021" xr:uid="{AC815A48-306D-4DCA-A386-01AAAC534CD7}"/>
    <cellStyle name="SAPBEXexcCritical5 2 3 2 2" xfId="20476" xr:uid="{D6435BD4-D32A-4371-A76B-CD410BE681C3}"/>
    <cellStyle name="SAPBEXexcCritical5 2 3 2 3" xfId="32561" xr:uid="{53AA424D-E1D4-46C4-A1E2-68192D344D4F}"/>
    <cellStyle name="SAPBEXexcCritical5 2 3 3" xfId="10032" xr:uid="{63E68CBC-1B11-48B5-A990-6C07794B590A}"/>
    <cellStyle name="SAPBEXexcCritical5 2 3 3 2" xfId="21487" xr:uid="{FC2F1A57-4BFD-4418-86A7-B5B57DCF9701}"/>
    <cellStyle name="SAPBEXexcCritical5 2 3 3 3" xfId="33571" xr:uid="{098454B1-25C1-412C-B8CF-92DDBF8584E0}"/>
    <cellStyle name="SAPBEXexcCritical5 2 3 4" xfId="25737" xr:uid="{42C6060D-ACC7-44E8-8192-8C4F3AB433AA}"/>
    <cellStyle name="SAPBEXexcCritical5 2 3 4 2" xfId="36453" xr:uid="{DAD81138-B272-4968-B9DF-8A0AF3D1379A}"/>
    <cellStyle name="SAPBEXexcCritical5 2 3 5" xfId="17494" xr:uid="{F51B6C71-5892-435E-8E42-B60F45920081}"/>
    <cellStyle name="SAPBEXexcCritical5 2 3 6" xfId="29979" xr:uid="{DE8960DF-D383-444B-BC9E-C6E135373754}"/>
    <cellStyle name="SAPBEXexcCritical5 2 3 7" xfId="35946" xr:uid="{344954E1-96D6-4118-AA5A-0B9D05445CAB}"/>
    <cellStyle name="SAPBEXexcCritical5 2 3 8" xfId="35721" xr:uid="{11EEB97D-62FC-495D-B39F-F51E162793B2}"/>
    <cellStyle name="SAPBEXexcCritical5 2 4" xfId="5109" xr:uid="{4F68B349-5D50-4C99-8BE8-47E9B5C59755}"/>
    <cellStyle name="SAPBEXexcCritical5 2 4 2" xfId="16893" xr:uid="{2185417D-4B98-4477-951C-7C5F7F1ED2AA}"/>
    <cellStyle name="SAPBEXexcCritical5 2 4 3" xfId="29541" xr:uid="{84E35D2D-CB6E-4642-88E8-7B84895C3B04}"/>
    <cellStyle name="SAPBEXexcCritical5 2 5" xfId="8574" xr:uid="{6AEE44D0-FBB2-4A24-BEC0-E6D4AD8D969D}"/>
    <cellStyle name="SAPBEXexcCritical5 2 5 2" xfId="20029" xr:uid="{9D93C4B0-E4A2-4140-AB76-07CE34F83E71}"/>
    <cellStyle name="SAPBEXexcCritical5 2 5 3" xfId="32114" xr:uid="{8BDE2AD2-1346-4152-9A16-79027CF9249E}"/>
    <cellStyle name="SAPBEXexcCritical5 2 6" xfId="8151" xr:uid="{D3534F7C-AA52-495F-B7C4-2E943DFA858C}"/>
    <cellStyle name="SAPBEXexcCritical5 2 6 2" xfId="19606" xr:uid="{3A50A521-38D8-4006-BBA7-FF0F1CE95AE6}"/>
    <cellStyle name="SAPBEXexcCritical5 2 6 3" xfId="31691" xr:uid="{0F96E736-CB39-46AA-8419-73947A18D71B}"/>
    <cellStyle name="SAPBEXexcCritical5 2 7" xfId="25168" xr:uid="{5E0A51B6-4A3F-4647-9E12-EBEC5733A3F5}"/>
    <cellStyle name="SAPBEXexcCritical5 2 7 2" xfId="36080" xr:uid="{D38FBF6C-B27F-426F-BB26-8DAB1E902280}"/>
    <cellStyle name="SAPBEXexcCritical5 2 8" xfId="15009" xr:uid="{9559EAD1-A054-4A99-8C2D-A5C317E5E42C}"/>
    <cellStyle name="SAPBEXexcCritical5 2 9" xfId="28457" xr:uid="{0E0B79DE-A36A-446F-9771-FA92D775E4CD}"/>
    <cellStyle name="SAPBEXexcCritical5 3" xfId="3150" xr:uid="{7E91F0F7-85E9-4938-B43F-B844223958F5}"/>
    <cellStyle name="SAPBEXexcCritical5 3 10" xfId="13896" xr:uid="{71DABEE1-1742-4790-8C3E-E0E35CDED5C5}"/>
    <cellStyle name="SAPBEXexcCritical5 3 2" xfId="7303" xr:uid="{ECD3450E-8BD5-4BD5-834A-5794766B3A1A}"/>
    <cellStyle name="SAPBEXexcCritical5 3 2 2" xfId="9976" xr:uid="{E23DE9E5-1C0C-4BC3-B504-105ACA8A5E68}"/>
    <cellStyle name="SAPBEXexcCritical5 3 2 2 2" xfId="21431" xr:uid="{0E594527-F907-48B2-B540-32A8A64A015B}"/>
    <cellStyle name="SAPBEXexcCritical5 3 2 2 3" xfId="33516" xr:uid="{A00CCEC7-8EDF-4E05-9C6F-C5F1D83059AF}"/>
    <cellStyle name="SAPBEXexcCritical5 3 2 3" xfId="10703" xr:uid="{3CEDE754-E306-425D-85B1-3584EBB20C73}"/>
    <cellStyle name="SAPBEXexcCritical5 3 2 3 2" xfId="22158" xr:uid="{D3CDC332-D42B-45D5-A662-658C27C0CEB8}"/>
    <cellStyle name="SAPBEXexcCritical5 3 2 3 3" xfId="34242" xr:uid="{BD9CE247-0B72-481F-B45C-29AD0BB191F5}"/>
    <cellStyle name="SAPBEXexcCritical5 3 2 4" xfId="12087" xr:uid="{7399C872-C4CE-4658-86A7-6AB3478C7F3C}"/>
    <cellStyle name="SAPBEXexcCritical5 3 2 4 2" xfId="23542" xr:uid="{223F8553-E39A-4224-A2A5-D6F7078A5666}"/>
    <cellStyle name="SAPBEXexcCritical5 3 2 4 3" xfId="35126" xr:uid="{59FC6ECF-E3A7-4C52-A267-A197AEA2848A}"/>
    <cellStyle name="SAPBEXexcCritical5 3 2 5" xfId="27019" xr:uid="{9D53826A-C835-47D1-9F7C-9D910B44755E}"/>
    <cellStyle name="SAPBEXexcCritical5 3 2 5 2" xfId="37388" xr:uid="{5652FD84-46F0-4C61-89E4-7ADA2DCC3500}"/>
    <cellStyle name="SAPBEXexcCritical5 3 2 6" xfId="18821" xr:uid="{3081F488-A867-4161-B428-645DD170FA56}"/>
    <cellStyle name="SAPBEXexcCritical5 3 2 7" xfId="31060" xr:uid="{0102BAF4-DE1E-4BD1-BDCE-BE9BA646C8D5}"/>
    <cellStyle name="SAPBEXexcCritical5 3 2 8" xfId="14064" xr:uid="{7EB10954-F426-45DF-8B27-44921C41B1B2}"/>
    <cellStyle name="SAPBEXexcCritical5 3 3" xfId="5871" xr:uid="{C9D039C2-F7EC-432B-B8EA-7244BFAC52DB}"/>
    <cellStyle name="SAPBEXexcCritical5 3 3 2" xfId="9131" xr:uid="{8C020C53-7EE3-43AB-A36C-241F18953B49}"/>
    <cellStyle name="SAPBEXexcCritical5 3 3 2 2" xfId="20586" xr:uid="{3C542A09-65E3-4C34-8DA9-574C0CDE9C51}"/>
    <cellStyle name="SAPBEXexcCritical5 3 3 2 3" xfId="32671" xr:uid="{1029A08D-4BA9-4FF6-9D77-4FC0D555850E}"/>
    <cellStyle name="SAPBEXexcCritical5 3 3 3" xfId="8033" xr:uid="{9BACE6B0-D273-4785-ACCD-B9D3F5217F49}"/>
    <cellStyle name="SAPBEXexcCritical5 3 3 3 2" xfId="19488" xr:uid="{FEB01467-0937-4A83-811C-34AB16CFA577}"/>
    <cellStyle name="SAPBEXexcCritical5 3 3 3 3" xfId="31573" xr:uid="{9521913C-729E-41DD-A998-661BBE94AB7F}"/>
    <cellStyle name="SAPBEXexcCritical5 3 3 4" xfId="25833" xr:uid="{F0894C32-FDB3-45BD-8605-D77F44BA631B}"/>
    <cellStyle name="SAPBEXexcCritical5 3 3 4 2" xfId="36548" xr:uid="{32B0126A-5FE7-44CD-A471-0C5D0207AE2E}"/>
    <cellStyle name="SAPBEXexcCritical5 3 3 5" xfId="17594" xr:uid="{A931E4AC-559C-488E-91F8-AB1640B6DA7B}"/>
    <cellStyle name="SAPBEXexcCritical5 3 3 6" xfId="30089" xr:uid="{5AD8A218-30D8-4880-9568-CA7892A2B0CF}"/>
    <cellStyle name="SAPBEXexcCritical5 3 3 7" xfId="35734" xr:uid="{D200E4B5-131C-41D4-A286-80FCA8C4E44E}"/>
    <cellStyle name="SAPBEXexcCritical5 3 3 8" xfId="36814" xr:uid="{69F02933-97AC-42E0-98E0-74362C3D5D70}"/>
    <cellStyle name="SAPBEXexcCritical5 3 4" xfId="5043" xr:uid="{AF90D7FD-0166-4006-AA15-E08C973731D5}"/>
    <cellStyle name="SAPBEXexcCritical5 3 4 2" xfId="16827" xr:uid="{A88879F1-6711-4138-A88D-F064A0A8B17A}"/>
    <cellStyle name="SAPBEXexcCritical5 3 4 3" xfId="29475" xr:uid="{DB2B89EE-F26F-41C1-9B68-A6B15242D6BF}"/>
    <cellStyle name="SAPBEXexcCritical5 3 5" xfId="8508" xr:uid="{39F40D21-054E-4269-B411-C9374FCA7221}"/>
    <cellStyle name="SAPBEXexcCritical5 3 5 2" xfId="19963" xr:uid="{00A6A256-3A38-4C20-A714-176A61BD3166}"/>
    <cellStyle name="SAPBEXexcCritical5 3 5 3" xfId="32048" xr:uid="{98071609-5060-4D25-8442-A51F23169258}"/>
    <cellStyle name="SAPBEXexcCritical5 3 6" xfId="9702" xr:uid="{01827441-F6CF-44BB-BAC3-A830EFBCA2C0}"/>
    <cellStyle name="SAPBEXexcCritical5 3 6 2" xfId="21157" xr:uid="{0BDE876B-0FD7-47F4-A417-C3D242F75A43}"/>
    <cellStyle name="SAPBEXexcCritical5 3 6 3" xfId="33242" xr:uid="{5ABBA568-0FB3-4079-BA5A-97CA953FE4FB}"/>
    <cellStyle name="SAPBEXexcCritical5 3 7" xfId="25102" xr:uid="{84591254-8086-4EB1-9CBF-52929949EAFA}"/>
    <cellStyle name="SAPBEXexcCritical5 3 7 2" xfId="36014" xr:uid="{55BBA88A-BF03-4B4F-B9D7-B55BDF66BCE9}"/>
    <cellStyle name="SAPBEXexcCritical5 3 8" xfId="14943" xr:uid="{F6673E75-385C-464E-99B1-5416918FED4F}"/>
    <cellStyle name="SAPBEXexcCritical5 3 9" xfId="28391" xr:uid="{BF1B21A0-A65C-442E-9CA9-94DD65AD88E5}"/>
    <cellStyle name="SAPBEXexcCritical5 4" xfId="3241" xr:uid="{C62FB071-2734-4718-A3A6-589C42D99E37}"/>
    <cellStyle name="SAPBEXexcCritical5 4 10" xfId="27839" xr:uid="{07CC23E8-33C7-4722-A6E0-1BFA90F19D28}"/>
    <cellStyle name="SAPBEXexcCritical5 4 2" xfId="7560" xr:uid="{C00DC328-4949-489B-AC8A-CEF5962256E7}"/>
    <cellStyle name="SAPBEXexcCritical5 4 2 2" xfId="10097" xr:uid="{4147AB3B-7BAD-4AA5-B8A8-AF88A16F17DA}"/>
    <cellStyle name="SAPBEXexcCritical5 4 2 2 2" xfId="21552" xr:uid="{7FCCD968-B23E-4BD2-B250-11316128473F}"/>
    <cellStyle name="SAPBEXexcCritical5 4 2 2 3" xfId="33636" xr:uid="{6BAD247B-B75C-41F2-BB1E-2D902AC13ED5}"/>
    <cellStyle name="SAPBEXexcCritical5 4 2 3" xfId="10871" xr:uid="{EEF01D5E-BBED-442D-BAF3-EF4C02B3E387}"/>
    <cellStyle name="SAPBEXexcCritical5 4 2 3 2" xfId="22326" xr:uid="{C83641DC-D02E-46DE-9DD0-30289A90DA31}"/>
    <cellStyle name="SAPBEXexcCritical5 4 2 3 3" xfId="34410" xr:uid="{0EBAC425-B0FB-4E5A-BDC2-39E15EE82065}"/>
    <cellStyle name="SAPBEXexcCritical5 4 2 4" xfId="12344" xr:uid="{D2F359DD-87A0-44C8-A297-40E5F0955514}"/>
    <cellStyle name="SAPBEXexcCritical5 4 2 4 2" xfId="23799" xr:uid="{EA18C450-64EC-4C86-A8FA-273BD8C30FC2}"/>
    <cellStyle name="SAPBEXexcCritical5 4 2 4 3" xfId="35314" xr:uid="{872335A3-6638-462F-A951-0770B850FD44}"/>
    <cellStyle name="SAPBEXexcCritical5 4 2 5" xfId="27276" xr:uid="{02D86662-670E-4C30-9799-92B66183DD25}"/>
    <cellStyle name="SAPBEXexcCritical5 4 2 5 2" xfId="37575" xr:uid="{523AAE6B-2230-4CD3-A66D-8F8984ACF07B}"/>
    <cellStyle name="SAPBEXexcCritical5 4 2 6" xfId="19078" xr:uid="{004B19AF-3265-42DF-B60A-DA2B327052C5}"/>
    <cellStyle name="SAPBEXexcCritical5 4 2 7" xfId="31247" xr:uid="{1F4EE63C-1607-4CD1-8664-77DA16EF38B4}"/>
    <cellStyle name="SAPBEXexcCritical5 4 2 8" xfId="35697" xr:uid="{A468FC55-1E8B-4681-8318-4CB6D6FC9942}"/>
    <cellStyle name="SAPBEXexcCritical5 4 3" xfId="6129" xr:uid="{235E9288-AA6C-4B24-B369-0051759BDA4D}"/>
    <cellStyle name="SAPBEXexcCritical5 4 3 2" xfId="9345" xr:uid="{7A5BD678-680A-4C9C-976C-B33C90769BB0}"/>
    <cellStyle name="SAPBEXexcCritical5 4 3 2 2" xfId="20800" xr:uid="{122AA717-85F4-43CE-B07C-530925527992}"/>
    <cellStyle name="SAPBEXexcCritical5 4 3 2 3" xfId="32885" xr:uid="{B7791092-0D28-432F-BA90-E42BDDBCC66F}"/>
    <cellStyle name="SAPBEXexcCritical5 4 3 3" xfId="9649" xr:uid="{1F849A8D-F281-4F09-81E8-DA6C3BE1458F}"/>
    <cellStyle name="SAPBEXexcCritical5 4 3 3 2" xfId="21104" xr:uid="{54B51BE2-D061-4ADF-A4EB-A46E5BA3371B}"/>
    <cellStyle name="SAPBEXexcCritical5 4 3 3 3" xfId="33189" xr:uid="{2730D73E-7DAE-4912-AF86-3809D6B924D7}"/>
    <cellStyle name="SAPBEXexcCritical5 4 3 4" xfId="26090" xr:uid="{EF3E6CB7-F2F7-4C66-B2E1-7531FBFEA7DA}"/>
    <cellStyle name="SAPBEXexcCritical5 4 3 4 2" xfId="36733" xr:uid="{5554553E-13E1-4380-B483-0C8221F4B063}"/>
    <cellStyle name="SAPBEXexcCritical5 4 3 5" xfId="17851" xr:uid="{74D19221-A8B1-4E26-87D1-D1F9EC6272AA}"/>
    <cellStyle name="SAPBEXexcCritical5 4 3 6" xfId="30277" xr:uid="{A8CC5BB2-5373-4642-BF79-01C43EC4F062}"/>
    <cellStyle name="SAPBEXexcCritical5 4 3 7" xfId="37038" xr:uid="{8327EB2E-5727-49A2-9208-1DCE4931362C}"/>
    <cellStyle name="SAPBEXexcCritical5 4 3 8" xfId="37191" xr:uid="{5E9AD4FB-925B-4D4F-9A67-D53347C2191F}"/>
    <cellStyle name="SAPBEXexcCritical5 4 4" xfId="5133" xr:uid="{AE622F10-DED8-401E-8FF2-1BCA319407D7}"/>
    <cellStyle name="SAPBEXexcCritical5 4 4 2" xfId="16917" xr:uid="{79ABDDA7-5CB6-4B29-BFE5-371F24DB3D4E}"/>
    <cellStyle name="SAPBEXexcCritical5 4 4 3" xfId="29565" xr:uid="{5244AD39-73A7-4508-93E9-2D60078C02F4}"/>
    <cellStyle name="SAPBEXexcCritical5 4 5" xfId="8598" xr:uid="{2AA109CB-ABD0-4405-9637-40EFFEC63303}"/>
    <cellStyle name="SAPBEXexcCritical5 4 5 2" xfId="20053" xr:uid="{DB8D27E5-CBE9-4E1A-969E-26598AC098C4}"/>
    <cellStyle name="SAPBEXexcCritical5 4 5 3" xfId="32138" xr:uid="{E692E723-BD79-40C6-A77A-798E4CB2D998}"/>
    <cellStyle name="SAPBEXexcCritical5 4 6" xfId="9250" xr:uid="{6A4FD9AE-2AE6-41CE-A9E0-885D69BB728A}"/>
    <cellStyle name="SAPBEXexcCritical5 4 6 2" xfId="20705" xr:uid="{E6460940-0A6E-49EB-AFA7-A449409703D9}"/>
    <cellStyle name="SAPBEXexcCritical5 4 6 3" xfId="32790" xr:uid="{97ED5B06-0A1E-49B3-90DF-18CD27E028B7}"/>
    <cellStyle name="SAPBEXexcCritical5 4 7" xfId="25192" xr:uid="{535E27E5-8162-480B-9166-21AD34FDFAA8}"/>
    <cellStyle name="SAPBEXexcCritical5 4 7 2" xfId="36104" xr:uid="{C31F1A20-CC8F-47AD-8BEB-81DB727117CC}"/>
    <cellStyle name="SAPBEXexcCritical5 4 8" xfId="15033" xr:uid="{2258E30E-6B83-4CCF-A341-1DE9A5A09EA9}"/>
    <cellStyle name="SAPBEXexcCritical5 4 9" xfId="28481" xr:uid="{7D95E842-9953-496A-9B60-82F2B7FB54AB}"/>
    <cellStyle name="SAPBEXexcCritical5 5" xfId="2877" xr:uid="{1824E3DF-AD27-47B4-832B-0EA24E2ECFFE}"/>
    <cellStyle name="SAPBEXexcCritical5 5 10" xfId="27747" xr:uid="{ED4DC18A-AE37-43CC-A78B-4542CC864045}"/>
    <cellStyle name="SAPBEXexcCritical5 5 2" xfId="7744" xr:uid="{33F1FD42-C793-47F7-B3A6-5254CCD85BDE}"/>
    <cellStyle name="SAPBEXexcCritical5 5 2 2" xfId="10181" xr:uid="{E1FC6D61-4830-45A5-BBA7-310AAFD9D62F}"/>
    <cellStyle name="SAPBEXexcCritical5 5 2 2 2" xfId="21636" xr:uid="{69900E42-2D5C-462E-988B-85015C3371F7}"/>
    <cellStyle name="SAPBEXexcCritical5 5 2 2 3" xfId="33720" xr:uid="{283F314A-8307-444B-9C8F-61ED7C9EC785}"/>
    <cellStyle name="SAPBEXexcCritical5 5 2 3" xfId="10958" xr:uid="{BCBDB70A-197E-43B8-A12E-ABF8DCCC653A}"/>
    <cellStyle name="SAPBEXexcCritical5 5 2 3 2" xfId="22413" xr:uid="{42F1BBCE-7AFB-43CD-939E-6F5FF4ED67FC}"/>
    <cellStyle name="SAPBEXexcCritical5 5 2 3 3" xfId="34497" xr:uid="{F1962BBE-E053-473E-A261-3A4D757FEE84}"/>
    <cellStyle name="SAPBEXexcCritical5 5 2 4" xfId="12519" xr:uid="{EBC430A7-9832-4C90-9E0F-392E55CAFF56}"/>
    <cellStyle name="SAPBEXexcCritical5 5 2 4 2" xfId="23974" xr:uid="{37F4AC52-E247-41B6-BF7A-93431099324E}"/>
    <cellStyle name="SAPBEXexcCritical5 5 2 4 3" xfId="35427" xr:uid="{FC91364C-F0DC-455F-9669-A1F768149A98}"/>
    <cellStyle name="SAPBEXexcCritical5 5 2 5" xfId="27451" xr:uid="{1C5491D8-9748-4F1E-A0DC-F83308D6C998}"/>
    <cellStyle name="SAPBEXexcCritical5 5 2 5 2" xfId="37686" xr:uid="{BEFE7706-3AD9-4C4D-BA9B-B6853BABFA66}"/>
    <cellStyle name="SAPBEXexcCritical5 5 2 6" xfId="19255" xr:uid="{AD4C5482-9343-4202-B8A7-502F1105368D}"/>
    <cellStyle name="SAPBEXexcCritical5 5 2 7" xfId="31369" xr:uid="{20042CBD-1028-4252-A739-611495611DC9}"/>
    <cellStyle name="SAPBEXexcCritical5 5 2 8" xfId="28054" xr:uid="{0934D2B2-82F8-4647-9E6D-B6E00EC2FCA6}"/>
    <cellStyle name="SAPBEXexcCritical5 5 3" xfId="6313" xr:uid="{A12A7183-FE82-4AF1-BA97-1AD43FA0FAF1}"/>
    <cellStyle name="SAPBEXexcCritical5 5 3 2" xfId="9481" xr:uid="{467D86AA-C88B-40FE-9AF1-74C2707ACA85}"/>
    <cellStyle name="SAPBEXexcCritical5 5 3 2 2" xfId="20936" xr:uid="{3F8FDD91-6184-4C84-B883-84B846A3D5DA}"/>
    <cellStyle name="SAPBEXexcCritical5 5 3 2 3" xfId="33021" xr:uid="{03E452CD-6874-4283-A6BB-F0EC282AA7A7}"/>
    <cellStyle name="SAPBEXexcCritical5 5 3 3" xfId="4115" xr:uid="{A442C5C9-2A0D-4B44-B269-06279E98B5D6}"/>
    <cellStyle name="SAPBEXexcCritical5 5 3 3 2" xfId="15900" xr:uid="{F4479E87-F6E1-4264-9618-1A49DEF554DB}"/>
    <cellStyle name="SAPBEXexcCritical5 5 3 3 3" xfId="28945" xr:uid="{BEBDD91C-9A56-46F5-ACE7-64F5BCB57091}"/>
    <cellStyle name="SAPBEXexcCritical5 5 3 4" xfId="26265" xr:uid="{CA08C1DF-4E2A-4263-A747-1C5E4B0C60C3}"/>
    <cellStyle name="SAPBEXexcCritical5 5 3 4 2" xfId="36845" xr:uid="{429EE643-9E3E-471D-A4E9-05FA89E71674}"/>
    <cellStyle name="SAPBEXexcCritical5 5 3 5" xfId="18030" xr:uid="{2CCACC75-AE39-4E2D-B8EF-213A3CF91427}"/>
    <cellStyle name="SAPBEXexcCritical5 5 3 6" xfId="30402" xr:uid="{8B24FF9F-E359-45BE-8BDD-5D1D99528F2D}"/>
    <cellStyle name="SAPBEXexcCritical5 5 3 7" xfId="31348" xr:uid="{49DCCBC2-E581-401F-B6B4-C20EB5A36603}"/>
    <cellStyle name="SAPBEXexcCritical5 5 3 8" xfId="35510" xr:uid="{574E3CEC-489E-4B44-A47C-899D18C6CDD4}"/>
    <cellStyle name="SAPBEXexcCritical5 5 4" xfId="4770" xr:uid="{73A6567F-7D0E-4D45-8AF7-E1B30FA1C6DD}"/>
    <cellStyle name="SAPBEXexcCritical5 5 4 2" xfId="16554" xr:uid="{9C19E53F-EFED-4D17-8643-A2F7FC6D4FFD}"/>
    <cellStyle name="SAPBEXexcCritical5 5 4 3" xfId="29261" xr:uid="{30FD3D99-5681-4CEF-90E9-86B58C242DF1}"/>
    <cellStyle name="SAPBEXexcCritical5 5 5" xfId="8274" xr:uid="{7AAA3D1B-3EA2-4E16-91C2-E3F68CFF94E7}"/>
    <cellStyle name="SAPBEXexcCritical5 5 5 2" xfId="19729" xr:uid="{DBF04A88-62F9-44C2-8155-8F07E83894F7}"/>
    <cellStyle name="SAPBEXexcCritical5 5 5 3" xfId="31814" xr:uid="{0EE5DCB7-2AB0-46FA-B29B-F6C988BEA1E2}"/>
    <cellStyle name="SAPBEXexcCritical5 5 6" xfId="8258" xr:uid="{1FE4D28D-1BC5-4DA0-9340-0FA032BC994F}"/>
    <cellStyle name="SAPBEXexcCritical5 5 6 2" xfId="19713" xr:uid="{95A192F7-50D7-4E7B-90B0-C69A0E67038A}"/>
    <cellStyle name="SAPBEXexcCritical5 5 6 3" xfId="31798" xr:uid="{5D65BC7C-6E01-431C-BA15-A54B9D2DF768}"/>
    <cellStyle name="SAPBEXexcCritical5 5 7" xfId="24829" xr:uid="{D0594721-0108-465C-86D7-1D2E47A36509}"/>
    <cellStyle name="SAPBEXexcCritical5 5 7 2" xfId="35799" xr:uid="{C71AD96D-2F11-40F2-80E1-464FE879B547}"/>
    <cellStyle name="SAPBEXexcCritical5 5 8" xfId="14670" xr:uid="{A8AE5D7F-9BD7-4EE1-88A6-3BDFCB5B300B}"/>
    <cellStyle name="SAPBEXexcCritical5 5 9" xfId="28183" xr:uid="{47699CAA-1FAA-4331-839D-247265CFD056}"/>
    <cellStyle name="SAPBEXexcCritical5 6" xfId="6599" xr:uid="{14015FC7-F9B1-4E45-AD11-0F45AFAC3BB2}"/>
    <cellStyle name="SAPBEXexcCritical5 6 2" xfId="10393" xr:uid="{BC8A364F-94ED-4181-9D95-F82C008C0311}"/>
    <cellStyle name="SAPBEXexcCritical5 6 2 2" xfId="21848" xr:uid="{E774FCBF-0C7D-421E-BEAB-FBB50D958893}"/>
    <cellStyle name="SAPBEXexcCritical5 6 2 3" xfId="33932" xr:uid="{E4AA1D3E-4EEF-4613-938E-C4A34F55769F}"/>
    <cellStyle name="SAPBEXexcCritical5 6 3" xfId="11509" xr:uid="{A3A4C9D7-2636-4F42-856D-C16ECB707B72}"/>
    <cellStyle name="SAPBEXexcCritical5 6 3 2" xfId="22964" xr:uid="{A43CE0AD-A8AE-46BD-AC71-29FED7A1CD4F}"/>
    <cellStyle name="SAPBEXexcCritical5 6 3 3" xfId="34749" xr:uid="{798D2491-3576-4820-A0C9-20ED8269B356}"/>
    <cellStyle name="SAPBEXexcCritical5 6 4" xfId="26372" xr:uid="{294AD269-4067-44D6-AD58-4FE331788954}"/>
    <cellStyle name="SAPBEXexcCritical5 6 4 2" xfId="36936" xr:uid="{37929DC8-D881-4269-BB6B-FCE36EA48A8C}"/>
    <cellStyle name="SAPBEXexcCritical5 6 5" xfId="18195" xr:uid="{B2445CA9-7FBA-4338-A6B8-3F6CA2AC7B8E}"/>
    <cellStyle name="SAPBEXexcCritical5 6 6" xfId="30576" xr:uid="{993BBDC6-A714-41D1-9A24-2B9391032D59}"/>
    <cellStyle name="SAPBEXexcCritical5 6 7" xfId="28061" xr:uid="{5FFE4207-DF50-48A5-9278-368806849E76}"/>
    <cellStyle name="SAPBEXexcCritical5 7" xfId="6970" xr:uid="{029C96E6-3088-4209-8D04-EB4F91AFD885}"/>
    <cellStyle name="SAPBEXexcCritical5 7 2" xfId="9765" xr:uid="{49B79708-6D48-4A59-9944-92860F5D3493}"/>
    <cellStyle name="SAPBEXexcCritical5 7 2 2" xfId="21220" xr:uid="{31673603-DC4B-4DFA-B469-02828A0FF2AD}"/>
    <cellStyle name="SAPBEXexcCritical5 7 2 3" xfId="33305" xr:uid="{B24290DD-8AEC-48E9-8086-619F67493BDB}"/>
    <cellStyle name="SAPBEXexcCritical5 7 3" xfId="10488" xr:uid="{7F687CC3-D0BA-4C11-9725-0808960D4AED}"/>
    <cellStyle name="SAPBEXexcCritical5 7 3 2" xfId="21943" xr:uid="{E4AC9D96-9973-45F9-9A63-6B8F0B6FD203}"/>
    <cellStyle name="SAPBEXexcCritical5 7 3 3" xfId="34027" xr:uid="{6044981B-653E-468B-A340-228E93771AEC}"/>
    <cellStyle name="SAPBEXexcCritical5 7 4" xfId="11830" xr:uid="{2E3DC3A3-7967-4190-BDA5-756FCC8844EA}"/>
    <cellStyle name="SAPBEXexcCritical5 7 4 2" xfId="23285" xr:uid="{06ACE0C4-4951-4FF9-8340-E8F079306C3E}"/>
    <cellStyle name="SAPBEXexcCritical5 7 4 3" xfId="34937" xr:uid="{151EFCEF-0B4D-45DB-868E-8C80465BE407}"/>
    <cellStyle name="SAPBEXexcCritical5 7 5" xfId="26695" xr:uid="{6915660C-1A5F-4B8A-BA9C-5B1F84700166}"/>
    <cellStyle name="SAPBEXexcCritical5 7 5 2" xfId="37134" xr:uid="{27DB292D-981B-4713-997C-18F53C5CE885}"/>
    <cellStyle name="SAPBEXexcCritical5 7 6" xfId="18536" xr:uid="{A4EE07C7-1332-4B82-B96A-B11E480B66E2}"/>
    <cellStyle name="SAPBEXexcCritical5 7 7" xfId="30797" xr:uid="{DC53D4D4-91B6-424B-B134-EE52CD2D7C26}"/>
    <cellStyle name="SAPBEXexcCritical5 7 8" xfId="31528" xr:uid="{6EC6AFE5-E2D3-4F25-8EEF-A48647333FBD}"/>
    <cellStyle name="SAPBEXexcCritical5 8" xfId="5485" xr:uid="{1738F5A7-79EE-40BB-A0E1-33DE3AEB619A}"/>
    <cellStyle name="SAPBEXexcCritical5 8 2" xfId="8816" xr:uid="{86680EA2-24B8-445B-B656-B3741D42A0BC}"/>
    <cellStyle name="SAPBEXexcCritical5 8 2 2" xfId="20271" xr:uid="{D5DF259E-4091-49AE-8EEF-EFCB019B985C}"/>
    <cellStyle name="SAPBEXexcCritical5 8 2 3" xfId="32356" xr:uid="{947672D2-4E7E-4A8D-A0A2-BE56C5302493}"/>
    <cellStyle name="SAPBEXexcCritical5 8 3" xfId="9820" xr:uid="{42D59DAA-DD3F-4DAB-B026-6C1853EC3B9D}"/>
    <cellStyle name="SAPBEXexcCritical5 8 3 2" xfId="21275" xr:uid="{30175FC3-F872-431B-AA7D-E40AAB2C533B}"/>
    <cellStyle name="SAPBEXexcCritical5 8 3 3" xfId="33360" xr:uid="{2D03DE45-892F-41CC-B1AB-59A19BD4421E}"/>
    <cellStyle name="SAPBEXexcCritical5 8 4" xfId="25544" xr:uid="{BFB44C85-00E6-439E-96F3-978179651DE0}"/>
    <cellStyle name="SAPBEXexcCritical5 8 4 2" xfId="36329" xr:uid="{727118CE-C70C-4A32-A489-AB3F9ABABA21}"/>
    <cellStyle name="SAPBEXexcCritical5 8 5" xfId="17269" xr:uid="{BCE31DDE-D0BD-4827-9CAA-95EF7B1FD7D8}"/>
    <cellStyle name="SAPBEXexcCritical5 8 6" xfId="29785" xr:uid="{76E492E2-DDE6-4D37-BA8D-EA3708A40AE8}"/>
    <cellStyle name="SAPBEXexcCritical5 8 7" xfId="30194" xr:uid="{9D3B594D-3905-4DBC-B0DA-452073F9E46F}"/>
    <cellStyle name="SAPBEXexcCritical5 8 8" xfId="17355" xr:uid="{BBA6130B-A1C3-4C9B-A3EB-6A98D6EFF461}"/>
    <cellStyle name="SAPBEXexcCritical5 9" xfId="4204" xr:uid="{59488300-CA2B-4343-BCFB-CC426FD4B233}"/>
    <cellStyle name="SAPBEXexcCritical5 9 2" xfId="15989" xr:uid="{DE1DC028-772B-4044-B2BA-8C9476E9F710}"/>
    <cellStyle name="SAPBEXexcCritical5 9 3" xfId="29034" xr:uid="{4B468C9D-091B-4BC6-B2FE-4BD38F685676}"/>
    <cellStyle name="SAPBEXexcCritical6" xfId="2263" xr:uid="{1DFC220D-C622-459A-95DB-33607CE4AF37}"/>
    <cellStyle name="SAPBEXexcCritical6 10" xfId="3969" xr:uid="{B31DE9AC-0DFC-4211-A8BB-97995B1F7F57}"/>
    <cellStyle name="SAPBEXexcCritical6 10 2" xfId="15755" xr:uid="{9EADED8B-F60E-4E84-A435-4E6A9D395804}"/>
    <cellStyle name="SAPBEXexcCritical6 10 3" xfId="28800" xr:uid="{32E8BA22-4BB1-4B16-8035-4DF0C6A867D2}"/>
    <cellStyle name="SAPBEXexcCritical6 11" xfId="24289" xr:uid="{D0D0064B-A801-48F8-8B4C-26CC5056EDC3}"/>
    <cellStyle name="SAPBEXexcCritical6 11 2" xfId="35594" xr:uid="{C9208022-6D48-4A5F-A91C-62FE951DDA3F}"/>
    <cellStyle name="SAPBEXexcCritical6 12" xfId="14104" xr:uid="{07E920CF-A44C-48C6-9E5D-EF8C68E1C6E1}"/>
    <cellStyle name="SAPBEXexcCritical6 13" xfId="27967" xr:uid="{90507A77-ADEC-4DEB-90E3-A13F9CDDE993}"/>
    <cellStyle name="SAPBEXexcCritical6 2" xfId="2951" xr:uid="{F5D07686-AA66-4F01-A555-B4E5C12E52B8}"/>
    <cellStyle name="SAPBEXexcCritical6 2 10" xfId="14028" xr:uid="{837720FD-9C98-4B8B-B624-073FB8D4F9D8}"/>
    <cellStyle name="SAPBEXexcCritical6 2 2" xfId="7193" xr:uid="{6D628E43-4A6C-4D93-8120-58477E6A0C68}"/>
    <cellStyle name="SAPBEXexcCritical6 2 2 2" xfId="9916" xr:uid="{1B60AD34-E092-42F9-88DE-54B52163647A}"/>
    <cellStyle name="SAPBEXexcCritical6 2 2 2 2" xfId="21371" xr:uid="{FD7D5839-E8CF-46DA-B3E6-71F506CC0FAC}"/>
    <cellStyle name="SAPBEXexcCritical6 2 2 2 3" xfId="33456" xr:uid="{BABD684F-984F-4D32-978A-036D08E4EA24}"/>
    <cellStyle name="SAPBEXexcCritical6 2 2 3" xfId="10596" xr:uid="{5BD4A275-E893-4431-AC9E-0F1F94D24808}"/>
    <cellStyle name="SAPBEXexcCritical6 2 2 3 2" xfId="22051" xr:uid="{18ACAD86-EE6E-4363-AE01-B4C1957FE288}"/>
    <cellStyle name="SAPBEXexcCritical6 2 2 3 3" xfId="34135" xr:uid="{045D53C6-E73F-405F-BDE2-6C21974C6760}"/>
    <cellStyle name="SAPBEXexcCritical6 2 2 4" xfId="11992" xr:uid="{C4807C0C-77E4-48E9-A41D-BFEB6A89FF00}"/>
    <cellStyle name="SAPBEXexcCritical6 2 2 4 2" xfId="23447" xr:uid="{ACE2A439-1234-4635-AAF3-3D6699933156}"/>
    <cellStyle name="SAPBEXexcCritical6 2 2 4 3" xfId="35033" xr:uid="{03811205-865B-4336-B14D-B2E75133C3EA}"/>
    <cellStyle name="SAPBEXexcCritical6 2 2 5" xfId="26909" xr:uid="{0FBD61BD-A677-4CA7-9EF2-C7654325F7CA}"/>
    <cellStyle name="SAPBEXexcCritical6 2 2 5 2" xfId="37280" xr:uid="{EFEF4999-4826-4154-9BD5-5F6FD8F5E09D}"/>
    <cellStyle name="SAPBEXexcCritical6 2 2 6" xfId="18721" xr:uid="{F5BEC41F-DFC8-42D9-9039-52B5678CFB18}"/>
    <cellStyle name="SAPBEXexcCritical6 2 2 7" xfId="30952" xr:uid="{38D3BFAB-F76D-42C6-BD7A-EEF9A3B56BA2}"/>
    <cellStyle name="SAPBEXexcCritical6 2 2 8" xfId="28691" xr:uid="{5FC806FF-2D52-4806-980B-EFE7191AD932}"/>
    <cellStyle name="SAPBEXexcCritical6 2 3" xfId="5760" xr:uid="{4A7FE105-0CED-44ED-A9D5-61727084B310}"/>
    <cellStyle name="SAPBEXexcCritical6 2 3 2" xfId="9022" xr:uid="{60FDAB5E-F961-4F8B-AEAF-0480A9028DC9}"/>
    <cellStyle name="SAPBEXexcCritical6 2 3 2 2" xfId="20477" xr:uid="{6520CE66-1C77-4BB6-841D-437853C15DB6}"/>
    <cellStyle name="SAPBEXexcCritical6 2 3 2 3" xfId="32562" xr:uid="{DB7C4A9F-8762-4E29-BC12-9FF0CEDA02C8}"/>
    <cellStyle name="SAPBEXexcCritical6 2 3 3" xfId="8184" xr:uid="{7063CDD3-89BF-4FB2-819F-F266F6F2EB6A}"/>
    <cellStyle name="SAPBEXexcCritical6 2 3 3 2" xfId="19639" xr:uid="{7D669F58-B5BC-4832-A01F-D96B1D9B3D60}"/>
    <cellStyle name="SAPBEXexcCritical6 2 3 3 3" xfId="31724" xr:uid="{591C3C9E-8433-4C3C-BFD0-0DDE43CD4DD4}"/>
    <cellStyle name="SAPBEXexcCritical6 2 3 4" xfId="25738" xr:uid="{1B159BE6-769F-49B3-8831-5A9E678A5657}"/>
    <cellStyle name="SAPBEXexcCritical6 2 3 4 2" xfId="36454" xr:uid="{8B16119E-D994-44CB-BCD2-B9B8DD380FFA}"/>
    <cellStyle name="SAPBEXexcCritical6 2 3 5" xfId="17495" xr:uid="{B47ED4DB-7AA0-4130-AAF2-0ADC47C48D8C}"/>
    <cellStyle name="SAPBEXexcCritical6 2 3 6" xfId="29980" xr:uid="{A1F1DDC9-3619-4066-A119-62948041990C}"/>
    <cellStyle name="SAPBEXexcCritical6 2 3 7" xfId="34846" xr:uid="{EC6B4506-F6D9-4FEF-B37F-9BB7CD9F3946}"/>
    <cellStyle name="SAPBEXexcCritical6 2 3 8" xfId="13776" xr:uid="{C08FAE21-34F0-4905-8722-F3CBC0E085D0}"/>
    <cellStyle name="SAPBEXexcCritical6 2 4" xfId="4844" xr:uid="{F2EE12C8-3584-4980-87FE-7906AA5A0AF1}"/>
    <cellStyle name="SAPBEXexcCritical6 2 4 2" xfId="16628" xr:uid="{BCB760FF-6DA7-459D-BD6F-415C65A705C6}"/>
    <cellStyle name="SAPBEXexcCritical6 2 4 3" xfId="29335" xr:uid="{D6EA3F85-C249-4EF7-864F-BFB30C8D91ED}"/>
    <cellStyle name="SAPBEXexcCritical6 2 5" xfId="8348" xr:uid="{95FF4E43-FA50-4350-862B-A25C80483C25}"/>
    <cellStyle name="SAPBEXexcCritical6 2 5 2" xfId="19803" xr:uid="{E0E7BB81-F7E5-4797-AD46-F13C74CDFFB9}"/>
    <cellStyle name="SAPBEXexcCritical6 2 5 3" xfId="31888" xr:uid="{639F8199-AE6F-4EE7-8FB2-E11267CEA6B5}"/>
    <cellStyle name="SAPBEXexcCritical6 2 6" xfId="10337" xr:uid="{F13CA3F9-85A9-4D2E-B07D-DA92A9FB4E50}"/>
    <cellStyle name="SAPBEXexcCritical6 2 6 2" xfId="21792" xr:uid="{3445EC29-F0FD-4684-AEFA-140D4CCFBB83}"/>
    <cellStyle name="SAPBEXexcCritical6 2 6 3" xfId="33876" xr:uid="{D2BD7A40-01C6-44F5-9510-7627F7321A43}"/>
    <cellStyle name="SAPBEXexcCritical6 2 7" xfId="24903" xr:uid="{F021FEB2-CD21-4E42-A303-C72B748AD72B}"/>
    <cellStyle name="SAPBEXexcCritical6 2 7 2" xfId="35873" xr:uid="{5E20A15B-7B3C-4C73-941A-9B2AFB8723F5}"/>
    <cellStyle name="SAPBEXexcCritical6 2 8" xfId="14744" xr:uid="{E23B6CF8-4A8E-4829-83E7-452F4A9BEB0E}"/>
    <cellStyle name="SAPBEXexcCritical6 2 9" xfId="28257" xr:uid="{39870B26-5ED9-484F-AFBB-6356E3B17F11}"/>
    <cellStyle name="SAPBEXexcCritical6 3" xfId="3375" xr:uid="{8373E70D-CF52-4535-8231-FA1828799842}"/>
    <cellStyle name="SAPBEXexcCritical6 3 10" xfId="28717" xr:uid="{54134914-11C9-4E13-8510-9E6573993F7F}"/>
    <cellStyle name="SAPBEXexcCritical6 3 2" xfId="7304" xr:uid="{CB3E05DC-50A6-4BAC-AE77-DE613E0A6B7B}"/>
    <cellStyle name="SAPBEXexcCritical6 3 2 2" xfId="9977" xr:uid="{9B3A91A6-4322-4FAA-8AD0-3531D07DF73C}"/>
    <cellStyle name="SAPBEXexcCritical6 3 2 2 2" xfId="21432" xr:uid="{CE73D90A-EA4E-4680-BD5D-19BFD3E0CEAC}"/>
    <cellStyle name="SAPBEXexcCritical6 3 2 2 3" xfId="33517" xr:uid="{E166A2A3-CE80-4E99-A1EC-AE663AD88F81}"/>
    <cellStyle name="SAPBEXexcCritical6 3 2 3" xfId="10704" xr:uid="{B7E27C87-CA24-41C6-93FC-3B3ECF0EFA44}"/>
    <cellStyle name="SAPBEXexcCritical6 3 2 3 2" xfId="22159" xr:uid="{62DF925B-8D9E-45AC-8762-4ECE8073F918}"/>
    <cellStyle name="SAPBEXexcCritical6 3 2 3 3" xfId="34243" xr:uid="{0F9A8FBB-20A4-430C-A33A-27296644BFE9}"/>
    <cellStyle name="SAPBEXexcCritical6 3 2 4" xfId="12088" xr:uid="{FEC7F8E1-F6B6-412B-B433-67E8D049DAF1}"/>
    <cellStyle name="SAPBEXexcCritical6 3 2 4 2" xfId="23543" xr:uid="{F3FB199D-F541-45FD-BFBA-67B247FAD37D}"/>
    <cellStyle name="SAPBEXexcCritical6 3 2 4 3" xfId="35127" xr:uid="{EC2728EF-12D6-4582-A909-B69FF402531B}"/>
    <cellStyle name="SAPBEXexcCritical6 3 2 5" xfId="27020" xr:uid="{CB986F3E-2DDC-4801-87D3-F0B8231EA67A}"/>
    <cellStyle name="SAPBEXexcCritical6 3 2 5 2" xfId="37389" xr:uid="{976A6F44-BF39-41DC-913D-192898FB8133}"/>
    <cellStyle name="SAPBEXexcCritical6 3 2 6" xfId="18822" xr:uid="{EAC420F0-7B94-4CB1-9FDB-D049611E730E}"/>
    <cellStyle name="SAPBEXexcCritical6 3 2 7" xfId="31061" xr:uid="{72C66B59-1D67-4B9B-8630-812B93898D56}"/>
    <cellStyle name="SAPBEXexcCritical6 3 2 8" xfId="13963" xr:uid="{390AD420-541B-46D4-B7AB-384A626AE179}"/>
    <cellStyle name="SAPBEXexcCritical6 3 3" xfId="5872" xr:uid="{FEB5781F-4860-4874-A0D3-1920BFB38AA4}"/>
    <cellStyle name="SAPBEXexcCritical6 3 3 2" xfId="9132" xr:uid="{92414E9A-CC52-448C-AC55-6E44CB34DDB7}"/>
    <cellStyle name="SAPBEXexcCritical6 3 3 2 2" xfId="20587" xr:uid="{848CB46F-73B6-403C-AE8C-28A6504EA08B}"/>
    <cellStyle name="SAPBEXexcCritical6 3 3 2 3" xfId="32672" xr:uid="{CEE762BE-4353-492D-8999-388C51A81D28}"/>
    <cellStyle name="SAPBEXexcCritical6 3 3 3" xfId="4100" xr:uid="{004C6E0A-9E25-473C-B8D7-9B82999EA3CC}"/>
    <cellStyle name="SAPBEXexcCritical6 3 3 3 2" xfId="15885" xr:uid="{B1EC1D8B-C2F3-46E3-BD5B-C8E2790FE414}"/>
    <cellStyle name="SAPBEXexcCritical6 3 3 3 3" xfId="28930" xr:uid="{079A06BD-BD7D-4128-A876-41F01D9E2D03}"/>
    <cellStyle name="SAPBEXexcCritical6 3 3 4" xfId="25834" xr:uid="{894CD2B9-6623-4EAB-80BB-A1CD3DA4B321}"/>
    <cellStyle name="SAPBEXexcCritical6 3 3 4 2" xfId="36549" xr:uid="{2834D840-1B22-44A7-BE08-F21C78AF8C7D}"/>
    <cellStyle name="SAPBEXexcCritical6 3 3 5" xfId="17595" xr:uid="{E15E20BB-3784-42F2-8C7E-11813DB8107C}"/>
    <cellStyle name="SAPBEXexcCritical6 3 3 6" xfId="30090" xr:uid="{9E2A00EF-DAD0-4A39-8413-98E6D8B56992}"/>
    <cellStyle name="SAPBEXexcCritical6 3 3 7" xfId="34729" xr:uid="{0531534F-7971-4120-A4C2-E36C7F39A673}"/>
    <cellStyle name="SAPBEXexcCritical6 3 3 8" xfId="13743" xr:uid="{F67A9203-EFA7-4135-8695-7A95F83AA602}"/>
    <cellStyle name="SAPBEXexcCritical6 3 4" xfId="5265" xr:uid="{62684687-9E3E-4BC9-9AA6-61E1666D5FAE}"/>
    <cellStyle name="SAPBEXexcCritical6 3 4 2" xfId="17049" xr:uid="{9EDE4A9A-CBE0-42B6-A3F8-F16A6FF5387F}"/>
    <cellStyle name="SAPBEXexcCritical6 3 4 3" xfId="29632" xr:uid="{5B14C351-C1A7-45AC-B821-4BB267687569}"/>
    <cellStyle name="SAPBEXexcCritical6 3 5" xfId="8692" xr:uid="{6FF55506-6EAF-4283-8EE1-C7ADE532FD3C}"/>
    <cellStyle name="SAPBEXexcCritical6 3 5 2" xfId="20147" xr:uid="{307C9539-0478-4E1E-B7C9-6DC9E9A60BAC}"/>
    <cellStyle name="SAPBEXexcCritical6 3 5 3" xfId="32232" xr:uid="{F5E3B179-7CA9-4A49-85ED-9C84FB587D8E}"/>
    <cellStyle name="SAPBEXexcCritical6 3 6" xfId="8194" xr:uid="{7509C572-45B8-4114-8AFA-C729638A0524}"/>
    <cellStyle name="SAPBEXexcCritical6 3 6 2" xfId="19649" xr:uid="{0745D5C3-B3E1-42A3-A0D0-ED8032AF3416}"/>
    <cellStyle name="SAPBEXexcCritical6 3 6 3" xfId="31734" xr:uid="{C4D509D9-6308-4B88-AACD-E82763BD66B1}"/>
    <cellStyle name="SAPBEXexcCritical6 3 7" xfId="25324" xr:uid="{EF50F7C9-088D-4898-850C-284FBF711C93}"/>
    <cellStyle name="SAPBEXexcCritical6 3 7 2" xfId="36170" xr:uid="{85404644-3EEA-4C49-8494-ACFC1360C764}"/>
    <cellStyle name="SAPBEXexcCritical6 3 8" xfId="15166" xr:uid="{F4583EFD-7E81-4836-89AD-AB4D0202FD65}"/>
    <cellStyle name="SAPBEXexcCritical6 3 9" xfId="28549" xr:uid="{EDFF038C-94AA-4DB2-9E77-30614667D7A0}"/>
    <cellStyle name="SAPBEXexcCritical6 4" xfId="3247" xr:uid="{4EF12B12-7F8B-4277-BA59-447311DA666C}"/>
    <cellStyle name="SAPBEXexcCritical6 4 10" xfId="13895" xr:uid="{6010F68B-49E3-4DAF-A00A-635F31EE1BFC}"/>
    <cellStyle name="SAPBEXexcCritical6 4 2" xfId="7561" xr:uid="{A5F960B1-95F2-4423-A96E-F201D0D69212}"/>
    <cellStyle name="SAPBEXexcCritical6 4 2 2" xfId="10098" xr:uid="{3C95DFB2-4802-49B7-A73D-8C0FD0899420}"/>
    <cellStyle name="SAPBEXexcCritical6 4 2 2 2" xfId="21553" xr:uid="{D627574F-15DD-4480-8296-E5C97ED36662}"/>
    <cellStyle name="SAPBEXexcCritical6 4 2 2 3" xfId="33637" xr:uid="{5E27579B-93F1-48C3-B760-D31B528125E7}"/>
    <cellStyle name="SAPBEXexcCritical6 4 2 3" xfId="10872" xr:uid="{3DB58B0D-AEB3-4359-AA6C-9313BCEC8FFF}"/>
    <cellStyle name="SAPBEXexcCritical6 4 2 3 2" xfId="22327" xr:uid="{54BE4E38-3765-41A1-BE44-1714D85503CE}"/>
    <cellStyle name="SAPBEXexcCritical6 4 2 3 3" xfId="34411" xr:uid="{BCF6C0E5-CEDC-480C-8B3C-CFC408A366A7}"/>
    <cellStyle name="SAPBEXexcCritical6 4 2 4" xfId="12345" xr:uid="{427DAF4F-C48D-4A6B-BF61-61E315AFF67E}"/>
    <cellStyle name="SAPBEXexcCritical6 4 2 4 2" xfId="23800" xr:uid="{24EB8BBB-BE94-4449-9F8D-653D8A816481}"/>
    <cellStyle name="SAPBEXexcCritical6 4 2 4 3" xfId="35315" xr:uid="{11222447-B323-472C-88EB-7B7B184B66AC}"/>
    <cellStyle name="SAPBEXexcCritical6 4 2 5" xfId="27277" xr:uid="{02BE093A-54E5-4E3E-803F-6BC8F8963416}"/>
    <cellStyle name="SAPBEXexcCritical6 4 2 5 2" xfId="37576" xr:uid="{FD41A561-D85D-42AD-888E-A7906FAFE54E}"/>
    <cellStyle name="SAPBEXexcCritical6 4 2 6" xfId="19079" xr:uid="{E0311F73-8666-4BFB-84A4-227F5CE84E30}"/>
    <cellStyle name="SAPBEXexcCritical6 4 2 7" xfId="31248" xr:uid="{45DB3565-9F59-4F50-9304-C48BCDBC66F1}"/>
    <cellStyle name="SAPBEXexcCritical6 4 2 8" xfId="34776" xr:uid="{87B0468C-8D50-4192-AC67-6275EDF965A9}"/>
    <cellStyle name="SAPBEXexcCritical6 4 3" xfId="6130" xr:uid="{CD177572-0790-43BE-8154-0D2B23696DB8}"/>
    <cellStyle name="SAPBEXexcCritical6 4 3 2" xfId="9346" xr:uid="{8688EB6F-D073-4E2D-A838-2AE80D3F1888}"/>
    <cellStyle name="SAPBEXexcCritical6 4 3 2 2" xfId="20801" xr:uid="{A8D44B04-17DD-4A24-809E-BD5C9677140F}"/>
    <cellStyle name="SAPBEXexcCritical6 4 3 2 3" xfId="32886" xr:uid="{B23E51BE-4C45-45D5-B310-AE7C19280944}"/>
    <cellStyle name="SAPBEXexcCritical6 4 3 3" xfId="10287" xr:uid="{439C6CCF-6838-48B2-B04A-A7E78EA4AF7A}"/>
    <cellStyle name="SAPBEXexcCritical6 4 3 3 2" xfId="21742" xr:uid="{FDC27961-72E5-4D5E-B6E6-AF53C47D15D0}"/>
    <cellStyle name="SAPBEXexcCritical6 4 3 3 3" xfId="33826" xr:uid="{54438D98-677E-48CF-AC03-B997A6E16BCD}"/>
    <cellStyle name="SAPBEXexcCritical6 4 3 4" xfId="26091" xr:uid="{00524BDB-F64D-4850-B730-D6498856CA04}"/>
    <cellStyle name="SAPBEXexcCritical6 4 3 4 2" xfId="36734" xr:uid="{864F5571-459B-494C-821A-246ED8399F19}"/>
    <cellStyle name="SAPBEXexcCritical6 4 3 5" xfId="17852" xr:uid="{15A77149-C516-46EA-8A99-3DA01E124076}"/>
    <cellStyle name="SAPBEXexcCritical6 4 3 6" xfId="30278" xr:uid="{1AE68F84-53E9-44CF-A357-1AA12AB6A635}"/>
    <cellStyle name="SAPBEXexcCritical6 4 3 7" xfId="34847" xr:uid="{74B1F656-883C-4CA9-AFF6-2D90FD07F42D}"/>
    <cellStyle name="SAPBEXexcCritical6 4 3 8" xfId="13696" xr:uid="{F8FD5383-B2C5-455A-92D2-4FE13695ECE2}"/>
    <cellStyle name="SAPBEXexcCritical6 4 4" xfId="5139" xr:uid="{13F1A2F5-FFA1-4768-8FA4-875C528D7B01}"/>
    <cellStyle name="SAPBEXexcCritical6 4 4 2" xfId="16923" xr:uid="{D9FC1074-3883-4BC8-9C7C-464931FD1980}"/>
    <cellStyle name="SAPBEXexcCritical6 4 4 3" xfId="29571" xr:uid="{DF3AF470-5619-4A32-8D91-056DF14BAF17}"/>
    <cellStyle name="SAPBEXexcCritical6 4 5" xfId="8604" xr:uid="{DCBC557B-F2D8-4161-B101-ED62FA6551D0}"/>
    <cellStyle name="SAPBEXexcCritical6 4 5 2" xfId="20059" xr:uid="{60EEAEFF-2294-4995-ADD3-2B1114AE17EB}"/>
    <cellStyle name="SAPBEXexcCritical6 4 5 3" xfId="32144" xr:uid="{B2A2C0A4-F089-48A0-B9A9-5717FA1112DF}"/>
    <cellStyle name="SAPBEXexcCritical6 4 6" xfId="8148" xr:uid="{D7037F70-60F4-4554-9B3E-5DE5095E7FC6}"/>
    <cellStyle name="SAPBEXexcCritical6 4 6 2" xfId="19603" xr:uid="{13526BF1-C0DC-4BA6-BDDC-B452A02DEEA5}"/>
    <cellStyle name="SAPBEXexcCritical6 4 6 3" xfId="31688" xr:uid="{DB6882E2-0F14-4B73-84ED-AC1D42E4214D}"/>
    <cellStyle name="SAPBEXexcCritical6 4 7" xfId="25198" xr:uid="{4ECD9119-4D13-4639-BB0E-D62BD6EA87F3}"/>
    <cellStyle name="SAPBEXexcCritical6 4 7 2" xfId="36110" xr:uid="{983FFB18-FA0C-4021-B3B7-87835C097418}"/>
    <cellStyle name="SAPBEXexcCritical6 4 8" xfId="15039" xr:uid="{11D1BDBD-A270-4A94-9891-02207D3E9B1C}"/>
    <cellStyle name="SAPBEXexcCritical6 4 9" xfId="28487" xr:uid="{62BCD8E0-CE50-4503-ACE5-1108EF2CE9F6}"/>
    <cellStyle name="SAPBEXexcCritical6 5" xfId="3408" xr:uid="{36853865-34CE-48B9-8683-B71770435AD7}"/>
    <cellStyle name="SAPBEXexcCritical6 5 10" xfId="30702" xr:uid="{7275EF7A-A499-4C69-92F8-89214BC03B0C}"/>
    <cellStyle name="SAPBEXexcCritical6 5 2" xfId="7745" xr:uid="{667948BD-C711-476D-8D39-9E33B46F5089}"/>
    <cellStyle name="SAPBEXexcCritical6 5 2 2" xfId="10182" xr:uid="{E0319FB2-73CF-400E-83B5-AD5B895083F8}"/>
    <cellStyle name="SAPBEXexcCritical6 5 2 2 2" xfId="21637" xr:uid="{F41107B9-4061-407B-B8B6-D5FB390DAB48}"/>
    <cellStyle name="SAPBEXexcCritical6 5 2 2 3" xfId="33721" xr:uid="{BA0983E0-2171-4B25-8499-F8229D63362C}"/>
    <cellStyle name="SAPBEXexcCritical6 5 2 3" xfId="10959" xr:uid="{8586F471-6868-4237-8E2B-70FB799D7C8A}"/>
    <cellStyle name="SAPBEXexcCritical6 5 2 3 2" xfId="22414" xr:uid="{20D42477-22D6-453B-AB47-EEEA26C2451D}"/>
    <cellStyle name="SAPBEXexcCritical6 5 2 3 3" xfId="34498" xr:uid="{6264964C-4B15-40F1-9E03-329D4CA7598E}"/>
    <cellStyle name="SAPBEXexcCritical6 5 2 4" xfId="12520" xr:uid="{2DC31D5F-795D-4155-A8B6-2E12090AB01B}"/>
    <cellStyle name="SAPBEXexcCritical6 5 2 4 2" xfId="23975" xr:uid="{C4926CB3-29D9-4A9A-A9D0-20B8CF1C66AD}"/>
    <cellStyle name="SAPBEXexcCritical6 5 2 4 3" xfId="35428" xr:uid="{95A464AB-CCAD-466F-8B81-AC5072982731}"/>
    <cellStyle name="SAPBEXexcCritical6 5 2 5" xfId="27452" xr:uid="{7A3AF3E4-33FA-44E6-8D6E-AD5F1C965B1A}"/>
    <cellStyle name="SAPBEXexcCritical6 5 2 5 2" xfId="37687" xr:uid="{15F6BDC1-A52D-43FB-94BC-C21D476AC57E}"/>
    <cellStyle name="SAPBEXexcCritical6 5 2 6" xfId="19256" xr:uid="{81C3A7A0-6EB2-4107-B71A-552AAE3F4960}"/>
    <cellStyle name="SAPBEXexcCritical6 5 2 7" xfId="31370" xr:uid="{52B9F92A-792D-45CA-8570-1E0B92AE52CC}"/>
    <cellStyle name="SAPBEXexcCritical6 5 2 8" xfId="18156" xr:uid="{F3DE7F30-AD4A-4E0C-8FD6-FD1AAACDB86B}"/>
    <cellStyle name="SAPBEXexcCritical6 5 3" xfId="6314" xr:uid="{32E26D1A-A708-427C-9D5B-E17D7994341D}"/>
    <cellStyle name="SAPBEXexcCritical6 5 3 2" xfId="9482" xr:uid="{F269223C-0606-4A03-9CB5-EE3244FF1F3A}"/>
    <cellStyle name="SAPBEXexcCritical6 5 3 2 2" xfId="20937" xr:uid="{F70081CB-5498-43C9-A349-4756EAAC4818}"/>
    <cellStyle name="SAPBEXexcCritical6 5 3 2 3" xfId="33022" xr:uid="{156E844B-E21E-4CC4-8690-FF11A216268F}"/>
    <cellStyle name="SAPBEXexcCritical6 5 3 3" xfId="9558" xr:uid="{6FE5A8BB-7021-4306-BD2C-E6D6D4EF532B}"/>
    <cellStyle name="SAPBEXexcCritical6 5 3 3 2" xfId="21013" xr:uid="{7C45B163-656B-4913-977E-23E2D3AA61C0}"/>
    <cellStyle name="SAPBEXexcCritical6 5 3 3 3" xfId="33098" xr:uid="{9CC3ADBC-A0BC-4B7B-9793-F1D1579DA9F0}"/>
    <cellStyle name="SAPBEXexcCritical6 5 3 4" xfId="26266" xr:uid="{545BE21F-905B-4024-859C-A92B621EF04B}"/>
    <cellStyle name="SAPBEXexcCritical6 5 3 4 2" xfId="36846" xr:uid="{F4FD14AA-1F56-4246-BF8C-A942DEF92656}"/>
    <cellStyle name="SAPBEXexcCritical6 5 3 5" xfId="18031" xr:uid="{F7D6343E-A7DC-4EB5-A49A-12797B5F2EB6}"/>
    <cellStyle name="SAPBEXexcCritical6 5 3 6" xfId="30403" xr:uid="{9467C1BC-0150-4C14-91AE-73C3FF80B1A5}"/>
    <cellStyle name="SAPBEXexcCritical6 5 3 7" xfId="28162" xr:uid="{BBBEBA55-9AF1-476D-A8D0-76D9D04F7B5B}"/>
    <cellStyle name="SAPBEXexcCritical6 5 3 8" xfId="31524" xr:uid="{D2B57949-25B6-49C1-9E41-9608DC7A9877}"/>
    <cellStyle name="SAPBEXexcCritical6 5 4" xfId="5298" xr:uid="{51B83CC6-5FD6-4671-9D15-A9852A3EE858}"/>
    <cellStyle name="SAPBEXexcCritical6 5 4 2" xfId="17082" xr:uid="{FFA90F8F-48E4-4252-A399-FBE39EA51AD9}"/>
    <cellStyle name="SAPBEXexcCritical6 5 4 3" xfId="29665" xr:uid="{0ECEDD15-2F84-4850-A588-C2740927D368}"/>
    <cellStyle name="SAPBEXexcCritical6 5 5" xfId="8725" xr:uid="{F9F8DD3A-AE1B-436B-8385-AA17926A4DC3}"/>
    <cellStyle name="SAPBEXexcCritical6 5 5 2" xfId="20180" xr:uid="{A5DE930D-B394-4687-99B2-C5B553AB9C52}"/>
    <cellStyle name="SAPBEXexcCritical6 5 5 3" xfId="32265" xr:uid="{B00F6153-1CAD-4AE1-AE5A-C06651329DB2}"/>
    <cellStyle name="SAPBEXexcCritical6 5 6" xfId="8242" xr:uid="{D515342D-C7F8-421F-9D28-49797C825879}"/>
    <cellStyle name="SAPBEXexcCritical6 5 6 2" xfId="19697" xr:uid="{192380B5-254D-446D-9F7F-E2641D353093}"/>
    <cellStyle name="SAPBEXexcCritical6 5 6 3" xfId="31782" xr:uid="{FA2A325F-8364-412B-B312-88BF97CE4C52}"/>
    <cellStyle name="SAPBEXexcCritical6 5 7" xfId="25357" xr:uid="{2362E86B-F31B-45C3-BA44-EFEC8E0A7F5E}"/>
    <cellStyle name="SAPBEXexcCritical6 5 7 2" xfId="36203" xr:uid="{03664BC3-BB37-4FCD-84F5-412F64EA842D}"/>
    <cellStyle name="SAPBEXexcCritical6 5 8" xfId="15199" xr:uid="{1F756499-76A9-4022-A6E8-5BEEBB5CD8D6}"/>
    <cellStyle name="SAPBEXexcCritical6 5 9" xfId="28582" xr:uid="{97403D6A-8B9F-45F7-8846-515F57DCEBA8}"/>
    <cellStyle name="SAPBEXexcCritical6 6" xfId="6600" xr:uid="{EAF2E48B-0A52-46DF-ADA7-582DD1A71D53}"/>
    <cellStyle name="SAPBEXexcCritical6 6 2" xfId="10394" xr:uid="{27EE0A22-494A-4562-9C01-DACB1E3AE5CB}"/>
    <cellStyle name="SAPBEXexcCritical6 6 2 2" xfId="21849" xr:uid="{D34C96CD-AFEC-4D53-90DB-D2618C2C0D1D}"/>
    <cellStyle name="SAPBEXexcCritical6 6 2 3" xfId="33933" xr:uid="{8FE10A5F-EF26-4B18-B4F6-B5DF9EBA9F30}"/>
    <cellStyle name="SAPBEXexcCritical6 6 3" xfId="11510" xr:uid="{5115F34A-E40F-4845-AAE6-4FF00D4AD46D}"/>
    <cellStyle name="SAPBEXexcCritical6 6 3 2" xfId="22965" xr:uid="{3E325345-4576-41FF-9855-A458AA533B19}"/>
    <cellStyle name="SAPBEXexcCritical6 6 3 3" xfId="34750" xr:uid="{555EACAF-5E63-4CEC-B8F4-0EB66E975311}"/>
    <cellStyle name="SAPBEXexcCritical6 6 4" xfId="26373" xr:uid="{90DFA1A5-C762-4E35-A958-1CFFD09A822F}"/>
    <cellStyle name="SAPBEXexcCritical6 6 4 2" xfId="36937" xr:uid="{DBABBE2B-B650-4FE6-9FCC-CFFC44B890C4}"/>
    <cellStyle name="SAPBEXexcCritical6 6 5" xfId="18196" xr:uid="{94BA5B29-C86B-40C7-9DB5-66BF45E329C4}"/>
    <cellStyle name="SAPBEXexcCritical6 6 6" xfId="30577" xr:uid="{70ED23F4-BA65-4B40-8325-7A216A035D13}"/>
    <cellStyle name="SAPBEXexcCritical6 6 7" xfId="28639" xr:uid="{5F0E74B6-9B17-45A2-9685-2B689AA49713}"/>
    <cellStyle name="SAPBEXexcCritical6 7" xfId="6971" xr:uid="{330BC9E5-0E12-4759-BD93-CF26344C2B08}"/>
    <cellStyle name="SAPBEXexcCritical6 7 2" xfId="9766" xr:uid="{7938B343-8C08-446F-A5D8-B14AC4E22E51}"/>
    <cellStyle name="SAPBEXexcCritical6 7 2 2" xfId="21221" xr:uid="{CAA7CA4F-0456-4961-A928-99690D7E2025}"/>
    <cellStyle name="SAPBEXexcCritical6 7 2 3" xfId="33306" xr:uid="{35023AE5-E5E8-4543-B8F2-24C855E9CAB6}"/>
    <cellStyle name="SAPBEXexcCritical6 7 3" xfId="10489" xr:uid="{AE318B15-FE32-41E9-8931-F731A38A7945}"/>
    <cellStyle name="SAPBEXexcCritical6 7 3 2" xfId="21944" xr:uid="{162C7D8C-9017-46A6-910C-8E41F1386F9A}"/>
    <cellStyle name="SAPBEXexcCritical6 7 3 3" xfId="34028" xr:uid="{D5823975-8BEA-41DE-AA7F-4011C478D794}"/>
    <cellStyle name="SAPBEXexcCritical6 7 4" xfId="11831" xr:uid="{70760A5E-3A6C-42EA-B52D-3F0C8CF7C652}"/>
    <cellStyle name="SAPBEXexcCritical6 7 4 2" xfId="23286" xr:uid="{2392233E-64CD-4C49-9ED6-8390558141F0}"/>
    <cellStyle name="SAPBEXexcCritical6 7 4 3" xfId="34938" xr:uid="{B584CAEA-2484-4E26-80E4-191383747F7E}"/>
    <cellStyle name="SAPBEXexcCritical6 7 5" xfId="26696" xr:uid="{E31F6297-2850-4E2E-85CA-CA635062110F}"/>
    <cellStyle name="SAPBEXexcCritical6 7 5 2" xfId="37135" xr:uid="{235725B2-8597-4345-8CF2-199F4F8B1E83}"/>
    <cellStyle name="SAPBEXexcCritical6 7 6" xfId="18537" xr:uid="{A4A2B85D-3561-44C7-82CD-50F3E9F3D961}"/>
    <cellStyle name="SAPBEXexcCritical6 7 7" xfId="30798" xr:uid="{6D0213CB-EA72-4C5D-B576-8F18ABFFB0D9}"/>
    <cellStyle name="SAPBEXexcCritical6 7 8" xfId="35218" xr:uid="{9B5C78E1-2253-49B3-83A0-17450EF2793C}"/>
    <cellStyle name="SAPBEXexcCritical6 8" xfId="5486" xr:uid="{CC9DE788-7B81-4F2E-A4E1-1A4AAABE880D}"/>
    <cellStyle name="SAPBEXexcCritical6 8 2" xfId="8817" xr:uid="{6074ECDF-8A7D-47DD-A9B0-5468CC58105A}"/>
    <cellStyle name="SAPBEXexcCritical6 8 2 2" xfId="20272" xr:uid="{DBEBEAA9-F3A0-4C33-832C-912D6BA2BA2D}"/>
    <cellStyle name="SAPBEXexcCritical6 8 2 3" xfId="32357" xr:uid="{ECF339CE-1B52-40CC-82DF-98752C5D81C1}"/>
    <cellStyle name="SAPBEXexcCritical6 8 3" xfId="8143" xr:uid="{D3E23012-E3AD-4F56-8515-481B30750C55}"/>
    <cellStyle name="SAPBEXexcCritical6 8 3 2" xfId="19598" xr:uid="{85FBFEEA-2BFE-4DCE-935B-81BCC6D85E35}"/>
    <cellStyle name="SAPBEXexcCritical6 8 3 3" xfId="31683" xr:uid="{209CA1C9-B958-4F18-9972-D02D6D488211}"/>
    <cellStyle name="SAPBEXexcCritical6 8 4" xfId="25545" xr:uid="{8895D116-4256-443D-9916-084A5D63F30A}"/>
    <cellStyle name="SAPBEXexcCritical6 8 4 2" xfId="36330" xr:uid="{D7FC66C0-CAEC-4B7C-A82F-3FEEBD02D96E}"/>
    <cellStyle name="SAPBEXexcCritical6 8 5" xfId="17270" xr:uid="{E35A89BC-5288-4130-8FB3-FD1734F2C4BD}"/>
    <cellStyle name="SAPBEXexcCritical6 8 6" xfId="29786" xr:uid="{5FD509CF-BEBD-49C4-B758-D97F002A5504}"/>
    <cellStyle name="SAPBEXexcCritical6 8 7" xfId="37492" xr:uid="{B91E30D3-6F54-4975-9B3E-C8E084FC5CA5}"/>
    <cellStyle name="SAPBEXexcCritical6 8 8" xfId="13988" xr:uid="{B99BD569-8C1D-406B-AA7A-0DAE3881989C}"/>
    <cellStyle name="SAPBEXexcCritical6 9" xfId="4205" xr:uid="{7EF06C77-91C6-4B8F-80C6-673F22383AAB}"/>
    <cellStyle name="SAPBEXexcCritical6 9 2" xfId="15990" xr:uid="{8C6C885A-A268-40F5-B29F-281309FCAF31}"/>
    <cellStyle name="SAPBEXexcCritical6 9 3" xfId="29035" xr:uid="{B8622021-B30A-4BA0-A41A-09E3947B182A}"/>
    <cellStyle name="SAPBEXexcGood1" xfId="2264" xr:uid="{063C86BA-5541-4B45-A621-7F9524A5D0F1}"/>
    <cellStyle name="SAPBEXexcGood1 10" xfId="3970" xr:uid="{F0957087-0DF8-4F7E-8D03-8322C8300CE5}"/>
    <cellStyle name="SAPBEXexcGood1 10 2" xfId="15756" xr:uid="{D1762F0F-410F-4481-8EDD-5059F275CEC6}"/>
    <cellStyle name="SAPBEXexcGood1 10 3" xfId="28801" xr:uid="{51D2FBA4-56E6-41F8-A757-3DA9B0B25694}"/>
    <cellStyle name="SAPBEXexcGood1 11" xfId="24290" xr:uid="{970D7CFE-0512-42B3-B876-A26C200E005C}"/>
    <cellStyle name="SAPBEXexcGood1 11 2" xfId="35595" xr:uid="{26EF4630-A7F2-4474-85FE-E348F65432E8}"/>
    <cellStyle name="SAPBEXexcGood1 12" xfId="14105" xr:uid="{97697BE1-6004-4998-BD37-5B88C805F439}"/>
    <cellStyle name="SAPBEXexcGood1 13" xfId="27968" xr:uid="{F3EFB0E4-13B3-4B8F-B802-87D2BBE8949E}"/>
    <cellStyle name="SAPBEXexcGood1 2" xfId="2950" xr:uid="{0DD6F806-926E-4834-8805-5ACE43FFC134}"/>
    <cellStyle name="SAPBEXexcGood1 2 10" xfId="19368" xr:uid="{0439AC07-06E4-44D4-BC5E-3167E3032B78}"/>
    <cellStyle name="SAPBEXexcGood1 2 2" xfId="7194" xr:uid="{0C9B541D-02E0-44A6-83F8-8A7AF2378B3F}"/>
    <cellStyle name="SAPBEXexcGood1 2 2 2" xfId="9917" xr:uid="{9DA4818D-E63C-4B13-B895-9D495892AF58}"/>
    <cellStyle name="SAPBEXexcGood1 2 2 2 2" xfId="21372" xr:uid="{DF627924-2A32-403E-AB2E-3F4E2E7FEA01}"/>
    <cellStyle name="SAPBEXexcGood1 2 2 2 3" xfId="33457" xr:uid="{C3E5FC0C-457E-4416-8B39-F75B95207D6D}"/>
    <cellStyle name="SAPBEXexcGood1 2 2 3" xfId="10597" xr:uid="{CF049808-F6CA-4BA2-BD65-0CCA36449647}"/>
    <cellStyle name="SAPBEXexcGood1 2 2 3 2" xfId="22052" xr:uid="{8B31FA04-4030-49FD-B8E7-12BCDFC07070}"/>
    <cellStyle name="SAPBEXexcGood1 2 2 3 3" xfId="34136" xr:uid="{0D32F4F3-62D3-4A49-813A-A7B255ECBBA0}"/>
    <cellStyle name="SAPBEXexcGood1 2 2 4" xfId="11993" xr:uid="{E5595855-B74B-4242-B32A-8679D9459B72}"/>
    <cellStyle name="SAPBEXexcGood1 2 2 4 2" xfId="23448" xr:uid="{C7521271-2190-4E24-89F6-E29EB1CF00B9}"/>
    <cellStyle name="SAPBEXexcGood1 2 2 4 3" xfId="35034" xr:uid="{F127D0C5-651A-4C46-B646-70B335CF9381}"/>
    <cellStyle name="SAPBEXexcGood1 2 2 5" xfId="26910" xr:uid="{1F353C2F-EB05-4173-B358-A241A6A798F1}"/>
    <cellStyle name="SAPBEXexcGood1 2 2 5 2" xfId="37281" xr:uid="{F72A0EDA-7C3D-4367-89D1-EA1D374D7B9F}"/>
    <cellStyle name="SAPBEXexcGood1 2 2 6" xfId="18722" xr:uid="{D2C1DBC4-8CA9-4CC5-8D64-EDA5B0E66373}"/>
    <cellStyle name="SAPBEXexcGood1 2 2 7" xfId="30953" xr:uid="{8E76E0A1-C0AC-4C84-A265-1831AAC6E45B}"/>
    <cellStyle name="SAPBEXexcGood1 2 2 8" xfId="19359" xr:uid="{3859DAB0-ABB8-4488-89FA-5FEA20CFA709}"/>
    <cellStyle name="SAPBEXexcGood1 2 3" xfId="5761" xr:uid="{23EE1268-FC24-4407-8BDB-949C93BE13F4}"/>
    <cellStyle name="SAPBEXexcGood1 2 3 2" xfId="9023" xr:uid="{4EB1473C-4C51-4357-B924-251C6156078F}"/>
    <cellStyle name="SAPBEXexcGood1 2 3 2 2" xfId="20478" xr:uid="{6D9C78A6-E3D3-4C92-85EF-82EAFDF6EAF9}"/>
    <cellStyle name="SAPBEXexcGood1 2 3 2 3" xfId="32563" xr:uid="{C3228CA3-EC1A-4390-B7A9-EEA990BE2EA5}"/>
    <cellStyle name="SAPBEXexcGood1 2 3 3" xfId="8916" xr:uid="{76BC4DDC-0AB4-4BEF-99AA-A88264C5E2AA}"/>
    <cellStyle name="SAPBEXexcGood1 2 3 3 2" xfId="20371" xr:uid="{3020598F-C37A-4C64-AD31-4949660B5AA2}"/>
    <cellStyle name="SAPBEXexcGood1 2 3 3 3" xfId="32456" xr:uid="{26A97916-C260-4F8C-9114-06D01055355E}"/>
    <cellStyle name="SAPBEXexcGood1 2 3 4" xfId="25739" xr:uid="{B4D8E1D0-DD2F-40B1-A103-324F8B5C22C1}"/>
    <cellStyle name="SAPBEXexcGood1 2 3 4 2" xfId="36455" xr:uid="{9B298154-B3BF-442A-9B49-4521943361F9}"/>
    <cellStyle name="SAPBEXexcGood1 2 3 5" xfId="17496" xr:uid="{E26760CB-7FB8-42ED-B065-BAB546A48395}"/>
    <cellStyle name="SAPBEXexcGood1 2 3 6" xfId="29981" xr:uid="{680D21C2-5D2D-4064-83A7-85FD38A62A4D}"/>
    <cellStyle name="SAPBEXexcGood1 2 3 7" xfId="29407" xr:uid="{ED079985-64C2-403B-89F3-6CE8BBBA28C7}"/>
    <cellStyle name="SAPBEXexcGood1 2 3 8" xfId="30492" xr:uid="{C2DC24BA-7F08-41D2-A179-DEE35D214E39}"/>
    <cellStyle name="SAPBEXexcGood1 2 4" xfId="4843" xr:uid="{F1798B1E-6A93-4FDD-B6C9-796CEC5EB792}"/>
    <cellStyle name="SAPBEXexcGood1 2 4 2" xfId="16627" xr:uid="{1308070C-97A2-4B1F-B105-E35ECCD0C44D}"/>
    <cellStyle name="SAPBEXexcGood1 2 4 3" xfId="29334" xr:uid="{75F96A18-9D0E-4F07-A760-1CC0D9B5213C}"/>
    <cellStyle name="SAPBEXexcGood1 2 5" xfId="8347" xr:uid="{0331E298-4012-4E10-BE6B-FDD103D6CDEB}"/>
    <cellStyle name="SAPBEXexcGood1 2 5 2" xfId="19802" xr:uid="{9F4DFEE6-A7CC-4BD8-B0A1-35B6866B1306}"/>
    <cellStyle name="SAPBEXexcGood1 2 5 3" xfId="31887" xr:uid="{25A05209-7BCF-4488-ABA9-8D258849FB8D}"/>
    <cellStyle name="SAPBEXexcGood1 2 6" xfId="9574" xr:uid="{39934DEC-09CD-4010-85EA-84098A8D5581}"/>
    <cellStyle name="SAPBEXexcGood1 2 6 2" xfId="21029" xr:uid="{D56C4D95-AE3C-4E9F-9698-ADF9537831C2}"/>
    <cellStyle name="SAPBEXexcGood1 2 6 3" xfId="33114" xr:uid="{E11128C4-2BFC-4819-9846-10B9C11396C9}"/>
    <cellStyle name="SAPBEXexcGood1 2 7" xfId="24902" xr:uid="{A1C47F16-4275-463F-926B-159741B21230}"/>
    <cellStyle name="SAPBEXexcGood1 2 7 2" xfId="35872" xr:uid="{A014C1CD-E628-4672-9739-86802122DAB0}"/>
    <cellStyle name="SAPBEXexcGood1 2 8" xfId="14743" xr:uid="{C6A67069-75AB-4DAD-83B0-ADC84782FED2}"/>
    <cellStyle name="SAPBEXexcGood1 2 9" xfId="28256" xr:uid="{A49D999B-F24B-4D52-A122-83823C9226D7}"/>
    <cellStyle name="SAPBEXexcGood1 3" xfId="3151" xr:uid="{372DDA7E-46A3-4638-AF11-9FC64D86E812}"/>
    <cellStyle name="SAPBEXexcGood1 3 10" xfId="29713" xr:uid="{51E0CCE8-F756-407C-A394-78A4F43D8244}"/>
    <cellStyle name="SAPBEXexcGood1 3 2" xfId="7305" xr:uid="{F11E32EC-29D1-4350-8601-BE98EFF25FAE}"/>
    <cellStyle name="SAPBEXexcGood1 3 2 2" xfId="9978" xr:uid="{C6EC1ED6-9806-4C59-BDB3-5961CB0D302D}"/>
    <cellStyle name="SAPBEXexcGood1 3 2 2 2" xfId="21433" xr:uid="{712F3F94-6563-4B54-BD18-196272407713}"/>
    <cellStyle name="SAPBEXexcGood1 3 2 2 3" xfId="33518" xr:uid="{ED55AC27-CCED-4042-99A1-F6849046AFEC}"/>
    <cellStyle name="SAPBEXexcGood1 3 2 3" xfId="10705" xr:uid="{F0DE7E48-03D0-46F2-8FFD-795242E126FA}"/>
    <cellStyle name="SAPBEXexcGood1 3 2 3 2" xfId="22160" xr:uid="{91CACD4A-75EC-484F-AA49-25D1FE3855E5}"/>
    <cellStyle name="SAPBEXexcGood1 3 2 3 3" xfId="34244" xr:uid="{92F592D0-9EB6-403C-99E0-AB0A233D55DB}"/>
    <cellStyle name="SAPBEXexcGood1 3 2 4" xfId="12089" xr:uid="{D827A8DB-EDA4-4F1A-8A37-65A7FE3574E0}"/>
    <cellStyle name="SAPBEXexcGood1 3 2 4 2" xfId="23544" xr:uid="{AAB22BAA-1A7A-4AED-BEF8-D5597EAD3C1D}"/>
    <cellStyle name="SAPBEXexcGood1 3 2 4 3" xfId="35128" xr:uid="{23B387A3-CDC3-4F6C-9CD2-FF0A66BDA206}"/>
    <cellStyle name="SAPBEXexcGood1 3 2 5" xfId="27021" xr:uid="{346C0ACC-27FA-4786-AD48-139550B01404}"/>
    <cellStyle name="SAPBEXexcGood1 3 2 5 2" xfId="37390" xr:uid="{03D2DA99-2D2D-4BCE-83F5-F11830EF9C6E}"/>
    <cellStyle name="SAPBEXexcGood1 3 2 6" xfId="18823" xr:uid="{F5DB2290-8555-4AA3-A607-0CC870770E5B}"/>
    <cellStyle name="SAPBEXexcGood1 3 2 7" xfId="31062" xr:uid="{91A2D75F-F53C-4FC2-968B-69E5C84A1C72}"/>
    <cellStyle name="SAPBEXexcGood1 3 2 8" xfId="28669" xr:uid="{CD08C7DB-B523-44E0-9228-30F9305EB13A}"/>
    <cellStyle name="SAPBEXexcGood1 3 3" xfId="5873" xr:uid="{C00DD5B3-F527-4AF5-9CB6-F6366FE98334}"/>
    <cellStyle name="SAPBEXexcGood1 3 3 2" xfId="9133" xr:uid="{CFF2ED1A-57B9-4026-97A0-B1DCF93CE58F}"/>
    <cellStyle name="SAPBEXexcGood1 3 3 2 2" xfId="20588" xr:uid="{4C762569-6274-471C-AF0A-DDBCA4F5A730}"/>
    <cellStyle name="SAPBEXexcGood1 3 3 2 3" xfId="32673" xr:uid="{7D5EB308-3C14-4FE9-A230-45D56658B112}"/>
    <cellStyle name="SAPBEXexcGood1 3 3 3" xfId="8763" xr:uid="{A8EE3269-2A55-4DBB-9D7D-A0964940895C}"/>
    <cellStyle name="SAPBEXexcGood1 3 3 3 2" xfId="20218" xr:uid="{14179031-29B6-481A-8B65-EB5C5AF663B1}"/>
    <cellStyle name="SAPBEXexcGood1 3 3 3 3" xfId="32303" xr:uid="{E1475EEE-4CBF-4AD3-A34E-80157B7176A7}"/>
    <cellStyle name="SAPBEXexcGood1 3 3 4" xfId="25835" xr:uid="{99F92C9D-B53B-4971-83F4-C06FA1F78A03}"/>
    <cellStyle name="SAPBEXexcGood1 3 3 4 2" xfId="36550" xr:uid="{D9A38BE3-ED5B-4F2B-9A15-568524B66D7B}"/>
    <cellStyle name="SAPBEXexcGood1 3 3 5" xfId="17596" xr:uid="{18537B17-8007-4A22-BF73-744DC9599AE7}"/>
    <cellStyle name="SAPBEXexcGood1 3 3 6" xfId="30091" xr:uid="{41FA708F-BA36-4029-9FCB-C5FFC79C2302}"/>
    <cellStyle name="SAPBEXexcGood1 3 3 7" xfId="29197" xr:uid="{DCFC810E-2EBA-443B-9F3B-C07F3BDF352D}"/>
    <cellStyle name="SAPBEXexcGood1 3 3 8" xfId="29134" xr:uid="{5502CC4C-A1E8-4541-B9BC-35FFE12CA75D}"/>
    <cellStyle name="SAPBEXexcGood1 3 4" xfId="5044" xr:uid="{0864CBF1-D3A4-4CC0-AF49-4B1B3C63CC96}"/>
    <cellStyle name="SAPBEXexcGood1 3 4 2" xfId="16828" xr:uid="{9FFF9198-D95E-4981-AA36-0837C0C04DEC}"/>
    <cellStyle name="SAPBEXexcGood1 3 4 3" xfId="29476" xr:uid="{D6E41828-AA71-41A4-BB48-20D00FBECD76}"/>
    <cellStyle name="SAPBEXexcGood1 3 5" xfId="8509" xr:uid="{88ED965B-4525-4B0B-A7B8-C4C12AB783DE}"/>
    <cellStyle name="SAPBEXexcGood1 3 5 2" xfId="19964" xr:uid="{4ABA489F-5A3D-4D1F-A2B1-159C440D4D61}"/>
    <cellStyle name="SAPBEXexcGood1 3 5 3" xfId="32049" xr:uid="{306C4739-CDDE-48D0-9BDD-2EF8FF9F88D5}"/>
    <cellStyle name="SAPBEXexcGood1 3 6" xfId="10328" xr:uid="{7C688838-F8C3-4C8C-8762-2D4E789FE555}"/>
    <cellStyle name="SAPBEXexcGood1 3 6 2" xfId="21783" xr:uid="{927DE969-3259-40D9-ACE6-E9C5C96CBCAA}"/>
    <cellStyle name="SAPBEXexcGood1 3 6 3" xfId="33867" xr:uid="{40C84F24-BB25-4E68-A100-06A7575C67EC}"/>
    <cellStyle name="SAPBEXexcGood1 3 7" xfId="25103" xr:uid="{86E60D30-E0AF-4EC7-9DFC-969C1854E56F}"/>
    <cellStyle name="SAPBEXexcGood1 3 7 2" xfId="36015" xr:uid="{3DDF15EE-1D39-4C0F-8E02-71301161B22B}"/>
    <cellStyle name="SAPBEXexcGood1 3 8" xfId="14944" xr:uid="{09039CF6-D377-4898-AD8F-07A186571AF2}"/>
    <cellStyle name="SAPBEXexcGood1 3 9" xfId="28392" xr:uid="{5270A2E6-DB64-4E53-A3FF-30F046D37B67}"/>
    <cellStyle name="SAPBEXexcGood1 4" xfId="3026" xr:uid="{C7E6C38C-EBC1-479C-87B3-2F65A7DBF6C4}"/>
    <cellStyle name="SAPBEXexcGood1 4 10" xfId="28504" xr:uid="{7D2A218B-D47A-4273-8378-AD7EED61E4F5}"/>
    <cellStyle name="SAPBEXexcGood1 4 2" xfId="7562" xr:uid="{BCFCB283-129A-48BC-B98E-F26FFAE2E62C}"/>
    <cellStyle name="SAPBEXexcGood1 4 2 2" xfId="10099" xr:uid="{DFEE7336-5F95-482F-B4A0-62A75A910637}"/>
    <cellStyle name="SAPBEXexcGood1 4 2 2 2" xfId="21554" xr:uid="{BBB4B334-65E4-40A1-8476-0EEE4D5CE23D}"/>
    <cellStyle name="SAPBEXexcGood1 4 2 2 3" xfId="33638" xr:uid="{F26BF013-4B3B-4D7C-9D68-D4F4575CBAD8}"/>
    <cellStyle name="SAPBEXexcGood1 4 2 3" xfId="10873" xr:uid="{E4DBDA39-4A1F-4EF8-A515-46FF3F0121A6}"/>
    <cellStyle name="SAPBEXexcGood1 4 2 3 2" xfId="22328" xr:uid="{55A4BC72-5452-42F6-91C3-B48F941F2FCA}"/>
    <cellStyle name="SAPBEXexcGood1 4 2 3 3" xfId="34412" xr:uid="{B14C529D-15B3-49DE-B87D-6001E7FF3E71}"/>
    <cellStyle name="SAPBEXexcGood1 4 2 4" xfId="12346" xr:uid="{4700783D-53E9-4B3F-A56F-109B2EEA1B81}"/>
    <cellStyle name="SAPBEXexcGood1 4 2 4 2" xfId="23801" xr:uid="{109B4446-EE10-4D16-B3BD-948050D2DA23}"/>
    <cellStyle name="SAPBEXexcGood1 4 2 4 3" xfId="35316" xr:uid="{A98446A5-A849-4B07-B1A4-80B43CADACFC}"/>
    <cellStyle name="SAPBEXexcGood1 4 2 5" xfId="27278" xr:uid="{1B637094-F9F9-40A5-9770-FFA9B7A24171}"/>
    <cellStyle name="SAPBEXexcGood1 4 2 5 2" xfId="37577" xr:uid="{7A77595F-E59B-4325-901E-D932D01E9BB7}"/>
    <cellStyle name="SAPBEXexcGood1 4 2 6" xfId="19080" xr:uid="{D940D200-0CED-40BF-AE8A-7BEF310D16C0}"/>
    <cellStyle name="SAPBEXexcGood1 4 2 7" xfId="31249" xr:uid="{5F221F51-9732-467D-9215-7833C6A25989}"/>
    <cellStyle name="SAPBEXexcGood1 4 2 8" xfId="29155" xr:uid="{ABBF2AD6-DC5C-49A1-A1D8-923621AD0EAA}"/>
    <cellStyle name="SAPBEXexcGood1 4 3" xfId="6131" xr:uid="{4F031E41-50B9-4EA6-81EA-8C7D48A7B88D}"/>
    <cellStyle name="SAPBEXexcGood1 4 3 2" xfId="9347" xr:uid="{84F26EDB-9F96-4660-9A10-77B834D8236B}"/>
    <cellStyle name="SAPBEXexcGood1 4 3 2 2" xfId="20802" xr:uid="{9BE3EECD-85A1-4B24-9BAF-AF0EF11103DC}"/>
    <cellStyle name="SAPBEXexcGood1 4 3 2 3" xfId="32887" xr:uid="{F556AEB1-7300-41C1-9B1A-83F5C9C8E225}"/>
    <cellStyle name="SAPBEXexcGood1 4 3 3" xfId="8071" xr:uid="{63ED6784-21F3-4ED4-B509-2D51B6E43FD6}"/>
    <cellStyle name="SAPBEXexcGood1 4 3 3 2" xfId="19526" xr:uid="{71B0B0B9-AE6D-4762-BE4C-D4472949FB48}"/>
    <cellStyle name="SAPBEXexcGood1 4 3 3 3" xfId="31611" xr:uid="{56C3E4AA-3859-48B0-942F-7993F141D456}"/>
    <cellStyle name="SAPBEXexcGood1 4 3 4" xfId="26092" xr:uid="{155E4295-B8CC-470D-A259-B7A851D9DA2E}"/>
    <cellStyle name="SAPBEXexcGood1 4 3 4 2" xfId="36735" xr:uid="{5115C920-85B3-4CDF-A485-B427E2C85322}"/>
    <cellStyle name="SAPBEXexcGood1 4 3 5" xfId="17853" xr:uid="{C533D5B4-9FD6-443D-9EB3-9AB353785C92}"/>
    <cellStyle name="SAPBEXexcGood1 4 3 6" xfId="30279" xr:uid="{7D1B4671-094F-479E-99AF-2203282B37EB}"/>
    <cellStyle name="SAPBEXexcGood1 4 3 7" xfId="37856" xr:uid="{D266B5DC-84DF-41F3-ABF6-98DB13C7DC11}"/>
    <cellStyle name="SAPBEXexcGood1 4 3 8" xfId="30726" xr:uid="{D4193CB5-54B9-48EF-B58C-F0F9B0C7B12B}"/>
    <cellStyle name="SAPBEXexcGood1 4 4" xfId="4919" xr:uid="{3E134500-B4DE-499E-AC54-188FD421798E}"/>
    <cellStyle name="SAPBEXexcGood1 4 4 2" xfId="16703" xr:uid="{0371D6A3-996D-4E8F-B518-EB8666822671}"/>
    <cellStyle name="SAPBEXexcGood1 4 4 3" xfId="29386" xr:uid="{74DF86D1-3AEC-40A2-8BAF-C3D0D47D2935}"/>
    <cellStyle name="SAPBEXexcGood1 4 5" xfId="8416" xr:uid="{33598846-F308-4EA8-9472-DA37A490D04F}"/>
    <cellStyle name="SAPBEXexcGood1 4 5 2" xfId="19871" xr:uid="{2B680EBC-4742-4033-A4F9-73FCADC1DF4F}"/>
    <cellStyle name="SAPBEXexcGood1 4 5 3" xfId="31956" xr:uid="{189CB3ED-D06D-4CDB-8CBF-AB7974AAD0B1}"/>
    <cellStyle name="SAPBEXexcGood1 4 6" xfId="8663" xr:uid="{9B11A9CE-68DA-40AF-85AD-8C3CAF36E31F}"/>
    <cellStyle name="SAPBEXexcGood1 4 6 2" xfId="20118" xr:uid="{A5504198-02DB-4C32-88C8-20F13120AA26}"/>
    <cellStyle name="SAPBEXexcGood1 4 6 3" xfId="32203" xr:uid="{F7411A39-8F02-494F-BB73-A481149CD2A8}"/>
    <cellStyle name="SAPBEXexcGood1 4 7" xfId="24978" xr:uid="{BDA7ED1F-11C7-4766-A106-E7EA46D51492}"/>
    <cellStyle name="SAPBEXexcGood1 4 7 2" xfId="35924" xr:uid="{7CCF63BF-7D43-40D1-824D-02854A5C78E8}"/>
    <cellStyle name="SAPBEXexcGood1 4 8" xfId="14819" xr:uid="{D165943B-7895-4801-9AC2-EB18C13F51B2}"/>
    <cellStyle name="SAPBEXexcGood1 4 9" xfId="28307" xr:uid="{6732C6DE-32EF-4393-A5F1-2A44BB813557}"/>
    <cellStyle name="SAPBEXexcGood1 5" xfId="3111" xr:uid="{E585ACD8-0A56-43DE-87BC-06388DE0BC97}"/>
    <cellStyle name="SAPBEXexcGood1 5 10" xfId="28667" xr:uid="{B2195B86-8C03-4DAD-984B-5C62821D1ADD}"/>
    <cellStyle name="SAPBEXexcGood1 5 2" xfId="7746" xr:uid="{1ADE784A-F039-4761-9E47-9A7E9E14645F}"/>
    <cellStyle name="SAPBEXexcGood1 5 2 2" xfId="10183" xr:uid="{6A6E6960-346D-4DB8-A589-37633C32BE5C}"/>
    <cellStyle name="SAPBEXexcGood1 5 2 2 2" xfId="21638" xr:uid="{02FC8F46-AE69-4406-8217-8B4AAC6A6F1A}"/>
    <cellStyle name="SAPBEXexcGood1 5 2 2 3" xfId="33722" xr:uid="{4F1EAF1E-9DDE-47DC-B5AA-80F414EE2067}"/>
    <cellStyle name="SAPBEXexcGood1 5 2 3" xfId="10960" xr:uid="{F9F82622-D6E2-431E-8049-DC801F8DF644}"/>
    <cellStyle name="SAPBEXexcGood1 5 2 3 2" xfId="22415" xr:uid="{C5C578C4-1860-407F-B951-8013C6C0E1C4}"/>
    <cellStyle name="SAPBEXexcGood1 5 2 3 3" xfId="34499" xr:uid="{EB0ED5C4-9B83-4063-836B-D1CD3CB39270}"/>
    <cellStyle name="SAPBEXexcGood1 5 2 4" xfId="12521" xr:uid="{3B99D55E-C7B2-4E38-B632-ECFA2AC3D4AE}"/>
    <cellStyle name="SAPBEXexcGood1 5 2 4 2" xfId="23976" xr:uid="{71B6AE4E-2B94-491D-9162-A8A661AABEAE}"/>
    <cellStyle name="SAPBEXexcGood1 5 2 4 3" xfId="35429" xr:uid="{5DB6322E-C5C3-42DC-B9BB-B762B8239EFA}"/>
    <cellStyle name="SAPBEXexcGood1 5 2 5" xfId="27453" xr:uid="{E3886CDD-8436-4AA3-8D4C-2197B1F6F7ED}"/>
    <cellStyle name="SAPBEXexcGood1 5 2 5 2" xfId="37688" xr:uid="{12574E23-AF33-4350-AD70-923140C9AE5B}"/>
    <cellStyle name="SAPBEXexcGood1 5 2 6" xfId="19257" xr:uid="{4A8FAD3D-E097-458A-A33F-F9F90E7B3ACD}"/>
    <cellStyle name="SAPBEXexcGood1 5 2 7" xfId="31371" xr:uid="{7BBE520D-8A38-4D16-83E6-0815DDE54B18}"/>
    <cellStyle name="SAPBEXexcGood1 5 2 8" xfId="18157" xr:uid="{32E7C1F9-E352-49EF-9B1D-7B89BAF55326}"/>
    <cellStyle name="SAPBEXexcGood1 5 3" xfId="6315" xr:uid="{AF1D80E8-DD4A-4B8C-AE4A-DB31C5B3BB76}"/>
    <cellStyle name="SAPBEXexcGood1 5 3 2" xfId="9483" xr:uid="{9F8E3156-550B-4E07-8FDC-15AEDB943034}"/>
    <cellStyle name="SAPBEXexcGood1 5 3 2 2" xfId="20938" xr:uid="{A7C53B8A-2EBF-427E-9B0A-FF3C68938C31}"/>
    <cellStyle name="SAPBEXexcGood1 5 3 2 3" xfId="33023" xr:uid="{77E0CACA-8F4B-4068-9A0C-26775F37C7B7}"/>
    <cellStyle name="SAPBEXexcGood1 5 3 3" xfId="4116" xr:uid="{05FB65CE-1CB1-446E-BE9A-A1D21A5BF385}"/>
    <cellStyle name="SAPBEXexcGood1 5 3 3 2" xfId="15901" xr:uid="{ED54A35F-047A-490E-BEB2-ACF8757F1441}"/>
    <cellStyle name="SAPBEXexcGood1 5 3 3 3" xfId="28946" xr:uid="{66338E42-A5BB-4E26-AEE5-431AB455FC5B}"/>
    <cellStyle name="SAPBEXexcGood1 5 3 4" xfId="26267" xr:uid="{15DF0221-37CF-449E-BF60-9A5F94D882F7}"/>
    <cellStyle name="SAPBEXexcGood1 5 3 4 2" xfId="36847" xr:uid="{B892C9D2-7DA1-42AB-84AD-B4C2CB03A047}"/>
    <cellStyle name="SAPBEXexcGood1 5 3 5" xfId="18032" xr:uid="{674A809A-F9BE-44CA-95AD-F47346729096}"/>
    <cellStyle name="SAPBEXexcGood1 5 3 6" xfId="30404" xr:uid="{CEB3DC99-D22C-4891-8990-DF5C58B5CF1E}"/>
    <cellStyle name="SAPBEXexcGood1 5 3 7" xfId="28066" xr:uid="{0072093F-EBB3-4112-A25D-0D918BD6D7A4}"/>
    <cellStyle name="SAPBEXexcGood1 5 3 8" xfId="28670" xr:uid="{27D9C81E-E1F1-429F-9832-F88F34635B75}"/>
    <cellStyle name="SAPBEXexcGood1 5 4" xfId="5004" xr:uid="{4CD286C9-AA26-4789-B3E6-6F89F0AEC46C}"/>
    <cellStyle name="SAPBEXexcGood1 5 4 2" xfId="16788" xr:uid="{921B11CE-16F6-4B3D-8A66-9FDB6DDC55DC}"/>
    <cellStyle name="SAPBEXexcGood1 5 4 3" xfId="29436" xr:uid="{E1D2EB8B-00AC-494A-A688-A4C583CD135F}"/>
    <cellStyle name="SAPBEXexcGood1 5 5" xfId="8469" xr:uid="{7B5F67ED-2D2D-4E23-802B-3A9CA7DC20E0}"/>
    <cellStyle name="SAPBEXexcGood1 5 5 2" xfId="19924" xr:uid="{073D2ED3-36B3-491F-8BF6-1BEB118119CB}"/>
    <cellStyle name="SAPBEXexcGood1 5 5 3" xfId="32009" xr:uid="{6668A037-7D25-469E-B55A-B317E34D0BD2}"/>
    <cellStyle name="SAPBEXexcGood1 5 6" xfId="10050" xr:uid="{58DAD7D4-1134-423B-9718-4AA97FAED92B}"/>
    <cellStyle name="SAPBEXexcGood1 5 6 2" xfId="21505" xr:uid="{D954E114-02E3-49FE-9A5F-6446A51CA5CF}"/>
    <cellStyle name="SAPBEXexcGood1 5 6 3" xfId="33589" xr:uid="{6C421F8D-5094-4F7C-B1E7-D3CDF6EE571F}"/>
    <cellStyle name="SAPBEXexcGood1 5 7" xfId="25063" xr:uid="{D98BC4F2-8D24-4481-AE53-3B4A1B2FECD4}"/>
    <cellStyle name="SAPBEXexcGood1 5 7 2" xfId="35975" xr:uid="{3C05917B-9423-47B5-8BBC-AA5A1C3E9305}"/>
    <cellStyle name="SAPBEXexcGood1 5 8" xfId="14904" xr:uid="{1AA3A8AF-5513-4416-B016-EE8356BC9971}"/>
    <cellStyle name="SAPBEXexcGood1 5 9" xfId="28352" xr:uid="{FC9224AA-833B-4640-BA18-13B7BE9AFF23}"/>
    <cellStyle name="SAPBEXexcGood1 6" xfId="6601" xr:uid="{F40C74A5-C0C9-48F4-B9CD-DA9B2A84962F}"/>
    <cellStyle name="SAPBEXexcGood1 6 2" xfId="10395" xr:uid="{498E2B90-C2EF-4FBD-A8BC-3AF31D3956B5}"/>
    <cellStyle name="SAPBEXexcGood1 6 2 2" xfId="21850" xr:uid="{51043903-65AA-4120-A6C2-3F8F8F5ADC17}"/>
    <cellStyle name="SAPBEXexcGood1 6 2 3" xfId="33934" xr:uid="{20444459-0632-4B5B-AC42-6B86DEDC89E7}"/>
    <cellStyle name="SAPBEXexcGood1 6 3" xfId="11511" xr:uid="{49AD3AD7-7D0B-4D2C-AD85-DCEA0C8B4AC5}"/>
    <cellStyle name="SAPBEXexcGood1 6 3 2" xfId="22966" xr:uid="{6877A0C0-0F9F-4AA9-BB7D-9BC28EC6099B}"/>
    <cellStyle name="SAPBEXexcGood1 6 3 3" xfId="34751" xr:uid="{75272A46-5244-43CF-A257-8DB268AB8E1B}"/>
    <cellStyle name="SAPBEXexcGood1 6 4" xfId="26374" xr:uid="{D8DD2A44-D8C1-4879-8D36-B58814E88BF5}"/>
    <cellStyle name="SAPBEXexcGood1 6 4 2" xfId="36938" xr:uid="{F115463E-0BE4-476E-BC25-B00B92FAF358}"/>
    <cellStyle name="SAPBEXexcGood1 6 5" xfId="18197" xr:uid="{6A900932-B343-461F-B71C-B01F55037187}"/>
    <cellStyle name="SAPBEXexcGood1 6 6" xfId="30578" xr:uid="{599F1B49-16D4-4504-8F64-FE3E5FE10CEB}"/>
    <cellStyle name="SAPBEXexcGood1 6 7" xfId="29701" xr:uid="{7A3CE7D4-0492-4A38-A408-E37C2E7F7E62}"/>
    <cellStyle name="SAPBEXexcGood1 7" xfId="6972" xr:uid="{BA5ADC3F-C84E-4E70-BF2F-A1611BF2B8A3}"/>
    <cellStyle name="SAPBEXexcGood1 7 2" xfId="9767" xr:uid="{8D20785D-9CD5-4D5F-800B-7B90E3397B40}"/>
    <cellStyle name="SAPBEXexcGood1 7 2 2" xfId="21222" xr:uid="{FEC34C66-BB16-4FDA-8D08-8607F31A8446}"/>
    <cellStyle name="SAPBEXexcGood1 7 2 3" xfId="33307" xr:uid="{E0AE058B-0DAD-4415-A99E-6505B490C5FC}"/>
    <cellStyle name="SAPBEXexcGood1 7 3" xfId="10490" xr:uid="{D08EA0A8-C9AF-435E-93C6-3CA119315B7B}"/>
    <cellStyle name="SAPBEXexcGood1 7 3 2" xfId="21945" xr:uid="{F6A89B9E-128A-4FFA-AACB-819FCA7D9592}"/>
    <cellStyle name="SAPBEXexcGood1 7 3 3" xfId="34029" xr:uid="{4BCE6E38-BC21-4A5F-8002-68D3BC7E823F}"/>
    <cellStyle name="SAPBEXexcGood1 7 4" xfId="11832" xr:uid="{B5D5D271-F18E-408F-A70C-374B7BE55865}"/>
    <cellStyle name="SAPBEXexcGood1 7 4 2" xfId="23287" xr:uid="{196F320D-5FF9-44DF-A6CD-643F418A38FB}"/>
    <cellStyle name="SAPBEXexcGood1 7 4 3" xfId="34939" xr:uid="{901C0290-5BAD-4D18-B196-040D66EC4DCC}"/>
    <cellStyle name="SAPBEXexcGood1 7 5" xfId="26697" xr:uid="{4E35B5AA-2106-47DA-941D-37E00CDC8E02}"/>
    <cellStyle name="SAPBEXexcGood1 7 5 2" xfId="37136" xr:uid="{CA5FA433-558D-4034-BA28-D573AA6F77CC}"/>
    <cellStyle name="SAPBEXexcGood1 7 6" xfId="18538" xr:uid="{160EAFA0-D5A9-4A26-B72D-43C863E54D63}"/>
    <cellStyle name="SAPBEXexcGood1 7 7" xfId="30799" xr:uid="{37EA11D6-9BBD-4445-9269-677562E1E962}"/>
    <cellStyle name="SAPBEXexcGood1 7 8" xfId="13757" xr:uid="{DCFAD3FE-C02E-4C17-B884-BB3092B997EB}"/>
    <cellStyle name="SAPBEXexcGood1 8" xfId="5487" xr:uid="{79AC5186-ECDC-4B87-B052-E5CB321B2AD5}"/>
    <cellStyle name="SAPBEXexcGood1 8 2" xfId="8818" xr:uid="{DEA313EC-A672-455E-AE2A-04FC6297BE46}"/>
    <cellStyle name="SAPBEXexcGood1 8 2 2" xfId="20273" xr:uid="{692EC023-D797-4D8A-9CFC-668C3A7988A7}"/>
    <cellStyle name="SAPBEXexcGood1 8 2 3" xfId="32358" xr:uid="{5F359E31-5545-49E4-8EF4-433F3F0900A1}"/>
    <cellStyle name="SAPBEXexcGood1 8 3" xfId="9447" xr:uid="{4795BFD8-8F1F-4782-BAB8-0BA10047F739}"/>
    <cellStyle name="SAPBEXexcGood1 8 3 2" xfId="20902" xr:uid="{1EC760AE-800A-43B0-8F1B-F64AB290225F}"/>
    <cellStyle name="SAPBEXexcGood1 8 3 3" xfId="32987" xr:uid="{C34CE467-7B07-433A-965A-1F674E2B481D}"/>
    <cellStyle name="SAPBEXexcGood1 8 4" xfId="25546" xr:uid="{26D35926-BE5D-46D1-8BA6-4E4EDF9BCF06}"/>
    <cellStyle name="SAPBEXexcGood1 8 4 2" xfId="36331" xr:uid="{0D07F7F1-AB93-4B1B-AD8E-ACB91D55C6DE}"/>
    <cellStyle name="SAPBEXexcGood1 8 5" xfId="17271" xr:uid="{8582B0C7-3A3D-4093-A246-A829766B80F2}"/>
    <cellStyle name="SAPBEXexcGood1 8 6" xfId="29787" xr:uid="{CC42F3AB-4874-458C-A250-2077A785E188}"/>
    <cellStyle name="SAPBEXexcGood1 8 7" xfId="35231" xr:uid="{906B706D-A826-4842-8F22-0D65A3A40411}"/>
    <cellStyle name="SAPBEXexcGood1 8 8" xfId="28641" xr:uid="{161E1AD9-FC3A-473D-964B-7A13979549EC}"/>
    <cellStyle name="SAPBEXexcGood1 9" xfId="4206" xr:uid="{F69F3DCE-80A6-4252-A583-3961F85E4EE3}"/>
    <cellStyle name="SAPBEXexcGood1 9 2" xfId="15991" xr:uid="{FB9337BB-BC29-4D2D-8F7C-485580541060}"/>
    <cellStyle name="SAPBEXexcGood1 9 3" xfId="29036" xr:uid="{4DBEF34F-8AA0-47B4-99D2-F8095F134177}"/>
    <cellStyle name="SAPBEXexcGood2" xfId="2265" xr:uid="{A527F361-2ADD-4BA0-87B8-20CA7B79E410}"/>
    <cellStyle name="SAPBEXexcGood2 10" xfId="3971" xr:uid="{02934E06-2F36-4FE8-B327-ADBAFADDB265}"/>
    <cellStyle name="SAPBEXexcGood2 10 2" xfId="15757" xr:uid="{E3FDFA9D-D4A8-4941-81F8-2B9E0786E140}"/>
    <cellStyle name="SAPBEXexcGood2 10 3" xfId="28802" xr:uid="{E67A10EF-21CE-46E3-AF54-3EDBE4130811}"/>
    <cellStyle name="SAPBEXexcGood2 11" xfId="24291" xr:uid="{7A709C50-E503-46AB-9EE8-AB1ED74CCA3D}"/>
    <cellStyle name="SAPBEXexcGood2 11 2" xfId="35596" xr:uid="{6BEE95BB-280E-4F81-BBC5-A8F9ADA9CDCB}"/>
    <cellStyle name="SAPBEXexcGood2 12" xfId="14106" xr:uid="{969B8A33-A70F-4E36-B70C-295EE864B602}"/>
    <cellStyle name="SAPBEXexcGood2 13" xfId="27969" xr:uid="{2E508C10-72C2-47A7-8042-FD121D881496}"/>
    <cellStyle name="SAPBEXexcGood2 2" xfId="2949" xr:uid="{E4A59284-907E-4EBD-B34E-6D77BF0F5456}"/>
    <cellStyle name="SAPBEXexcGood2 2 10" xfId="28632" xr:uid="{A9CA094F-C622-4CA8-82D5-DFC0183D5489}"/>
    <cellStyle name="SAPBEXexcGood2 2 2" xfId="7195" xr:uid="{4B75EC42-D2B3-48EB-B86C-2690C14825B5}"/>
    <cellStyle name="SAPBEXexcGood2 2 2 2" xfId="9918" xr:uid="{2428658D-9A0C-4705-8986-402868B7715D}"/>
    <cellStyle name="SAPBEXexcGood2 2 2 2 2" xfId="21373" xr:uid="{21FF2C43-C41D-4565-8621-39DACC6616EC}"/>
    <cellStyle name="SAPBEXexcGood2 2 2 2 3" xfId="33458" xr:uid="{5F77BB70-86A1-4ACB-80B3-7F9E42301E09}"/>
    <cellStyle name="SAPBEXexcGood2 2 2 3" xfId="10598" xr:uid="{0CC34BA7-E90C-43E8-9C68-E87375A9832E}"/>
    <cellStyle name="SAPBEXexcGood2 2 2 3 2" xfId="22053" xr:uid="{5A83A0F1-E41D-46F0-8945-C5587DA041D8}"/>
    <cellStyle name="SAPBEXexcGood2 2 2 3 3" xfId="34137" xr:uid="{C6125B18-D420-433C-A743-E72027E80159}"/>
    <cellStyle name="SAPBEXexcGood2 2 2 4" xfId="11994" xr:uid="{BA4E3A8B-3F98-4D76-A3A4-AE02FC35B388}"/>
    <cellStyle name="SAPBEXexcGood2 2 2 4 2" xfId="23449" xr:uid="{57DCE17E-EEF5-4DFA-84D8-1E0D0BF734A2}"/>
    <cellStyle name="SAPBEXexcGood2 2 2 4 3" xfId="35035" xr:uid="{0BCC2380-5911-4161-8FED-CD48F9A3F520}"/>
    <cellStyle name="SAPBEXexcGood2 2 2 5" xfId="26911" xr:uid="{A7EAD8E4-DC81-4973-900D-ABA183B6517B}"/>
    <cellStyle name="SAPBEXexcGood2 2 2 5 2" xfId="37282" xr:uid="{C617B796-A0ED-456A-9871-9DBB01B6F68D}"/>
    <cellStyle name="SAPBEXexcGood2 2 2 6" xfId="18723" xr:uid="{C21ABA03-E14F-45FE-82B1-69EDB64CFFA1}"/>
    <cellStyle name="SAPBEXexcGood2 2 2 7" xfId="30954" xr:uid="{CEB017BD-F037-4B4E-BB39-D97ADD686336}"/>
    <cellStyle name="SAPBEXexcGood2 2 2 8" xfId="18358" xr:uid="{4BF3E414-A058-4B9A-AC54-55F9CA711DFA}"/>
    <cellStyle name="SAPBEXexcGood2 2 3" xfId="5762" xr:uid="{33192D8D-D2FD-44B1-9D26-70871903CAA4}"/>
    <cellStyle name="SAPBEXexcGood2 2 3 2" xfId="9024" xr:uid="{E32764B6-F689-42B0-AF78-71F7B14778A3}"/>
    <cellStyle name="SAPBEXexcGood2 2 3 2 2" xfId="20479" xr:uid="{6228164E-75CC-46D2-9891-47DB9C2BFD27}"/>
    <cellStyle name="SAPBEXexcGood2 2 3 2 3" xfId="32564" xr:uid="{5DAB4CF1-F700-4475-B419-72CFACE0E6C7}"/>
    <cellStyle name="SAPBEXexcGood2 2 3 3" xfId="8640" xr:uid="{BCDDF21F-492F-4EE9-973E-09D2114C0D2F}"/>
    <cellStyle name="SAPBEXexcGood2 2 3 3 2" xfId="20095" xr:uid="{D699ABAC-ECB7-4055-8781-AC2E774931CE}"/>
    <cellStyle name="SAPBEXexcGood2 2 3 3 3" xfId="32180" xr:uid="{3DF6078E-F4E3-4B28-A7DC-FC0C2782974B}"/>
    <cellStyle name="SAPBEXexcGood2 2 3 4" xfId="25740" xr:uid="{083DB0BA-197B-4E63-B5E5-D8522D6AF547}"/>
    <cellStyle name="SAPBEXexcGood2 2 3 4 2" xfId="36456" xr:uid="{572F27AD-85B9-4AC8-BAB0-75A1EC8159E6}"/>
    <cellStyle name="SAPBEXexcGood2 2 3 5" xfId="17497" xr:uid="{36A676BD-F44F-4FF1-9381-A3B9172ED735}"/>
    <cellStyle name="SAPBEXexcGood2 2 3 6" xfId="29982" xr:uid="{54C4B7B5-60C8-425E-A790-6241F6663D7A}"/>
    <cellStyle name="SAPBEXexcGood2 2 3 7" xfId="37036" xr:uid="{0F476E07-F847-4DA5-AE67-7CF797B3C04F}"/>
    <cellStyle name="SAPBEXexcGood2 2 3 8" xfId="13992" xr:uid="{916AA194-DCD1-4674-BD58-AEAB44A43EE7}"/>
    <cellStyle name="SAPBEXexcGood2 2 4" xfId="4842" xr:uid="{FC995910-9FBD-4560-9F26-C1C07C3F88AB}"/>
    <cellStyle name="SAPBEXexcGood2 2 4 2" xfId="16626" xr:uid="{9AAF0C57-C319-4224-849C-D611C93D2E34}"/>
    <cellStyle name="SAPBEXexcGood2 2 4 3" xfId="29333" xr:uid="{A70D1BC8-C7B6-457E-9E7E-995ECBFB88E8}"/>
    <cellStyle name="SAPBEXexcGood2 2 5" xfId="8346" xr:uid="{940C9A62-30E9-42DF-A4BD-1F05E86DCA9A}"/>
    <cellStyle name="SAPBEXexcGood2 2 5 2" xfId="19801" xr:uid="{A4CAA693-BA19-4782-89F4-8D15DE3BAB9C}"/>
    <cellStyle name="SAPBEXexcGood2 2 5 3" xfId="31886" xr:uid="{383B0BCF-1682-441D-8459-C1FD0AB21E17}"/>
    <cellStyle name="SAPBEXexcGood2 2 6" xfId="10216" xr:uid="{86B0830C-DDFF-4F6D-BC2C-6F0D10C27501}"/>
    <cellStyle name="SAPBEXexcGood2 2 6 2" xfId="21671" xr:uid="{7C647041-31E7-44A8-B18B-6C9980EA83EB}"/>
    <cellStyle name="SAPBEXexcGood2 2 6 3" xfId="33755" xr:uid="{4C712975-1F89-44BD-A9FB-914C5FE38DA7}"/>
    <cellStyle name="SAPBEXexcGood2 2 7" xfId="24901" xr:uid="{1919AC71-6CF2-42AA-8A77-963C88BBE98C}"/>
    <cellStyle name="SAPBEXexcGood2 2 7 2" xfId="35871" xr:uid="{81E556C6-5DBC-4B8B-9403-0A8CC44800EB}"/>
    <cellStyle name="SAPBEXexcGood2 2 8" xfId="14742" xr:uid="{616834E7-971A-4C8E-BA75-1A12CF841352}"/>
    <cellStyle name="SAPBEXexcGood2 2 9" xfId="28255" xr:uid="{43177060-3734-45C1-8B90-58264ED0EF9D}"/>
    <cellStyle name="SAPBEXexcGood2 3" xfId="3374" xr:uid="{0E9EC31C-26D6-443C-8D1A-DDAEE43CFDA6}"/>
    <cellStyle name="SAPBEXexcGood2 3 10" xfId="27848" xr:uid="{412B9736-62CB-460C-9CDE-DB2907F1843B}"/>
    <cellStyle name="SAPBEXexcGood2 3 2" xfId="7306" xr:uid="{05CEB073-29A4-496C-BF9B-EBFEE075D77C}"/>
    <cellStyle name="SAPBEXexcGood2 3 2 2" xfId="9979" xr:uid="{C6F0908E-FBD4-4387-957A-4DAB0F29DC35}"/>
    <cellStyle name="SAPBEXexcGood2 3 2 2 2" xfId="21434" xr:uid="{E1FC4306-0AF5-4CCE-A03A-60DD4124A26C}"/>
    <cellStyle name="SAPBEXexcGood2 3 2 2 3" xfId="33519" xr:uid="{26927C4F-C457-4482-AA77-451B590D1410}"/>
    <cellStyle name="SAPBEXexcGood2 3 2 3" xfId="10706" xr:uid="{CC2100A4-B4AC-465A-A6FE-3A2EA0BF25FC}"/>
    <cellStyle name="SAPBEXexcGood2 3 2 3 2" xfId="22161" xr:uid="{F6C23427-4620-490A-BA10-1E8EB707E5A3}"/>
    <cellStyle name="SAPBEXexcGood2 3 2 3 3" xfId="34245" xr:uid="{50FB69EA-A20B-4590-A49F-A5416A9DA8C5}"/>
    <cellStyle name="SAPBEXexcGood2 3 2 4" xfId="12090" xr:uid="{3C062A0C-C2B7-4D02-87B0-C91CD495F53E}"/>
    <cellStyle name="SAPBEXexcGood2 3 2 4 2" xfId="23545" xr:uid="{E8395572-A74C-4091-AEF9-3FDE42B40807}"/>
    <cellStyle name="SAPBEXexcGood2 3 2 4 3" xfId="35129" xr:uid="{1D96B13E-8D1F-4F96-93B5-E51BA6435391}"/>
    <cellStyle name="SAPBEXexcGood2 3 2 5" xfId="27022" xr:uid="{1A1EEFD6-C8DC-4C98-9895-51D776D3A4B7}"/>
    <cellStyle name="SAPBEXexcGood2 3 2 5 2" xfId="37391" xr:uid="{258D528C-6C60-47EF-9410-320E8D3422DE}"/>
    <cellStyle name="SAPBEXexcGood2 3 2 6" xfId="18824" xr:uid="{149458BB-E2B6-49EB-91F0-A99FB0E12900}"/>
    <cellStyle name="SAPBEXexcGood2 3 2 7" xfId="31063" xr:uid="{F3FE76BB-EC27-4612-A993-9B126BA5D20C}"/>
    <cellStyle name="SAPBEXexcGood2 3 2 8" xfId="14038" xr:uid="{DAFD0127-8F35-466B-8FC6-6F013CDAECDC}"/>
    <cellStyle name="SAPBEXexcGood2 3 3" xfId="5874" xr:uid="{CE28F26D-C592-4FB3-A962-93CEC9207F70}"/>
    <cellStyle name="SAPBEXexcGood2 3 3 2" xfId="9134" xr:uid="{60710A51-07EF-41D7-99D1-2254D970E1D6}"/>
    <cellStyle name="SAPBEXexcGood2 3 3 2 2" xfId="20589" xr:uid="{DFD01F0F-1606-4DD2-979E-589FB04D2C89}"/>
    <cellStyle name="SAPBEXexcGood2 3 3 2 3" xfId="32674" xr:uid="{5F7107CB-7B94-4BC4-8A66-0446004D9ED0}"/>
    <cellStyle name="SAPBEXexcGood2 3 3 3" xfId="9726" xr:uid="{1C893B3B-CB74-45A9-876E-D20FA6596237}"/>
    <cellStyle name="SAPBEXexcGood2 3 3 3 2" xfId="21181" xr:uid="{AADBB5C2-A7F9-4435-94EC-0B0BADD989F5}"/>
    <cellStyle name="SAPBEXexcGood2 3 3 3 3" xfId="33266" xr:uid="{84248B87-48E9-4C50-AB0D-89B5838B92B8}"/>
    <cellStyle name="SAPBEXexcGood2 3 3 4" xfId="25836" xr:uid="{26894D07-A5E0-46A1-B829-BBA5D2A96C0E}"/>
    <cellStyle name="SAPBEXexcGood2 3 3 4 2" xfId="36551" xr:uid="{AAC37CF1-BC78-454D-95F6-B7892B29B8C3}"/>
    <cellStyle name="SAPBEXexcGood2 3 3 5" xfId="17597" xr:uid="{A804E8E3-C06E-4947-AA33-0687D944DB51}"/>
    <cellStyle name="SAPBEXexcGood2 3 3 6" xfId="30092" xr:uid="{1383FFF1-D5E3-4438-ABD3-5895BDEDE925}"/>
    <cellStyle name="SAPBEXexcGood2 3 3 7" xfId="36828" xr:uid="{EBEF1154-8118-4123-8426-7239AAF3C0CB}"/>
    <cellStyle name="SAPBEXexcGood2 3 3 8" xfId="13881" xr:uid="{9E31836B-1205-48DD-ACF8-7B1E2CF9DB71}"/>
    <cellStyle name="SAPBEXexcGood2 3 4" xfId="5264" xr:uid="{AC90ED72-C294-4E2D-8F26-201CD38F5DB9}"/>
    <cellStyle name="SAPBEXexcGood2 3 4 2" xfId="17048" xr:uid="{D361193C-E73B-4741-A989-FAEA961ACC7C}"/>
    <cellStyle name="SAPBEXexcGood2 3 4 3" xfId="29631" xr:uid="{50DF38FA-9915-48D5-9B20-67C61B8FC809}"/>
    <cellStyle name="SAPBEXexcGood2 3 5" xfId="8691" xr:uid="{D382BD3B-2163-4CE9-A575-7998826E56BE}"/>
    <cellStyle name="SAPBEXexcGood2 3 5 2" xfId="20146" xr:uid="{3B7B852D-785F-4273-9B78-F3EB65B37B85}"/>
    <cellStyle name="SAPBEXexcGood2 3 5 3" xfId="32231" xr:uid="{9816564B-0504-48E9-97E7-18BB5D46BF95}"/>
    <cellStyle name="SAPBEXexcGood2 3 6" xfId="10043" xr:uid="{72511B93-DEBE-4DF1-B7C3-B63DA7973E5B}"/>
    <cellStyle name="SAPBEXexcGood2 3 6 2" xfId="21498" xr:uid="{E66D3B1A-2A2E-4F53-906D-662DEBEBE229}"/>
    <cellStyle name="SAPBEXexcGood2 3 6 3" xfId="33582" xr:uid="{BCC92727-5720-483F-94AB-0E4D1366699D}"/>
    <cellStyle name="SAPBEXexcGood2 3 7" xfId="25323" xr:uid="{B946A749-AA21-4F32-8DF1-31F12085A914}"/>
    <cellStyle name="SAPBEXexcGood2 3 7 2" xfId="36169" xr:uid="{64B98C8C-275C-4F9F-AFD0-7260DAC9C139}"/>
    <cellStyle name="SAPBEXexcGood2 3 8" xfId="15165" xr:uid="{33A5DCA9-996F-4763-A769-02F08FA3C230}"/>
    <cellStyle name="SAPBEXexcGood2 3 9" xfId="28548" xr:uid="{248347D5-5058-4B5D-AB84-A54E9632FE34}"/>
    <cellStyle name="SAPBEXexcGood2 4" xfId="3246" xr:uid="{101642E9-A9A1-41FB-B0FD-1F011C73E0AD}"/>
    <cellStyle name="SAPBEXexcGood2 4 10" xfId="30495" xr:uid="{F81978B7-2619-4D68-BE07-729037AB4957}"/>
    <cellStyle name="SAPBEXexcGood2 4 2" xfId="7563" xr:uid="{9DC10B0B-5467-405E-81E5-89547C6641FC}"/>
    <cellStyle name="SAPBEXexcGood2 4 2 2" xfId="10100" xr:uid="{AB0E2835-C30D-4821-AB96-5E77231D62D7}"/>
    <cellStyle name="SAPBEXexcGood2 4 2 2 2" xfId="21555" xr:uid="{5C1EA2E8-356D-40D7-AA1E-8227AB20E814}"/>
    <cellStyle name="SAPBEXexcGood2 4 2 2 3" xfId="33639" xr:uid="{F2146CF0-FAB4-45E5-90A8-62CD8CE767C9}"/>
    <cellStyle name="SAPBEXexcGood2 4 2 3" xfId="10874" xr:uid="{3785D400-E7FF-4840-96E1-7217FF743420}"/>
    <cellStyle name="SAPBEXexcGood2 4 2 3 2" xfId="22329" xr:uid="{594D572D-94E9-4334-BE1D-0485AF6567DA}"/>
    <cellStyle name="SAPBEXexcGood2 4 2 3 3" xfId="34413" xr:uid="{F066AC63-E591-4FB8-80CE-ACE4FB873BCF}"/>
    <cellStyle name="SAPBEXexcGood2 4 2 4" xfId="12347" xr:uid="{B0596C39-46E3-481A-A519-6B8A2DCF6E75}"/>
    <cellStyle name="SAPBEXexcGood2 4 2 4 2" xfId="23802" xr:uid="{DB0214EE-BC7E-48CA-97AC-E3740E97FF32}"/>
    <cellStyle name="SAPBEXexcGood2 4 2 4 3" xfId="35317" xr:uid="{F3DD0D59-11B9-48F6-BD23-B7A00AA03A83}"/>
    <cellStyle name="SAPBEXexcGood2 4 2 5" xfId="27279" xr:uid="{4A083347-1C01-4441-BD14-5858BA808F3D}"/>
    <cellStyle name="SAPBEXexcGood2 4 2 5 2" xfId="37578" xr:uid="{C908B2CD-C8A6-46BB-ACD0-503B9340AEE2}"/>
    <cellStyle name="SAPBEXexcGood2 4 2 6" xfId="19081" xr:uid="{7246A558-3076-4CEA-8D1D-BDCD601ADBF4}"/>
    <cellStyle name="SAPBEXexcGood2 4 2 7" xfId="31250" xr:uid="{35394E15-3BF2-42BA-931B-478F148B79EE}"/>
    <cellStyle name="SAPBEXexcGood2 4 2 8" xfId="36965" xr:uid="{258DE418-8E8C-4415-9392-9D740F8FF5DA}"/>
    <cellStyle name="SAPBEXexcGood2 4 3" xfId="6132" xr:uid="{5E9730D7-A8B6-4CB2-9B6D-C16BB50C3258}"/>
    <cellStyle name="SAPBEXexcGood2 4 3 2" xfId="9348" xr:uid="{5D8016DD-CB36-42DD-B875-929688D526DC}"/>
    <cellStyle name="SAPBEXexcGood2 4 3 2 2" xfId="20803" xr:uid="{DAD87352-708E-4B12-B665-87C86C483C2A}"/>
    <cellStyle name="SAPBEXexcGood2 4 3 2 3" xfId="32888" xr:uid="{29625583-5408-4F98-9C47-C86E2891E294}"/>
    <cellStyle name="SAPBEXexcGood2 4 3 3" xfId="9223" xr:uid="{5601A69B-1EC2-4A02-BCCF-6D0CBDAD35E4}"/>
    <cellStyle name="SAPBEXexcGood2 4 3 3 2" xfId="20678" xr:uid="{6DF693E1-6768-4311-8AA8-59AF67B442FE}"/>
    <cellStyle name="SAPBEXexcGood2 4 3 3 3" xfId="32763" xr:uid="{1EB727B3-4426-4EDC-81F2-738F8B0EBF5A}"/>
    <cellStyle name="SAPBEXexcGood2 4 3 4" xfId="26093" xr:uid="{2CFB28C0-78AC-4CB5-8411-070389020BC0}"/>
    <cellStyle name="SAPBEXexcGood2 4 3 4 2" xfId="36736" xr:uid="{79DCB4B4-89C7-4DA5-A478-3CC3F901F7E7}"/>
    <cellStyle name="SAPBEXexcGood2 4 3 5" xfId="17854" xr:uid="{C70AE05D-7879-48D0-92BA-8B3301C0DF91}"/>
    <cellStyle name="SAPBEXexcGood2 4 3 6" xfId="30280" xr:uid="{30370EA2-E4B9-42B7-948D-DDD89E994A33}"/>
    <cellStyle name="SAPBEXexcGood2 4 3 7" xfId="35531" xr:uid="{AC349DB5-6E1E-40E8-B619-4C83E8833F5B}"/>
    <cellStyle name="SAPBEXexcGood2 4 3 8" xfId="31522" xr:uid="{7D62AD76-629F-4DF8-B628-B2C6BBE189BD}"/>
    <cellStyle name="SAPBEXexcGood2 4 4" xfId="5138" xr:uid="{A64CEC8C-673E-425B-89A7-9B0F5DA4F786}"/>
    <cellStyle name="SAPBEXexcGood2 4 4 2" xfId="16922" xr:uid="{7E2CCAD6-B726-4595-90EE-E3561682F9A1}"/>
    <cellStyle name="SAPBEXexcGood2 4 4 3" xfId="29570" xr:uid="{AC9F9F17-F2FD-4765-82C0-98CE88D16631}"/>
    <cellStyle name="SAPBEXexcGood2 4 5" xfId="8603" xr:uid="{212C4B71-054F-451A-AA1B-48D1FCDC7F49}"/>
    <cellStyle name="SAPBEXexcGood2 4 5 2" xfId="20058" xr:uid="{ED4EA0E5-FFC5-42E6-A96C-5C6C90363DDE}"/>
    <cellStyle name="SAPBEXexcGood2 4 5 3" xfId="32143" xr:uid="{E2F5CEFA-C9C6-4ABD-A472-98D8F2B76FB3}"/>
    <cellStyle name="SAPBEXexcGood2 4 6" xfId="9824" xr:uid="{49CAE283-5020-4037-929B-051807E9F456}"/>
    <cellStyle name="SAPBEXexcGood2 4 6 2" xfId="21279" xr:uid="{D7C5F98C-9AB0-48A2-9B15-A74F888CAFCD}"/>
    <cellStyle name="SAPBEXexcGood2 4 6 3" xfId="33364" xr:uid="{FE773741-CC66-414B-B3A2-5675BA3459AC}"/>
    <cellStyle name="SAPBEXexcGood2 4 7" xfId="25197" xr:uid="{2D3FE92D-D19F-45F9-92BF-D24094CA728F}"/>
    <cellStyle name="SAPBEXexcGood2 4 7 2" xfId="36109" xr:uid="{83E12470-BE45-4790-8E31-CE256FBA7E46}"/>
    <cellStyle name="SAPBEXexcGood2 4 8" xfId="15038" xr:uid="{49F8A730-5CF8-49B1-89AA-FB6FE057778B}"/>
    <cellStyle name="SAPBEXexcGood2 4 9" xfId="28486" xr:uid="{571AB7BF-1669-426A-A461-7F562080C939}"/>
    <cellStyle name="SAPBEXexcGood2 5" xfId="2878" xr:uid="{7E3ED499-A052-4044-A311-56D421410211}"/>
    <cellStyle name="SAPBEXexcGood2 5 10" xfId="18182" xr:uid="{538FF569-E7AD-4D8A-B67C-CB53D1880D8C}"/>
    <cellStyle name="SAPBEXexcGood2 5 2" xfId="7747" xr:uid="{3A370A97-487E-4C8A-8DE1-0266F87C2C32}"/>
    <cellStyle name="SAPBEXexcGood2 5 2 2" xfId="10184" xr:uid="{8C5EC707-9317-406B-859C-8BD82982E817}"/>
    <cellStyle name="SAPBEXexcGood2 5 2 2 2" xfId="21639" xr:uid="{B42D3BAC-9F6B-4FD8-AADD-F84DD81DDB98}"/>
    <cellStyle name="SAPBEXexcGood2 5 2 2 3" xfId="33723" xr:uid="{F40F07C8-EAFF-487C-AD1B-E70C5CA5376C}"/>
    <cellStyle name="SAPBEXexcGood2 5 2 3" xfId="10961" xr:uid="{98182755-7B2F-4C06-81B2-E3A710E79651}"/>
    <cellStyle name="SAPBEXexcGood2 5 2 3 2" xfId="22416" xr:uid="{06AAC451-C357-472C-ABA0-8C8BD5886D04}"/>
    <cellStyle name="SAPBEXexcGood2 5 2 3 3" xfId="34500" xr:uid="{97450EC1-1A8B-4C05-A5FD-7F3592388174}"/>
    <cellStyle name="SAPBEXexcGood2 5 2 4" xfId="12522" xr:uid="{57229188-88F8-4D81-A209-883D7E4D98EA}"/>
    <cellStyle name="SAPBEXexcGood2 5 2 4 2" xfId="23977" xr:uid="{2168DC91-0445-465D-A893-AA1BFB9BA6BD}"/>
    <cellStyle name="SAPBEXexcGood2 5 2 4 3" xfId="35430" xr:uid="{CDC7A498-077B-426C-9BB9-6295412DC1C9}"/>
    <cellStyle name="SAPBEXexcGood2 5 2 5" xfId="27454" xr:uid="{01755B97-CC59-4C9F-9748-008959F221FC}"/>
    <cellStyle name="SAPBEXexcGood2 5 2 5 2" xfId="37689" xr:uid="{7A861CBF-95EA-46FF-B86C-695467F1BAA6}"/>
    <cellStyle name="SAPBEXexcGood2 5 2 6" xfId="19258" xr:uid="{B534BFDF-6D43-4CB2-8808-2895FB444D87}"/>
    <cellStyle name="SAPBEXexcGood2 5 2 7" xfId="31372" xr:uid="{6063343B-27F7-43DD-8F49-7579B3EFB0A2}"/>
    <cellStyle name="SAPBEXexcGood2 5 2 8" xfId="12783" xr:uid="{6400435D-46A0-4331-961F-12E887CE3A29}"/>
    <cellStyle name="SAPBEXexcGood2 5 3" xfId="6316" xr:uid="{75AE2792-DEE3-4C57-A938-1398311C3167}"/>
    <cellStyle name="SAPBEXexcGood2 5 3 2" xfId="9484" xr:uid="{8601A152-99C3-4EDA-B57F-BB6FDE8E1FF1}"/>
    <cellStyle name="SAPBEXexcGood2 5 3 2 2" xfId="20939" xr:uid="{05F64E67-CB5E-45EB-A245-C91EB2065BD5}"/>
    <cellStyle name="SAPBEXexcGood2 5 3 2 3" xfId="33024" xr:uid="{C86E2479-9C81-4477-9D65-7837CBC1A335}"/>
    <cellStyle name="SAPBEXexcGood2 5 3 3" xfId="4117" xr:uid="{A6C38FB1-FE51-48FE-AA5C-A8E1DDACE5AE}"/>
    <cellStyle name="SAPBEXexcGood2 5 3 3 2" xfId="15902" xr:uid="{57E1F818-0A97-43CB-B2EC-A44BFB4EBA58}"/>
    <cellStyle name="SAPBEXexcGood2 5 3 3 3" xfId="28947" xr:uid="{60E26A1A-C679-4EAC-81E9-179793E25EA8}"/>
    <cellStyle name="SAPBEXexcGood2 5 3 4" xfId="26268" xr:uid="{456501F5-5FBD-44DD-A1F3-49CE0D2C6DD0}"/>
    <cellStyle name="SAPBEXexcGood2 5 3 4 2" xfId="36848" xr:uid="{87432E04-F714-44BC-B098-19115D0CF558}"/>
    <cellStyle name="SAPBEXexcGood2 5 3 5" xfId="18033" xr:uid="{096EBA88-0BD5-47CB-925B-A07295ACBB42}"/>
    <cellStyle name="SAPBEXexcGood2 5 3 6" xfId="30405" xr:uid="{BF4481FD-938C-45DD-BB24-8B5D4F7BC5A4}"/>
    <cellStyle name="SAPBEXexcGood2 5 3 7" xfId="13904" xr:uid="{F18B6CF8-0F30-4340-AFB8-95CBF7DDDF6F}"/>
    <cellStyle name="SAPBEXexcGood2 5 3 8" xfId="37481" xr:uid="{04898391-042D-4221-A267-03AD45670090}"/>
    <cellStyle name="SAPBEXexcGood2 5 4" xfId="4771" xr:uid="{5C86F6CE-7B89-445C-97E8-2AAF81AD916A}"/>
    <cellStyle name="SAPBEXexcGood2 5 4 2" xfId="16555" xr:uid="{D16627F5-7970-4032-9A5A-20147817149F}"/>
    <cellStyle name="SAPBEXexcGood2 5 4 3" xfId="29262" xr:uid="{57115D13-3E9F-4CB3-82F6-44C653A925FB}"/>
    <cellStyle name="SAPBEXexcGood2 5 5" xfId="8275" xr:uid="{FE17EBAE-D14D-4635-882E-3D56297EDF22}"/>
    <cellStyle name="SAPBEXexcGood2 5 5 2" xfId="19730" xr:uid="{3E9C7F4E-E8BE-4AF0-899C-C1FDF7E9A915}"/>
    <cellStyle name="SAPBEXexcGood2 5 5 3" xfId="31815" xr:uid="{C0771D5D-A5D1-47C1-98F1-05D9E0B872E7}"/>
    <cellStyle name="SAPBEXexcGood2 5 6" xfId="8063" xr:uid="{5F8933DB-D19E-4C44-A47D-8E5F8ACCF189}"/>
    <cellStyle name="SAPBEXexcGood2 5 6 2" xfId="19518" xr:uid="{6344C0A1-09B3-4153-B08B-339F146CED37}"/>
    <cellStyle name="SAPBEXexcGood2 5 6 3" xfId="31603" xr:uid="{1A15C3E8-CF71-48AB-97C5-422D0258BEBA}"/>
    <cellStyle name="SAPBEXexcGood2 5 7" xfId="24830" xr:uid="{F86D2979-A792-43CE-B49F-2C715E248FB3}"/>
    <cellStyle name="SAPBEXexcGood2 5 7 2" xfId="35800" xr:uid="{54225244-27F5-4BB1-9787-B741D4E1D34A}"/>
    <cellStyle name="SAPBEXexcGood2 5 8" xfId="14671" xr:uid="{9B4EB0A0-1F67-4425-BEA5-538D20124946}"/>
    <cellStyle name="SAPBEXexcGood2 5 9" xfId="28184" xr:uid="{96DD2F9A-B3BB-432C-A419-BB31C24F634C}"/>
    <cellStyle name="SAPBEXexcGood2 6" xfId="6602" xr:uid="{399A60B4-957E-454B-82B2-02A25ACF11B3}"/>
    <cellStyle name="SAPBEXexcGood2 6 2" xfId="10396" xr:uid="{52360283-4968-457A-8130-2E4592633095}"/>
    <cellStyle name="SAPBEXexcGood2 6 2 2" xfId="21851" xr:uid="{08D9DBD8-F922-4E89-B62C-6E623FA013A8}"/>
    <cellStyle name="SAPBEXexcGood2 6 2 3" xfId="33935" xr:uid="{6AB08265-2370-45FD-80DC-8F7C8FA80F0E}"/>
    <cellStyle name="SAPBEXexcGood2 6 3" xfId="11512" xr:uid="{9B0BF5A6-EFF6-4D1F-89EC-F1C4E6D8F724}"/>
    <cellStyle name="SAPBEXexcGood2 6 3 2" xfId="22967" xr:uid="{71008891-46BE-43DC-B638-029C6E0200D0}"/>
    <cellStyle name="SAPBEXexcGood2 6 3 3" xfId="34752" xr:uid="{6CFF1568-C714-4AF1-B456-AB5EBF04269F}"/>
    <cellStyle name="SAPBEXexcGood2 6 4" xfId="26375" xr:uid="{E72B9629-1038-471B-91FE-93B03C20681D}"/>
    <cellStyle name="SAPBEXexcGood2 6 4 2" xfId="36939" xr:uid="{87CAE20B-41E1-4DBC-A897-E9DE5C2EC8F0}"/>
    <cellStyle name="SAPBEXexcGood2 6 5" xfId="18198" xr:uid="{A4172443-1CE9-45D2-ABCB-EA554E2911E1}"/>
    <cellStyle name="SAPBEXexcGood2 6 6" xfId="30579" xr:uid="{59C1F268-1C64-45A1-9063-DE3DE9C202D1}"/>
    <cellStyle name="SAPBEXexcGood2 6 7" xfId="35398" xr:uid="{8D5A445A-22B1-42E3-992F-7521BFFBDA61}"/>
    <cellStyle name="SAPBEXexcGood2 7" xfId="6973" xr:uid="{310D9462-C72D-414C-A823-BFA405A71CF4}"/>
    <cellStyle name="SAPBEXexcGood2 7 2" xfId="9768" xr:uid="{2F13029F-43E2-4F5B-BFEE-BEBA191A83C6}"/>
    <cellStyle name="SAPBEXexcGood2 7 2 2" xfId="21223" xr:uid="{47B9020E-C281-413A-A7C8-19123C6C0A26}"/>
    <cellStyle name="SAPBEXexcGood2 7 2 3" xfId="33308" xr:uid="{6CC5D9FD-C8B3-4BD0-97CD-0230EE65472F}"/>
    <cellStyle name="SAPBEXexcGood2 7 3" xfId="10491" xr:uid="{E2B44CCA-A73E-476F-92C9-9EB8A21AC68E}"/>
    <cellStyle name="SAPBEXexcGood2 7 3 2" xfId="21946" xr:uid="{A38AE111-CE06-4FB7-A309-8F16EEFFD976}"/>
    <cellStyle name="SAPBEXexcGood2 7 3 3" xfId="34030" xr:uid="{51DFDCD8-06AD-4DA9-B597-8E55CE169239}"/>
    <cellStyle name="SAPBEXexcGood2 7 4" xfId="11833" xr:uid="{7C69C992-E80E-4E08-9D34-5CC09501CDED}"/>
    <cellStyle name="SAPBEXexcGood2 7 4 2" xfId="23288" xr:uid="{1107D369-66D7-402A-B66C-7D57ED5ADC76}"/>
    <cellStyle name="SAPBEXexcGood2 7 4 3" xfId="34940" xr:uid="{3E5DD19A-371E-4B00-82F0-BC18B3C65B15}"/>
    <cellStyle name="SAPBEXexcGood2 7 5" xfId="26698" xr:uid="{468513B4-71DA-4968-98B1-2ACBA34BA429}"/>
    <cellStyle name="SAPBEXexcGood2 7 5 2" xfId="37137" xr:uid="{293EA0BA-D6FF-4149-9BE7-240A7625874C}"/>
    <cellStyle name="SAPBEXexcGood2 7 6" xfId="18539" xr:uid="{96043B61-9BAA-42B3-86FA-6A52E27FD374}"/>
    <cellStyle name="SAPBEXexcGood2 7 7" xfId="30800" xr:uid="{99B855EC-090D-48ED-8B5E-83E8D9B90A86}"/>
    <cellStyle name="SAPBEXexcGood2 7 8" xfId="27786" xr:uid="{8AAED97F-9C4B-4FCE-B0BB-975E574E1163}"/>
    <cellStyle name="SAPBEXexcGood2 8" xfId="5488" xr:uid="{5EA70516-F182-42BD-97E0-1D7A56155110}"/>
    <cellStyle name="SAPBEXexcGood2 8 2" xfId="8819" xr:uid="{0C91418A-105D-49E7-99CF-978B86325B29}"/>
    <cellStyle name="SAPBEXexcGood2 8 2 2" xfId="20274" xr:uid="{CA6AF290-DF29-43DF-9C58-0A12716FF33D}"/>
    <cellStyle name="SAPBEXexcGood2 8 2 3" xfId="32359" xr:uid="{36C900CA-90A2-4531-AA05-4862419825A2}"/>
    <cellStyle name="SAPBEXexcGood2 8 3" xfId="10149" xr:uid="{E1D93510-6786-42DE-9827-C66D5188A1B7}"/>
    <cellStyle name="SAPBEXexcGood2 8 3 2" xfId="21604" xr:uid="{9DEAEB11-4134-46D2-98C5-C4D60412491E}"/>
    <cellStyle name="SAPBEXexcGood2 8 3 3" xfId="33688" xr:uid="{DB0958D1-B238-4B27-B915-BC20DFF45C19}"/>
    <cellStyle name="SAPBEXexcGood2 8 4" xfId="25547" xr:uid="{5ED1E17C-4D6E-40CE-ACBF-C3E271BD65CA}"/>
    <cellStyle name="SAPBEXexcGood2 8 4 2" xfId="36332" xr:uid="{6F3D2955-449D-4E43-AC08-669A342E4A75}"/>
    <cellStyle name="SAPBEXexcGood2 8 5" xfId="17272" xr:uid="{93DDD8AD-9152-4A08-8445-72A7F59DE7F1}"/>
    <cellStyle name="SAPBEXexcGood2 8 6" xfId="29788" xr:uid="{A999E10C-1855-4FCC-BD5E-78D697B7DDAA}"/>
    <cellStyle name="SAPBEXexcGood2 8 7" xfId="31165" xr:uid="{63B08B85-CBBC-4D28-8B05-26A21B7E7992}"/>
    <cellStyle name="SAPBEXexcGood2 8 8" xfId="13607" xr:uid="{00443BC8-AEFE-4C48-AA69-BD7F4AA7638F}"/>
    <cellStyle name="SAPBEXexcGood2 9" xfId="4207" xr:uid="{FE1B1188-16F8-43EA-BC23-9722BE46B112}"/>
    <cellStyle name="SAPBEXexcGood2 9 2" xfId="15992" xr:uid="{6079754F-EDB8-4383-BE4E-E6F5CD51B3C8}"/>
    <cellStyle name="SAPBEXexcGood2 9 3" xfId="29037" xr:uid="{BB0417FE-CF72-49FB-B81C-2207355155EE}"/>
    <cellStyle name="SAPBEXexcGood3" xfId="2266" xr:uid="{C3A1E249-C271-46E0-8392-720D1FA94FF5}"/>
    <cellStyle name="SAPBEXexcGood3 10" xfId="3972" xr:uid="{0F20C552-8737-4333-9D90-C029911C1796}"/>
    <cellStyle name="SAPBEXexcGood3 10 2" xfId="15758" xr:uid="{B7B8A59E-5A76-4168-9C0B-32AEDB603EAF}"/>
    <cellStyle name="SAPBEXexcGood3 10 3" xfId="28803" xr:uid="{6E6E70A1-F67C-44C6-BEEE-BC0B1D17D4E5}"/>
    <cellStyle name="SAPBEXexcGood3 11" xfId="24292" xr:uid="{36A45046-D69D-434D-99DE-65DA6C2126A9}"/>
    <cellStyle name="SAPBEXexcGood3 11 2" xfId="35597" xr:uid="{542D5838-0902-45BA-9F29-D5CD768FFA8C}"/>
    <cellStyle name="SAPBEXexcGood3 12" xfId="14107" xr:uid="{7FC92FC2-703C-468A-A069-3E57ADFB6B5A}"/>
    <cellStyle name="SAPBEXexcGood3 13" xfId="27970" xr:uid="{7D3EEAA2-6755-49F3-A4F4-6838DE7993C1}"/>
    <cellStyle name="SAPBEXexcGood3 2" xfId="2948" xr:uid="{F8175002-04BB-4D28-9B3A-88C6F4A79F0F}"/>
    <cellStyle name="SAPBEXexcGood3 2 10" xfId="13996" xr:uid="{30F83DB8-F4D0-4D52-AA2E-D6E7D648D1AF}"/>
    <cellStyle name="SAPBEXexcGood3 2 2" xfId="7196" xr:uid="{7F7898CC-07A1-4710-9680-63EE9789112A}"/>
    <cellStyle name="SAPBEXexcGood3 2 2 2" xfId="9919" xr:uid="{3D2C3572-E2DC-4B2C-9FC1-B46E48BAA61A}"/>
    <cellStyle name="SAPBEXexcGood3 2 2 2 2" xfId="21374" xr:uid="{2EF2F922-B8D7-49E6-848B-29E4664025A6}"/>
    <cellStyle name="SAPBEXexcGood3 2 2 2 3" xfId="33459" xr:uid="{453869F8-2FA1-435D-A100-7B181B074C7A}"/>
    <cellStyle name="SAPBEXexcGood3 2 2 3" xfId="10599" xr:uid="{D85E6B0D-0AC0-4B1A-A775-3F57278B35B5}"/>
    <cellStyle name="SAPBEXexcGood3 2 2 3 2" xfId="22054" xr:uid="{53393591-F4B0-400A-B105-5F5FAEFFA6CE}"/>
    <cellStyle name="SAPBEXexcGood3 2 2 3 3" xfId="34138" xr:uid="{961EA47F-7FB3-4195-9AA3-835DBBE46FB3}"/>
    <cellStyle name="SAPBEXexcGood3 2 2 4" xfId="11995" xr:uid="{1564BC3C-A510-4397-9DAF-D70358FC548C}"/>
    <cellStyle name="SAPBEXexcGood3 2 2 4 2" xfId="23450" xr:uid="{80D31008-232F-4AFF-BAD4-A22C6F399F17}"/>
    <cellStyle name="SAPBEXexcGood3 2 2 4 3" xfId="35036" xr:uid="{05276819-0B72-4CFC-8D54-5CB5D63478F7}"/>
    <cellStyle name="SAPBEXexcGood3 2 2 5" xfId="26912" xr:uid="{F9EE2CED-77F9-41B2-9D40-99241924DA7F}"/>
    <cellStyle name="SAPBEXexcGood3 2 2 5 2" xfId="37283" xr:uid="{C99FBE69-F0EE-4011-B915-789DCFB6289E}"/>
    <cellStyle name="SAPBEXexcGood3 2 2 6" xfId="18724" xr:uid="{D9E82912-AB11-404F-95CB-6F526F3D6693}"/>
    <cellStyle name="SAPBEXexcGood3 2 2 7" xfId="30955" xr:uid="{54D50F2E-89D2-47AB-AAC9-7452D51F16C9}"/>
    <cellStyle name="SAPBEXexcGood3 2 2 8" xfId="28618" xr:uid="{2668BC51-5322-43A5-A58C-12D3705E0DC0}"/>
    <cellStyle name="SAPBEXexcGood3 2 3" xfId="5763" xr:uid="{B1589B2D-DFA4-4B3F-89ED-17C8F9761213}"/>
    <cellStyle name="SAPBEXexcGood3 2 3 2" xfId="9025" xr:uid="{E85485C2-F334-4B5A-9DCB-F7F8C4E40188}"/>
    <cellStyle name="SAPBEXexcGood3 2 3 2 2" xfId="20480" xr:uid="{7E90E832-3308-408B-9DAC-A021B4A8B28E}"/>
    <cellStyle name="SAPBEXexcGood3 2 3 2 3" xfId="32565" xr:uid="{B973FFE7-FE1B-4D62-8EB8-CEC5716976D4}"/>
    <cellStyle name="SAPBEXexcGood3 2 3 3" xfId="9811" xr:uid="{3A1901A5-8F8C-45B9-9101-9FEF4E9412B4}"/>
    <cellStyle name="SAPBEXexcGood3 2 3 3 2" xfId="21266" xr:uid="{00290B8D-73A5-4408-8663-36736FC4701E}"/>
    <cellStyle name="SAPBEXexcGood3 2 3 3 3" xfId="33351" xr:uid="{909B1812-E38A-4D04-A91C-5753F1BAD3F6}"/>
    <cellStyle name="SAPBEXexcGood3 2 3 4" xfId="25741" xr:uid="{F3A9B284-8B06-48DB-8FA7-15FB1DF3BC02}"/>
    <cellStyle name="SAPBEXexcGood3 2 3 4 2" xfId="36457" xr:uid="{D4FF15D5-8C7C-4D3E-954A-F9B3102DA478}"/>
    <cellStyle name="SAPBEXexcGood3 2 3 5" xfId="17498" xr:uid="{E71F57BE-A7D6-466D-84E0-27BF1643F293}"/>
    <cellStyle name="SAPBEXexcGood3 2 3 6" xfId="29983" xr:uid="{E18336C5-3E17-4238-8878-7BFD3FB28C4E}"/>
    <cellStyle name="SAPBEXexcGood3 2 3 7" xfId="30696" xr:uid="{C4747AC6-A652-4603-B805-A2D8DDBDC428}"/>
    <cellStyle name="SAPBEXexcGood3 2 3 8" xfId="28635" xr:uid="{E30E5D49-CA63-40E5-BDE6-946673BB6266}"/>
    <cellStyle name="SAPBEXexcGood3 2 4" xfId="4841" xr:uid="{B5F0907E-1313-4537-8346-EC34A77C56A9}"/>
    <cellStyle name="SAPBEXexcGood3 2 4 2" xfId="16625" xr:uid="{0B7D2560-6D39-48A4-B183-65ECEAC21171}"/>
    <cellStyle name="SAPBEXexcGood3 2 4 3" xfId="29332" xr:uid="{13EDA4F4-27C8-478C-8FEC-C6C97181992B}"/>
    <cellStyle name="SAPBEXexcGood3 2 5" xfId="8345" xr:uid="{9392FEBE-AC2C-4D3E-BFF4-2DBF44FE79EB}"/>
    <cellStyle name="SAPBEXexcGood3 2 5 2" xfId="19800" xr:uid="{82C50614-3A1E-4D20-A99B-DF6E81CA00B6}"/>
    <cellStyle name="SAPBEXexcGood3 2 5 3" xfId="31885" xr:uid="{0EA59FA7-3DFD-4EDD-9322-1A87FA71D0BB}"/>
    <cellStyle name="SAPBEXexcGood3 2 6" xfId="9575" xr:uid="{E0EAAC60-2B25-4166-A1D4-5D55B2E2DC6B}"/>
    <cellStyle name="SAPBEXexcGood3 2 6 2" xfId="21030" xr:uid="{6AEAF9DD-3F93-4554-806F-6A5F343B137B}"/>
    <cellStyle name="SAPBEXexcGood3 2 6 3" xfId="33115" xr:uid="{A8881C72-3D90-4C1A-B05A-151D62FAA435}"/>
    <cellStyle name="SAPBEXexcGood3 2 7" xfId="24900" xr:uid="{BC2305F4-FA03-40AF-936C-56D205110FC5}"/>
    <cellStyle name="SAPBEXexcGood3 2 7 2" xfId="35870" xr:uid="{0DD74987-A271-4F03-ADC1-917E98D47BF0}"/>
    <cellStyle name="SAPBEXexcGood3 2 8" xfId="14741" xr:uid="{9DEAA7C1-9841-4A36-83FE-9FC256069FFD}"/>
    <cellStyle name="SAPBEXexcGood3 2 9" xfId="28254" xr:uid="{486CD9E3-2EEA-452F-AB25-7A6FEC54FF2A}"/>
    <cellStyle name="SAPBEXexcGood3 3" xfId="3152" xr:uid="{2251FA26-6664-4CBC-A998-EC84659F1892}"/>
    <cellStyle name="SAPBEXexcGood3 3 10" xfId="36257" xr:uid="{66C28BBB-3419-4F89-992F-016CD675F55F}"/>
    <cellStyle name="SAPBEXexcGood3 3 2" xfId="7307" xr:uid="{A13B514F-512F-48C1-9A9F-3D9A08803D4A}"/>
    <cellStyle name="SAPBEXexcGood3 3 2 2" xfId="9980" xr:uid="{AF1D2AD8-17DD-40EB-BD00-B197E47CD121}"/>
    <cellStyle name="SAPBEXexcGood3 3 2 2 2" xfId="21435" xr:uid="{10D9A3D2-4EFB-4E87-BC87-B12D26BD2DB0}"/>
    <cellStyle name="SAPBEXexcGood3 3 2 2 3" xfId="33520" xr:uid="{D44C34FC-058F-43CA-823C-EC0E065C4369}"/>
    <cellStyle name="SAPBEXexcGood3 3 2 3" xfId="10707" xr:uid="{249E254F-BFC6-426F-A51E-45556D00C954}"/>
    <cellStyle name="SAPBEXexcGood3 3 2 3 2" xfId="22162" xr:uid="{78853540-CF69-42F8-B866-53810A3F042D}"/>
    <cellStyle name="SAPBEXexcGood3 3 2 3 3" xfId="34246" xr:uid="{03019B38-75FC-4D8D-A044-383E30E5FC10}"/>
    <cellStyle name="SAPBEXexcGood3 3 2 4" xfId="12091" xr:uid="{B89BFE6F-AD77-443E-ADB2-0784144EDC2A}"/>
    <cellStyle name="SAPBEXexcGood3 3 2 4 2" xfId="23546" xr:uid="{BD594EDB-CE8B-4835-B710-8088C9E4E414}"/>
    <cellStyle name="SAPBEXexcGood3 3 2 4 3" xfId="35130" xr:uid="{EDC25249-06B9-4707-B188-91554537B355}"/>
    <cellStyle name="SAPBEXexcGood3 3 2 5" xfId="27023" xr:uid="{A3DC489C-6522-4B7B-B0A9-30F5F0A3C75F}"/>
    <cellStyle name="SAPBEXexcGood3 3 2 5 2" xfId="37392" xr:uid="{2FE83ED4-DB00-4148-B388-0070EC6AF101}"/>
    <cellStyle name="SAPBEXexcGood3 3 2 6" xfId="18825" xr:uid="{CB49B819-F132-44CC-BC22-E488B0D00B91}"/>
    <cellStyle name="SAPBEXexcGood3 3 2 7" xfId="31064" xr:uid="{B31591E6-72D9-4833-B1C9-174E4F34E3F9}"/>
    <cellStyle name="SAPBEXexcGood3 3 2 8" xfId="28707" xr:uid="{800E7D41-D604-47DA-9516-96542779A643}"/>
    <cellStyle name="SAPBEXexcGood3 3 3" xfId="5875" xr:uid="{C057013D-8DCE-4CC9-B11B-16FE64DD14F8}"/>
    <cellStyle name="SAPBEXexcGood3 3 3 2" xfId="9135" xr:uid="{B8B4B5AC-3ADE-4980-82C6-EFC8E737DEDF}"/>
    <cellStyle name="SAPBEXexcGood3 3 3 2 2" xfId="20590" xr:uid="{9377ED06-2F29-450B-BFD8-EFCBF33E0192}"/>
    <cellStyle name="SAPBEXexcGood3 3 3 2 3" xfId="32675" xr:uid="{C407198A-F71F-4515-AC1F-1E27C94298E0}"/>
    <cellStyle name="SAPBEXexcGood3 3 3 3" xfId="8408" xr:uid="{12C66706-C92B-418B-A300-547C9E9318A8}"/>
    <cellStyle name="SAPBEXexcGood3 3 3 3 2" xfId="19863" xr:uid="{570F647F-504F-4AFA-8096-791EC425E6CE}"/>
    <cellStyle name="SAPBEXexcGood3 3 3 3 3" xfId="31948" xr:uid="{208B82F8-4254-4D42-A6BE-C25691146CBB}"/>
    <cellStyle name="SAPBEXexcGood3 3 3 4" xfId="25837" xr:uid="{5E918300-DB64-4905-AB31-1E6319C993D8}"/>
    <cellStyle name="SAPBEXexcGood3 3 3 4 2" xfId="36552" xr:uid="{BEE03EC9-5ED4-4165-838C-40A307B5D7B6}"/>
    <cellStyle name="SAPBEXexcGood3 3 3 5" xfId="17598" xr:uid="{9EBEE553-0336-404B-B24E-F4744F222F95}"/>
    <cellStyle name="SAPBEXexcGood3 3 3 6" xfId="30093" xr:uid="{2B8CF918-AD87-400B-85D5-CD62F94E0090}"/>
    <cellStyle name="SAPBEXexcGood3 3 3 7" xfId="30384" xr:uid="{DAE66B87-5B7C-4494-A8C7-E045881AEF7E}"/>
    <cellStyle name="SAPBEXexcGood3 3 3 8" xfId="28059" xr:uid="{B682943B-9339-492C-9D22-CB963572ED6B}"/>
    <cellStyle name="SAPBEXexcGood3 3 4" xfId="5045" xr:uid="{10C53B6B-B76A-453C-A121-4726F0C27F12}"/>
    <cellStyle name="SAPBEXexcGood3 3 4 2" xfId="16829" xr:uid="{DB2A333B-C22B-4218-A250-40F84B42EC0C}"/>
    <cellStyle name="SAPBEXexcGood3 3 4 3" xfId="29477" xr:uid="{0831ADAF-8969-4181-B638-123A3BB4E71B}"/>
    <cellStyle name="SAPBEXexcGood3 3 5" xfId="8510" xr:uid="{0F38A204-D0D4-409A-A9EB-DB5600B07F5E}"/>
    <cellStyle name="SAPBEXexcGood3 3 5 2" xfId="19965" xr:uid="{E4CBEDF1-7D95-47AB-AE2A-90CCB9D512FE}"/>
    <cellStyle name="SAPBEXexcGood3 3 5 3" xfId="32050" xr:uid="{23E30979-AE91-4A16-AA71-B30B874BFED9}"/>
    <cellStyle name="SAPBEXexcGood3 3 6" xfId="8069" xr:uid="{326BDF1E-4326-46FA-8E49-80334F1D16BF}"/>
    <cellStyle name="SAPBEXexcGood3 3 6 2" xfId="19524" xr:uid="{590BEB78-B54A-4378-B711-81F2C800591A}"/>
    <cellStyle name="SAPBEXexcGood3 3 6 3" xfId="31609" xr:uid="{7F6425EB-E5CC-404D-AD7F-6F93F0B7689F}"/>
    <cellStyle name="SAPBEXexcGood3 3 7" xfId="25104" xr:uid="{936D4579-FF01-4863-991F-0D24FA60E9CD}"/>
    <cellStyle name="SAPBEXexcGood3 3 7 2" xfId="36016" xr:uid="{929AF7BC-1CE8-4D2E-B487-FB91EE286827}"/>
    <cellStyle name="SAPBEXexcGood3 3 8" xfId="14945" xr:uid="{473FD941-6290-4CD5-90B1-ED2F5529AA64}"/>
    <cellStyle name="SAPBEXexcGood3 3 9" xfId="28393" xr:uid="{C38EE8D0-FF2E-4A32-A38B-67E5D8C92D0B}"/>
    <cellStyle name="SAPBEXexcGood3 4" xfId="3025" xr:uid="{B8EDF14B-10AA-4410-845E-DA28B7B9C8FE}"/>
    <cellStyle name="SAPBEXexcGood3 4 10" xfId="17553" xr:uid="{FEC41A80-DB11-4C3B-AEF5-2AA87D0F6E72}"/>
    <cellStyle name="SAPBEXexcGood3 4 2" xfId="7564" xr:uid="{BDF99D8E-8909-45E6-A62A-E3A1AC061405}"/>
    <cellStyle name="SAPBEXexcGood3 4 2 2" xfId="10101" xr:uid="{55EDAFC6-FB92-4920-8F9D-2701A4B42EAD}"/>
    <cellStyle name="SAPBEXexcGood3 4 2 2 2" xfId="21556" xr:uid="{F8792AB0-8F01-4482-9AF7-8A48B5442C6B}"/>
    <cellStyle name="SAPBEXexcGood3 4 2 2 3" xfId="33640" xr:uid="{A4C1200F-791D-40F2-B518-E822886884F5}"/>
    <cellStyle name="SAPBEXexcGood3 4 2 3" xfId="10875" xr:uid="{EF0D2C33-77E0-4A1C-803C-D9CECD1D9888}"/>
    <cellStyle name="SAPBEXexcGood3 4 2 3 2" xfId="22330" xr:uid="{2A7A9286-D108-45F5-A289-ADE2EE2D7BE1}"/>
    <cellStyle name="SAPBEXexcGood3 4 2 3 3" xfId="34414" xr:uid="{EA65D0FE-51A2-4E9E-A4B2-25881C0BD6F9}"/>
    <cellStyle name="SAPBEXexcGood3 4 2 4" xfId="12348" xr:uid="{7566AD26-7EEF-4757-AE85-AF91AC8B83D3}"/>
    <cellStyle name="SAPBEXexcGood3 4 2 4 2" xfId="23803" xr:uid="{E15FC148-3220-4E1B-BAE5-03E4DC88E16F}"/>
    <cellStyle name="SAPBEXexcGood3 4 2 4 3" xfId="35318" xr:uid="{38CAA615-E145-41F6-A8C1-47FC943ED441}"/>
    <cellStyle name="SAPBEXexcGood3 4 2 5" xfId="27280" xr:uid="{B8A80469-CFA3-415A-BD6D-BE2EF8D65426}"/>
    <cellStyle name="SAPBEXexcGood3 4 2 5 2" xfId="37579" xr:uid="{A7C59D2D-F9C6-4F3F-A003-41E0EAD12AF6}"/>
    <cellStyle name="SAPBEXexcGood3 4 2 6" xfId="19082" xr:uid="{43A6046E-A5CE-446A-8421-DD1AFB1B0715}"/>
    <cellStyle name="SAPBEXexcGood3 4 2 7" xfId="31251" xr:uid="{B8C3257A-2585-4801-BB70-BB670F2FE9D2}"/>
    <cellStyle name="SAPBEXexcGood3 4 2 8" xfId="30608" xr:uid="{EFEFBB5C-137C-4E41-9A92-27ACBF78DC37}"/>
    <cellStyle name="SAPBEXexcGood3 4 3" xfId="6133" xr:uid="{D93D0C7F-B83D-4EFB-85E0-EEC1336275D6}"/>
    <cellStyle name="SAPBEXexcGood3 4 3 2" xfId="9349" xr:uid="{59D92C5F-D6B5-4A43-88B2-FB1C26BFBD94}"/>
    <cellStyle name="SAPBEXexcGood3 4 3 2 2" xfId="20804" xr:uid="{6490096F-C307-443D-8DD5-D8A663567EC2}"/>
    <cellStyle name="SAPBEXexcGood3 4 3 2 3" xfId="32889" xr:uid="{18A9E382-FBD5-40F7-9674-FCF7476E8128}"/>
    <cellStyle name="SAPBEXexcGood3 4 3 3" xfId="10017" xr:uid="{652993DC-9215-46B7-B66A-8D987D2C70EB}"/>
    <cellStyle name="SAPBEXexcGood3 4 3 3 2" xfId="21472" xr:uid="{EDF326C8-5B81-4780-98FD-373EAF7B6FA5}"/>
    <cellStyle name="SAPBEXexcGood3 4 3 3 3" xfId="33556" xr:uid="{319F9D0C-D2C2-402A-9C18-38135CC2A0F6}"/>
    <cellStyle name="SAPBEXexcGood3 4 3 4" xfId="26094" xr:uid="{B0E124E3-EA61-4790-9BB4-30E01F7E0D87}"/>
    <cellStyle name="SAPBEXexcGood3 4 3 4 2" xfId="36737" xr:uid="{B680BD61-C267-4BBD-BA48-714C50C720AA}"/>
    <cellStyle name="SAPBEXexcGood3 4 3 5" xfId="17855" xr:uid="{09A2E730-8E6C-4F6E-BC8F-945570449E1E}"/>
    <cellStyle name="SAPBEXexcGood3 4 3 6" xfId="30281" xr:uid="{048DFAFC-EAD0-4248-8FDB-EA4262570C1E}"/>
    <cellStyle name="SAPBEXexcGood3 4 3 7" xfId="31546" xr:uid="{06D884AF-A502-4509-A680-0E2940180E65}"/>
    <cellStyle name="SAPBEXexcGood3 4 3 8" xfId="18122" xr:uid="{D818452B-4F1C-478B-8787-37101A9D3E00}"/>
    <cellStyle name="SAPBEXexcGood3 4 4" xfId="4918" xr:uid="{F2C13B88-E34A-405C-9B52-5AB3F8393750}"/>
    <cellStyle name="SAPBEXexcGood3 4 4 2" xfId="16702" xr:uid="{4A3FC30F-6BA7-41A1-BAF6-D189FCF27E11}"/>
    <cellStyle name="SAPBEXexcGood3 4 4 3" xfId="29385" xr:uid="{00D74A63-D1BB-44AE-8364-2FF774557F4E}"/>
    <cellStyle name="SAPBEXexcGood3 4 5" xfId="8415" xr:uid="{A900A8BF-9A73-4E6D-B4B9-51D6FF1F88CF}"/>
    <cellStyle name="SAPBEXexcGood3 4 5 2" xfId="19870" xr:uid="{05458EEF-2CA7-42D9-A88B-232F39C243CA}"/>
    <cellStyle name="SAPBEXexcGood3 4 5 3" xfId="31955" xr:uid="{FF93419A-6684-4F46-9C19-FA656F6E7C07}"/>
    <cellStyle name="SAPBEXexcGood3 4 6" xfId="8938" xr:uid="{713F85C5-C0B2-4832-A44E-FB4AAEFC9FEB}"/>
    <cellStyle name="SAPBEXexcGood3 4 6 2" xfId="20393" xr:uid="{35B75F1A-BAEE-44AE-A682-6B9F0637F082}"/>
    <cellStyle name="SAPBEXexcGood3 4 6 3" xfId="32478" xr:uid="{99092DA6-235A-4DFF-A21C-69D1CAC05887}"/>
    <cellStyle name="SAPBEXexcGood3 4 7" xfId="24977" xr:uid="{C8E3C147-84C4-4165-99D0-62A2F528BA79}"/>
    <cellStyle name="SAPBEXexcGood3 4 7 2" xfId="35923" xr:uid="{87148955-FF43-4E71-A5D8-A014BAC67A00}"/>
    <cellStyle name="SAPBEXexcGood3 4 8" xfId="14818" xr:uid="{3AFF8D34-7A69-45CB-A7AA-F620B4D7B4DE}"/>
    <cellStyle name="SAPBEXexcGood3 4 9" xfId="28306" xr:uid="{098615C2-8E92-41AC-87C6-C4DD3F92154D}"/>
    <cellStyle name="SAPBEXexcGood3 5" xfId="3402" xr:uid="{238D21AA-8526-444E-A06C-639B2D7C9C39}"/>
    <cellStyle name="SAPBEXexcGood3 5 10" xfId="27863" xr:uid="{E50E6DD9-C0D4-4188-9437-9861A2F22972}"/>
    <cellStyle name="SAPBEXexcGood3 5 2" xfId="7748" xr:uid="{9FB89A2C-B8A4-4EE9-B012-743AAD495114}"/>
    <cellStyle name="SAPBEXexcGood3 5 2 2" xfId="10185" xr:uid="{310AF88E-A44A-43E1-A343-EE48EA56AB86}"/>
    <cellStyle name="SAPBEXexcGood3 5 2 2 2" xfId="21640" xr:uid="{E605E0E0-8D8C-4E7A-B9C7-BD32206B78B3}"/>
    <cellStyle name="SAPBEXexcGood3 5 2 2 3" xfId="33724" xr:uid="{773D2F55-9590-4611-A1A7-78E45BDCFCC2}"/>
    <cellStyle name="SAPBEXexcGood3 5 2 3" xfId="10962" xr:uid="{23655875-A21F-41F8-AD22-86A1797D2FD7}"/>
    <cellStyle name="SAPBEXexcGood3 5 2 3 2" xfId="22417" xr:uid="{D4F36454-34BE-49EF-B917-EC9FBB92E802}"/>
    <cellStyle name="SAPBEXexcGood3 5 2 3 3" xfId="34501" xr:uid="{4BD0C263-2BC2-4F6A-A194-5F54F8BA2C9C}"/>
    <cellStyle name="SAPBEXexcGood3 5 2 4" xfId="12523" xr:uid="{42C34BF9-9740-4833-BE33-8F5493BC2592}"/>
    <cellStyle name="SAPBEXexcGood3 5 2 4 2" xfId="23978" xr:uid="{7AD51E24-ACF5-4E3B-AFD1-C2FA3A67FC63}"/>
    <cellStyle name="SAPBEXexcGood3 5 2 4 3" xfId="35431" xr:uid="{BCD01772-8953-4967-94A7-F95575D4FB0A}"/>
    <cellStyle name="SAPBEXexcGood3 5 2 5" xfId="27455" xr:uid="{17E7B884-F6A2-424D-BFBA-9A6EFCE267FE}"/>
    <cellStyle name="SAPBEXexcGood3 5 2 5 2" xfId="37690" xr:uid="{8061F320-E0EB-4D3E-8B20-890C8D40CB9D}"/>
    <cellStyle name="SAPBEXexcGood3 5 2 6" xfId="19259" xr:uid="{AF713A41-03FD-4574-900C-0103F4ABF488}"/>
    <cellStyle name="SAPBEXexcGood3 5 2 7" xfId="31373" xr:uid="{2F175029-D668-4767-83C8-A70E1B719D3D}"/>
    <cellStyle name="SAPBEXexcGood3 5 2 8" xfId="13612" xr:uid="{2461B73C-49F5-42FA-8BB2-BEB69859FF4C}"/>
    <cellStyle name="SAPBEXexcGood3 5 3" xfId="6317" xr:uid="{ECE21428-45CA-47E5-A952-4745D5DD7AC6}"/>
    <cellStyle name="SAPBEXexcGood3 5 3 2" xfId="9485" xr:uid="{7E2FFB5B-F8E4-4422-BA61-969916E191AF}"/>
    <cellStyle name="SAPBEXexcGood3 5 3 2 2" xfId="20940" xr:uid="{4D69B4FC-1870-4E49-96E4-A25880938DE8}"/>
    <cellStyle name="SAPBEXexcGood3 5 3 2 3" xfId="33025" xr:uid="{62328F38-3393-4B3C-BC56-C837DC9D31EA}"/>
    <cellStyle name="SAPBEXexcGood3 5 3 3" xfId="4118" xr:uid="{38A3B3A4-6875-4CFD-A5AD-08099123218A}"/>
    <cellStyle name="SAPBEXexcGood3 5 3 3 2" xfId="15903" xr:uid="{A1C87FE8-B82E-48B3-8279-AD18DAF494E9}"/>
    <cellStyle name="SAPBEXexcGood3 5 3 3 3" xfId="28948" xr:uid="{E15BDE0B-65B0-4C50-8621-D4E4E7FF5D76}"/>
    <cellStyle name="SAPBEXexcGood3 5 3 4" xfId="26269" xr:uid="{580AAA4B-0900-4210-98F9-BD95B6757EA2}"/>
    <cellStyle name="SAPBEXexcGood3 5 3 4 2" xfId="36849" xr:uid="{D172252C-4CE0-4EBD-B4EE-3653A0A03C07}"/>
    <cellStyle name="SAPBEXexcGood3 5 3 5" xfId="18034" xr:uid="{DCFCE7A8-707C-4573-9985-37E1C34CD9A6}"/>
    <cellStyle name="SAPBEXexcGood3 5 3 6" xfId="30406" xr:uid="{F0255132-3505-4EE4-AA9B-1DBFF2B80BC5}"/>
    <cellStyle name="SAPBEXexcGood3 5 3 7" xfId="34651" xr:uid="{60AC59E2-1CE9-41ED-9C41-319CFBA023EF}"/>
    <cellStyle name="SAPBEXexcGood3 5 3 8" xfId="37836" xr:uid="{007274C3-2E41-48AD-BD96-0E1002F4D184}"/>
    <cellStyle name="SAPBEXexcGood3 5 4" xfId="5292" xr:uid="{27026F6B-3D02-4A05-ACE0-7910E255DC87}"/>
    <cellStyle name="SAPBEXexcGood3 5 4 2" xfId="17076" xr:uid="{A57D37D5-7437-4FA4-ABC9-8F2A5D0056F7}"/>
    <cellStyle name="SAPBEXexcGood3 5 4 3" xfId="29659" xr:uid="{AAFD6D69-7A7D-4745-9D95-B6E2CE2F19E4}"/>
    <cellStyle name="SAPBEXexcGood3 5 5" xfId="8719" xr:uid="{C577E04E-E235-44B2-8104-B486DAFA154C}"/>
    <cellStyle name="SAPBEXexcGood3 5 5 2" xfId="20174" xr:uid="{08344504-5198-4088-8E24-B971C483FF56}"/>
    <cellStyle name="SAPBEXexcGood3 5 5 3" xfId="32259" xr:uid="{915086F6-70C2-4AFD-96BD-F6C4AE29F3AB}"/>
    <cellStyle name="SAPBEXexcGood3 5 6" xfId="8927" xr:uid="{BC887B5A-54F1-463C-9DCA-FA5342D92C2E}"/>
    <cellStyle name="SAPBEXexcGood3 5 6 2" xfId="20382" xr:uid="{49E57CD3-7D7E-49B5-AD35-84F52F1B96D0}"/>
    <cellStyle name="SAPBEXexcGood3 5 6 3" xfId="32467" xr:uid="{07FEE967-2777-48F3-A973-A90AC24EF500}"/>
    <cellStyle name="SAPBEXexcGood3 5 7" xfId="25351" xr:uid="{F9C6A332-9F1E-4FA3-9DB5-DC4E9F80C53A}"/>
    <cellStyle name="SAPBEXexcGood3 5 7 2" xfId="36197" xr:uid="{EC79376A-CA5A-498A-A909-0DA4086A975B}"/>
    <cellStyle name="SAPBEXexcGood3 5 8" xfId="15193" xr:uid="{EE015A55-5219-4BBF-8AAA-AB4748483F8B}"/>
    <cellStyle name="SAPBEXexcGood3 5 9" xfId="28576" xr:uid="{B665014A-9465-4A29-89DF-62E2357FE2FC}"/>
    <cellStyle name="SAPBEXexcGood3 6" xfId="6603" xr:uid="{BAD9F751-9140-4683-8CAE-DBE217B6D5B7}"/>
    <cellStyle name="SAPBEXexcGood3 6 2" xfId="10397" xr:uid="{7CB0EE1A-D1C7-45D5-9933-63B85D1B0AE4}"/>
    <cellStyle name="SAPBEXexcGood3 6 2 2" xfId="21852" xr:uid="{B764AE2B-5B44-4AB5-85AB-9FEF260138E3}"/>
    <cellStyle name="SAPBEXexcGood3 6 2 3" xfId="33936" xr:uid="{519A2FA1-F629-4E8E-BEB2-F47443165526}"/>
    <cellStyle name="SAPBEXexcGood3 6 3" xfId="11513" xr:uid="{2C60A1C7-3A4C-4BE4-9593-DAABF6869CBC}"/>
    <cellStyle name="SAPBEXexcGood3 6 3 2" xfId="22968" xr:uid="{6FF9E857-4130-4C94-81BE-4ABF379366FD}"/>
    <cellStyle name="SAPBEXexcGood3 6 3 3" xfId="34753" xr:uid="{8FA8E3C4-80CA-4427-841F-DB1E4388EA1F}"/>
    <cellStyle name="SAPBEXexcGood3 6 4" xfId="26376" xr:uid="{51E6730A-307F-4195-B536-0DA17039CE42}"/>
    <cellStyle name="SAPBEXexcGood3 6 4 2" xfId="36940" xr:uid="{12EC3C25-50C2-4F64-930C-0827CA0D27CB}"/>
    <cellStyle name="SAPBEXexcGood3 6 5" xfId="18199" xr:uid="{71B8D3CA-9B81-46B2-BB92-7007BE72CC59}"/>
    <cellStyle name="SAPBEXexcGood3 6 6" xfId="30580" xr:uid="{85E18F28-2507-499B-9951-AC979CAAA75E}"/>
    <cellStyle name="SAPBEXexcGood3 6 7" xfId="27735" xr:uid="{CA72B30D-9E00-4A8B-B842-7EEB2EE97D14}"/>
    <cellStyle name="SAPBEXexcGood3 7" xfId="6974" xr:uid="{FB11DE5A-FEAD-4DD5-A7C4-E3C2EB891FF5}"/>
    <cellStyle name="SAPBEXexcGood3 7 2" xfId="9769" xr:uid="{446EA859-ECC3-4ABB-956D-DB430AD1CC13}"/>
    <cellStyle name="SAPBEXexcGood3 7 2 2" xfId="21224" xr:uid="{8B5F8871-B0DB-430A-8F36-0421BEF0497F}"/>
    <cellStyle name="SAPBEXexcGood3 7 2 3" xfId="33309" xr:uid="{DF3A743C-0BCF-4D74-8954-5CDD6BDF30EC}"/>
    <cellStyle name="SAPBEXexcGood3 7 3" xfId="10492" xr:uid="{E29E997A-6194-48FC-9323-F44F529F1D59}"/>
    <cellStyle name="SAPBEXexcGood3 7 3 2" xfId="21947" xr:uid="{2DE081A2-4204-4C80-92BA-CE71810C2C30}"/>
    <cellStyle name="SAPBEXexcGood3 7 3 3" xfId="34031" xr:uid="{5E06B105-C457-4D45-885E-1F2CD9B3F54F}"/>
    <cellStyle name="SAPBEXexcGood3 7 4" xfId="11834" xr:uid="{692588B9-A945-43FD-A891-78BF7B9A989E}"/>
    <cellStyle name="SAPBEXexcGood3 7 4 2" xfId="23289" xr:uid="{ACBE8F55-C85A-4967-9DA6-D817A08F9414}"/>
    <cellStyle name="SAPBEXexcGood3 7 4 3" xfId="34941" xr:uid="{132533A5-FBF3-4176-9540-39282399F822}"/>
    <cellStyle name="SAPBEXexcGood3 7 5" xfId="26699" xr:uid="{C9E73EAE-411B-4705-8C34-A37EB0851098}"/>
    <cellStyle name="SAPBEXexcGood3 7 5 2" xfId="37138" xr:uid="{983A46FF-DC4C-4364-A76F-7536AC01F845}"/>
    <cellStyle name="SAPBEXexcGood3 7 6" xfId="18540" xr:uid="{32CF0A12-DCBA-482F-B865-B4DD7ECDBA06}"/>
    <cellStyle name="SAPBEXexcGood3 7 7" xfId="30801" xr:uid="{19DE8D99-D43F-48EC-A6FE-EDB3029B7F84}"/>
    <cellStyle name="SAPBEXexcGood3 7 8" xfId="18159" xr:uid="{59E3977F-7BE8-4C10-A10F-C47FB2F0D491}"/>
    <cellStyle name="SAPBEXexcGood3 8" xfId="5489" xr:uid="{7DC6A33E-6E45-40BD-A8B5-E0F3AF844505}"/>
    <cellStyle name="SAPBEXexcGood3 8 2" xfId="8820" xr:uid="{FE53CF67-9009-428F-ACBE-DF371FCC0C70}"/>
    <cellStyle name="SAPBEXexcGood3 8 2 2" xfId="20275" xr:uid="{FB86C1FE-B33F-424E-AE8C-900EC4D68B2A}"/>
    <cellStyle name="SAPBEXexcGood3 8 2 3" xfId="32360" xr:uid="{23A028C5-09E9-4D1B-BC16-1121BB619892}"/>
    <cellStyle name="SAPBEXexcGood3 8 3" xfId="8239" xr:uid="{E731BAB0-BB72-41AC-B2B5-45DF3ADC5D5A}"/>
    <cellStyle name="SAPBEXexcGood3 8 3 2" xfId="19694" xr:uid="{20D56978-9E63-46C5-B18C-A929295670CA}"/>
    <cellStyle name="SAPBEXexcGood3 8 3 3" xfId="31779" xr:uid="{8002F588-95E1-4D1F-8C87-C2DF7D6095A2}"/>
    <cellStyle name="SAPBEXexcGood3 8 4" xfId="25548" xr:uid="{826A38BE-9109-42D6-9A7A-3642579924EE}"/>
    <cellStyle name="SAPBEXexcGood3 8 4 2" xfId="36333" xr:uid="{A30EADE2-0F77-4DA1-BC11-F91B5E034C6F}"/>
    <cellStyle name="SAPBEXexcGood3 8 5" xfId="17273" xr:uid="{74CD8528-B3D5-40DA-A40D-FABD58FF4E2F}"/>
    <cellStyle name="SAPBEXexcGood3 8 6" xfId="29789" xr:uid="{F8DFAF3C-1E40-4F82-8C47-21BA9FD93067}"/>
    <cellStyle name="SAPBEXexcGood3 8 7" xfId="28148" xr:uid="{70F4DE9E-836E-4D8E-9DA3-8EE88600354A}"/>
    <cellStyle name="SAPBEXexcGood3 8 8" xfId="28675" xr:uid="{77746F26-8CC0-4CCA-B72F-9F52E0FC6E3A}"/>
    <cellStyle name="SAPBEXexcGood3 9" xfId="4208" xr:uid="{48686984-59BA-4121-AB96-6E592AB2CA5C}"/>
    <cellStyle name="SAPBEXexcGood3 9 2" xfId="15993" xr:uid="{97568DCC-D0EC-49B2-BD9B-04AE7C5594FA}"/>
    <cellStyle name="SAPBEXexcGood3 9 3" xfId="29038" xr:uid="{0D821AC3-6068-44EE-B6C3-5194830FB034}"/>
    <cellStyle name="SAPBEXfilterDrill" xfId="2267" xr:uid="{D38CDB3B-5648-4A2E-8179-F2D2260E153D}"/>
    <cellStyle name="SAPBEXfilterDrill 10" xfId="4209" xr:uid="{7B38CE0E-116A-44F5-8E19-38FB2571DC5E}"/>
    <cellStyle name="SAPBEXfilterDrill 10 2" xfId="15994" xr:uid="{A99139D3-38B3-4041-B8D7-17BF30A32912}"/>
    <cellStyle name="SAPBEXfilterDrill 10 3" xfId="29039" xr:uid="{071ACC1E-CC2B-4F04-9C50-AF79ABE82119}"/>
    <cellStyle name="SAPBEXfilterDrill 11" xfId="3973" xr:uid="{8274A38C-56D1-4312-A869-EA99215F7534}"/>
    <cellStyle name="SAPBEXfilterDrill 11 2" xfId="15759" xr:uid="{E1BD715E-5986-4EDF-B247-6572956A151F}"/>
    <cellStyle name="SAPBEXfilterDrill 11 3" xfId="28804" xr:uid="{36AFBD69-1BA0-4416-AD08-396693BBE46F}"/>
    <cellStyle name="SAPBEXfilterDrill 12" xfId="24293" xr:uid="{A909E372-2614-4B44-98A1-E3CCC1793734}"/>
    <cellStyle name="SAPBEXfilterDrill 12 2" xfId="35598" xr:uid="{823DA43E-1A15-4CA3-8EF8-F59D8BA340A0}"/>
    <cellStyle name="SAPBEXfilterDrill 13" xfId="14108" xr:uid="{FAAEA026-1C8A-4F9E-AFC6-3263B1B7CAF0}"/>
    <cellStyle name="SAPBEXfilterDrill 14" xfId="27971" xr:uid="{3DA1BA5E-F695-4514-BF49-04277604CCBF}"/>
    <cellStyle name="SAPBEXfilterDrill 2" xfId="2947" xr:uid="{305BE9E4-A5D7-497D-9036-D097C295E206}"/>
    <cellStyle name="SAPBEXfilterDrill 2 10" xfId="19358" xr:uid="{128FD35F-0219-46AF-8D0B-21E5B88D5CF5}"/>
    <cellStyle name="SAPBEXfilterDrill 2 2" xfId="7197" xr:uid="{0961769B-0D33-4EDC-9E88-71A62F6A3957}"/>
    <cellStyle name="SAPBEXfilterDrill 2 2 2" xfId="9920" xr:uid="{32519036-2C5F-4293-B22B-C1F8C9890D0F}"/>
    <cellStyle name="SAPBEXfilterDrill 2 2 2 2" xfId="21375" xr:uid="{B4C2BF27-5024-451C-9C6C-F9B474B993AD}"/>
    <cellStyle name="SAPBEXfilterDrill 2 2 2 3" xfId="33460" xr:uid="{E24525C4-2377-49FB-9545-FF702E3B57C5}"/>
    <cellStyle name="SAPBEXfilterDrill 2 2 3" xfId="10600" xr:uid="{53F0F2AB-3915-4C02-8AF0-88EE8221269D}"/>
    <cellStyle name="SAPBEXfilterDrill 2 2 3 2" xfId="22055" xr:uid="{325DB29F-1BA3-42B6-9923-A5E7DB7AF9DD}"/>
    <cellStyle name="SAPBEXfilterDrill 2 2 3 3" xfId="34139" xr:uid="{6AEC77D0-4C1B-4C33-B8CB-C9545ABC83D6}"/>
    <cellStyle name="SAPBEXfilterDrill 2 2 4" xfId="11996" xr:uid="{A64CCEEA-6528-4C28-8D1C-4AD9EAA953D5}"/>
    <cellStyle name="SAPBEXfilterDrill 2 2 4 2" xfId="23451" xr:uid="{B8609F33-8E59-43EB-9FC5-61ED806D9B51}"/>
    <cellStyle name="SAPBEXfilterDrill 2 2 4 3" xfId="35037" xr:uid="{85A82747-98DB-4838-91A4-4CE61761FC71}"/>
    <cellStyle name="SAPBEXfilterDrill 2 2 5" xfId="26913" xr:uid="{FD4BC049-32A0-428D-9C4D-8B30C4F9383C}"/>
    <cellStyle name="SAPBEXfilterDrill 2 2 5 2" xfId="37284" xr:uid="{6FB06F7F-DCE2-4C76-A018-D579893E05C0}"/>
    <cellStyle name="SAPBEXfilterDrill 2 2 6" xfId="18725" xr:uid="{B9645E12-36C1-4624-9310-B0210955DC35}"/>
    <cellStyle name="SAPBEXfilterDrill 2 2 7" xfId="30956" xr:uid="{EFD2049A-ABD6-4028-A3F1-712EA783D1C5}"/>
    <cellStyle name="SAPBEXfilterDrill 2 2 8" xfId="30498" xr:uid="{6DDB1A25-408C-4921-8F52-EB6C98D33AE5}"/>
    <cellStyle name="SAPBEXfilterDrill 2 3" xfId="5764" xr:uid="{DBDD17E0-F19B-4683-80EE-CBF33AB96B7A}"/>
    <cellStyle name="SAPBEXfilterDrill 2 3 2" xfId="9026" xr:uid="{03AAAC90-B052-43D7-B307-4E0DC116637B}"/>
    <cellStyle name="SAPBEXfilterDrill 2 3 2 2" xfId="20481" xr:uid="{D2A9B275-8278-4FF7-AA84-642A020001AE}"/>
    <cellStyle name="SAPBEXfilterDrill 2 3 2 3" xfId="32566" xr:uid="{3C00436F-1012-46E6-A402-6EE80C2714DE}"/>
    <cellStyle name="SAPBEXfilterDrill 2 3 3" xfId="8134" xr:uid="{5BED6546-2324-4985-9B35-D963666BEEF5}"/>
    <cellStyle name="SAPBEXfilterDrill 2 3 3 2" xfId="19589" xr:uid="{FBD2CF4A-BB69-4D0D-B5CC-EC0DCCB470EE}"/>
    <cellStyle name="SAPBEXfilterDrill 2 3 3 3" xfId="31674" xr:uid="{91D6E2A5-383E-4E37-B0A5-11FC87A32669}"/>
    <cellStyle name="SAPBEXfilterDrill 2 3 4" xfId="25742" xr:uid="{426526D2-A3DB-4F2A-A3ED-3EB1737B4F68}"/>
    <cellStyle name="SAPBEXfilterDrill 2 3 4 2" xfId="36458" xr:uid="{7A7B7E5B-B656-4ED7-9D2F-11165FA5C9A7}"/>
    <cellStyle name="SAPBEXfilterDrill 2 3 5" xfId="17499" xr:uid="{CA9015F4-AF9B-4907-AF50-5C8A950D492F}"/>
    <cellStyle name="SAPBEXfilterDrill 2 3 6" xfId="29984" xr:uid="{41AC6BEF-3DAA-42AB-8A8D-A2A37461C070}"/>
    <cellStyle name="SAPBEXfilterDrill 2 3 7" xfId="37855" xr:uid="{921B01CC-777D-447D-A349-E233FEE2F796}"/>
    <cellStyle name="SAPBEXfilterDrill 2 3 8" xfId="28158" xr:uid="{678F9A01-802E-46F1-9339-FB9FCBB0F9CD}"/>
    <cellStyle name="SAPBEXfilterDrill 2 4" xfId="4840" xr:uid="{1EA1551E-A316-4399-A41C-C3181AEDF395}"/>
    <cellStyle name="SAPBEXfilterDrill 2 4 2" xfId="16624" xr:uid="{3E3CA479-1466-4050-84E5-68943804DE55}"/>
    <cellStyle name="SAPBEXfilterDrill 2 4 3" xfId="29331" xr:uid="{34A591B7-C118-474E-8F90-3820058227E1}"/>
    <cellStyle name="SAPBEXfilterDrill 2 5" xfId="8344" xr:uid="{D6FBE357-298B-4FA5-BD39-C19E679656C6}"/>
    <cellStyle name="SAPBEXfilterDrill 2 5 2" xfId="19799" xr:uid="{7D0DD314-E794-44C5-B385-A8B6154938B8}"/>
    <cellStyle name="SAPBEXfilterDrill 2 5 3" xfId="31884" xr:uid="{BA74051F-6103-452F-8BF2-DD7C9E374F8A}"/>
    <cellStyle name="SAPBEXfilterDrill 2 6" xfId="10217" xr:uid="{A730AB9F-52A0-4F39-8C77-9F9919C25DAD}"/>
    <cellStyle name="SAPBEXfilterDrill 2 6 2" xfId="21672" xr:uid="{3EDD4457-410D-4576-A4EC-5736F9718713}"/>
    <cellStyle name="SAPBEXfilterDrill 2 6 3" xfId="33756" xr:uid="{F3D69853-E8FD-4609-9A95-A9DDD76B4E34}"/>
    <cellStyle name="SAPBEXfilterDrill 2 7" xfId="24899" xr:uid="{8CA1B748-ED9C-438F-80A5-182D2800D9E8}"/>
    <cellStyle name="SAPBEXfilterDrill 2 7 2" xfId="35869" xr:uid="{E62FA035-24E1-4BD4-9BED-13A79AADDA36}"/>
    <cellStyle name="SAPBEXfilterDrill 2 8" xfId="14740" xr:uid="{72FF134A-DD4F-4CD4-847C-DC603D1A90A4}"/>
    <cellStyle name="SAPBEXfilterDrill 2 9" xfId="28253" xr:uid="{A8790D7E-513C-4757-8002-8D7206D42BFF}"/>
    <cellStyle name="SAPBEXfilterDrill 3" xfId="3373" xr:uid="{F4A5FC99-1878-4F9C-8F45-7239B18107A8}"/>
    <cellStyle name="SAPBEXfilterDrill 3 10" xfId="18370" xr:uid="{D9E0315F-C920-461C-A2CF-1ECC7EE7760E}"/>
    <cellStyle name="SAPBEXfilterDrill 3 2" xfId="7308" xr:uid="{A123922C-25BF-45BF-B9DC-9D3381F9318C}"/>
    <cellStyle name="SAPBEXfilterDrill 3 2 2" xfId="9981" xr:uid="{AD138767-F7DE-479C-BB8A-CD71CAF75137}"/>
    <cellStyle name="SAPBEXfilterDrill 3 2 2 2" xfId="21436" xr:uid="{238EA20E-0A31-45D5-85E8-FFBACF8C5AED}"/>
    <cellStyle name="SAPBEXfilterDrill 3 2 2 3" xfId="33521" xr:uid="{808655F3-C21C-4FD6-AC1A-4C0D0A1EA6D5}"/>
    <cellStyle name="SAPBEXfilterDrill 3 2 3" xfId="10708" xr:uid="{9699202D-640D-47ED-A9B1-C33594106698}"/>
    <cellStyle name="SAPBEXfilterDrill 3 2 3 2" xfId="22163" xr:uid="{BD7EB44E-7A72-43A0-9AF8-287DC685EC42}"/>
    <cellStyle name="SAPBEXfilterDrill 3 2 3 3" xfId="34247" xr:uid="{E4746EAE-594C-48D6-9223-27F516350026}"/>
    <cellStyle name="SAPBEXfilterDrill 3 2 4" xfId="12092" xr:uid="{48F5B207-5B79-4C9B-9A22-117723904E6E}"/>
    <cellStyle name="SAPBEXfilterDrill 3 2 4 2" xfId="23547" xr:uid="{5091F205-89AC-4830-B9DB-AA008949B3CE}"/>
    <cellStyle name="SAPBEXfilterDrill 3 2 4 3" xfId="35131" xr:uid="{5F00DDFE-C239-4F7A-8C9B-0910A6322827}"/>
    <cellStyle name="SAPBEXfilterDrill 3 2 5" xfId="27024" xr:uid="{8C68BB3C-0336-44E6-841A-625725E476FC}"/>
    <cellStyle name="SAPBEXfilterDrill 3 2 5 2" xfId="37393" xr:uid="{42A5E1B8-4656-4114-8F8D-09EA01D9D430}"/>
    <cellStyle name="SAPBEXfilterDrill 3 2 6" xfId="18826" xr:uid="{C427F3A0-2AF6-44C0-8378-008FD04588F1}"/>
    <cellStyle name="SAPBEXfilterDrill 3 2 7" xfId="31065" xr:uid="{C2EFDA04-C7F7-4D5C-8AD0-1FB86543140D}"/>
    <cellStyle name="SAPBEXfilterDrill 3 2 8" xfId="18696" xr:uid="{0E78BA1F-7929-462F-B008-928CF0D0A54B}"/>
    <cellStyle name="SAPBEXfilterDrill 3 3" xfId="5876" xr:uid="{166AEA9B-4BA8-4099-AB24-E315068D0D0F}"/>
    <cellStyle name="SAPBEXfilterDrill 3 3 2" xfId="9136" xr:uid="{CC38D8C9-DB76-4073-B8B2-8B16A146851E}"/>
    <cellStyle name="SAPBEXfilterDrill 3 3 2 2" xfId="20591" xr:uid="{3B9CB07F-39A2-40BB-83DC-9445D7CD1A5B}"/>
    <cellStyle name="SAPBEXfilterDrill 3 3 2 3" xfId="32676" xr:uid="{EBFA48D7-9744-4FD8-925B-20FC4916E308}"/>
    <cellStyle name="SAPBEXfilterDrill 3 3 3" xfId="9657" xr:uid="{88A6A7B8-EC02-4275-BB76-570482E94065}"/>
    <cellStyle name="SAPBEXfilterDrill 3 3 3 2" xfId="21112" xr:uid="{017E5BF4-286D-4387-A24D-577BA2452F14}"/>
    <cellStyle name="SAPBEXfilterDrill 3 3 3 3" xfId="33197" xr:uid="{E6510C48-56E4-4280-84A9-BDEE30816E71}"/>
    <cellStyle name="SAPBEXfilterDrill 3 3 4" xfId="25838" xr:uid="{26BF8CA9-19E6-4571-9F91-600131379544}"/>
    <cellStyle name="SAPBEXfilterDrill 3 3 4 2" xfId="36553" xr:uid="{C8CA08A8-8AA1-4E58-9FF6-E9DD21BA3476}"/>
    <cellStyle name="SAPBEXfilterDrill 3 3 5" xfId="17599" xr:uid="{600DF875-6D15-4145-9E24-E60BE1348F2E}"/>
    <cellStyle name="SAPBEXfilterDrill 3 3 6" xfId="30094" xr:uid="{87D6B769-0C84-4CDE-AC56-13055D3655D3}"/>
    <cellStyle name="SAPBEXfilterDrill 3 3 7" xfId="37668" xr:uid="{D5969304-E60B-4A6A-910B-011F94218DC0}"/>
    <cellStyle name="SAPBEXfilterDrill 3 3 8" xfId="13703" xr:uid="{9B266927-E0FE-4BD1-B005-4CA5CF6FCABF}"/>
    <cellStyle name="SAPBEXfilterDrill 3 4" xfId="5263" xr:uid="{4EB5A4A2-E024-4D9B-BD53-5533B6FA343D}"/>
    <cellStyle name="SAPBEXfilterDrill 3 4 2" xfId="17047" xr:uid="{6AF04EF7-27C1-427A-B479-72F60B34DEFE}"/>
    <cellStyle name="SAPBEXfilterDrill 3 4 3" xfId="29630" xr:uid="{DF79D92C-7AD8-48D2-ACD0-1E1C2AAD9BAD}"/>
    <cellStyle name="SAPBEXfilterDrill 3 5" xfId="8690" xr:uid="{665EC320-5977-4BDA-8F44-5CFB04A81FAA}"/>
    <cellStyle name="SAPBEXfilterDrill 3 5 2" xfId="20145" xr:uid="{A01FCB7C-48FC-4AEA-9ABF-668987A3693B}"/>
    <cellStyle name="SAPBEXfilterDrill 3 5 3" xfId="32230" xr:uid="{C3542190-1AD5-4462-A5A3-695815A91E67}"/>
    <cellStyle name="SAPBEXfilterDrill 3 6" xfId="9249" xr:uid="{01386CB3-0C5D-41EE-B407-DFBEE34A78A1}"/>
    <cellStyle name="SAPBEXfilterDrill 3 6 2" xfId="20704" xr:uid="{26739DE3-C5B6-46DA-A71A-1EA9C7763422}"/>
    <cellStyle name="SAPBEXfilterDrill 3 6 3" xfId="32789" xr:uid="{88F98566-0784-42D5-BAE3-CAE0BDE1F318}"/>
    <cellStyle name="SAPBEXfilterDrill 3 7" xfId="25322" xr:uid="{799AE302-00D6-48EC-BA7E-A3B05F5B458A}"/>
    <cellStyle name="SAPBEXfilterDrill 3 7 2" xfId="36168" xr:uid="{7C4EAD5F-863E-4D22-AA59-8422E790E5B6}"/>
    <cellStyle name="SAPBEXfilterDrill 3 8" xfId="15164" xr:uid="{580C1FBB-A5A2-43C7-BCA4-49C9DE9E289D}"/>
    <cellStyle name="SAPBEXfilterDrill 3 9" xfId="28547" xr:uid="{659239A0-78C6-4FDA-B9F8-E89DAC4089C3}"/>
    <cellStyle name="SAPBEXfilterDrill 4" xfId="3245" xr:uid="{E3E20D35-EAC2-4F62-865A-D05D93F4CAA7}"/>
    <cellStyle name="SAPBEXfilterDrill 4 10" xfId="28081" xr:uid="{E699D1AD-907E-4177-91FB-712DC5164FB9}"/>
    <cellStyle name="SAPBEXfilterDrill 4 2" xfId="7565" xr:uid="{74567DF8-8277-47E3-A092-BA2342BBD8BC}"/>
    <cellStyle name="SAPBEXfilterDrill 4 2 2" xfId="10102" xr:uid="{BD654E16-AC38-4101-8F9B-131BE3740923}"/>
    <cellStyle name="SAPBEXfilterDrill 4 2 2 2" xfId="21557" xr:uid="{724E6D34-4A1D-4A41-9309-B0F565C351D1}"/>
    <cellStyle name="SAPBEXfilterDrill 4 2 2 3" xfId="33641" xr:uid="{12A52A5B-1BC2-4B2D-9034-B46BF799566E}"/>
    <cellStyle name="SAPBEXfilterDrill 4 2 3" xfId="10876" xr:uid="{FD0AB1D6-A2D8-4DC4-9A96-E2C7FA7C24E0}"/>
    <cellStyle name="SAPBEXfilterDrill 4 2 3 2" xfId="22331" xr:uid="{1D5E8610-1103-4D22-9BD4-D59F1FD9A2E9}"/>
    <cellStyle name="SAPBEXfilterDrill 4 2 3 3" xfId="34415" xr:uid="{4B4BC283-BFF2-4427-81DB-C5BD8B63E18B}"/>
    <cellStyle name="SAPBEXfilterDrill 4 2 4" xfId="12349" xr:uid="{F5BB8B8F-B99B-4D22-8942-308885527A29}"/>
    <cellStyle name="SAPBEXfilterDrill 4 2 4 2" xfId="23804" xr:uid="{206B0F6A-2951-48F7-82B2-B6F97AEF1AD0}"/>
    <cellStyle name="SAPBEXfilterDrill 4 2 4 3" xfId="35319" xr:uid="{9047F3C4-76EA-4CB6-9069-6D6EEACA30A7}"/>
    <cellStyle name="SAPBEXfilterDrill 4 2 5" xfId="27281" xr:uid="{4F7D20BF-37CC-40AF-81F5-3DCCF5EC2A9B}"/>
    <cellStyle name="SAPBEXfilterDrill 4 2 5 2" xfId="37580" xr:uid="{FAF8B7FA-76C3-4CD8-AD5B-DD2A3047EFAE}"/>
    <cellStyle name="SAPBEXfilterDrill 4 2 6" xfId="19083" xr:uid="{E8D69DAB-73F6-48E2-A20C-76FAE51FC791}"/>
    <cellStyle name="SAPBEXfilterDrill 4 2 7" xfId="31252" xr:uid="{FFD1D25F-4267-4C4B-9682-E095771DA5B2}"/>
    <cellStyle name="SAPBEXfilterDrill 4 2 8" xfId="37834" xr:uid="{62223183-6FED-4BBD-A956-E45A60B23538}"/>
    <cellStyle name="SAPBEXfilterDrill 4 3" xfId="6134" xr:uid="{F12C4B6A-5E60-4624-BFDA-2E5ECD677DC6}"/>
    <cellStyle name="SAPBEXfilterDrill 4 3 2" xfId="9350" xr:uid="{AA8309A2-2E49-48DB-959E-E702FA3740B7}"/>
    <cellStyle name="SAPBEXfilterDrill 4 3 2 2" xfId="20805" xr:uid="{6DD83DFB-00F8-47DA-B059-D2307A7D1810}"/>
    <cellStyle name="SAPBEXfilterDrill 4 3 2 3" xfId="32890" xr:uid="{1D6FA315-2693-410C-9652-D2DCA460095B}"/>
    <cellStyle name="SAPBEXfilterDrill 4 3 3" xfId="8169" xr:uid="{C847FF3D-DF93-4773-B6C9-8B9DF3510300}"/>
    <cellStyle name="SAPBEXfilterDrill 4 3 3 2" xfId="19624" xr:uid="{9E4714FD-50DF-4F4F-B221-D7EEF297FE00}"/>
    <cellStyle name="SAPBEXfilterDrill 4 3 3 3" xfId="31709" xr:uid="{FEFE6145-6FF7-4247-B0D7-BBBBDCB86A2F}"/>
    <cellStyle name="SAPBEXfilterDrill 4 3 4" xfId="26095" xr:uid="{B17E7624-0653-4E61-B8D4-FE0F8EAC1C16}"/>
    <cellStyle name="SAPBEXfilterDrill 4 3 4 2" xfId="36738" xr:uid="{6A85905D-761F-402D-8621-65944C2D96D6}"/>
    <cellStyle name="SAPBEXfilterDrill 4 3 5" xfId="17856" xr:uid="{7ACC74C3-FDBF-4256-B516-21738FAACD3A}"/>
    <cellStyle name="SAPBEXfilterDrill 4 3 6" xfId="30282" xr:uid="{41330CD6-E760-4675-B2D7-67DA8EBC4794}"/>
    <cellStyle name="SAPBEXfilterDrill 4 3 7" xfId="30701" xr:uid="{EB315F0C-42D5-4FA8-8467-9C10D027E0C2}"/>
    <cellStyle name="SAPBEXfilterDrill 4 3 8" xfId="27767" xr:uid="{4F76B17D-6198-478A-918E-1D5A3DBEE528}"/>
    <cellStyle name="SAPBEXfilterDrill 4 4" xfId="5137" xr:uid="{D2EB88E5-EE25-4FBC-B12F-497E6267E12B}"/>
    <cellStyle name="SAPBEXfilterDrill 4 4 2" xfId="16921" xr:uid="{BA1A7C98-917D-4202-8C59-EC2547BF2927}"/>
    <cellStyle name="SAPBEXfilterDrill 4 4 3" xfId="29569" xr:uid="{1259004E-86BD-4557-AFE7-BF4861D7451C}"/>
    <cellStyle name="SAPBEXfilterDrill 4 5" xfId="8602" xr:uid="{6D381930-CCAC-4333-B4AC-F28E32E71972}"/>
    <cellStyle name="SAPBEXfilterDrill 4 5 2" xfId="20057" xr:uid="{DB4D8BC9-FCEE-4C51-923C-2F3E79FE99F1}"/>
    <cellStyle name="SAPBEXfilterDrill 4 5 3" xfId="32142" xr:uid="{B4812D3C-54D1-4C67-A419-CF3C34530C53}"/>
    <cellStyle name="SAPBEXfilterDrill 4 6" xfId="8654" xr:uid="{BDEAA01B-0BB7-49F6-A498-78E616CADF9B}"/>
    <cellStyle name="SAPBEXfilterDrill 4 6 2" xfId="20109" xr:uid="{0F5590BD-B88C-451C-BE63-84DFEEE2D9A2}"/>
    <cellStyle name="SAPBEXfilterDrill 4 6 3" xfId="32194" xr:uid="{ECD0C0B7-3CD3-4CE3-860D-A5569DB15C8C}"/>
    <cellStyle name="SAPBEXfilterDrill 4 7" xfId="25196" xr:uid="{0E82B6B4-FDC3-4D47-A8FB-F4E453D5382F}"/>
    <cellStyle name="SAPBEXfilterDrill 4 7 2" xfId="36108" xr:uid="{8695748E-BE86-4C80-A83E-7B9FCF92C1B9}"/>
    <cellStyle name="SAPBEXfilterDrill 4 8" xfId="15037" xr:uid="{09860799-EF96-44F6-93B5-C3260837F96C}"/>
    <cellStyle name="SAPBEXfilterDrill 4 9" xfId="28485" xr:uid="{E6D40FF5-0E6F-4E98-85BD-AD5586D286C7}"/>
    <cellStyle name="SAPBEXfilterDrill 5" xfId="2879" xr:uid="{82933384-8A5D-44D7-AA73-0C21A0CD8AD7}"/>
    <cellStyle name="SAPBEXfilterDrill 5 10" xfId="18800" xr:uid="{FBFDAAAD-4C84-413C-B0C3-948D462331EB}"/>
    <cellStyle name="SAPBEXfilterDrill 5 2" xfId="7749" xr:uid="{93FD5502-B614-40CD-808D-1BC7318D38EE}"/>
    <cellStyle name="SAPBEXfilterDrill 5 2 2" xfId="10186" xr:uid="{376C76CC-95B0-4184-A2D1-C79801271D64}"/>
    <cellStyle name="SAPBEXfilterDrill 5 2 2 2" xfId="21641" xr:uid="{76A21D78-95BF-4B5B-A41D-64901002D928}"/>
    <cellStyle name="SAPBEXfilterDrill 5 2 2 3" xfId="33725" xr:uid="{9FFEBF9B-19ED-4AD9-AEA9-17EFC1B0DA0C}"/>
    <cellStyle name="SAPBEXfilterDrill 5 2 3" xfId="10963" xr:uid="{1613C50F-2E6B-44F2-8E0D-3BE0ADE1C2AE}"/>
    <cellStyle name="SAPBEXfilterDrill 5 2 3 2" xfId="22418" xr:uid="{5F515F1B-487A-4155-AF76-BD9EAF0A97EB}"/>
    <cellStyle name="SAPBEXfilterDrill 5 2 3 3" xfId="34502" xr:uid="{5041C665-C76B-4F60-825C-F9B055F23B6B}"/>
    <cellStyle name="SAPBEXfilterDrill 5 2 4" xfId="12524" xr:uid="{0AA05605-3FCB-4C3B-B4D8-E74778CBCC07}"/>
    <cellStyle name="SAPBEXfilterDrill 5 2 4 2" xfId="23979" xr:uid="{E14D59D0-CE96-43BE-B768-2B6E430CDCD1}"/>
    <cellStyle name="SAPBEXfilterDrill 5 2 4 3" xfId="35432" xr:uid="{59E653F9-6898-4D4A-83CC-24718F737809}"/>
    <cellStyle name="SAPBEXfilterDrill 5 2 5" xfId="27456" xr:uid="{74489D23-E735-43E0-AD51-548D1F9953F5}"/>
    <cellStyle name="SAPBEXfilterDrill 5 2 5 2" xfId="37691" xr:uid="{A3872A2F-DA95-49EE-82F6-6BD5C015EAF5}"/>
    <cellStyle name="SAPBEXfilterDrill 5 2 6" xfId="19260" xr:uid="{5DD37489-0A71-4004-BCFF-8242D2D6FC92}"/>
    <cellStyle name="SAPBEXfilterDrill 5 2 7" xfId="31374" xr:uid="{5B3D825F-76C1-4476-BF5C-EC195BE997B0}"/>
    <cellStyle name="SAPBEXfilterDrill 5 2 8" xfId="14185" xr:uid="{881FFD64-AED0-4D48-B693-85337CA1FD7E}"/>
    <cellStyle name="SAPBEXfilterDrill 5 3" xfId="6318" xr:uid="{2214DC41-7921-4A41-9F24-80C75E49C7D1}"/>
    <cellStyle name="SAPBEXfilterDrill 5 3 2" xfId="9486" xr:uid="{2332A225-531A-4A1D-AC2E-36C245CF06A7}"/>
    <cellStyle name="SAPBEXfilterDrill 5 3 2 2" xfId="20941" xr:uid="{138AF595-F6F2-402D-B411-159D3231C31B}"/>
    <cellStyle name="SAPBEXfilterDrill 5 3 2 3" xfId="33026" xr:uid="{12FEBD1F-8CC7-457C-ABA6-C02DB2ACC351}"/>
    <cellStyle name="SAPBEXfilterDrill 5 3 3" xfId="4119" xr:uid="{C3E67F4E-2913-492E-92D6-5DE79AC99B25}"/>
    <cellStyle name="SAPBEXfilterDrill 5 3 3 2" xfId="15904" xr:uid="{8A32C4F3-5F74-45B9-AF8F-15E7769F4801}"/>
    <cellStyle name="SAPBEXfilterDrill 5 3 3 3" xfId="28949" xr:uid="{E6F8BE97-0D86-4D4F-AAD1-B81DA7C1A874}"/>
    <cellStyle name="SAPBEXfilterDrill 5 3 4" xfId="26270" xr:uid="{9CD1D018-5CD1-4581-B110-69B24251C9F3}"/>
    <cellStyle name="SAPBEXfilterDrill 5 3 4 2" xfId="36850" xr:uid="{3A9906BB-DD56-4C2B-92E1-39AC5CABB846}"/>
    <cellStyle name="SAPBEXfilterDrill 5 3 5" xfId="18035" xr:uid="{4E6807D8-0762-4B37-895D-2CDA71361E67}"/>
    <cellStyle name="SAPBEXfilterDrill 5 3 6" xfId="30407" xr:uid="{1E5E2D2A-EB4F-4417-95A2-6092F7F7F71B}"/>
    <cellStyle name="SAPBEXfilterDrill 5 3 7" xfId="28771" xr:uid="{46158B08-A092-480C-B336-C4F610C43688}"/>
    <cellStyle name="SAPBEXfilterDrill 5 3 8" xfId="27725" xr:uid="{26CB0211-959A-4276-8541-5F04A4939FDA}"/>
    <cellStyle name="SAPBEXfilterDrill 5 4" xfId="4772" xr:uid="{1F592047-2201-4AE8-B345-54C0779217F0}"/>
    <cellStyle name="SAPBEXfilterDrill 5 4 2" xfId="16556" xr:uid="{36795940-AD51-4C3D-A9B0-39113DD90F6A}"/>
    <cellStyle name="SAPBEXfilterDrill 5 4 3" xfId="29263" xr:uid="{67DF8D6D-395F-46AE-A4C6-22EA9AC7B1D9}"/>
    <cellStyle name="SAPBEXfilterDrill 5 5" xfId="8276" xr:uid="{C18244FD-1002-4A9D-9259-5CBB2B2DB8BA}"/>
    <cellStyle name="SAPBEXfilterDrill 5 5 2" xfId="19731" xr:uid="{E27F1F54-8D27-40D0-B100-B1CF30B9C0E0}"/>
    <cellStyle name="SAPBEXfilterDrill 5 5 3" xfId="31816" xr:uid="{9B3F1814-79A2-4468-88A9-2F5F0BBDFC3F}"/>
    <cellStyle name="SAPBEXfilterDrill 5 6" xfId="4045" xr:uid="{8934FAF4-795C-4331-A283-D6C03FD2E9D9}"/>
    <cellStyle name="SAPBEXfilterDrill 5 6 2" xfId="15830" xr:uid="{F3296853-1A29-4CC1-94C2-3458A6027CC0}"/>
    <cellStyle name="SAPBEXfilterDrill 5 6 3" xfId="28875" xr:uid="{EACDEE5A-CE03-4730-A4AF-F90037945832}"/>
    <cellStyle name="SAPBEXfilterDrill 5 7" xfId="24831" xr:uid="{A90E5197-6BB8-4CF9-8542-996F3DE5095D}"/>
    <cellStyle name="SAPBEXfilterDrill 5 7 2" xfId="35801" xr:uid="{E2EE0BA1-5FBC-46B2-A0E3-C6E7A1533CD1}"/>
    <cellStyle name="SAPBEXfilterDrill 5 8" xfId="14672" xr:uid="{605A138B-E16F-4D65-BFFF-8C6B44D6FE3D}"/>
    <cellStyle name="SAPBEXfilterDrill 5 9" xfId="28185" xr:uid="{BDCA6E17-422D-4FC5-BCDF-CE13C523CD09}"/>
    <cellStyle name="SAPBEXfilterDrill 6" xfId="6057" xr:uid="{8593DF7A-A65E-4AE9-9E6C-5F847EABA2C8}"/>
    <cellStyle name="SAPBEXfilterDrill 6 2" xfId="7488" xr:uid="{6AE80483-A532-4EEE-A847-7449D9A64CDD}"/>
    <cellStyle name="SAPBEXfilterDrill 6 2 2" xfId="10068" xr:uid="{7AEED9D3-7F72-4690-B835-22B24A444482}"/>
    <cellStyle name="SAPBEXfilterDrill 6 2 2 2" xfId="21523" xr:uid="{44CB8BF0-75BC-4855-A9D5-3AB0ABE05B3D}"/>
    <cellStyle name="SAPBEXfilterDrill 6 2 2 3" xfId="33607" xr:uid="{7C47C84B-ABF2-452A-8BB0-823F38D3D6A8}"/>
    <cellStyle name="SAPBEXfilterDrill 6 2 3" xfId="10799" xr:uid="{23F11AB0-23D9-41D3-9DCB-30049D08CA28}"/>
    <cellStyle name="SAPBEXfilterDrill 6 2 3 2" xfId="22254" xr:uid="{F6A5E839-4095-483C-8BA5-1A02D3351070}"/>
    <cellStyle name="SAPBEXfilterDrill 6 2 3 3" xfId="34338" xr:uid="{D0857A2F-2AD6-43DF-9812-467EB9596C66}"/>
    <cellStyle name="SAPBEXfilterDrill 6 2 4" xfId="12272" xr:uid="{7594B1A0-EC70-4401-8AA9-F977B8150EFC}"/>
    <cellStyle name="SAPBEXfilterDrill 6 2 4 2" xfId="23727" xr:uid="{640D8F2B-704A-4632-AFDF-715B70FB08C1}"/>
    <cellStyle name="SAPBEXfilterDrill 6 2 4 3" xfId="35242" xr:uid="{F0D0A71A-2686-4D12-AEA7-505AD172974A}"/>
    <cellStyle name="SAPBEXfilterDrill 6 2 5" xfId="27204" xr:uid="{AD89E700-C64A-4CDA-A09E-00EC155C61BE}"/>
    <cellStyle name="SAPBEXfilterDrill 6 2 5 2" xfId="37503" xr:uid="{B99A3ABB-BEF6-4DB4-A44C-FA4A8D6EBB34}"/>
    <cellStyle name="SAPBEXfilterDrill 6 2 6" xfId="19006" xr:uid="{BD426838-FBFB-4C7B-92B4-4B92A3720B6E}"/>
    <cellStyle name="SAPBEXfilterDrill 6 2 7" xfId="31175" xr:uid="{A9CE2C88-5617-48E6-BD8C-7E6EE7F689A9}"/>
    <cellStyle name="SAPBEXfilterDrill 6 2 8" xfId="30367" xr:uid="{C6FF53EF-4E19-4EED-B098-460461E11FFA}"/>
    <cellStyle name="SAPBEXfilterDrill 6 3" xfId="9273" xr:uid="{693F5EFF-C8A2-459E-845C-03B2C0627A33}"/>
    <cellStyle name="SAPBEXfilterDrill 6 3 2" xfId="20728" xr:uid="{E7B9E10B-FEEA-4406-842D-D41FA1B58839}"/>
    <cellStyle name="SAPBEXfilterDrill 6 3 3" xfId="32813" xr:uid="{C716ED63-3C91-4CAA-8A6F-A7503A623FAD}"/>
    <cellStyle name="SAPBEXfilterDrill 6 4" xfId="9653" xr:uid="{016EFBC0-F540-4166-970C-40FFC014C542}"/>
    <cellStyle name="SAPBEXfilterDrill 6 4 2" xfId="21108" xr:uid="{B3A547E4-A63F-4A56-8FC6-68C3CE025E56}"/>
    <cellStyle name="SAPBEXfilterDrill 6 4 3" xfId="33193" xr:uid="{C2882D34-3397-4CF3-832A-B2BE6E9AFCCD}"/>
    <cellStyle name="SAPBEXfilterDrill 6 5" xfId="26018" xr:uid="{887EC820-654D-4F50-8544-AE2FD75C64B4}"/>
    <cellStyle name="SAPBEXfilterDrill 6 5 2" xfId="36661" xr:uid="{8023994C-A663-456E-BA73-848A8058190F}"/>
    <cellStyle name="SAPBEXfilterDrill 6 6" xfId="17779" xr:uid="{52B621D2-0EF7-4A86-9831-5F6F44AB3E30}"/>
    <cellStyle name="SAPBEXfilterDrill 6 7" xfId="30205" xr:uid="{A1EB45E8-9565-4872-8299-1A5B38001B12}"/>
    <cellStyle name="SAPBEXfilterDrill 6 8" xfId="34678" xr:uid="{29130607-D69F-4626-8DE8-FA9D47524D6E}"/>
    <cellStyle name="SAPBEXfilterDrill 7" xfId="6604" xr:uid="{611A7610-104C-4295-9DF5-27DE30B13FC0}"/>
    <cellStyle name="SAPBEXfilterDrill 7 2" xfId="7907" xr:uid="{4AEE1A09-86DF-4CAB-961B-41BCFC45E72D}"/>
    <cellStyle name="SAPBEXfilterDrill 7 2 2" xfId="31516" xr:uid="{670F3DD7-FB16-4AB4-A9A8-F731712949AB}"/>
    <cellStyle name="SAPBEXfilterDrill 7 3" xfId="30581" xr:uid="{09AD0B2D-1B8B-4905-ABD6-43AEC8651BAA}"/>
    <cellStyle name="SAPBEXfilterDrill 8" xfId="6975" xr:uid="{4956BD86-80B9-4DD1-9E51-7C74B2CC1FAA}"/>
    <cellStyle name="SAPBEXfilterDrill 8 2" xfId="9770" xr:uid="{B43ED2AF-CF53-4EA3-81E9-49C6DBBCB47F}"/>
    <cellStyle name="SAPBEXfilterDrill 8 2 2" xfId="21225" xr:uid="{D22BBB7B-41E2-4BE0-823C-EF8FFE95C3E4}"/>
    <cellStyle name="SAPBEXfilterDrill 8 2 3" xfId="33310" xr:uid="{743F52C7-7E57-4BB3-96E0-FD1F99D96346}"/>
    <cellStyle name="SAPBEXfilterDrill 8 3" xfId="10493" xr:uid="{4B14A845-8975-4B57-B4BB-DACF07A4CEF8}"/>
    <cellStyle name="SAPBEXfilterDrill 8 3 2" xfId="21948" xr:uid="{28BB86C0-09E7-406E-B740-EA6B84D2A584}"/>
    <cellStyle name="SAPBEXfilterDrill 8 3 3" xfId="34032" xr:uid="{EB94579B-E7DC-4FD6-9598-F1D40033E34B}"/>
    <cellStyle name="SAPBEXfilterDrill 8 4" xfId="11835" xr:uid="{3046BA0F-DDB4-49C4-B047-D9A4C1E91C90}"/>
    <cellStyle name="SAPBEXfilterDrill 8 4 2" xfId="23290" xr:uid="{DA5B5B49-C8A8-4FE4-8E24-CB72DA5CCB43}"/>
    <cellStyle name="SAPBEXfilterDrill 8 4 3" xfId="34942" xr:uid="{05AB8F2B-4DA2-4057-9F77-D90AFC95FEDF}"/>
    <cellStyle name="SAPBEXfilterDrill 8 5" xfId="26700" xr:uid="{C87FED44-B7BC-4240-B5B4-93084A3D9DA5}"/>
    <cellStyle name="SAPBEXfilterDrill 8 5 2" xfId="37139" xr:uid="{5485D63B-7758-4951-9CD9-7C27FA767950}"/>
    <cellStyle name="SAPBEXfilterDrill 8 6" xfId="18541" xr:uid="{C2711942-AB7B-4386-A27F-92B59E3307D0}"/>
    <cellStyle name="SAPBEXfilterDrill 8 7" xfId="30802" xr:uid="{3AC3B0B5-EBAB-4FC3-81DB-7228DEC016C4}"/>
    <cellStyle name="SAPBEXfilterDrill 8 8" xfId="36149" xr:uid="{0A3F170B-54CE-44FC-B1CF-E27AAEA8DF0C}"/>
    <cellStyle name="SAPBEXfilterDrill 9" xfId="5490" xr:uid="{6E6E27D6-1665-4BD6-8EF5-06B630ECFE5B}"/>
    <cellStyle name="SAPBEXfilterDrill 9 2" xfId="8821" xr:uid="{8159CF66-2681-4AAB-B6AC-F193968CC7AE}"/>
    <cellStyle name="SAPBEXfilterDrill 9 2 2" xfId="20276" xr:uid="{E63FBA87-A6D4-4C9C-B7BC-4A0C9E58B70F}"/>
    <cellStyle name="SAPBEXfilterDrill 9 2 3" xfId="32361" xr:uid="{BCF9EAC1-48E9-4F2F-9AFA-C8EB2183AB38}"/>
    <cellStyle name="SAPBEXfilterDrill 9 3" xfId="8045" xr:uid="{7F3227DE-5231-4A6D-965A-53344B5EB82E}"/>
    <cellStyle name="SAPBEXfilterDrill 9 3 2" xfId="19500" xr:uid="{E6B8E91D-1177-4C07-A1E4-06E2AD828384}"/>
    <cellStyle name="SAPBEXfilterDrill 9 3 3" xfId="31585" xr:uid="{3ADD9B4C-BD5E-446D-ABBF-D1396B400BA6}"/>
    <cellStyle name="SAPBEXfilterDrill 9 4" xfId="25549" xr:uid="{47BB5F3C-3E13-4E4A-BBEA-F20AA53EBCE7}"/>
    <cellStyle name="SAPBEXfilterDrill 9 4 2" xfId="36334" xr:uid="{D4101C82-7C46-46C7-8857-93A63883B092}"/>
    <cellStyle name="SAPBEXfilterDrill 9 5" xfId="17274" xr:uid="{64891BA8-6654-4AEB-A724-94089CFCC23F}"/>
    <cellStyle name="SAPBEXfilterDrill 9 6" xfId="29790" xr:uid="{35BFAE08-06DD-4A49-969A-AD8DDDA46A5C}"/>
    <cellStyle name="SAPBEXfilterDrill 9 7" xfId="35689" xr:uid="{1FAAF0BB-88AD-42FD-9CA3-BD16C03A2DA4}"/>
    <cellStyle name="SAPBEXfilterDrill 9 8" xfId="17476" xr:uid="{7713CDEE-F965-48C5-AE52-5FCA425AF8A9}"/>
    <cellStyle name="SAPBEXfilterItem" xfId="2268" xr:uid="{38EBF79B-730C-4C54-A22D-C6091F79EADC}"/>
    <cellStyle name="SAPBEXfilterItem 10" xfId="4210" xr:uid="{4BC518A6-A8E0-4E87-A180-C9B0219A9B4F}"/>
    <cellStyle name="SAPBEXfilterItem 10 2" xfId="15995" xr:uid="{BE2C7A09-92B2-4FB8-A770-FA8575A130AA}"/>
    <cellStyle name="SAPBEXfilterItem 10 3" xfId="29040" xr:uid="{6D348550-06BB-4E51-80E8-9FBBCD0E8A82}"/>
    <cellStyle name="SAPBEXfilterItem 11" xfId="3974" xr:uid="{6677D273-DA5C-48CB-97FB-168F821EDC02}"/>
    <cellStyle name="SAPBEXfilterItem 11 2" xfId="15760" xr:uid="{A8DCD7AC-E198-4D2F-90D4-6993CF7387F5}"/>
    <cellStyle name="SAPBEXfilterItem 11 3" xfId="28805" xr:uid="{6F8BD1A9-BCA4-43DF-AA00-D285154F6099}"/>
    <cellStyle name="SAPBEXfilterItem 12" xfId="24294" xr:uid="{129EAA81-E379-43D8-AAA7-6464BF591372}"/>
    <cellStyle name="SAPBEXfilterItem 12 2" xfId="35599" xr:uid="{9DEE72BA-BF03-4F19-9038-98EB609F6D18}"/>
    <cellStyle name="SAPBEXfilterItem 13" xfId="14109" xr:uid="{6E308C2C-D11B-4F4C-8187-3A29BDC7360C}"/>
    <cellStyle name="SAPBEXfilterItem 14" xfId="27972" xr:uid="{66FF9D91-F938-499C-9CE1-9BB97F89BF61}"/>
    <cellStyle name="SAPBEXfilterItem 2" xfId="2946" xr:uid="{5297BC99-8B8D-4B73-9F42-61ED905EA449}"/>
    <cellStyle name="SAPBEXfilterItem 2 10" xfId="28706" xr:uid="{9CB8A37F-AC5D-4D53-83D9-0B942A231736}"/>
    <cellStyle name="SAPBEXfilterItem 2 2" xfId="7198" xr:uid="{3719603E-BF70-42AA-BE77-011024E82294}"/>
    <cellStyle name="SAPBEXfilterItem 2 2 2" xfId="9921" xr:uid="{263D3800-AD53-4B5A-92A5-FF584922CE03}"/>
    <cellStyle name="SAPBEXfilterItem 2 2 2 2" xfId="21376" xr:uid="{4C1C7631-4F37-4C95-BAC7-718C62444105}"/>
    <cellStyle name="SAPBEXfilterItem 2 2 2 3" xfId="33461" xr:uid="{9BFED53C-3CC8-49E4-8BC9-62A6AD8B8E46}"/>
    <cellStyle name="SAPBEXfilterItem 2 2 3" xfId="10601" xr:uid="{27D29A10-EC99-47D1-9F07-06C3AD8110AA}"/>
    <cellStyle name="SAPBEXfilterItem 2 2 3 2" xfId="22056" xr:uid="{630DC913-2BE1-4F2D-BD36-F0F80D294B15}"/>
    <cellStyle name="SAPBEXfilterItem 2 2 3 3" xfId="34140" xr:uid="{081EB35D-C0E5-45D1-BF31-E60CB8BBE766}"/>
    <cellStyle name="SAPBEXfilterItem 2 2 4" xfId="11997" xr:uid="{D53D32D6-C7DA-44FC-A337-178E09B55E24}"/>
    <cellStyle name="SAPBEXfilterItem 2 2 4 2" xfId="23452" xr:uid="{801C036C-4001-413E-B758-487578110117}"/>
    <cellStyle name="SAPBEXfilterItem 2 2 4 3" xfId="35038" xr:uid="{2E3ED0D6-782E-468E-AADC-8760339BBD3B}"/>
    <cellStyle name="SAPBEXfilterItem 2 2 5" xfId="26914" xr:uid="{BE61D5B5-3EB2-4BF2-83F6-7296B96CE7E6}"/>
    <cellStyle name="SAPBEXfilterItem 2 2 5 2" xfId="37285" xr:uid="{A58CF8E2-5287-4B5B-857D-6264F9C0701F}"/>
    <cellStyle name="SAPBEXfilterItem 2 2 6" xfId="18726" xr:uid="{A61AB0CE-471B-4FC1-8B00-B8B293825397}"/>
    <cellStyle name="SAPBEXfilterItem 2 2 7" xfId="30957" xr:uid="{98E125A3-074B-4B73-B099-F824226F7DEE}"/>
    <cellStyle name="SAPBEXfilterItem 2 2 8" xfId="18710" xr:uid="{6788D021-0A60-40FF-81A9-9EDCDE9D5FF5}"/>
    <cellStyle name="SAPBEXfilterItem 2 3" xfId="5765" xr:uid="{C06171C3-4E7A-4EDB-8D81-8011AE986AAC}"/>
    <cellStyle name="SAPBEXfilterItem 2 3 2" xfId="9027" xr:uid="{70765A3D-5686-47C8-83A7-01E6DA1B7997}"/>
    <cellStyle name="SAPBEXfilterItem 2 3 2 2" xfId="20482" xr:uid="{677B8D44-4725-4DFC-9D9F-3856595D25F0}"/>
    <cellStyle name="SAPBEXfilterItem 2 3 2 3" xfId="32567" xr:uid="{77C4D7CE-1D15-4BD7-BE04-CC6F6D956F14}"/>
    <cellStyle name="SAPBEXfilterItem 2 3 3" xfId="9440" xr:uid="{1419DCA6-5674-4C8D-9817-BA92775D4B26}"/>
    <cellStyle name="SAPBEXfilterItem 2 3 3 2" xfId="20895" xr:uid="{8E963FE7-5529-4B8D-8782-401FFCDD2B4A}"/>
    <cellStyle name="SAPBEXfilterItem 2 3 3 3" xfId="32980" xr:uid="{AB607A99-151F-49F9-97A4-6DDFA9EFADE9}"/>
    <cellStyle name="SAPBEXfilterItem 2 3 4" xfId="25743" xr:uid="{89001DBE-2FFD-44A9-AAFF-85932D378C0F}"/>
    <cellStyle name="SAPBEXfilterItem 2 3 4 2" xfId="36459" xr:uid="{B2548988-4D87-4078-8382-D4EB04FCF05A}"/>
    <cellStyle name="SAPBEXfilterItem 2 3 5" xfId="17500" xr:uid="{07C55564-423B-4A8E-8890-9A34C6C86414}"/>
    <cellStyle name="SAPBEXfilterItem 2 3 6" xfId="29985" xr:uid="{1049DDBB-BEE0-4570-A488-B07B8EBABF6F}"/>
    <cellStyle name="SAPBEXfilterItem 2 3 7" xfId="35530" xr:uid="{25D7909A-124F-48B1-B6B4-2353B4D75B6B}"/>
    <cellStyle name="SAPBEXfilterItem 2 3 8" xfId="29398" xr:uid="{60761748-0481-49FF-A069-DB5156B19762}"/>
    <cellStyle name="SAPBEXfilterItem 2 4" xfId="4839" xr:uid="{CEE48616-1D97-4417-8FD3-8CD8B7114FB7}"/>
    <cellStyle name="SAPBEXfilterItem 2 4 2" xfId="16623" xr:uid="{96865397-E9D4-4860-9036-9074622E9F3A}"/>
    <cellStyle name="SAPBEXfilterItem 2 4 3" xfId="29330" xr:uid="{6BBE1E29-3DFE-454E-B00F-67F7FC55702D}"/>
    <cellStyle name="SAPBEXfilterItem 2 5" xfId="8343" xr:uid="{9AF0A388-B81A-47B5-B7EE-C7CB078BAD04}"/>
    <cellStyle name="SAPBEXfilterItem 2 5 2" xfId="19798" xr:uid="{FC989E93-72FB-40DF-8BC0-90088091FE4E}"/>
    <cellStyle name="SAPBEXfilterItem 2 5 3" xfId="31883" xr:uid="{8BB0EEED-020D-441D-A7AF-747C71816EB7}"/>
    <cellStyle name="SAPBEXfilterItem 2 6" xfId="8065" xr:uid="{C7CBB4E7-E66D-4B2C-B485-F6448FF01F92}"/>
    <cellStyle name="SAPBEXfilterItem 2 6 2" xfId="19520" xr:uid="{1356A288-90C0-4659-8FE2-E69E666A978E}"/>
    <cellStyle name="SAPBEXfilterItem 2 6 3" xfId="31605" xr:uid="{F26E29DD-BF65-49C5-97FA-662AA5E23E32}"/>
    <cellStyle name="SAPBEXfilterItem 2 7" xfId="24898" xr:uid="{AEEE1AE2-1CB9-4E15-9281-D6D4052617F1}"/>
    <cellStyle name="SAPBEXfilterItem 2 7 2" xfId="35868" xr:uid="{C8BB56A7-7226-41CB-803F-6937C38ED7ED}"/>
    <cellStyle name="SAPBEXfilterItem 2 8" xfId="14739" xr:uid="{AAE59DA0-8F9B-4010-BF39-72A391885319}"/>
    <cellStyle name="SAPBEXfilterItem 2 9" xfId="28252" xr:uid="{4D4F962E-7E21-468C-AEE0-38CEDA725688}"/>
    <cellStyle name="SAPBEXfilterItem 3" xfId="3153" xr:uid="{F587F213-BD5D-4AC2-B222-EE5BBEEC5DFB}"/>
    <cellStyle name="SAPBEXfilterItem 3 10" xfId="28751" xr:uid="{59C8E614-D9D7-4422-9A40-6E3C762AF31A}"/>
    <cellStyle name="SAPBEXfilterItem 3 2" xfId="7309" xr:uid="{45667994-C87B-41DA-A757-79EC338E170B}"/>
    <cellStyle name="SAPBEXfilterItem 3 2 2" xfId="9982" xr:uid="{11F33E2B-0822-4933-BE6E-7B8523ED64E1}"/>
    <cellStyle name="SAPBEXfilterItem 3 2 2 2" xfId="21437" xr:uid="{7C5042AA-A94D-406B-8DAF-0231A61280FB}"/>
    <cellStyle name="SAPBEXfilterItem 3 2 2 3" xfId="33522" xr:uid="{A5E3B4A2-1527-4C98-A48C-396F0411B8B2}"/>
    <cellStyle name="SAPBEXfilterItem 3 2 3" xfId="10709" xr:uid="{E5AC5FFE-284E-48C8-BFAB-A85759E8FFFC}"/>
    <cellStyle name="SAPBEXfilterItem 3 2 3 2" xfId="22164" xr:uid="{DC1ED0FA-3AF3-4F10-8022-F1643E974E24}"/>
    <cellStyle name="SAPBEXfilterItem 3 2 3 3" xfId="34248" xr:uid="{6CF5DD7B-0A0D-41E1-8B79-28C119E411CD}"/>
    <cellStyle name="SAPBEXfilterItem 3 2 4" xfId="12093" xr:uid="{7AD50D1F-83D0-42C7-9682-1FC3F4A8FEF5}"/>
    <cellStyle name="SAPBEXfilterItem 3 2 4 2" xfId="23548" xr:uid="{05603278-6652-4493-997B-5D96A247AF0C}"/>
    <cellStyle name="SAPBEXfilterItem 3 2 4 3" xfId="35132" xr:uid="{F84A7F54-397A-442C-A862-4477A64A8768}"/>
    <cellStyle name="SAPBEXfilterItem 3 2 5" xfId="27025" xr:uid="{28906501-57DE-4CD7-963A-C4530361A9F2}"/>
    <cellStyle name="SAPBEXfilterItem 3 2 5 2" xfId="37394" xr:uid="{BFEF7C88-D2C3-4A9F-BEDD-7E007BA995C6}"/>
    <cellStyle name="SAPBEXfilterItem 3 2 6" xfId="18827" xr:uid="{9ABB7CCF-3645-404C-8E7C-0F3690603D71}"/>
    <cellStyle name="SAPBEXfilterItem 3 2 7" xfId="31066" xr:uid="{A3C67A79-6C91-4C06-B848-4BBEC56CB0DC}"/>
    <cellStyle name="SAPBEXfilterItem 3 2 8" xfId="34683" xr:uid="{25F806C2-3C03-4C61-9FF6-B3E51235A18C}"/>
    <cellStyle name="SAPBEXfilterItem 3 3" xfId="5877" xr:uid="{EC5C2317-8148-4F39-A195-CCA72A55384D}"/>
    <cellStyle name="SAPBEXfilterItem 3 3 2" xfId="9137" xr:uid="{118394DC-E7D0-49CD-B400-5A09CDC7A633}"/>
    <cellStyle name="SAPBEXfilterItem 3 3 2 2" xfId="20592" xr:uid="{EDD55579-4879-4DA0-AC84-4699B47F397B}"/>
    <cellStyle name="SAPBEXfilterItem 3 3 2 3" xfId="32677" xr:uid="{2DE4E53C-9A30-4664-92F6-7641851E7BB2}"/>
    <cellStyle name="SAPBEXfilterItem 3 3 3" xfId="10296" xr:uid="{55AB51A7-00E4-4340-9A1A-4B0942036DA4}"/>
    <cellStyle name="SAPBEXfilterItem 3 3 3 2" xfId="21751" xr:uid="{0CB6C811-2EC6-4013-883E-4A8D9920EFDB}"/>
    <cellStyle name="SAPBEXfilterItem 3 3 3 3" xfId="33835" xr:uid="{182A1B82-95D9-484D-99C4-04E12D02D4AC}"/>
    <cellStyle name="SAPBEXfilterItem 3 3 4" xfId="25839" xr:uid="{5F034343-BEAF-437E-9C59-7AA971B76A8E}"/>
    <cellStyle name="SAPBEXfilterItem 3 3 4 2" xfId="36554" xr:uid="{CAC50ED1-87AB-4099-830E-E812F49CF4CD}"/>
    <cellStyle name="SAPBEXfilterItem 3 3 5" xfId="17600" xr:uid="{4D620A5E-F85E-4930-ABDB-3A9E499F65F6}"/>
    <cellStyle name="SAPBEXfilterItem 3 3 6" xfId="30095" xr:uid="{87AB8F33-29DB-4B6C-A430-5A63817EC167}"/>
    <cellStyle name="SAPBEXfilterItem 3 3 7" xfId="35409" xr:uid="{ACF1E93B-68E6-4A71-B37B-0A2FAF49683F}"/>
    <cellStyle name="SAPBEXfilterItem 3 3 8" xfId="34705" xr:uid="{436CC9FD-4D00-4222-9896-264F9171C4AE}"/>
    <cellStyle name="SAPBEXfilterItem 3 4" xfId="5046" xr:uid="{E0D585E1-B4CC-4A09-821C-66D1EDE7E47B}"/>
    <cellStyle name="SAPBEXfilterItem 3 4 2" xfId="16830" xr:uid="{F6A95232-F145-40D8-800B-9B564B1726CB}"/>
    <cellStyle name="SAPBEXfilterItem 3 4 3" xfId="29478" xr:uid="{58A7CE2F-D75A-41C6-8C1D-455EF1212B82}"/>
    <cellStyle name="SAPBEXfilterItem 3 5" xfId="8511" xr:uid="{98224111-55F2-4E8B-A1A5-ED304D282A58}"/>
    <cellStyle name="SAPBEXfilterItem 3 5 2" xfId="19966" xr:uid="{E1136564-1B38-4755-8922-0EEC78FEB0B2}"/>
    <cellStyle name="SAPBEXfilterItem 3 5 3" xfId="32051" xr:uid="{27D8245E-077A-4681-9E15-2C1CD373861D}"/>
    <cellStyle name="SAPBEXfilterItem 3 6" xfId="9569" xr:uid="{E45CD09F-CDE7-4690-B08C-A7E9307FE1F1}"/>
    <cellStyle name="SAPBEXfilterItem 3 6 2" xfId="21024" xr:uid="{F0011542-569F-4B0A-BF95-5912C8E4720F}"/>
    <cellStyle name="SAPBEXfilterItem 3 6 3" xfId="33109" xr:uid="{D77E5E2E-AA46-4053-8AD5-796BD97E01A7}"/>
    <cellStyle name="SAPBEXfilterItem 3 7" xfId="25105" xr:uid="{5EF6A82C-6ED7-4AE4-BBB4-17312824FD33}"/>
    <cellStyle name="SAPBEXfilterItem 3 7 2" xfId="36017" xr:uid="{27707FDC-5696-4DE4-B4DB-B08503583DB5}"/>
    <cellStyle name="SAPBEXfilterItem 3 8" xfId="14946" xr:uid="{BBA8361A-6A05-409B-BD31-6D2E9049943B}"/>
    <cellStyle name="SAPBEXfilterItem 3 9" xfId="28394" xr:uid="{DE4EF14C-3295-4CF3-95D1-D45853E3C284}"/>
    <cellStyle name="SAPBEXfilterItem 4" xfId="3024" xr:uid="{6C5A70F6-3129-4173-8AE8-7712E6AB3B44}"/>
    <cellStyle name="SAPBEXfilterItem 4 10" xfId="17912" xr:uid="{3B53FB40-A3C7-424E-9CFB-30E2D9B40C92}"/>
    <cellStyle name="SAPBEXfilterItem 4 2" xfId="7566" xr:uid="{580B872D-62BD-45AF-8807-3F04A69CA9FC}"/>
    <cellStyle name="SAPBEXfilterItem 4 2 2" xfId="10103" xr:uid="{0644B4E6-2F8D-4229-8920-3E485F9F380E}"/>
    <cellStyle name="SAPBEXfilterItem 4 2 2 2" xfId="21558" xr:uid="{A765F64F-0069-4DD4-B5CF-F6FB5890B7F9}"/>
    <cellStyle name="SAPBEXfilterItem 4 2 2 3" xfId="33642" xr:uid="{91A4100C-491E-4327-938E-336230B707F1}"/>
    <cellStyle name="SAPBEXfilterItem 4 2 3" xfId="10877" xr:uid="{620CD240-0967-4A11-A691-5EAD509FAD87}"/>
    <cellStyle name="SAPBEXfilterItem 4 2 3 2" xfId="22332" xr:uid="{CEEEB121-4CFA-4169-A1F8-24D439C1AB68}"/>
    <cellStyle name="SAPBEXfilterItem 4 2 3 3" xfId="34416" xr:uid="{7EF49958-05D3-4655-A591-177858D150DC}"/>
    <cellStyle name="SAPBEXfilterItem 4 2 4" xfId="12350" xr:uid="{F0C21C00-1C1D-44AC-842C-39E8540A6BEC}"/>
    <cellStyle name="SAPBEXfilterItem 4 2 4 2" xfId="23805" xr:uid="{66AFE8FF-C8C2-4355-B2E8-6089AE7A486B}"/>
    <cellStyle name="SAPBEXfilterItem 4 2 4 3" xfId="35320" xr:uid="{AE8F05D9-E9D4-4DDC-B399-EE6079BC0E01}"/>
    <cellStyle name="SAPBEXfilterItem 4 2 5" xfId="27282" xr:uid="{AD467BEC-24EC-4F72-99D5-26D0F3477B3F}"/>
    <cellStyle name="SAPBEXfilterItem 4 2 5 2" xfId="37581" xr:uid="{AF2B9CA9-D931-4E80-AB61-EBAE1CAED038}"/>
    <cellStyle name="SAPBEXfilterItem 4 2 6" xfId="19084" xr:uid="{47FDBA22-9132-4056-9F93-C8DD02F5BA6F}"/>
    <cellStyle name="SAPBEXfilterItem 4 2 7" xfId="31253" xr:uid="{80FA4E7C-423D-463E-B3F1-18656F4486FE}"/>
    <cellStyle name="SAPBEXfilterItem 4 2 8" xfId="35514" xr:uid="{086CBA3D-A33A-4167-9687-CB0D8F784FD9}"/>
    <cellStyle name="SAPBEXfilterItem 4 3" xfId="6135" xr:uid="{55C2FD10-C574-4675-8517-9C0588AFBA26}"/>
    <cellStyle name="SAPBEXfilterItem 4 3 2" xfId="9351" xr:uid="{1453058A-A51A-420C-A09F-84701418DD78}"/>
    <cellStyle name="SAPBEXfilterItem 4 3 2 2" xfId="20806" xr:uid="{9BA0A581-FB67-46E6-AE7C-8CAB6ED581A2}"/>
    <cellStyle name="SAPBEXfilterItem 4 3 2 3" xfId="32891" xr:uid="{C1C8DABE-2701-490A-9B63-FB49DDCFFAC2}"/>
    <cellStyle name="SAPBEXfilterItem 4 3 3" xfId="8900" xr:uid="{550C9185-96EF-4A63-9384-44C5BFD6EDD0}"/>
    <cellStyle name="SAPBEXfilterItem 4 3 3 2" xfId="20355" xr:uid="{C8415182-6175-44FA-8EB9-D0F6D50038AD}"/>
    <cellStyle name="SAPBEXfilterItem 4 3 3 3" xfId="32440" xr:uid="{568B91A3-CB9B-4BD8-BA63-6C840F571D05}"/>
    <cellStyle name="SAPBEXfilterItem 4 3 4" xfId="26096" xr:uid="{EF05AA7B-CCE3-4934-8E72-D72B9E61F2E8}"/>
    <cellStyle name="SAPBEXfilterItem 4 3 4 2" xfId="36739" xr:uid="{983FACE2-087B-45C4-A7B5-C8A8EFB609F8}"/>
    <cellStyle name="SAPBEXfilterItem 4 3 5" xfId="17857" xr:uid="{EAC9E13C-CDD3-4C71-9B4F-842311D17692}"/>
    <cellStyle name="SAPBEXfilterItem 4 3 6" xfId="30283" xr:uid="{6FBEF2A1-6F62-4485-A7B2-D1913C0EAC3E}"/>
    <cellStyle name="SAPBEXfilterItem 4 3 7" xfId="37039" xr:uid="{C72E114D-4F50-42F4-8188-C6B58083A338}"/>
    <cellStyle name="SAPBEXfilterItem 4 3 8" xfId="14043" xr:uid="{2B08C6EE-34EB-4E5D-A12A-811B2E3E0737}"/>
    <cellStyle name="SAPBEXfilterItem 4 4" xfId="4917" xr:uid="{CDB9F56F-FDA9-403D-9FE4-EFDC4B602CF1}"/>
    <cellStyle name="SAPBEXfilterItem 4 4 2" xfId="16701" xr:uid="{B7D89A5A-870B-415F-97D0-187E68216DAB}"/>
    <cellStyle name="SAPBEXfilterItem 4 4 3" xfId="29384" xr:uid="{F349A12F-681A-4A92-9914-CC2E42EAC52B}"/>
    <cellStyle name="SAPBEXfilterItem 4 5" xfId="8414" xr:uid="{DBE64E7B-59DF-4226-906A-FA26913B07B6}"/>
    <cellStyle name="SAPBEXfilterItem 4 5 2" xfId="19869" xr:uid="{A773A9DF-E392-448D-AFEC-09A20945E508}"/>
    <cellStyle name="SAPBEXfilterItem 4 5 3" xfId="31954" xr:uid="{386CCEFC-1133-4174-9C8D-32E12CF8044E}"/>
    <cellStyle name="SAPBEXfilterItem 4 6" xfId="8204" xr:uid="{96C4928E-2BCC-4C67-B282-4463139A1F00}"/>
    <cellStyle name="SAPBEXfilterItem 4 6 2" xfId="19659" xr:uid="{9FB1ADB3-32AF-4290-9D1B-E8B03275E1F5}"/>
    <cellStyle name="SAPBEXfilterItem 4 6 3" xfId="31744" xr:uid="{E9F41679-403E-456A-A753-4AF3C7469118}"/>
    <cellStyle name="SAPBEXfilterItem 4 7" xfId="24976" xr:uid="{2245F252-CF03-433D-8B26-54AC9D119BAF}"/>
    <cellStyle name="SAPBEXfilterItem 4 7 2" xfId="35922" xr:uid="{B18E3A6B-4A3B-49F5-83F3-9F6166C54D48}"/>
    <cellStyle name="SAPBEXfilterItem 4 8" xfId="14817" xr:uid="{FDFCC717-F026-4902-B4D7-4E066F2D0A83}"/>
    <cellStyle name="SAPBEXfilterItem 4 9" xfId="28305" xr:uid="{01E286E6-23C3-4C97-81EA-CD196AB37300}"/>
    <cellStyle name="SAPBEXfilterItem 5" xfId="3407" xr:uid="{8471B731-7425-49A4-917D-A4336C16DD3D}"/>
    <cellStyle name="SAPBEXfilterItem 5 10" xfId="30695" xr:uid="{96AF5B39-8D05-431D-9F66-2B8768F043EA}"/>
    <cellStyle name="SAPBEXfilterItem 5 2" xfId="7750" xr:uid="{9B343D2B-1FD0-47AF-B9F7-218D2571A2AE}"/>
    <cellStyle name="SAPBEXfilterItem 5 2 2" xfId="10187" xr:uid="{8A185A5D-0DF0-4075-8F7E-0ACBC4F23E3E}"/>
    <cellStyle name="SAPBEXfilterItem 5 2 2 2" xfId="21642" xr:uid="{6B13B6AD-A1C9-4505-BD56-8F483D8B38A5}"/>
    <cellStyle name="SAPBEXfilterItem 5 2 2 3" xfId="33726" xr:uid="{EACEF330-68C6-4216-A1FE-7AF350C70385}"/>
    <cellStyle name="SAPBEXfilterItem 5 2 3" xfId="10964" xr:uid="{B180802C-E72E-4420-A0CA-07B9F1892C32}"/>
    <cellStyle name="SAPBEXfilterItem 5 2 3 2" xfId="22419" xr:uid="{E99802F1-7220-42AE-9A1B-D90741EFECF9}"/>
    <cellStyle name="SAPBEXfilterItem 5 2 3 3" xfId="34503" xr:uid="{ED0E212C-9F33-4E74-92AA-4A6545C7D0D1}"/>
    <cellStyle name="SAPBEXfilterItem 5 2 4" xfId="12525" xr:uid="{C53552B6-574C-4BFA-A9F1-73223CAEAFFD}"/>
    <cellStyle name="SAPBEXfilterItem 5 2 4 2" xfId="23980" xr:uid="{E6DCE277-FE8D-4565-9A63-8E595B03E53E}"/>
    <cellStyle name="SAPBEXfilterItem 5 2 4 3" xfId="35433" xr:uid="{421FA8F4-9B7F-4613-93E1-3E1AC39D8721}"/>
    <cellStyle name="SAPBEXfilterItem 5 2 5" xfId="27457" xr:uid="{D6B4F233-2E02-4570-A9A4-6CA1DBB0D797}"/>
    <cellStyle name="SAPBEXfilterItem 5 2 5 2" xfId="37692" xr:uid="{9D380E44-A6F8-442E-9CD4-1284794C5A99}"/>
    <cellStyle name="SAPBEXfilterItem 5 2 6" xfId="19261" xr:uid="{ACB11CCF-2DBA-4ED1-84BD-7ADFD746976F}"/>
    <cellStyle name="SAPBEXfilterItem 5 2 7" xfId="31375" xr:uid="{1411938F-2AA0-4E42-9B97-F41E10642159}"/>
    <cellStyle name="SAPBEXfilterItem 5 2 8" xfId="13671" xr:uid="{AECAF9B8-9BA5-4B8C-8536-B7E67C5B6251}"/>
    <cellStyle name="SAPBEXfilterItem 5 3" xfId="6319" xr:uid="{B3A876E0-42EB-443D-9A4D-F50FB11FA80B}"/>
    <cellStyle name="SAPBEXfilterItem 5 3 2" xfId="9487" xr:uid="{EA4C0C7D-C80F-4B2D-B6C2-D049EEF915F8}"/>
    <cellStyle name="SAPBEXfilterItem 5 3 2 2" xfId="20942" xr:uid="{B98E44E2-2B08-4001-B590-C9B28713933A}"/>
    <cellStyle name="SAPBEXfilterItem 5 3 2 3" xfId="33027" xr:uid="{08BB5CD6-6812-4B57-B5FB-6F4323CA3062}"/>
    <cellStyle name="SAPBEXfilterItem 5 3 3" xfId="4120" xr:uid="{5DADF226-9662-4F60-BD3D-D780B1ABB863}"/>
    <cellStyle name="SAPBEXfilterItem 5 3 3 2" xfId="15905" xr:uid="{9E467326-4B93-4F28-94E6-647D6D724F04}"/>
    <cellStyle name="SAPBEXfilterItem 5 3 3 3" xfId="28950" xr:uid="{1A4322BD-1CA9-4A21-8AC5-09868D468656}"/>
    <cellStyle name="SAPBEXfilterItem 5 3 4" xfId="26271" xr:uid="{A1502160-673D-4CA9-A5BF-F3FCEAACA69A}"/>
    <cellStyle name="SAPBEXfilterItem 5 3 4 2" xfId="36851" xr:uid="{AD1A2EC9-00A2-42BD-BA2E-C854FA9C1EA7}"/>
    <cellStyle name="SAPBEXfilterItem 5 3 5" xfId="18036" xr:uid="{ACDF3AE5-C5B5-4A19-BD1E-890AC2AEBB4B}"/>
    <cellStyle name="SAPBEXfilterItem 5 3 6" xfId="30408" xr:uid="{E789B34D-4C50-4E21-8FFC-D2BD802E13BC}"/>
    <cellStyle name="SAPBEXfilterItem 5 3 7" xfId="13935" xr:uid="{341A4DB9-60AE-4A4A-84F1-571B1CF91733}"/>
    <cellStyle name="SAPBEXfilterItem 5 3 8" xfId="12725" xr:uid="{AFAB70C8-A2B0-45D5-8DEC-19B90FD5F797}"/>
    <cellStyle name="SAPBEXfilterItem 5 4" xfId="5297" xr:uid="{484EBB21-9184-45C3-868B-66254E6136B4}"/>
    <cellStyle name="SAPBEXfilterItem 5 4 2" xfId="17081" xr:uid="{5ED0ED25-0EF1-4B5C-9BB4-0927C1DF997C}"/>
    <cellStyle name="SAPBEXfilterItem 5 4 3" xfId="29664" xr:uid="{22C1F555-15ED-4E5A-A2AB-619B7F2D02C7}"/>
    <cellStyle name="SAPBEXfilterItem 5 5" xfId="8724" xr:uid="{A5F3AFB6-7AF0-414B-B832-672456BBAA93}"/>
    <cellStyle name="SAPBEXfilterItem 5 5 2" xfId="20179" xr:uid="{44EC151B-89CD-4FD5-AA6A-44F3216774A3}"/>
    <cellStyle name="SAPBEXfilterItem 5 5 3" xfId="32264" xr:uid="{4625DD7D-C9C3-472E-828D-27953EC2448B}"/>
    <cellStyle name="SAPBEXfilterItem 5 6" xfId="10152" xr:uid="{A1FC3D6A-39B0-42BC-9EA8-98AB26A09166}"/>
    <cellStyle name="SAPBEXfilterItem 5 6 2" xfId="21607" xr:uid="{B759DD96-2DF2-4D7E-B411-398C90DADE50}"/>
    <cellStyle name="SAPBEXfilterItem 5 6 3" xfId="33691" xr:uid="{E62DB8B6-1E43-4E39-A57A-9D3F6BFE228A}"/>
    <cellStyle name="SAPBEXfilterItem 5 7" xfId="25356" xr:uid="{1236CDDE-F51A-4529-932D-7C130D431B77}"/>
    <cellStyle name="SAPBEXfilterItem 5 7 2" xfId="36202" xr:uid="{4F8E7A35-4325-4DA0-99E5-EEFB946A9D07}"/>
    <cellStyle name="SAPBEXfilterItem 5 8" xfId="15198" xr:uid="{B3109C8E-FFC5-4B96-91B5-D1607E3D646C}"/>
    <cellStyle name="SAPBEXfilterItem 5 9" xfId="28581" xr:uid="{A11CEBD9-26F0-4F8F-A7C0-F5FD4731EA2D}"/>
    <cellStyle name="SAPBEXfilterItem 6" xfId="6058" xr:uid="{F8B59C1F-E27F-4F77-8593-BC6EE3F013D3}"/>
    <cellStyle name="SAPBEXfilterItem 6 2" xfId="7489" xr:uid="{118C2266-1D28-486A-A5F6-0665F5001074}"/>
    <cellStyle name="SAPBEXfilterItem 6 2 2" xfId="10069" xr:uid="{53F0FCE3-6AD8-44CA-B7A4-3E363EB7DD49}"/>
    <cellStyle name="SAPBEXfilterItem 6 2 2 2" xfId="21524" xr:uid="{C090117B-1667-4AFB-B49D-37897589A147}"/>
    <cellStyle name="SAPBEXfilterItem 6 2 2 3" xfId="33608" xr:uid="{31E33619-C091-4E14-8495-6311C76C7104}"/>
    <cellStyle name="SAPBEXfilterItem 6 2 3" xfId="10800" xr:uid="{35CD474E-C6C8-4D7B-9DEB-82005B695F8F}"/>
    <cellStyle name="SAPBEXfilterItem 6 2 3 2" xfId="22255" xr:uid="{BDEEAF6A-60F1-47C2-96D0-465EA0208C6D}"/>
    <cellStyle name="SAPBEXfilterItem 6 2 3 3" xfId="34339" xr:uid="{350F96AC-4108-4655-BBE3-27D1780CE411}"/>
    <cellStyle name="SAPBEXfilterItem 6 2 4" xfId="12273" xr:uid="{C74EBF12-744A-4FCC-8C00-75FC844A9271}"/>
    <cellStyle name="SAPBEXfilterItem 6 2 4 2" xfId="23728" xr:uid="{ED46360E-460F-499B-8FBE-E13E3A6D1BA3}"/>
    <cellStyle name="SAPBEXfilterItem 6 2 4 3" xfId="35243" xr:uid="{ED022F10-554F-4D5B-869A-68AAE38920D8}"/>
    <cellStyle name="SAPBEXfilterItem 6 2 5" xfId="27205" xr:uid="{164AB3FA-C6C1-45B5-9493-5171062B281F}"/>
    <cellStyle name="SAPBEXfilterItem 6 2 5 2" xfId="37504" xr:uid="{9A882AD2-1614-42CD-A81B-65164D163EC5}"/>
    <cellStyle name="SAPBEXfilterItem 6 2 6" xfId="19007" xr:uid="{E13DAAB6-432C-45E6-A1A6-5CE518838D2B}"/>
    <cellStyle name="SAPBEXfilterItem 6 2 7" xfId="31176" xr:uid="{4EF21E38-34D5-4A22-9051-8FA5233AF4F1}"/>
    <cellStyle name="SAPBEXfilterItem 6 2 8" xfId="37655" xr:uid="{2B722CF5-16DE-43FF-BB9F-4AC7B5183A82}"/>
    <cellStyle name="SAPBEXfilterItem 6 3" xfId="9274" xr:uid="{360B07D5-543D-487A-BCBB-3171BA148724}"/>
    <cellStyle name="SAPBEXfilterItem 6 3 2" xfId="20729" xr:uid="{E267564D-0BC9-4379-808B-202D99C22221}"/>
    <cellStyle name="SAPBEXfilterItem 6 3 3" xfId="32814" xr:uid="{D520DA99-D02F-4575-8621-39315FAA37C7}"/>
    <cellStyle name="SAPBEXfilterItem 6 4" xfId="10291" xr:uid="{10411FB2-A319-47D9-8533-4295BAE712E5}"/>
    <cellStyle name="SAPBEXfilterItem 6 4 2" xfId="21746" xr:uid="{D5B9DA69-462B-4493-A948-82ADDB04D1AA}"/>
    <cellStyle name="SAPBEXfilterItem 6 4 3" xfId="33830" xr:uid="{4B5FBE28-CBF6-4B29-8E10-9F271607C73A}"/>
    <cellStyle name="SAPBEXfilterItem 6 5" xfId="26019" xr:uid="{58FB17F5-F1CE-4D07-A2FE-A6D777887C19}"/>
    <cellStyle name="SAPBEXfilterItem 6 5 2" xfId="36662" xr:uid="{B84BB0A5-0855-4CD2-98FA-D475950A5BA2}"/>
    <cellStyle name="SAPBEXfilterItem 6 6" xfId="17780" xr:uid="{A39C2512-1354-4A3F-BA42-DD8D49264E69}"/>
    <cellStyle name="SAPBEXfilterItem 6 7" xfId="30206" xr:uid="{8E2C7C65-E14D-450B-B6BD-0160A9B27459}"/>
    <cellStyle name="SAPBEXfilterItem 6 8" xfId="27717" xr:uid="{E391E69B-9DF8-4A94-856C-20DB63E3B36D}"/>
    <cellStyle name="SAPBEXfilterItem 7" xfId="6605" xr:uid="{A2959655-D9A4-45D6-BB2F-1B6A960C2FB6}"/>
    <cellStyle name="SAPBEXfilterItem 8" xfId="6976" xr:uid="{DF082B4F-5B23-4F65-8CB7-05EC4BA770C5}"/>
    <cellStyle name="SAPBEXfilterItem 8 2" xfId="9771" xr:uid="{99BC95BF-3B3A-4BD6-A792-4072C26F13C6}"/>
    <cellStyle name="SAPBEXfilterItem 8 2 2" xfId="21226" xr:uid="{3340EFC5-7503-4B95-90FA-41C2CA524B69}"/>
    <cellStyle name="SAPBEXfilterItem 8 2 3" xfId="33311" xr:uid="{8386BC9F-F736-4CDB-9450-5C87FA009F8C}"/>
    <cellStyle name="SAPBEXfilterItem 8 3" xfId="10494" xr:uid="{2EBEDC3A-872F-4D11-B605-DB8C29233DD6}"/>
    <cellStyle name="SAPBEXfilterItem 8 3 2" xfId="21949" xr:uid="{468FEAF1-543E-4154-876E-657093214E24}"/>
    <cellStyle name="SAPBEXfilterItem 8 3 3" xfId="34033" xr:uid="{AC19E86A-FC8C-42D2-8874-F64DA75BAC9A}"/>
    <cellStyle name="SAPBEXfilterItem 8 4" xfId="11836" xr:uid="{D932BF04-FC98-4670-A5D3-9429B6EC2341}"/>
    <cellStyle name="SAPBEXfilterItem 8 4 2" xfId="23291" xr:uid="{83B672EB-FB2D-4157-9BA4-B8A1978461D5}"/>
    <cellStyle name="SAPBEXfilterItem 8 4 3" xfId="34943" xr:uid="{0FF89A56-B8B3-47A0-9C11-75DA05B2469F}"/>
    <cellStyle name="SAPBEXfilterItem 8 5" xfId="26701" xr:uid="{5844DF48-4B11-4AB9-A724-458E883D3367}"/>
    <cellStyle name="SAPBEXfilterItem 8 5 2" xfId="37140" xr:uid="{4B70750C-090A-45F2-A037-A1B684569D33}"/>
    <cellStyle name="SAPBEXfilterItem 8 6" xfId="18542" xr:uid="{DB846155-19B9-44EE-8302-152FEA83F3AE}"/>
    <cellStyle name="SAPBEXfilterItem 8 7" xfId="30803" xr:uid="{F62BBEA7-7840-418B-A47C-5B7318D60297}"/>
    <cellStyle name="SAPBEXfilterItem 8 8" xfId="35726" xr:uid="{1288BECE-8681-4BA0-8689-57EF698E00BC}"/>
    <cellStyle name="SAPBEXfilterItem 9" xfId="5491" xr:uid="{7D0374EF-54C9-48B8-B623-36BD7B063768}"/>
    <cellStyle name="SAPBEXfilterItem 9 2" xfId="8822" xr:uid="{DE530D80-271C-475E-8A43-F13E053F4B64}"/>
    <cellStyle name="SAPBEXfilterItem 9 2 2" xfId="20277" xr:uid="{E635A53F-BF0B-4B04-AE02-6718B9BDE466}"/>
    <cellStyle name="SAPBEXfilterItem 9 2 3" xfId="32362" xr:uid="{7F491005-A4DA-416D-B67F-63D905A3670F}"/>
    <cellStyle name="SAPBEXfilterItem 9 3" xfId="4066" xr:uid="{2CEACF23-3082-4B1B-B24E-233A65CAEAD6}"/>
    <cellStyle name="SAPBEXfilterItem 9 3 2" xfId="15851" xr:uid="{3631531E-4E23-4536-AF94-80B05B3BDA45}"/>
    <cellStyle name="SAPBEXfilterItem 9 3 3" xfId="28896" xr:uid="{0D962741-9C3E-46A5-B1E0-55EDB2E024F0}"/>
    <cellStyle name="SAPBEXfilterItem 9 4" xfId="25550" xr:uid="{3B07F438-D94B-43F1-A43B-C83B8D690BE1}"/>
    <cellStyle name="SAPBEXfilterItem 9 4 2" xfId="36335" xr:uid="{82503D1E-B90D-4489-BF01-D52111359098}"/>
    <cellStyle name="SAPBEXfilterItem 9 5" xfId="17275" xr:uid="{AFE3B758-59F7-4BC1-AFF1-EC724B9B2302}"/>
    <cellStyle name="SAPBEXfilterItem 9 6" xfId="29791" xr:uid="{5692650D-71C6-4F2E-A365-7D47368056B0}"/>
    <cellStyle name="SAPBEXfilterItem 9 7" xfId="34693" xr:uid="{0425C1C3-3A8F-4583-BDB5-E1970EE49D8C}"/>
    <cellStyle name="SAPBEXfilterItem 9 8" xfId="14012" xr:uid="{7BBA9776-89DC-4525-A7B5-697F6797787F}"/>
    <cellStyle name="SAPBEXfilterText" xfId="2269" xr:uid="{3C45482F-EC44-4CBA-934F-1B16E0E50B18}"/>
    <cellStyle name="SAPBEXfilterText 10" xfId="4211" xr:uid="{DB9DEC2B-9E97-4530-BCEE-0955C1BA1928}"/>
    <cellStyle name="SAPBEXfilterText 10 2" xfId="15996" xr:uid="{3E07B176-9F9A-474E-AF27-F4518E99C1DA}"/>
    <cellStyle name="SAPBEXfilterText 10 3" xfId="29041" xr:uid="{8AC2CA32-CFC3-44B6-81D6-C3965281228F}"/>
    <cellStyle name="SAPBEXfilterText 11" xfId="3975" xr:uid="{C187AFBD-8515-4E8E-B014-089BCC2A4D3C}"/>
    <cellStyle name="SAPBEXfilterText 11 2" xfId="15761" xr:uid="{9B1735A2-734B-48E3-ACE0-794CC7E957DB}"/>
    <cellStyle name="SAPBEXfilterText 11 3" xfId="28806" xr:uid="{9BB4FD6C-200D-4BE2-8C98-2EF80F424367}"/>
    <cellStyle name="SAPBEXfilterText 12" xfId="24295" xr:uid="{C16E0A8C-F20C-4CA3-9EA4-A5234AFB628B}"/>
    <cellStyle name="SAPBEXfilterText 12 2" xfId="35600" xr:uid="{67FF01C5-1F73-49B4-A2EA-82695F8AEF23}"/>
    <cellStyle name="SAPBEXfilterText 13" xfId="14110" xr:uid="{5C35213A-91F2-4AEB-BA9C-19DD97703CBE}"/>
    <cellStyle name="SAPBEXfilterText 14" xfId="27973" xr:uid="{5952369A-583F-48F0-A5B5-194D05FE6552}"/>
    <cellStyle name="SAPBEXfilterText 2" xfId="2945" xr:uid="{9710C5D8-F84E-4988-A495-684C764CC828}"/>
    <cellStyle name="SAPBEXfilterText 2 10" xfId="28063" xr:uid="{B2EF4210-CB72-4EFE-AB78-67DE2BAF603B}"/>
    <cellStyle name="SAPBEXfilterText 2 2" xfId="7199" xr:uid="{5630C31F-C9DD-4FBD-A82A-B07DC0CC6501}"/>
    <cellStyle name="SAPBEXfilterText 2 2 2" xfId="9922" xr:uid="{B5349879-B001-495A-B598-8CAAC02EACBC}"/>
    <cellStyle name="SAPBEXfilterText 2 2 2 2" xfId="21377" xr:uid="{E6543930-FBCB-4919-87FA-28760C994D4C}"/>
    <cellStyle name="SAPBEXfilterText 2 2 2 3" xfId="33462" xr:uid="{57BC1674-0DEC-4426-96D1-7F83C5FF2092}"/>
    <cellStyle name="SAPBEXfilterText 2 2 3" xfId="10602" xr:uid="{66F48882-5512-4F50-883F-5401C21C347C}"/>
    <cellStyle name="SAPBEXfilterText 2 2 3 2" xfId="22057" xr:uid="{AADBE758-F38E-472A-9E3E-10F791C96BCA}"/>
    <cellStyle name="SAPBEXfilterText 2 2 3 3" xfId="34141" xr:uid="{58904B02-04FE-4535-8814-F9DDCA0EB35D}"/>
    <cellStyle name="SAPBEXfilterText 2 2 4" xfId="11998" xr:uid="{0ED883EB-DE06-4405-87EA-9EF0DE30D2B9}"/>
    <cellStyle name="SAPBEXfilterText 2 2 4 2" xfId="23453" xr:uid="{B1BE753C-71C8-44FF-B9B7-8ECB52ABE6D7}"/>
    <cellStyle name="SAPBEXfilterText 2 2 4 3" xfId="35039" xr:uid="{FD5D6D04-2F02-463D-BC6F-D89649A712E1}"/>
    <cellStyle name="SAPBEXfilterText 2 2 5" xfId="26915" xr:uid="{A51AC610-C2AF-498B-A5BF-2B4446078D2D}"/>
    <cellStyle name="SAPBEXfilterText 2 2 5 2" xfId="37286" xr:uid="{CE11ACA8-7951-40C9-A0F1-7ACF46D63353}"/>
    <cellStyle name="SAPBEXfilterText 2 2 6" xfId="18727" xr:uid="{5E82BC32-2E51-427C-9655-B540A6EA3CE6}"/>
    <cellStyle name="SAPBEXfilterText 2 2 7" xfId="30958" xr:uid="{DB538784-5935-43D8-A9CF-8A64D79DF7A8}"/>
    <cellStyle name="SAPBEXfilterText 2 2 8" xfId="18799" xr:uid="{0FE4673D-E7A7-44CD-B4BD-2E13296E4FDE}"/>
    <cellStyle name="SAPBEXfilterText 2 3" xfId="5766" xr:uid="{C76DDDDA-6C4A-4B20-AD0C-B82FDCD382D6}"/>
    <cellStyle name="SAPBEXfilterText 2 3 2" xfId="9028" xr:uid="{D97594BE-7413-4641-B90F-565F06B5DD44}"/>
    <cellStyle name="SAPBEXfilterText 2 3 2 2" xfId="20483" xr:uid="{D6B6795B-B5AA-45D8-A57A-629481ED235C}"/>
    <cellStyle name="SAPBEXfilterText 2 3 2 3" xfId="32568" xr:uid="{EB42481B-BE53-449D-8DDD-01774D607D47}"/>
    <cellStyle name="SAPBEXfilterText 2 3 3" xfId="10142" xr:uid="{E92FDF56-3EE1-43BE-B1AD-DEA04C5C53A8}"/>
    <cellStyle name="SAPBEXfilterText 2 3 3 2" xfId="21597" xr:uid="{C28F9968-948E-4B3F-882F-C4ECCC244F38}"/>
    <cellStyle name="SAPBEXfilterText 2 3 3 3" xfId="33681" xr:uid="{A88886CD-1BDB-458A-BACC-B9BCE14D5B91}"/>
    <cellStyle name="SAPBEXfilterText 2 3 4" xfId="25744" xr:uid="{B333E8BB-BDF8-4871-BB52-19BEA15E9BEB}"/>
    <cellStyle name="SAPBEXfilterText 2 3 4 2" xfId="36460" xr:uid="{434978CF-6F48-48CF-BF2F-1B0A347BBFAB}"/>
    <cellStyle name="SAPBEXfilterText 2 3 5" xfId="17501" xr:uid="{392401DC-82AF-40DB-83B5-13FAB2B857DD}"/>
    <cellStyle name="SAPBEXfilterText 2 3 6" xfId="29986" xr:uid="{67BAD28A-87CF-4A21-B60A-821CD75489C8}"/>
    <cellStyle name="SAPBEXfilterText 2 3 7" xfId="31545" xr:uid="{ACD4832C-8606-4E2B-A3F5-CAA9A2E58F47}"/>
    <cellStyle name="SAPBEXfilterText 2 3 8" xfId="30192" xr:uid="{73E26B51-80C9-4981-8F37-D6FFE81DB72F}"/>
    <cellStyle name="SAPBEXfilterText 2 4" xfId="4838" xr:uid="{A114709F-1B10-495C-9E25-E8F61C1C6BA3}"/>
    <cellStyle name="SAPBEXfilterText 2 4 2" xfId="16622" xr:uid="{2E7EF1D6-684E-4FBC-B513-4E1B7FBDD40F}"/>
    <cellStyle name="SAPBEXfilterText 2 4 3" xfId="29329" xr:uid="{02C4C801-262A-4AF7-8CEB-171B5F1C4C65}"/>
    <cellStyle name="SAPBEXfilterText 2 5" xfId="8342" xr:uid="{88ADC606-5377-4E44-AC9F-E958AA41DBEE}"/>
    <cellStyle name="SAPBEXfilterText 2 5 2" xfId="19797" xr:uid="{91B72F68-D1F7-413C-9FBB-2E9C56072BBE}"/>
    <cellStyle name="SAPBEXfilterText 2 5 3" xfId="31882" xr:uid="{DB888DCB-01C2-4B9F-8B8D-5414FD40988E}"/>
    <cellStyle name="SAPBEXfilterText 2 6" xfId="8259" xr:uid="{419B0B91-AAF8-4EA0-95B0-0C7FB91C61EC}"/>
    <cellStyle name="SAPBEXfilterText 2 6 2" xfId="19714" xr:uid="{B5F6237C-6956-4EB3-AB1E-AEA07D4A043C}"/>
    <cellStyle name="SAPBEXfilterText 2 6 3" xfId="31799" xr:uid="{15753C51-6FFD-495C-80C3-44B25079C025}"/>
    <cellStyle name="SAPBEXfilterText 2 7" xfId="24897" xr:uid="{7FF708A8-BD2B-4D26-9C1A-B150FD8DE6EE}"/>
    <cellStyle name="SAPBEXfilterText 2 7 2" xfId="35867" xr:uid="{06426365-E1AF-4276-8A76-B88757A5855B}"/>
    <cellStyle name="SAPBEXfilterText 2 8" xfId="14738" xr:uid="{229316B4-3A16-4A0C-ABF8-D8C77358C58D}"/>
    <cellStyle name="SAPBEXfilterText 2 9" xfId="28251" xr:uid="{496E327D-7930-4CD5-8EA7-AC5F3BD39E4F}"/>
    <cellStyle name="SAPBEXfilterText 3" xfId="3372" xr:uid="{8690AD74-3FFB-4CDF-B2D8-7264D723EB29}"/>
    <cellStyle name="SAPBEXfilterText 3 10" xfId="18180" xr:uid="{64215550-09FF-45CB-979F-9477799AAFC7}"/>
    <cellStyle name="SAPBEXfilterText 3 2" xfId="7310" xr:uid="{8DE13FF9-FC07-45E1-AA89-C1027C80CE89}"/>
    <cellStyle name="SAPBEXfilterText 3 2 2" xfId="9983" xr:uid="{6D3359C7-76B4-42FC-BDBB-382AD1595C5D}"/>
    <cellStyle name="SAPBEXfilterText 3 2 2 2" xfId="21438" xr:uid="{0094DB10-F4DC-44F3-8B3B-8AA192BD59AA}"/>
    <cellStyle name="SAPBEXfilterText 3 2 2 3" xfId="33523" xr:uid="{03D94EC1-1E9C-4C7C-9B44-5C2D6CD571D7}"/>
    <cellStyle name="SAPBEXfilterText 3 2 3" xfId="10710" xr:uid="{6315EF6B-DDAB-4C36-ABBF-425478E7032C}"/>
    <cellStyle name="SAPBEXfilterText 3 2 3 2" xfId="22165" xr:uid="{78522483-6203-4948-9165-5AF21FE61980}"/>
    <cellStyle name="SAPBEXfilterText 3 2 3 3" xfId="34249" xr:uid="{A0872064-BBD2-4A92-B131-32C8C31D7422}"/>
    <cellStyle name="SAPBEXfilterText 3 2 4" xfId="12094" xr:uid="{36968265-58C0-49B5-B3C1-DB06C6EC57B3}"/>
    <cellStyle name="SAPBEXfilterText 3 2 4 2" xfId="23549" xr:uid="{BA19BF21-6C36-4C6E-BBC3-B6BE8BFE068E}"/>
    <cellStyle name="SAPBEXfilterText 3 2 4 3" xfId="35133" xr:uid="{14128F30-E429-471B-88C1-62CC5BA46F54}"/>
    <cellStyle name="SAPBEXfilterText 3 2 5" xfId="27026" xr:uid="{3EDAA0F8-489E-417B-9D82-BC2C4A6C6ED0}"/>
    <cellStyle name="SAPBEXfilterText 3 2 5 2" xfId="37395" xr:uid="{FD5FCB8B-AD4D-454B-B345-6E02D96EE465}"/>
    <cellStyle name="SAPBEXfilterText 3 2 6" xfId="18828" xr:uid="{F7649596-0F3F-45C5-98D0-29EC96056B70}"/>
    <cellStyle name="SAPBEXfilterText 3 2 7" xfId="31067" xr:uid="{1A65931F-A212-4F39-BB0A-5C276118383F}"/>
    <cellStyle name="SAPBEXfilterText 3 2 8" xfId="13995" xr:uid="{53892247-F986-4028-9F94-362DED4BE778}"/>
    <cellStyle name="SAPBEXfilterText 3 3" xfId="5878" xr:uid="{2C602431-81FE-4A6B-BFB8-3FF6BE1D3EF3}"/>
    <cellStyle name="SAPBEXfilterText 3 3 2" xfId="9138" xr:uid="{39205AED-8E15-4D03-9C79-BD7D81C2917A}"/>
    <cellStyle name="SAPBEXfilterText 3 3 2 2" xfId="20593" xr:uid="{EA00569C-CEDD-4DFA-943C-A44801FA5035}"/>
    <cellStyle name="SAPBEXfilterText 3 3 2 3" xfId="32678" xr:uid="{B4D99B2E-5FCA-4B59-99B1-998B1E1C3EF0}"/>
    <cellStyle name="SAPBEXfilterText 3 3 3" xfId="8080" xr:uid="{1D7B6E14-2813-4350-B533-D9307B41163B}"/>
    <cellStyle name="SAPBEXfilterText 3 3 3 2" xfId="19535" xr:uid="{2BB7E380-5274-44AD-ADC7-4125BD74303A}"/>
    <cellStyle name="SAPBEXfilterText 3 3 3 3" xfId="31620" xr:uid="{B35D38D7-2F10-45BD-8D52-6A237B4DF12F}"/>
    <cellStyle name="SAPBEXfilterText 3 3 4" xfId="25840" xr:uid="{B4FBB6FA-2CCE-4753-BE44-214C8665D7E8}"/>
    <cellStyle name="SAPBEXfilterText 3 3 4 2" xfId="36555" xr:uid="{0E865ACE-FDEE-4FAC-98E8-F1CAB2775BE4}"/>
    <cellStyle name="SAPBEXfilterText 3 3 5" xfId="17601" xr:uid="{B22072AD-E931-4F06-8A60-C13E739822E9}"/>
    <cellStyle name="SAPBEXfilterText 3 3 6" xfId="30096" xr:uid="{2943550C-FB0D-4916-B042-7BB62DC0DD6C}"/>
    <cellStyle name="SAPBEXfilterText 3 3 7" xfId="31352" xr:uid="{18816403-D680-425B-B81C-1B2680BFADC4}"/>
    <cellStyle name="SAPBEXfilterText 3 3 8" xfId="34679" xr:uid="{82147F44-516A-45A5-8D77-980173083BC0}"/>
    <cellStyle name="SAPBEXfilterText 3 4" xfId="5262" xr:uid="{BB178752-693D-4064-B2D5-08B1DAE8888F}"/>
    <cellStyle name="SAPBEXfilterText 3 4 2" xfId="17046" xr:uid="{B64D5307-1CA4-4664-8C51-074842E3C9E5}"/>
    <cellStyle name="SAPBEXfilterText 3 4 3" xfId="29629" xr:uid="{492EB14B-4F8C-49D4-9AB4-CF7DCF3DF20A}"/>
    <cellStyle name="SAPBEXfilterText 3 5" xfId="8689" xr:uid="{80425FC1-8DC4-4F88-A4AF-C779A59F6BCC}"/>
    <cellStyle name="SAPBEXfilterText 3 5 2" xfId="20144" xr:uid="{B94DD492-D87F-498C-B803-3A2454BFD8D2}"/>
    <cellStyle name="SAPBEXfilterText 3 5 3" xfId="32229" xr:uid="{683E90CC-BC20-47CB-9546-7DA0298E1030}"/>
    <cellStyle name="SAPBEXfilterText 3 6" xfId="8098" xr:uid="{F0DF8A36-3168-4554-8141-20CE01ACB775}"/>
    <cellStyle name="SAPBEXfilterText 3 6 2" xfId="19553" xr:uid="{6ACE03C4-2E42-4C27-A262-C80D4BB946A5}"/>
    <cellStyle name="SAPBEXfilterText 3 6 3" xfId="31638" xr:uid="{B5EFAC45-871F-4309-9ECD-9E2D64CB50C5}"/>
    <cellStyle name="SAPBEXfilterText 3 7" xfId="25321" xr:uid="{B0260B70-9E70-4D16-BCBC-B5F007010CC1}"/>
    <cellStyle name="SAPBEXfilterText 3 7 2" xfId="36167" xr:uid="{CCBFA997-E1AE-4C25-B1F9-31F9FB6B379F}"/>
    <cellStyle name="SAPBEXfilterText 3 8" xfId="15163" xr:uid="{01164DBC-BBC8-4776-A717-1899F7478831}"/>
    <cellStyle name="SAPBEXfilterText 3 9" xfId="28546" xr:uid="{7A40913E-A833-4D02-9FB8-CEB759B26101}"/>
    <cellStyle name="SAPBEXfilterText 4" xfId="3244" xr:uid="{9E14D80C-B630-4B60-B236-C16404D34A79}"/>
    <cellStyle name="SAPBEXfilterText 4 10" xfId="27842" xr:uid="{73582BE7-1E0F-4162-B1B3-9F7900A0BAEB}"/>
    <cellStyle name="SAPBEXfilterText 4 2" xfId="7567" xr:uid="{474269F5-9DCE-4BFD-B58B-88BC37D94B11}"/>
    <cellStyle name="SAPBEXfilterText 4 2 2" xfId="10104" xr:uid="{02AC17D3-6A77-4464-9978-5B663DC3E47A}"/>
    <cellStyle name="SAPBEXfilterText 4 2 2 2" xfId="21559" xr:uid="{620FC37B-49C7-4FAB-BDF9-AA4965228562}"/>
    <cellStyle name="SAPBEXfilterText 4 2 2 3" xfId="33643" xr:uid="{A8B99F17-09EE-4FCD-9524-81EDED3A935B}"/>
    <cellStyle name="SAPBEXfilterText 4 2 3" xfId="10878" xr:uid="{694C8F6B-1405-4FDD-B359-D49E81B3A96E}"/>
    <cellStyle name="SAPBEXfilterText 4 2 3 2" xfId="22333" xr:uid="{269AF119-F905-4D27-B5A5-1A00B8E264F2}"/>
    <cellStyle name="SAPBEXfilterText 4 2 3 3" xfId="34417" xr:uid="{30AE5392-21FC-4E91-AA25-5DE6F264D152}"/>
    <cellStyle name="SAPBEXfilterText 4 2 4" xfId="12351" xr:uid="{482C9475-9F74-43AC-8F6F-3A9008F91B2B}"/>
    <cellStyle name="SAPBEXfilterText 4 2 4 2" xfId="23806" xr:uid="{67FD4B0A-4336-48E1-826B-0805D9042E1F}"/>
    <cellStyle name="SAPBEXfilterText 4 2 4 3" xfId="35321" xr:uid="{FB1A9DE4-D432-4605-96E8-156270121865}"/>
    <cellStyle name="SAPBEXfilterText 4 2 5" xfId="27283" xr:uid="{12AEAD2E-2A1D-46B9-B059-CA05D8A876DC}"/>
    <cellStyle name="SAPBEXfilterText 4 2 5 2" xfId="37582" xr:uid="{858CF510-6C00-440C-94D2-EB2E16A76FEF}"/>
    <cellStyle name="SAPBEXfilterText 4 2 6" xfId="19085" xr:uid="{86C5CBBD-D69B-48F9-98A0-DEE05B52D183}"/>
    <cellStyle name="SAPBEXfilterText 4 2 7" xfId="31254" xr:uid="{D29A8EF7-F6CD-43D0-8530-2FA6780E7B95}"/>
    <cellStyle name="SAPBEXfilterText 4 2 8" xfId="31520" xr:uid="{A8B3A200-0921-4CC8-8278-C154C71E5A9B}"/>
    <cellStyle name="SAPBEXfilterText 4 3" xfId="6136" xr:uid="{6660D46D-E567-4F84-B040-81183787EE34}"/>
    <cellStyle name="SAPBEXfilterText 4 3 2" xfId="9352" xr:uid="{E369E86C-4FBB-4025-A1F2-F602870820D2}"/>
    <cellStyle name="SAPBEXfilterText 4 3 2 2" xfId="20807" xr:uid="{026BC285-2D19-4DC4-B176-0DCC85705420}"/>
    <cellStyle name="SAPBEXfilterText 4 3 2 3" xfId="32892" xr:uid="{CD10F8D9-A236-4E20-903C-AED5B8B7D8F3}"/>
    <cellStyle name="SAPBEXfilterText 4 3 3" xfId="8624" xr:uid="{6DA39B0A-C49B-4A7E-8EB7-54425371DBB2}"/>
    <cellStyle name="SAPBEXfilterText 4 3 3 2" xfId="20079" xr:uid="{D42E965A-EC87-4193-B3EB-466AB4F941EF}"/>
    <cellStyle name="SAPBEXfilterText 4 3 3 3" xfId="32164" xr:uid="{3844552F-8238-4265-B83D-3F62C7A13D72}"/>
    <cellStyle name="SAPBEXfilterText 4 3 4" xfId="26097" xr:uid="{218D3316-B4AA-4CA1-AE8F-BC4A6D7F67F7}"/>
    <cellStyle name="SAPBEXfilterText 4 3 4 2" xfId="36740" xr:uid="{F5966E7A-942A-4B8B-A422-A34388CBDEBD}"/>
    <cellStyle name="SAPBEXfilterText 4 3 5" xfId="17858" xr:uid="{F5CE497B-F587-4A26-9287-181652456E63}"/>
    <cellStyle name="SAPBEXfilterText 4 3 6" xfId="30284" xr:uid="{F9EC5123-C339-46AC-9CD4-E4CB946B9048}"/>
    <cellStyle name="SAPBEXfilterText 4 3 7" xfId="34848" xr:uid="{9AE74013-FC66-430F-B4BD-F75DE139C2BB}"/>
    <cellStyle name="SAPBEXfilterText 4 3 8" xfId="31164" xr:uid="{F8448B54-7D42-4F0B-AEB4-FE6B4B0C247A}"/>
    <cellStyle name="SAPBEXfilterText 4 4" xfId="5136" xr:uid="{AD7724AE-1AD1-465F-A4F7-CBFE4BA73790}"/>
    <cellStyle name="SAPBEXfilterText 4 4 2" xfId="16920" xr:uid="{79E1BDEA-FEB9-4753-9C7F-E2683C6DDBDE}"/>
    <cellStyle name="SAPBEXfilterText 4 4 3" xfId="29568" xr:uid="{E870241E-C814-499C-9C1A-1D2CAAD70D91}"/>
    <cellStyle name="SAPBEXfilterText 4 5" xfId="8601" xr:uid="{9073B8E7-A5F0-4C4E-BEF5-3165FC09E57D}"/>
    <cellStyle name="SAPBEXfilterText 4 5 2" xfId="20056" xr:uid="{C9AADC28-EEB6-4B40-A0E0-AA881ACCE475}"/>
    <cellStyle name="SAPBEXfilterText 4 5 3" xfId="32141" xr:uid="{6004E6AC-6995-454F-A71F-23EEA2C144E1}"/>
    <cellStyle name="SAPBEXfilterText 4 6" xfId="8929" xr:uid="{7C1B7C63-1E18-4F85-8F81-FD1A81F7A9E2}"/>
    <cellStyle name="SAPBEXfilterText 4 6 2" xfId="20384" xr:uid="{B7E87BBF-5B9D-42AB-AE3F-220901E40681}"/>
    <cellStyle name="SAPBEXfilterText 4 6 3" xfId="32469" xr:uid="{8D434B60-D9FB-4F89-B251-8BED82470B09}"/>
    <cellStyle name="SAPBEXfilterText 4 7" xfId="25195" xr:uid="{6CC9CB95-7B8D-44FE-8C17-DEB7A4879EBF}"/>
    <cellStyle name="SAPBEXfilterText 4 7 2" xfId="36107" xr:uid="{01F1B2B2-F317-4999-B637-2B1E6E704817}"/>
    <cellStyle name="SAPBEXfilterText 4 8" xfId="15036" xr:uid="{43FE1B96-9EA2-48AE-8857-DCDAF1108F95}"/>
    <cellStyle name="SAPBEXfilterText 4 9" xfId="28484" xr:uid="{842C3DD4-34F7-4EAC-9EEB-8EB24262AD1F}"/>
    <cellStyle name="SAPBEXfilterText 5" xfId="2882" xr:uid="{29C70112-8006-4A0C-A5D9-B0B6D9CDDC73}"/>
    <cellStyle name="SAPBEXfilterText 5 10" xfId="14066" xr:uid="{81368F39-B2DA-4DF4-9666-E6802362400F}"/>
    <cellStyle name="SAPBEXfilterText 5 2" xfId="7751" xr:uid="{7FB5C784-7FBC-4812-AF3B-377E7111A401}"/>
    <cellStyle name="SAPBEXfilterText 5 2 2" xfId="10188" xr:uid="{E52468BE-6437-4969-8489-85197A11051A}"/>
    <cellStyle name="SAPBEXfilterText 5 2 2 2" xfId="21643" xr:uid="{43632E52-315A-404F-A66A-43680FEF6123}"/>
    <cellStyle name="SAPBEXfilterText 5 2 2 3" xfId="33727" xr:uid="{75211D7B-4B57-484E-9CF7-59B17A050EA1}"/>
    <cellStyle name="SAPBEXfilterText 5 2 3" xfId="10965" xr:uid="{4DBD57EE-FAB1-4F41-B617-048A6CE8878C}"/>
    <cellStyle name="SAPBEXfilterText 5 2 3 2" xfId="22420" xr:uid="{7C4ADFA2-DD9F-4E68-A461-F331F3DA4D9A}"/>
    <cellStyle name="SAPBEXfilterText 5 2 3 3" xfId="34504" xr:uid="{C1C69BD5-E88C-471B-B6CD-9E92009C2548}"/>
    <cellStyle name="SAPBEXfilterText 5 2 4" xfId="12526" xr:uid="{C9EE33A8-F6C0-4E63-8999-DC06F88E1249}"/>
    <cellStyle name="SAPBEXfilterText 5 2 4 2" xfId="23981" xr:uid="{25D13F7A-F3A3-4D66-B49B-FCE5510DAEEF}"/>
    <cellStyle name="SAPBEXfilterText 5 2 4 3" xfId="35434" xr:uid="{A8DD21E0-E704-41C0-B0BF-BAAB137A54BD}"/>
    <cellStyle name="SAPBEXfilterText 5 2 5" xfId="27458" xr:uid="{7E512B5D-F004-49A4-B254-9F25EFD77863}"/>
    <cellStyle name="SAPBEXfilterText 5 2 5 2" xfId="37693" xr:uid="{9C3CE315-1080-44D3-A1DB-BC36820A82BF}"/>
    <cellStyle name="SAPBEXfilterText 5 2 6" xfId="19262" xr:uid="{AD2EDB9C-0ED6-4CC8-A99D-E48A852ABE8F}"/>
    <cellStyle name="SAPBEXfilterText 5 2 7" xfId="31376" xr:uid="{C9794C99-9204-44E9-917B-579E45960CE8}"/>
    <cellStyle name="SAPBEXfilterText 5 2 8" xfId="35542" xr:uid="{5AA9D028-F13A-4D0A-AB2F-177CF3DDB942}"/>
    <cellStyle name="SAPBEXfilterText 5 3" xfId="6320" xr:uid="{47B1F1FA-0B7D-4B46-8906-08D0B64A488E}"/>
    <cellStyle name="SAPBEXfilterText 5 3 2" xfId="9488" xr:uid="{BDA88C4F-B925-435B-B997-9F200A9416F3}"/>
    <cellStyle name="SAPBEXfilterText 5 3 2 2" xfId="20943" xr:uid="{97FD390E-5861-434E-878E-5E10B820379A}"/>
    <cellStyle name="SAPBEXfilterText 5 3 2 3" xfId="33028" xr:uid="{1D5A8636-83D9-44CC-A4C3-CB0073E30DAC}"/>
    <cellStyle name="SAPBEXfilterText 5 3 3" xfId="4121" xr:uid="{69BD2F0A-FE10-4088-8143-22E76A2F243F}"/>
    <cellStyle name="SAPBEXfilterText 5 3 3 2" xfId="15906" xr:uid="{74F0D339-48C6-4106-90B2-842EBFCE0F85}"/>
    <cellStyle name="SAPBEXfilterText 5 3 3 3" xfId="28951" xr:uid="{5F21009A-B1D4-4B8E-B857-327590C89A7B}"/>
    <cellStyle name="SAPBEXfilterText 5 3 4" xfId="26272" xr:uid="{9380664B-DABC-4E97-BE4D-9D7445B57216}"/>
    <cellStyle name="SAPBEXfilterText 5 3 4 2" xfId="36852" xr:uid="{75568B28-05B9-40CE-B7BE-97FC4EDC5EAF}"/>
    <cellStyle name="SAPBEXfilterText 5 3 5" xfId="18037" xr:uid="{4303716B-B4ED-43A4-AD0A-B8C0C0EAC06E}"/>
    <cellStyle name="SAPBEXfilterText 5 3 6" xfId="30409" xr:uid="{96D704B1-B75A-4ED7-AD88-ACF1293321CC}"/>
    <cellStyle name="SAPBEXfilterText 5 3 7" xfId="36243" xr:uid="{BCA3576F-CC4C-4C70-A8AC-BAB7B8649902}"/>
    <cellStyle name="SAPBEXfilterText 5 3 8" xfId="37658" xr:uid="{B344D0C4-36EE-4ED8-A75C-A7BFF2EC5D62}"/>
    <cellStyle name="SAPBEXfilterText 5 4" xfId="4775" xr:uid="{81023B92-AB81-4F1D-B201-84986211F6FB}"/>
    <cellStyle name="SAPBEXfilterText 5 4 2" xfId="16559" xr:uid="{4868588B-EE7E-4E43-84B7-46F46AD1F82D}"/>
    <cellStyle name="SAPBEXfilterText 5 4 3" xfId="29266" xr:uid="{25AE7EAE-0F9C-445C-B508-1A7260617A69}"/>
    <cellStyle name="SAPBEXfilterText 5 5" xfId="8279" xr:uid="{57AA45BC-A6CF-41AA-91BA-930F5FD0C5AB}"/>
    <cellStyle name="SAPBEXfilterText 5 5 2" xfId="19734" xr:uid="{20B5446D-3412-4C05-946C-348814A158E8}"/>
    <cellStyle name="SAPBEXfilterText 5 5 3" xfId="31819" xr:uid="{6C9BC91E-D02F-43AA-8E3B-603C890BEE3B}"/>
    <cellStyle name="SAPBEXfilterText 5 6" xfId="8445" xr:uid="{12C51C5B-D3DA-4183-8C97-4D14F69B2855}"/>
    <cellStyle name="SAPBEXfilterText 5 6 2" xfId="19900" xr:uid="{98F6E70A-D75C-418B-9741-FD5BF9C64D7F}"/>
    <cellStyle name="SAPBEXfilterText 5 6 3" xfId="31985" xr:uid="{7751EA4E-DA86-459D-871E-EFD3218FFE52}"/>
    <cellStyle name="SAPBEXfilterText 5 7" xfId="24834" xr:uid="{20E098DE-40D5-45DF-8283-FE60518E7072}"/>
    <cellStyle name="SAPBEXfilterText 5 7 2" xfId="35804" xr:uid="{8904B824-72A5-4923-9E54-CB2CDB0AB4F1}"/>
    <cellStyle name="SAPBEXfilterText 5 8" xfId="14675" xr:uid="{EFA4682F-7008-4B5F-B88E-28B9C0E261EF}"/>
    <cellStyle name="SAPBEXfilterText 5 9" xfId="28188" xr:uid="{9B33A107-C46B-437A-BA78-0586A41B17E1}"/>
    <cellStyle name="SAPBEXfilterText 6" xfId="6059" xr:uid="{235B497C-7F14-4F44-8FBA-525980C87066}"/>
    <cellStyle name="SAPBEXfilterText 6 2" xfId="7490" xr:uid="{6EF688FC-0C6C-466B-AB07-6BA3AEB5D2F9}"/>
    <cellStyle name="SAPBEXfilterText 6 2 2" xfId="10070" xr:uid="{8753A448-54C2-4FCA-A46C-5CA00350B2F9}"/>
    <cellStyle name="SAPBEXfilterText 6 2 2 2" xfId="21525" xr:uid="{88B8CC41-08BD-4E3E-A9A5-E811306E2524}"/>
    <cellStyle name="SAPBEXfilterText 6 2 2 3" xfId="33609" xr:uid="{540DDE73-2673-43AB-A9D6-B584CBEFB28B}"/>
    <cellStyle name="SAPBEXfilterText 6 2 3" xfId="10801" xr:uid="{FEBEA179-45DB-40ED-B390-DDB24B7261B5}"/>
    <cellStyle name="SAPBEXfilterText 6 2 3 2" xfId="22256" xr:uid="{55533EB2-60EB-480A-A190-C5AD4E5F4747}"/>
    <cellStyle name="SAPBEXfilterText 6 2 3 3" xfId="34340" xr:uid="{FF1AD566-3510-43D6-8C95-26B6EE925F01}"/>
    <cellStyle name="SAPBEXfilterText 6 2 4" xfId="12274" xr:uid="{D2D78F73-4E70-43F4-B6D9-28D250497D3C}"/>
    <cellStyle name="SAPBEXfilterText 6 2 4 2" xfId="23729" xr:uid="{A68A6737-CAB1-48C1-BB56-6396E945B78B}"/>
    <cellStyle name="SAPBEXfilterText 6 2 4 3" xfId="35244" xr:uid="{AEF74A22-F8F9-4EC0-AB07-3B6270E4213B}"/>
    <cellStyle name="SAPBEXfilterText 6 2 5" xfId="27206" xr:uid="{355E4E68-D71D-4D2F-9557-B4CDFD3BA8D1}"/>
    <cellStyle name="SAPBEXfilterText 6 2 5 2" xfId="37505" xr:uid="{D671A71B-E2BA-4F37-9182-5756AC74A2B3}"/>
    <cellStyle name="SAPBEXfilterText 6 2 6" xfId="19008" xr:uid="{05D47FA7-270B-42E8-908D-3BEBCB2762DF}"/>
    <cellStyle name="SAPBEXfilterText 6 2 7" xfId="31177" xr:uid="{C985FB23-97D2-4F9A-9848-8BDE27F6CFA8}"/>
    <cellStyle name="SAPBEXfilterText 6 2 8" xfId="35395" xr:uid="{317AC511-C140-4A7B-8B37-80B0233CA3F2}"/>
    <cellStyle name="SAPBEXfilterText 6 3" xfId="9275" xr:uid="{93C94BD7-F42F-426D-A75B-14A434739DB8}"/>
    <cellStyle name="SAPBEXfilterText 6 3 2" xfId="20730" xr:uid="{E8E88227-1FD1-448A-AB98-6B525D919CD8}"/>
    <cellStyle name="SAPBEXfilterText 6 3 3" xfId="32815" xr:uid="{23A8C754-B370-4EAC-98B4-E4ABD90607A0}"/>
    <cellStyle name="SAPBEXfilterText 6 4" xfId="8075" xr:uid="{7F032A56-539D-438A-8941-48F887089EE6}"/>
    <cellStyle name="SAPBEXfilterText 6 4 2" xfId="19530" xr:uid="{68256E74-140F-4C73-B934-E54D03C5AD7F}"/>
    <cellStyle name="SAPBEXfilterText 6 4 3" xfId="31615" xr:uid="{1D85BCF8-BA4E-45C6-8B0C-480646801C6C}"/>
    <cellStyle name="SAPBEXfilterText 6 5" xfId="26020" xr:uid="{3E5EABF8-147F-4AE3-A218-FC31BE5B8079}"/>
    <cellStyle name="SAPBEXfilterText 6 5 2" xfId="36663" xr:uid="{12B0A39C-787F-4DC5-B816-157A71C7E37A}"/>
    <cellStyle name="SAPBEXfilterText 6 6" xfId="17781" xr:uid="{96B09A95-D9C2-4413-80B7-A140B2F441F5}"/>
    <cellStyle name="SAPBEXfilterText 6 7" xfId="30207" xr:uid="{073BFD9F-3E6B-48B6-AFB1-08F14D4680E3}"/>
    <cellStyle name="SAPBEXfilterText 6 8" xfId="31446" xr:uid="{08AB4DD9-D34E-402F-8D19-6DBCB00F80CF}"/>
    <cellStyle name="SAPBEXfilterText 7" xfId="6606" xr:uid="{1A51B4C6-DBF3-44D9-96F5-DB1F9BC36C2F}"/>
    <cellStyle name="SAPBEXfilterText 8" xfId="6977" xr:uid="{B9760132-3417-418D-9D32-6F926B91BFFE}"/>
    <cellStyle name="SAPBEXfilterText 8 2" xfId="9772" xr:uid="{38F739B1-DE4B-41CC-BA52-10E3BB6323C7}"/>
    <cellStyle name="SAPBEXfilterText 8 2 2" xfId="21227" xr:uid="{D7593967-0D74-4B3F-8454-B60BD7E76E10}"/>
    <cellStyle name="SAPBEXfilterText 8 2 3" xfId="33312" xr:uid="{D319E883-1601-48EF-8CEB-29D03DFC1FC2}"/>
    <cellStyle name="SAPBEXfilterText 8 3" xfId="10495" xr:uid="{893E52B4-AE86-48D7-A786-F0BB33BD9D33}"/>
    <cellStyle name="SAPBEXfilterText 8 3 2" xfId="21950" xr:uid="{FBB8A1AB-A503-4FE7-9428-683FC2419125}"/>
    <cellStyle name="SAPBEXfilterText 8 3 3" xfId="34034" xr:uid="{7C30BF66-EF19-41BD-A728-05CF862EC8FD}"/>
    <cellStyle name="SAPBEXfilterText 8 4" xfId="11837" xr:uid="{FEC71B65-58D6-4120-A12F-4653A3997C98}"/>
    <cellStyle name="SAPBEXfilterText 8 4 2" xfId="23292" xr:uid="{2C4D36B1-6AB6-436F-A9A0-DA5AC1CD76D5}"/>
    <cellStyle name="SAPBEXfilterText 8 4 3" xfId="34944" xr:uid="{71E3A324-055F-44CE-BDD6-A283F28A202A}"/>
    <cellStyle name="SAPBEXfilterText 8 5" xfId="26702" xr:uid="{3932E4FC-D052-4C34-BDBE-D6BD7BEE565C}"/>
    <cellStyle name="SAPBEXfilterText 8 5 2" xfId="37141" xr:uid="{19C49DA8-98B6-4A00-A4BA-79FE7B2907EE}"/>
    <cellStyle name="SAPBEXfilterText 8 6" xfId="18543" xr:uid="{646ABA15-A300-4A36-A541-16056F10CE07}"/>
    <cellStyle name="SAPBEXfilterText 8 7" xfId="30804" xr:uid="{E1587D91-BDB7-4EAA-B271-5661146A67FF}"/>
    <cellStyle name="SAPBEXfilterText 8 8" xfId="28732" xr:uid="{50F13A52-3C45-4A8B-AE85-31986539AC70}"/>
    <cellStyle name="SAPBEXfilterText 9" xfId="5492" xr:uid="{E1CECF82-B3A8-4524-917A-996A59856713}"/>
    <cellStyle name="SAPBEXfilterText 9 2" xfId="8823" xr:uid="{68D586DA-ED94-43DB-991F-7D090A0F68FE}"/>
    <cellStyle name="SAPBEXfilterText 9 2 2" xfId="20278" xr:uid="{230B422B-135A-4B94-82B0-DA43B58972CE}"/>
    <cellStyle name="SAPBEXfilterText 9 2 3" xfId="32363" xr:uid="{1CEC7D23-B3AD-4A7F-8BF2-5501698F01B5}"/>
    <cellStyle name="SAPBEXfilterText 9 3" xfId="8774" xr:uid="{D487836A-EF59-42E8-B9D7-33539414C4ED}"/>
    <cellStyle name="SAPBEXfilterText 9 3 2" xfId="20229" xr:uid="{BF3C3D24-4028-4DAD-BC8A-8D484F532241}"/>
    <cellStyle name="SAPBEXfilterText 9 3 3" xfId="32314" xr:uid="{685608DF-0477-464E-9EFF-758E38890D2E}"/>
    <cellStyle name="SAPBEXfilterText 9 4" xfId="25551" xr:uid="{E3892309-8149-4765-ADA1-2747D32404E0}"/>
    <cellStyle name="SAPBEXfilterText 9 4 2" xfId="36336" xr:uid="{D0197B21-74C2-4925-B2BD-F2ED94FFA4BB}"/>
    <cellStyle name="SAPBEXfilterText 9 5" xfId="17276" xr:uid="{FABBC221-C999-493B-B60E-89F9A2F18473}"/>
    <cellStyle name="SAPBEXfilterText 9 6" xfId="29792" xr:uid="{4D76F69A-FF28-4241-A55A-240E1EDFF615}"/>
    <cellStyle name="SAPBEXfilterText 9 7" xfId="29137" xr:uid="{536D0F65-967B-4B99-BD8B-B77DA5271729}"/>
    <cellStyle name="SAPBEXfilterText 9 8" xfId="28605" xr:uid="{A09A35FB-B57F-44DE-8D49-08A0A575B5E7}"/>
    <cellStyle name="SAPBEXformats" xfId="2270" xr:uid="{8174272B-0357-4F68-A148-8E58A42DDA56}"/>
    <cellStyle name="SAPBEXformats 10" xfId="3976" xr:uid="{C4A2A822-6E47-427D-A2D7-6BBC40F2FBA2}"/>
    <cellStyle name="SAPBEXformats 10 2" xfId="15762" xr:uid="{CEC50558-9DDB-4D6C-B183-3496D7F7C46C}"/>
    <cellStyle name="SAPBEXformats 10 3" xfId="28807" xr:uid="{DC07C905-13A5-4493-8D0A-C3662953D1AC}"/>
    <cellStyle name="SAPBEXformats 11" xfId="24296" xr:uid="{5309BB7F-D548-4058-B006-2AFB98C96F53}"/>
    <cellStyle name="SAPBEXformats 11 2" xfId="35601" xr:uid="{F9AAFD61-3BD4-4F0C-B178-A3FB6EEEA617}"/>
    <cellStyle name="SAPBEXformats 12" xfId="14111" xr:uid="{B83F6994-A0BC-4907-A2F1-30B3A8A5C3B3}"/>
    <cellStyle name="SAPBEXformats 13" xfId="27974" xr:uid="{0A437931-88DC-4354-AD87-64C391138368}"/>
    <cellStyle name="SAPBEXformats 2" xfId="2944" xr:uid="{746CD54C-ED6C-4521-A416-A236E7C6134E}"/>
    <cellStyle name="SAPBEXformats 2 10" xfId="14039" xr:uid="{8E90F53F-5B33-4727-B182-0F20ACBB1318}"/>
    <cellStyle name="SAPBEXformats 2 2" xfId="7200" xr:uid="{E1D7E117-A7E0-4BAC-A45C-E5BE6CF91029}"/>
    <cellStyle name="SAPBEXformats 2 2 2" xfId="9923" xr:uid="{2C4ADE5D-9803-4942-862E-8F4D06362E08}"/>
    <cellStyle name="SAPBEXformats 2 2 2 2" xfId="21378" xr:uid="{C4624747-5F43-4268-AB16-7AE742A4662B}"/>
    <cellStyle name="SAPBEXformats 2 2 2 3" xfId="33463" xr:uid="{88C7EA04-92D5-4D9E-99AA-685CFEEA0190}"/>
    <cellStyle name="SAPBEXformats 2 2 3" xfId="10603" xr:uid="{8A89F265-935C-4F33-81B6-A56422223C32}"/>
    <cellStyle name="SAPBEXformats 2 2 3 2" xfId="22058" xr:uid="{65C908D1-2315-479D-9C30-1DF0FC45C5D4}"/>
    <cellStyle name="SAPBEXformats 2 2 3 3" xfId="34142" xr:uid="{DBABF055-F183-48A2-A63A-CB8189553229}"/>
    <cellStyle name="SAPBEXformats 2 2 4" xfId="11999" xr:uid="{AD37B9A3-D7C1-4066-A238-144C84409ADC}"/>
    <cellStyle name="SAPBEXformats 2 2 4 2" xfId="23454" xr:uid="{BA94618B-BA91-466D-B979-FFA4E37E97D1}"/>
    <cellStyle name="SAPBEXformats 2 2 4 3" xfId="35040" xr:uid="{5ED92B45-3501-42F6-BA2E-356EA4BD3510}"/>
    <cellStyle name="SAPBEXformats 2 2 5" xfId="26916" xr:uid="{E465F264-F8CF-42EC-B172-737635436BEF}"/>
    <cellStyle name="SAPBEXformats 2 2 5 2" xfId="37287" xr:uid="{C3C32D88-EEB4-4466-B21C-22FB886AD3C4}"/>
    <cellStyle name="SAPBEXformats 2 2 6" xfId="18728" xr:uid="{91EFD796-9E77-4452-86BB-16DD1B84526A}"/>
    <cellStyle name="SAPBEXformats 2 2 7" xfId="30959" xr:uid="{A4676007-2F1E-4C61-9196-436C316F56A4}"/>
    <cellStyle name="SAPBEXformats 2 2 8" xfId="14022" xr:uid="{9D6B5870-E8C7-4BEC-A501-DB6F9BD61BC9}"/>
    <cellStyle name="SAPBEXformats 2 3" xfId="5767" xr:uid="{F52C3BAD-E808-42D9-8CBF-D7157C578264}"/>
    <cellStyle name="SAPBEXformats 2 3 2" xfId="9029" xr:uid="{88CD07C9-5380-43B0-B163-7DDF569A260D}"/>
    <cellStyle name="SAPBEXformats 2 3 2 2" xfId="20484" xr:uid="{A4E70698-63C1-47E6-90D5-04D0FF48D8D5}"/>
    <cellStyle name="SAPBEXformats 2 3 2 3" xfId="32569" xr:uid="{6DB14BBC-B385-4527-8BD9-BEA6EBE24F70}"/>
    <cellStyle name="SAPBEXformats 2 3 3" xfId="8231" xr:uid="{7A8F8F2F-D16F-4151-A6A3-7A68191A5061}"/>
    <cellStyle name="SAPBEXformats 2 3 3 2" xfId="19686" xr:uid="{41C5B2AA-45E4-438A-8107-684E2842FDF8}"/>
    <cellStyle name="SAPBEXformats 2 3 3 3" xfId="31771" xr:uid="{74D2D21D-0FA4-4FB7-BCB9-070C7E6D891D}"/>
    <cellStyle name="SAPBEXformats 2 3 4" xfId="25745" xr:uid="{E690CC20-D894-43DC-8F88-BCD723E6C569}"/>
    <cellStyle name="SAPBEXformats 2 3 4 2" xfId="36461" xr:uid="{28AAAE9F-784F-410C-A375-657E6A04ADEF}"/>
    <cellStyle name="SAPBEXformats 2 3 5" xfId="17502" xr:uid="{286E4F3A-4FB1-40E7-99A9-21F9FCE32EE6}"/>
    <cellStyle name="SAPBEXformats 2 3 6" xfId="29987" xr:uid="{EB97A641-60DB-4E8B-B64A-84BF62F1F11E}"/>
    <cellStyle name="SAPBEXformats 2 3 7" xfId="28324" xr:uid="{CB13C694-E28D-43FC-9D9B-68CFEBA39F26}"/>
    <cellStyle name="SAPBEXformats 2 3 8" xfId="36830" xr:uid="{EE3AB9AA-F97D-43E3-919F-BB0D369B85A6}"/>
    <cellStyle name="SAPBEXformats 2 4" xfId="4837" xr:uid="{A783FDF8-40D4-4314-8B74-D383B1E00718}"/>
    <cellStyle name="SAPBEXformats 2 4 2" xfId="16621" xr:uid="{2DF43C67-82A5-42DC-9455-8A28A71D3167}"/>
    <cellStyle name="SAPBEXformats 2 4 3" xfId="29328" xr:uid="{5828116D-5F19-4F86-810D-AD7DBE10BB02}"/>
    <cellStyle name="SAPBEXformats 2 5" xfId="8341" xr:uid="{62EE33AA-E079-42E9-80BC-5D3D8646FCCD}"/>
    <cellStyle name="SAPBEXformats 2 5 2" xfId="19796" xr:uid="{F6B044C5-9104-4CB2-8C59-C9176364B340}"/>
    <cellStyle name="SAPBEXformats 2 5 3" xfId="31881" xr:uid="{AA3D8D8B-A19F-4C82-98A2-1C027A8FED8C}"/>
    <cellStyle name="SAPBEXformats 2 6" xfId="10338" xr:uid="{568567D3-0D80-4421-B2E1-97BAE52C8A6F}"/>
    <cellStyle name="SAPBEXformats 2 6 2" xfId="21793" xr:uid="{759481DB-E1AE-4350-94E9-C593306A5FBF}"/>
    <cellStyle name="SAPBEXformats 2 6 3" xfId="33877" xr:uid="{D7E935C0-A211-4BEF-810C-DFA9DE8CEA39}"/>
    <cellStyle name="SAPBEXformats 2 7" xfId="24896" xr:uid="{FFAC6AE9-8157-4136-88FE-F9B971D0FFA0}"/>
    <cellStyle name="SAPBEXformats 2 7 2" xfId="35866" xr:uid="{F512D75A-4DEE-4B1E-BE32-6AAD05D7E6F0}"/>
    <cellStyle name="SAPBEXformats 2 8" xfId="14737" xr:uid="{70C18DCA-075E-4321-8571-2990465C5F8C}"/>
    <cellStyle name="SAPBEXformats 2 9" xfId="28250" xr:uid="{A378F8C5-5436-4D2D-8D99-AE3132638AE6}"/>
    <cellStyle name="SAPBEXformats 3" xfId="3154" xr:uid="{BA78B5D3-DFC7-4010-A9F6-C7E3543C25DF}"/>
    <cellStyle name="SAPBEXformats 3 10" xfId="34658" xr:uid="{E9469F98-70DF-4307-861E-072D1484E33A}"/>
    <cellStyle name="SAPBEXformats 3 2" xfId="7311" xr:uid="{D00D3017-6589-491C-8BDA-DD2A45C51F29}"/>
    <cellStyle name="SAPBEXformats 3 2 2" xfId="9984" xr:uid="{B2D5BC0B-BF39-4611-9BE1-55AC8063F6B2}"/>
    <cellStyle name="SAPBEXformats 3 2 2 2" xfId="21439" xr:uid="{7F05664E-5C21-4444-8D55-9A7F2F798D10}"/>
    <cellStyle name="SAPBEXformats 3 2 2 3" xfId="33524" xr:uid="{E26157E6-4ACB-4EBC-9CB0-778A8B80EEFE}"/>
    <cellStyle name="SAPBEXformats 3 2 3" xfId="10711" xr:uid="{FD6CCC6B-24B2-4C76-ADA1-5B99B14D3394}"/>
    <cellStyle name="SAPBEXformats 3 2 3 2" xfId="22166" xr:uid="{5D159D0F-441D-4D60-BC24-ACFF60E0E399}"/>
    <cellStyle name="SAPBEXformats 3 2 3 3" xfId="34250" xr:uid="{AF02F9B2-D4FF-489F-8427-6BB51039610D}"/>
    <cellStyle name="SAPBEXformats 3 2 4" xfId="12095" xr:uid="{969B16BE-C1BC-4D67-B5DB-66ABEB313F56}"/>
    <cellStyle name="SAPBEXformats 3 2 4 2" xfId="23550" xr:uid="{70574E65-8165-4727-9B70-D91238C9C7DB}"/>
    <cellStyle name="SAPBEXformats 3 2 4 3" xfId="35134" xr:uid="{5645D497-CBF1-4366-86C1-67A977FBC45E}"/>
    <cellStyle name="SAPBEXformats 3 2 5" xfId="27027" xr:uid="{CC2E2B68-F636-4C63-8487-95C06361C71F}"/>
    <cellStyle name="SAPBEXformats 3 2 5 2" xfId="37396" xr:uid="{D4C324EF-D538-4444-8593-4A597852B2DC}"/>
    <cellStyle name="SAPBEXformats 3 2 6" xfId="18829" xr:uid="{B3DDF34A-E47B-4A11-95C8-988F030AE7D3}"/>
    <cellStyle name="SAPBEXformats 3 2 7" xfId="31068" xr:uid="{8C5BB362-007B-4874-91BE-2670E9556426}"/>
    <cellStyle name="SAPBEXformats 3 2 8" xfId="35678" xr:uid="{C9EBB81F-EDA4-4CAB-858A-69C8C22C17FB}"/>
    <cellStyle name="SAPBEXformats 3 3" xfId="5879" xr:uid="{1932893B-619A-4B12-B576-122F63FBB7DC}"/>
    <cellStyle name="SAPBEXformats 3 3 2" xfId="9139" xr:uid="{E13FEDF6-BC26-4584-9260-4C04EECE88E2}"/>
    <cellStyle name="SAPBEXformats 3 3 2 2" xfId="20594" xr:uid="{4A44695D-F991-49D9-B2EF-B8CF1A46374D}"/>
    <cellStyle name="SAPBEXformats 3 3 2 3" xfId="32679" xr:uid="{185C7ADD-E11E-452B-8A05-F7AA09E3B6AC}"/>
    <cellStyle name="SAPBEXformats 3 3 3" xfId="9233" xr:uid="{F5AF4313-33BD-458F-BB02-EF0BD697CBCA}"/>
    <cellStyle name="SAPBEXformats 3 3 3 2" xfId="20688" xr:uid="{88FBED2C-7B37-4A83-8737-056FD4DB0302}"/>
    <cellStyle name="SAPBEXformats 3 3 3 3" xfId="32773" xr:uid="{92A28A1B-BC18-4258-B3BC-4BB2E19B959E}"/>
    <cellStyle name="SAPBEXformats 3 3 4" xfId="25841" xr:uid="{3AD984E1-F783-4CE0-8E8E-CC2D9A4FC227}"/>
    <cellStyle name="SAPBEXformats 3 3 4 2" xfId="36556" xr:uid="{98D515A7-F230-4C9B-B523-C489A48C9F7B}"/>
    <cellStyle name="SAPBEXformats 3 3 5" xfId="17602" xr:uid="{D45602F4-506D-4097-8F35-9A0B356D9581}"/>
    <cellStyle name="SAPBEXformats 3 3 6" xfId="30097" xr:uid="{5EBB2B01-84E2-4E21-AB25-0CF8FED387B8}"/>
    <cellStyle name="SAPBEXformats 3 3 7" xfId="28125" xr:uid="{8D97CA75-EF6F-4B43-A6C9-70173CCBE1EF}"/>
    <cellStyle name="SAPBEXformats 3 3 8" xfId="13578" xr:uid="{2C8390CF-2C53-4F78-8CE5-2B947CC73630}"/>
    <cellStyle name="SAPBEXformats 3 4" xfId="5047" xr:uid="{A445DA22-DBCD-425F-A8B0-D1B7F3CCAC31}"/>
    <cellStyle name="SAPBEXformats 3 4 2" xfId="16831" xr:uid="{A5BC7F16-CBFF-4909-A0EA-23D6B2D9EE6F}"/>
    <cellStyle name="SAPBEXformats 3 4 3" xfId="29479" xr:uid="{CD1D3BE2-A48D-4888-B30D-E9893FAE3A12}"/>
    <cellStyle name="SAPBEXformats 3 5" xfId="8512" xr:uid="{4225D05C-B401-4E96-9BCD-06D4803E9290}"/>
    <cellStyle name="SAPBEXformats 3 5 2" xfId="19967" xr:uid="{81CDBC46-EA0D-4F27-9EC2-2EA10D4DD2A5}"/>
    <cellStyle name="SAPBEXformats 3 5 3" xfId="32052" xr:uid="{B2417EC4-37BB-458B-847F-1542EF556E15}"/>
    <cellStyle name="SAPBEXformats 3 6" xfId="10211" xr:uid="{E7121452-DA02-4623-9015-235A8230DACA}"/>
    <cellStyle name="SAPBEXformats 3 6 2" xfId="21666" xr:uid="{C3B8C63E-9D30-451B-B1D2-40C389FCBD19}"/>
    <cellStyle name="SAPBEXformats 3 6 3" xfId="33750" xr:uid="{07510062-BCC6-4320-908E-04ECD03A4327}"/>
    <cellStyle name="SAPBEXformats 3 7" xfId="25106" xr:uid="{2C9F7C63-84DA-4607-BA8A-FA08C9B587A0}"/>
    <cellStyle name="SAPBEXformats 3 7 2" xfId="36018" xr:uid="{05F241AB-5676-4FC7-85B0-E3A9D8092EC7}"/>
    <cellStyle name="SAPBEXformats 3 8" xfId="14947" xr:uid="{4ED01981-F147-4C62-BF33-95FB144403CA}"/>
    <cellStyle name="SAPBEXformats 3 9" xfId="28395" xr:uid="{0F531E65-15A3-4BB2-972D-93AAA697756B}"/>
    <cellStyle name="SAPBEXformats 4" xfId="3023" xr:uid="{7B1F5FCA-592B-4BD1-BF28-A33A7D29C1BB}"/>
    <cellStyle name="SAPBEXformats 4 10" xfId="27800" xr:uid="{6D5E5794-9750-4EB3-8CB7-A4433EDAD724}"/>
    <cellStyle name="SAPBEXformats 4 2" xfId="7568" xr:uid="{6352411C-FBEF-448C-A246-C9D35C3C775C}"/>
    <cellStyle name="SAPBEXformats 4 2 2" xfId="10105" xr:uid="{5D4FFB7E-9CAE-415A-B84A-0ABF59C887D1}"/>
    <cellStyle name="SAPBEXformats 4 2 2 2" xfId="21560" xr:uid="{7D8E6AC5-ABCD-4446-BEC1-27535FEDAAC5}"/>
    <cellStyle name="SAPBEXformats 4 2 2 3" xfId="33644" xr:uid="{D2378B82-E28F-4787-9772-C7D83048E4F6}"/>
    <cellStyle name="SAPBEXformats 4 2 3" xfId="10879" xr:uid="{5346F85F-AF1B-4336-87B9-102297EC3120}"/>
    <cellStyle name="SAPBEXformats 4 2 3 2" xfId="22334" xr:uid="{96EFE41A-279F-46A8-B20C-73B365FE6987}"/>
    <cellStyle name="SAPBEXformats 4 2 3 3" xfId="34418" xr:uid="{611877A0-AE62-4D61-86E7-D97DDD636742}"/>
    <cellStyle name="SAPBEXformats 4 2 4" xfId="12352" xr:uid="{9DB47603-F44F-4C21-9C96-5D3139DE3B57}"/>
    <cellStyle name="SAPBEXformats 4 2 4 2" xfId="23807" xr:uid="{B75D99FD-9E2A-46B1-9853-F403E43FC96F}"/>
    <cellStyle name="SAPBEXformats 4 2 4 3" xfId="35322" xr:uid="{B9A8CDC1-C255-4412-AB37-1807FA7B4ACC}"/>
    <cellStyle name="SAPBEXformats 4 2 5" xfId="27284" xr:uid="{BF402674-6CC7-4C98-8A19-9C9E16F3EBE8}"/>
    <cellStyle name="SAPBEXformats 4 2 5 2" xfId="37583" xr:uid="{0D342FC7-CEF1-4F6E-AF14-7C9DF875A34E}"/>
    <cellStyle name="SAPBEXformats 4 2 6" xfId="19086" xr:uid="{8BA34761-525C-46E1-89C6-EFD9E4C9FA48}"/>
    <cellStyle name="SAPBEXformats 4 2 7" xfId="31255" xr:uid="{DEF96FDC-6584-4108-8C65-9F2388E6E4CE}"/>
    <cellStyle name="SAPBEXformats 4 2 8" xfId="28092" xr:uid="{7E1F387E-9FC4-49AF-A888-5F5505C9680D}"/>
    <cellStyle name="SAPBEXformats 4 3" xfId="6137" xr:uid="{2ACF7438-E8C8-4AE2-97C4-4434AC077ED0}"/>
    <cellStyle name="SAPBEXformats 4 3 2" xfId="9353" xr:uid="{C5D9F3AE-E9F5-4B59-9EAA-4A509869E21F}"/>
    <cellStyle name="SAPBEXformats 4 3 2 2" xfId="20808" xr:uid="{A13FF468-1C07-40F7-8690-5C7D1E0DA0E4}"/>
    <cellStyle name="SAPBEXformats 4 3 2 3" xfId="32893" xr:uid="{54719D73-0EEA-4A57-985E-F01498D42008}"/>
    <cellStyle name="SAPBEXformats 4 3 3" xfId="9795" xr:uid="{2ED186B7-38A6-4C8B-9272-BF704A346D3E}"/>
    <cellStyle name="SAPBEXformats 4 3 3 2" xfId="21250" xr:uid="{5F4F9B0D-932F-456D-A3D7-75A61A29FF84}"/>
    <cellStyle name="SAPBEXformats 4 3 3 3" xfId="33335" xr:uid="{2C6725F4-86EE-4786-8EE4-4ECC00CACBF4}"/>
    <cellStyle name="SAPBEXformats 4 3 4" xfId="26098" xr:uid="{4F85330E-3B07-4F62-BF0D-75BBA8B6F42D}"/>
    <cellStyle name="SAPBEXformats 4 3 4 2" xfId="36741" xr:uid="{CA08CD77-8396-4D32-802A-F724A26A8F1F}"/>
    <cellStyle name="SAPBEXformats 4 3 5" xfId="17859" xr:uid="{5116C62B-3840-40B7-917D-0BA3FBD78B19}"/>
    <cellStyle name="SAPBEXformats 4 3 6" xfId="30285" xr:uid="{0672C1E4-53C2-4F26-9D62-DEFCF542025B}"/>
    <cellStyle name="SAPBEXformats 4 3 7" xfId="37857" xr:uid="{8CFA5EAB-A539-48B0-B7EF-33DB7DB4CE7C}"/>
    <cellStyle name="SAPBEXformats 4 3 8" xfId="28137" xr:uid="{A01C1202-12B4-4691-A15F-E8452A855720}"/>
    <cellStyle name="SAPBEXformats 4 4" xfId="4916" xr:uid="{FB6B5C74-06E2-4F92-AE2E-E7600C51D681}"/>
    <cellStyle name="SAPBEXformats 4 4 2" xfId="16700" xr:uid="{8DB1F0AE-F566-4AFA-9787-C98BFED6BBB5}"/>
    <cellStyle name="SAPBEXformats 4 4 3" xfId="29383" xr:uid="{05DC8737-E499-4F9D-8ADB-9BB18F29BC76}"/>
    <cellStyle name="SAPBEXformats 4 5" xfId="8413" xr:uid="{82365CDA-4091-4B54-8023-AC4CEA7DFE05}"/>
    <cellStyle name="SAPBEXformats 4 5 2" xfId="19868" xr:uid="{5CB7ECEB-E01B-4AC5-BF50-42298F56CD58}"/>
    <cellStyle name="SAPBEXformats 4 5 3" xfId="31953" xr:uid="{17B300AE-8D2F-4EEB-A413-096A40E65E46}"/>
    <cellStyle name="SAPBEXformats 4 6" xfId="10053" xr:uid="{286D48E1-B748-4DB2-9B0C-98A93D40ED36}"/>
    <cellStyle name="SAPBEXformats 4 6 2" xfId="21508" xr:uid="{AE0E70BF-0C2D-482D-8159-B08DFE2B9517}"/>
    <cellStyle name="SAPBEXformats 4 6 3" xfId="33592" xr:uid="{C17558B4-FC02-4145-A815-0BB5A1D28671}"/>
    <cellStyle name="SAPBEXformats 4 7" xfId="24975" xr:uid="{B7EDFC30-3ED7-4AFC-9A86-4DD8ABC04F33}"/>
    <cellStyle name="SAPBEXformats 4 7 2" xfId="35921" xr:uid="{68902B52-AE95-4C97-8D89-EF500C75C98D}"/>
    <cellStyle name="SAPBEXformats 4 8" xfId="14816" xr:uid="{5226AD6C-2EA2-430A-BC17-EDE26A88189B}"/>
    <cellStyle name="SAPBEXformats 4 9" xfId="28304" xr:uid="{9743DB31-9B8F-4258-B127-4E06E9ABC79F}"/>
    <cellStyle name="SAPBEXformats 5" xfId="3213" xr:uid="{D773B1B0-B088-43A2-9E9C-0EFBF050269C}"/>
    <cellStyle name="SAPBEXformats 5 10" xfId="27817" xr:uid="{DE50AE46-2408-4235-915B-318497A6F976}"/>
    <cellStyle name="SAPBEXformats 5 2" xfId="7752" xr:uid="{55BBC8D6-34E3-4DD2-A5DD-AC14254D0F3F}"/>
    <cellStyle name="SAPBEXformats 5 2 2" xfId="10189" xr:uid="{33CCC62C-83C5-4688-AA19-2784BDA24AB2}"/>
    <cellStyle name="SAPBEXformats 5 2 2 2" xfId="21644" xr:uid="{42D86AE2-9326-4A74-9091-51FE17CEBDC4}"/>
    <cellStyle name="SAPBEXformats 5 2 2 3" xfId="33728" xr:uid="{BE2895FA-9041-44A4-B6F2-4F42F4BCE933}"/>
    <cellStyle name="SAPBEXformats 5 2 3" xfId="10966" xr:uid="{29FE0B21-610F-4BBE-B0FB-2C9CD3926958}"/>
    <cellStyle name="SAPBEXformats 5 2 3 2" xfId="22421" xr:uid="{2D4EC27D-A5DD-4025-9989-9B90CBF953FE}"/>
    <cellStyle name="SAPBEXformats 5 2 3 3" xfId="34505" xr:uid="{110CD349-F11F-4AE5-8D43-000C8B516216}"/>
    <cellStyle name="SAPBEXformats 5 2 4" xfId="12527" xr:uid="{4D79B03F-538D-4743-9581-9E147E3EB79F}"/>
    <cellStyle name="SAPBEXformats 5 2 4 2" xfId="23982" xr:uid="{2D426BE3-4E38-41CE-AAC6-7735C76E0AF2}"/>
    <cellStyle name="SAPBEXformats 5 2 4 3" xfId="35435" xr:uid="{584028E8-F32D-4164-BD12-46B446972253}"/>
    <cellStyle name="SAPBEXformats 5 2 5" xfId="27459" xr:uid="{C99305F7-189D-48A9-9FA1-66A72360A13D}"/>
    <cellStyle name="SAPBEXformats 5 2 5 2" xfId="37694" xr:uid="{8B999DC4-5071-44B7-8AA2-4C6B6221F92B}"/>
    <cellStyle name="SAPBEXformats 5 2 6" xfId="19263" xr:uid="{0F70F6E6-AF54-4E6C-8B9F-AFEA2D9D48D6}"/>
    <cellStyle name="SAPBEXformats 5 2 7" xfId="31377" xr:uid="{866EFA93-0BC9-4AEC-8DB9-00A5E10C33BB}"/>
    <cellStyle name="SAPBEXformats 5 2 8" xfId="34640" xr:uid="{5CF6653D-3F5A-4E57-B97D-9C29E5405F00}"/>
    <cellStyle name="SAPBEXformats 5 3" xfId="6321" xr:uid="{01AFD237-E558-40F6-BD07-46611CFA72CF}"/>
    <cellStyle name="SAPBEXformats 5 3 2" xfId="9489" xr:uid="{7A4A6326-A355-4C0D-81DA-E9AEF866F5B2}"/>
    <cellStyle name="SAPBEXformats 5 3 2 2" xfId="20944" xr:uid="{148F8227-98B8-4437-885F-F334F25343A0}"/>
    <cellStyle name="SAPBEXformats 5 3 2 3" xfId="33029" xr:uid="{D6980246-FC13-43A2-AB34-258554FAE091}"/>
    <cellStyle name="SAPBEXformats 5 3 3" xfId="4122" xr:uid="{5113ED1F-1E6A-43D5-8DE3-F11C87FDF149}"/>
    <cellStyle name="SAPBEXformats 5 3 3 2" xfId="15907" xr:uid="{EE567CFB-ED0E-4DB1-B09E-4950EA2B5C9C}"/>
    <cellStyle name="SAPBEXformats 5 3 3 3" xfId="28952" xr:uid="{714C1C6E-2708-44DD-9305-C751EE136C17}"/>
    <cellStyle name="SAPBEXformats 5 3 4" xfId="26273" xr:uid="{ABECC347-2763-41C0-B002-7EE56004D7CE}"/>
    <cellStyle name="SAPBEXformats 5 3 4 2" xfId="36853" xr:uid="{5C6A9B6F-2DA1-4E97-9497-6D856DFAA48E}"/>
    <cellStyle name="SAPBEXformats 5 3 5" xfId="18038" xr:uid="{2F86F570-FB46-4505-9270-B2EE1C12DFEF}"/>
    <cellStyle name="SAPBEXformats 5 3 6" xfId="30410" xr:uid="{0E7F5862-969C-4AC0-AB7F-A92243210801}"/>
    <cellStyle name="SAPBEXformats 5 3 7" xfId="29704" xr:uid="{D304F4FD-6028-4169-8D30-10E0619A6DBD}"/>
    <cellStyle name="SAPBEXformats 5 3 8" xfId="13730" xr:uid="{5429546E-C8A7-46F9-8D71-80CB990E7D92}"/>
    <cellStyle name="SAPBEXformats 5 4" xfId="5105" xr:uid="{DE657D0E-26BE-4758-A4E5-C617711FDB86}"/>
    <cellStyle name="SAPBEXformats 5 4 2" xfId="16889" xr:uid="{7CA4684B-60C9-4664-BFBE-B38E953A6047}"/>
    <cellStyle name="SAPBEXformats 5 4 3" xfId="29537" xr:uid="{34875BED-67B8-4567-AF49-4C0E8CDCDD33}"/>
    <cellStyle name="SAPBEXformats 5 5" xfId="8570" xr:uid="{A0B3299F-28E7-4FF2-9E38-B185B6C8ADA3}"/>
    <cellStyle name="SAPBEXformats 5 5 2" xfId="20025" xr:uid="{BE9058C9-9E88-47B5-9145-593AFA34696C}"/>
    <cellStyle name="SAPBEXformats 5 5 3" xfId="32110" xr:uid="{BFC0B0E3-632F-4524-8B24-0215A5962036}"/>
    <cellStyle name="SAPBEXformats 5 6" xfId="8198" xr:uid="{284B540B-C52D-435C-A589-55E5E9DD9298}"/>
    <cellStyle name="SAPBEXformats 5 6 2" xfId="19653" xr:uid="{606A13A4-5727-4E0F-BFB8-1D26CFBFB067}"/>
    <cellStyle name="SAPBEXformats 5 6 3" xfId="31738" xr:uid="{4F5CEF27-7391-48CD-96D0-4F0327656B1C}"/>
    <cellStyle name="SAPBEXformats 5 7" xfId="25164" xr:uid="{C20F1B27-D0CC-433F-8C7A-51A9F0255834}"/>
    <cellStyle name="SAPBEXformats 5 7 2" xfId="36076" xr:uid="{3BAE0768-FF01-4681-A1E4-06DF62A2BBC5}"/>
    <cellStyle name="SAPBEXformats 5 8" xfId="15005" xr:uid="{D2523BD7-56CE-4FA6-A491-99FA85299C13}"/>
    <cellStyle name="SAPBEXformats 5 9" xfId="28453" xr:uid="{B300F352-E50A-4332-8D2E-D43D8F359A78}"/>
    <cellStyle name="SAPBEXformats 6" xfId="6607" xr:uid="{EC0F8318-1175-45E6-8C50-94A554E18894}"/>
    <cellStyle name="SAPBEXformats 6 2" xfId="10398" xr:uid="{B658EC93-43E1-4FAA-AEE4-2B6B8788C14D}"/>
    <cellStyle name="SAPBEXformats 6 2 2" xfId="21853" xr:uid="{01E6415C-1D59-4CCB-BA1E-EF479E6B164A}"/>
    <cellStyle name="SAPBEXformats 6 2 3" xfId="33937" xr:uid="{B0E2EC43-5388-4D80-BC12-0FC9D659B24A}"/>
    <cellStyle name="SAPBEXformats 6 3" xfId="11514" xr:uid="{3E882C5D-0896-4351-A26B-5D543F871BFF}"/>
    <cellStyle name="SAPBEXformats 6 3 2" xfId="22969" xr:uid="{565778FD-EBE6-43D3-9BDF-D848F20DB408}"/>
    <cellStyle name="SAPBEXformats 6 3 3" xfId="34754" xr:uid="{28239E81-8E01-4422-BCEE-104F4C66791A}"/>
    <cellStyle name="SAPBEXformats 6 4" xfId="26377" xr:uid="{6C5A4701-CA55-4460-82BB-8DEFD57B8675}"/>
    <cellStyle name="SAPBEXformats 6 4 2" xfId="36941" xr:uid="{77BFAA35-C521-42E0-A661-A36C7DBD89FB}"/>
    <cellStyle name="SAPBEXformats 6 5" xfId="18200" xr:uid="{97B09E79-BD5B-4384-BAB1-CFF8D4DDD689}"/>
    <cellStyle name="SAPBEXformats 6 6" xfId="30582" xr:uid="{DBF99ADD-61AD-4195-A379-C8C1C2A7D1E3}"/>
    <cellStyle name="SAPBEXformats 6 7" xfId="36253" xr:uid="{1647DB23-53A1-4BED-BDB1-878A9666270F}"/>
    <cellStyle name="SAPBEXformats 7" xfId="6978" xr:uid="{A4360241-E884-48D1-8A34-43D48A1FC924}"/>
    <cellStyle name="SAPBEXformats 7 2" xfId="9773" xr:uid="{1A16803A-1BE9-41DA-8CAF-B4AE6BA44015}"/>
    <cellStyle name="SAPBEXformats 7 2 2" xfId="21228" xr:uid="{FEA768D9-74E2-46AC-8759-84BDBEC23CB7}"/>
    <cellStyle name="SAPBEXformats 7 2 3" xfId="33313" xr:uid="{D1219540-C3AC-4200-A4FB-3E759B6F5080}"/>
    <cellStyle name="SAPBEXformats 7 3" xfId="10496" xr:uid="{75EC884B-5A6A-4EBF-8192-EBD17FD5C7D1}"/>
    <cellStyle name="SAPBEXformats 7 3 2" xfId="21951" xr:uid="{ECEDABA6-2AB2-4720-8E50-793CF0C245C8}"/>
    <cellStyle name="SAPBEXformats 7 3 3" xfId="34035" xr:uid="{C4ABE6B6-E19C-44BF-848C-469591CF440A}"/>
    <cellStyle name="SAPBEXformats 7 4" xfId="11838" xr:uid="{23F3EECB-BFA6-4023-A73F-084E24D129C1}"/>
    <cellStyle name="SAPBEXformats 7 4 2" xfId="23293" xr:uid="{BE998CBC-67FE-4DC3-9530-2E40960D2990}"/>
    <cellStyle name="SAPBEXformats 7 4 3" xfId="34945" xr:uid="{1CD6F248-4F4B-4107-A3EE-5B9CCF96A296}"/>
    <cellStyle name="SAPBEXformats 7 5" xfId="26703" xr:uid="{1F9F8931-6068-425B-AD72-38F5265190A0}"/>
    <cellStyle name="SAPBEXformats 7 5 2" xfId="37142" xr:uid="{A8406F25-AC56-422A-9BB5-D1E89B37876D}"/>
    <cellStyle name="SAPBEXformats 7 6" xfId="18544" xr:uid="{F6928EE9-43B4-4177-8DE9-312FBCBC6D9A}"/>
    <cellStyle name="SAPBEXformats 7 7" xfId="30805" xr:uid="{E728AADD-A38A-4665-9FD7-7329E65823E8}"/>
    <cellStyle name="SAPBEXformats 7 8" xfId="35772" xr:uid="{34A09539-CFF0-47E8-A953-1C53CFEB5AC8}"/>
    <cellStyle name="SAPBEXformats 8" xfId="5493" xr:uid="{E27C97D9-07BD-4A3B-8361-E26EBE8ACFBB}"/>
    <cellStyle name="SAPBEXformats 8 2" xfId="8824" xr:uid="{6583C68E-B5A1-477B-A6AB-313CEF9A0CDA}"/>
    <cellStyle name="SAPBEXformats 8 2 2" xfId="20279" xr:uid="{235D155E-3C73-433E-ABAE-1BF09D994B30}"/>
    <cellStyle name="SAPBEXformats 8 2 3" xfId="32364" xr:uid="{8777DEF2-E38F-447C-A938-3F64651DEC27}"/>
    <cellStyle name="SAPBEXformats 8 3" xfId="9738" xr:uid="{9C1E0A58-93A3-4533-AEBE-1EC6F43093F8}"/>
    <cellStyle name="SAPBEXformats 8 3 2" xfId="21193" xr:uid="{A972C921-F936-4D71-9B8A-7F87B8CE0B3E}"/>
    <cellStyle name="SAPBEXformats 8 3 3" xfId="33278" xr:uid="{E1A78D49-E7B5-4716-ACD4-32AE7BB399A7}"/>
    <cellStyle name="SAPBEXformats 8 4" xfId="25552" xr:uid="{758978D8-EE91-41C0-8134-7B849051ED4D}"/>
    <cellStyle name="SAPBEXformats 8 4 2" xfId="36337" xr:uid="{BFF068D6-4BE0-4A87-A4D3-502599AFB4AF}"/>
    <cellStyle name="SAPBEXformats 8 5" xfId="17277" xr:uid="{B58276B7-7E4E-4FA8-9E87-69232FB07A93}"/>
    <cellStyle name="SAPBEXformats 8 6" xfId="29793" xr:uid="{78C00DE7-099B-4E39-9B28-5ECA86C33FF3}"/>
    <cellStyle name="SAPBEXformats 8 7" xfId="36426" xr:uid="{E8EFDA24-70F7-42A4-B87D-7D3DBF284585}"/>
    <cellStyle name="SAPBEXformats 8 8" xfId="18351" xr:uid="{73FCEA6E-36DE-4297-B6CE-1A81A0AA7746}"/>
    <cellStyle name="SAPBEXformats 9" xfId="4212" xr:uid="{8F47B1B4-F3AA-4FC6-85E8-259C9AB41C58}"/>
    <cellStyle name="SAPBEXformats 9 2" xfId="15997" xr:uid="{6C5CEE4C-F2D9-4DB3-88DC-6F4C49E65A4B}"/>
    <cellStyle name="SAPBEXformats 9 3" xfId="29042" xr:uid="{F1B12CCC-9EF8-4C1F-A329-D2119B1C0DD7}"/>
    <cellStyle name="SAPBEXheaderItem" xfId="2271" xr:uid="{95DBC69E-712D-4A8E-BA99-86EC60DC434D}"/>
    <cellStyle name="SAPBEXheaderItem 10" xfId="5494" xr:uid="{4BD51DFC-C5B0-4D0B-8FCF-EBD8E3C29754}"/>
    <cellStyle name="SAPBEXheaderItem 10 2" xfId="8825" xr:uid="{C9BF8371-55C4-4841-9F1A-10A1BB5945DB}"/>
    <cellStyle name="SAPBEXheaderItem 10 2 2" xfId="20280" xr:uid="{4C76E5DA-C0D6-4A57-9261-DA7C877655D1}"/>
    <cellStyle name="SAPBEXheaderItem 10 2 3" xfId="32365" xr:uid="{6B4BBC05-46C6-43F1-9297-38BB2F1F2568}"/>
    <cellStyle name="SAPBEXheaderItem 10 3" xfId="8429" xr:uid="{CDB606EE-A01E-455C-80CF-7FEEC0094F5C}"/>
    <cellStyle name="SAPBEXheaderItem 10 3 2" xfId="19884" xr:uid="{44B50B17-0B7C-4C0C-9DDA-0FB88E80220D}"/>
    <cellStyle name="SAPBEXheaderItem 10 3 3" xfId="31969" xr:uid="{3DF82DC1-9536-4CB4-B34F-280085A6C176}"/>
    <cellStyle name="SAPBEXheaderItem 10 4" xfId="25553" xr:uid="{E751A923-230E-48D2-956C-D1EB5FC3D476}"/>
    <cellStyle name="SAPBEXheaderItem 10 4 2" xfId="36338" xr:uid="{6EE3B770-6E68-466E-B45F-630077FB07D6}"/>
    <cellStyle name="SAPBEXheaderItem 10 5" xfId="17278" xr:uid="{C975F7A8-3278-4D11-86FB-144481BAD187}"/>
    <cellStyle name="SAPBEXheaderItem 10 6" xfId="29794" xr:uid="{239D4943-04A7-4567-ABFD-79B863E4E3FE}"/>
    <cellStyle name="SAPBEXheaderItem 10 7" xfId="29901" xr:uid="{8E0E9719-5D0F-44E3-8AA6-99995AAB813F}"/>
    <cellStyle name="SAPBEXheaderItem 10 8" xfId="13939" xr:uid="{D9A618B1-7019-428E-BEEA-E9D318BB28C6}"/>
    <cellStyle name="SAPBEXheaderItem 11" xfId="4213" xr:uid="{B898830A-8229-4287-BA18-A861A9BA0ABB}"/>
    <cellStyle name="SAPBEXheaderItem 11 2" xfId="15998" xr:uid="{0674A3AB-3E18-4530-9577-6184A44FF46D}"/>
    <cellStyle name="SAPBEXheaderItem 11 3" xfId="29043" xr:uid="{586D3BF8-5C4D-4F62-807E-BC38036622C7}"/>
    <cellStyle name="SAPBEXheaderItem 12" xfId="3977" xr:uid="{6A18F74A-5DB9-4864-B609-E1803B8E9924}"/>
    <cellStyle name="SAPBEXheaderItem 12 2" xfId="15763" xr:uid="{F5DCF9D0-F0DF-430B-9B9A-7967DAF030EF}"/>
    <cellStyle name="SAPBEXheaderItem 12 3" xfId="28808" xr:uid="{94D3921B-0F26-4046-A9D4-2919CBD4D185}"/>
    <cellStyle name="SAPBEXheaderItem 13" xfId="24297" xr:uid="{EBB76D1E-3F06-4C28-AC87-2E791A68CAEE}"/>
    <cellStyle name="SAPBEXheaderItem 13 2" xfId="35602" xr:uid="{DF8F392A-E9DB-4B17-85C9-CD5A079C70D4}"/>
    <cellStyle name="SAPBEXheaderItem 14" xfId="14112" xr:uid="{0D7C13EA-38BB-47ED-9C55-2CA1641CFC76}"/>
    <cellStyle name="SAPBEXheaderItem 15" xfId="27975" xr:uid="{5A28713F-7A7A-4D67-809F-54B0BE176BA5}"/>
    <cellStyle name="SAPBEXheaderItem 2" xfId="2272" xr:uid="{392254B0-AD06-49CE-AA16-3988AB8E51D7}"/>
    <cellStyle name="SAPBEXheaderItem 3" xfId="2943" xr:uid="{53901B38-84B5-4F9B-AB90-C265732FB583}"/>
    <cellStyle name="SAPBEXheaderItem 3 10" xfId="28668" xr:uid="{55D84B2E-DD9E-458E-8081-6050EF42475B}"/>
    <cellStyle name="SAPBEXheaderItem 3 2" xfId="7201" xr:uid="{0D4E7EF0-B1CC-4405-B1DD-DFAACE2559DA}"/>
    <cellStyle name="SAPBEXheaderItem 3 2 2" xfId="9924" xr:uid="{8ABF2275-F149-44D4-AC36-013D1D4A85DD}"/>
    <cellStyle name="SAPBEXheaderItem 3 2 2 2" xfId="21379" xr:uid="{68C48307-E8F0-404C-959C-3641756C4190}"/>
    <cellStyle name="SAPBEXheaderItem 3 2 2 3" xfId="33464" xr:uid="{D0B1A5E5-0ECE-4BD8-9433-B94B0050857B}"/>
    <cellStyle name="SAPBEXheaderItem 3 2 3" xfId="10604" xr:uid="{D51A81F1-1EB4-4BA3-95C7-865F9315A07A}"/>
    <cellStyle name="SAPBEXheaderItem 3 2 3 2" xfId="22059" xr:uid="{CB8842F0-D3C7-4990-A42C-E3B99EFC33F9}"/>
    <cellStyle name="SAPBEXheaderItem 3 2 3 3" xfId="34143" xr:uid="{F024C9AB-C132-4577-8306-E79D05CF94DB}"/>
    <cellStyle name="SAPBEXheaderItem 3 2 4" xfId="12000" xr:uid="{CD2388AE-E657-4E17-BC56-121CA80C2FF3}"/>
    <cellStyle name="SAPBEXheaderItem 3 2 4 2" xfId="23455" xr:uid="{E34A6239-3B88-4084-8A74-9E210FB307D4}"/>
    <cellStyle name="SAPBEXheaderItem 3 2 4 3" xfId="35041" xr:uid="{213D28BD-1CE8-49E9-88FA-B43717C527C6}"/>
    <cellStyle name="SAPBEXheaderItem 3 2 5" xfId="26917" xr:uid="{752F91E6-2EB2-4A17-8D8E-E46D3CADAE07}"/>
    <cellStyle name="SAPBEXheaderItem 3 2 5 2" xfId="37288" xr:uid="{2D683EAF-85F5-4AB7-89DE-9EF9B053C58E}"/>
    <cellStyle name="SAPBEXheaderItem 3 2 6" xfId="18729" xr:uid="{C97136AD-FAB5-41DE-B975-C76075F93713}"/>
    <cellStyle name="SAPBEXheaderItem 3 2 7" xfId="30960" xr:uid="{3369C61B-3EA1-438A-8DC3-C0103BE27AD8}"/>
    <cellStyle name="SAPBEXheaderItem 3 2 8" xfId="28739" xr:uid="{281BB614-89F0-4EDA-A6C6-45BCB36E16AD}"/>
    <cellStyle name="SAPBEXheaderItem 3 3" xfId="5768" xr:uid="{D5D235A7-6BCC-4C31-80D9-1CA005A7EC60}"/>
    <cellStyle name="SAPBEXheaderItem 3 3 2" xfId="9030" xr:uid="{C056EEB3-9B00-42A4-B660-73D3B6E4EF7A}"/>
    <cellStyle name="SAPBEXheaderItem 3 3 2 2" xfId="20485" xr:uid="{657E1D30-568A-44EE-89ED-04E70A3084D6}"/>
    <cellStyle name="SAPBEXheaderItem 3 3 2 3" xfId="32570" xr:uid="{7DBC88BB-288A-45FA-B627-08CFC74A2508}"/>
    <cellStyle name="SAPBEXheaderItem 3 3 3" xfId="8037" xr:uid="{5EF7E80B-D10A-49CF-A9AC-BF09F0A16585}"/>
    <cellStyle name="SAPBEXheaderItem 3 3 3 2" xfId="19492" xr:uid="{351D4E3F-3487-4657-9547-D51985335724}"/>
    <cellStyle name="SAPBEXheaderItem 3 3 3 3" xfId="31577" xr:uid="{04168B2E-2961-41FF-B382-A1C0176B6F64}"/>
    <cellStyle name="SAPBEXheaderItem 3 3 4" xfId="25746" xr:uid="{A46700C8-6D2D-4F76-A54B-26925FD4ACFC}"/>
    <cellStyle name="SAPBEXheaderItem 3 3 4 2" xfId="36462" xr:uid="{88BAEA41-BA87-46DE-B77D-D83A2325C401}"/>
    <cellStyle name="SAPBEXheaderItem 3 3 5" xfId="17503" xr:uid="{70198E95-8C92-4ACF-9A59-FC67E89AA371}"/>
    <cellStyle name="SAPBEXheaderItem 3 3 6" xfId="29988" xr:uid="{54A5647D-5222-4437-AD42-AF3EC9AE657F}"/>
    <cellStyle name="SAPBEXheaderItem 3 3 7" xfId="35706" xr:uid="{DBA296CA-CD68-457E-A931-3738853AEBF5}"/>
    <cellStyle name="SAPBEXheaderItem 3 3 8" xfId="29244" xr:uid="{899BF855-D588-404E-8596-694B5A7DF8B0}"/>
    <cellStyle name="SAPBEXheaderItem 3 4" xfId="4836" xr:uid="{62ECA7DD-E8BE-43AC-BB90-A363A444FF69}"/>
    <cellStyle name="SAPBEXheaderItem 3 4 2" xfId="16620" xr:uid="{CFE6D14D-3A40-417C-9797-239A576AEB60}"/>
    <cellStyle name="SAPBEXheaderItem 3 4 3" xfId="29327" xr:uid="{40C0A559-F65D-4F44-98B8-1BCD13D15167}"/>
    <cellStyle name="SAPBEXheaderItem 3 5" xfId="8340" xr:uid="{B2EF4937-FAA2-457F-9685-F9A6D5365A87}"/>
    <cellStyle name="SAPBEXheaderItem 3 5 2" xfId="19795" xr:uid="{C9466AA1-1834-4FCA-93CA-4AF0BD88CEB9}"/>
    <cellStyle name="SAPBEXheaderItem 3 5 3" xfId="31880" xr:uid="{92FF9909-4EB8-45B3-9F57-5ED87E41E240}"/>
    <cellStyle name="SAPBEXheaderItem 3 6" xfId="8164" xr:uid="{BD391EE1-B991-48BD-B9EB-F04881E4760E}"/>
    <cellStyle name="SAPBEXheaderItem 3 6 2" xfId="19619" xr:uid="{B4CA8CF7-A215-4625-A39B-4D5409DD386A}"/>
    <cellStyle name="SAPBEXheaderItem 3 6 3" xfId="31704" xr:uid="{3CCB12FB-1BEA-4818-89EF-963FA84994D6}"/>
    <cellStyle name="SAPBEXheaderItem 3 7" xfId="24895" xr:uid="{EFBE3707-288D-4895-9FF9-9D85763861D2}"/>
    <cellStyle name="SAPBEXheaderItem 3 7 2" xfId="35865" xr:uid="{3A62930E-3F26-4293-BB69-48AD26082FD6}"/>
    <cellStyle name="SAPBEXheaderItem 3 8" xfId="14736" xr:uid="{901113C2-34AD-417D-96AD-16408B2FB011}"/>
    <cellStyle name="SAPBEXheaderItem 3 9" xfId="28249" xr:uid="{E4A5BAEB-3BD3-4307-9E6C-B187958517A8}"/>
    <cellStyle name="SAPBEXheaderItem 4" xfId="2881" xr:uid="{99455822-D17C-4DC8-9A78-777E0686C135}"/>
    <cellStyle name="SAPBEXheaderItem 4 10" xfId="28735" xr:uid="{6C6C6F30-D7CD-40E6-8248-F2B5C808AD97}"/>
    <cellStyle name="SAPBEXheaderItem 4 2" xfId="7312" xr:uid="{C0FFC93D-0224-422F-AF4A-0CCB18E12526}"/>
    <cellStyle name="SAPBEXheaderItem 4 2 2" xfId="9985" xr:uid="{2209E661-14CD-4568-A0EC-3DB51D5FB751}"/>
    <cellStyle name="SAPBEXheaderItem 4 2 2 2" xfId="21440" xr:uid="{CE5B5258-A6EF-4B00-871E-AB8934923ED9}"/>
    <cellStyle name="SAPBEXheaderItem 4 2 2 3" xfId="33525" xr:uid="{D5A862C4-922D-4F2D-9D3C-9B4B0B1F28F0}"/>
    <cellStyle name="SAPBEXheaderItem 4 2 3" xfId="10712" xr:uid="{1C164EA5-970B-49AC-974E-162DC635DD1F}"/>
    <cellStyle name="SAPBEXheaderItem 4 2 3 2" xfId="22167" xr:uid="{0A787F5F-1384-43CD-8B95-6B33B82D23CC}"/>
    <cellStyle name="SAPBEXheaderItem 4 2 3 3" xfId="34251" xr:uid="{B8B398C1-FE7B-416D-B347-0FB4B7343EF9}"/>
    <cellStyle name="SAPBEXheaderItem 4 2 4" xfId="12096" xr:uid="{AA965269-D420-4F3E-B52D-A100BC4AFDEC}"/>
    <cellStyle name="SAPBEXheaderItem 4 2 4 2" xfId="23551" xr:uid="{80F96B4A-0412-4971-92D1-4CDE6177338A}"/>
    <cellStyle name="SAPBEXheaderItem 4 2 4 3" xfId="35135" xr:uid="{5C1C58A2-4AE0-47E2-BE39-84A144726B57}"/>
    <cellStyle name="SAPBEXheaderItem 4 2 5" xfId="27028" xr:uid="{E306C972-F0DE-43EC-AEE9-8344CE8666C3}"/>
    <cellStyle name="SAPBEXheaderItem 4 2 5 2" xfId="37397" xr:uid="{C922E2B1-FB31-4B7A-9264-4A4B0597D4EF}"/>
    <cellStyle name="SAPBEXheaderItem 4 2 6" xfId="18830" xr:uid="{2C3464F0-EDDE-4E82-B9EF-30DD2E33D750}"/>
    <cellStyle name="SAPBEXheaderItem 4 2 7" xfId="31069" xr:uid="{EEF4B950-DF70-486B-94BF-E87CFA4F6D9B}"/>
    <cellStyle name="SAPBEXheaderItem 4 2 8" xfId="28633" xr:uid="{735971B2-491B-42C1-B788-BD8530DDBC8F}"/>
    <cellStyle name="SAPBEXheaderItem 4 3" xfId="5880" xr:uid="{EF9EAB46-689E-4581-A015-17EC65433BEB}"/>
    <cellStyle name="SAPBEXheaderItem 4 3 2" xfId="9140" xr:uid="{B4270E82-9C6B-4255-9A2A-AB0103A1F188}"/>
    <cellStyle name="SAPBEXheaderItem 4 3 2 2" xfId="20595" xr:uid="{4166E155-EC11-4F46-9D79-EB8ED271F378}"/>
    <cellStyle name="SAPBEXheaderItem 4 3 2 3" xfId="32680" xr:uid="{3DD8C6A2-0828-4518-9FB8-E929CF96CA38}"/>
    <cellStyle name="SAPBEXheaderItem 4 3 3" xfId="10027" xr:uid="{07BE196A-7355-4B5C-B0C3-01F190A187BA}"/>
    <cellStyle name="SAPBEXheaderItem 4 3 3 2" xfId="21482" xr:uid="{F9A51B80-C6AA-4E82-B5BC-9E90748F81B0}"/>
    <cellStyle name="SAPBEXheaderItem 4 3 3 3" xfId="33566" xr:uid="{79804FA7-18F2-43D0-B07A-D88DBA5ACA2F}"/>
    <cellStyle name="SAPBEXheaderItem 4 3 4" xfId="25842" xr:uid="{0CEFB10E-FA1C-4E7D-859F-15C50965C70C}"/>
    <cellStyle name="SAPBEXheaderItem 4 3 4 2" xfId="36557" xr:uid="{59C57E44-F7A0-437C-857F-B895A4EE6195}"/>
    <cellStyle name="SAPBEXheaderItem 4 3 5" xfId="17603" xr:uid="{D5A9C127-50D1-45EC-A81E-37E0835754FF}"/>
    <cellStyle name="SAPBEXheaderItem 4 3 6" xfId="30098" xr:uid="{D80F5DA2-25B9-4446-9D38-1645442C3582}"/>
    <cellStyle name="SAPBEXheaderItem 4 3 7" xfId="35781" xr:uid="{6A80081B-DE38-4FA5-BF17-7F46AAF59A15}"/>
    <cellStyle name="SAPBEXheaderItem 4 3 8" xfId="28748" xr:uid="{F6B52B90-16E2-4121-92DF-7CFA608CB5D4}"/>
    <cellStyle name="SAPBEXheaderItem 4 4" xfId="4774" xr:uid="{7BCE69C6-B9DE-4739-A6AF-578FD1CAF139}"/>
    <cellStyle name="SAPBEXheaderItem 4 4 2" xfId="16558" xr:uid="{F3410D3E-F714-40FA-B529-A7BA05198B6C}"/>
    <cellStyle name="SAPBEXheaderItem 4 4 3" xfId="29265" xr:uid="{422BDF13-2FAC-4930-9D86-5EE4B6E85BEA}"/>
    <cellStyle name="SAPBEXheaderItem 4 5" xfId="8278" xr:uid="{35BF03A9-5057-4C5E-8AA2-417EE2F9B05B}"/>
    <cellStyle name="SAPBEXheaderItem 4 5 2" xfId="19733" xr:uid="{5D0364B2-38C7-414B-AE0A-11A7A00993FF}"/>
    <cellStyle name="SAPBEXheaderItem 4 5 3" xfId="31818" xr:uid="{4C224C1E-CBB9-4A1D-8BDC-E2271FE92AEE}"/>
    <cellStyle name="SAPBEXheaderItem 4 6" xfId="9753" xr:uid="{F55412A8-FA95-402A-877F-DDC77AE4C2FE}"/>
    <cellStyle name="SAPBEXheaderItem 4 6 2" xfId="21208" xr:uid="{309F9486-EA0F-459D-870A-2D9D33DEB269}"/>
    <cellStyle name="SAPBEXheaderItem 4 6 3" xfId="33293" xr:uid="{B60868C4-B2CB-478F-B5A8-F4172952E115}"/>
    <cellStyle name="SAPBEXheaderItem 4 7" xfId="24833" xr:uid="{58B9DC6D-1F42-4330-A1F0-54641D5CF2D1}"/>
    <cellStyle name="SAPBEXheaderItem 4 7 2" xfId="35803" xr:uid="{A5EE0929-9208-41E9-8247-470498F0989E}"/>
    <cellStyle name="SAPBEXheaderItem 4 8" xfId="14674" xr:uid="{3AC50F08-22A3-4DE4-944F-EE4938E5899E}"/>
    <cellStyle name="SAPBEXheaderItem 4 9" xfId="28187" xr:uid="{6FC06593-5A06-49BD-A513-5AC3C5B14CAB}"/>
    <cellStyle name="SAPBEXheaderItem 5" xfId="3243" xr:uid="{65F83D4D-B886-4E95-8D40-503EFFCEA422}"/>
    <cellStyle name="SAPBEXheaderItem 5 10" xfId="27841" xr:uid="{F984070C-BEAC-4861-86FA-425590C1D7B1}"/>
    <cellStyle name="SAPBEXheaderItem 5 2" xfId="7569" xr:uid="{4E792898-6566-49E1-8908-AB3816A7C8D7}"/>
    <cellStyle name="SAPBEXheaderItem 5 2 2" xfId="10106" xr:uid="{4299952E-B9AC-4763-85A4-3F683F3DDE62}"/>
    <cellStyle name="SAPBEXheaderItem 5 2 2 2" xfId="21561" xr:uid="{6964F3C6-965B-4A23-A086-5CEF3315F218}"/>
    <cellStyle name="SAPBEXheaderItem 5 2 2 3" xfId="33645" xr:uid="{82561330-BB77-4ABC-AF84-0653DFB10C38}"/>
    <cellStyle name="SAPBEXheaderItem 5 2 3" xfId="10880" xr:uid="{7E309436-B4FF-4CAD-B44E-9823D7B472A0}"/>
    <cellStyle name="SAPBEXheaderItem 5 2 3 2" xfId="22335" xr:uid="{D8B9F5F2-C33A-460B-8C0C-286FE3EA7AFF}"/>
    <cellStyle name="SAPBEXheaderItem 5 2 3 3" xfId="34419" xr:uid="{0317D1C5-6F83-44A7-BD19-EE3AD866534D}"/>
    <cellStyle name="SAPBEXheaderItem 5 2 4" xfId="12353" xr:uid="{50666FFC-40C1-4A99-A709-4ABB3F3C2AE8}"/>
    <cellStyle name="SAPBEXheaderItem 5 2 4 2" xfId="23808" xr:uid="{4B3D0BB1-E517-4ADA-9A28-6441BF538DD6}"/>
    <cellStyle name="SAPBEXheaderItem 5 2 4 3" xfId="35323" xr:uid="{FA9E15A8-7FE4-4A59-9747-DEBC50ECE027}"/>
    <cellStyle name="SAPBEXheaderItem 5 2 5" xfId="27285" xr:uid="{F44C26CA-0323-478B-A8B3-CDD07BE5BB93}"/>
    <cellStyle name="SAPBEXheaderItem 5 2 5 2" xfId="37584" xr:uid="{C96FF2E0-C11E-488A-8587-736A19FD5E75}"/>
    <cellStyle name="SAPBEXheaderItem 5 2 6" xfId="19087" xr:uid="{72F12B03-DA51-417E-9048-85D69D6E008C}"/>
    <cellStyle name="SAPBEXheaderItem 5 2 7" xfId="31256" xr:uid="{A2323CCE-73B4-467B-A81F-08DA7CFDB41C}"/>
    <cellStyle name="SAPBEXheaderItem 5 2 8" xfId="35742" xr:uid="{E4CBC91F-0180-4DE3-942B-038018E2C9E5}"/>
    <cellStyle name="SAPBEXheaderItem 5 3" xfId="6138" xr:uid="{5AC76851-981C-4894-A6F1-6054A9323219}"/>
    <cellStyle name="SAPBEXheaderItem 5 3 2" xfId="9354" xr:uid="{FEDAF005-B492-47B5-AD7D-E77AEDDE5DFC}"/>
    <cellStyle name="SAPBEXheaderItem 5 3 2 2" xfId="20809" xr:uid="{8DA230FA-EEA2-4D58-BF1D-95CBD7D31843}"/>
    <cellStyle name="SAPBEXheaderItem 5 3 2 3" xfId="32894" xr:uid="{11544081-D777-4B65-8E4B-FF0ECCC0AA24}"/>
    <cellStyle name="SAPBEXheaderItem 5 3 3" xfId="8117" xr:uid="{DAF53EBA-BBEF-40B7-94DC-59C907C0B485}"/>
    <cellStyle name="SAPBEXheaderItem 5 3 3 2" xfId="19572" xr:uid="{377996BD-A910-4973-AE75-CD72F78E0F7D}"/>
    <cellStyle name="SAPBEXheaderItem 5 3 3 3" xfId="31657" xr:uid="{8F0DB420-560C-4366-BF21-7CBD9ABB6D64}"/>
    <cellStyle name="SAPBEXheaderItem 5 3 4" xfId="26099" xr:uid="{EEBF80C9-EF65-4458-AA9B-E0939FA034F1}"/>
    <cellStyle name="SAPBEXheaderItem 5 3 4 2" xfId="36742" xr:uid="{E0556724-27E0-49BC-BF12-7DF37AEFDD6D}"/>
    <cellStyle name="SAPBEXheaderItem 5 3 5" xfId="17860" xr:uid="{DA829F6B-7C23-4021-8B65-B37689A19C95}"/>
    <cellStyle name="SAPBEXheaderItem 5 3 6" xfId="30286" xr:uid="{8CCD323D-4AA6-4B51-AC32-9E12F8015757}"/>
    <cellStyle name="SAPBEXheaderItem 5 3 7" xfId="35532" xr:uid="{37BD54B6-E74E-4F94-95D3-5B80809052DD}"/>
    <cellStyle name="SAPBEXheaderItem 5 3 8" xfId="18173" xr:uid="{CEDCFD62-B6DC-4D92-924B-0A3529A220CA}"/>
    <cellStyle name="SAPBEXheaderItem 5 4" xfId="5135" xr:uid="{6DA09EC1-DA99-4F91-9B6C-D7EF1188F09F}"/>
    <cellStyle name="SAPBEXheaderItem 5 4 2" xfId="16919" xr:uid="{1EF93299-6335-4FE9-9730-CFC0AA58EF4F}"/>
    <cellStyle name="SAPBEXheaderItem 5 4 3" xfId="29567" xr:uid="{D0D20030-E44E-433B-AB41-BBE4EE35042D}"/>
    <cellStyle name="SAPBEXheaderItem 5 5" xfId="8600" xr:uid="{AAFD5C92-2BAE-40AF-841B-C846E4EC572B}"/>
    <cellStyle name="SAPBEXheaderItem 5 5 2" xfId="20055" xr:uid="{B94D35B9-92DE-431D-9A26-BB987143AC25}"/>
    <cellStyle name="SAPBEXheaderItem 5 5 3" xfId="32140" xr:uid="{05074F6A-CA72-492A-A5CF-EB3435BEA279}"/>
    <cellStyle name="SAPBEXheaderItem 5 6" xfId="8195" xr:uid="{F411FE4F-8C60-49FD-B43B-64EC0CA13932}"/>
    <cellStyle name="SAPBEXheaderItem 5 6 2" xfId="19650" xr:uid="{1E4FE7DC-2C28-4ACA-BDCD-AA19759F35C9}"/>
    <cellStyle name="SAPBEXheaderItem 5 6 3" xfId="31735" xr:uid="{DD6811DB-64FC-4B47-9A9F-83144D3FAACC}"/>
    <cellStyle name="SAPBEXheaderItem 5 7" xfId="25194" xr:uid="{29834408-CDA0-4548-AE16-1076BD50A1E7}"/>
    <cellStyle name="SAPBEXheaderItem 5 7 2" xfId="36106" xr:uid="{5EE6E361-45A4-48BF-B1C8-A580AF3F753D}"/>
    <cellStyle name="SAPBEXheaderItem 5 8" xfId="15035" xr:uid="{06E6E3DD-EBFE-4E44-8DDA-E6D116ED76EE}"/>
    <cellStyle name="SAPBEXheaderItem 5 9" xfId="28483" xr:uid="{ADFD7E77-B8EF-42A9-BF42-7916F3AE902B}"/>
    <cellStyle name="SAPBEXheaderItem 6" xfId="2880" xr:uid="{0A32DA9E-2631-45E2-B20A-67231FBBC0A4}"/>
    <cellStyle name="SAPBEXheaderItem 6 10" xfId="14287" xr:uid="{11A82BB0-59A3-40D0-8C6E-6A1A86F0D8BF}"/>
    <cellStyle name="SAPBEXheaderItem 6 2" xfId="7753" xr:uid="{CECBB0DB-2A62-48B6-846C-80D9B69A479D}"/>
    <cellStyle name="SAPBEXheaderItem 6 2 2" xfId="10190" xr:uid="{CDB43181-9B8B-4929-9F54-3478B7790494}"/>
    <cellStyle name="SAPBEXheaderItem 6 2 2 2" xfId="21645" xr:uid="{A9E517E5-840F-4F65-BA99-EC686BB5BD6B}"/>
    <cellStyle name="SAPBEXheaderItem 6 2 2 3" xfId="33729" xr:uid="{2508AE97-485F-401D-B9B1-912AC3B3157A}"/>
    <cellStyle name="SAPBEXheaderItem 6 2 3" xfId="10967" xr:uid="{4E3ECDD4-8DB2-47B4-864A-4AA8FF276511}"/>
    <cellStyle name="SAPBEXheaderItem 6 2 3 2" xfId="22422" xr:uid="{5F68F4F7-7C10-49B3-B235-8D05B42EA6BF}"/>
    <cellStyle name="SAPBEXheaderItem 6 2 3 3" xfId="34506" xr:uid="{700C1BFB-9E2A-495A-B9F2-B327FB7C6A90}"/>
    <cellStyle name="SAPBEXheaderItem 6 2 4" xfId="12528" xr:uid="{817D6976-9D52-4559-BAB5-DDF8706FE0A6}"/>
    <cellStyle name="SAPBEXheaderItem 6 2 4 2" xfId="23983" xr:uid="{B784A2EB-4F72-4934-9AC7-C55114083055}"/>
    <cellStyle name="SAPBEXheaderItem 6 2 4 3" xfId="35436" xr:uid="{C0559175-078A-415C-9C85-01E9F6614FAC}"/>
    <cellStyle name="SAPBEXheaderItem 6 2 5" xfId="27460" xr:uid="{6EF38702-F0F2-4D6F-B940-781039461A83}"/>
    <cellStyle name="SAPBEXheaderItem 6 2 5 2" xfId="37695" xr:uid="{FD487AD7-2A94-44B4-8EC4-E4F3BE83A5AA}"/>
    <cellStyle name="SAPBEXheaderItem 6 2 6" xfId="19264" xr:uid="{654DD6EF-0FAC-41A8-AF84-853237D28AFC}"/>
    <cellStyle name="SAPBEXheaderItem 6 2 7" xfId="31378" xr:uid="{1335D493-BBC6-49D5-A8B4-20E7BFF108DF}"/>
    <cellStyle name="SAPBEXheaderItem 6 2 8" xfId="28758" xr:uid="{03885597-92CE-497A-8263-BD729250144E}"/>
    <cellStyle name="SAPBEXheaderItem 6 3" xfId="6322" xr:uid="{0778A835-BE56-40F4-8231-86CDE99BE09C}"/>
    <cellStyle name="SAPBEXheaderItem 6 3 2" xfId="9490" xr:uid="{A5A7D274-C713-4070-92F0-D50F887F90B8}"/>
    <cellStyle name="SAPBEXheaderItem 6 3 2 2" xfId="20945" xr:uid="{6CD86EFA-78A3-4C5B-ADF2-3143BA6DFE91}"/>
    <cellStyle name="SAPBEXheaderItem 6 3 2 3" xfId="33030" xr:uid="{371D3152-2C7D-4B1D-AA7C-A78DA4EA480A}"/>
    <cellStyle name="SAPBEXheaderItem 6 3 3" xfId="4123" xr:uid="{E1764878-B12E-4879-87CA-EA85D98DD767}"/>
    <cellStyle name="SAPBEXheaderItem 6 3 3 2" xfId="15908" xr:uid="{7712283E-36F7-46E9-87D0-2B0B0173E9AB}"/>
    <cellStyle name="SAPBEXheaderItem 6 3 3 3" xfId="28953" xr:uid="{7F77D762-83FE-4740-8F62-F5428130ECF7}"/>
    <cellStyle name="SAPBEXheaderItem 6 3 4" xfId="26274" xr:uid="{31D64897-0A1D-4C25-94E0-9E3E487CC0CC}"/>
    <cellStyle name="SAPBEXheaderItem 6 3 4 2" xfId="36854" xr:uid="{3F0CFDCE-6DF0-43D9-AFFC-C558BDF2BB6B}"/>
    <cellStyle name="SAPBEXheaderItem 6 3 5" xfId="18039" xr:uid="{D97C1E1B-ADB8-4D73-B06E-E15ADDEB0E7C}"/>
    <cellStyle name="SAPBEXheaderItem 6 3 6" xfId="30411" xr:uid="{CF6B17C2-D72D-4029-B388-FD52EF4CC0E1}"/>
    <cellStyle name="SAPBEXheaderItem 6 3 7" xfId="13580" xr:uid="{7722C46A-6772-4585-8587-67CA115627D3}"/>
    <cellStyle name="SAPBEXheaderItem 6 3 8" xfId="30733" xr:uid="{A7546AF8-11A6-475F-A386-D9253A72DBCC}"/>
    <cellStyle name="SAPBEXheaderItem 6 4" xfId="4773" xr:uid="{44900B58-D1D1-4920-A534-E4FF3FB38C78}"/>
    <cellStyle name="SAPBEXheaderItem 6 4 2" xfId="16557" xr:uid="{E03CE03C-DE70-4A9E-B61F-72550A8B3985}"/>
    <cellStyle name="SAPBEXheaderItem 6 4 3" xfId="29264" xr:uid="{D2C41EF8-5A46-40E3-83CA-AC35C8C6F966}"/>
    <cellStyle name="SAPBEXheaderItem 6 5" xfId="8277" xr:uid="{065EBBA6-E17E-4808-8453-8D15794603B6}"/>
    <cellStyle name="SAPBEXheaderItem 6 5 2" xfId="19732" xr:uid="{9E570CCF-EFA6-4713-BAC2-F2E85A842DD1}"/>
    <cellStyle name="SAPBEXheaderItem 6 5 3" xfId="31817" xr:uid="{96E5C3D9-432E-48D3-A336-824EE3D0867D}"/>
    <cellStyle name="SAPBEXheaderItem 6 6" xfId="8791" xr:uid="{4937156F-2CB6-46F7-B16B-59F8D5582CB6}"/>
    <cellStyle name="SAPBEXheaderItem 6 6 2" xfId="20246" xr:uid="{3CAC1716-23CC-4E5D-AD14-284C31012C1B}"/>
    <cellStyle name="SAPBEXheaderItem 6 6 3" xfId="32331" xr:uid="{FDC146F1-5180-4569-8061-F7E64ADFFF02}"/>
    <cellStyle name="SAPBEXheaderItem 6 7" xfId="24832" xr:uid="{9607BBDF-61EC-44C6-91BA-0681BA2DB874}"/>
    <cellStyle name="SAPBEXheaderItem 6 7 2" xfId="35802" xr:uid="{65F2B7BD-C692-4986-9189-40D2C76A5268}"/>
    <cellStyle name="SAPBEXheaderItem 6 8" xfId="14673" xr:uid="{2324C11E-9F49-417C-AA7B-BD0168B1CCD8}"/>
    <cellStyle name="SAPBEXheaderItem 6 9" xfId="28186" xr:uid="{179A5D05-94D4-468A-B626-0AEAD2B95304}"/>
    <cellStyle name="SAPBEXheaderItem 7" xfId="6060" xr:uid="{AF1D84BA-249A-4647-A6F0-4653CAA895DA}"/>
    <cellStyle name="SAPBEXheaderItem 7 2" xfId="7491" xr:uid="{A820101A-CBE2-4D48-BD8A-28A539FFEF1C}"/>
    <cellStyle name="SAPBEXheaderItem 7 2 2" xfId="10071" xr:uid="{99ACE35D-5DC6-4C76-A52F-CAD3E7A1EFF4}"/>
    <cellStyle name="SAPBEXheaderItem 7 2 2 2" xfId="21526" xr:uid="{7F91BE00-D213-46E3-B7CA-92B1188AF558}"/>
    <cellStyle name="SAPBEXheaderItem 7 2 2 3" xfId="33610" xr:uid="{6AC5FC17-4087-4FE3-A586-EAE77963714D}"/>
    <cellStyle name="SAPBEXheaderItem 7 2 3" xfId="10802" xr:uid="{CC3D564A-05CE-4FE1-8E03-0DC0F0AB6788}"/>
    <cellStyle name="SAPBEXheaderItem 7 2 3 2" xfId="22257" xr:uid="{6824B869-4830-4666-B006-DA267FDEBE63}"/>
    <cellStyle name="SAPBEXheaderItem 7 2 3 3" xfId="34341" xr:uid="{56E3D796-AAEC-415E-969C-68281247A9FE}"/>
    <cellStyle name="SAPBEXheaderItem 7 2 4" xfId="12275" xr:uid="{A7880234-BCF4-40FC-B0BC-9F60A8CDEFA2}"/>
    <cellStyle name="SAPBEXheaderItem 7 2 4 2" xfId="23730" xr:uid="{182CC8D8-81F9-45D6-A6C0-D5026E248D18}"/>
    <cellStyle name="SAPBEXheaderItem 7 2 4 3" xfId="35245" xr:uid="{922E3AD3-3F4A-4CEE-8ED9-47BDFE6B1A6A}"/>
    <cellStyle name="SAPBEXheaderItem 7 2 5" xfId="27207" xr:uid="{0309E3EC-E487-4208-8B36-28C9B8A0E9E1}"/>
    <cellStyle name="SAPBEXheaderItem 7 2 5 2" xfId="37506" xr:uid="{3802F330-86D9-4C79-82E4-C8C342166D76}"/>
    <cellStyle name="SAPBEXheaderItem 7 2 6" xfId="19009" xr:uid="{5E7989DD-DA30-48BC-BF21-A91666BE68B5}"/>
    <cellStyle name="SAPBEXheaderItem 7 2 7" xfId="31178" xr:uid="{F7D92704-34F3-42A9-B440-43D0848CC68E}"/>
    <cellStyle name="SAPBEXheaderItem 7 2 8" xfId="31337" xr:uid="{42E19DE3-9D6A-44FF-82B3-E382C104F9CF}"/>
    <cellStyle name="SAPBEXheaderItem 7 3" xfId="9276" xr:uid="{7619F6D5-9584-47B8-9394-317643DEEDD1}"/>
    <cellStyle name="SAPBEXheaderItem 7 3 2" xfId="20731" xr:uid="{9C3F149B-8C15-4BE3-9EB5-AE73C7837171}"/>
    <cellStyle name="SAPBEXheaderItem 7 3 3" xfId="32816" xr:uid="{9EAFFE5A-27E3-4376-BD05-2B4B85E40A24}"/>
    <cellStyle name="SAPBEXheaderItem 7 4" xfId="9227" xr:uid="{BB8A5C04-5238-482E-A0E3-6FD756EF8DB9}"/>
    <cellStyle name="SAPBEXheaderItem 7 4 2" xfId="20682" xr:uid="{24D20132-A629-4403-8ED7-E67BA0B0D70E}"/>
    <cellStyle name="SAPBEXheaderItem 7 4 3" xfId="32767" xr:uid="{8246E9A9-9CF7-484D-A510-44076AB87CE6}"/>
    <cellStyle name="SAPBEXheaderItem 7 5" xfId="26021" xr:uid="{ACB69D14-2F10-4853-84BE-F15A535191A7}"/>
    <cellStyle name="SAPBEXheaderItem 7 5 2" xfId="36664" xr:uid="{6506F4CA-F207-4F82-A276-CFECB2EA6F5D}"/>
    <cellStyle name="SAPBEXheaderItem 7 6" xfId="17782" xr:uid="{CCF36B1A-A9E8-4255-A0BA-3BC515F74265}"/>
    <cellStyle name="SAPBEXheaderItem 7 7" xfId="30208" xr:uid="{99187B34-6397-4354-9586-3605CA2B4A5E}"/>
    <cellStyle name="SAPBEXheaderItem 7 8" xfId="35719" xr:uid="{7B306954-0D0C-4246-B113-9506ABFCD44F}"/>
    <cellStyle name="SAPBEXheaderItem 8" xfId="6608" xr:uid="{625D3966-9CF3-42A4-99B5-D684AF4DE74C}"/>
    <cellStyle name="SAPBEXheaderItem 9" xfId="6979" xr:uid="{BE083C98-1C46-435D-9C84-BD2CC72CD41D}"/>
    <cellStyle name="SAPBEXheaderItem 9 2" xfId="9774" xr:uid="{A47E1A17-687F-4362-B815-7CE8CFEC7173}"/>
    <cellStyle name="SAPBEXheaderItem 9 2 2" xfId="21229" xr:uid="{3FEBE461-E77E-4FF1-85E6-912EF115C58C}"/>
    <cellStyle name="SAPBEXheaderItem 9 2 3" xfId="33314" xr:uid="{C8D4587A-7BD1-4859-8BA0-C01309746DC5}"/>
    <cellStyle name="SAPBEXheaderItem 9 3" xfId="10497" xr:uid="{303482A1-2F1A-4791-B059-614DBDD718DB}"/>
    <cellStyle name="SAPBEXheaderItem 9 3 2" xfId="21952" xr:uid="{50E83CFF-6C5E-4DE3-8674-534DAF0DE2D3}"/>
    <cellStyle name="SAPBEXheaderItem 9 3 3" xfId="34036" xr:uid="{90A5E8AB-A731-49C7-8C43-22BE808A7AAA}"/>
    <cellStyle name="SAPBEXheaderItem 9 4" xfId="11839" xr:uid="{46002B54-1054-4C29-AA97-26FA39813471}"/>
    <cellStyle name="SAPBEXheaderItem 9 4 2" xfId="23294" xr:uid="{FF013F0D-86FF-447B-AACA-857E14DEC74C}"/>
    <cellStyle name="SAPBEXheaderItem 9 4 3" xfId="34946" xr:uid="{6ED2FBA9-1F9F-49D4-9907-CEE12FC601E0}"/>
    <cellStyle name="SAPBEXheaderItem 9 5" xfId="26704" xr:uid="{7351B21B-B578-4760-BB7F-1737DA2614C6}"/>
    <cellStyle name="SAPBEXheaderItem 9 5 2" xfId="37143" xr:uid="{60170235-ED71-4441-9B80-EA82613C79C5}"/>
    <cellStyle name="SAPBEXheaderItem 9 6" xfId="18545" xr:uid="{1C9D8568-32F4-41CC-A30D-B074F4E7833A}"/>
    <cellStyle name="SAPBEXheaderItem 9 7" xfId="30806" xr:uid="{F0CA5150-DCB8-4AAF-B169-6CB068842E65}"/>
    <cellStyle name="SAPBEXheaderItem 9 8" xfId="29597" xr:uid="{A1DE2870-1751-488F-AFB8-A8C5B5A1742B}"/>
    <cellStyle name="SAPBEXheaderItem_0910 GSO Capex RRP - Final (Detail) v2 220710" xfId="2273" xr:uid="{07EE80A0-51B8-4F95-8370-1F13B5E15719}"/>
    <cellStyle name="SAPBEXheaderText" xfId="2274" xr:uid="{F5EC003C-D306-4BBE-943D-EF55E2DCF652}"/>
    <cellStyle name="SAPBEXheaderText 10" xfId="5495" xr:uid="{D221BB27-B2B6-4C56-8EDB-7916C56A3612}"/>
    <cellStyle name="SAPBEXheaderText 10 2" xfId="8826" xr:uid="{B7A269CA-D7D4-4C46-A80A-5A32AC03F422}"/>
    <cellStyle name="SAPBEXheaderText 10 2 2" xfId="20281" xr:uid="{835FE7EB-2BBF-4DB8-8FD9-A930E2BC2734}"/>
    <cellStyle name="SAPBEXheaderText 10 2 3" xfId="32366" xr:uid="{47109666-6F56-4246-BC90-349D129BEB55}"/>
    <cellStyle name="SAPBEXheaderText 10 3" xfId="9670" xr:uid="{D99194A5-5D35-41EE-AB58-A3D716AA29DC}"/>
    <cellStyle name="SAPBEXheaderText 10 3 2" xfId="21125" xr:uid="{79EF23B6-7ADD-4EC0-AE61-943D27935C49}"/>
    <cellStyle name="SAPBEXheaderText 10 3 3" xfId="33210" xr:uid="{0F0FD57A-77F9-445C-A18F-7E03E51ED0AF}"/>
    <cellStyle name="SAPBEXheaderText 10 4" xfId="25554" xr:uid="{08E6D143-3D09-4CF1-BFEB-9A6988417070}"/>
    <cellStyle name="SAPBEXheaderText 10 4 2" xfId="36339" xr:uid="{15490107-3420-4515-8A35-6D2E842D7696}"/>
    <cellStyle name="SAPBEXheaderText 10 5" xfId="17279" xr:uid="{DC6E2C92-8C25-4F9F-AEFF-83B269D1ACB6}"/>
    <cellStyle name="SAPBEXheaderText 10 6" xfId="29795" xr:uid="{8B312303-416F-403E-8FB7-9BFF7AC9BE1A}"/>
    <cellStyle name="SAPBEXheaderText 10 7" xfId="36148" xr:uid="{DF4E7F12-F2B4-41DC-96B8-8B1B058A6DF1}"/>
    <cellStyle name="SAPBEXheaderText 10 8" xfId="30625" xr:uid="{A4BB521B-E716-47D6-BC4D-4E3EF17FB23C}"/>
    <cellStyle name="SAPBEXheaderText 11" xfId="4215" xr:uid="{D78F9DC6-E79D-47C6-8053-C0BFE1AF22BF}"/>
    <cellStyle name="SAPBEXheaderText 11 2" xfId="16000" xr:uid="{38CCBFCE-D2AD-4019-ADCB-9C64BE5027DB}"/>
    <cellStyle name="SAPBEXheaderText 11 3" xfId="29045" xr:uid="{5733542B-3496-44D1-A4C7-A82B80D04436}"/>
    <cellStyle name="SAPBEXheaderText 12" xfId="3978" xr:uid="{6BB1BEB5-BAD7-4301-AE00-7F7AE89C5CE4}"/>
    <cellStyle name="SAPBEXheaderText 12 2" xfId="15764" xr:uid="{FA092147-8159-438C-BEA5-E68E12543B21}"/>
    <cellStyle name="SAPBEXheaderText 12 3" xfId="28809" xr:uid="{6B3E4264-86E9-46C2-9D1F-5A55DFA8ADC2}"/>
    <cellStyle name="SAPBEXheaderText 13" xfId="24298" xr:uid="{1A02E524-A16E-46BA-83DB-F66A1400D233}"/>
    <cellStyle name="SAPBEXheaderText 13 2" xfId="35603" xr:uid="{1804241A-66F6-4CBA-8E55-9E6ACF7634CC}"/>
    <cellStyle name="SAPBEXheaderText 14" xfId="14113" xr:uid="{3E593620-B747-4AD0-8DF5-62C45FC65D69}"/>
    <cellStyle name="SAPBEXheaderText 15" xfId="27976" xr:uid="{74A6526E-47CD-49A8-A31F-55FD489FD6C9}"/>
    <cellStyle name="SAPBEXheaderText 2" xfId="2275" xr:uid="{30D9739D-223F-4915-8D0A-EEBC76C4E220}"/>
    <cellStyle name="SAPBEXheaderText 3" xfId="2942" xr:uid="{B4AAF088-7FAF-443A-A398-090954C92292}"/>
    <cellStyle name="SAPBEXheaderText 3 10" xfId="13964" xr:uid="{ED944FA2-700E-46F2-A08E-5D9DCE500811}"/>
    <cellStyle name="SAPBEXheaderText 3 2" xfId="7202" xr:uid="{85202B7E-41A4-4DED-96E3-E9908EC75787}"/>
    <cellStyle name="SAPBEXheaderText 3 2 2" xfId="9925" xr:uid="{148F751E-DBA6-488C-8915-A277439A1CD8}"/>
    <cellStyle name="SAPBEXheaderText 3 2 2 2" xfId="21380" xr:uid="{D8F67C55-CE9C-4FDF-B2FF-CF6119B41102}"/>
    <cellStyle name="SAPBEXheaderText 3 2 2 3" xfId="33465" xr:uid="{30FDC4A7-4B6E-496A-96B7-5E9C9A8B774F}"/>
    <cellStyle name="SAPBEXheaderText 3 2 3" xfId="10605" xr:uid="{5F0B2114-3458-4506-A7C6-872F1EE2314B}"/>
    <cellStyle name="SAPBEXheaderText 3 2 3 2" xfId="22060" xr:uid="{A33F272C-EB70-4760-922C-B7AF1126B6D3}"/>
    <cellStyle name="SAPBEXheaderText 3 2 3 3" xfId="34144" xr:uid="{4D4E357A-9F42-4ED2-9422-1396F28AD80A}"/>
    <cellStyle name="SAPBEXheaderText 3 2 4" xfId="12001" xr:uid="{F959D7E1-8A5F-4310-A11F-783573D7ED5B}"/>
    <cellStyle name="SAPBEXheaderText 3 2 4 2" xfId="23456" xr:uid="{FC6A384D-3CFC-4A8A-97DC-6326C5DA3DFA}"/>
    <cellStyle name="SAPBEXheaderText 3 2 4 3" xfId="35042" xr:uid="{BDA4ABDF-CE04-420F-A3B5-13D42F615A09}"/>
    <cellStyle name="SAPBEXheaderText 3 2 5" xfId="26918" xr:uid="{F0050E3D-F3F9-4B62-857C-12A0AC2E76F6}"/>
    <cellStyle name="SAPBEXheaderText 3 2 5 2" xfId="37289" xr:uid="{C8233680-E113-46A1-8A1E-F9EF90692100}"/>
    <cellStyle name="SAPBEXheaderText 3 2 6" xfId="18730" xr:uid="{8750F316-5A72-465A-B51E-30E636797D4D}"/>
    <cellStyle name="SAPBEXheaderText 3 2 7" xfId="30961" xr:uid="{861A3784-2A6D-4316-811B-0C5B224EE7F0}"/>
    <cellStyle name="SAPBEXheaderText 3 2 8" xfId="13676" xr:uid="{ACF7CE7F-D131-4983-A124-51DCED5F2540}"/>
    <cellStyle name="SAPBEXheaderText 3 3" xfId="5769" xr:uid="{2E422A13-CBF4-4ED5-87DE-42880E8D2AEE}"/>
    <cellStyle name="SAPBEXheaderText 3 3 2" xfId="9031" xr:uid="{5DF1190D-1355-4D7B-AF53-CB06DD72D48E}"/>
    <cellStyle name="SAPBEXheaderText 3 3 2 2" xfId="20486" xr:uid="{ED9E8E33-3351-4D09-9E71-8634BFA8219D}"/>
    <cellStyle name="SAPBEXheaderText 3 3 2 3" xfId="32571" xr:uid="{A4EF1ECF-22F1-45F4-B2CC-33679D43617F}"/>
    <cellStyle name="SAPBEXheaderText 3 3 3" xfId="4080" xr:uid="{DC99E9F4-2B79-4B8A-844E-273CE55745E5}"/>
    <cellStyle name="SAPBEXheaderText 3 3 3 2" xfId="15865" xr:uid="{3DE481F6-E56B-4DB3-8164-60B706F83C9D}"/>
    <cellStyle name="SAPBEXheaderText 3 3 3 3" xfId="28910" xr:uid="{A9B21A03-CAA2-4C24-A2AF-D76E5BD7FD65}"/>
    <cellStyle name="SAPBEXheaderText 3 3 4" xfId="25747" xr:uid="{E2AE88F7-F2B7-4189-8E03-4C769E9C4CF8}"/>
    <cellStyle name="SAPBEXheaderText 3 3 4 2" xfId="36463" xr:uid="{78BCC0F1-D4CE-49B2-9CA5-65E783E32165}"/>
    <cellStyle name="SAPBEXheaderText 3 3 5" xfId="17504" xr:uid="{E3BCCF1D-DECD-458E-84FB-474DAA461212}"/>
    <cellStyle name="SAPBEXheaderText 3 3 6" xfId="29989" xr:uid="{4DB886D2-8489-4F95-BB54-73C01AD68247}"/>
    <cellStyle name="SAPBEXheaderText 3 3 7" xfId="34735" xr:uid="{AF48A9A5-A6E1-4592-A1AD-C2E1FFBDB6F5}"/>
    <cellStyle name="SAPBEXheaderText 3 3 8" xfId="18704" xr:uid="{D3E58F29-EC77-4D0A-A3B6-9E5ED0A7A37F}"/>
    <cellStyle name="SAPBEXheaderText 3 4" xfId="4835" xr:uid="{AD032589-D174-45A6-9BFE-211531B75C3D}"/>
    <cellStyle name="SAPBEXheaderText 3 4 2" xfId="16619" xr:uid="{93D23600-0026-492F-A937-6F8732AF0E9C}"/>
    <cellStyle name="SAPBEXheaderText 3 4 3" xfId="29326" xr:uid="{1C8CFD21-5F71-4778-8BAB-B4EDF83F275D}"/>
    <cellStyle name="SAPBEXheaderText 3 5" xfId="8339" xr:uid="{BAEBB363-BD92-4176-AC0F-123A2760D8F8}"/>
    <cellStyle name="SAPBEXheaderText 3 5 2" xfId="19794" xr:uid="{81002852-CDEA-45B3-9249-944637DCE2C7}"/>
    <cellStyle name="SAPBEXheaderText 3 5 3" xfId="31879" xr:uid="{48885AF1-3263-4FB7-96CA-48AF1B163A5C}"/>
    <cellStyle name="SAPBEXheaderText 3 6" xfId="8675" xr:uid="{BFC96B37-C15A-4394-8944-AECD6C69EC09}"/>
    <cellStyle name="SAPBEXheaderText 3 6 2" xfId="20130" xr:uid="{C94FB886-4DF9-491F-8BD0-F363836D4CF3}"/>
    <cellStyle name="SAPBEXheaderText 3 6 3" xfId="32215" xr:uid="{3FBCA65D-8F5A-4F15-ABC3-B694FAF6BCF2}"/>
    <cellStyle name="SAPBEXheaderText 3 7" xfId="24894" xr:uid="{74E34F91-D47E-493B-A877-784A56DA2A82}"/>
    <cellStyle name="SAPBEXheaderText 3 7 2" xfId="35864" xr:uid="{F76CEFEB-22E9-4BFF-BE46-9D1DFF27E6D2}"/>
    <cellStyle name="SAPBEXheaderText 3 8" xfId="14735" xr:uid="{76374D7F-6146-4A65-8B7B-A208B0607BA8}"/>
    <cellStyle name="SAPBEXheaderText 3 9" xfId="28248" xr:uid="{8B630016-F2B3-49CE-B7EF-ACD83646C6A1}"/>
    <cellStyle name="SAPBEXheaderText 4" xfId="3361" xr:uid="{4C412EB4-2146-47C5-9FAA-E7A53542C84D}"/>
    <cellStyle name="SAPBEXheaderText 4 10" xfId="14024" xr:uid="{466C5FC6-9967-4F6A-949C-3BCACACF16BD}"/>
    <cellStyle name="SAPBEXheaderText 4 2" xfId="7313" xr:uid="{DB0C17E2-81D1-4503-9DE2-CDF406BBBFB3}"/>
    <cellStyle name="SAPBEXheaderText 4 2 2" xfId="9986" xr:uid="{4E471659-697C-4770-809C-61F2DA0F0653}"/>
    <cellStyle name="SAPBEXheaderText 4 2 2 2" xfId="21441" xr:uid="{7D437934-FB57-480D-BD27-54871C89DD1C}"/>
    <cellStyle name="SAPBEXheaderText 4 2 2 3" xfId="33526" xr:uid="{C274E9E2-6B4C-4715-92B0-0E0B887A247D}"/>
    <cellStyle name="SAPBEXheaderText 4 2 3" xfId="10713" xr:uid="{AD0A3BBB-B7F3-4251-AA51-CCA70769D945}"/>
    <cellStyle name="SAPBEXheaderText 4 2 3 2" xfId="22168" xr:uid="{3711FFC0-62C2-4B56-A286-860E0E0C402C}"/>
    <cellStyle name="SAPBEXheaderText 4 2 3 3" xfId="34252" xr:uid="{FA204554-492B-401C-B57D-29304C7DB5F1}"/>
    <cellStyle name="SAPBEXheaderText 4 2 4" xfId="12097" xr:uid="{DD68DAED-CAC9-4CD8-A51F-C1851AF25377}"/>
    <cellStyle name="SAPBEXheaderText 4 2 4 2" xfId="23552" xr:uid="{83EFED5A-FF9C-4A91-A168-E478C7AEC360}"/>
    <cellStyle name="SAPBEXheaderText 4 2 4 3" xfId="35136" xr:uid="{BE42BDDE-FE40-4770-A885-732800F0045A}"/>
    <cellStyle name="SAPBEXheaderText 4 2 5" xfId="27029" xr:uid="{866E703D-A183-4615-A180-389FCC8427A9}"/>
    <cellStyle name="SAPBEXheaderText 4 2 5 2" xfId="37398" xr:uid="{65592D46-AE2A-477E-9AFB-E4C7E5298D5E}"/>
    <cellStyle name="SAPBEXheaderText 4 2 6" xfId="18831" xr:uid="{F79C1F20-8484-494D-A04A-2DF55A19238D}"/>
    <cellStyle name="SAPBEXheaderText 4 2 7" xfId="31070" xr:uid="{4CFDB7D5-8F34-453F-B582-215C81E158F5}"/>
    <cellStyle name="SAPBEXheaderText 4 2 8" xfId="18705" xr:uid="{B99CEF05-498B-4911-B36E-C4CEE9C8EFA4}"/>
    <cellStyle name="SAPBEXheaderText 4 3" xfId="5881" xr:uid="{41F439DF-2B2A-4884-840B-A5074B7F982C}"/>
    <cellStyle name="SAPBEXheaderText 4 3 2" xfId="9141" xr:uid="{C796AADF-006D-4C5F-BE4D-F2461751D3FB}"/>
    <cellStyle name="SAPBEXheaderText 4 3 2 2" xfId="20596" xr:uid="{D7171CD4-94B0-4186-B665-FD7EDD4E84AC}"/>
    <cellStyle name="SAPBEXheaderText 4 3 2 3" xfId="32681" xr:uid="{7D53BDDB-37E7-4074-9DA9-9ABB4D1CFE78}"/>
    <cellStyle name="SAPBEXheaderText 4 3 3" xfId="8179" xr:uid="{137BDB06-2117-45C6-903A-EB0F99F12671}"/>
    <cellStyle name="SAPBEXheaderText 4 3 3 2" xfId="19634" xr:uid="{A3B3323C-D961-452E-BD7B-7E2C8C3B75A7}"/>
    <cellStyle name="SAPBEXheaderText 4 3 3 3" xfId="31719" xr:uid="{9C653200-2862-4374-A835-E4E311E2237A}"/>
    <cellStyle name="SAPBEXheaderText 4 3 4" xfId="25843" xr:uid="{98936F28-9C4E-4E7B-94DA-8A4D77519293}"/>
    <cellStyle name="SAPBEXheaderText 4 3 4 2" xfId="36558" xr:uid="{DD8937C9-99DF-46C7-81FB-F848FA358471}"/>
    <cellStyle name="SAPBEXheaderText 4 3 5" xfId="17604" xr:uid="{C7C9F4AE-389E-4399-A6C1-AFC74BA34144}"/>
    <cellStyle name="SAPBEXheaderText 4 3 6" xfId="30099" xr:uid="{F735AF44-E252-4C7A-AE62-4FDBE711A469}"/>
    <cellStyle name="SAPBEXheaderText 4 3 7" xfId="34696" xr:uid="{396C0730-5820-4A81-863D-0B4CC76860D4}"/>
    <cellStyle name="SAPBEXheaderText 4 3 8" xfId="28654" xr:uid="{1F07EDFB-3D6F-4EAF-8EED-F16903861ACB}"/>
    <cellStyle name="SAPBEXheaderText 4 4" xfId="5252" xr:uid="{0514822E-5D03-4931-8E44-45AC38A8CF47}"/>
    <cellStyle name="SAPBEXheaderText 4 4 2" xfId="17036" xr:uid="{EA4CF0E0-B09E-467A-9C92-9F16580956EF}"/>
    <cellStyle name="SAPBEXheaderText 4 4 3" xfId="29619" xr:uid="{B9C64928-D1E8-49FC-A8D8-D14457ABEEFF}"/>
    <cellStyle name="SAPBEXheaderText 4 5" xfId="8678" xr:uid="{17FA82AB-2CF4-4CD5-A1AE-7CFFAF6C8CDA}"/>
    <cellStyle name="SAPBEXheaderText 4 5 2" xfId="20133" xr:uid="{408D06B7-1B93-4D3A-ADDA-B003DF716DC4}"/>
    <cellStyle name="SAPBEXheaderText 4 5 3" xfId="32218" xr:uid="{62911494-7823-4895-9DB2-96D7F31CE127}"/>
    <cellStyle name="SAPBEXheaderText 4 6" xfId="9743" xr:uid="{3B3747EF-458F-4569-9811-22753EAE1684}"/>
    <cellStyle name="SAPBEXheaderText 4 6 2" xfId="21198" xr:uid="{6B76C4F1-19E4-44C9-93D6-8331340E5130}"/>
    <cellStyle name="SAPBEXheaderText 4 6 3" xfId="33283" xr:uid="{D655FA94-AE95-4226-A962-EBE054EBE26E}"/>
    <cellStyle name="SAPBEXheaderText 4 7" xfId="25311" xr:uid="{A9DD2844-14BF-4C4E-86C4-E08CD8971ECD}"/>
    <cellStyle name="SAPBEXheaderText 4 7 2" xfId="36157" xr:uid="{92EDDB8E-23C9-49E8-99CD-6BA55F0B828A}"/>
    <cellStyle name="SAPBEXheaderText 4 8" xfId="15153" xr:uid="{5B0E9457-7E61-4EA7-B383-409FC9766E14}"/>
    <cellStyle name="SAPBEXheaderText 4 9" xfId="28536" xr:uid="{9FD5682C-9586-4943-BED4-977E4930CA0D}"/>
    <cellStyle name="SAPBEXheaderText 5" xfId="3242" xr:uid="{E4BD168D-4382-4395-A3B8-99BE8B79C553}"/>
    <cellStyle name="SAPBEXheaderText 5 10" xfId="27840" xr:uid="{EE930B00-556C-4A8E-82C7-41B4AEE51578}"/>
    <cellStyle name="SAPBEXheaderText 5 2" xfId="7570" xr:uid="{38AD5966-FD36-4C8A-9EF0-887E3B8BF336}"/>
    <cellStyle name="SAPBEXheaderText 5 2 2" xfId="10107" xr:uid="{B199ECBA-7F97-4C99-ADC8-D6C6C5E4BC0F}"/>
    <cellStyle name="SAPBEXheaderText 5 2 2 2" xfId="21562" xr:uid="{E4EE4150-C636-4AB4-B7ED-3AB3D780AA85}"/>
    <cellStyle name="SAPBEXheaderText 5 2 2 3" xfId="33646" xr:uid="{AA6C2569-F944-4C2A-BEBC-211978E92936}"/>
    <cellStyle name="SAPBEXheaderText 5 2 3" xfId="10881" xr:uid="{401460DD-BF03-49A0-BDAE-0B980703358E}"/>
    <cellStyle name="SAPBEXheaderText 5 2 3 2" xfId="22336" xr:uid="{8B009B94-7394-42F2-ABE1-355927C78414}"/>
    <cellStyle name="SAPBEXheaderText 5 2 3 3" xfId="34420" xr:uid="{4522CFAF-62A2-48D9-8AAC-1CBAF7A294C7}"/>
    <cellStyle name="SAPBEXheaderText 5 2 4" xfId="12354" xr:uid="{5DBADBAD-D60A-4FA1-9007-39FC65D16B1F}"/>
    <cellStyle name="SAPBEXheaderText 5 2 4 2" xfId="23809" xr:uid="{40094596-A0B7-4B5A-A8E9-1AE6D0A015C7}"/>
    <cellStyle name="SAPBEXheaderText 5 2 4 3" xfId="35324" xr:uid="{A9BE0CBC-1503-4261-9112-87781C268EF0}"/>
    <cellStyle name="SAPBEXheaderText 5 2 5" xfId="27286" xr:uid="{3E37BBE9-C45B-475C-BE08-E27F0E0102EF}"/>
    <cellStyle name="SAPBEXheaderText 5 2 5 2" xfId="37585" xr:uid="{10B296CC-7927-4354-8B3D-55935A387212}"/>
    <cellStyle name="SAPBEXheaderText 5 2 6" xfId="19088" xr:uid="{CDC6C9E0-C5FA-43D4-BCB3-F22594365B77}"/>
    <cellStyle name="SAPBEXheaderText 5 2 7" xfId="31257" xr:uid="{DEFA3E11-575B-4A6E-8877-91DF156DCE26}"/>
    <cellStyle name="SAPBEXheaderText 5 2 8" xfId="34699" xr:uid="{39AC2306-3004-43AD-AF16-48182543F541}"/>
    <cellStyle name="SAPBEXheaderText 5 3" xfId="6139" xr:uid="{013A07FE-9772-432A-ABFD-C297F00348DB}"/>
    <cellStyle name="SAPBEXheaderText 5 3 2" xfId="9355" xr:uid="{C927DB84-4B8B-4DF9-9F42-F8AC8EF3EE77}"/>
    <cellStyle name="SAPBEXheaderText 5 3 2 2" xfId="20810" xr:uid="{BB205043-F698-49B1-AF92-7A7297315CBC}"/>
    <cellStyle name="SAPBEXheaderText 5 3 2 3" xfId="32895" xr:uid="{8579F3A9-54E5-47D1-AA1F-2C96CAB278EA}"/>
    <cellStyle name="SAPBEXheaderText 5 3 3" xfId="9423" xr:uid="{A18CD49E-6D75-4EF1-B608-A1A71A0C8619}"/>
    <cellStyle name="SAPBEXheaderText 5 3 3 2" xfId="20878" xr:uid="{4A605255-DC84-4E1A-A083-2662355F3120}"/>
    <cellStyle name="SAPBEXheaderText 5 3 3 3" xfId="32963" xr:uid="{5AF4E7F4-70F5-4796-912F-3734E4426BD1}"/>
    <cellStyle name="SAPBEXheaderText 5 3 4" xfId="26100" xr:uid="{931C69C3-1381-4EA2-92F8-DC220011476F}"/>
    <cellStyle name="SAPBEXheaderText 5 3 4 2" xfId="36743" xr:uid="{09A464E7-D4F1-45BC-A2F9-577603E68054}"/>
    <cellStyle name="SAPBEXheaderText 5 3 5" xfId="17861" xr:uid="{F9C7DB34-F5B7-4D71-8F32-41DD39C10531}"/>
    <cellStyle name="SAPBEXheaderText 5 3 6" xfId="30287" xr:uid="{5C50706E-6FB7-48AF-BA17-0750E592D360}"/>
    <cellStyle name="SAPBEXheaderText 5 3 7" xfId="31547" xr:uid="{312874E7-CDCE-4EBF-94E8-B7BADDBF8527}"/>
    <cellStyle name="SAPBEXheaderText 5 3 8" xfId="29602" xr:uid="{A4842F4A-2518-486F-9E47-4F6F088FDCF2}"/>
    <cellStyle name="SAPBEXheaderText 5 4" xfId="5134" xr:uid="{4536ED97-BBAA-467A-8C6B-FB2F927C96CA}"/>
    <cellStyle name="SAPBEXheaderText 5 4 2" xfId="16918" xr:uid="{B2889D18-7F19-4472-8334-BCA03C8184E4}"/>
    <cellStyle name="SAPBEXheaderText 5 4 3" xfId="29566" xr:uid="{FB307A67-CB77-45CB-BA1E-D2329F9AE559}"/>
    <cellStyle name="SAPBEXheaderText 5 5" xfId="8599" xr:uid="{2EBAE8CF-C47F-4BF0-863F-BFB40455C8B2}"/>
    <cellStyle name="SAPBEXheaderText 5 5 2" xfId="20054" xr:uid="{5A06A355-3CA8-4DC0-8F45-C62AB40CFA23}"/>
    <cellStyle name="SAPBEXheaderText 5 5 3" xfId="32139" xr:uid="{EBEE3DBF-09BB-4748-8DF0-D9F5D76F90B5}"/>
    <cellStyle name="SAPBEXheaderText 5 6" xfId="10044" xr:uid="{AAAEB255-A590-4802-95AB-0CB6A8CD11FF}"/>
    <cellStyle name="SAPBEXheaderText 5 6 2" xfId="21499" xr:uid="{9A0E5D24-0F83-49A8-83AF-AC85C502F61F}"/>
    <cellStyle name="SAPBEXheaderText 5 6 3" xfId="33583" xr:uid="{F01F4EF6-2719-4069-9819-4D27D207B5BD}"/>
    <cellStyle name="SAPBEXheaderText 5 7" xfId="25193" xr:uid="{16292623-93B0-48C7-BD85-A4B073553105}"/>
    <cellStyle name="SAPBEXheaderText 5 7 2" xfId="36105" xr:uid="{95F11E62-A947-45C8-A0BD-C5DCCCFE82A5}"/>
    <cellStyle name="SAPBEXheaderText 5 8" xfId="15034" xr:uid="{418F55A5-D9D4-4412-88CB-43661FD20EFF}"/>
    <cellStyle name="SAPBEXheaderText 5 9" xfId="28482" xr:uid="{C002B89E-C91A-422F-A51F-E5C7A03005B7}"/>
    <cellStyle name="SAPBEXheaderText 6" xfId="3112" xr:uid="{1D42C510-1F27-420D-8AA4-F97907EB2040}"/>
    <cellStyle name="SAPBEXheaderText 6 10" xfId="14041" xr:uid="{C5578A9C-2B9F-472C-B972-31E109D54475}"/>
    <cellStyle name="SAPBEXheaderText 6 2" xfId="7754" xr:uid="{27455679-8614-4969-B081-E867E127978C}"/>
    <cellStyle name="SAPBEXheaderText 6 2 2" xfId="10191" xr:uid="{13E14821-ABE9-4C3F-95E8-4EC87C10659E}"/>
    <cellStyle name="SAPBEXheaderText 6 2 2 2" xfId="21646" xr:uid="{AF0633C1-8BC3-462B-96F1-B1C05B4BC8FB}"/>
    <cellStyle name="SAPBEXheaderText 6 2 2 3" xfId="33730" xr:uid="{F186E63A-27F8-4341-BEDA-C6B85F91F6E8}"/>
    <cellStyle name="SAPBEXheaderText 6 2 3" xfId="10968" xr:uid="{57DF2C85-DED5-4F95-BD46-CFFE52B6ADC1}"/>
    <cellStyle name="SAPBEXheaderText 6 2 3 2" xfId="22423" xr:uid="{5A595847-FCB3-4C56-ABA3-86474A42A51B}"/>
    <cellStyle name="SAPBEXheaderText 6 2 3 3" xfId="34507" xr:uid="{15135FF0-DC36-4687-8295-19253D891385}"/>
    <cellStyle name="SAPBEXheaderText 6 2 4" xfId="12529" xr:uid="{D546F200-8BCF-4774-AC16-A7E65F389D45}"/>
    <cellStyle name="SAPBEXheaderText 6 2 4 2" xfId="23984" xr:uid="{C8FE3FD0-3520-477C-BE05-21A047C501D2}"/>
    <cellStyle name="SAPBEXheaderText 6 2 4 3" xfId="35437" xr:uid="{5EAE9DC7-60F0-48D2-87D1-457252D367F6}"/>
    <cellStyle name="SAPBEXheaderText 6 2 5" xfId="27461" xr:uid="{E6F1F61E-8803-4ED0-B437-072D3AA85EB0}"/>
    <cellStyle name="SAPBEXheaderText 6 2 5 2" xfId="37696" xr:uid="{BA314D8E-0685-42A5-A1A2-771E747636AA}"/>
    <cellStyle name="SAPBEXheaderText 6 2 6" xfId="19265" xr:uid="{8F8E7146-8AE4-4A22-AA3B-BC05415993E6}"/>
    <cellStyle name="SAPBEXheaderText 6 2 7" xfId="31379" xr:uid="{D213CFDD-8A79-4C6E-8453-241185F8FF02}"/>
    <cellStyle name="SAPBEXheaderText 6 2 8" xfId="36230" xr:uid="{B300894F-74FC-41E0-9C2C-D5701918EE93}"/>
    <cellStyle name="SAPBEXheaderText 6 3" xfId="6323" xr:uid="{03759667-BF12-4A78-84F2-A9E3ECBEE50C}"/>
    <cellStyle name="SAPBEXheaderText 6 3 2" xfId="9491" xr:uid="{513F4D7B-B3BF-40CF-B35F-4287A7B00433}"/>
    <cellStyle name="SAPBEXheaderText 6 3 2 2" xfId="20946" xr:uid="{22F46730-4843-4A9D-A807-5E869B5699E3}"/>
    <cellStyle name="SAPBEXheaderText 6 3 2 3" xfId="33031" xr:uid="{420596DD-400B-4EDC-A87E-D65AEE800DE6}"/>
    <cellStyle name="SAPBEXheaderText 6 3 3" xfId="4124" xr:uid="{5B1C3746-481B-4020-BF8F-435F09DBBCCD}"/>
    <cellStyle name="SAPBEXheaderText 6 3 3 2" xfId="15909" xr:uid="{8061A1B1-9F83-4809-904A-ED2415FCA4F2}"/>
    <cellStyle name="SAPBEXheaderText 6 3 3 3" xfId="28954" xr:uid="{4C2261E9-74EF-4EA1-8926-FF8A88ABC854}"/>
    <cellStyle name="SAPBEXheaderText 6 3 4" xfId="26275" xr:uid="{B3355760-6B34-4EF0-A8F3-6ADC580DFA4F}"/>
    <cellStyle name="SAPBEXheaderText 6 3 4 2" xfId="36855" xr:uid="{D6B4C03B-4F75-46DB-B119-F05C9ACFB562}"/>
    <cellStyle name="SAPBEXheaderText 6 3 5" xfId="18040" xr:uid="{C9C52887-61D2-4D8A-A47B-523CE5576236}"/>
    <cellStyle name="SAPBEXheaderText 6 3 6" xfId="30412" xr:uid="{31239B76-F907-43B4-96CE-EDABB0F20F0B}"/>
    <cellStyle name="SAPBEXheaderText 6 3 7" xfId="35942" xr:uid="{0A026AF7-AA99-4CA5-8792-C660924FE25A}"/>
    <cellStyle name="SAPBEXheaderText 6 3 8" xfId="13921" xr:uid="{F05F9CEA-9127-495F-BA65-26F1DFD0E4CA}"/>
    <cellStyle name="SAPBEXheaderText 6 4" xfId="5005" xr:uid="{59803AF4-3BB5-4BD2-ABD6-578B96B3F7B2}"/>
    <cellStyle name="SAPBEXheaderText 6 4 2" xfId="16789" xr:uid="{29EC4B99-BF90-489F-A700-63B4BC6F7AF0}"/>
    <cellStyle name="SAPBEXheaderText 6 4 3" xfId="29437" xr:uid="{878A2C66-9F58-486F-B696-A5D3CD8F3BD0}"/>
    <cellStyle name="SAPBEXheaderText 6 5" xfId="8470" xr:uid="{53326C56-8539-4C9D-9F55-FC5404724AC3}"/>
    <cellStyle name="SAPBEXheaderText 6 5 2" xfId="19925" xr:uid="{CB097882-BEDD-4E03-80F3-1DFDEAFBA9A5}"/>
    <cellStyle name="SAPBEXheaderText 6 5 3" xfId="32010" xr:uid="{1F8C7C36-EFE8-432C-BC3C-4B8DA8B56C8C}"/>
    <cellStyle name="SAPBEXheaderText 6 6" xfId="8201" xr:uid="{A6CCCFE5-81E5-4C48-AB69-E4695B3E19C8}"/>
    <cellStyle name="SAPBEXheaderText 6 6 2" xfId="19656" xr:uid="{471C23F8-DC0C-4187-95FB-613150C2DCDB}"/>
    <cellStyle name="SAPBEXheaderText 6 6 3" xfId="31741" xr:uid="{A5DFD27B-83D1-449F-A41F-E658558AFBF2}"/>
    <cellStyle name="SAPBEXheaderText 6 7" xfId="25064" xr:uid="{60D53B83-9792-4758-84C5-7A9BBD47226E}"/>
    <cellStyle name="SAPBEXheaderText 6 7 2" xfId="35976" xr:uid="{F524B763-92CF-4F60-9B0D-3795213973F9}"/>
    <cellStyle name="SAPBEXheaderText 6 8" xfId="14905" xr:uid="{BED4998B-016D-4E63-ACDB-1F584DDCD08E}"/>
    <cellStyle name="SAPBEXheaderText 6 9" xfId="28353" xr:uid="{3D28958C-9504-431E-AAEA-619798C1617B}"/>
    <cellStyle name="SAPBEXheaderText 7" xfId="6061" xr:uid="{A7EBD173-8B63-4C4E-8BA2-AE74C9E66D5D}"/>
    <cellStyle name="SAPBEXheaderText 7 2" xfId="7492" xr:uid="{1BEFD2DA-4A9A-4623-925E-818A44AED232}"/>
    <cellStyle name="SAPBEXheaderText 7 2 2" xfId="10072" xr:uid="{70C5DB29-CBA0-45ED-BF62-2F724B562752}"/>
    <cellStyle name="SAPBEXheaderText 7 2 2 2" xfId="21527" xr:uid="{D69AB950-AEEB-4143-9714-111035446CF8}"/>
    <cellStyle name="SAPBEXheaderText 7 2 2 3" xfId="33611" xr:uid="{34F41509-A18A-485B-82F8-3FEC13E3DE75}"/>
    <cellStyle name="SAPBEXheaderText 7 2 3" xfId="10803" xr:uid="{0CD1C519-871F-4749-B76F-E11B48803350}"/>
    <cellStyle name="SAPBEXheaderText 7 2 3 2" xfId="22258" xr:uid="{6DDA2FB4-4E00-4BF8-8320-07506B5AF5F8}"/>
    <cellStyle name="SAPBEXheaderText 7 2 3 3" xfId="34342" xr:uid="{EA8DA2B4-B3AD-4A7D-825E-8BFEF38E2B9B}"/>
    <cellStyle name="SAPBEXheaderText 7 2 4" xfId="12276" xr:uid="{B869021D-C63D-4DA2-A4AA-2F86165F499B}"/>
    <cellStyle name="SAPBEXheaderText 7 2 4 2" xfId="23731" xr:uid="{AB56B063-B0FC-4E7B-8DE7-7EF2E6519735}"/>
    <cellStyle name="SAPBEXheaderText 7 2 4 3" xfId="35246" xr:uid="{C17FACAD-056D-4AD7-9C92-89A9141B53A8}"/>
    <cellStyle name="SAPBEXheaderText 7 2 5" xfId="27208" xr:uid="{092C467F-6FF0-472F-A613-55DA40B99D2F}"/>
    <cellStyle name="SAPBEXheaderText 7 2 5 2" xfId="37507" xr:uid="{DD965739-0B11-45E2-B732-5AAF261B87CD}"/>
    <cellStyle name="SAPBEXheaderText 7 2 6" xfId="19010" xr:uid="{E6FE408F-1A60-4F47-B334-F22A05B507AF}"/>
    <cellStyle name="SAPBEXheaderText 7 2 7" xfId="31179" xr:uid="{0FD74DAF-F14D-44FF-AFE6-5F51D369F619}"/>
    <cellStyle name="SAPBEXheaderText 7 2 8" xfId="28155" xr:uid="{573B8D02-1B5A-40E9-BA43-0DE985C0A6EE}"/>
    <cellStyle name="SAPBEXheaderText 7 3" xfId="9277" xr:uid="{2561EBDC-0F1D-4530-B21E-0188928EBAC1}"/>
    <cellStyle name="SAPBEXheaderText 7 3 2" xfId="20732" xr:uid="{0ECF31AC-B62A-4CA6-BBA7-80E8EBBA0062}"/>
    <cellStyle name="SAPBEXheaderText 7 3 3" xfId="32817" xr:uid="{E77AAB07-77D0-4757-BAEA-04292B0ED54E}"/>
    <cellStyle name="SAPBEXheaderText 7 4" xfId="10021" xr:uid="{B8C872BB-110D-442F-9CF8-ABA7CBAA64FA}"/>
    <cellStyle name="SAPBEXheaderText 7 4 2" xfId="21476" xr:uid="{51FB3A8A-EE47-4055-9DF1-212FE307D673}"/>
    <cellStyle name="SAPBEXheaderText 7 4 3" xfId="33560" xr:uid="{688ADEAA-CF9B-4A97-BD9B-F46080AAAE0A}"/>
    <cellStyle name="SAPBEXheaderText 7 5" xfId="26022" xr:uid="{C6E899DF-BD1E-4E44-BE80-E4D643D497BE}"/>
    <cellStyle name="SAPBEXheaderText 7 5 2" xfId="36665" xr:uid="{92262554-0CD0-41FA-9ED5-4D4DE87892AE}"/>
    <cellStyle name="SAPBEXheaderText 7 6" xfId="17783" xr:uid="{D6E03137-4E0E-4C72-B412-9B7736722966}"/>
    <cellStyle name="SAPBEXheaderText 7 7" xfId="30209" xr:uid="{739DCB7D-A9E1-4E78-A349-45B661E35242}"/>
    <cellStyle name="SAPBEXheaderText 7 8" xfId="13737" xr:uid="{2BEC941A-694C-4AC4-8911-D9D5C2E56FA2}"/>
    <cellStyle name="SAPBEXheaderText 8" xfId="6609" xr:uid="{2940942E-6625-4001-AEFB-4DAB03E6D692}"/>
    <cellStyle name="SAPBEXheaderText 9" xfId="6980" xr:uid="{1B92F0F0-B2FF-4268-9C2F-3BA9B740BF33}"/>
    <cellStyle name="SAPBEXheaderText 9 2" xfId="9775" xr:uid="{016D6FA1-A7B5-440C-A06B-24C41C5CE8E0}"/>
    <cellStyle name="SAPBEXheaderText 9 2 2" xfId="21230" xr:uid="{C84F9E29-5418-4233-84F9-1210B6293CCA}"/>
    <cellStyle name="SAPBEXheaderText 9 2 3" xfId="33315" xr:uid="{1C979EA0-D0D5-42FD-B9F7-900F89A5ABB7}"/>
    <cellStyle name="SAPBEXheaderText 9 3" xfId="10498" xr:uid="{34FD6851-2B81-4DCF-9CB1-72CA18266911}"/>
    <cellStyle name="SAPBEXheaderText 9 3 2" xfId="21953" xr:uid="{B1BF0458-2B6C-4471-A346-769AF91E24A7}"/>
    <cellStyle name="SAPBEXheaderText 9 3 3" xfId="34037" xr:uid="{BB4BF11E-66A2-42F9-BF14-19388CEAC0E6}"/>
    <cellStyle name="SAPBEXheaderText 9 4" xfId="11840" xr:uid="{F380AB28-294A-476E-BB6C-027580BD494F}"/>
    <cellStyle name="SAPBEXheaderText 9 4 2" xfId="23295" xr:uid="{205F9022-490D-4624-AFE1-3AAEE009E644}"/>
    <cellStyle name="SAPBEXheaderText 9 4 3" xfId="34947" xr:uid="{A608EF48-9597-41E6-A957-70EC148064F8}"/>
    <cellStyle name="SAPBEXheaderText 9 5" xfId="26705" xr:uid="{062DDF7E-4A2B-454F-B879-BADC78B14B7D}"/>
    <cellStyle name="SAPBEXheaderText 9 5 2" xfId="37144" xr:uid="{B151228D-CFB4-4597-9095-F3ECFD93FB54}"/>
    <cellStyle name="SAPBEXheaderText 9 6" xfId="18546" xr:uid="{1D02920D-EC08-4429-B26B-DBB857AA81A2}"/>
    <cellStyle name="SAPBEXheaderText 9 7" xfId="30807" xr:uid="{BD006017-3925-42A5-969C-93E7E8FC67ED}"/>
    <cellStyle name="SAPBEXheaderText 9 8" xfId="27738" xr:uid="{10977755-A02C-4D2E-B31A-0A0F8BAE940D}"/>
    <cellStyle name="SAPBEXheaderText_0910 GSO Capex RRP - Final (Detail) v2 220710" xfId="2276" xr:uid="{73A09A86-0DBA-453A-966C-09E18BF497F3}"/>
    <cellStyle name="SAPBEXHLevel0" xfId="2277" xr:uid="{D780D3E8-2382-4A1D-86E3-C1CD0F78269C}"/>
    <cellStyle name="SAPBEXHLevel0 10" xfId="4216" xr:uid="{9181CABC-4741-42AF-8562-922BB60E5EA3}"/>
    <cellStyle name="SAPBEXHLevel0 10 2" xfId="16001" xr:uid="{7005A3EF-F899-4A1E-ABB4-9176D73DFFF7}"/>
    <cellStyle name="SAPBEXHLevel0 10 3" xfId="29046" xr:uid="{8C941EFF-8F79-4EDE-B19B-AEE778A0EF49}"/>
    <cellStyle name="SAPBEXHLevel0 11" xfId="3979" xr:uid="{189F67A0-E518-4ECF-8ACC-6F358BD8AACB}"/>
    <cellStyle name="SAPBEXHLevel0 11 2" xfId="15765" xr:uid="{76BFC850-0D87-4F5A-AF9F-87BEC92639E7}"/>
    <cellStyle name="SAPBEXHLevel0 11 3" xfId="28810" xr:uid="{0448D699-A56C-4CCD-A103-13CA08D107B0}"/>
    <cellStyle name="SAPBEXHLevel0 12" xfId="24299" xr:uid="{3C76B934-BE37-440A-857E-6106340DEE87}"/>
    <cellStyle name="SAPBEXHLevel0 12 2" xfId="35604" xr:uid="{6B03BCAE-3310-42F2-BCAE-A299055E5817}"/>
    <cellStyle name="SAPBEXHLevel0 13" xfId="14114" xr:uid="{D5003DB0-598C-452F-BC42-210666F427ED}"/>
    <cellStyle name="SAPBEXHLevel0 14" xfId="27977" xr:uid="{46CEFA33-1C48-4C76-B614-82AEC6F41032}"/>
    <cellStyle name="SAPBEXHLevel0 2" xfId="2278" xr:uid="{34B7A796-2690-4276-AFF7-4E1BBE8234BF}"/>
    <cellStyle name="SAPBEXHLevel0 2 10" xfId="3980" xr:uid="{5C63CF77-67CC-4E25-AACF-D16F4A1C7733}"/>
    <cellStyle name="SAPBEXHLevel0 2 10 2" xfId="15766" xr:uid="{77CE55C5-38D9-4823-9C7C-6839E597FD9E}"/>
    <cellStyle name="SAPBEXHLevel0 2 10 3" xfId="28811" xr:uid="{4550921A-17B6-4C5F-BD91-591E6C630A43}"/>
    <cellStyle name="SAPBEXHLevel0 2 11" xfId="24300" xr:uid="{75505F54-91B4-4E9C-8849-A9147B559DAD}"/>
    <cellStyle name="SAPBEXHLevel0 2 11 2" xfId="35605" xr:uid="{82BECBC0-4AA8-492A-AF4D-7D1618C4E09E}"/>
    <cellStyle name="SAPBEXHLevel0 2 12" xfId="14115" xr:uid="{073B8771-5CA0-4697-8DE9-82A677537BB3}"/>
    <cellStyle name="SAPBEXHLevel0 2 13" xfId="27978" xr:uid="{E8268DA2-4A56-4C2F-8A62-FCF5D8604C08}"/>
    <cellStyle name="SAPBEXHLevel0 2 2" xfId="2941" xr:uid="{742ABA05-4395-41D3-8465-CAB5DE1CFA73}"/>
    <cellStyle name="SAPBEXHLevel0 2 2 10" xfId="17353" xr:uid="{03F29845-4AA3-4BD7-88E2-6F167A7E0E6D}"/>
    <cellStyle name="SAPBEXHLevel0 2 2 2" xfId="7204" xr:uid="{9602317C-1260-447E-9E0B-3996EBC0D1BC}"/>
    <cellStyle name="SAPBEXHLevel0 2 2 2 2" xfId="10607" xr:uid="{0A691AC2-75DF-4FF8-A04B-459FFE9183A9}"/>
    <cellStyle name="SAPBEXHLevel0 2 2 2 2 2" xfId="22062" xr:uid="{64FAE772-C131-4AEB-A4C5-2E6BC85D47CC}"/>
    <cellStyle name="SAPBEXHLevel0 2 2 2 2 3" xfId="34146" xr:uid="{8F7C560D-6037-441D-967B-D8E381C050F1}"/>
    <cellStyle name="SAPBEXHLevel0 2 2 2 3" xfId="12003" xr:uid="{ABE75A7D-BA31-45B3-A53D-462C35D39A21}"/>
    <cellStyle name="SAPBEXHLevel0 2 2 2 3 2" xfId="23458" xr:uid="{6FE867EC-E4A3-4BB9-B4A9-6543A122D6EC}"/>
    <cellStyle name="SAPBEXHLevel0 2 2 2 3 3" xfId="35044" xr:uid="{87DCB015-8C64-4740-A5CB-3C4730E93D68}"/>
    <cellStyle name="SAPBEXHLevel0 2 2 2 4" xfId="26920" xr:uid="{C537FB0C-19FC-4C34-9468-3D648EEA46B2}"/>
    <cellStyle name="SAPBEXHLevel0 2 2 2 4 2" xfId="37291" xr:uid="{A017C0CB-E754-45D4-AE49-599ECCAFADD2}"/>
    <cellStyle name="SAPBEXHLevel0 2 2 2 5" xfId="18732" xr:uid="{BE29C90C-D905-408D-9875-47031337626A}"/>
    <cellStyle name="SAPBEXHLevel0 2 2 2 6" xfId="30963" xr:uid="{8DBBEF04-3775-4F44-94BB-0A814A51194D}"/>
    <cellStyle name="SAPBEXHLevel0 2 2 2 7" xfId="36970" xr:uid="{F88D5ADB-0150-473D-88E2-6F8564444612}"/>
    <cellStyle name="SAPBEXHLevel0 2 2 3" xfId="5771" xr:uid="{2AA657A8-EB82-4037-A3BE-C6F55B125794}"/>
    <cellStyle name="SAPBEXHLevel0 2 2 3 2" xfId="9033" xr:uid="{3ACA0BB5-61AF-40F7-9F86-D8E692394CD1}"/>
    <cellStyle name="SAPBEXHLevel0 2 2 3 2 2" xfId="20488" xr:uid="{433655F4-C03F-4352-BE05-DA8DCC52B9D5}"/>
    <cellStyle name="SAPBEXHLevel0 2 2 3 2 3" xfId="32573" xr:uid="{B0513546-65BA-4015-A184-1DE4C54B16D9}"/>
    <cellStyle name="SAPBEXHLevel0 2 2 3 3" xfId="4082" xr:uid="{DD1A7198-9A02-4277-AAD6-7DFC54E3114B}"/>
    <cellStyle name="SAPBEXHLevel0 2 2 3 3 2" xfId="15867" xr:uid="{58EE72C7-2F03-4D45-8819-49E0ABF68DBE}"/>
    <cellStyle name="SAPBEXHLevel0 2 2 3 3 3" xfId="28912" xr:uid="{506AA641-E9E6-40C6-AAED-17B69CFAEE2A}"/>
    <cellStyle name="SAPBEXHLevel0 2 2 3 4" xfId="25749" xr:uid="{BFB94389-229A-4543-A9FE-BA294A52311D}"/>
    <cellStyle name="SAPBEXHLevel0 2 2 3 4 2" xfId="36465" xr:uid="{B651944A-94EC-4B8F-80FE-8B47BCC32787}"/>
    <cellStyle name="SAPBEXHLevel0 2 2 3 5" xfId="17506" xr:uid="{A4B7961D-5433-4C85-B581-8F795B7BEFCF}"/>
    <cellStyle name="SAPBEXHLevel0 2 2 3 6" xfId="29991" xr:uid="{F930217A-44FA-4574-BEFE-CF41D25268B7}"/>
    <cellStyle name="SAPBEXHLevel0 2 2 3 7" xfId="36921" xr:uid="{22E0E9DD-BC3F-4968-82E1-FF64E47C27E2}"/>
    <cellStyle name="SAPBEXHLevel0 2 2 3 8" xfId="36638" xr:uid="{96C69399-08B9-47B1-9BDA-BDEB9661DE13}"/>
    <cellStyle name="SAPBEXHLevel0 2 2 4" xfId="4834" xr:uid="{191B4E47-A038-4B7A-B5C2-3AA37A12EB8C}"/>
    <cellStyle name="SAPBEXHLevel0 2 2 4 2" xfId="16618" xr:uid="{B014DCA0-E80B-4799-8CDE-964B1AEF8ACD}"/>
    <cellStyle name="SAPBEXHLevel0 2 2 4 3" xfId="29325" xr:uid="{563CDD23-8EBF-467F-9CC0-62EF6A3702E9}"/>
    <cellStyle name="SAPBEXHLevel0 2 2 5" xfId="8338" xr:uid="{251E3508-AE98-4AD8-B3CD-051BB82E9951}"/>
    <cellStyle name="SAPBEXHLevel0 2 2 5 2" xfId="19793" xr:uid="{D74778B6-4870-4AE5-B936-072682490A71}"/>
    <cellStyle name="SAPBEXHLevel0 2 2 5 3" xfId="31878" xr:uid="{D851DCA9-80C8-4EDD-B487-1836D34584B8}"/>
    <cellStyle name="SAPBEXHLevel0 2 2 6" xfId="9712" xr:uid="{718D0AF6-E277-408B-9430-AEF03EC92500}"/>
    <cellStyle name="SAPBEXHLevel0 2 2 6 2" xfId="21167" xr:uid="{42887ED1-88BD-42F8-9E01-5A0AE0702EB1}"/>
    <cellStyle name="SAPBEXHLevel0 2 2 6 3" xfId="33252" xr:uid="{980B8173-861A-40B3-A036-6E201A46238A}"/>
    <cellStyle name="SAPBEXHLevel0 2 2 7" xfId="24893" xr:uid="{14F51562-F5A2-4C35-8688-10305EA637CC}"/>
    <cellStyle name="SAPBEXHLevel0 2 2 7 2" xfId="35863" xr:uid="{50E1F540-19A7-4013-A4CC-0092AD2008A9}"/>
    <cellStyle name="SAPBEXHLevel0 2 2 8" xfId="14734" xr:uid="{30944DF1-5F51-4DC8-8ABB-DDE18DA83255}"/>
    <cellStyle name="SAPBEXHLevel0 2 2 9" xfId="28247" xr:uid="{EC8C5BA1-EFCD-432C-91FB-DD9AC4EE6B49}"/>
    <cellStyle name="SAPBEXHLevel0 2 3" xfId="3370" xr:uid="{B9343B8A-B5EF-4DB8-8A7B-31DDEB787861}"/>
    <cellStyle name="SAPBEXHLevel0 2 3 10" xfId="18103" xr:uid="{23A02F6E-F8A2-4568-BB15-D4BD16CEC1FE}"/>
    <cellStyle name="SAPBEXHLevel0 2 3 2" xfId="7315" xr:uid="{EFCE437C-46C8-4755-A5BC-E1B9FA4918F8}"/>
    <cellStyle name="SAPBEXHLevel0 2 3 2 2" xfId="10715" xr:uid="{AED232D2-C32D-4AC2-8C31-350214513DAB}"/>
    <cellStyle name="SAPBEXHLevel0 2 3 2 2 2" xfId="22170" xr:uid="{5DA3929C-4BD9-4227-8CA2-04753A3E209E}"/>
    <cellStyle name="SAPBEXHLevel0 2 3 2 2 3" xfId="34254" xr:uid="{A00B5CD3-F9B4-46EC-BE0A-772EE77C4F67}"/>
    <cellStyle name="SAPBEXHLevel0 2 3 2 3" xfId="12099" xr:uid="{64E9F71D-4A0A-4957-B63F-8EC4E421EF61}"/>
    <cellStyle name="SAPBEXHLevel0 2 3 2 3 2" xfId="23554" xr:uid="{40BE3D5F-E26D-4CB2-B5A1-E868EB1A5D21}"/>
    <cellStyle name="SAPBEXHLevel0 2 3 2 3 3" xfId="35138" xr:uid="{7458435D-8F7F-48A0-A689-09FFAE7CA01E}"/>
    <cellStyle name="SAPBEXHLevel0 2 3 2 4" xfId="27031" xr:uid="{60C847C7-919C-4DBA-9CEB-20365C0B21E2}"/>
    <cellStyle name="SAPBEXHLevel0 2 3 2 4 2" xfId="37400" xr:uid="{6C44ECF6-C099-4F36-A4B3-9F82CFB96993}"/>
    <cellStyle name="SAPBEXHLevel0 2 3 2 5" xfId="18833" xr:uid="{C72E6D72-EC3D-4C50-B293-206826AB3DCC}"/>
    <cellStyle name="SAPBEXHLevel0 2 3 2 6" xfId="31072" xr:uid="{3BA25E19-5433-4E48-8492-2601CBD88474}"/>
    <cellStyle name="SAPBEXHLevel0 2 3 2 7" xfId="28722" xr:uid="{8D0DE2D0-398A-4CC3-B25C-88869017484C}"/>
    <cellStyle name="SAPBEXHLevel0 2 3 3" xfId="5883" xr:uid="{8F2B7D38-D144-44C1-8D32-3F4FFAF31EC2}"/>
    <cellStyle name="SAPBEXHLevel0 2 3 3 2" xfId="9143" xr:uid="{C7C75C06-2BAF-47A3-94ED-DFF002A1D4A7}"/>
    <cellStyle name="SAPBEXHLevel0 2 3 3 2 2" xfId="20598" xr:uid="{62454F3E-B211-4949-AF20-E3DC2B24B1FB}"/>
    <cellStyle name="SAPBEXHLevel0 2 3 3 2 3" xfId="32683" xr:uid="{040699DB-D962-468A-9DC6-B508808202BD}"/>
    <cellStyle name="SAPBEXHLevel0 2 3 3 3" xfId="8634" xr:uid="{9EC15927-9215-4C23-A926-251A0C3267C5}"/>
    <cellStyle name="SAPBEXHLevel0 2 3 3 3 2" xfId="20089" xr:uid="{16503B7B-FA03-4AE8-B60B-F568A479ADBC}"/>
    <cellStyle name="SAPBEXHLevel0 2 3 3 3 3" xfId="32174" xr:uid="{BF60BDD2-876D-4C4E-BF07-25C0E1042E7F}"/>
    <cellStyle name="SAPBEXHLevel0 2 3 3 4" xfId="25845" xr:uid="{10BD8FFF-740F-409C-804F-6AD6DF5849DF}"/>
    <cellStyle name="SAPBEXHLevel0 2 3 3 4 2" xfId="36560" xr:uid="{E0932C7F-DA3D-4B4E-85F9-CA210EEB086B}"/>
    <cellStyle name="SAPBEXHLevel0 2 3 3 5" xfId="17606" xr:uid="{8B1E23ED-3BCC-4626-A9A6-C29760CD9DF8}"/>
    <cellStyle name="SAPBEXHLevel0 2 3 3 6" xfId="30101" xr:uid="{5B6792D0-8FF6-45F7-A237-75812014D450}"/>
    <cellStyle name="SAPBEXHLevel0 2 3 3 7" xfId="36527" xr:uid="{5B8AE59A-920C-4349-818E-BD481764F31B}"/>
    <cellStyle name="SAPBEXHLevel0 2 3 3 8" xfId="37192" xr:uid="{B571B3C5-C8C0-43FF-A3D5-7AB9C327C1FC}"/>
    <cellStyle name="SAPBEXHLevel0 2 3 4" xfId="5260" xr:uid="{CD916616-52DC-46F0-AABA-5F3C7F3A2A17}"/>
    <cellStyle name="SAPBEXHLevel0 2 3 4 2" xfId="17044" xr:uid="{19FE8FE2-2B22-49A1-8225-B1E8AB96F829}"/>
    <cellStyle name="SAPBEXHLevel0 2 3 4 3" xfId="29627" xr:uid="{36FE1F2D-8709-44CF-B191-8BF1FAEEEEAF}"/>
    <cellStyle name="SAPBEXHLevel0 2 3 5" xfId="8687" xr:uid="{D4C0C166-59B2-466E-93D6-0DE3EAA58D9F}"/>
    <cellStyle name="SAPBEXHLevel0 2 3 5 2" xfId="20142" xr:uid="{EB43B1BA-C4E2-4584-AC11-3DA7D3860579}"/>
    <cellStyle name="SAPBEXHLevel0 2 3 5 3" xfId="32227" xr:uid="{011831E5-AAB5-4E27-9CF4-7713FB06BA9B}"/>
    <cellStyle name="SAPBEXHLevel0 2 3 6" xfId="9675" xr:uid="{3DFB2FB5-913C-421E-BFD2-F40BACFA9A6D}"/>
    <cellStyle name="SAPBEXHLevel0 2 3 6 2" xfId="21130" xr:uid="{622F7CC6-0833-42EB-A260-89E213D3CD56}"/>
    <cellStyle name="SAPBEXHLevel0 2 3 6 3" xfId="33215" xr:uid="{A20AB2A2-19CD-4044-878A-50F31DDABB97}"/>
    <cellStyle name="SAPBEXHLevel0 2 3 7" xfId="25319" xr:uid="{B45FF855-6E1A-4D82-8648-F60ED79F07D4}"/>
    <cellStyle name="SAPBEXHLevel0 2 3 7 2" xfId="36165" xr:uid="{7BA35509-01D0-41E3-8807-06328AC469F0}"/>
    <cellStyle name="SAPBEXHLevel0 2 3 8" xfId="15161" xr:uid="{BC330937-7D5A-42F0-A901-4D7BDF08F657}"/>
    <cellStyle name="SAPBEXHLevel0 2 3 9" xfId="28544" xr:uid="{AE824391-AB6C-463C-9DDF-E4E3E7640C3C}"/>
    <cellStyle name="SAPBEXHLevel0 2 4" xfId="2995" xr:uid="{DA691F92-E8E9-4F45-B8D9-343B96CAD936}"/>
    <cellStyle name="SAPBEXHLevel0 2 4 10" xfId="14023" xr:uid="{8532C78C-D4C3-4709-BA92-21FBB56030CD}"/>
    <cellStyle name="SAPBEXHLevel0 2 4 2" xfId="7572" xr:uid="{6E618190-F628-4EC8-8D62-56D8531A16F1}"/>
    <cellStyle name="SAPBEXHLevel0 2 4 2 2" xfId="10883" xr:uid="{51EE0822-8AFC-4578-A992-84B858AE2E6C}"/>
    <cellStyle name="SAPBEXHLevel0 2 4 2 2 2" xfId="22338" xr:uid="{FA415393-532D-45E4-BCD4-634E45ADDDD0}"/>
    <cellStyle name="SAPBEXHLevel0 2 4 2 2 3" xfId="34422" xr:uid="{A4B60439-E686-4B95-81FA-C889B0865361}"/>
    <cellStyle name="SAPBEXHLevel0 2 4 2 3" xfId="12356" xr:uid="{7D1505B3-6831-44B5-9808-EB08F1FA7F27}"/>
    <cellStyle name="SAPBEXHLevel0 2 4 2 3 2" xfId="23811" xr:uid="{0E090D96-AD38-4CBF-BD23-FCF49D4156F2}"/>
    <cellStyle name="SAPBEXHLevel0 2 4 2 3 3" xfId="35326" xr:uid="{44587D83-31C1-4041-96D2-F31E928F876C}"/>
    <cellStyle name="SAPBEXHLevel0 2 4 2 4" xfId="27288" xr:uid="{591101B2-1492-4514-BCCB-F49C7E961332}"/>
    <cellStyle name="SAPBEXHLevel0 2 4 2 4 2" xfId="37587" xr:uid="{8BD14F1F-C093-428E-A958-E6CA5C1F4885}"/>
    <cellStyle name="SAPBEXHLevel0 2 4 2 5" xfId="19090" xr:uid="{B2EC1168-A33B-49E7-BE5D-2F123BC9FD38}"/>
    <cellStyle name="SAPBEXHLevel0 2 4 2 6" xfId="31259" xr:uid="{E5A4187E-570C-4DE3-B6F3-51D3A621B06E}"/>
    <cellStyle name="SAPBEXHLevel0 2 4 2 7" xfId="36636" xr:uid="{4C44F983-C703-4545-8F64-35CEF8EC74AE}"/>
    <cellStyle name="SAPBEXHLevel0 2 4 3" xfId="6141" xr:uid="{92CA8642-CE16-42A9-A4C9-8EBE7E03CD84}"/>
    <cellStyle name="SAPBEXHLevel0 2 4 3 2" xfId="9357" xr:uid="{683589EB-95F8-460E-8191-102F7E13B4D2}"/>
    <cellStyle name="SAPBEXHLevel0 2 4 3 2 2" xfId="20812" xr:uid="{C132783D-51EA-4148-B463-26188842FCA9}"/>
    <cellStyle name="SAPBEXHLevel0 2 4 3 2 3" xfId="32897" xr:uid="{5693F474-6F2B-4A04-83F0-0140BBA2E8AC}"/>
    <cellStyle name="SAPBEXHLevel0 2 4 3 3" xfId="8214" xr:uid="{1833BF87-B6BB-45AC-919C-3B96022D1CD6}"/>
    <cellStyle name="SAPBEXHLevel0 2 4 3 3 2" xfId="19669" xr:uid="{F3031E86-7D3C-4CAD-B9F8-E50637FA5DDD}"/>
    <cellStyle name="SAPBEXHLevel0 2 4 3 3 3" xfId="31754" xr:uid="{C8D5A285-4280-4C98-A95A-13EEC47FED4A}"/>
    <cellStyle name="SAPBEXHLevel0 2 4 3 4" xfId="26102" xr:uid="{02278ED5-9F92-4BAE-9314-416ECCFBA7FC}"/>
    <cellStyle name="SAPBEXHLevel0 2 4 3 4 2" xfId="36745" xr:uid="{875DBEF0-984A-4C01-B113-24277D1F66F4}"/>
    <cellStyle name="SAPBEXHLevel0 2 4 3 5" xfId="17863" xr:uid="{5CCD35B8-58BC-4241-8972-C5356C4C5B80}"/>
    <cellStyle name="SAPBEXHLevel0 2 4 3 6" xfId="30289" xr:uid="{8A3B1647-15DF-431D-98DA-86C6A6639E85}"/>
    <cellStyle name="SAPBEXHLevel0 2 4 3 7" xfId="36920" xr:uid="{7CB56293-F344-46A8-B548-B27965942E92}"/>
    <cellStyle name="SAPBEXHLevel0 2 4 3 8" xfId="27721" xr:uid="{0537CE8A-2D0B-4291-9346-6001B1614793}"/>
    <cellStyle name="SAPBEXHLevel0 2 4 4" xfId="4888" xr:uid="{BC1E1641-524B-4187-A397-BE015BCD1B58}"/>
    <cellStyle name="SAPBEXHLevel0 2 4 4 2" xfId="16672" xr:uid="{BE065EE1-EB36-49DD-9F74-7C02EDC27696}"/>
    <cellStyle name="SAPBEXHLevel0 2 4 4 3" xfId="29379" xr:uid="{0867FEEC-D2C1-49F9-A857-5E6C053F4B3F}"/>
    <cellStyle name="SAPBEXHLevel0 2 4 5" xfId="8392" xr:uid="{C281ECAA-F83B-4F77-9A03-56BF1254CCA0}"/>
    <cellStyle name="SAPBEXHLevel0 2 4 5 2" xfId="19847" xr:uid="{9F3E1411-AF5C-4CB8-895F-A79416872B2E}"/>
    <cellStyle name="SAPBEXHLevel0 2 4 5 3" xfId="31932" xr:uid="{AC826BBF-7BFA-4FA2-9478-3D074AE6AC4D}"/>
    <cellStyle name="SAPBEXHLevel0 2 4 6" xfId="8253" xr:uid="{E1E512CB-6520-41D9-8FAC-0148B5326000}"/>
    <cellStyle name="SAPBEXHLevel0 2 4 6 2" xfId="19708" xr:uid="{2856FBAD-1455-4EEF-B159-2482E13653EE}"/>
    <cellStyle name="SAPBEXHLevel0 2 4 6 3" xfId="31793" xr:uid="{C7BC6A9F-1F7D-4D99-8572-A9356E4CB094}"/>
    <cellStyle name="SAPBEXHLevel0 2 4 7" xfId="24947" xr:uid="{7EF8A2F3-83DB-480A-9729-E0059353DCDF}"/>
    <cellStyle name="SAPBEXHLevel0 2 4 7 2" xfId="35917" xr:uid="{418D8232-023A-45C1-B14D-9AB28BADC711}"/>
    <cellStyle name="SAPBEXHLevel0 2 4 8" xfId="14788" xr:uid="{42E79F82-6F25-4BFF-898D-14DD1DAF02B7}"/>
    <cellStyle name="SAPBEXHLevel0 2 4 9" xfId="28301" xr:uid="{D80A305C-64FD-403A-96AE-3A8D2CB378A4}"/>
    <cellStyle name="SAPBEXHLevel0 2 5" xfId="3406" xr:uid="{38E63756-F985-447F-A71C-CD41B61C86CC}"/>
    <cellStyle name="SAPBEXHLevel0 2 5 10" xfId="27844" xr:uid="{B0695CAE-6A2E-4FFB-8CAD-664F9D375538}"/>
    <cellStyle name="SAPBEXHLevel0 2 5 2" xfId="7756" xr:uid="{4463047E-B59B-4D8D-879A-BA45A68910BF}"/>
    <cellStyle name="SAPBEXHLevel0 2 5 2 2" xfId="10970" xr:uid="{828DBC4B-54CC-437E-9E2A-54911B0198B4}"/>
    <cellStyle name="SAPBEXHLevel0 2 5 2 2 2" xfId="22425" xr:uid="{C19E9AB8-6E9D-4D88-AA9A-BBFBFBBFB5DD}"/>
    <cellStyle name="SAPBEXHLevel0 2 5 2 2 3" xfId="34509" xr:uid="{031A6070-54D3-4338-900A-BFCC65A86F17}"/>
    <cellStyle name="SAPBEXHLevel0 2 5 2 3" xfId="12531" xr:uid="{D9DC419F-76E9-480F-91FF-D33F5624E4E4}"/>
    <cellStyle name="SAPBEXHLevel0 2 5 2 3 2" xfId="23986" xr:uid="{1A5B7C99-7549-44BB-ABD1-79C98964122E}"/>
    <cellStyle name="SAPBEXHLevel0 2 5 2 3 3" xfId="35439" xr:uid="{A34800C6-6C06-490F-88F9-B769555448C8}"/>
    <cellStyle name="SAPBEXHLevel0 2 5 2 4" xfId="27463" xr:uid="{AC8F2DDF-6C41-4B6E-A5CB-15EC4214C1B0}"/>
    <cellStyle name="SAPBEXHLevel0 2 5 2 4 2" xfId="37698" xr:uid="{2F6E7FCB-1693-4103-99B1-1593FB0B84AA}"/>
    <cellStyle name="SAPBEXHLevel0 2 5 2 5" xfId="19267" xr:uid="{EE9AFD15-36A8-495D-94EE-3CBBABD7EDD1}"/>
    <cellStyle name="SAPBEXHLevel0 2 5 2 6" xfId="31381" xr:uid="{54C27A0A-E953-4F62-A979-99BAB40F9F37}"/>
    <cellStyle name="SAPBEXHLevel0 2 5 2 7" xfId="35929" xr:uid="{45F45367-11A3-4A60-99A0-48A7A05628B9}"/>
    <cellStyle name="SAPBEXHLevel0 2 5 3" xfId="6325" xr:uid="{FD2A2290-6B2C-4ADF-9C2D-E051E8815185}"/>
    <cellStyle name="SAPBEXHLevel0 2 5 3 2" xfId="9493" xr:uid="{964B17CE-EDB9-44B1-8305-1AA9A1886AEF}"/>
    <cellStyle name="SAPBEXHLevel0 2 5 3 2 2" xfId="20948" xr:uid="{69D63655-9D2F-4804-BAE6-0425E00D127C}"/>
    <cellStyle name="SAPBEXHLevel0 2 5 3 2 3" xfId="33033" xr:uid="{7EEAB961-70C5-4E43-83B5-EB90E0A5DBFC}"/>
    <cellStyle name="SAPBEXHLevel0 2 5 3 3" xfId="4126" xr:uid="{BCEA9660-88E6-41BA-A6CA-439184E8AC4B}"/>
    <cellStyle name="SAPBEXHLevel0 2 5 3 3 2" xfId="15911" xr:uid="{EB9777F1-130E-4D51-B9F1-EA9E85E96C06}"/>
    <cellStyle name="SAPBEXHLevel0 2 5 3 3 3" xfId="28956" xr:uid="{0F502AB4-B8C2-424F-8282-5C183FBCE145}"/>
    <cellStyle name="SAPBEXHLevel0 2 5 3 4" xfId="26277" xr:uid="{E995DA7A-90A2-4A6E-BA2B-6C433AFDE433}"/>
    <cellStyle name="SAPBEXHLevel0 2 5 3 4 2" xfId="36857" xr:uid="{03CFDFAF-AEEC-4773-8018-E2FA11CB2BC5}"/>
    <cellStyle name="SAPBEXHLevel0 2 5 3 5" xfId="18042" xr:uid="{254CE48E-1C6B-40C8-B767-4D4D558FAFAE}"/>
    <cellStyle name="SAPBEXHLevel0 2 5 3 6" xfId="30414" xr:uid="{AD6B6222-01FC-4304-9D30-C6C45D752FBF}"/>
    <cellStyle name="SAPBEXHLevel0 2 5 3 7" xfId="29403" xr:uid="{2D556B83-ED66-4C42-A323-32058048AD42}"/>
    <cellStyle name="SAPBEXHLevel0 2 5 3 8" xfId="13689" xr:uid="{DE86A1C0-BC75-4B79-AF8A-C42E4E459ED6}"/>
    <cellStyle name="SAPBEXHLevel0 2 5 4" xfId="5296" xr:uid="{11E26E64-A539-46CD-A7AF-6D34602320FD}"/>
    <cellStyle name="SAPBEXHLevel0 2 5 4 2" xfId="17080" xr:uid="{6FFD8603-6C66-42B2-8156-0AD7E9AF8E4C}"/>
    <cellStyle name="SAPBEXHLevel0 2 5 4 3" xfId="29663" xr:uid="{860DFBE9-6B36-452D-9977-64F36771274D}"/>
    <cellStyle name="SAPBEXHLevel0 2 5 5" xfId="8723" xr:uid="{7D8E22AA-BB66-4E5F-8C2D-3A73D3A5748B}"/>
    <cellStyle name="SAPBEXHLevel0 2 5 5 2" xfId="20178" xr:uid="{589C5866-491F-4651-A998-75818F2F40E9}"/>
    <cellStyle name="SAPBEXHLevel0 2 5 5 3" xfId="32263" xr:uid="{9AAE7704-8839-487A-826C-080B94E20749}"/>
    <cellStyle name="SAPBEXHLevel0 2 5 6" xfId="9450" xr:uid="{E53AF619-3758-4F43-A527-86E771488BBB}"/>
    <cellStyle name="SAPBEXHLevel0 2 5 6 2" xfId="20905" xr:uid="{727E99DD-4C49-46CA-845B-B667126BC487}"/>
    <cellStyle name="SAPBEXHLevel0 2 5 6 3" xfId="32990" xr:uid="{E1D88A03-A24D-4341-809B-5B1046FC0EC2}"/>
    <cellStyle name="SAPBEXHLevel0 2 5 7" xfId="25355" xr:uid="{D2FFF73D-0976-4F30-B78E-0AF30258EFA8}"/>
    <cellStyle name="SAPBEXHLevel0 2 5 7 2" xfId="36201" xr:uid="{8A74F2E7-FAF0-4F63-97E7-273F765726B1}"/>
    <cellStyle name="SAPBEXHLevel0 2 5 8" xfId="15197" xr:uid="{35D15E76-BCCA-4BF7-972C-FA8C88731784}"/>
    <cellStyle name="SAPBEXHLevel0 2 5 9" xfId="28580" xr:uid="{7BD44A6A-32DC-4FC3-83B5-1D64E5F8A50E}"/>
    <cellStyle name="SAPBEXHLevel0 2 6" xfId="6062" xr:uid="{32B1967C-AB6C-4C62-993A-51A6A440F741}"/>
    <cellStyle name="SAPBEXHLevel0 2 6 2" xfId="7493" xr:uid="{6E829AE7-1A54-44BC-8067-84509BBF6C9A}"/>
    <cellStyle name="SAPBEXHLevel0 2 6 2 2" xfId="10804" xr:uid="{2E399F43-A03D-4C5F-91DF-2405113ECAD4}"/>
    <cellStyle name="SAPBEXHLevel0 2 6 2 2 2" xfId="22259" xr:uid="{ED113863-829D-4A5F-B39F-92BDFD0BFA93}"/>
    <cellStyle name="SAPBEXHLevel0 2 6 2 2 3" xfId="34343" xr:uid="{1C3CC977-B973-4C08-AE9F-87A8A1DF70DF}"/>
    <cellStyle name="SAPBEXHLevel0 2 6 2 3" xfId="12277" xr:uid="{BFDBA17F-FFAB-49AD-86B6-EC4606A6693E}"/>
    <cellStyle name="SAPBEXHLevel0 2 6 2 3 2" xfId="23732" xr:uid="{B82C38B3-94FA-42B6-9D6D-44169E794D70}"/>
    <cellStyle name="SAPBEXHLevel0 2 6 2 3 3" xfId="35247" xr:uid="{83132536-A26D-4C48-B145-1127D740B515}"/>
    <cellStyle name="SAPBEXHLevel0 2 6 2 4" xfId="27209" xr:uid="{0EFADD04-F7F3-4857-BB99-30FF1889BBDA}"/>
    <cellStyle name="SAPBEXHLevel0 2 6 2 4 2" xfId="37508" xr:uid="{ED5A080C-79A2-4338-9117-D874FC107483}"/>
    <cellStyle name="SAPBEXHLevel0 2 6 2 5" xfId="19011" xr:uid="{E301DA8F-BB91-4317-9EE8-674A61885409}"/>
    <cellStyle name="SAPBEXHLevel0 2 6 2 6" xfId="31180" xr:uid="{625E5821-429E-4F5F-9C8A-7B0EFCCE0423}"/>
    <cellStyle name="SAPBEXHLevel0 2 6 2 7" xfId="28057" xr:uid="{9F7FBBB4-784A-4E09-9A68-7EFD23C009F2}"/>
    <cellStyle name="SAPBEXHLevel0 2 6 3" xfId="9278" xr:uid="{235602F8-4B4B-4927-B8FF-079C2629DB93}"/>
    <cellStyle name="SAPBEXHLevel0 2 6 3 2" xfId="20733" xr:uid="{043E7B50-E3CA-434B-915C-14B4F87207E9}"/>
    <cellStyle name="SAPBEXHLevel0 2 6 3 3" xfId="32818" xr:uid="{0141E27A-62CD-4D8D-851A-922BA284061C}"/>
    <cellStyle name="SAPBEXHLevel0 2 6 4" xfId="8173" xr:uid="{ACF62E5B-C8F9-4E64-828C-9A9DC4FF7CC1}"/>
    <cellStyle name="SAPBEXHLevel0 2 6 4 2" xfId="19628" xr:uid="{F1040406-2E9B-4E16-A301-76B065F61748}"/>
    <cellStyle name="SAPBEXHLevel0 2 6 4 3" xfId="31713" xr:uid="{911CBE53-1E49-493D-A03D-F3C297B118BA}"/>
    <cellStyle name="SAPBEXHLevel0 2 6 5" xfId="26023" xr:uid="{4731EAF7-13E2-4142-9418-AAC02949D653}"/>
    <cellStyle name="SAPBEXHLevel0 2 6 5 2" xfId="36666" xr:uid="{E426EDF8-8AAE-4DEA-A1DC-1DCF5134A9FB}"/>
    <cellStyle name="SAPBEXHLevel0 2 6 6" xfId="17784" xr:uid="{72C2608E-FAD5-4A11-A229-E46CCD580F99}"/>
    <cellStyle name="SAPBEXHLevel0 2 6 7" xfId="30210" xr:uid="{69B1F11B-9621-4C58-8962-6FF8869E5184}"/>
    <cellStyle name="SAPBEXHLevel0 2 6 8" xfId="36647" xr:uid="{CF61E1A8-B5C3-473F-AA99-A4208941EF05}"/>
    <cellStyle name="SAPBEXHLevel0 2 7" xfId="6720" xr:uid="{0A708E17-989E-42CF-B4D8-E27BB3B091A4}"/>
    <cellStyle name="SAPBEXHLevel0 2 7 2" xfId="10434" xr:uid="{33D5F7C3-05E7-4C92-ACF5-7FD8C1FAFE55}"/>
    <cellStyle name="SAPBEXHLevel0 2 7 2 2" xfId="21889" xr:uid="{B7C23E7C-7628-4239-938F-378961A80D46}"/>
    <cellStyle name="SAPBEXHLevel0 2 7 2 3" xfId="33973" xr:uid="{576F1747-126E-4F88-B4AE-F740B9565942}"/>
    <cellStyle name="SAPBEXHLevel0 2 7 3" xfId="11615" xr:uid="{F78B2BEA-2BEE-4244-972C-9A3A15C2E380}"/>
    <cellStyle name="SAPBEXHLevel0 2 7 3 2" xfId="23070" xr:uid="{67FB3CF7-5627-4B6D-85B0-06A4BA357E85}"/>
    <cellStyle name="SAPBEXHLevel0 2 7 3 3" xfId="34800" xr:uid="{446E670F-BDAB-404B-9CC9-22D3AF1B1840}"/>
    <cellStyle name="SAPBEXHLevel0 2 7 4" xfId="26480" xr:uid="{29ADE049-68E6-42F4-B3EE-77FD4CCCB0BA}"/>
    <cellStyle name="SAPBEXHLevel0 2 7 4 2" xfId="36990" xr:uid="{5135FD66-E3B5-4534-9E01-1B54EDFFE644}"/>
    <cellStyle name="SAPBEXHLevel0 2 7 5" xfId="18307" xr:uid="{CE261BFD-BDD0-421E-81A8-9FB431ED781C}"/>
    <cellStyle name="SAPBEXHLevel0 2 7 6" xfId="30638" xr:uid="{D9EF2B35-CA65-490F-BA70-FD286625C67D}"/>
    <cellStyle name="SAPBEXHLevel0 2 7 7" xfId="27734" xr:uid="{D6785F8E-476E-4C88-9CCC-9E9742F8DE07}"/>
    <cellStyle name="SAPBEXHLevel0 2 8" xfId="5497" xr:uid="{002EEC95-5727-4E30-BAE0-8E712635F860}"/>
    <cellStyle name="SAPBEXHLevel0 2 8 2" xfId="8828" xr:uid="{B1AC2F31-CDFB-47D7-A227-68878CD843AD}"/>
    <cellStyle name="SAPBEXHLevel0 2 8 2 2" xfId="20283" xr:uid="{3B4CDC20-82FC-4E3F-B742-204B27BAF2B1}"/>
    <cellStyle name="SAPBEXHLevel0 2 8 2 3" xfId="32368" xr:uid="{AD9CA78E-A447-4C6E-966C-EBC6097EE9D2}"/>
    <cellStyle name="SAPBEXHLevel0 2 8 3" xfId="8093" xr:uid="{B0684739-CBBB-493B-ACC6-6CFE681856E9}"/>
    <cellStyle name="SAPBEXHLevel0 2 8 3 2" xfId="19548" xr:uid="{12397E8C-4FD9-4CAB-B037-B99300D3E9A8}"/>
    <cellStyle name="SAPBEXHLevel0 2 8 3 3" xfId="31633" xr:uid="{EB53B8E9-71D8-4F94-9D91-1770247898C3}"/>
    <cellStyle name="SAPBEXHLevel0 2 8 4" xfId="25556" xr:uid="{171F2F44-C4D6-44B5-985A-C09C387A0113}"/>
    <cellStyle name="SAPBEXHLevel0 2 8 4 2" xfId="36341" xr:uid="{2B63D47B-A511-4525-BFA4-31F12E0B76AE}"/>
    <cellStyle name="SAPBEXHLevel0 2 8 5" xfId="17281" xr:uid="{A163A936-AA7E-44C1-A7CD-02EEEE97FBFD}"/>
    <cellStyle name="SAPBEXHLevel0 2 8 6" xfId="29797" xr:uid="{F7F6C1C5-A805-4F96-AA3F-21B562840497}"/>
    <cellStyle name="SAPBEXHLevel0 2 8 7" xfId="28528" xr:uid="{903FBE80-C11E-4B4C-8BD3-3710A2F5370E}"/>
    <cellStyle name="SAPBEXHLevel0 2 8 8" xfId="14164" xr:uid="{D445D207-D5BD-4920-ACA2-3D76034D6B7B}"/>
    <cellStyle name="SAPBEXHLevel0 2 9" xfId="4217" xr:uid="{8E5A5848-B5CE-4333-9C7A-DCEDEF614388}"/>
    <cellStyle name="SAPBEXHLevel0 2 9 2" xfId="16002" xr:uid="{398CBCCD-9193-4EAF-9B4D-CB30BA01531B}"/>
    <cellStyle name="SAPBEXHLevel0 2 9 3" xfId="29047" xr:uid="{27B7CC5E-2E38-4B74-AC3C-CCB9B3FAE5C9}"/>
    <cellStyle name="SAPBEXHLevel0 3" xfId="3414" xr:uid="{6C47D6C7-27D4-47F8-A3EA-4F11D1A7C9C3}"/>
    <cellStyle name="SAPBEXHLevel0 3 10" xfId="27869" xr:uid="{30A4D7BE-E812-4310-8EDC-7A90D0F0181E}"/>
    <cellStyle name="SAPBEXHLevel0 3 2" xfId="7203" xr:uid="{CF36D5FB-265F-4D99-8690-4C1CE477B5D8}"/>
    <cellStyle name="SAPBEXHLevel0 3 2 2" xfId="9926" xr:uid="{0A66FFD6-F077-4298-8774-B6F613A5A6F4}"/>
    <cellStyle name="SAPBEXHLevel0 3 2 2 2" xfId="21381" xr:uid="{855520E4-9F01-4A34-A115-AE8DC62A36E1}"/>
    <cellStyle name="SAPBEXHLevel0 3 2 2 3" xfId="33466" xr:uid="{4846C91B-2D3C-42E0-8C37-9E3FE73D87B5}"/>
    <cellStyle name="SAPBEXHLevel0 3 2 3" xfId="10606" xr:uid="{281F83ED-502E-4F59-A19D-36BE9B7620D8}"/>
    <cellStyle name="SAPBEXHLevel0 3 2 3 2" xfId="22061" xr:uid="{587597B6-5394-451A-9A67-1DFD6F729ACD}"/>
    <cellStyle name="SAPBEXHLevel0 3 2 3 3" xfId="34145" xr:uid="{D4BE3330-7F41-43F5-A40D-5F92D18922B7}"/>
    <cellStyle name="SAPBEXHLevel0 3 2 4" xfId="12002" xr:uid="{426A8E17-AC39-4C97-AF0B-E0C754A883CD}"/>
    <cellStyle name="SAPBEXHLevel0 3 2 4 2" xfId="23457" xr:uid="{9619FB68-073E-473D-A418-CC1D5B73C841}"/>
    <cellStyle name="SAPBEXHLevel0 3 2 4 3" xfId="35043" xr:uid="{E669EAA2-1C41-4B83-80F1-B115215FBF6D}"/>
    <cellStyle name="SAPBEXHLevel0 3 2 5" xfId="26919" xr:uid="{18A61A91-6C45-400D-95D4-026D68DFF245}"/>
    <cellStyle name="SAPBEXHLevel0 3 2 5 2" xfId="37290" xr:uid="{56259B9A-361B-4399-8628-29EBB0CF17B0}"/>
    <cellStyle name="SAPBEXHLevel0 3 2 6" xfId="18731" xr:uid="{29526412-8919-4380-9A11-AC8D174795DC}"/>
    <cellStyle name="SAPBEXHLevel0 3 2 7" xfId="30962" xr:uid="{066FDB4E-1CFE-4039-A5F7-6B86CFB15745}"/>
    <cellStyle name="SAPBEXHLevel0 3 2 8" xfId="28518" xr:uid="{790C69C3-4A62-45C4-A780-DF3771B5B63C}"/>
    <cellStyle name="SAPBEXHLevel0 3 3" xfId="5770" xr:uid="{5F038AD9-DBEC-4446-9B97-50CB704D9B01}"/>
    <cellStyle name="SAPBEXHLevel0 3 3 2" xfId="9032" xr:uid="{EC24392B-C914-4D2D-BDF8-E11DAB5A70E6}"/>
    <cellStyle name="SAPBEXHLevel0 3 3 2 2" xfId="20487" xr:uid="{297E9676-2092-4038-BDAA-65F7593E1BEF}"/>
    <cellStyle name="SAPBEXHLevel0 3 3 2 3" xfId="32572" xr:uid="{9199AF23-6A52-4FB4-9D44-DF18E7765759}"/>
    <cellStyle name="SAPBEXHLevel0 3 3 3" xfId="4081" xr:uid="{FE30DF2F-E27A-4896-8418-F07F47EB2312}"/>
    <cellStyle name="SAPBEXHLevel0 3 3 3 2" xfId="15866" xr:uid="{50287BB5-C74E-49E6-902D-E2E5841F333C}"/>
    <cellStyle name="SAPBEXHLevel0 3 3 3 3" xfId="28911" xr:uid="{68C19E3C-17A7-44A9-83FE-3B50816875E5}"/>
    <cellStyle name="SAPBEXHLevel0 3 3 4" xfId="25748" xr:uid="{9B520B96-15B4-41E9-972A-C20DE81D35B0}"/>
    <cellStyle name="SAPBEXHLevel0 3 3 4 2" xfId="36464" xr:uid="{AEEAAFB1-7115-4CD6-B7FF-C90729C042CC}"/>
    <cellStyle name="SAPBEXHLevel0 3 3 5" xfId="17505" xr:uid="{E368939A-CB68-4755-8371-C42BEEA6237C}"/>
    <cellStyle name="SAPBEXHLevel0 3 3 6" xfId="29990" xr:uid="{F845226F-802F-48C8-BC7D-70E825782B41}"/>
    <cellStyle name="SAPBEXHLevel0 3 3 7" xfId="29168" xr:uid="{001EDD36-E4E5-40AF-AA61-DDD6CE657259}"/>
    <cellStyle name="SAPBEXHLevel0 3 3 8" xfId="31342" xr:uid="{467E53AF-6F8A-485C-9E5C-39D710D54989}"/>
    <cellStyle name="SAPBEXHLevel0 3 4" xfId="5304" xr:uid="{D76A4B69-D434-4E70-BE64-B7471A7DEF72}"/>
    <cellStyle name="SAPBEXHLevel0 3 4 2" xfId="17088" xr:uid="{CB0BD87B-E128-4073-8428-2A84DC27BFDB}"/>
    <cellStyle name="SAPBEXHLevel0 3 4 3" xfId="29671" xr:uid="{316B6337-E9C5-4C96-BFDE-F2F08A965246}"/>
    <cellStyle name="SAPBEXHLevel0 3 5" xfId="8731" xr:uid="{1DC442F7-ED69-4D56-BC66-BEA9BE1128AE}"/>
    <cellStyle name="SAPBEXHLevel0 3 5 2" xfId="20186" xr:uid="{716D9B36-CC5F-4468-A1C1-ADA1D93ABAAE}"/>
    <cellStyle name="SAPBEXHLevel0 3 5 3" xfId="32271" xr:uid="{B054D483-3647-420F-9A3B-DF28AD9D4AFB}"/>
    <cellStyle name="SAPBEXHLevel0 3 6" xfId="9673" xr:uid="{A3A89086-71D9-402B-AF0B-EE40A3E88650}"/>
    <cellStyle name="SAPBEXHLevel0 3 6 2" xfId="21128" xr:uid="{4AA85468-4A5E-462A-91C8-90554398340D}"/>
    <cellStyle name="SAPBEXHLevel0 3 6 3" xfId="33213" xr:uid="{AF6F64A7-DF1E-49E9-A1C4-2AB4D53EAB65}"/>
    <cellStyle name="SAPBEXHLevel0 3 7" xfId="25363" xr:uid="{98763651-4014-4DF0-A55D-CE912016CA0A}"/>
    <cellStyle name="SAPBEXHLevel0 3 7 2" xfId="36209" xr:uid="{3C366D11-C338-4EC7-A828-7811D3AFEEE1}"/>
    <cellStyle name="SAPBEXHLevel0 3 8" xfId="15205" xr:uid="{AF16BD09-238E-478A-A78C-E84D3B29ED6F}"/>
    <cellStyle name="SAPBEXHLevel0 3 9" xfId="28588" xr:uid="{9135C768-768B-4962-B7EE-0071B1C595AB}"/>
    <cellStyle name="SAPBEXHLevel0 4" xfId="3155" xr:uid="{DB8C08A4-7DC2-4DE7-A8CB-EE9EA6B4493C}"/>
    <cellStyle name="SAPBEXHLevel0 4 10" xfId="35537" xr:uid="{060ADFC0-3EB2-4B10-B261-18CF128FE3CE}"/>
    <cellStyle name="SAPBEXHLevel0 4 2" xfId="7314" xr:uid="{373A40D2-269F-449C-B3D1-788482ABA6B9}"/>
    <cellStyle name="SAPBEXHLevel0 4 2 2" xfId="9987" xr:uid="{EFD5AE92-4868-458A-BEAF-C298131B4FFA}"/>
    <cellStyle name="SAPBEXHLevel0 4 2 2 2" xfId="21442" xr:uid="{451BA5E5-D420-416C-8D14-0F76E91262BA}"/>
    <cellStyle name="SAPBEXHLevel0 4 2 2 3" xfId="33527" xr:uid="{0484A39A-FD3F-46B6-B855-0C29A5ED42AB}"/>
    <cellStyle name="SAPBEXHLevel0 4 2 3" xfId="10714" xr:uid="{DB3CA814-505D-4342-A432-DFC297F0D8DC}"/>
    <cellStyle name="SAPBEXHLevel0 4 2 3 2" xfId="22169" xr:uid="{4779A896-2E0B-4445-90CF-5DB0322C1B56}"/>
    <cellStyle name="SAPBEXHLevel0 4 2 3 3" xfId="34253" xr:uid="{7F934D5B-BB3F-4093-ABD9-C9A2EA27E704}"/>
    <cellStyle name="SAPBEXHLevel0 4 2 4" xfId="12098" xr:uid="{A4A36E54-DC7A-4B23-AEB6-31268806DAF8}"/>
    <cellStyle name="SAPBEXHLevel0 4 2 4 2" xfId="23553" xr:uid="{29FE9ECD-7505-45E3-BB5A-F9E01D988C16}"/>
    <cellStyle name="SAPBEXHLevel0 4 2 4 3" xfId="35137" xr:uid="{A455ABCB-B6FE-4E3E-BAFA-3518D73D84B1}"/>
    <cellStyle name="SAPBEXHLevel0 4 2 5" xfId="27030" xr:uid="{9D950C8A-07EA-44D9-A7CA-DAA6E97BEC39}"/>
    <cellStyle name="SAPBEXHLevel0 4 2 5 2" xfId="37399" xr:uid="{63F359AB-F20B-4DC9-9FE5-5741346DD772}"/>
    <cellStyle name="SAPBEXHLevel0 4 2 6" xfId="18832" xr:uid="{873B172E-0F7A-4D15-8767-2BBFC1B69C2F}"/>
    <cellStyle name="SAPBEXHLevel0 4 2 7" xfId="31071" xr:uid="{DE2AEA4E-CAAD-491A-960A-131CA79DE7BE}"/>
    <cellStyle name="SAPBEXHLevel0 4 2 8" xfId="14027" xr:uid="{C97FE458-F8C3-44C9-91F0-585E7E29962B}"/>
    <cellStyle name="SAPBEXHLevel0 4 3" xfId="5882" xr:uid="{494B7BAA-0079-4EEB-A11D-8A72253EBF81}"/>
    <cellStyle name="SAPBEXHLevel0 4 3 2" xfId="9142" xr:uid="{92DF2CD6-CD64-4D62-AFC7-C423AD9B8462}"/>
    <cellStyle name="SAPBEXHLevel0 4 3 2 2" xfId="20597" xr:uid="{92241B17-F289-4DC8-BF43-51F0077B0CE7}"/>
    <cellStyle name="SAPBEXHLevel0 4 3 2 3" xfId="32682" xr:uid="{74436BBD-BCD8-4293-A9F8-53366A180F18}"/>
    <cellStyle name="SAPBEXHLevel0 4 3 3" xfId="8910" xr:uid="{BA23DE54-DF50-4FCB-9339-3B66BC65483C}"/>
    <cellStyle name="SAPBEXHLevel0 4 3 3 2" xfId="20365" xr:uid="{DD4333CA-0158-4A43-B100-594C6913836A}"/>
    <cellStyle name="SAPBEXHLevel0 4 3 3 3" xfId="32450" xr:uid="{80FBA42F-386A-4122-B461-8E51EFA83C39}"/>
    <cellStyle name="SAPBEXHLevel0 4 3 4" xfId="25844" xr:uid="{59827F13-3732-4607-B766-29689543FD63}"/>
    <cellStyle name="SAPBEXHLevel0 4 3 4 2" xfId="36559" xr:uid="{3D149FFB-CDED-4B76-9776-1D044CDAAF8C}"/>
    <cellStyle name="SAPBEXHLevel0 4 3 5" xfId="17605" xr:uid="{C3B95A79-77C8-4E76-AB3D-2E821D26EDCE}"/>
    <cellStyle name="SAPBEXHLevel0 4 3 6" xfId="30100" xr:uid="{BBDFAD38-FEFB-4CE0-8307-0D713E8D903C}"/>
    <cellStyle name="SAPBEXHLevel0 4 3 7" xfId="29242" xr:uid="{C4495C52-322C-4ED4-B980-81523622380B}"/>
    <cellStyle name="SAPBEXHLevel0 4 3 8" xfId="29200" xr:uid="{4B37ABEF-6FAB-4963-8ADE-5478A97603BB}"/>
    <cellStyle name="SAPBEXHLevel0 4 4" xfId="5048" xr:uid="{4B7A3684-9D65-4985-BC23-BCB935A6C69D}"/>
    <cellStyle name="SAPBEXHLevel0 4 4 2" xfId="16832" xr:uid="{96D9CBE8-5170-4016-A3E5-AC852086AA54}"/>
    <cellStyle name="SAPBEXHLevel0 4 4 3" xfId="29480" xr:uid="{B0281956-0DCE-4C5E-BA00-7EF8FD6C5608}"/>
    <cellStyle name="SAPBEXHLevel0 4 5" xfId="8513" xr:uid="{8D5195DB-DE9D-471A-868F-0C741149E511}"/>
    <cellStyle name="SAPBEXHLevel0 4 5 2" xfId="19968" xr:uid="{7A00872F-CEC4-4CC2-8077-7CE403F2BC18}"/>
    <cellStyle name="SAPBEXHLevel0 4 5 3" xfId="32053" xr:uid="{F18EDE04-50E9-4430-B2B8-94FCCFCDAB92}"/>
    <cellStyle name="SAPBEXHLevel0 4 6" xfId="8167" xr:uid="{FC983751-85EE-4DAA-9171-FD2C529D5592}"/>
    <cellStyle name="SAPBEXHLevel0 4 6 2" xfId="19622" xr:uid="{A99D53C1-C8C9-4879-9E5F-D2F7C73768C5}"/>
    <cellStyle name="SAPBEXHLevel0 4 6 3" xfId="31707" xr:uid="{5624491F-D5DD-438D-B259-52894F8571E6}"/>
    <cellStyle name="SAPBEXHLevel0 4 7" xfId="25107" xr:uid="{CB8DE439-440D-46FD-87CF-1812790D04FC}"/>
    <cellStyle name="SAPBEXHLevel0 4 7 2" xfId="36019" xr:uid="{829582C5-4BE7-49EA-89A2-ED63A8422A97}"/>
    <cellStyle name="SAPBEXHLevel0 4 8" xfId="14948" xr:uid="{2D59AE2C-24A8-46BB-A91A-7F0EA1616421}"/>
    <cellStyle name="SAPBEXHLevel0 4 9" xfId="28396" xr:uid="{B3EB2C9B-0947-4B3C-90A8-629C927E8F9E}"/>
    <cellStyle name="SAPBEXHLevel0 5" xfId="2996" xr:uid="{F44CF86B-3F65-46E6-BADD-774F667C2A61}"/>
    <cellStyle name="SAPBEXHLevel0 5 10" xfId="28738" xr:uid="{A38EF55B-2154-44AD-9C6F-F6BA32D3D7C8}"/>
    <cellStyle name="SAPBEXHLevel0 5 2" xfId="7571" xr:uid="{A0EE607C-B703-4A36-B255-E5F23FEBFDD1}"/>
    <cellStyle name="SAPBEXHLevel0 5 2 2" xfId="10108" xr:uid="{7FB217FA-1ED1-47A5-A3B5-0E88410D1579}"/>
    <cellStyle name="SAPBEXHLevel0 5 2 2 2" xfId="21563" xr:uid="{95127F79-89E1-4FB5-952F-B217BC050B24}"/>
    <cellStyle name="SAPBEXHLevel0 5 2 2 3" xfId="33647" xr:uid="{F7FFCA49-F3C4-4223-8681-617E23765DD4}"/>
    <cellStyle name="SAPBEXHLevel0 5 2 3" xfId="10882" xr:uid="{854E3FE9-C676-4B5F-91F6-FED499041914}"/>
    <cellStyle name="SAPBEXHLevel0 5 2 3 2" xfId="22337" xr:uid="{F41781B9-EBE9-4383-AC79-DB95A0D119DD}"/>
    <cellStyle name="SAPBEXHLevel0 5 2 3 3" xfId="34421" xr:uid="{E20050D5-A32D-46FD-B32D-468E6B2B774D}"/>
    <cellStyle name="SAPBEXHLevel0 5 2 4" xfId="12355" xr:uid="{4E8B39D5-75B1-411F-BFC5-F689D9EF547B}"/>
    <cellStyle name="SAPBEXHLevel0 5 2 4 2" xfId="23810" xr:uid="{DCC8572D-FE25-4DC7-A242-BFC1CF97A384}"/>
    <cellStyle name="SAPBEXHLevel0 5 2 4 3" xfId="35325" xr:uid="{AEB038B4-4F59-4D7C-8235-6380BC3B8820}"/>
    <cellStyle name="SAPBEXHLevel0 5 2 5" xfId="27287" xr:uid="{C1DCBB30-BC70-4042-B038-8F44CD23C4DF}"/>
    <cellStyle name="SAPBEXHLevel0 5 2 5 2" xfId="37586" xr:uid="{55D1A549-374C-43F3-A27E-9F755CF59068}"/>
    <cellStyle name="SAPBEXHLevel0 5 2 6" xfId="19089" xr:uid="{CF05CD3E-6CE0-409C-8B9C-233B97A145CC}"/>
    <cellStyle name="SAPBEXHLevel0 5 2 7" xfId="31258" xr:uid="{C9A34E72-98D1-4A14-BEC0-369B2E7CAB85}"/>
    <cellStyle name="SAPBEXHLevel0 5 2 8" xfId="29206" xr:uid="{5FF72FFC-814D-4BDD-B186-3D68BE736867}"/>
    <cellStyle name="SAPBEXHLevel0 5 3" xfId="6140" xr:uid="{F1EB7184-2726-41CE-98F6-D5B7D7B40BA3}"/>
    <cellStyle name="SAPBEXHLevel0 5 3 2" xfId="9356" xr:uid="{AE985268-2566-48F4-83FB-B7F326B30F51}"/>
    <cellStyle name="SAPBEXHLevel0 5 3 2 2" xfId="20811" xr:uid="{784B0D2F-9292-4205-A6E4-10BD89580C1E}"/>
    <cellStyle name="SAPBEXHLevel0 5 3 2 3" xfId="32896" xr:uid="{42D0AA13-A972-4872-8953-A0A830171EB6}"/>
    <cellStyle name="SAPBEXHLevel0 5 3 3" xfId="10125" xr:uid="{8746271A-62C8-4D91-840C-7E05CF089EC1}"/>
    <cellStyle name="SAPBEXHLevel0 5 3 3 2" xfId="21580" xr:uid="{0EB9246C-046F-44CB-A525-8E252A28E025}"/>
    <cellStyle name="SAPBEXHLevel0 5 3 3 3" xfId="33664" xr:uid="{E91BCE59-B985-47AB-9271-610FA25A7181}"/>
    <cellStyle name="SAPBEXHLevel0 5 3 4" xfId="26101" xr:uid="{D2985F16-C60C-4ECD-8BDB-E2DCFFB737CE}"/>
    <cellStyle name="SAPBEXHLevel0 5 3 4 2" xfId="36744" xr:uid="{1E86741B-2525-425B-86A6-10F7BD0603B7}"/>
    <cellStyle name="SAPBEXHLevel0 5 3 5" xfId="17862" xr:uid="{1A09A098-5F61-4D0B-BF83-46496D942F09}"/>
    <cellStyle name="SAPBEXHLevel0 5 3 6" xfId="30288" xr:uid="{128C6874-AC6C-4F6A-B717-69BE9534EA50}"/>
    <cellStyle name="SAPBEXHLevel0 5 3 7" xfId="30704" xr:uid="{859FF71D-3FA6-47AD-920E-FEF5941C0D3F}"/>
    <cellStyle name="SAPBEXHLevel0 5 3 8" xfId="35217" xr:uid="{CAD72F5D-AD96-4784-9775-C11BA35E3F96}"/>
    <cellStyle name="SAPBEXHLevel0 5 4" xfId="4889" xr:uid="{4CF985F1-6976-49FF-8C31-E5FD6B828ED7}"/>
    <cellStyle name="SAPBEXHLevel0 5 4 2" xfId="16673" xr:uid="{FCE26A9D-DD40-4EC1-963E-637D9428DA78}"/>
    <cellStyle name="SAPBEXHLevel0 5 4 3" xfId="29380" xr:uid="{47043B39-DBC3-41C2-8E1A-CF08470295F3}"/>
    <cellStyle name="SAPBEXHLevel0 5 5" xfId="8393" xr:uid="{1B6370FC-9C02-4F7A-9383-7493FDE5FF19}"/>
    <cellStyle name="SAPBEXHLevel0 5 5 2" xfId="19848" xr:uid="{BFCA2C5D-432C-4688-A003-3B347F2BB346}"/>
    <cellStyle name="SAPBEXHLevel0 5 5 3" xfId="31933" xr:uid="{149DB7C1-B5BD-4A26-A1C5-7EA41C74294C}"/>
    <cellStyle name="SAPBEXHLevel0 5 6" xfId="8058" xr:uid="{0C909E24-EE7C-4FC6-B623-1567CA3CF19E}"/>
    <cellStyle name="SAPBEXHLevel0 5 6 2" xfId="19513" xr:uid="{EBC9E3BF-7600-4FDD-AAF5-4AF303D3961D}"/>
    <cellStyle name="SAPBEXHLevel0 5 6 3" xfId="31598" xr:uid="{E1836019-5691-4FD6-8DED-6AA3E3293545}"/>
    <cellStyle name="SAPBEXHLevel0 5 7" xfId="24948" xr:uid="{5CC2F39F-1F44-4592-8025-764AFBCC133D}"/>
    <cellStyle name="SAPBEXHLevel0 5 7 2" xfId="35918" xr:uid="{5768F0FF-371E-4DB6-BD20-C2E9A218E711}"/>
    <cellStyle name="SAPBEXHLevel0 5 8" xfId="14789" xr:uid="{CCC10B17-EABD-4806-9EEA-F286364447EB}"/>
    <cellStyle name="SAPBEXHLevel0 5 9" xfId="28302" xr:uid="{4D9F072B-0949-4961-8A20-7068C3120D4C}"/>
    <cellStyle name="SAPBEXHLevel0 6" xfId="3113" xr:uid="{79B86464-DB20-4741-B16C-6D8451C0453E}"/>
    <cellStyle name="SAPBEXHLevel0 6 10" xfId="28704" xr:uid="{2E358256-10E9-48A7-9936-55F64052B8EF}"/>
    <cellStyle name="SAPBEXHLevel0 6 2" xfId="7755" xr:uid="{A11FF232-075D-4FDE-9370-C4D7F0570A63}"/>
    <cellStyle name="SAPBEXHLevel0 6 2 2" xfId="10192" xr:uid="{6EF0C0BB-9589-44AC-BF45-91345CE35158}"/>
    <cellStyle name="SAPBEXHLevel0 6 2 2 2" xfId="21647" xr:uid="{AA2A6071-14E5-402B-9C86-3857707E3EB7}"/>
    <cellStyle name="SAPBEXHLevel0 6 2 2 3" xfId="33731" xr:uid="{75D079C4-11FC-4944-8C69-2F8DC63D766F}"/>
    <cellStyle name="SAPBEXHLevel0 6 2 3" xfId="10969" xr:uid="{BE6120D8-59DD-4F98-B5B9-77ADE2F9C7AB}"/>
    <cellStyle name="SAPBEXHLevel0 6 2 3 2" xfId="22424" xr:uid="{D91DEA26-09EB-4FFA-98F6-D085DACBF0E0}"/>
    <cellStyle name="SAPBEXHLevel0 6 2 3 3" xfId="34508" xr:uid="{5E96F7FA-B859-4B62-A826-FF6F305A3B43}"/>
    <cellStyle name="SAPBEXHLevel0 6 2 4" xfId="12530" xr:uid="{77F762C5-1E11-4738-8B66-13B8E31EA1BD}"/>
    <cellStyle name="SAPBEXHLevel0 6 2 4 2" xfId="23985" xr:uid="{1D831B29-FCA4-41F0-9B5B-714E89B0EEEF}"/>
    <cellStyle name="SAPBEXHLevel0 6 2 4 3" xfId="35438" xr:uid="{64006F11-B6C2-4487-82C1-3233139EE965}"/>
    <cellStyle name="SAPBEXHLevel0 6 2 5" xfId="27462" xr:uid="{8717E82E-2CA2-4A3E-AF0D-E1E927C29370}"/>
    <cellStyle name="SAPBEXHLevel0 6 2 5 2" xfId="37697" xr:uid="{14C94E48-AF3C-4FF4-AD81-52EE69E971DB}"/>
    <cellStyle name="SAPBEXHLevel0 6 2 6" xfId="19266" xr:uid="{E7167B00-3EE6-4143-B14E-2494EDC744EF}"/>
    <cellStyle name="SAPBEXHLevel0 6 2 7" xfId="31380" xr:uid="{8C294B3B-5BBF-492B-B023-ADF4B9925167}"/>
    <cellStyle name="SAPBEXHLevel0 6 2 8" xfId="29692" xr:uid="{8E07AF6F-2CD2-45EC-B225-DC6EC9E44944}"/>
    <cellStyle name="SAPBEXHLevel0 6 3" xfId="6324" xr:uid="{0B7FC6A9-439A-4189-8276-23EE8DA3B4F7}"/>
    <cellStyle name="SAPBEXHLevel0 6 3 2" xfId="9492" xr:uid="{8C16E099-1F19-4711-A389-DACA7F9BF313}"/>
    <cellStyle name="SAPBEXHLevel0 6 3 2 2" xfId="20947" xr:uid="{BFC89D8C-330B-444B-BAE4-0E084E2CE4E2}"/>
    <cellStyle name="SAPBEXHLevel0 6 3 2 3" xfId="33032" xr:uid="{BAD67CAD-D5BA-42D2-8E04-E61A3543E55B}"/>
    <cellStyle name="SAPBEXHLevel0 6 3 3" xfId="4125" xr:uid="{F6A4E102-6FB1-4A9E-BAD6-424B5396602D}"/>
    <cellStyle name="SAPBEXHLevel0 6 3 3 2" xfId="15910" xr:uid="{8BF92B85-4902-4540-A376-6C56AF76844F}"/>
    <cellStyle name="SAPBEXHLevel0 6 3 3 3" xfId="28955" xr:uid="{78787563-17F3-445C-8DE7-9940A049C80C}"/>
    <cellStyle name="SAPBEXHLevel0 6 3 4" xfId="26276" xr:uid="{0474497B-0E71-47AC-ADB7-6E659D7399B7}"/>
    <cellStyle name="SAPBEXHLevel0 6 3 4 2" xfId="36856" xr:uid="{AEB6DBFB-3AB3-4656-84E7-80BD16A33B82}"/>
    <cellStyle name="SAPBEXHLevel0 6 3 5" xfId="18041" xr:uid="{A052E318-7EE2-498C-B440-B866BFFE6AE6}"/>
    <cellStyle name="SAPBEXHLevel0 6 3 6" xfId="30413" xr:uid="{492900E8-2F66-483E-A9AD-8C4A4D93FADE}"/>
    <cellStyle name="SAPBEXHLevel0 6 3 7" xfId="34867" xr:uid="{17802B7D-AF4F-427C-8B10-B14EB14EFAFB}"/>
    <cellStyle name="SAPBEXHLevel0 6 3 8" xfId="35675" xr:uid="{7F8E2535-D6A0-4844-8372-B9067A5E796D}"/>
    <cellStyle name="SAPBEXHLevel0 6 4" xfId="5006" xr:uid="{3C53EC0D-6B79-47A2-A625-BB5709851EA1}"/>
    <cellStyle name="SAPBEXHLevel0 6 4 2" xfId="16790" xr:uid="{34FC3257-5B25-4B09-8223-C6E648968ACD}"/>
    <cellStyle name="SAPBEXHLevel0 6 4 3" xfId="29438" xr:uid="{FFD58BDE-9DAD-448D-BBED-91882CD223F0}"/>
    <cellStyle name="SAPBEXHLevel0 6 5" xfId="8471" xr:uid="{BCF8F811-7146-46FB-9E72-7CC2FFC1FD84}"/>
    <cellStyle name="SAPBEXHLevel0 6 5 2" xfId="19926" xr:uid="{0140FA80-E5DD-4374-9948-E4FCC62FC80A}"/>
    <cellStyle name="SAPBEXHLevel0 6 5 3" xfId="32011" xr:uid="{415C9D0B-2176-4854-9406-9131E285B75A}"/>
    <cellStyle name="SAPBEXHLevel0 6 6" xfId="8935" xr:uid="{3F07BBAC-1773-401D-8FD7-0B1A6BB0BD2B}"/>
    <cellStyle name="SAPBEXHLevel0 6 6 2" xfId="20390" xr:uid="{D878528A-E8B9-4D4C-83B5-7AB2ABAE0514}"/>
    <cellStyle name="SAPBEXHLevel0 6 6 3" xfId="32475" xr:uid="{3D52FA37-92C2-4FA6-816D-86F0C01455F7}"/>
    <cellStyle name="SAPBEXHLevel0 6 7" xfId="25065" xr:uid="{779EA857-07CC-4434-A5F0-12AEBF02D871}"/>
    <cellStyle name="SAPBEXHLevel0 6 7 2" xfId="35977" xr:uid="{41D3843F-6ED9-4A61-B02D-B1CE82268B55}"/>
    <cellStyle name="SAPBEXHLevel0 6 8" xfId="14906" xr:uid="{9E9283F8-D8A0-4AB7-B200-66E7210BAE24}"/>
    <cellStyle name="SAPBEXHLevel0 6 9" xfId="28354" xr:uid="{FEE835F4-F277-45A9-B0AB-79A6D8DFBCF3}"/>
    <cellStyle name="SAPBEXHLevel0 7" xfId="6610" xr:uid="{B4A6CEB5-080F-415D-AE0A-822190DF3B5A}"/>
    <cellStyle name="SAPBEXHLevel0 7 2" xfId="10399" xr:uid="{4D67FDC1-643C-4BCD-AC20-0DCBA9790605}"/>
    <cellStyle name="SAPBEXHLevel0 7 2 2" xfId="21854" xr:uid="{DB01CDF3-17E4-4CC4-908B-180309CE81FD}"/>
    <cellStyle name="SAPBEXHLevel0 7 2 3" xfId="33938" xr:uid="{8F7693E9-E2B9-4EDE-BD0D-BF6696EF6269}"/>
    <cellStyle name="SAPBEXHLevel0 7 3" xfId="11515" xr:uid="{0EBB4960-5F18-4189-9F55-C5E5850FD7B4}"/>
    <cellStyle name="SAPBEXHLevel0 7 3 2" xfId="22970" xr:uid="{F630D33F-F9FE-43AF-9EDA-952FE50A561C}"/>
    <cellStyle name="SAPBEXHLevel0 7 3 3" xfId="34755" xr:uid="{181B0448-5291-4F8F-A5E0-946CA8C0077B}"/>
    <cellStyle name="SAPBEXHLevel0 7 4" xfId="26378" xr:uid="{62FE567B-79FA-41BF-8A1D-DC47D4E2073A}"/>
    <cellStyle name="SAPBEXHLevel0 7 4 2" xfId="36942" xr:uid="{E203E10C-2F5F-4318-962F-38CF0040F3E3}"/>
    <cellStyle name="SAPBEXHLevel0 7 5" xfId="18201" xr:uid="{32A8C1E7-3064-4CE7-A9C4-36B513A46C91}"/>
    <cellStyle name="SAPBEXHLevel0 7 6" xfId="30583" xr:uid="{E2A8682F-18DD-4A92-9295-248B7A796DA5}"/>
    <cellStyle name="SAPBEXHLevel0 7 7" xfId="28318" xr:uid="{4311668F-B3BF-4B85-9947-3D756CEDDEA0}"/>
    <cellStyle name="SAPBEXHLevel0 8" xfId="6981" xr:uid="{AED80B9A-2070-4E50-9CFA-A44C8BD3E00A}"/>
    <cellStyle name="SAPBEXHLevel0 8 2" xfId="9776" xr:uid="{8AFEE4F8-47CE-44D4-8BBB-9954FD9327E8}"/>
    <cellStyle name="SAPBEXHLevel0 8 2 2" xfId="21231" xr:uid="{D5A225F1-9C79-4DE9-A879-03D695CF16C5}"/>
    <cellStyle name="SAPBEXHLevel0 8 2 3" xfId="33316" xr:uid="{E92D0EED-80A3-44DA-97A6-59DE68419F86}"/>
    <cellStyle name="SAPBEXHLevel0 8 3" xfId="10499" xr:uid="{6A4773FB-5219-4199-BFE7-3BF273B92EB9}"/>
    <cellStyle name="SAPBEXHLevel0 8 3 2" xfId="21954" xr:uid="{08DF8B3D-11FC-42B8-A64F-308B595D11F7}"/>
    <cellStyle name="SAPBEXHLevel0 8 3 3" xfId="34038" xr:uid="{96FCA367-E3C2-4D49-84BB-3917FC9CD3D4}"/>
    <cellStyle name="SAPBEXHLevel0 8 4" xfId="11841" xr:uid="{1C5E996E-365F-49E6-828D-9A3EE40B22FF}"/>
    <cellStyle name="SAPBEXHLevel0 8 4 2" xfId="23296" xr:uid="{12D09CEC-1236-4895-A2DF-7774744FB112}"/>
    <cellStyle name="SAPBEXHLevel0 8 4 3" xfId="34948" xr:uid="{178C9783-656A-42E8-ADE5-A86225F70D3C}"/>
    <cellStyle name="SAPBEXHLevel0 8 5" xfId="26706" xr:uid="{37120342-0610-49A0-A3A1-EC9CE073741D}"/>
    <cellStyle name="SAPBEXHLevel0 8 5 2" xfId="37145" xr:uid="{C5AD8D0C-CE74-422B-83D8-A05A4C1A95D1}"/>
    <cellStyle name="SAPBEXHLevel0 8 6" xfId="18547" xr:uid="{36A4448C-A080-4F45-B3C5-A9862B773F9D}"/>
    <cellStyle name="SAPBEXHLevel0 8 7" xfId="30808" xr:uid="{F19F8767-7200-4ADE-B998-7B2B287C48FA}"/>
    <cellStyle name="SAPBEXHLevel0 8 8" xfId="37489" xr:uid="{C04BF71A-2107-4765-80EA-8BBE212F4F92}"/>
    <cellStyle name="SAPBEXHLevel0 9" xfId="5496" xr:uid="{EC7DE088-36C4-4E17-B697-E6B9310CAA5A}"/>
    <cellStyle name="SAPBEXHLevel0 9 2" xfId="8827" xr:uid="{40370178-A941-4F37-9773-B7E316063715}"/>
    <cellStyle name="SAPBEXHLevel0 9 2 2" xfId="20282" xr:uid="{20DE9F77-FD8E-4D1D-9C4F-23AE0E3D0D02}"/>
    <cellStyle name="SAPBEXHLevel0 9 2 3" xfId="32367" xr:uid="{DC149EE9-E170-4005-AA2D-5032ECDD07D0}"/>
    <cellStyle name="SAPBEXHLevel0 9 3" xfId="10309" xr:uid="{82F87242-FA5F-4C37-88E7-682AECBF93B6}"/>
    <cellStyle name="SAPBEXHLevel0 9 3 2" xfId="21764" xr:uid="{89B7599C-4274-4267-9138-45F6FB0B6CF6}"/>
    <cellStyle name="SAPBEXHLevel0 9 3 3" xfId="33848" xr:uid="{8C073473-BAA8-412B-8C9B-B6FFB4F2155A}"/>
    <cellStyle name="SAPBEXHLevel0 9 4" xfId="25555" xr:uid="{450BBF73-8FFB-4E50-959C-40C978C8E026}"/>
    <cellStyle name="SAPBEXHLevel0 9 4 2" xfId="36340" xr:uid="{B92C2988-F38B-4B6C-A9ED-B91C86728B4D}"/>
    <cellStyle name="SAPBEXHLevel0 9 5" xfId="17280" xr:uid="{F078AF60-5082-405B-86C8-597FC660A2EA}"/>
    <cellStyle name="SAPBEXHLevel0 9 6" xfId="29796" xr:uid="{37721CA3-AB66-4A45-BC59-6968EEC55135}"/>
    <cellStyle name="SAPBEXHLevel0 9 7" xfId="29611" xr:uid="{F182CB0A-D8E5-4497-8A72-6BF346204A33}"/>
    <cellStyle name="SAPBEXHLevel0 9 8" xfId="29867" xr:uid="{F13E0808-1567-4E6D-91D6-151F5347C1F7}"/>
    <cellStyle name="SAPBEXHLevel0_0910 GSO Capex RRP - Final (Detail) v2 220710" xfId="2279" xr:uid="{D62308B3-D2FF-4756-B323-69239093B6D0}"/>
    <cellStyle name="SAPBEXHLevel0X" xfId="2280" xr:uid="{FDFBA2CE-E445-42AF-AF3A-CCDF025478F0}"/>
    <cellStyle name="SAPBEXHLevel0X 10" xfId="5498" xr:uid="{3426A5C0-9965-46A9-93A3-2C54DA594DF8}"/>
    <cellStyle name="SAPBEXHLevel0X 10 2" xfId="8829" xr:uid="{82AD122B-F6AB-440C-B8A5-D585F435F449}"/>
    <cellStyle name="SAPBEXHLevel0X 10 2 2" xfId="20284" xr:uid="{CFC4F5D9-6D0B-49DF-94B9-2C430A81DFCD}"/>
    <cellStyle name="SAPBEXHLevel0X 10 2 3" xfId="32369" xr:uid="{481650D6-4ED6-4B8D-9A0E-9A59A936E911}"/>
    <cellStyle name="SAPBEXHLevel0X 10 3" xfId="9245" xr:uid="{341EED4B-228D-4250-BDA2-049B33CDF5CA}"/>
    <cellStyle name="SAPBEXHLevel0X 10 3 2" xfId="20700" xr:uid="{916DE212-8CE4-41C7-8AE4-E2543D9C230F}"/>
    <cellStyle name="SAPBEXHLevel0X 10 3 3" xfId="32785" xr:uid="{80A0A640-ABC1-4CE7-9A63-7BE413F6EFB9}"/>
    <cellStyle name="SAPBEXHLevel0X 10 4" xfId="25557" xr:uid="{305DD52C-3901-444C-BB6F-3BFECEE7F1F8}"/>
    <cellStyle name="SAPBEXHLevel0X 10 4 2" xfId="36342" xr:uid="{0D3142A1-0544-4F93-B83C-BD0C4882E85E}"/>
    <cellStyle name="SAPBEXHLevel0X 10 5" xfId="17282" xr:uid="{5561144D-3DC8-4C11-B271-9967136D34AF}"/>
    <cellStyle name="SAPBEXHLevel0X 10 6" xfId="29798" xr:uid="{3698A0F0-D1E1-44D6-A22E-9D907292A209}"/>
    <cellStyle name="SAPBEXHLevel0X 10 7" xfId="35738" xr:uid="{A498F127-2873-4BC8-A7AA-CE564000050F}"/>
    <cellStyle name="SAPBEXHLevel0X 10 8" xfId="30700" xr:uid="{084284A7-600E-466A-A867-7F28D29CB238}"/>
    <cellStyle name="SAPBEXHLevel0X 11" xfId="4218" xr:uid="{ED3F2E92-1F75-4333-ABAA-82E072991D68}"/>
    <cellStyle name="SAPBEXHLevel0X 11 2" xfId="16003" xr:uid="{8FEDE6D7-9EFE-4A21-AFD9-88F9696134C3}"/>
    <cellStyle name="SAPBEXHLevel0X 11 3" xfId="29048" xr:uid="{2C796E71-0483-4789-B2AD-BE1AE740B331}"/>
    <cellStyle name="SAPBEXHLevel0X 12" xfId="3981" xr:uid="{9B141F7F-FDA4-498B-A1B2-27291A6B5A2E}"/>
    <cellStyle name="SAPBEXHLevel0X 12 2" xfId="15767" xr:uid="{CFB93B69-A865-4886-81C6-4CBE9B5B426F}"/>
    <cellStyle name="SAPBEXHLevel0X 12 3" xfId="28812" xr:uid="{5C7DEA8B-B191-473D-B7AE-8FD9DE1589F5}"/>
    <cellStyle name="SAPBEXHLevel0X 13" xfId="24301" xr:uid="{BA3DAC8E-52EF-4F2E-A956-6627A77B4525}"/>
    <cellStyle name="SAPBEXHLevel0X 13 2" xfId="35606" xr:uid="{41CCC905-0B0B-4AA1-8F77-DD6825749036}"/>
    <cellStyle name="SAPBEXHLevel0X 14" xfId="14116" xr:uid="{2B278B3A-3886-40A6-9B38-80EE55CE71DB}"/>
    <cellStyle name="SAPBEXHLevel0X 15" xfId="27979" xr:uid="{6D989A18-2EB4-411C-B05D-51B0CC6D7232}"/>
    <cellStyle name="SAPBEXHLevel0X 2" xfId="2281" xr:uid="{65FC9502-B367-4FD3-844B-802D1764B90D}"/>
    <cellStyle name="SAPBEXHLevel0X 2 10" xfId="3982" xr:uid="{0EAAE2F4-E068-4A2F-9B26-4C50582781EC}"/>
    <cellStyle name="SAPBEXHLevel0X 2 10 2" xfId="15768" xr:uid="{E79D3B00-754B-496B-BC0D-EC772C49B5B9}"/>
    <cellStyle name="SAPBEXHLevel0X 2 10 3" xfId="28813" xr:uid="{FD45E953-F437-437B-9555-E0053B6E350C}"/>
    <cellStyle name="SAPBEXHLevel0X 2 11" xfId="24302" xr:uid="{EE126362-1D1E-493A-95F3-6E5439F09B15}"/>
    <cellStyle name="SAPBEXHLevel0X 2 11 2" xfId="35607" xr:uid="{44DA63DF-D45D-404D-B5A5-B25ACA208FED}"/>
    <cellStyle name="SAPBEXHLevel0X 2 12" xfId="14117" xr:uid="{1B645040-812C-4CD2-A020-830F6F809275}"/>
    <cellStyle name="SAPBEXHLevel0X 2 13" xfId="27980" xr:uid="{9EE20A0F-9735-418B-A8B0-639E918FC263}"/>
    <cellStyle name="SAPBEXHLevel0X 2 2" xfId="2939" xr:uid="{CC91644F-AF1C-47B4-8902-27CDD85C3E07}"/>
    <cellStyle name="SAPBEXHLevel0X 2 2 10" xfId="14017" xr:uid="{FEB4F259-3FBA-4087-B8B1-648491370856}"/>
    <cellStyle name="SAPBEXHLevel0X 2 2 2" xfId="7206" xr:uid="{86D59938-77CF-4D5B-B318-7286ABDEDD86}"/>
    <cellStyle name="SAPBEXHLevel0X 2 2 2 2" xfId="10609" xr:uid="{31FDC029-C97F-4949-B6FB-B7C421E520E3}"/>
    <cellStyle name="SAPBEXHLevel0X 2 2 2 2 2" xfId="22064" xr:uid="{D4CA0771-0304-4239-9D86-4E84412BB737}"/>
    <cellStyle name="SAPBEXHLevel0X 2 2 2 2 3" xfId="34148" xr:uid="{8B93E2A0-7C84-4E4C-B3EC-40F3F96354F8}"/>
    <cellStyle name="SAPBEXHLevel0X 2 2 2 3" xfId="12005" xr:uid="{28A6A712-EEF9-4A0D-AAA5-4F1BAAC162C7}"/>
    <cellStyle name="SAPBEXHLevel0X 2 2 2 3 2" xfId="23460" xr:uid="{DCC3C15D-052E-4FF2-8E20-7787060CD11A}"/>
    <cellStyle name="SAPBEXHLevel0X 2 2 2 3 3" xfId="35046" xr:uid="{A3B0F5E4-C621-4851-A4CE-13244AFC9C74}"/>
    <cellStyle name="SAPBEXHLevel0X 2 2 2 4" xfId="26922" xr:uid="{A68637BA-0D12-4469-9F5A-85ACFE4B21EF}"/>
    <cellStyle name="SAPBEXHLevel0X 2 2 2 4 2" xfId="37293" xr:uid="{70993732-68C7-4761-A484-2F200EF55BE3}"/>
    <cellStyle name="SAPBEXHLevel0X 2 2 2 5" xfId="18734" xr:uid="{B8002A2E-9E66-4E91-B467-F344913C7E9D}"/>
    <cellStyle name="SAPBEXHLevel0X 2 2 2 6" xfId="30965" xr:uid="{C344B915-1B8C-4CA3-A0FC-81C5CD94F265}"/>
    <cellStyle name="SAPBEXHLevel0X 2 2 2 7" xfId="34648" xr:uid="{1DCBD5C9-57D5-4F59-B113-86FDF75DE165}"/>
    <cellStyle name="SAPBEXHLevel0X 2 2 3" xfId="5773" xr:uid="{8F73447D-8981-4555-A3C4-FF6D07EB6384}"/>
    <cellStyle name="SAPBEXHLevel0X 2 2 3 2" xfId="9035" xr:uid="{D2AD5006-DD00-4702-BFCA-5C79D5EAC5A0}"/>
    <cellStyle name="SAPBEXHLevel0X 2 2 3 2 2" xfId="20490" xr:uid="{103FA296-319C-4BD5-82F3-64346C232379}"/>
    <cellStyle name="SAPBEXHLevel0X 2 2 3 2 3" xfId="32575" xr:uid="{A18BD860-1C79-467E-9B79-B16379E75B63}"/>
    <cellStyle name="SAPBEXHLevel0X 2 2 3 3" xfId="4084" xr:uid="{F462723D-2509-4D2C-83A3-5C93BDF7EA9F}"/>
    <cellStyle name="SAPBEXHLevel0X 2 2 3 3 2" xfId="15869" xr:uid="{EC1B292E-4A3B-4077-BC1B-4A0502485C34}"/>
    <cellStyle name="SAPBEXHLevel0X 2 2 3 3 3" xfId="28914" xr:uid="{494F31B7-49AF-4F7C-A456-F3D6B55539E9}"/>
    <cellStyle name="SAPBEXHLevel0X 2 2 3 4" xfId="25751" xr:uid="{57765E83-2886-432F-BA95-A17420ED5C0D}"/>
    <cellStyle name="SAPBEXHLevel0X 2 2 3 4 2" xfId="36467" xr:uid="{98505107-FDAE-4F94-8C2A-75A5547BD176}"/>
    <cellStyle name="SAPBEXHLevel0X 2 2 3 5" xfId="17508" xr:uid="{524888A0-217B-44CA-87A2-FECF1ED2E476}"/>
    <cellStyle name="SAPBEXHLevel0X 2 2 3 6" xfId="29993" xr:uid="{F969433B-234E-430F-9724-598DCAB74AB3}"/>
    <cellStyle name="SAPBEXHLevel0X 2 2 3 7" xfId="37760" xr:uid="{6C14AEB8-2C6E-48B1-AFB6-D99EABF99211}"/>
    <cellStyle name="SAPBEXHLevel0X 2 2 3 8" xfId="13715" xr:uid="{A002870D-59B4-413A-AA40-6A3515ED458D}"/>
    <cellStyle name="SAPBEXHLevel0X 2 2 4" xfId="4832" xr:uid="{FE321FD5-6384-4414-8818-6E6A417F60DE}"/>
    <cellStyle name="SAPBEXHLevel0X 2 2 4 2" xfId="16616" xr:uid="{B9179887-7C29-4CED-9D5D-51664907510F}"/>
    <cellStyle name="SAPBEXHLevel0X 2 2 4 3" xfId="29323" xr:uid="{3491A372-2C7D-4C7B-8773-1DA1A5F65FFD}"/>
    <cellStyle name="SAPBEXHLevel0X 2 2 5" xfId="8336" xr:uid="{3ABE0692-72E3-4210-A723-BA1DA10EF7B7}"/>
    <cellStyle name="SAPBEXHLevel0X 2 2 5 2" xfId="19791" xr:uid="{725B4C36-2FE9-435D-8959-ED60634072B1}"/>
    <cellStyle name="SAPBEXHLevel0X 2 2 5 3" xfId="31876" xr:uid="{F234514F-6B05-4523-94BA-3FDA5D01ED9A}"/>
    <cellStyle name="SAPBEXHLevel0X 2 2 6" xfId="4049" xr:uid="{8FF7E77E-11EA-4A6F-B309-2972B55E9A3E}"/>
    <cellStyle name="SAPBEXHLevel0X 2 2 6 2" xfId="15834" xr:uid="{E5E594C1-E4DA-4559-87F0-4EEF54B2166D}"/>
    <cellStyle name="SAPBEXHLevel0X 2 2 6 3" xfId="28879" xr:uid="{6A0C541A-1649-4838-AA2E-132DC22F5197}"/>
    <cellStyle name="SAPBEXHLevel0X 2 2 7" xfId="24891" xr:uid="{B6D242E4-F44F-4084-B8B0-FE948E7AF738}"/>
    <cellStyle name="SAPBEXHLevel0X 2 2 7 2" xfId="35861" xr:uid="{35B5E100-5635-4F53-AD7B-A2701615EF03}"/>
    <cellStyle name="SAPBEXHLevel0X 2 2 8" xfId="14732" xr:uid="{F23363AD-1B43-449C-BE0A-3CE4F9B0125B}"/>
    <cellStyle name="SAPBEXHLevel0X 2 2 9" xfId="28245" xr:uid="{923D9004-FCB4-4424-904C-79CC1A26FAE0}"/>
    <cellStyle name="SAPBEXHLevel0X 2 3" xfId="3156" xr:uid="{676599B0-74AE-4C81-B8F1-FDE09DE29D9C}"/>
    <cellStyle name="SAPBEXHLevel0X 2 3 10" xfId="13900" xr:uid="{9D92176E-9698-42C7-825B-D40515D90258}"/>
    <cellStyle name="SAPBEXHLevel0X 2 3 2" xfId="7317" xr:uid="{D798632F-ADDA-43EA-B4CC-3A6BD6EDF399}"/>
    <cellStyle name="SAPBEXHLevel0X 2 3 2 2" xfId="10717" xr:uid="{2070CF11-B3F5-451F-9A9E-8A1102D68B4E}"/>
    <cellStyle name="SAPBEXHLevel0X 2 3 2 2 2" xfId="22172" xr:uid="{13A99A53-E0BE-41CC-A0A0-60F5A116EF6F}"/>
    <cellStyle name="SAPBEXHLevel0X 2 3 2 2 3" xfId="34256" xr:uid="{1B751FAD-03B6-4137-B2C2-DD628C1C173C}"/>
    <cellStyle name="SAPBEXHLevel0X 2 3 2 3" xfId="12101" xr:uid="{35B82A72-6390-4EC8-B084-65AD15FA204A}"/>
    <cellStyle name="SAPBEXHLevel0X 2 3 2 3 2" xfId="23556" xr:uid="{C01A2ED0-BFB2-4792-957C-A7C8D1CD721D}"/>
    <cellStyle name="SAPBEXHLevel0X 2 3 2 3 3" xfId="35140" xr:uid="{A1F97876-DBC8-4793-83A4-79DD6E39960D}"/>
    <cellStyle name="SAPBEXHLevel0X 2 3 2 4" xfId="27033" xr:uid="{7BEB8C69-C5AE-4862-B00F-8D3F6F140581}"/>
    <cellStyle name="SAPBEXHLevel0X 2 3 2 4 2" xfId="37402" xr:uid="{2E3289AF-56E9-4B6C-B696-770DCD3FDF32}"/>
    <cellStyle name="SAPBEXHLevel0X 2 3 2 5" xfId="18835" xr:uid="{E375AC1C-88B6-41E1-8D9C-BE927794B217}"/>
    <cellStyle name="SAPBEXHLevel0X 2 3 2 6" xfId="31074" xr:uid="{83215BDE-D62C-4555-88C2-C97C711A0FC0}"/>
    <cellStyle name="SAPBEXHLevel0X 2 3 2 7" xfId="13979" xr:uid="{8E11B21A-CC5B-4B97-BEC1-2DE66331D575}"/>
    <cellStyle name="SAPBEXHLevel0X 2 3 3" xfId="5885" xr:uid="{464AAAC9-AF04-4A9F-B22D-0C7964774AEE}"/>
    <cellStyle name="SAPBEXHLevel0X 2 3 3 2" xfId="9145" xr:uid="{013A70E2-070B-4678-B511-642D1D985640}"/>
    <cellStyle name="SAPBEXHLevel0X 2 3 3 2 2" xfId="20600" xr:uid="{F665F1CB-978F-42FB-8DB8-E374652F6D7B}"/>
    <cellStyle name="SAPBEXHLevel0X 2 3 3 2 3" xfId="32685" xr:uid="{3821CD42-7D20-49B8-B333-424845EFA0F3}"/>
    <cellStyle name="SAPBEXHLevel0X 2 3 3 3" xfId="8128" xr:uid="{6BCBB05A-E382-4E2F-9CEA-F67A6728EE41}"/>
    <cellStyle name="SAPBEXHLevel0X 2 3 3 3 2" xfId="19583" xr:uid="{AED3F05E-982A-437D-83AF-A33505828A94}"/>
    <cellStyle name="SAPBEXHLevel0X 2 3 3 3 3" xfId="31668" xr:uid="{71DC5759-5307-4E69-92D7-9222779A5B71}"/>
    <cellStyle name="SAPBEXHLevel0X 2 3 3 4" xfId="25847" xr:uid="{2363E148-DE8A-496A-9F4B-EA0BD0B5A5E9}"/>
    <cellStyle name="SAPBEXHLevel0X 2 3 3 4 2" xfId="36562" xr:uid="{8C5D67F1-67C5-4D46-9CE5-B719CCA89CD0}"/>
    <cellStyle name="SAPBEXHLevel0X 2 3 3 5" xfId="17608" xr:uid="{E9C085D3-3F56-4216-B3F0-A4388C1C1E48}"/>
    <cellStyle name="SAPBEXHLevel0X 2 3 3 6" xfId="30103" xr:uid="{F2C61AC7-5CEC-4F82-AFEF-69770369EC0A}"/>
    <cellStyle name="SAPBEXHLevel0X 2 3 3 7" xfId="37355" xr:uid="{A04632F4-142F-4CC9-8FB1-64A73CFAE6F6}"/>
    <cellStyle name="SAPBEXHLevel0X 2 3 3 8" xfId="34721" xr:uid="{A5E7FC42-BD21-4B92-9AC5-F0F0854607B7}"/>
    <cellStyle name="SAPBEXHLevel0X 2 3 4" xfId="5049" xr:uid="{A5AE893E-8428-4CDE-8191-89C724C74B65}"/>
    <cellStyle name="SAPBEXHLevel0X 2 3 4 2" xfId="16833" xr:uid="{EDA8F171-30E4-47AE-8D34-DF4E43A3DE99}"/>
    <cellStyle name="SAPBEXHLevel0X 2 3 4 3" xfId="29481" xr:uid="{318BCF58-E74F-4018-AC88-211898EFC75E}"/>
    <cellStyle name="SAPBEXHLevel0X 2 3 5" xfId="8514" xr:uid="{0B5933DD-549F-42D5-8A2A-47F201B75B9B}"/>
    <cellStyle name="SAPBEXHLevel0X 2 3 5 2" xfId="19969" xr:uid="{A75D1B77-0165-4C8F-ABB4-25EDDF1A46B6}"/>
    <cellStyle name="SAPBEXHLevel0X 2 3 5 3" xfId="32054" xr:uid="{E4C970F3-C38B-46DC-893A-04A21EC12D25}"/>
    <cellStyle name="SAPBEXHLevel0X 2 3 6" xfId="9221" xr:uid="{04C98805-C9F6-410A-9141-D82ADBFC7443}"/>
    <cellStyle name="SAPBEXHLevel0X 2 3 6 2" xfId="20676" xr:uid="{9E2C3463-B54E-43A5-A22E-A42118CABDA8}"/>
    <cellStyle name="SAPBEXHLevel0X 2 3 6 3" xfId="32761" xr:uid="{257C4C82-FD9A-4F8F-ADA8-C28FBF0D1946}"/>
    <cellStyle name="SAPBEXHLevel0X 2 3 7" xfId="25108" xr:uid="{387DFB9A-869C-41AC-A78F-FA4079C4FFCA}"/>
    <cellStyle name="SAPBEXHLevel0X 2 3 7 2" xfId="36020" xr:uid="{3596092E-12EC-4454-8A23-F5C0A869B1C9}"/>
    <cellStyle name="SAPBEXHLevel0X 2 3 8" xfId="14949" xr:uid="{7B779F0E-1301-4A62-ADDC-61E1FC586202}"/>
    <cellStyle name="SAPBEXHLevel0X 2 3 9" xfId="28397" xr:uid="{DEB1CEB6-F2F2-4649-A7CE-0FB734E67AC8}"/>
    <cellStyle name="SAPBEXHLevel0X 2 4" xfId="3225" xr:uid="{EA378713-4B7F-48CE-BA8F-05A4FE5FC165}"/>
    <cellStyle name="SAPBEXHLevel0X 2 4 10" xfId="30474" xr:uid="{23A20B68-0F66-40CB-B53A-1B7BE2E8922B}"/>
    <cellStyle name="SAPBEXHLevel0X 2 4 2" xfId="7574" xr:uid="{4D57C90D-01C4-48D2-8678-267946385026}"/>
    <cellStyle name="SAPBEXHLevel0X 2 4 2 2" xfId="10885" xr:uid="{9A232146-3B9D-4B18-8F8F-BA87BE3A3BBA}"/>
    <cellStyle name="SAPBEXHLevel0X 2 4 2 2 2" xfId="22340" xr:uid="{62B49477-5F37-46D6-AFC4-DBC9A89A0239}"/>
    <cellStyle name="SAPBEXHLevel0X 2 4 2 2 3" xfId="34424" xr:uid="{FD482B66-AE57-45DB-8418-98ED9FCE89F9}"/>
    <cellStyle name="SAPBEXHLevel0X 2 4 2 3" xfId="12358" xr:uid="{56E3BA1C-F6C0-4C1C-BFDB-7075D6F3C84F}"/>
    <cellStyle name="SAPBEXHLevel0X 2 4 2 3 2" xfId="23813" xr:uid="{9783FBB7-4B17-40B9-8536-B0DE9C831A62}"/>
    <cellStyle name="SAPBEXHLevel0X 2 4 2 3 3" xfId="35328" xr:uid="{59262AC7-675B-45A1-94A7-FAA37AABF6F8}"/>
    <cellStyle name="SAPBEXHLevel0X 2 4 2 4" xfId="27290" xr:uid="{EB3726DD-6D59-47F0-A384-40A8702844C9}"/>
    <cellStyle name="SAPBEXHLevel0X 2 4 2 4 2" xfId="37589" xr:uid="{68359682-B6E4-4FBF-84C4-8570BB078F3F}"/>
    <cellStyle name="SAPBEXHLevel0X 2 4 2 5" xfId="19092" xr:uid="{F2EC7386-2D21-4465-8DF6-70BD7B6E43EB}"/>
    <cellStyle name="SAPBEXHLevel0X 2 4 2 6" xfId="31261" xr:uid="{95EACC34-5705-4097-9496-B1FF9EF92786}"/>
    <cellStyle name="SAPBEXHLevel0X 2 4 2 7" xfId="37477" xr:uid="{D65DA067-0B08-4954-83EC-160F8E2BADF0}"/>
    <cellStyle name="SAPBEXHLevel0X 2 4 3" xfId="6143" xr:uid="{9A5F51CE-7159-4BE2-BF09-72A7B10FBABA}"/>
    <cellStyle name="SAPBEXHLevel0X 2 4 3 2" xfId="9359" xr:uid="{479FD2C5-A331-4EBC-B784-D1BE9BCEA4B9}"/>
    <cellStyle name="SAPBEXHLevel0X 2 4 3 2 2" xfId="20814" xr:uid="{14A4A782-5B8B-4527-AD67-C04E571871D5}"/>
    <cellStyle name="SAPBEXHLevel0X 2 4 3 2 3" xfId="32899" xr:uid="{3B4F3AF0-7A0F-4FF7-B2EB-D594D564F1EC}"/>
    <cellStyle name="SAPBEXHLevel0X 2 4 3 3" xfId="4382" xr:uid="{A5F1FC15-0C29-4DE3-B4C5-7A23D8A6A47C}"/>
    <cellStyle name="SAPBEXHLevel0X 2 4 3 3 2" xfId="16166" xr:uid="{E49B6719-8CB1-4C5C-A17A-EB4D7AF938A8}"/>
    <cellStyle name="SAPBEXHLevel0X 2 4 3 3 3" xfId="29145" xr:uid="{5222AD9B-24BF-4375-BB24-7F0FE3C02A90}"/>
    <cellStyle name="SAPBEXHLevel0X 2 4 3 4" xfId="26104" xr:uid="{16378280-3C2C-472B-99B9-85C12C5E1298}"/>
    <cellStyle name="SAPBEXHLevel0X 2 4 3 4 2" xfId="36747" xr:uid="{1994A197-4C3D-43DF-8B52-249106907114}"/>
    <cellStyle name="SAPBEXHLevel0X 2 4 3 5" xfId="17865" xr:uid="{4B47E666-14CB-485B-9AE2-93C798C294E7}"/>
    <cellStyle name="SAPBEXHLevel0X 2 4 3 6" xfId="30291" xr:uid="{906B8B28-9B05-4E40-9199-8FE9B9ECBA53}"/>
    <cellStyle name="SAPBEXHLevel0X 2 4 3 7" xfId="37759" xr:uid="{3DA43597-E3DF-4E37-86B4-D0C39146CCEE}"/>
    <cellStyle name="SAPBEXHLevel0X 2 4 3 8" xfId="29889" xr:uid="{A44CC1B7-5B51-4936-B475-84829DC757D3}"/>
    <cellStyle name="SAPBEXHLevel0X 2 4 4" xfId="5117" xr:uid="{4B50284C-556C-44BD-83D6-58C868918194}"/>
    <cellStyle name="SAPBEXHLevel0X 2 4 4 2" xfId="16901" xr:uid="{C2F049D8-0007-4255-B2C4-CED76AF91216}"/>
    <cellStyle name="SAPBEXHLevel0X 2 4 4 3" xfId="29549" xr:uid="{A8C67CA9-B01D-438C-A318-5276048161DC}"/>
    <cellStyle name="SAPBEXHLevel0X 2 4 5" xfId="8582" xr:uid="{52241F02-108E-48AB-93AA-516B5B6C127F}"/>
    <cellStyle name="SAPBEXHLevel0X 2 4 5 2" xfId="20037" xr:uid="{E1D41CC8-F4B4-42D2-932F-5BF2C8ADB72F}"/>
    <cellStyle name="SAPBEXHLevel0X 2 4 5 3" xfId="32122" xr:uid="{02D77878-BADD-4DAF-9AD3-BFAB257B1AB3}"/>
    <cellStyle name="SAPBEXHLevel0X 2 4 6" xfId="8437" xr:uid="{E3E96350-7537-4068-8299-FD002DDC7600}"/>
    <cellStyle name="SAPBEXHLevel0X 2 4 6 2" xfId="19892" xr:uid="{BB142C51-61C6-4212-83C5-F1E3D31F928C}"/>
    <cellStyle name="SAPBEXHLevel0X 2 4 6 3" xfId="31977" xr:uid="{3CB8FEB2-727F-45F3-A99C-95C0A1DD3BE0}"/>
    <cellStyle name="SAPBEXHLevel0X 2 4 7" xfId="25176" xr:uid="{EE0573A5-8583-4F68-AB71-DF01CBFA3D36}"/>
    <cellStyle name="SAPBEXHLevel0X 2 4 7 2" xfId="36088" xr:uid="{72CCA1EE-F06D-4BCB-BCB6-961E2E65ACB1}"/>
    <cellStyle name="SAPBEXHLevel0X 2 4 8" xfId="15017" xr:uid="{8B078566-D0EB-4F28-8013-7C68A011A949}"/>
    <cellStyle name="SAPBEXHLevel0X 2 4 9" xfId="28465" xr:uid="{7389F716-2EB2-474F-BD23-1D1B5DD37E5C}"/>
    <cellStyle name="SAPBEXHLevel0X 2 5" xfId="2883" xr:uid="{A5B33CA1-3518-4064-8823-535C34B7A14D}"/>
    <cellStyle name="SAPBEXHLevel0X 2 5 10" xfId="13969" xr:uid="{5FFB48AE-F0EC-4FA1-906C-C6EC07A5F508}"/>
    <cellStyle name="SAPBEXHLevel0X 2 5 2" xfId="7758" xr:uid="{A46F8E2B-9C8F-498F-9AE3-9F503A41B463}"/>
    <cellStyle name="SAPBEXHLevel0X 2 5 2 2" xfId="10972" xr:uid="{86FC0747-811C-4F01-9109-0514C90984F8}"/>
    <cellStyle name="SAPBEXHLevel0X 2 5 2 2 2" xfId="22427" xr:uid="{0DA2A1E7-25CC-4748-856F-32EFF41ED330}"/>
    <cellStyle name="SAPBEXHLevel0X 2 5 2 2 3" xfId="34511" xr:uid="{3C377189-5069-48F0-86E3-D2A02040A04C}"/>
    <cellStyle name="SAPBEXHLevel0X 2 5 2 3" xfId="12533" xr:uid="{137A1FAF-198C-47E9-8510-95D1A8B3290B}"/>
    <cellStyle name="SAPBEXHLevel0X 2 5 2 3 2" xfId="23988" xr:uid="{C20F32DD-5FA4-4EA4-8E2C-858475601E3C}"/>
    <cellStyle name="SAPBEXHLevel0X 2 5 2 3 3" xfId="35441" xr:uid="{4F0061AC-D0F1-43F3-93BE-0E396EBE697B}"/>
    <cellStyle name="SAPBEXHLevel0X 2 5 2 4" xfId="27465" xr:uid="{597E60BA-2007-4CD0-8710-5BE0040C188E}"/>
    <cellStyle name="SAPBEXHLevel0X 2 5 2 4 2" xfId="37700" xr:uid="{3F7AAF46-9AE5-415D-8015-B51B887A1F87}"/>
    <cellStyle name="SAPBEXHLevel0X 2 5 2 5" xfId="19269" xr:uid="{130593E6-D5E9-4288-BB23-A1375894B644}"/>
    <cellStyle name="SAPBEXHLevel0X 2 5 2 6" xfId="31383" xr:uid="{295EEC6E-7FA5-4F5E-AC10-CF52180122E5}"/>
    <cellStyle name="SAPBEXHLevel0X 2 5 2 7" xfId="29391" xr:uid="{D76988BB-8F06-4341-9639-FE85D32BFC97}"/>
    <cellStyle name="SAPBEXHLevel0X 2 5 3" xfId="6327" xr:uid="{742CA5B8-AA89-497F-9009-868AC2EC865F}"/>
    <cellStyle name="SAPBEXHLevel0X 2 5 3 2" xfId="9495" xr:uid="{CC2FE565-4551-4F2D-8F54-789EB0DB8EB2}"/>
    <cellStyle name="SAPBEXHLevel0X 2 5 3 2 2" xfId="20950" xr:uid="{95105C4D-9A9B-480D-8CEB-D67BCE3E77BE}"/>
    <cellStyle name="SAPBEXHLevel0X 2 5 3 2 3" xfId="33035" xr:uid="{D528870A-4B26-49CB-AACE-F514BF0C031E}"/>
    <cellStyle name="SAPBEXHLevel0X 2 5 3 3" xfId="4128" xr:uid="{3D64EB7A-9C3F-440D-B6CE-7AE0B9F1AA39}"/>
    <cellStyle name="SAPBEXHLevel0X 2 5 3 3 2" xfId="15913" xr:uid="{B730C951-256F-4E69-8534-0ACB61177709}"/>
    <cellStyle name="SAPBEXHLevel0X 2 5 3 3 3" xfId="28958" xr:uid="{541FF009-B2CE-4F04-8A39-8C4D393078CA}"/>
    <cellStyle name="SAPBEXHLevel0X 2 5 3 4" xfId="26279" xr:uid="{A1A630CE-17F3-4DF1-95A4-58B5BB06313D}"/>
    <cellStyle name="SAPBEXHLevel0X 2 5 3 4 2" xfId="36859" xr:uid="{DE814D82-252C-47F0-BDBC-8B4A61E48AF9}"/>
    <cellStyle name="SAPBEXHLevel0X 2 5 3 5" xfId="18044" xr:uid="{7CF5CBAE-ECD7-4054-ADBC-D615FF44BA27}"/>
    <cellStyle name="SAPBEXHLevel0X 2 5 3 6" xfId="30416" xr:uid="{5CE738B7-E5C6-4409-899D-E89793249A35}"/>
    <cellStyle name="SAPBEXHLevel0X 2 5 3 7" xfId="30725" xr:uid="{C92FD3A1-55BD-4A73-8662-02390322D4CE}"/>
    <cellStyle name="SAPBEXHLevel0X 2 5 3 8" xfId="29397" xr:uid="{0ACF6989-44F3-4328-BD01-643D86EEE255}"/>
    <cellStyle name="SAPBEXHLevel0X 2 5 4" xfId="4776" xr:uid="{868F0433-FAB9-42EC-BAA5-0F56EDFE8D7C}"/>
    <cellStyle name="SAPBEXHLevel0X 2 5 4 2" xfId="16560" xr:uid="{23B71B91-74F9-4BD1-9FEB-03CF8AF79677}"/>
    <cellStyle name="SAPBEXHLevel0X 2 5 4 3" xfId="29267" xr:uid="{CEAF7EE4-AA1E-45CE-A0F1-2BC3AA2C960C}"/>
    <cellStyle name="SAPBEXHLevel0X 2 5 5" xfId="8280" xr:uid="{4668B251-0BC1-4821-8F5A-A92957D588FD}"/>
    <cellStyle name="SAPBEXHLevel0X 2 5 5 2" xfId="19735" xr:uid="{69682659-97A2-4668-A368-B9BA4E03FF81}"/>
    <cellStyle name="SAPBEXHLevel0X 2 5 5 3" xfId="31820" xr:uid="{F43EE7C0-9CC9-4759-81B2-43A9EA60929F}"/>
    <cellStyle name="SAPBEXHLevel0X 2 5 6" xfId="9576" xr:uid="{44654227-CBF9-42DC-A3A7-A4E4F1028518}"/>
    <cellStyle name="SAPBEXHLevel0X 2 5 6 2" xfId="21031" xr:uid="{511650FE-0D18-474B-AB2E-C25411FD2280}"/>
    <cellStyle name="SAPBEXHLevel0X 2 5 6 3" xfId="33116" xr:uid="{3E3490FE-F821-4B08-ABE8-8DE1E8BC2DCF}"/>
    <cellStyle name="SAPBEXHLevel0X 2 5 7" xfId="24835" xr:uid="{BFFA2DFC-CAE3-44D8-B87B-84520758AD08}"/>
    <cellStyle name="SAPBEXHLevel0X 2 5 7 2" xfId="35805" xr:uid="{64CC60B2-917B-40E4-9A76-1FDBCC96E671}"/>
    <cellStyle name="SAPBEXHLevel0X 2 5 8" xfId="14676" xr:uid="{EBBF86C9-1921-4095-A41E-392FBA0EC032}"/>
    <cellStyle name="SAPBEXHLevel0X 2 5 9" xfId="28189" xr:uid="{6DA0EA0C-E7C8-4A98-9130-59DD7CE1AFC4}"/>
    <cellStyle name="SAPBEXHLevel0X 2 6" xfId="6207" xr:uid="{B1C9FC6B-A0CE-44D4-B665-053F9BEA7DA1}"/>
    <cellStyle name="SAPBEXHLevel0X 2 6 2" xfId="7638" xr:uid="{C7191DE7-0154-4229-9EC3-9B2DE9920D2D}"/>
    <cellStyle name="SAPBEXHLevel0X 2 6 2 2" xfId="10940" xr:uid="{C9954EDC-E3B2-4BAB-ABB7-B288C74F74DC}"/>
    <cellStyle name="SAPBEXHLevel0X 2 6 2 2 2" xfId="22395" xr:uid="{6E50F3E8-0C2C-4D8F-A9B3-EAE0510C05B2}"/>
    <cellStyle name="SAPBEXHLevel0X 2 6 2 2 3" xfId="34479" xr:uid="{B177B09D-BA13-4EE5-8673-86247AD910FF}"/>
    <cellStyle name="SAPBEXHLevel0X 2 6 2 3" xfId="12413" xr:uid="{A02C687B-A3DA-4560-BB55-AA3F4A1FA8E1}"/>
    <cellStyle name="SAPBEXHLevel0X 2 6 2 3 2" xfId="23868" xr:uid="{04B18A40-487A-4C78-99EA-AE3210A73568}"/>
    <cellStyle name="SAPBEXHLevel0X 2 6 2 3 3" xfId="35383" xr:uid="{25176133-E257-4631-979A-7A2080FB9DD4}"/>
    <cellStyle name="SAPBEXHLevel0X 2 6 2 4" xfId="27345" xr:uid="{45096156-5F5C-45D3-9456-24FF4596ED2C}"/>
    <cellStyle name="SAPBEXHLevel0X 2 6 2 4 2" xfId="37644" xr:uid="{2AE9B353-D864-40F7-BDDA-A2648F0D26CF}"/>
    <cellStyle name="SAPBEXHLevel0X 2 6 2 5" xfId="19149" xr:uid="{23F6A395-BD17-44A6-BDBE-AE7FE5C05C1E}"/>
    <cellStyle name="SAPBEXHLevel0X 2 6 2 6" xfId="31325" xr:uid="{F90A4479-BCD7-4ABD-BD03-6E2A05028564}"/>
    <cellStyle name="SAPBEXHLevel0X 2 6 2 7" xfId="29592" xr:uid="{29B3AFC4-FD5D-43DC-BC10-BBF2607174D6}"/>
    <cellStyle name="SAPBEXHLevel0X 2 6 3" xfId="9414" xr:uid="{7777DEFB-40EF-406E-BE1B-9740FBDB380A}"/>
    <cellStyle name="SAPBEXHLevel0X 2 6 3 2" xfId="20869" xr:uid="{804BCAE2-6318-4E4C-A003-AABDC687BA66}"/>
    <cellStyle name="SAPBEXHLevel0X 2 6 3 3" xfId="32954" xr:uid="{EE81D4DF-836A-4792-82B8-64A92A6C8483}"/>
    <cellStyle name="SAPBEXHLevel0X 2 6 4" xfId="8621" xr:uid="{63C93116-8FF1-4152-AC56-3BF6AB588535}"/>
    <cellStyle name="SAPBEXHLevel0X 2 6 4 2" xfId="20076" xr:uid="{08262A0A-8A82-4E25-B2CD-B843E5D91286}"/>
    <cellStyle name="SAPBEXHLevel0X 2 6 4 3" xfId="32161" xr:uid="{1A5A2E07-2FFD-4E21-8583-BF68A996A1F6}"/>
    <cellStyle name="SAPBEXHLevel0X 2 6 5" xfId="26159" xr:uid="{99750CE6-3474-4FD9-AB74-36C3EE5E3A62}"/>
    <cellStyle name="SAPBEXHLevel0X 2 6 5 2" xfId="36802" xr:uid="{D333CD14-F168-434D-8154-7F33B2E0B250}"/>
    <cellStyle name="SAPBEXHLevel0X 2 6 6" xfId="17924" xr:uid="{85750A6D-680B-4C98-8059-C86C05701DE3}"/>
    <cellStyle name="SAPBEXHLevel0X 2 6 7" xfId="30355" xr:uid="{7C216AB3-8BCD-40AD-BC68-D1F8A1B48B83}"/>
    <cellStyle name="SAPBEXHLevel0X 2 6 8" xfId="13876" xr:uid="{3F1DDCAA-4BC0-4C2D-B7A5-39B66722E3E1}"/>
    <cellStyle name="SAPBEXHLevel0X 2 7" xfId="6721" xr:uid="{914ACF1E-6A44-4FE2-9A7B-D7C4BBEA7671}"/>
    <cellStyle name="SAPBEXHLevel0X 2 7 2" xfId="10435" xr:uid="{481B3FC6-5EA4-49B6-A333-84B760F87CAF}"/>
    <cellStyle name="SAPBEXHLevel0X 2 7 2 2" xfId="21890" xr:uid="{8968E106-356E-4E26-A6DE-C5F4C766C75F}"/>
    <cellStyle name="SAPBEXHLevel0X 2 7 2 3" xfId="33974" xr:uid="{FF550157-BEBB-4639-B956-2438FF5FC459}"/>
    <cellStyle name="SAPBEXHLevel0X 2 7 3" xfId="11616" xr:uid="{DFA198C6-9FA8-4533-A0A2-86C51B13ABB4}"/>
    <cellStyle name="SAPBEXHLevel0X 2 7 3 2" xfId="23071" xr:uid="{48D7BD0A-210C-4A10-BFEC-FAA7470706AE}"/>
    <cellStyle name="SAPBEXHLevel0X 2 7 3 3" xfId="34801" xr:uid="{C87AFE4D-2516-4B0D-85FC-1F1502F06E40}"/>
    <cellStyle name="SAPBEXHLevel0X 2 7 4" xfId="26481" xr:uid="{18936541-6646-4510-93C0-7C1450B6C450}"/>
    <cellStyle name="SAPBEXHLevel0X 2 7 4 2" xfId="36991" xr:uid="{52D32515-F2F0-4AB0-A7E6-6E9CE6BD30BB}"/>
    <cellStyle name="SAPBEXHLevel0X 2 7 5" xfId="18308" xr:uid="{9354071D-F767-4FEC-939A-38235552C92D}"/>
    <cellStyle name="SAPBEXHLevel0X 2 7 6" xfId="30639" xr:uid="{E4F149EC-B3E3-40C6-8119-0C32FE449DFC}"/>
    <cellStyle name="SAPBEXHLevel0X 2 7 7" xfId="13971" xr:uid="{F7291356-68BC-4C79-9E0F-18778BDF7EA3}"/>
    <cellStyle name="SAPBEXHLevel0X 2 8" xfId="5499" xr:uid="{C9376036-6A13-4C53-8B8F-06C5CB5BDDE9}"/>
    <cellStyle name="SAPBEXHLevel0X 2 8 2" xfId="8830" xr:uid="{E9B83680-64EA-4DC1-A1B0-AF162587FC0B}"/>
    <cellStyle name="SAPBEXHLevel0X 2 8 2 2" xfId="20285" xr:uid="{CBB75A0D-2D0D-48AA-8B0F-42BDE67EF87C}"/>
    <cellStyle name="SAPBEXHLevel0X 2 8 2 3" xfId="32370" xr:uid="{22122BCD-096B-4927-B25D-1D9425FB3812}"/>
    <cellStyle name="SAPBEXHLevel0X 2 8 3" xfId="10039" xr:uid="{551CE733-F626-49A3-BD07-A38C695AFF52}"/>
    <cellStyle name="SAPBEXHLevel0X 2 8 3 2" xfId="21494" xr:uid="{857DB00D-7D92-488F-9ADD-1A088D1C5F06}"/>
    <cellStyle name="SAPBEXHLevel0X 2 8 3 3" xfId="33578" xr:uid="{F49B56E3-AA41-4491-96AB-9C11712ABE6D}"/>
    <cellStyle name="SAPBEXHLevel0X 2 8 4" xfId="25558" xr:uid="{217B46C6-3547-4DCC-96D0-577357A38EF0}"/>
    <cellStyle name="SAPBEXHLevel0X 2 8 4 2" xfId="36343" xr:uid="{C474BE87-D1EB-4B68-98AE-DDF8FC8D22C0}"/>
    <cellStyle name="SAPBEXHLevel0X 2 8 5" xfId="17283" xr:uid="{10DCE0E7-D7B2-4033-BF17-BC94897081F1}"/>
    <cellStyle name="SAPBEXHLevel0X 2 8 6" xfId="29799" xr:uid="{5EE0E6D9-C9BE-453B-B610-48FFAF0EE8AC}"/>
    <cellStyle name="SAPBEXHLevel0X 2 8 7" xfId="35005" xr:uid="{ACBCF44F-8C3B-4D9A-A8DA-28D09DD4577E}"/>
    <cellStyle name="SAPBEXHLevel0X 2 8 8" xfId="34703" xr:uid="{533E47D6-0627-441C-A893-2A67CA1CD94A}"/>
    <cellStyle name="SAPBEXHLevel0X 2 9" xfId="4219" xr:uid="{67579DE0-ECD1-46E8-A0E4-6684DD04CE5F}"/>
    <cellStyle name="SAPBEXHLevel0X 2 9 2" xfId="16004" xr:uid="{4C0EF5F0-9556-40E3-A3F8-1A19964B8B79}"/>
    <cellStyle name="SAPBEXHLevel0X 2 9 3" xfId="29049" xr:uid="{1FE69C73-A84F-40F3-A399-14541B08DB87}"/>
    <cellStyle name="SAPBEXHLevel0X 3" xfId="2282" xr:uid="{B8340E27-293C-4936-A39D-36D571D5DE83}"/>
    <cellStyle name="SAPBEXHLevel0X 3 10" xfId="3157" xr:uid="{2C95E265-863E-4D79-ACF7-47A52A4D4540}"/>
    <cellStyle name="SAPBEXHLevel0X 3 10 10" xfId="28079" xr:uid="{D58A68FA-3613-434C-AA45-3C275B6F3152}"/>
    <cellStyle name="SAPBEXHLevel0X 3 10 2" xfId="7318" xr:uid="{155F0886-EEDC-448F-A8C3-5E2439A26BD4}"/>
    <cellStyle name="SAPBEXHLevel0X 3 10 2 2" xfId="10718" xr:uid="{2FEF12E0-915D-4ECC-B50C-E4732F85E4D5}"/>
    <cellStyle name="SAPBEXHLevel0X 3 10 2 2 2" xfId="22173" xr:uid="{CC63BED6-53AA-4588-A6AD-929DADE7F2DE}"/>
    <cellStyle name="SAPBEXHLevel0X 3 10 2 2 3" xfId="34257" xr:uid="{67AA9D93-1BDC-4E6E-B2C7-40EB2C2B8CF6}"/>
    <cellStyle name="SAPBEXHLevel0X 3 10 2 3" xfId="12102" xr:uid="{CE0694A6-21EA-41F1-BEC2-E3D3BFB8D91C}"/>
    <cellStyle name="SAPBEXHLevel0X 3 10 2 3 2" xfId="23557" xr:uid="{524C84AB-B9A7-47BC-B920-A771BE52A9BF}"/>
    <cellStyle name="SAPBEXHLevel0X 3 10 2 3 3" xfId="35141" xr:uid="{B7E74516-9BCF-4AE6-92F8-55423ABA709E}"/>
    <cellStyle name="SAPBEXHLevel0X 3 10 2 4" xfId="27034" xr:uid="{0766DA50-B3C6-4399-B7DD-22C9FBCA41C8}"/>
    <cellStyle name="SAPBEXHLevel0X 3 10 2 4 2" xfId="37403" xr:uid="{535679BB-584A-4E00-9FF5-5BC1639D6CEF}"/>
    <cellStyle name="SAPBEXHLevel0X 3 10 2 5" xfId="18836" xr:uid="{76C5B826-F320-492B-BA01-9DB17F2E1B79}"/>
    <cellStyle name="SAPBEXHLevel0X 3 10 2 6" xfId="31075" xr:uid="{426C5975-2EA6-4371-894F-D1D38092898F}"/>
    <cellStyle name="SAPBEXHLevel0X 3 10 2 7" xfId="28139" xr:uid="{6926AC5E-4A4F-44E7-A6C2-F7DA5805D54A}"/>
    <cellStyle name="SAPBEXHLevel0X 3 10 3" xfId="5886" xr:uid="{E31EADA1-CC9C-4A6D-9924-8BE14B242E8F}"/>
    <cellStyle name="SAPBEXHLevel0X 3 10 3 2" xfId="9146" xr:uid="{4D437BB5-0EE4-415E-9A1A-DAB74127A8D7}"/>
    <cellStyle name="SAPBEXHLevel0X 3 10 3 2 2" xfId="20601" xr:uid="{AACA3859-3C01-482F-A925-F5B5EF375275}"/>
    <cellStyle name="SAPBEXHLevel0X 3 10 3 2 3" xfId="32686" xr:uid="{282DB263-84F0-4CCE-89A0-327A3F6B8391}"/>
    <cellStyle name="SAPBEXHLevel0X 3 10 3 3" xfId="9434" xr:uid="{63724125-C516-4B03-B635-43305EE6F93D}"/>
    <cellStyle name="SAPBEXHLevel0X 3 10 3 3 2" xfId="20889" xr:uid="{FFB18D7D-E098-4F85-8D44-ADE3D09CF160}"/>
    <cellStyle name="SAPBEXHLevel0X 3 10 3 3 3" xfId="32974" xr:uid="{B605D3C1-37E8-4623-81D3-616E43E8389B}"/>
    <cellStyle name="SAPBEXHLevel0X 3 10 3 4" xfId="25848" xr:uid="{7E70F1E2-2149-46CC-B17E-B460E2A7B9DE}"/>
    <cellStyle name="SAPBEXHLevel0X 3 10 3 4 2" xfId="36563" xr:uid="{7B182CF4-C7E8-40AF-8FC3-F6560E3B6AE6}"/>
    <cellStyle name="SAPBEXHLevel0X 3 10 3 5" xfId="17609" xr:uid="{4D229BAB-0A99-4679-B317-449D8AF8D9CF}"/>
    <cellStyle name="SAPBEXHLevel0X 3 10 3 6" xfId="30104" xr:uid="{91F55402-865F-47F4-AFE5-CE298681A54F}"/>
    <cellStyle name="SAPBEXHLevel0X 3 10 3 7" xfId="35105" xr:uid="{2E473CDB-220F-4825-859A-6FEE5B9A9D04}"/>
    <cellStyle name="SAPBEXHLevel0X 3 10 3 8" xfId="29596" xr:uid="{FFD60381-E1CC-426C-82B1-82BD609BAF68}"/>
    <cellStyle name="SAPBEXHLevel0X 3 10 4" xfId="5050" xr:uid="{C6364BF7-D125-4A31-9737-A73E9C97AA34}"/>
    <cellStyle name="SAPBEXHLevel0X 3 10 4 2" xfId="16834" xr:uid="{579BC5FF-6DCC-4F8C-A1D3-F857359F0A36}"/>
    <cellStyle name="SAPBEXHLevel0X 3 10 4 3" xfId="29482" xr:uid="{8BDD04C2-0EF8-466E-9CD2-68D3B2C82F86}"/>
    <cellStyle name="SAPBEXHLevel0X 3 10 5" xfId="8515" xr:uid="{AC5536E2-E7F0-463A-A50E-8FFF6C082436}"/>
    <cellStyle name="SAPBEXHLevel0X 3 10 5 2" xfId="19970" xr:uid="{FB8E130C-6A82-4193-BF30-5912DA668EF2}"/>
    <cellStyle name="SAPBEXHLevel0X 3 10 5 3" xfId="32055" xr:uid="{2C206663-846E-49D5-A244-7BF23E631696}"/>
    <cellStyle name="SAPBEXHLevel0X 3 10 6" xfId="10015" xr:uid="{74FF6720-E68F-40CE-9B59-1DA727BFA0FC}"/>
    <cellStyle name="SAPBEXHLevel0X 3 10 6 2" xfId="21470" xr:uid="{B7E5C2B3-42C2-4794-9E48-EEBF7134F8B5}"/>
    <cellStyle name="SAPBEXHLevel0X 3 10 6 3" xfId="33554" xr:uid="{3F95BC95-F2DC-496B-BFCD-2E28CC34BD4A}"/>
    <cellStyle name="SAPBEXHLevel0X 3 10 7" xfId="25109" xr:uid="{44B9B9B0-9D0B-4DC0-837D-1939A98B5407}"/>
    <cellStyle name="SAPBEXHLevel0X 3 10 7 2" xfId="36021" xr:uid="{B5C2AAF5-0682-4D8A-8DBA-15136CD41024}"/>
    <cellStyle name="SAPBEXHLevel0X 3 10 8" xfId="14950" xr:uid="{37EE6830-7B2B-4C4D-A734-64FC3C2C2335}"/>
    <cellStyle name="SAPBEXHLevel0X 3 10 9" xfId="28398" xr:uid="{052E06EA-5038-49BD-9444-BDE5F4E863DE}"/>
    <cellStyle name="SAPBEXHLevel0X 3 11" xfId="2993" xr:uid="{17732ED9-EE6D-4A98-8271-C4AB28E07E9C}"/>
    <cellStyle name="SAPBEXHLevel0X 3 11 10" xfId="18184" xr:uid="{6D6EE389-054C-4B26-9733-6203DFAAB607}"/>
    <cellStyle name="SAPBEXHLevel0X 3 11 2" xfId="7575" xr:uid="{EEC21F6C-BF89-46B9-8229-8D657AA283BC}"/>
    <cellStyle name="SAPBEXHLevel0X 3 11 2 2" xfId="10886" xr:uid="{C39DDC5B-45DF-48E9-97F4-F29A08D91ACB}"/>
    <cellStyle name="SAPBEXHLevel0X 3 11 2 2 2" xfId="22341" xr:uid="{7475010A-34B2-43D4-BDC3-2F3D5A6F19C0}"/>
    <cellStyle name="SAPBEXHLevel0X 3 11 2 2 3" xfId="34425" xr:uid="{8E8EB2D6-3C99-4077-9FEA-F53359BC603C}"/>
    <cellStyle name="SAPBEXHLevel0X 3 11 2 3" xfId="12359" xr:uid="{B87FC573-3F4C-4C6C-8D1D-1161B5A7A936}"/>
    <cellStyle name="SAPBEXHLevel0X 3 11 2 3 2" xfId="23814" xr:uid="{561799DE-76E9-463A-8BA3-053DE9AE6DD9}"/>
    <cellStyle name="SAPBEXHLevel0X 3 11 2 3 3" xfId="35329" xr:uid="{F25B1F0C-4E6F-4F07-AF06-222C1EE77E2E}"/>
    <cellStyle name="SAPBEXHLevel0X 3 11 2 4" xfId="27291" xr:uid="{62960D94-A590-4BA2-8309-9A80F09ACF17}"/>
    <cellStyle name="SAPBEXHLevel0X 3 11 2 4 2" xfId="37590" xr:uid="{635D70A9-1E5B-4647-85D5-7C4D5775FC61}"/>
    <cellStyle name="SAPBEXHLevel0X 3 11 2 5" xfId="19093" xr:uid="{1B57FB0F-2EF2-49AB-8953-8659F9BB2017}"/>
    <cellStyle name="SAPBEXHLevel0X 3 11 2 6" xfId="31262" xr:uid="{F62145CA-EEA1-4112-A66C-F30B15695F9B}"/>
    <cellStyle name="SAPBEXHLevel0X 3 11 2 7" xfId="35215" xr:uid="{D099E3FC-363D-463B-93A8-7DEDF82F879A}"/>
    <cellStyle name="SAPBEXHLevel0X 3 11 3" xfId="6144" xr:uid="{A9FCF744-2648-4C6F-BBC3-E83037A700AB}"/>
    <cellStyle name="SAPBEXHLevel0X 3 11 3 2" xfId="9360" xr:uid="{A41CEF98-227D-4A0D-BA18-DCEE64562E4F}"/>
    <cellStyle name="SAPBEXHLevel0X 3 11 3 2 2" xfId="20815" xr:uid="{EC8CCC87-BB0D-4DD4-89F4-A5DFFA7C1426}"/>
    <cellStyle name="SAPBEXHLevel0X 3 11 3 2 3" xfId="32900" xr:uid="{B2AFFA58-E3CF-4F05-A576-DECA8BF011C9}"/>
    <cellStyle name="SAPBEXHLevel0X 3 11 3 3" xfId="8752" xr:uid="{6E01AF0F-9959-47E5-9A05-5EB461876757}"/>
    <cellStyle name="SAPBEXHLevel0X 3 11 3 3 2" xfId="20207" xr:uid="{1273E4E4-B3CC-4D7F-859A-A24DC6A6DD5F}"/>
    <cellStyle name="SAPBEXHLevel0X 3 11 3 3 3" xfId="32292" xr:uid="{CC626606-69FD-4A48-8BC1-D0C7E4C15ECF}"/>
    <cellStyle name="SAPBEXHLevel0X 3 11 3 4" xfId="26105" xr:uid="{45BC9509-18BC-4A24-9A8E-E61436051E7A}"/>
    <cellStyle name="SAPBEXHLevel0X 3 11 3 4 2" xfId="36748" xr:uid="{F3536BB1-D1AF-4184-871A-D4C0833DE144}"/>
    <cellStyle name="SAPBEXHLevel0X 3 11 3 5" xfId="17866" xr:uid="{CB922CC7-A35C-49D4-8BB6-4B94B61B3D91}"/>
    <cellStyle name="SAPBEXHLevel0X 3 11 3 6" xfId="30292" xr:uid="{2C9BCA58-2F4A-4C3A-B772-7683E9010000}"/>
    <cellStyle name="SAPBEXHLevel0X 3 11 3 7" xfId="35501" xr:uid="{D53C237C-30EF-4C29-91D6-EE10866B17E6}"/>
    <cellStyle name="SAPBEXHLevel0X 3 11 3 8" xfId="13734" xr:uid="{0805D9B1-E902-4649-83FF-8B417C69181E}"/>
    <cellStyle name="SAPBEXHLevel0X 3 11 4" xfId="4886" xr:uid="{4E62F1AE-0360-4564-B7C7-058F4F628705}"/>
    <cellStyle name="SAPBEXHLevel0X 3 11 4 2" xfId="16670" xr:uid="{7F3B2F9F-C154-4C2C-B218-CB8DEED7CF88}"/>
    <cellStyle name="SAPBEXHLevel0X 3 11 4 3" xfId="29377" xr:uid="{C6F25287-CAC8-4A72-9D64-0E60B03352F1}"/>
    <cellStyle name="SAPBEXHLevel0X 3 11 5" xfId="8390" xr:uid="{505CBFC3-1720-4762-A1E2-86A51264FC1B}"/>
    <cellStyle name="SAPBEXHLevel0X 3 11 5 2" xfId="19845" xr:uid="{410A164B-2C57-44DA-9BB1-0AB2C4B64C7C}"/>
    <cellStyle name="SAPBEXHLevel0X 3 11 5 3" xfId="31930" xr:uid="{2B4C6036-8FAD-4362-9A2A-62E35220ABEF}"/>
    <cellStyle name="SAPBEXHLevel0X 3 11 6" xfId="9463" xr:uid="{D0F3164A-794B-4BCE-824E-8A7A40A7C20D}"/>
    <cellStyle name="SAPBEXHLevel0X 3 11 6 2" xfId="20918" xr:uid="{D811A1AB-9C74-43EC-A758-66627B6D0401}"/>
    <cellStyle name="SAPBEXHLevel0X 3 11 6 3" xfId="33003" xr:uid="{192C76C2-CAA9-4367-B6DB-8E0D253336CE}"/>
    <cellStyle name="SAPBEXHLevel0X 3 11 7" xfId="24945" xr:uid="{BA16EF60-52DD-45BD-8246-BAE544526E53}"/>
    <cellStyle name="SAPBEXHLevel0X 3 11 7 2" xfId="35915" xr:uid="{93644BB8-6AAC-4420-B2D1-43ACEAC5B96E}"/>
    <cellStyle name="SAPBEXHLevel0X 3 11 8" xfId="14786" xr:uid="{889EA4D2-A8DF-417A-BCCB-BD94D081D331}"/>
    <cellStyle name="SAPBEXHLevel0X 3 11 9" xfId="28299" xr:uid="{656CE8CB-0B0B-43B2-AAC4-2D7259D7F364}"/>
    <cellStyle name="SAPBEXHLevel0X 3 12" xfId="3121" xr:uid="{AA5BE9BB-8DFB-417C-B279-B5D803A5097A}"/>
    <cellStyle name="SAPBEXHLevel0X 3 12 10" xfId="13983" xr:uid="{8BC854F1-1EC9-484A-B0F0-D5E1B78B529C}"/>
    <cellStyle name="SAPBEXHLevel0X 3 12 2" xfId="7759" xr:uid="{73F054D9-DF07-4426-8E57-DC40B7DD8A91}"/>
    <cellStyle name="SAPBEXHLevel0X 3 12 2 2" xfId="10973" xr:uid="{4C43143F-74F0-404E-9E75-BB6F2723B926}"/>
    <cellStyle name="SAPBEXHLevel0X 3 12 2 2 2" xfId="22428" xr:uid="{49EFAC03-C0D1-48F8-8210-67DAB574CC9C}"/>
    <cellStyle name="SAPBEXHLevel0X 3 12 2 2 3" xfId="34512" xr:uid="{7F934F78-00D3-4BAB-AB58-37799E5E8017}"/>
    <cellStyle name="SAPBEXHLevel0X 3 12 2 3" xfId="12534" xr:uid="{44119FA5-0E59-4410-B9CB-72325EBBBE07}"/>
    <cellStyle name="SAPBEXHLevel0X 3 12 2 3 2" xfId="23989" xr:uid="{A494D86A-C812-4275-87A3-D7D4542AC5CF}"/>
    <cellStyle name="SAPBEXHLevel0X 3 12 2 3 3" xfId="35442" xr:uid="{78C32EDB-2703-4BC5-B67A-AA502458DEF3}"/>
    <cellStyle name="SAPBEXHLevel0X 3 12 2 4" xfId="27466" xr:uid="{70B09543-632F-41EA-AD28-ED5E2AB84C4D}"/>
    <cellStyle name="SAPBEXHLevel0X 3 12 2 4 2" xfId="37701" xr:uid="{59DCE8F3-4926-4EEB-9B22-95E8DAB73AC9}"/>
    <cellStyle name="SAPBEXHLevel0X 3 12 2 5" xfId="19270" xr:uid="{88E9AFB0-24F4-48AE-9E9E-3C4DBC4FAF08}"/>
    <cellStyle name="SAPBEXHLevel0X 3 12 2 6" xfId="31384" xr:uid="{90044123-B704-4CEE-B676-A8BE546C9A7E}"/>
    <cellStyle name="SAPBEXHLevel0X 3 12 2 7" xfId="37047" xr:uid="{14E59932-4144-4C3A-A335-CA1696D9C5E7}"/>
    <cellStyle name="SAPBEXHLevel0X 3 12 3" xfId="6328" xr:uid="{02975A7F-9818-4259-9581-858B183C7D28}"/>
    <cellStyle name="SAPBEXHLevel0X 3 12 3 2" xfId="9496" xr:uid="{991AED06-F4AD-4126-B2A7-3C0E36091B6E}"/>
    <cellStyle name="SAPBEXHLevel0X 3 12 3 2 2" xfId="20951" xr:uid="{13E5028F-19D5-4583-A446-D5EDB7209479}"/>
    <cellStyle name="SAPBEXHLevel0X 3 12 3 2 3" xfId="33036" xr:uid="{7C5100BD-B6CE-4089-885D-37D28E8AF125}"/>
    <cellStyle name="SAPBEXHLevel0X 3 12 3 3" xfId="4129" xr:uid="{DEED8B0B-6B48-44A7-8E1F-31EC7DE6DF3B}"/>
    <cellStyle name="SAPBEXHLevel0X 3 12 3 3 2" xfId="15914" xr:uid="{FF062AF1-10FF-47D0-8008-6E3BBBAF32A8}"/>
    <cellStyle name="SAPBEXHLevel0X 3 12 3 3 3" xfId="28959" xr:uid="{B6106DF1-0E3A-4002-A501-A9CEAD36EB05}"/>
    <cellStyle name="SAPBEXHLevel0X 3 12 3 4" xfId="26280" xr:uid="{3B6C0541-0C9C-43F6-94F1-BB044E194BC5}"/>
    <cellStyle name="SAPBEXHLevel0X 3 12 3 4 2" xfId="36860" xr:uid="{2FE85CC0-1D86-4C18-B998-29C3B71A015C}"/>
    <cellStyle name="SAPBEXHLevel0X 3 12 3 5" xfId="18045" xr:uid="{0F0C500A-0C98-48B2-BF4D-A66C39E258EA}"/>
    <cellStyle name="SAPBEXHLevel0X 3 12 3 6" xfId="30417" xr:uid="{C0AAEB51-580D-4482-9919-2CF28EFE2227}"/>
    <cellStyle name="SAPBEXHLevel0X 3 12 3 7" xfId="28321" xr:uid="{1C556553-C3F1-4C4B-84F5-BB4CCBDA2924}"/>
    <cellStyle name="SAPBEXHLevel0X 3 12 3 8" xfId="13762" xr:uid="{A21FAE73-0E5F-4AA7-86D1-C3C5A349789D}"/>
    <cellStyle name="SAPBEXHLevel0X 3 12 4" xfId="5014" xr:uid="{637B595D-00D7-4783-9B17-3FBB5299B24F}"/>
    <cellStyle name="SAPBEXHLevel0X 3 12 4 2" xfId="16798" xr:uid="{4BDFE7D7-120F-4804-B1A5-F3E27566EA41}"/>
    <cellStyle name="SAPBEXHLevel0X 3 12 4 3" xfId="29446" xr:uid="{78EB6364-40A8-49C1-8DBD-EBCD75F4C435}"/>
    <cellStyle name="SAPBEXHLevel0X 3 12 5" xfId="8479" xr:uid="{CD368AE0-7B79-440B-A4AC-E8BCEC8BEB03}"/>
    <cellStyle name="SAPBEXHLevel0X 3 12 5 2" xfId="19934" xr:uid="{30E82F5E-4F99-4FF7-8691-4A7FD477B7C5}"/>
    <cellStyle name="SAPBEXHLevel0X 3 12 5 3" xfId="32019" xr:uid="{E885F958-3A85-487C-B518-5374C9FA2EE8}"/>
    <cellStyle name="SAPBEXHLevel0X 3 12 6" xfId="8787" xr:uid="{15F15AE3-DC71-42A8-A0F5-FC2CEBE7FAAE}"/>
    <cellStyle name="SAPBEXHLevel0X 3 12 6 2" xfId="20242" xr:uid="{4FE0EA29-0653-4F9E-9C45-95DE531C8CDC}"/>
    <cellStyle name="SAPBEXHLevel0X 3 12 6 3" xfId="32327" xr:uid="{5A1F3C9B-BFB4-46F7-A1FC-49A6533B8459}"/>
    <cellStyle name="SAPBEXHLevel0X 3 12 7" xfId="25073" xr:uid="{357B7D2A-7FEF-45A7-80D7-5A92D34CBF11}"/>
    <cellStyle name="SAPBEXHLevel0X 3 12 7 2" xfId="35985" xr:uid="{DA97E402-2950-46F7-A83C-F78E22C9C3BC}"/>
    <cellStyle name="SAPBEXHLevel0X 3 12 8" xfId="14914" xr:uid="{94C27AE5-B590-406F-AA11-3542BD8CC022}"/>
    <cellStyle name="SAPBEXHLevel0X 3 12 9" xfId="28362" xr:uid="{354DA5F5-849F-40E8-BBF7-1456A2DB95AA}"/>
    <cellStyle name="SAPBEXHLevel0X 3 13" xfId="6063" xr:uid="{D7948A95-54B9-47F3-9988-62E7D5E48025}"/>
    <cellStyle name="SAPBEXHLevel0X 3 13 2" xfId="7494" xr:uid="{07467EA6-1916-4868-B08E-B426F2D528F0}"/>
    <cellStyle name="SAPBEXHLevel0X 3 13 2 2" xfId="10805" xr:uid="{EE59867B-A174-454A-A238-45B15FA32059}"/>
    <cellStyle name="SAPBEXHLevel0X 3 13 2 2 2" xfId="22260" xr:uid="{A3949BF6-0334-4D5B-B90A-BD78915DA539}"/>
    <cellStyle name="SAPBEXHLevel0X 3 13 2 2 3" xfId="34344" xr:uid="{1585F8AA-2301-4829-ACD5-C7E230643CE1}"/>
    <cellStyle name="SAPBEXHLevel0X 3 13 2 3" xfId="12278" xr:uid="{1C0030A3-2C31-42B5-860C-F136E3B016B4}"/>
    <cellStyle name="SAPBEXHLevel0X 3 13 2 3 2" xfId="23733" xr:uid="{76C69BCF-3266-42B9-8320-8BD4B563C7CC}"/>
    <cellStyle name="SAPBEXHLevel0X 3 13 2 3 3" xfId="35248" xr:uid="{62CEE5CF-1FED-4FEC-81AE-B8AF6E780C35}"/>
    <cellStyle name="SAPBEXHLevel0X 3 13 2 4" xfId="27210" xr:uid="{0E5175AB-9C35-4E84-8D7B-28684DA84702}"/>
    <cellStyle name="SAPBEXHLevel0X 3 13 2 4 2" xfId="37509" xr:uid="{19E256F7-4B21-4A74-BF91-242AD286E8A6}"/>
    <cellStyle name="SAPBEXHLevel0X 3 13 2 5" xfId="19012" xr:uid="{9691E4DC-728A-4293-B18A-F7F5A03D501D}"/>
    <cellStyle name="SAPBEXHLevel0X 3 13 2 6" xfId="31181" xr:uid="{46F207CF-2A51-40C0-B073-051CD5C45E9E}"/>
    <cellStyle name="SAPBEXHLevel0X 3 13 2 7" xfId="18155" xr:uid="{D9BDFE26-AF62-46C1-AE62-98481CFE9368}"/>
    <cellStyle name="SAPBEXHLevel0X 3 13 3" xfId="9279" xr:uid="{5293E55A-26B6-4C57-B3CC-1D9A18B68ED1}"/>
    <cellStyle name="SAPBEXHLevel0X 3 13 3 2" xfId="20734" xr:uid="{CD94AAD1-D9CD-4DAF-843A-88644D9C63A8}"/>
    <cellStyle name="SAPBEXHLevel0X 3 13 3 3" xfId="32819" xr:uid="{B0A103A7-D363-4D36-BECE-2F6C6754940F}"/>
    <cellStyle name="SAPBEXHLevel0X 3 13 4" xfId="8904" xr:uid="{6FF7179F-DA5E-4305-93F4-9D6B556A5800}"/>
    <cellStyle name="SAPBEXHLevel0X 3 13 4 2" xfId="20359" xr:uid="{80D65519-60E8-44AB-BFB5-F522E8473236}"/>
    <cellStyle name="SAPBEXHLevel0X 3 13 4 3" xfId="32444" xr:uid="{7F359586-0387-4627-929C-7D4567D5CF8B}"/>
    <cellStyle name="SAPBEXHLevel0X 3 13 5" xfId="26024" xr:uid="{0C3B0A24-5F9F-460C-9DEA-EB1ABE9994B3}"/>
    <cellStyle name="SAPBEXHLevel0X 3 13 5 2" xfId="36667" xr:uid="{1C3CA2E9-92CE-4057-8F95-0F4B7920B92C}"/>
    <cellStyle name="SAPBEXHLevel0X 3 13 6" xfId="17785" xr:uid="{6DC0E62D-4208-47EF-BA7C-A3BAEB7C7FDD}"/>
    <cellStyle name="SAPBEXHLevel0X 3 13 7" xfId="30211" xr:uid="{D52B8D0F-D9BE-4EBC-B9DE-F0FC85969993}"/>
    <cellStyle name="SAPBEXHLevel0X 3 13 8" xfId="13878" xr:uid="{BACAF778-C2A6-4BCA-8C23-420D8BFB4061}"/>
    <cellStyle name="SAPBEXHLevel0X 3 14" xfId="6722" xr:uid="{0A5FF351-7C8E-4051-85F1-83C171F04194}"/>
    <cellStyle name="SAPBEXHLevel0X 3 14 2" xfId="10436" xr:uid="{28F01A35-4407-4E1A-A221-28FEE3339EDD}"/>
    <cellStyle name="SAPBEXHLevel0X 3 14 2 2" xfId="21891" xr:uid="{D247C9F2-310A-47AC-B436-D8009429D64D}"/>
    <cellStyle name="SAPBEXHLevel0X 3 14 2 3" xfId="33975" xr:uid="{DFD82FBB-5B8D-4972-BD91-1B1F62448D4D}"/>
    <cellStyle name="SAPBEXHLevel0X 3 14 3" xfId="11617" xr:uid="{4F3F137F-9902-45ED-85AA-308334ACF3CB}"/>
    <cellStyle name="SAPBEXHLevel0X 3 14 3 2" xfId="23072" xr:uid="{02290197-77CA-4BF3-8E9E-22F455A25607}"/>
    <cellStyle name="SAPBEXHLevel0X 3 14 3 3" xfId="34802" xr:uid="{FB0DDD09-0320-4246-9F1D-58D0F4573F59}"/>
    <cellStyle name="SAPBEXHLevel0X 3 14 4" xfId="26482" xr:uid="{11D644C5-0F1D-4CAD-A284-0E5D277738BD}"/>
    <cellStyle name="SAPBEXHLevel0X 3 14 4 2" xfId="36992" xr:uid="{3926F419-ED40-48CE-B9DF-92CD87DACE17}"/>
    <cellStyle name="SAPBEXHLevel0X 3 14 5" xfId="18309" xr:uid="{15EA34C8-2EF8-4468-B849-95998475F593}"/>
    <cellStyle name="SAPBEXHLevel0X 3 14 6" xfId="30640" xr:uid="{A2176DCC-CD13-43B9-BB9A-37C1C098A200}"/>
    <cellStyle name="SAPBEXHLevel0X 3 14 7" xfId="28661" xr:uid="{8B6F1172-4FA8-4227-97E6-77547FA38ED5}"/>
    <cellStyle name="SAPBEXHLevel0X 3 15" xfId="5500" xr:uid="{6CA84D71-EBD6-46D0-9C35-8EB3B3B7BA07}"/>
    <cellStyle name="SAPBEXHLevel0X 3 15 2" xfId="8831" xr:uid="{06D0504C-E06F-4FC2-A406-4E70DE75188F}"/>
    <cellStyle name="SAPBEXHLevel0X 3 15 2 2" xfId="20286" xr:uid="{5DF7600C-3F76-4996-A45B-A2C8C1D85197}"/>
    <cellStyle name="SAPBEXHLevel0X 3 15 2 3" xfId="32371" xr:uid="{932E388A-8C95-460C-8266-AF5BFB20B762}"/>
    <cellStyle name="SAPBEXHLevel0X 3 15 3" xfId="8190" xr:uid="{593E2CE6-8FC9-4FCF-97CF-1F4082E62787}"/>
    <cellStyle name="SAPBEXHLevel0X 3 15 3 2" xfId="19645" xr:uid="{B650FB1C-5F0A-4A9A-B195-6D249114E35C}"/>
    <cellStyle name="SAPBEXHLevel0X 3 15 3 3" xfId="31730" xr:uid="{A8E186AA-440D-41BE-B42C-AE0BDDDDA493}"/>
    <cellStyle name="SAPBEXHLevel0X 3 15 4" xfId="25559" xr:uid="{BAB0C04F-5A78-4378-836C-9098BA3553A2}"/>
    <cellStyle name="SAPBEXHLevel0X 3 15 4 2" xfId="36344" xr:uid="{9448A230-AB1D-4E20-99E8-803864CAE1C2}"/>
    <cellStyle name="SAPBEXHLevel0X 3 15 5" xfId="17284" xr:uid="{14E23CBB-B1F8-4148-AD87-1518810F1F46}"/>
    <cellStyle name="SAPBEXHLevel0X 3 15 6" xfId="29800" xr:uid="{F69F50FE-3E7E-424D-B250-2592520524B4}"/>
    <cellStyle name="SAPBEXHLevel0X 3 15 7" xfId="29201" xr:uid="{6D3C34E7-6557-421E-8321-6A166F2FC5C3}"/>
    <cellStyle name="SAPBEXHLevel0X 3 15 8" xfId="13949" xr:uid="{B5CBC3E9-BFE8-4D35-AEB8-F2C149522F9F}"/>
    <cellStyle name="SAPBEXHLevel0X 3 16" xfId="4220" xr:uid="{44FC63C1-C08D-4929-9A1C-7D6A4BAE1602}"/>
    <cellStyle name="SAPBEXHLevel0X 3 16 2" xfId="16005" xr:uid="{60AB07EF-1C97-480C-B688-90ABBBBE73B1}"/>
    <cellStyle name="SAPBEXHLevel0X 3 16 3" xfId="29050" xr:uid="{E42B447B-0526-46FE-8ED5-64E6EA8426EA}"/>
    <cellStyle name="SAPBEXHLevel0X 3 17" xfId="3983" xr:uid="{B1AD614D-CDC0-4A04-BA2A-8B8257470D5E}"/>
    <cellStyle name="SAPBEXHLevel0X 3 17 2" xfId="15769" xr:uid="{6E420CB3-1892-4DA5-87CB-73D247D5079E}"/>
    <cellStyle name="SAPBEXHLevel0X 3 17 3" xfId="28814" xr:uid="{5ACDAB2F-EB6E-4E27-99C3-56F3B8E3299E}"/>
    <cellStyle name="SAPBEXHLevel0X 3 18" xfId="24303" xr:uid="{9EB2BBAA-9FD0-4594-A34A-A1FE3E64CB2B}"/>
    <cellStyle name="SAPBEXHLevel0X 3 18 2" xfId="35608" xr:uid="{CFBA11DB-F48C-43E9-9735-96590697A2C3}"/>
    <cellStyle name="SAPBEXHLevel0X 3 19" xfId="14118" xr:uid="{C7133553-77FC-4BA6-BDA7-6A0C85B94C47}"/>
    <cellStyle name="SAPBEXHLevel0X 3 2" xfId="2283" xr:uid="{96D70FD9-1696-42F7-958D-A54F2B1CCD8A}"/>
    <cellStyle name="SAPBEXHLevel0X 3 2 10" xfId="3984" xr:uid="{2EEB33FD-D1CB-4A7C-B3A5-634B7795B42D}"/>
    <cellStyle name="SAPBEXHLevel0X 3 2 10 2" xfId="15770" xr:uid="{091DC5C0-24C1-4759-ADDB-D5ED27E20F94}"/>
    <cellStyle name="SAPBEXHLevel0X 3 2 10 3" xfId="28815" xr:uid="{161224BE-AF27-411C-A9CA-25F2318D00B1}"/>
    <cellStyle name="SAPBEXHLevel0X 3 2 11" xfId="24304" xr:uid="{C0189B2A-0A18-4D98-B32C-0D4D29278522}"/>
    <cellStyle name="SAPBEXHLevel0X 3 2 11 2" xfId="35609" xr:uid="{CB9DCCB3-69ED-40C9-B5D8-325BE6C9FA11}"/>
    <cellStyle name="SAPBEXHLevel0X 3 2 12" xfId="14119" xr:uid="{E9CAAC8A-FE80-4AEE-B6DC-EC984877F56F}"/>
    <cellStyle name="SAPBEXHLevel0X 3 2 13" xfId="27982" xr:uid="{4E629B5E-796A-463D-A7CC-70F2F56807B5}"/>
    <cellStyle name="SAPBEXHLevel0X 3 2 2" xfId="2937" xr:uid="{0FB19F1F-C16D-4672-976C-EFAFAEECD125}"/>
    <cellStyle name="SAPBEXHLevel0X 3 2 2 10" xfId="18183" xr:uid="{20D8E30E-0C50-4E68-8095-B3B8423118D3}"/>
    <cellStyle name="SAPBEXHLevel0X 3 2 2 2" xfId="7208" xr:uid="{E7B6286C-8785-4E0D-9792-511B9F9884CA}"/>
    <cellStyle name="SAPBEXHLevel0X 3 2 2 2 2" xfId="10611" xr:uid="{AB2B7F49-F3DD-4912-B917-B644B3ECCB06}"/>
    <cellStyle name="SAPBEXHLevel0X 3 2 2 2 2 2" xfId="22066" xr:uid="{4A78DF7D-CC78-464A-BFDE-E978E4BE08E0}"/>
    <cellStyle name="SAPBEXHLevel0X 3 2 2 2 2 3" xfId="34150" xr:uid="{3C39BA68-4DC3-414A-842B-D247235F7BA0}"/>
    <cellStyle name="SAPBEXHLevel0X 3 2 2 2 3" xfId="12007" xr:uid="{1ECD1EE6-847C-4E32-A066-C4A184FE7814}"/>
    <cellStyle name="SAPBEXHLevel0X 3 2 2 2 3 2" xfId="23462" xr:uid="{C17FDD54-E0BE-4245-9DA3-8DD029EC10E1}"/>
    <cellStyle name="SAPBEXHLevel0X 3 2 2 2 3 3" xfId="35048" xr:uid="{623843AB-5851-4FDA-9B61-E9FD2B2E2211}"/>
    <cellStyle name="SAPBEXHLevel0X 3 2 2 2 4" xfId="26924" xr:uid="{B11FF4AC-CD69-4673-92D7-12BB779B44B7}"/>
    <cellStyle name="SAPBEXHLevel0X 3 2 2 2 4 2" xfId="37295" xr:uid="{11CFB0B2-E29C-4054-936A-8825D0AB1D22}"/>
    <cellStyle name="SAPBEXHLevel0X 3 2 2 2 5" xfId="18736" xr:uid="{A9C8CDBA-9492-4F6B-B91E-8547C1B3E231}"/>
    <cellStyle name="SAPBEXHLevel0X 3 2 2 2 6" xfId="30967" xr:uid="{52C98F42-28FC-4597-82DB-5E1A5AB14BBC}"/>
    <cellStyle name="SAPBEXHLevel0X 3 2 2 2 7" xfId="28095" xr:uid="{F8798A87-8432-4635-8E1A-CA53665E3383}"/>
    <cellStyle name="SAPBEXHLevel0X 3 2 2 3" xfId="5775" xr:uid="{91A34C58-D2B9-4F1D-8A87-4427B24FD3DB}"/>
    <cellStyle name="SAPBEXHLevel0X 3 2 2 3 2" xfId="9037" xr:uid="{BB6F2F21-88AB-456C-893C-015A735157AC}"/>
    <cellStyle name="SAPBEXHLevel0X 3 2 2 3 2 2" xfId="20492" xr:uid="{3903982C-E11A-4EC8-A0DA-6ABF2EF2C7C7}"/>
    <cellStyle name="SAPBEXHLevel0X 3 2 2 3 2 3" xfId="32577" xr:uid="{686BD87A-FEB1-46FE-A64E-378C0349CEC9}"/>
    <cellStyle name="SAPBEXHLevel0X 3 2 2 3 3" xfId="8767" xr:uid="{DE7D91BC-BBB1-4379-A9B0-1A6B4707C369}"/>
    <cellStyle name="SAPBEXHLevel0X 3 2 2 3 3 2" xfId="20222" xr:uid="{CCE4258C-8601-4A32-B23D-52B8AED16935}"/>
    <cellStyle name="SAPBEXHLevel0X 3 2 2 3 3 3" xfId="32307" xr:uid="{F6A51076-468B-4B7A-ADFE-9D24A796CB85}"/>
    <cellStyle name="SAPBEXHLevel0X 3 2 2 3 4" xfId="25753" xr:uid="{27440B3A-4877-45BE-8882-BC8DDA035C2E}"/>
    <cellStyle name="SAPBEXHLevel0X 3 2 2 3 4 2" xfId="36469" xr:uid="{49169890-3B40-4F6E-8DEC-CA35A56339C0}"/>
    <cellStyle name="SAPBEXHLevel0X 3 2 2 3 5" xfId="17510" xr:uid="{E79B89C4-F48F-41A4-8F9D-2749256E3DFE}"/>
    <cellStyle name="SAPBEXHLevel0X 3 2 2 3 6" xfId="29995" xr:uid="{2F8D4905-7A8E-4712-8451-224940EB2D26}"/>
    <cellStyle name="SAPBEXHLevel0X 3 2 2 3 7" xfId="31444" xr:uid="{E7891D9D-1319-4DC7-AED7-8CB783C6C99E}"/>
    <cellStyle name="SAPBEXHLevel0X 3 2 2 3 8" xfId="13781" xr:uid="{A38D52AF-7DB6-410F-8D54-B016D40CBC6A}"/>
    <cellStyle name="SAPBEXHLevel0X 3 2 2 4" xfId="4830" xr:uid="{33D38C1A-CA4B-4402-A5A9-19B8B6D35489}"/>
    <cellStyle name="SAPBEXHLevel0X 3 2 2 4 2" xfId="16614" xr:uid="{79FCC25F-119A-4420-9F58-A0167E2ABA09}"/>
    <cellStyle name="SAPBEXHLevel0X 3 2 2 4 3" xfId="29321" xr:uid="{201BA5FC-F6B1-49C1-A554-C28884EC049E}"/>
    <cellStyle name="SAPBEXHLevel0X 3 2 2 5" xfId="8334" xr:uid="{4A44858B-058C-419B-A505-2DEA80AC0431}"/>
    <cellStyle name="SAPBEXHLevel0X 3 2 2 5 2" xfId="19789" xr:uid="{0FD8B15A-9AD2-4F23-A469-7A97B124E27A}"/>
    <cellStyle name="SAPBEXHLevel0X 3 2 2 5 3" xfId="31874" xr:uid="{17EE11EF-1DE5-4CE0-9EBB-D8B9F618BAAB}"/>
    <cellStyle name="SAPBEXHLevel0X 3 2 2 6" xfId="8892" xr:uid="{DD8FD8C8-B134-4DD2-99E2-68CF58009DE1}"/>
    <cellStyle name="SAPBEXHLevel0X 3 2 2 6 2" xfId="20347" xr:uid="{9F521DB2-D6C7-4285-AB39-8A96DCBD131F}"/>
    <cellStyle name="SAPBEXHLevel0X 3 2 2 6 3" xfId="32432" xr:uid="{B4BB2F05-14B9-4AE9-8918-AC52F1DDE684}"/>
    <cellStyle name="SAPBEXHLevel0X 3 2 2 7" xfId="24889" xr:uid="{ECFB2C5C-1F36-416D-A8C7-720B98721999}"/>
    <cellStyle name="SAPBEXHLevel0X 3 2 2 7 2" xfId="35859" xr:uid="{72FAC042-840E-4769-AE79-89902F26DDCC}"/>
    <cellStyle name="SAPBEXHLevel0X 3 2 2 8" xfId="14730" xr:uid="{91EC8232-59C5-47CA-B0BA-822FA143C9D5}"/>
    <cellStyle name="SAPBEXHLevel0X 3 2 2 9" xfId="28243" xr:uid="{681B2280-1A34-453C-8208-246F00011BB9}"/>
    <cellStyle name="SAPBEXHLevel0X 3 2 3" xfId="3158" xr:uid="{C9FF94E9-4627-402A-9CFC-EF0B24F33920}"/>
    <cellStyle name="SAPBEXHLevel0X 3 2 3 10" xfId="30055" xr:uid="{ED7ED350-FDE9-41D2-85BB-2F934BC10060}"/>
    <cellStyle name="SAPBEXHLevel0X 3 2 3 2" xfId="7319" xr:uid="{0DD59DAC-7FCD-4D80-9A13-05F28C59507B}"/>
    <cellStyle name="SAPBEXHLevel0X 3 2 3 2 2" xfId="10719" xr:uid="{2A3EDA0F-38E1-4E7A-A681-90BAA1D90A06}"/>
    <cellStyle name="SAPBEXHLevel0X 3 2 3 2 2 2" xfId="22174" xr:uid="{83C7DF3A-AE96-4C6B-99F6-122487CCB478}"/>
    <cellStyle name="SAPBEXHLevel0X 3 2 3 2 2 3" xfId="34258" xr:uid="{67DDBFBA-B73C-431F-9441-853153E36718}"/>
    <cellStyle name="SAPBEXHLevel0X 3 2 3 2 3" xfId="12103" xr:uid="{4A7D3DC1-9266-4202-A631-631E5E98CB5D}"/>
    <cellStyle name="SAPBEXHLevel0X 3 2 3 2 3 2" xfId="23558" xr:uid="{F0D111E1-AD16-481F-828D-F0F52706F1A1}"/>
    <cellStyle name="SAPBEXHLevel0X 3 2 3 2 3 3" xfId="35142" xr:uid="{84495B53-9491-4074-BDBF-94A9AEAA5DE6}"/>
    <cellStyle name="SAPBEXHLevel0X 3 2 3 2 4" xfId="27035" xr:uid="{D0947A65-7D2C-4C96-BCFF-94A0916B50AF}"/>
    <cellStyle name="SAPBEXHLevel0X 3 2 3 2 4 2" xfId="37404" xr:uid="{81B5B964-088B-461E-BC5C-6CC3CAF4B5B3}"/>
    <cellStyle name="SAPBEXHLevel0X 3 2 3 2 5" xfId="18837" xr:uid="{2417D360-201E-461C-B50D-B4686841D6BB}"/>
    <cellStyle name="SAPBEXHLevel0X 3 2 3 2 6" xfId="31076" xr:uid="{2AD45EE1-07C4-4BAB-AADD-0693318DAFCC}"/>
    <cellStyle name="SAPBEXHLevel0X 3 2 3 2 7" xfId="28652" xr:uid="{40AC260E-F21D-4D15-9396-7EFD748F10D1}"/>
    <cellStyle name="SAPBEXHLevel0X 3 2 3 3" xfId="5887" xr:uid="{5BB9D50C-066E-4BB4-A3BB-44266C6F44F5}"/>
    <cellStyle name="SAPBEXHLevel0X 3 2 3 3 2" xfId="9147" xr:uid="{EDF54DC8-19C2-431E-8189-699D47C5E02D}"/>
    <cellStyle name="SAPBEXHLevel0X 3 2 3 3 2 2" xfId="20602" xr:uid="{B26A6341-8710-438F-9B99-7E0163DA0319}"/>
    <cellStyle name="SAPBEXHLevel0X 3 2 3 3 2 3" xfId="32687" xr:uid="{04522797-5F56-469C-861D-B0BC63F82DDF}"/>
    <cellStyle name="SAPBEXHLevel0X 3 2 3 3 3" xfId="10136" xr:uid="{B2528252-4367-49C7-BB54-0E36EBBFB0A6}"/>
    <cellStyle name="SAPBEXHLevel0X 3 2 3 3 3 2" xfId="21591" xr:uid="{B3078D0C-C9C1-4932-9F05-0B2F8F64FA9F}"/>
    <cellStyle name="SAPBEXHLevel0X 3 2 3 3 3 3" xfId="33675" xr:uid="{958F1E8F-75C4-4FBF-9DAF-126CE5964369}"/>
    <cellStyle name="SAPBEXHLevel0X 3 2 3 3 4" xfId="25849" xr:uid="{93D098EF-AC06-4DC0-90D6-764550964D06}"/>
    <cellStyle name="SAPBEXHLevel0X 3 2 3 3 4 2" xfId="36564" xr:uid="{17F0D745-67E2-4D4E-AAF6-5A3EACCF20FD}"/>
    <cellStyle name="SAPBEXHLevel0X 3 2 3 3 5" xfId="17610" xr:uid="{46D47CD9-1F59-4378-B873-D5D27C6B6488}"/>
    <cellStyle name="SAPBEXHLevel0X 3 2 3 3 6" xfId="30105" xr:uid="{4F7ED6B4-9CDA-45BE-9951-D8785A9B35FE}"/>
    <cellStyle name="SAPBEXHLevel0X 3 2 3 3 7" xfId="31027" xr:uid="{E3EE8482-EFB5-455D-98BD-E361AF58EFC3}"/>
    <cellStyle name="SAPBEXHLevel0X 3 2 3 3 8" xfId="27712" xr:uid="{E0600DE4-74BE-404D-B84B-01CD2C29EA08}"/>
    <cellStyle name="SAPBEXHLevel0X 3 2 3 4" xfId="5051" xr:uid="{278E94FA-B63B-4456-88E8-3772AE5C310C}"/>
    <cellStyle name="SAPBEXHLevel0X 3 2 3 4 2" xfId="16835" xr:uid="{91355F61-8E2F-47EA-A155-6232DBF9C6B3}"/>
    <cellStyle name="SAPBEXHLevel0X 3 2 3 4 3" xfId="29483" xr:uid="{1430F669-26D5-405A-8752-16AA68D15019}"/>
    <cellStyle name="SAPBEXHLevel0X 3 2 3 5" xfId="8516" xr:uid="{C9ECF3E8-C1B7-4E75-BD71-14765937F4DA}"/>
    <cellStyle name="SAPBEXHLevel0X 3 2 3 5 2" xfId="19971" xr:uid="{1E464CD9-2F51-41FE-A0B1-A6A59A0C1A00}"/>
    <cellStyle name="SAPBEXHLevel0X 3 2 3 5 3" xfId="32056" xr:uid="{D82A1C1E-C1D6-40FD-BAC7-E550EF00FDB2}"/>
    <cellStyle name="SAPBEXHLevel0X 3 2 3 6" xfId="8260" xr:uid="{1B65E6A4-AD23-44EB-AA57-778466895F6D}"/>
    <cellStyle name="SAPBEXHLevel0X 3 2 3 6 2" xfId="19715" xr:uid="{2FFC9D85-9CB7-4A8F-BC9B-DF64ECA96C0B}"/>
    <cellStyle name="SAPBEXHLevel0X 3 2 3 6 3" xfId="31800" xr:uid="{22B01D3B-C3AA-473D-8B8D-CE34F7FEE04D}"/>
    <cellStyle name="SAPBEXHLevel0X 3 2 3 7" xfId="25110" xr:uid="{0CE5AAC7-B649-4BC0-B49E-97F501C7701A}"/>
    <cellStyle name="SAPBEXHLevel0X 3 2 3 7 2" xfId="36022" xr:uid="{2243EEFB-F351-476F-947D-88BF6EA63AE1}"/>
    <cellStyle name="SAPBEXHLevel0X 3 2 3 8" xfId="14951" xr:uid="{F149D88F-5D6C-440E-B896-63986AE842D7}"/>
    <cellStyle name="SAPBEXHLevel0X 3 2 3 9" xfId="28399" xr:uid="{17830973-48E5-4E8B-8CF5-6CB026E94D98}"/>
    <cellStyle name="SAPBEXHLevel0X 3 2 4" xfId="2887" xr:uid="{7AA3E227-DB97-46D4-9457-E20681D1747C}"/>
    <cellStyle name="SAPBEXHLevel0X 3 2 4 10" xfId="28700" xr:uid="{675A7173-758B-4B9E-A90A-E97C3871DFE0}"/>
    <cellStyle name="SAPBEXHLevel0X 3 2 4 2" xfId="7576" xr:uid="{ED1D3DDC-F03D-4EF4-817E-174E431896A8}"/>
    <cellStyle name="SAPBEXHLevel0X 3 2 4 2 2" xfId="10887" xr:uid="{09A9ADAE-00EA-44F0-AA26-619336A19538}"/>
    <cellStyle name="SAPBEXHLevel0X 3 2 4 2 2 2" xfId="22342" xr:uid="{3D89468C-7679-4E3F-A000-1596CB5876C6}"/>
    <cellStyle name="SAPBEXHLevel0X 3 2 4 2 2 3" xfId="34426" xr:uid="{E404B0C1-56AB-4156-AC1D-01943BD7EEB3}"/>
    <cellStyle name="SAPBEXHLevel0X 3 2 4 2 3" xfId="12360" xr:uid="{CBD0A5FF-D15A-4E7C-9C44-DD5E4763F93B}"/>
    <cellStyle name="SAPBEXHLevel0X 3 2 4 2 3 2" xfId="23815" xr:uid="{DC5F20EB-A9E5-4EC2-9401-A48B9BB713F4}"/>
    <cellStyle name="SAPBEXHLevel0X 3 2 4 2 3 3" xfId="35330" xr:uid="{836EAEE2-DAD3-43DF-849A-70B73A732569}"/>
    <cellStyle name="SAPBEXHLevel0X 3 2 4 2 4" xfId="27292" xr:uid="{E36531B1-548B-47B4-8807-8B13B0FF2162}"/>
    <cellStyle name="SAPBEXHLevel0X 3 2 4 2 4 2" xfId="37591" xr:uid="{7ECAE079-F9C8-4E2A-867B-E4BB58ED4FDF}"/>
    <cellStyle name="SAPBEXHLevel0X 3 2 4 2 5" xfId="19094" xr:uid="{F89DB201-EA0C-4983-A78F-19EBE3A0E294}"/>
    <cellStyle name="SAPBEXHLevel0X 3 2 4 2 6" xfId="31263" xr:uid="{C17668F2-8F32-48E6-94B8-B8224EBAF777}"/>
    <cellStyle name="SAPBEXHLevel0X 3 2 4 2 7" xfId="31149" xr:uid="{3177AB02-0ABE-4A33-A7BC-65045FCD82D3}"/>
    <cellStyle name="SAPBEXHLevel0X 3 2 4 3" xfId="6145" xr:uid="{B7BA103C-8E0D-4DD2-97A0-952E0ACFC376}"/>
    <cellStyle name="SAPBEXHLevel0X 3 2 4 3 2" xfId="9361" xr:uid="{4C9DB67E-2BA6-4994-9DBC-BA46F0F396F6}"/>
    <cellStyle name="SAPBEXHLevel0X 3 2 4 3 2 2" xfId="20816" xr:uid="{CDDBB16E-4B9B-44A6-BB59-13E946565200}"/>
    <cellStyle name="SAPBEXHLevel0X 3 2 4 3 2 3" xfId="32901" xr:uid="{26C2B728-CF7D-47C0-BAD9-5D346C93421E}"/>
    <cellStyle name="SAPBEXHLevel0X 3 2 4 3 3" xfId="9716" xr:uid="{F55BFC25-CA1B-49BA-B258-81B369487CA1}"/>
    <cellStyle name="SAPBEXHLevel0X 3 2 4 3 3 2" xfId="21171" xr:uid="{E27D26B0-3437-4B0F-8B33-D98B2E2EDDFE}"/>
    <cellStyle name="SAPBEXHLevel0X 3 2 4 3 3 3" xfId="33256" xr:uid="{62E09BE6-6D95-487C-A15A-EE21AF2C4410}"/>
    <cellStyle name="SAPBEXHLevel0X 3 2 4 3 4" xfId="26106" xr:uid="{66E2B00B-5518-4DC0-8280-DC1B676E5EE1}"/>
    <cellStyle name="SAPBEXHLevel0X 3 2 4 3 4 2" xfId="36749" xr:uid="{D103C19F-9DD7-4F39-88B7-3D289D0C4C51}"/>
    <cellStyle name="SAPBEXHLevel0X 3 2 4 3 5" xfId="17867" xr:uid="{A8D926BC-E774-4CCC-ACF3-8CF9438942EA}"/>
    <cellStyle name="SAPBEXHLevel0X 3 2 4 3 6" xfId="30293" xr:uid="{6FD2E786-6E9E-48F3-8D8D-DEF0D64BF11A}"/>
    <cellStyle name="SAPBEXHLevel0X 3 2 4 3 7" xfId="31442" xr:uid="{36CD04CC-AF0D-4152-967C-BFC086465C71}"/>
    <cellStyle name="SAPBEXHLevel0X 3 2 4 3 8" xfId="28102" xr:uid="{55C0F98F-82A0-41FE-8D10-D0253DE2CE8F}"/>
    <cellStyle name="SAPBEXHLevel0X 3 2 4 4" xfId="4780" xr:uid="{FDADE783-E62B-4AC7-968B-E993D9CD8846}"/>
    <cellStyle name="SAPBEXHLevel0X 3 2 4 4 2" xfId="16564" xr:uid="{407AF0DA-3E8E-43D9-984A-1C819C4FB1EC}"/>
    <cellStyle name="SAPBEXHLevel0X 3 2 4 4 3" xfId="29271" xr:uid="{1BD8088D-C209-40E1-A6CB-5E38C90CED1E}"/>
    <cellStyle name="SAPBEXHLevel0X 3 2 4 5" xfId="8284" xr:uid="{FA28A495-B202-4BB5-ABA7-E3A2B573B4C7}"/>
    <cellStyle name="SAPBEXHLevel0X 3 2 4 5 2" xfId="19739" xr:uid="{4D058D55-C402-410B-813D-11792ABC9127}"/>
    <cellStyle name="SAPBEXHLevel0X 3 2 4 5 3" xfId="31824" xr:uid="{168C9A5A-B96E-4454-8834-0237B8867C43}"/>
    <cellStyle name="SAPBEXHLevel0X 3 2 4 6" xfId="10056" xr:uid="{98720A14-91AB-4E99-8B51-DC63E391586A}"/>
    <cellStyle name="SAPBEXHLevel0X 3 2 4 6 2" xfId="21511" xr:uid="{F8C04239-C970-4AA6-B5DE-637ADAD92B88}"/>
    <cellStyle name="SAPBEXHLevel0X 3 2 4 6 3" xfId="33595" xr:uid="{90B6A1F0-33B8-4F9B-80DE-2426D90BDF09}"/>
    <cellStyle name="SAPBEXHLevel0X 3 2 4 7" xfId="24839" xr:uid="{126D429D-7434-4573-BE83-51C6B143EBA8}"/>
    <cellStyle name="SAPBEXHLevel0X 3 2 4 7 2" xfId="35809" xr:uid="{75B7C8C3-49B1-4F81-A856-F7B8FE37D368}"/>
    <cellStyle name="SAPBEXHLevel0X 3 2 4 8" xfId="14680" xr:uid="{65E3CAAA-6F91-49C8-8D86-2E5BF1A19C00}"/>
    <cellStyle name="SAPBEXHLevel0X 3 2 4 9" xfId="28193" xr:uid="{3C3CD833-9C2D-47C1-9B9F-9BD6FBF0D7BF}"/>
    <cellStyle name="SAPBEXHLevel0X 3 2 5" xfId="3360" xr:uid="{37976221-0ADE-4DB9-8A69-30DA0A2420C6}"/>
    <cellStyle name="SAPBEXHLevel0X 3 2 5 10" xfId="17571" xr:uid="{107FA027-0C5B-4807-AA9B-97BF9E189630}"/>
    <cellStyle name="SAPBEXHLevel0X 3 2 5 2" xfId="7760" xr:uid="{764DCF80-9E5C-42CF-9B87-6F1BD5D81F28}"/>
    <cellStyle name="SAPBEXHLevel0X 3 2 5 2 2" xfId="10974" xr:uid="{46AD370B-443B-4C82-B744-45831BEF88B8}"/>
    <cellStyle name="SAPBEXHLevel0X 3 2 5 2 2 2" xfId="22429" xr:uid="{CD6827BC-9DDD-4D81-9F31-A682BFB24F9A}"/>
    <cellStyle name="SAPBEXHLevel0X 3 2 5 2 2 3" xfId="34513" xr:uid="{C5234662-6812-415D-9FF6-F3CCCFA28487}"/>
    <cellStyle name="SAPBEXHLevel0X 3 2 5 2 3" xfId="12535" xr:uid="{4082E0F6-DF4A-4B2F-8EFB-44383029F280}"/>
    <cellStyle name="SAPBEXHLevel0X 3 2 5 2 3 2" xfId="23990" xr:uid="{033665C7-7329-4AEA-AB6E-213FFC3A7E5A}"/>
    <cellStyle name="SAPBEXHLevel0X 3 2 5 2 3 3" xfId="35443" xr:uid="{391CF74C-E299-4E8C-AA59-4CB6624445F1}"/>
    <cellStyle name="SAPBEXHLevel0X 3 2 5 2 4" xfId="27467" xr:uid="{372AA7C6-F238-4B99-9D6D-A06A5B252CF5}"/>
    <cellStyle name="SAPBEXHLevel0X 3 2 5 2 4 2" xfId="37702" xr:uid="{94CBAFFC-E24D-404F-84B7-9954B38D8687}"/>
    <cellStyle name="SAPBEXHLevel0X 3 2 5 2 5" xfId="19271" xr:uid="{193D4EF3-A080-45FE-BA41-6B6446FBCEEA}"/>
    <cellStyle name="SAPBEXHLevel0X 3 2 5 2 6" xfId="31385" xr:uid="{EA817C1E-37BA-4AA0-8704-4F6D45384D14}"/>
    <cellStyle name="SAPBEXHLevel0X 3 2 5 2 7" xfId="30714" xr:uid="{2F84DF12-1170-44D0-A55D-CFCD27EAE372}"/>
    <cellStyle name="SAPBEXHLevel0X 3 2 5 3" xfId="6329" xr:uid="{5C90B8AA-BAC6-4A73-A262-B3DF4FAE8642}"/>
    <cellStyle name="SAPBEXHLevel0X 3 2 5 3 2" xfId="9497" xr:uid="{1FD075B1-D452-40FC-973C-7B3FBD493A29}"/>
    <cellStyle name="SAPBEXHLevel0X 3 2 5 3 2 2" xfId="20952" xr:uid="{A3478793-B031-4EB0-8DCE-3AE29D536E30}"/>
    <cellStyle name="SAPBEXHLevel0X 3 2 5 3 2 3" xfId="33037" xr:uid="{4BA33937-C0D5-449B-864D-5B65C78C446C}"/>
    <cellStyle name="SAPBEXHLevel0X 3 2 5 3 3" xfId="4130" xr:uid="{D053E0AB-273A-4005-80B3-EB8A416059EB}"/>
    <cellStyle name="SAPBEXHLevel0X 3 2 5 3 3 2" xfId="15915" xr:uid="{78E96FCD-79B7-4DC2-8978-D36901DD5F4E}"/>
    <cellStyle name="SAPBEXHLevel0X 3 2 5 3 3 3" xfId="28960" xr:uid="{CB795F0B-0AF7-4656-AD00-1FAE41A9B0C5}"/>
    <cellStyle name="SAPBEXHLevel0X 3 2 5 3 4" xfId="26281" xr:uid="{540A3176-8541-4773-970E-AB99EB26A0A8}"/>
    <cellStyle name="SAPBEXHLevel0X 3 2 5 3 4 2" xfId="36861" xr:uid="{BE7941DE-F7CC-4C79-AD16-A7CECC820510}"/>
    <cellStyle name="SAPBEXHLevel0X 3 2 5 3 5" xfId="18046" xr:uid="{957691B2-B3D1-430A-BE74-940E4A7516BC}"/>
    <cellStyle name="SAPBEXHLevel0X 3 2 5 3 6" xfId="30418" xr:uid="{391FBD40-0622-4663-88AC-3F3A3F4DEA2A}"/>
    <cellStyle name="SAPBEXHLevel0X 3 2 5 3 7" xfId="35703" xr:uid="{02BF09F0-A6AE-4C40-A269-449CC4F608C2}"/>
    <cellStyle name="SAPBEXHLevel0X 3 2 5 3 8" xfId="27772" xr:uid="{CDF2619D-A522-4CFB-A679-F7AC728E0635}"/>
    <cellStyle name="SAPBEXHLevel0X 3 2 5 4" xfId="5251" xr:uid="{3521FFB3-8E93-43DC-B9D0-C880AC2198D5}"/>
    <cellStyle name="SAPBEXHLevel0X 3 2 5 4 2" xfId="17035" xr:uid="{AA3A7CE3-D978-484D-982B-180466203B30}"/>
    <cellStyle name="SAPBEXHLevel0X 3 2 5 4 3" xfId="29618" xr:uid="{E3F286DC-1C21-4E59-86F5-F9E3CBB19669}"/>
    <cellStyle name="SAPBEXHLevel0X 3 2 5 5" xfId="8677" xr:uid="{7516B9EB-A2FD-4F6E-AFB7-5BF1C0D73777}"/>
    <cellStyle name="SAPBEXHLevel0X 3 2 5 5 2" xfId="20132" xr:uid="{76F0FE70-98AE-4A46-B53A-63778991A340}"/>
    <cellStyle name="SAPBEXHLevel0X 3 2 5 5 3" xfId="32217" xr:uid="{9101FCD5-C72F-4586-A9FA-F2FB3786E858}"/>
    <cellStyle name="SAPBEXHLevel0X 3 2 5 6" xfId="8780" xr:uid="{8D5F656C-B8EB-4FFD-BD51-057D78F03315}"/>
    <cellStyle name="SAPBEXHLevel0X 3 2 5 6 2" xfId="20235" xr:uid="{6AE48C90-2134-4A09-9661-DD9210C91A69}"/>
    <cellStyle name="SAPBEXHLevel0X 3 2 5 6 3" xfId="32320" xr:uid="{CA7481CB-6358-4002-AEC2-1AE45EA825A9}"/>
    <cellStyle name="SAPBEXHLevel0X 3 2 5 7" xfId="25310" xr:uid="{D5EECE2E-4934-4411-9909-CF8BC06871BC}"/>
    <cellStyle name="SAPBEXHLevel0X 3 2 5 7 2" xfId="36156" xr:uid="{83821D40-1503-488B-9EB0-A19FD26193D5}"/>
    <cellStyle name="SAPBEXHLevel0X 3 2 5 8" xfId="15152" xr:uid="{D18383CE-DE6F-478F-ABA4-4123C6223AF2}"/>
    <cellStyle name="SAPBEXHLevel0X 3 2 5 9" xfId="28535" xr:uid="{41E0B600-496D-47F0-9C9B-267C052FF22B}"/>
    <cellStyle name="SAPBEXHLevel0X 3 2 6" xfId="6064" xr:uid="{91A2BC81-CBFB-4669-8E22-C32CFC7AA5B3}"/>
    <cellStyle name="SAPBEXHLevel0X 3 2 6 2" xfId="7495" xr:uid="{F4429DD5-C7C2-4516-BC4C-BDB4D0A6E0A1}"/>
    <cellStyle name="SAPBEXHLevel0X 3 2 6 2 2" xfId="10806" xr:uid="{2A22B764-1CA0-4E5F-A43C-064E09037F2A}"/>
    <cellStyle name="SAPBEXHLevel0X 3 2 6 2 2 2" xfId="22261" xr:uid="{BF983911-09C9-4F05-B312-527B077B9464}"/>
    <cellStyle name="SAPBEXHLevel0X 3 2 6 2 2 3" xfId="34345" xr:uid="{7B670C5A-3E66-4E80-814C-0C9BC2D997AF}"/>
    <cellStyle name="SAPBEXHLevel0X 3 2 6 2 3" xfId="12279" xr:uid="{10DD4411-5B16-4646-90FC-FE5B770F5C79}"/>
    <cellStyle name="SAPBEXHLevel0X 3 2 6 2 3 2" xfId="23734" xr:uid="{DB57738D-5E92-4F99-8DE3-C2F62AC48975}"/>
    <cellStyle name="SAPBEXHLevel0X 3 2 6 2 3 3" xfId="35249" xr:uid="{EBCAEDE1-27DA-4044-8FDF-4580635F521E}"/>
    <cellStyle name="SAPBEXHLevel0X 3 2 6 2 4" xfId="27211" xr:uid="{8E92C60C-9F07-4BDC-A659-5D0273E17448}"/>
    <cellStyle name="SAPBEXHLevel0X 3 2 6 2 4 2" xfId="37510" xr:uid="{766A0E01-DA2F-4383-9EE4-AEF829C9C273}"/>
    <cellStyle name="SAPBEXHLevel0X 3 2 6 2 5" xfId="19013" xr:uid="{30A66A77-A3C9-438B-A54B-0E6CDFA68782}"/>
    <cellStyle name="SAPBEXHLevel0X 3 2 6 2 6" xfId="31182" xr:uid="{8E7460CB-9754-4DC2-8DDC-2406D43CD786}"/>
    <cellStyle name="SAPBEXHLevel0X 3 2 6 2 7" xfId="35545" xr:uid="{BEB716BD-A1E9-4330-B7C8-9222032B1325}"/>
    <cellStyle name="SAPBEXHLevel0X 3 2 6 3" xfId="9280" xr:uid="{01D759D1-FD77-425D-B092-65150EBA6C22}"/>
    <cellStyle name="SAPBEXHLevel0X 3 2 6 3 2" xfId="20735" xr:uid="{FDDBCBC9-47D7-4296-A039-489468FCFDE8}"/>
    <cellStyle name="SAPBEXHLevel0X 3 2 6 3 3" xfId="32820" xr:uid="{77A9FBD9-8D7D-4146-9A0F-F618B9348091}"/>
    <cellStyle name="SAPBEXHLevel0X 3 2 6 4" xfId="8628" xr:uid="{B570973F-106A-4A2A-91B8-749A4FC372D3}"/>
    <cellStyle name="SAPBEXHLevel0X 3 2 6 4 2" xfId="20083" xr:uid="{B5BCFAE2-0693-4117-B103-C25FCAD5172D}"/>
    <cellStyle name="SAPBEXHLevel0X 3 2 6 4 3" xfId="32168" xr:uid="{E00F67B7-E7C4-4AFC-89E8-1330C0B0E476}"/>
    <cellStyle name="SAPBEXHLevel0X 3 2 6 5" xfId="26025" xr:uid="{D22C4B07-3EBC-4933-814A-6DDDF1D2E5ED}"/>
    <cellStyle name="SAPBEXHLevel0X 3 2 6 5 2" xfId="36668" xr:uid="{60D66E4F-21CA-4017-95B9-1AE4E6137B80}"/>
    <cellStyle name="SAPBEXHLevel0X 3 2 6 6" xfId="17786" xr:uid="{48A8FE49-838F-482D-B589-05D6D3B8B06D}"/>
    <cellStyle name="SAPBEXHLevel0X 3 2 6 7" xfId="30212" xr:uid="{9F365FDD-03D3-47C2-9918-68FA0B9F471F}"/>
    <cellStyle name="SAPBEXHLevel0X 3 2 6 8" xfId="35770" xr:uid="{BBCF6853-F422-4E1F-B86B-77EBC6680416}"/>
    <cellStyle name="SAPBEXHLevel0X 3 2 7" xfId="6723" xr:uid="{93DA9F3F-4133-458E-8043-40D0685C8239}"/>
    <cellStyle name="SAPBEXHLevel0X 3 2 7 2" xfId="10437" xr:uid="{F6E0B9E2-755C-412D-866F-4EB6891FF8EA}"/>
    <cellStyle name="SAPBEXHLevel0X 3 2 7 2 2" xfId="21892" xr:uid="{20A2C7E6-8ADE-4937-A74A-DE641481E785}"/>
    <cellStyle name="SAPBEXHLevel0X 3 2 7 2 3" xfId="33976" xr:uid="{3889EE1D-CC8A-4524-99BD-C516DFE532EC}"/>
    <cellStyle name="SAPBEXHLevel0X 3 2 7 3" xfId="11618" xr:uid="{2E243993-0D10-41BA-878A-436FA8227707}"/>
    <cellStyle name="SAPBEXHLevel0X 3 2 7 3 2" xfId="23073" xr:uid="{8F40EA83-7785-4236-9D41-9BAAD18FA41B}"/>
    <cellStyle name="SAPBEXHLevel0X 3 2 7 3 3" xfId="34803" xr:uid="{2190290F-2E0F-4F9A-99BD-8711B10D23AC}"/>
    <cellStyle name="SAPBEXHLevel0X 3 2 7 4" xfId="26483" xr:uid="{C890C2FD-980D-4240-B9D5-3A389B38B329}"/>
    <cellStyle name="SAPBEXHLevel0X 3 2 7 4 2" xfId="36993" xr:uid="{8F83C76C-F70E-4E91-92F8-E1528238EF3D}"/>
    <cellStyle name="SAPBEXHLevel0X 3 2 7 5" xfId="18310" xr:uid="{F835CE68-D74A-480B-8281-2C348B12C334}"/>
    <cellStyle name="SAPBEXHLevel0X 3 2 7 6" xfId="30641" xr:uid="{888F9D01-986A-4D6E-82D2-FD2DDE05F0E2}"/>
    <cellStyle name="SAPBEXHLevel0X 3 2 7 7" xfId="35758" xr:uid="{819C0560-6DB3-49A3-9001-562C18B9898D}"/>
    <cellStyle name="SAPBEXHLevel0X 3 2 8" xfId="5501" xr:uid="{D272BFA9-B2C1-4354-9588-5097386FBCCE}"/>
    <cellStyle name="SAPBEXHLevel0X 3 2 8 2" xfId="8832" xr:uid="{81757DDA-C979-4565-B5C7-FB52AAA2C2BA}"/>
    <cellStyle name="SAPBEXHLevel0X 3 2 8 2 2" xfId="20287" xr:uid="{489F2DBD-2CD8-4D99-8B85-B52E03061BDF}"/>
    <cellStyle name="SAPBEXHLevel0X 3 2 8 2 3" xfId="32372" xr:uid="{9421F359-E9EC-4ECB-A431-93414BB019FE}"/>
    <cellStyle name="SAPBEXHLevel0X 3 2 8 3" xfId="8923" xr:uid="{92D2E0B2-EB41-4740-B670-C49F64951925}"/>
    <cellStyle name="SAPBEXHLevel0X 3 2 8 3 2" xfId="20378" xr:uid="{1125E5AB-5ABF-4F12-BD2A-5C09E7E4E183}"/>
    <cellStyle name="SAPBEXHLevel0X 3 2 8 3 3" xfId="32463" xr:uid="{C4AF8C06-B20C-4C42-AF4A-66C18D64946D}"/>
    <cellStyle name="SAPBEXHLevel0X 3 2 8 4" xfId="25560" xr:uid="{6AFAFDFD-3CB1-433C-B254-9AACD0CD8952}"/>
    <cellStyle name="SAPBEXHLevel0X 3 2 8 4 2" xfId="36345" xr:uid="{0E26F412-5ED5-4D64-BA0B-132AD6A68960}"/>
    <cellStyle name="SAPBEXHLevel0X 3 2 8 5" xfId="17285" xr:uid="{C5A1A320-FF76-43D6-BD56-820E3B2DB29B}"/>
    <cellStyle name="SAPBEXHLevel0X 3 2 8 6" xfId="29801" xr:uid="{1409FA22-B7B2-4D51-8594-0F6755960A1F}"/>
    <cellStyle name="SAPBEXHLevel0X 3 2 8 7" xfId="37201" xr:uid="{E11A38D8-4451-45A1-8140-B42FA923E8D1}"/>
    <cellStyle name="SAPBEXHLevel0X 3 2 8 8" xfId="35749" xr:uid="{F55FADC9-93AB-4921-B8B0-9E1FC17F6AB1}"/>
    <cellStyle name="SAPBEXHLevel0X 3 2 9" xfId="4221" xr:uid="{6D21C90F-AA0D-4277-9696-F526BB255E2C}"/>
    <cellStyle name="SAPBEXHLevel0X 3 2 9 2" xfId="16006" xr:uid="{9CC83A69-C314-4A19-92E1-9B8D2D473378}"/>
    <cellStyle name="SAPBEXHLevel0X 3 2 9 3" xfId="29051" xr:uid="{5D2D7D5C-1668-4453-AA37-666A1BFF381B}"/>
    <cellStyle name="SAPBEXHLevel0X 3 20" xfId="27981" xr:uid="{B4C0310C-E766-4A3D-857D-DBF8105EC9DC}"/>
    <cellStyle name="SAPBEXHLevel0X 3 3" xfId="2284" xr:uid="{DE84B6F8-4899-41F7-9114-F9F1CA19ECB8}"/>
    <cellStyle name="SAPBEXHLevel0X 3 3 10" xfId="3985" xr:uid="{1C6EA232-8130-490C-8FB2-2B3C31291773}"/>
    <cellStyle name="SAPBEXHLevel0X 3 3 10 2" xfId="15771" xr:uid="{F99A14DB-8028-42CA-B01F-6EC10CDE4A3B}"/>
    <cellStyle name="SAPBEXHLevel0X 3 3 10 3" xfId="28816" xr:uid="{06B9F54D-0A2D-4D14-BC51-ABAA02118EB4}"/>
    <cellStyle name="SAPBEXHLevel0X 3 3 11" xfId="24305" xr:uid="{D04B42D5-7CA7-4796-A9C7-BA4CBDADE4B5}"/>
    <cellStyle name="SAPBEXHLevel0X 3 3 11 2" xfId="35610" xr:uid="{59D070B5-7F4E-41B6-B9B5-20827447392B}"/>
    <cellStyle name="SAPBEXHLevel0X 3 3 12" xfId="14120" xr:uid="{3F3F9AC8-CAA9-4C3D-BB42-794EAAD61E80}"/>
    <cellStyle name="SAPBEXHLevel0X 3 3 13" xfId="27983" xr:uid="{DF4CC38B-6EC9-48B9-8F0B-016ABAE2E004}"/>
    <cellStyle name="SAPBEXHLevel0X 3 3 2" xfId="2936" xr:uid="{8223C71F-70DE-45DE-A06E-7F851F199E96}"/>
    <cellStyle name="SAPBEXHLevel0X 3 3 2 10" xfId="27757" xr:uid="{41720E1B-39C1-42C0-8FB9-F35DD064AF98}"/>
    <cellStyle name="SAPBEXHLevel0X 3 3 2 2" xfId="7209" xr:uid="{B980D2AE-5598-46A4-B4FF-614D2D54EC94}"/>
    <cellStyle name="SAPBEXHLevel0X 3 3 2 2 2" xfId="10612" xr:uid="{2EB5A53F-4FDA-4B4F-9EEF-CC28A3B93A54}"/>
    <cellStyle name="SAPBEXHLevel0X 3 3 2 2 2 2" xfId="22067" xr:uid="{9999FAAD-9781-4D40-A408-BD0394E7EBC5}"/>
    <cellStyle name="SAPBEXHLevel0X 3 3 2 2 2 3" xfId="34151" xr:uid="{A18F1493-D84B-4098-9230-E3F597AEBEB7}"/>
    <cellStyle name="SAPBEXHLevel0X 3 3 2 2 3" xfId="12008" xr:uid="{BFCD36E9-DE8C-4A5F-BC0A-B0AD028D65A0}"/>
    <cellStyle name="SAPBEXHLevel0X 3 3 2 2 3 2" xfId="23463" xr:uid="{06ECF95F-EA0B-4364-A93F-12C314E4DC50}"/>
    <cellStyle name="SAPBEXHLevel0X 3 3 2 2 3 3" xfId="35049" xr:uid="{F8344F01-5148-4AE4-8A25-029ACC63902A}"/>
    <cellStyle name="SAPBEXHLevel0X 3 3 2 2 4" xfId="26925" xr:uid="{EA3E063F-C95E-41CF-9756-B9E010292333}"/>
    <cellStyle name="SAPBEXHLevel0X 3 3 2 2 4 2" xfId="37296" xr:uid="{54FB785D-07CE-4D78-B1E6-F6A374A3CFA4}"/>
    <cellStyle name="SAPBEXHLevel0X 3 3 2 2 5" xfId="18737" xr:uid="{C47E8432-9513-4722-8506-FB5B943BE4CE}"/>
    <cellStyle name="SAPBEXHLevel0X 3 3 2 2 6" xfId="30968" xr:uid="{303D48D4-9E3F-4488-8026-B710A9877104}"/>
    <cellStyle name="SAPBEXHLevel0X 3 3 2 2 7" xfId="18700" xr:uid="{FC3EB4E2-32C2-45C4-8C02-6857B88C522C}"/>
    <cellStyle name="SAPBEXHLevel0X 3 3 2 3" xfId="5776" xr:uid="{1661B8F5-9FAE-41C5-B2AB-5596E55CC16F}"/>
    <cellStyle name="SAPBEXHLevel0X 3 3 2 3 2" xfId="9038" xr:uid="{754FCAF2-C1A5-44F7-A55B-7111C06CCE97}"/>
    <cellStyle name="SAPBEXHLevel0X 3 3 2 3 2 2" xfId="20493" xr:uid="{9485F271-5561-428C-A910-AF9DAE174737}"/>
    <cellStyle name="SAPBEXHLevel0X 3 3 2 3 2 3" xfId="32578" xr:uid="{D8B7CD28-1A27-491E-997F-D1D0B27CAC6D}"/>
    <cellStyle name="SAPBEXHLevel0X 3 3 2 3 3" xfId="9730" xr:uid="{CE87ABB6-7987-44B2-A3D8-17A8C9046725}"/>
    <cellStyle name="SAPBEXHLevel0X 3 3 2 3 3 2" xfId="21185" xr:uid="{8B3892C6-6FA8-4DD5-83CC-B86CE72C399E}"/>
    <cellStyle name="SAPBEXHLevel0X 3 3 2 3 3 3" xfId="33270" xr:uid="{C9ADBF41-5292-486C-A1CB-DC8D4E6AE1AD}"/>
    <cellStyle name="SAPBEXHLevel0X 3 3 2 3 4" xfId="25754" xr:uid="{F4FDDFE6-A443-4FA5-957E-C04F4B323DDE}"/>
    <cellStyle name="SAPBEXHLevel0X 3 3 2 3 4 2" xfId="36470" xr:uid="{4F2AB0AA-F923-4DDB-92E2-A807AF7C0FC1}"/>
    <cellStyle name="SAPBEXHLevel0X 3 3 2 3 5" xfId="17511" xr:uid="{87EEEE27-E2FE-438C-B110-0028EFA3CFF9}"/>
    <cellStyle name="SAPBEXHLevel0X 3 3 2 3 6" xfId="29996" xr:uid="{C8B388EC-C38A-4896-99FB-CB626C9FB466}"/>
    <cellStyle name="SAPBEXHLevel0X 3 3 2 3 7" xfId="28100" xr:uid="{0F222E61-435F-46F7-A7A4-F6448DB59969}"/>
    <cellStyle name="SAPBEXHLevel0X 3 3 2 3 8" xfId="27751" xr:uid="{308D34DC-150A-4650-BD17-17C0A6D642E2}"/>
    <cellStyle name="SAPBEXHLevel0X 3 3 2 4" xfId="4829" xr:uid="{6BBF1876-F2EA-4797-8B92-B3DB5A6212F9}"/>
    <cellStyle name="SAPBEXHLevel0X 3 3 2 4 2" xfId="16613" xr:uid="{74062D02-ECDA-43DF-947E-172B4C622AD2}"/>
    <cellStyle name="SAPBEXHLevel0X 3 3 2 4 3" xfId="29320" xr:uid="{E132D4F3-D9FA-403B-9DBC-71DEE430B86A}"/>
    <cellStyle name="SAPBEXHLevel0X 3 3 2 5" xfId="8333" xr:uid="{6FFB1BA0-E727-41AA-9A8E-F13FC4593884}"/>
    <cellStyle name="SAPBEXHLevel0X 3 3 2 5 2" xfId="19788" xr:uid="{2A137508-3B14-4997-ACC4-8DC9B5635DB4}"/>
    <cellStyle name="SAPBEXHLevel0X 3 3 2 5 3" xfId="31873" xr:uid="{C7799704-900C-4D98-A5F8-FB8295903A49}"/>
    <cellStyle name="SAPBEXHLevel0X 3 3 2 6" xfId="9097" xr:uid="{C1110125-0F9D-47BB-B8A3-1F92F0A428D5}"/>
    <cellStyle name="SAPBEXHLevel0X 3 3 2 6 2" xfId="20552" xr:uid="{0F88837F-452F-46C0-9437-2D2735B0E701}"/>
    <cellStyle name="SAPBEXHLevel0X 3 3 2 6 3" xfId="32637" xr:uid="{B0059351-BCDE-467B-BD5C-0A5421502371}"/>
    <cellStyle name="SAPBEXHLevel0X 3 3 2 7" xfId="24888" xr:uid="{66C7B79B-4C41-413E-BD92-3AC58E89757E}"/>
    <cellStyle name="SAPBEXHLevel0X 3 3 2 7 2" xfId="35858" xr:uid="{6A3BB394-F56C-470F-B0D4-4BD8A378CE3A}"/>
    <cellStyle name="SAPBEXHLevel0X 3 3 2 8" xfId="14729" xr:uid="{124C048B-5FB2-4310-AB45-5705DC538E3D}"/>
    <cellStyle name="SAPBEXHLevel0X 3 3 2 9" xfId="28242" xr:uid="{9A99D3E0-1CC1-40BC-9774-9822C9943BEF}"/>
    <cellStyle name="SAPBEXHLevel0X 3 3 3" xfId="3159" xr:uid="{C9E606A8-1735-402E-9A3A-3D52297DA893}"/>
    <cellStyle name="SAPBEXHLevel0X 3 3 3 10" xfId="30707" xr:uid="{D82EBD6D-DBBA-4876-87A4-68F2D19D5927}"/>
    <cellStyle name="SAPBEXHLevel0X 3 3 3 2" xfId="7320" xr:uid="{87704DB6-EB1B-41B0-9EA7-E47D9CCB7BCE}"/>
    <cellStyle name="SAPBEXHLevel0X 3 3 3 2 2" xfId="10720" xr:uid="{69607A0D-BA94-4F90-AD74-95E654104D23}"/>
    <cellStyle name="SAPBEXHLevel0X 3 3 3 2 2 2" xfId="22175" xr:uid="{4DBBF008-DD8E-4415-8859-D928E43E7FDF}"/>
    <cellStyle name="SAPBEXHLevel0X 3 3 3 2 2 3" xfId="34259" xr:uid="{50FFD218-CC1E-4122-B5F2-F2E073B44E0E}"/>
    <cellStyle name="SAPBEXHLevel0X 3 3 3 2 3" xfId="12104" xr:uid="{0DD655D6-E424-4FED-8BDB-B704980F6782}"/>
    <cellStyle name="SAPBEXHLevel0X 3 3 3 2 3 2" xfId="23559" xr:uid="{D302AAFE-05C6-448E-B57A-A99A0A1FCAAE}"/>
    <cellStyle name="SAPBEXHLevel0X 3 3 3 2 3 3" xfId="35143" xr:uid="{201CC7DF-F954-498F-8EDE-E4B96B13FF08}"/>
    <cellStyle name="SAPBEXHLevel0X 3 3 3 2 4" xfId="27036" xr:uid="{DA2F403D-F7D7-4113-99AC-E7F2D0D21801}"/>
    <cellStyle name="SAPBEXHLevel0X 3 3 3 2 4 2" xfId="37405" xr:uid="{EC5691CE-01D0-4E40-9D5D-21095C6459AF}"/>
    <cellStyle name="SAPBEXHLevel0X 3 3 3 2 5" xfId="18838" xr:uid="{C87E77B2-AEF4-48B6-90BC-92C95708649B}"/>
    <cellStyle name="SAPBEXHLevel0X 3 3 3 2 6" xfId="31077" xr:uid="{18A51E82-7EE9-4EF3-8CC2-5C3AC05BF4D9}"/>
    <cellStyle name="SAPBEXHLevel0X 3 3 3 2 7" xfId="13604" xr:uid="{FE975782-FF01-433B-A01D-F227D1D0593E}"/>
    <cellStyle name="SAPBEXHLevel0X 3 3 3 3" xfId="5888" xr:uid="{FD6F0BF7-7C55-4A07-B98A-F2FAAD832E54}"/>
    <cellStyle name="SAPBEXHLevel0X 3 3 3 3 2" xfId="9148" xr:uid="{35CBA8A4-6AE2-43CC-9FAA-2903DC25F57E}"/>
    <cellStyle name="SAPBEXHLevel0X 3 3 3 3 2 2" xfId="20603" xr:uid="{D11A9917-1147-4F40-BA5E-F631D4356A62}"/>
    <cellStyle name="SAPBEXHLevel0X 3 3 3 3 2 3" xfId="32688" xr:uid="{269CF546-EC7F-495D-B75B-FF35A1C117FF}"/>
    <cellStyle name="SAPBEXHLevel0X 3 3 3 3 3" xfId="8225" xr:uid="{B0C0210E-547F-4B03-9F08-DCB0603C0DB0}"/>
    <cellStyle name="SAPBEXHLevel0X 3 3 3 3 3 2" xfId="19680" xr:uid="{C55B2E89-138A-4983-BFD6-4AAE55E25240}"/>
    <cellStyle name="SAPBEXHLevel0X 3 3 3 3 3 3" xfId="31765" xr:uid="{1D742539-3D58-4092-9F85-7D85A46DA73F}"/>
    <cellStyle name="SAPBEXHLevel0X 3 3 3 3 4" xfId="25850" xr:uid="{E649FCC5-B1CA-4713-AF03-8A15F6F40020}"/>
    <cellStyle name="SAPBEXHLevel0X 3 3 3 3 4 2" xfId="36565" xr:uid="{0D0A137B-E382-43E9-8142-93B1D45F657A}"/>
    <cellStyle name="SAPBEXHLevel0X 3 3 3 3 5" xfId="17611" xr:uid="{09545E1C-7064-4B3B-9D35-8D8BE9CCA1D1}"/>
    <cellStyle name="SAPBEXHLevel0X 3 3 3 3 6" xfId="30106" xr:uid="{B1C159E4-5BB5-4322-AC87-486F7E2C87F9}"/>
    <cellStyle name="SAPBEXHLevel0X 3 3 3 3 7" xfId="28166" xr:uid="{F0D2BE67-8A8C-4099-AD82-EEDFD6868DDA}"/>
    <cellStyle name="SAPBEXHLevel0X 3 3 3 3 8" xfId="35227" xr:uid="{1FE9D308-26F7-4180-A7D2-D0A169A71479}"/>
    <cellStyle name="SAPBEXHLevel0X 3 3 3 4" xfId="5052" xr:uid="{6C34AE9B-C09A-4CB9-A289-7E2FA0CA366D}"/>
    <cellStyle name="SAPBEXHLevel0X 3 3 3 4 2" xfId="16836" xr:uid="{79A028FD-E72F-4670-896F-A7C2F82CF4E6}"/>
    <cellStyle name="SAPBEXHLevel0X 3 3 3 4 3" xfId="29484" xr:uid="{6625E9FA-8256-4360-9787-12405BDC6C59}"/>
    <cellStyle name="SAPBEXHLevel0X 3 3 3 5" xfId="8517" xr:uid="{83B6D96A-0051-4187-8D0A-C67173496673}"/>
    <cellStyle name="SAPBEXHLevel0X 3 3 3 5 2" xfId="19972" xr:uid="{4DE55EB8-6643-47D7-A6CD-BE41FDA34BDC}"/>
    <cellStyle name="SAPBEXHLevel0X 3 3 3 5 3" xfId="32057" xr:uid="{6354563A-911E-43D8-9834-18C133AE5957}"/>
    <cellStyle name="SAPBEXHLevel0X 3 3 3 6" xfId="8066" xr:uid="{EF827B1F-1DB2-484D-9C89-CC0526FE8602}"/>
    <cellStyle name="SAPBEXHLevel0X 3 3 3 6 2" xfId="19521" xr:uid="{16886EB6-5403-4F95-B4DB-A13735EAFB1B}"/>
    <cellStyle name="SAPBEXHLevel0X 3 3 3 6 3" xfId="31606" xr:uid="{1039AB72-53FE-4EB9-B562-44C6AD53B064}"/>
    <cellStyle name="SAPBEXHLevel0X 3 3 3 7" xfId="25111" xr:uid="{454E6F30-9296-469D-88EF-4B56FFB1A968}"/>
    <cellStyle name="SAPBEXHLevel0X 3 3 3 7 2" xfId="36023" xr:uid="{D87B182D-44D5-4296-8B92-A9B47DB615EA}"/>
    <cellStyle name="SAPBEXHLevel0X 3 3 3 8" xfId="14952" xr:uid="{8735C069-26E6-4F08-B282-B1DF88D83B43}"/>
    <cellStyle name="SAPBEXHLevel0X 3 3 3 9" xfId="28400" xr:uid="{97895E38-4CFE-465F-83F3-5009D099E75D}"/>
    <cellStyle name="SAPBEXHLevel0X 3 3 4" xfId="3214" xr:uid="{454D6D6F-472F-4EF2-ABF7-96047B1964E9}"/>
    <cellStyle name="SAPBEXHLevel0X 3 3 4 10" xfId="27818" xr:uid="{221C6DF1-6D91-452F-8325-DA1449965A53}"/>
    <cellStyle name="SAPBEXHLevel0X 3 3 4 2" xfId="7577" xr:uid="{8546FA37-0C5A-4F9B-9BFF-F81F56462705}"/>
    <cellStyle name="SAPBEXHLevel0X 3 3 4 2 2" xfId="10888" xr:uid="{6FF5806A-026A-415E-A04D-B8E1C430F0D8}"/>
    <cellStyle name="SAPBEXHLevel0X 3 3 4 2 2 2" xfId="22343" xr:uid="{03E08E76-A1E4-4D54-8F80-DCDF58CB71A5}"/>
    <cellStyle name="SAPBEXHLevel0X 3 3 4 2 2 3" xfId="34427" xr:uid="{FE4C4DDF-C21B-4B10-A60F-127BE243214F}"/>
    <cellStyle name="SAPBEXHLevel0X 3 3 4 2 3" xfId="12361" xr:uid="{659566FE-9BA8-4764-B9AF-344998B07ABD}"/>
    <cellStyle name="SAPBEXHLevel0X 3 3 4 2 3 2" xfId="23816" xr:uid="{156E233B-61BF-4C2E-9317-276812495EC9}"/>
    <cellStyle name="SAPBEXHLevel0X 3 3 4 2 3 3" xfId="35331" xr:uid="{0BA08B9F-EDB0-4366-BC9C-D2F2611AB56A}"/>
    <cellStyle name="SAPBEXHLevel0X 3 3 4 2 4" xfId="27293" xr:uid="{FCE5F0A7-F3EB-4F69-8F8C-65086086A45F}"/>
    <cellStyle name="SAPBEXHLevel0X 3 3 4 2 4 2" xfId="37592" xr:uid="{F6E4DE7A-F752-4D6F-ABCD-6D90AA4A9B50}"/>
    <cellStyle name="SAPBEXHLevel0X 3 3 4 2 5" xfId="19095" xr:uid="{B2ECAA31-30C6-4837-AD23-949D74727197}"/>
    <cellStyle name="SAPBEXHLevel0X 3 3 4 2 6" xfId="31264" xr:uid="{B360DBEE-D81A-47B9-850F-EEAA8DDFCAAE}"/>
    <cellStyle name="SAPBEXHLevel0X 3 3 4 2 7" xfId="28132" xr:uid="{3A471814-0529-4B98-A14D-60E216600BE4}"/>
    <cellStyle name="SAPBEXHLevel0X 3 3 4 3" xfId="6146" xr:uid="{F86918AE-422E-4716-85E9-AF62A9B51A0D}"/>
    <cellStyle name="SAPBEXHLevel0X 3 3 4 3 2" xfId="9362" xr:uid="{8496E505-FEA3-4417-AB57-1960088E9EC3}"/>
    <cellStyle name="SAPBEXHLevel0X 3 3 4 3 2 2" xfId="20817" xr:uid="{A3911B3F-8A8F-4697-97DA-A00DAA41E0DF}"/>
    <cellStyle name="SAPBEXHLevel0X 3 3 4 3 2 3" xfId="32902" xr:uid="{67799584-C0B9-4608-B713-DC4CEB617EFD}"/>
    <cellStyle name="SAPBEXHLevel0X 3 3 4 3 3" xfId="8397" xr:uid="{A7AD3775-17BF-4594-93A0-8776481A0200}"/>
    <cellStyle name="SAPBEXHLevel0X 3 3 4 3 3 2" xfId="19852" xr:uid="{A2AD1CBA-0AC4-4A71-A4BC-E9A946933EEC}"/>
    <cellStyle name="SAPBEXHLevel0X 3 3 4 3 3 3" xfId="31937" xr:uid="{1C8AB9BE-AC7C-4F6B-AB62-0BB541525BE5}"/>
    <cellStyle name="SAPBEXHLevel0X 3 3 4 3 4" xfId="26107" xr:uid="{A77E5A2C-A535-491F-AD19-E6629BB96E0B}"/>
    <cellStyle name="SAPBEXHLevel0X 3 3 4 3 4 2" xfId="36750" xr:uid="{1850DE00-1850-469C-988D-C9E74EBF8A72}"/>
    <cellStyle name="SAPBEXHLevel0X 3 3 4 3 5" xfId="17868" xr:uid="{8D9C16EC-DA48-4E66-8DEC-03A678FC49C2}"/>
    <cellStyle name="SAPBEXHLevel0X 3 3 4 3 6" xfId="30294" xr:uid="{821A3D99-132D-46F6-AC21-D4008B7DE45B}"/>
    <cellStyle name="SAPBEXHLevel0X 3 3 4 3 7" xfId="30477" xr:uid="{97A2E2A4-692D-49E0-8E3F-5BC3565716E0}"/>
    <cellStyle name="SAPBEXHLevel0X 3 3 4 3 8" xfId="13877" xr:uid="{F4BB8B34-E42E-4997-B13E-6AEF19FA2BE7}"/>
    <cellStyle name="SAPBEXHLevel0X 3 3 4 4" xfId="5106" xr:uid="{CB6378D1-D563-474F-A410-88FF23EDBDEC}"/>
    <cellStyle name="SAPBEXHLevel0X 3 3 4 4 2" xfId="16890" xr:uid="{634A2E63-1C11-4DCD-90FD-8008120582CA}"/>
    <cellStyle name="SAPBEXHLevel0X 3 3 4 4 3" xfId="29538" xr:uid="{0EF01088-657A-4A89-90BA-BC762D2BE285}"/>
    <cellStyle name="SAPBEXHLevel0X 3 3 4 5" xfId="8571" xr:uid="{415F55B7-5C9A-47F6-A067-4DD6A2D6E1B8}"/>
    <cellStyle name="SAPBEXHLevel0X 3 3 4 5 2" xfId="20026" xr:uid="{4D30D546-ECBA-4A99-89E7-9327846AF6D5}"/>
    <cellStyle name="SAPBEXHLevel0X 3 3 4 5 3" xfId="32111" xr:uid="{AA864F43-F619-4CB4-9732-642D06CFF2CA}"/>
    <cellStyle name="SAPBEXHLevel0X 3 3 4 6" xfId="8932" xr:uid="{75AF0F77-2968-4AC3-A3D2-02025AED01E3}"/>
    <cellStyle name="SAPBEXHLevel0X 3 3 4 6 2" xfId="20387" xr:uid="{FC85B99A-F0D4-4CB0-B6EE-2F217F341916}"/>
    <cellStyle name="SAPBEXHLevel0X 3 3 4 6 3" xfId="32472" xr:uid="{177C4599-ADB7-465A-A99B-68A1B9ED1340}"/>
    <cellStyle name="SAPBEXHLevel0X 3 3 4 7" xfId="25165" xr:uid="{612C3F58-DA68-4E0F-9EBF-F6B135F77E9D}"/>
    <cellStyle name="SAPBEXHLevel0X 3 3 4 7 2" xfId="36077" xr:uid="{11352B87-713F-4D37-BDC3-F2B761B3C0F8}"/>
    <cellStyle name="SAPBEXHLevel0X 3 3 4 8" xfId="15006" xr:uid="{45BA81DD-A45C-41BF-AED8-626952C54FE7}"/>
    <cellStyle name="SAPBEXHLevel0X 3 3 4 9" xfId="28454" xr:uid="{F706CBA3-E9E8-46AE-9B8B-A76C84E9F85B}"/>
    <cellStyle name="SAPBEXHLevel0X 3 3 5" xfId="3401" xr:uid="{FF2475DC-3660-434F-8B19-34EC3AF6C2CA}"/>
    <cellStyle name="SAPBEXHLevel0X 3 3 5 10" xfId="13934" xr:uid="{78864182-0EA9-4578-880F-AA12B73DE9A2}"/>
    <cellStyle name="SAPBEXHLevel0X 3 3 5 2" xfId="7761" xr:uid="{A6FC497C-A6F9-430A-A7D5-015ECA9250BC}"/>
    <cellStyle name="SAPBEXHLevel0X 3 3 5 2 2" xfId="10975" xr:uid="{9FE9DD2B-FB43-4258-B5A8-A1FAD4AEA24F}"/>
    <cellStyle name="SAPBEXHLevel0X 3 3 5 2 2 2" xfId="22430" xr:uid="{37D944B3-137B-4BB7-9A0D-9B70904B7F98}"/>
    <cellStyle name="SAPBEXHLevel0X 3 3 5 2 2 3" xfId="34514" xr:uid="{3996DFFE-6E0A-4ED1-A33B-A5EC7AC119C2}"/>
    <cellStyle name="SAPBEXHLevel0X 3 3 5 2 3" xfId="12536" xr:uid="{86604CC0-6786-4F33-AE26-339969B21AB9}"/>
    <cellStyle name="SAPBEXHLevel0X 3 3 5 2 3 2" xfId="23991" xr:uid="{57EB40F0-7D07-4CA7-879B-776DC9D73629}"/>
    <cellStyle name="SAPBEXHLevel0X 3 3 5 2 3 3" xfId="35444" xr:uid="{543BD2DE-464D-4C95-979B-C6590A321EE6}"/>
    <cellStyle name="SAPBEXHLevel0X 3 3 5 2 4" xfId="27468" xr:uid="{DB138D88-993F-4EF4-980F-808AF16A1AF5}"/>
    <cellStyle name="SAPBEXHLevel0X 3 3 5 2 4 2" xfId="37703" xr:uid="{8DD310B5-097F-4E15-872C-1A91769E4731}"/>
    <cellStyle name="SAPBEXHLevel0X 3 3 5 2 5" xfId="19272" xr:uid="{2ED5DEAF-7461-4342-A838-A43475A7A71E}"/>
    <cellStyle name="SAPBEXHLevel0X 3 3 5 2 6" xfId="31386" xr:uid="{A5112F55-B9A7-421C-A854-A06B54C54E79}"/>
    <cellStyle name="SAPBEXHLevel0X 3 3 5 2 7" xfId="28312" xr:uid="{1F1D0B0E-CD02-45C6-A2EE-6BDD5F9D2916}"/>
    <cellStyle name="SAPBEXHLevel0X 3 3 5 3" xfId="6330" xr:uid="{154EAB7A-C2FD-4196-BD70-E09A74CB88DE}"/>
    <cellStyle name="SAPBEXHLevel0X 3 3 5 3 2" xfId="9498" xr:uid="{DFA41090-2679-4B7A-B28E-A19211321464}"/>
    <cellStyle name="SAPBEXHLevel0X 3 3 5 3 2 2" xfId="20953" xr:uid="{0988D0F2-FE52-4EF1-A4EC-3BE77BE61346}"/>
    <cellStyle name="SAPBEXHLevel0X 3 3 5 3 2 3" xfId="33038" xr:uid="{E89FF2C2-E3AD-4539-981A-8F381F495661}"/>
    <cellStyle name="SAPBEXHLevel0X 3 3 5 3 3" xfId="4131" xr:uid="{83F230DA-E86E-4BA7-825B-207ADDCB9946}"/>
    <cellStyle name="SAPBEXHLevel0X 3 3 5 3 3 2" xfId="15916" xr:uid="{2413E6BE-D0BB-4513-8511-E1E9B768FF7A}"/>
    <cellStyle name="SAPBEXHLevel0X 3 3 5 3 3 3" xfId="28961" xr:uid="{85E178C1-8784-4433-B771-C2689A215FD7}"/>
    <cellStyle name="SAPBEXHLevel0X 3 3 5 3 4" xfId="26282" xr:uid="{674692BE-6729-43CA-AB2B-3CF899D92B47}"/>
    <cellStyle name="SAPBEXHLevel0X 3 3 5 3 4 2" xfId="36862" xr:uid="{989B5858-5921-41D1-840B-CE88E51A555A}"/>
    <cellStyle name="SAPBEXHLevel0X 3 3 5 3 5" xfId="18047" xr:uid="{2BC938C2-E468-4AE1-8A10-43601EDA1679}"/>
    <cellStyle name="SAPBEXHLevel0X 3 3 5 3 6" xfId="30419" xr:uid="{7DABDA48-FB5B-4F82-8089-0A76BE304617}"/>
    <cellStyle name="SAPBEXHLevel0X 3 3 5 3 7" xfId="34782" xr:uid="{2F548479-6131-437A-AF7E-7F14502CE061}"/>
    <cellStyle name="SAPBEXHLevel0X 3 3 5 3 8" xfId="14049" xr:uid="{D3A6C750-B3B3-4C13-97D5-976B0E63231D}"/>
    <cellStyle name="SAPBEXHLevel0X 3 3 5 4" xfId="5291" xr:uid="{42275F80-B680-4E62-905F-716CC7AD959B}"/>
    <cellStyle name="SAPBEXHLevel0X 3 3 5 4 2" xfId="17075" xr:uid="{3CE3AF0B-E28D-4A77-A89E-33111BC7304A}"/>
    <cellStyle name="SAPBEXHLevel0X 3 3 5 4 3" xfId="29658" xr:uid="{C241CC5E-40DE-4ACB-81F2-AF7324109B36}"/>
    <cellStyle name="SAPBEXHLevel0X 3 3 5 5" xfId="8718" xr:uid="{F2D075C3-585B-4BFC-8E48-E10A73AC19DB}"/>
    <cellStyle name="SAPBEXHLevel0X 3 3 5 5 2" xfId="20173" xr:uid="{BF84FDDE-BF80-4878-B422-EA46EEA59516}"/>
    <cellStyle name="SAPBEXHLevel0X 3 3 5 5 3" xfId="32258" xr:uid="{3B10C1AA-874A-4DDE-AFD6-5624C9516DEC}"/>
    <cellStyle name="SAPBEXHLevel0X 3 3 5 6" xfId="8193" xr:uid="{13FBD57E-07D8-4F83-A27E-54655CFB99A2}"/>
    <cellStyle name="SAPBEXHLevel0X 3 3 5 6 2" xfId="19648" xr:uid="{030434E3-D2C1-4E08-87C5-9E05FA4DED71}"/>
    <cellStyle name="SAPBEXHLevel0X 3 3 5 6 3" xfId="31733" xr:uid="{85652396-C329-456E-B2FC-577E0846114B}"/>
    <cellStyle name="SAPBEXHLevel0X 3 3 5 7" xfId="25350" xr:uid="{8E008400-4FEB-4013-AB2F-1A8A114E078A}"/>
    <cellStyle name="SAPBEXHLevel0X 3 3 5 7 2" xfId="36196" xr:uid="{8B1FEE82-B07A-4FB3-8D87-0A53E769DA35}"/>
    <cellStyle name="SAPBEXHLevel0X 3 3 5 8" xfId="15192" xr:uid="{FDC7D519-40C6-49EE-AF1C-EF23AEC99BF4}"/>
    <cellStyle name="SAPBEXHLevel0X 3 3 5 9" xfId="28575" xr:uid="{F43DC59A-5C6D-44E7-AE7A-848A97B7B3A1}"/>
    <cellStyle name="SAPBEXHLevel0X 3 3 6" xfId="5945" xr:uid="{8D5E52AA-D6AC-43C9-9334-07CDE46FA634}"/>
    <cellStyle name="SAPBEXHLevel0X 3 3 6 2" xfId="7377" xr:uid="{CFB6C851-FCCC-4FED-900C-6EE2E586E84C}"/>
    <cellStyle name="SAPBEXHLevel0X 3 3 6 2 2" xfId="10776" xr:uid="{D8BF52CF-491F-41AE-B8AC-467DE0C08C39}"/>
    <cellStyle name="SAPBEXHLevel0X 3 3 6 2 2 2" xfId="22231" xr:uid="{9FCCB544-B21D-4B2A-90EB-397021B1DBC9}"/>
    <cellStyle name="SAPBEXHLevel0X 3 3 6 2 2 3" xfId="34315" xr:uid="{C2098044-DCB3-469A-9DC9-E64DE0579369}"/>
    <cellStyle name="SAPBEXHLevel0X 3 3 6 2 3" xfId="12161" xr:uid="{6AC8F493-D71A-4619-97BE-1DAE8E125880}"/>
    <cellStyle name="SAPBEXHLevel0X 3 3 6 2 3 2" xfId="23616" xr:uid="{F459F481-12BF-4A6B-8D28-F5B155CFE6E8}"/>
    <cellStyle name="SAPBEXHLevel0X 3 3 6 2 3 3" xfId="35199" xr:uid="{579A3E2C-5C92-49B0-A146-327D4772339D}"/>
    <cellStyle name="SAPBEXHLevel0X 3 3 6 2 4" xfId="27093" xr:uid="{C5713EF3-1CF2-4456-B3B4-055A674E8669}"/>
    <cellStyle name="SAPBEXHLevel0X 3 3 6 2 4 2" xfId="37461" xr:uid="{BF3FBE5A-279B-45BC-9AD4-5A12860A1D09}"/>
    <cellStyle name="SAPBEXHLevel0X 3 3 6 2 5" xfId="18895" xr:uid="{D8A5D450-37BE-47A3-9EA1-618777D1AF35}"/>
    <cellStyle name="SAPBEXHLevel0X 3 3 6 2 6" xfId="31133" xr:uid="{D50C3EC8-D19A-4B7B-B2A4-79F99714CA30}"/>
    <cellStyle name="SAPBEXHLevel0X 3 3 6 2 7" xfId="30475" xr:uid="{849CD2D7-40FA-4CD5-9723-805D7065122C}"/>
    <cellStyle name="SAPBEXHLevel0X 3 3 6 3" xfId="9205" xr:uid="{57467BE5-BBBD-409F-BF6E-9F19832F34B3}"/>
    <cellStyle name="SAPBEXHLevel0X 3 3 6 3 2" xfId="20660" xr:uid="{C0145006-DC71-4B85-BA2D-43F023D3D92C}"/>
    <cellStyle name="SAPBEXHLevel0X 3 3 6 3 3" xfId="32745" xr:uid="{1AC73F1D-CA77-4D37-A8E7-C64C781B5C12}"/>
    <cellStyle name="SAPBEXHLevel0X 3 3 6 4" xfId="8759" xr:uid="{CEF053EC-1809-4318-8BB7-54C0EB95E775}"/>
    <cellStyle name="SAPBEXHLevel0X 3 3 6 4 2" xfId="20214" xr:uid="{71CD9299-AD84-41C3-B3CC-3FA4EEB4F822}"/>
    <cellStyle name="SAPBEXHLevel0X 3 3 6 4 3" xfId="32299" xr:uid="{C0425996-7932-4E24-ADC9-DDCA213CC16B}"/>
    <cellStyle name="SAPBEXHLevel0X 3 3 6 5" xfId="25907" xr:uid="{C1EB0C6D-C9DB-43F9-8B5F-664947711C4C}"/>
    <cellStyle name="SAPBEXHLevel0X 3 3 6 5 2" xfId="36621" xr:uid="{ABDD3A27-24C9-46A6-8829-C2101495D01F}"/>
    <cellStyle name="SAPBEXHLevel0X 3 3 6 6" xfId="17667" xr:uid="{74F8E2F5-E213-4836-AA92-AB240D434EDA}"/>
    <cellStyle name="SAPBEXHLevel0X 3 3 6 7" xfId="30162" xr:uid="{4BE336D4-9662-41BD-AB02-12E8357CC532}"/>
    <cellStyle name="SAPBEXHLevel0X 3 3 6 8" xfId="37659" xr:uid="{EDBC80C2-7974-4801-AE5D-CC43DB76AAE1}"/>
    <cellStyle name="SAPBEXHLevel0X 3 3 7" xfId="6724" xr:uid="{88859A50-86D9-414F-9304-9A2678DDA673}"/>
    <cellStyle name="SAPBEXHLevel0X 3 3 7 2" xfId="10438" xr:uid="{BA813696-2091-4B10-BBFA-836257D2E537}"/>
    <cellStyle name="SAPBEXHLevel0X 3 3 7 2 2" xfId="21893" xr:uid="{BED54F24-3465-4F48-95AF-154CA25A8574}"/>
    <cellStyle name="SAPBEXHLevel0X 3 3 7 2 3" xfId="33977" xr:uid="{C8E10AC3-4DED-4B5D-9C6E-BE02BF719270}"/>
    <cellStyle name="SAPBEXHLevel0X 3 3 7 3" xfId="11619" xr:uid="{967F1FB4-F0E3-455B-9F80-71FB47966A36}"/>
    <cellStyle name="SAPBEXHLevel0X 3 3 7 3 2" xfId="23074" xr:uid="{3CF67952-0CF1-49BC-B12E-8117C9BFA951}"/>
    <cellStyle name="SAPBEXHLevel0X 3 3 7 3 3" xfId="34804" xr:uid="{FD62E200-4CB7-4F28-B9B3-A5300FB8D970}"/>
    <cellStyle name="SAPBEXHLevel0X 3 3 7 4" xfId="26484" xr:uid="{3DA63B31-995C-41D2-9996-26EF6158ED46}"/>
    <cellStyle name="SAPBEXHLevel0X 3 3 7 4 2" xfId="36994" xr:uid="{0B7EDCB9-D5D4-4795-B415-C8211B8B5CA1}"/>
    <cellStyle name="SAPBEXHLevel0X 3 3 7 5" xfId="18311" xr:uid="{4983088E-6D83-4C03-B006-384F6DD1BBB7}"/>
    <cellStyle name="SAPBEXHLevel0X 3 3 7 6" xfId="30642" xr:uid="{A432A483-B305-41B0-B310-4F3BEAE1FE12}"/>
    <cellStyle name="SAPBEXHLevel0X 3 3 7 7" xfId="18134" xr:uid="{D70D463B-9620-4E0A-A18A-575125C002AD}"/>
    <cellStyle name="SAPBEXHLevel0X 3 3 8" xfId="5502" xr:uid="{167A8C54-5C94-4B29-BF30-004372E98C6D}"/>
    <cellStyle name="SAPBEXHLevel0X 3 3 8 2" xfId="8833" xr:uid="{019046BF-C281-4E37-9AF8-A9367DCF306B}"/>
    <cellStyle name="SAPBEXHLevel0X 3 3 8 2 2" xfId="20288" xr:uid="{86ECA945-BEB5-461C-B3BC-3EE5DEEE0A44}"/>
    <cellStyle name="SAPBEXHLevel0X 3 3 8 2 3" xfId="32373" xr:uid="{D2D0D610-FDAE-4806-9D3D-45F9E0D6FCE6}"/>
    <cellStyle name="SAPBEXHLevel0X 3 3 8 3" xfId="8648" xr:uid="{D042BE50-AC77-4E72-A49C-92A956639801}"/>
    <cellStyle name="SAPBEXHLevel0X 3 3 8 3 2" xfId="20103" xr:uid="{295701C9-9DB6-4D95-9D5F-D50C619C9C00}"/>
    <cellStyle name="SAPBEXHLevel0X 3 3 8 3 3" xfId="32188" xr:uid="{93444352-9CE5-4E25-B119-51D614E9D7E1}"/>
    <cellStyle name="SAPBEXHLevel0X 3 3 8 4" xfId="25561" xr:uid="{4F2FD57F-E658-456C-B416-2160B0104B24}"/>
    <cellStyle name="SAPBEXHLevel0X 3 3 8 4 2" xfId="36346" xr:uid="{6C38E259-D07F-4552-A7FE-98144F3AA201}"/>
    <cellStyle name="SAPBEXHLevel0X 3 3 8 5" xfId="17286" xr:uid="{A7DAF180-B3F7-4113-B447-FECA5D746125}"/>
    <cellStyle name="SAPBEXHLevel0X 3 3 8 6" xfId="29802" xr:uid="{3A15738C-CB14-453E-8BD3-AF1D99E4C9D6}"/>
    <cellStyle name="SAPBEXHLevel0X 3 3 8 7" xfId="30873" xr:uid="{BF212E01-87F0-47A9-929B-09E004DF60D7}"/>
    <cellStyle name="SAPBEXHLevel0X 3 3 8 8" xfId="14382" xr:uid="{E373F2AD-AF60-496F-801B-3149E1D5F9BF}"/>
    <cellStyle name="SAPBEXHLevel0X 3 3 9" xfId="4222" xr:uid="{017905CB-4A71-499A-A4D7-FC76158401BB}"/>
    <cellStyle name="SAPBEXHLevel0X 3 3 9 2" xfId="16007" xr:uid="{9B11ED03-878F-4443-B5CA-555D43385742}"/>
    <cellStyle name="SAPBEXHLevel0X 3 3 9 3" xfId="29052" xr:uid="{BF601B69-43A7-48A7-A126-A19695655D78}"/>
    <cellStyle name="SAPBEXHLevel0X 3 4" xfId="2285" xr:uid="{47E9CC8B-5B64-4D76-9EF2-D75A627E5102}"/>
    <cellStyle name="SAPBEXHLevel0X 3 4 10" xfId="3986" xr:uid="{05F8BD31-C5A0-4B53-9825-162E7749B18E}"/>
    <cellStyle name="SAPBEXHLevel0X 3 4 10 2" xfId="15772" xr:uid="{F5265D04-78F6-4D6B-B18E-B157BB3A9145}"/>
    <cellStyle name="SAPBEXHLevel0X 3 4 10 3" xfId="28817" xr:uid="{327D9A02-2CD8-4A8E-979D-E8976562E444}"/>
    <cellStyle name="SAPBEXHLevel0X 3 4 11" xfId="24306" xr:uid="{DB5B199A-0A37-417E-8C12-156583E5CCDA}"/>
    <cellStyle name="SAPBEXHLevel0X 3 4 11 2" xfId="35611" xr:uid="{6AEC1693-D67B-402F-A6DE-00ADC0D5B5BA}"/>
    <cellStyle name="SAPBEXHLevel0X 3 4 12" xfId="14121" xr:uid="{FD3934FE-8681-4F6D-BAA9-5CFCD329D393}"/>
    <cellStyle name="SAPBEXHLevel0X 3 4 13" xfId="27984" xr:uid="{37B85BA9-86B4-4032-B483-E6DFB573D2C0}"/>
    <cellStyle name="SAPBEXHLevel0X 3 4 2" xfId="2935" xr:uid="{5AB006E9-EC3F-4DD1-BB68-87DA87260842}"/>
    <cellStyle name="SAPBEXHLevel0X 3 4 2 10" xfId="35666" xr:uid="{828F6AC5-2440-4FB6-ACC7-84B251A5762D}"/>
    <cellStyle name="SAPBEXHLevel0X 3 4 2 2" xfId="7210" xr:uid="{1DDBBA7F-4902-4043-859B-00900286B370}"/>
    <cellStyle name="SAPBEXHLevel0X 3 4 2 2 2" xfId="10613" xr:uid="{940D1B85-CA8C-4235-A62C-31AB1CFEF042}"/>
    <cellStyle name="SAPBEXHLevel0X 3 4 2 2 2 2" xfId="22068" xr:uid="{4C22F361-38E8-46BC-AA31-A25D8F2E1139}"/>
    <cellStyle name="SAPBEXHLevel0X 3 4 2 2 2 3" xfId="34152" xr:uid="{C819219D-D3E0-4C58-A17C-EEBFE99BB288}"/>
    <cellStyle name="SAPBEXHLevel0X 3 4 2 2 3" xfId="12009" xr:uid="{E978C9B0-FE1B-4950-91C1-4A316E421CBA}"/>
    <cellStyle name="SAPBEXHLevel0X 3 4 2 2 3 2" xfId="23464" xr:uid="{F679D628-0A15-4142-8F80-774BFDD6EDFC}"/>
    <cellStyle name="SAPBEXHLevel0X 3 4 2 2 3 3" xfId="35050" xr:uid="{40A89C6C-76EA-4F89-9104-3BA868CAB6D9}"/>
    <cellStyle name="SAPBEXHLevel0X 3 4 2 2 4" xfId="26926" xr:uid="{917B9FAF-4777-4039-8D9D-F041FB52E5C7}"/>
    <cellStyle name="SAPBEXHLevel0X 3 4 2 2 4 2" xfId="37297" xr:uid="{816C8FC7-5E37-4B6F-B359-E78687142956}"/>
    <cellStyle name="SAPBEXHLevel0X 3 4 2 2 5" xfId="18738" xr:uid="{94920F2C-19D3-4879-A9F6-4EA73EE247FC}"/>
    <cellStyle name="SAPBEXHLevel0X 3 4 2 2 6" xfId="30969" xr:uid="{54FBD0C1-3163-4FE6-8733-081914508302}"/>
    <cellStyle name="SAPBEXHLevel0X 3 4 2 2 7" xfId="29599" xr:uid="{C360D5DB-10E9-4E81-8D88-FD29A5F0ACC0}"/>
    <cellStyle name="SAPBEXHLevel0X 3 4 2 3" xfId="5777" xr:uid="{EC976B27-360C-4E58-9F04-BD601E91C261}"/>
    <cellStyle name="SAPBEXHLevel0X 3 4 2 3 2" xfId="9039" xr:uid="{BAA08248-A92F-444A-B7B9-4246846598B1}"/>
    <cellStyle name="SAPBEXHLevel0X 3 4 2 3 2 2" xfId="20494" xr:uid="{8EFF2653-AB76-48CC-8111-A7925847CE1F}"/>
    <cellStyle name="SAPBEXHLevel0X 3 4 2 3 2 3" xfId="32579" xr:uid="{68B335F4-0176-41CA-A945-A710F94586C9}"/>
    <cellStyle name="SAPBEXHLevel0X 3 4 2 3 3" xfId="8421" xr:uid="{89D4BBFD-7C94-4823-8F5A-C348AA3E76CD}"/>
    <cellStyle name="SAPBEXHLevel0X 3 4 2 3 3 2" xfId="19876" xr:uid="{E4F16C9E-25E9-44D1-B809-403BB4BD698D}"/>
    <cellStyle name="SAPBEXHLevel0X 3 4 2 3 3 3" xfId="31961" xr:uid="{CEA0058C-0CFC-484C-9060-6CFA5A063EFA}"/>
    <cellStyle name="SAPBEXHLevel0X 3 4 2 3 4" xfId="25755" xr:uid="{F674B2AC-3FE1-475B-993B-99EB60F8F9A2}"/>
    <cellStyle name="SAPBEXHLevel0X 3 4 2 3 4 2" xfId="36471" xr:uid="{A4B9E973-1B4A-4BD5-91FD-5E5C901F7AEC}"/>
    <cellStyle name="SAPBEXHLevel0X 3 4 2 3 5" xfId="17512" xr:uid="{E5C18472-CD5C-4243-B54A-5742E1DCE84D}"/>
    <cellStyle name="SAPBEXHLevel0X 3 4 2 3 6" xfId="29997" xr:uid="{99496672-50DD-4FDA-A809-6C0E74238A4C}"/>
    <cellStyle name="SAPBEXHLevel0X 3 4 2 3 7" xfId="35753" xr:uid="{392F4A9F-B932-4B69-AD96-D599ACDCEF96}"/>
    <cellStyle name="SAPBEXHLevel0X 3 4 2 3 8" xfId="35935" xr:uid="{4BD2B893-9E3E-4A0D-B528-69E3E743DE63}"/>
    <cellStyle name="SAPBEXHLevel0X 3 4 2 4" xfId="4828" xr:uid="{436A79F0-4BBC-4E66-B213-A162290254CC}"/>
    <cellStyle name="SAPBEXHLevel0X 3 4 2 4 2" xfId="16612" xr:uid="{99333EB6-20CD-40CE-8D61-DE5E5D3079E7}"/>
    <cellStyle name="SAPBEXHLevel0X 3 4 2 4 3" xfId="29319" xr:uid="{09FFCA8E-CDD4-48F9-AA49-78F0290DFB9B}"/>
    <cellStyle name="SAPBEXHLevel0X 3 4 2 5" xfId="8332" xr:uid="{98E4445C-6FFE-4E9C-AC33-230ADC94CD4D}"/>
    <cellStyle name="SAPBEXHLevel0X 3 4 2 5 2" xfId="19787" xr:uid="{B5492C87-A3D0-484F-BDC9-DB515F77F95D}"/>
    <cellStyle name="SAPBEXHLevel0X 3 4 2 5 3" xfId="31872" xr:uid="{12E08906-F075-48C3-B578-5DF773F1099A}"/>
    <cellStyle name="SAPBEXHLevel0X 3 4 2 6" xfId="9943" xr:uid="{50E9E410-305A-44EE-80CC-AB1D45CD0867}"/>
    <cellStyle name="SAPBEXHLevel0X 3 4 2 6 2" xfId="21398" xr:uid="{DA28DEBB-5978-43DA-B0E4-B76CC0ED175E}"/>
    <cellStyle name="SAPBEXHLevel0X 3 4 2 6 3" xfId="33483" xr:uid="{7132BFA3-BB8F-400C-B92C-3826B9BAB197}"/>
    <cellStyle name="SAPBEXHLevel0X 3 4 2 7" xfId="24887" xr:uid="{4955CE2C-7400-45C0-845B-267066DB2346}"/>
    <cellStyle name="SAPBEXHLevel0X 3 4 2 7 2" xfId="35857" xr:uid="{569D466C-F17C-4F25-825C-F6F66138FB91}"/>
    <cellStyle name="SAPBEXHLevel0X 3 4 2 8" xfId="14728" xr:uid="{BB5A4CFD-1267-4662-999D-BBD5AD66DBAB}"/>
    <cellStyle name="SAPBEXHLevel0X 3 4 2 9" xfId="28241" xr:uid="{DFA162A1-B29F-4EB2-89EE-4DFF74CF1ED4}"/>
    <cellStyle name="SAPBEXHLevel0X 3 4 3" xfId="3160" xr:uid="{0A02BE72-02B9-40C4-ADE2-6B24FC99A693}"/>
    <cellStyle name="SAPBEXHLevel0X 3 4 3 10" xfId="29860" xr:uid="{9217C5C2-C892-41D5-BE97-43C22DCF43AB}"/>
    <cellStyle name="SAPBEXHLevel0X 3 4 3 2" xfId="7321" xr:uid="{FC477E72-6998-45FF-9F92-A408907C9C50}"/>
    <cellStyle name="SAPBEXHLevel0X 3 4 3 2 2" xfId="10721" xr:uid="{FE320415-3947-4396-8B20-C63A55A2023E}"/>
    <cellStyle name="SAPBEXHLevel0X 3 4 3 2 2 2" xfId="22176" xr:uid="{3E51C2E1-A302-4425-A80F-8FA8479B4B75}"/>
    <cellStyle name="SAPBEXHLevel0X 3 4 3 2 2 3" xfId="34260" xr:uid="{65D3ACED-5FBE-451B-951B-78A46412BB21}"/>
    <cellStyle name="SAPBEXHLevel0X 3 4 3 2 3" xfId="12105" xr:uid="{1FDFAEB9-8B35-47EF-B375-947CDFABAC6B}"/>
    <cellStyle name="SAPBEXHLevel0X 3 4 3 2 3 2" xfId="23560" xr:uid="{90212261-70DD-4ED8-883D-948ACB01D404}"/>
    <cellStyle name="SAPBEXHLevel0X 3 4 3 2 3 3" xfId="35144" xr:uid="{F825B383-0196-47FF-B369-13F4930A18D8}"/>
    <cellStyle name="SAPBEXHLevel0X 3 4 3 2 4" xfId="27037" xr:uid="{3EA2561B-E268-46C8-A4EC-D4284DEFDBD9}"/>
    <cellStyle name="SAPBEXHLevel0X 3 4 3 2 4 2" xfId="37406" xr:uid="{F7D6689C-620C-4492-B45D-DF83E25A1AF7}"/>
    <cellStyle name="SAPBEXHLevel0X 3 4 3 2 5" xfId="18839" xr:uid="{B288D613-52E4-4A8B-9C0D-2C63E836BA88}"/>
    <cellStyle name="SAPBEXHLevel0X 3 4 3 2 6" xfId="31078" xr:uid="{16379B74-29E1-4244-A2B6-C14C4969BCCE}"/>
    <cellStyle name="SAPBEXHLevel0X 3 4 3 2 7" xfId="13908" xr:uid="{6052F8AD-C55F-49D8-88F9-BF6BC9234FC9}"/>
    <cellStyle name="SAPBEXHLevel0X 3 4 3 3" xfId="5889" xr:uid="{D5258E1C-EB38-433B-BA18-A17651C858FE}"/>
    <cellStyle name="SAPBEXHLevel0X 3 4 3 3 2" xfId="9149" xr:uid="{B223AEC6-FF8F-48DB-BFC7-6D0E60C07E14}"/>
    <cellStyle name="SAPBEXHLevel0X 3 4 3 3 2 2" xfId="20604" xr:uid="{A5EC29FB-194B-4CB6-9754-A688756E999A}"/>
    <cellStyle name="SAPBEXHLevel0X 3 4 3 3 2 3" xfId="32689" xr:uid="{C7502BDF-546F-4633-AB44-0E819C300E58}"/>
    <cellStyle name="SAPBEXHLevel0X 3 4 3 3 3" xfId="8032" xr:uid="{EE614A14-75F0-46A1-89B1-4E65FC348038}"/>
    <cellStyle name="SAPBEXHLevel0X 3 4 3 3 3 2" xfId="19487" xr:uid="{49CE4AA9-53E2-4B51-AA62-7E1787BBB88E}"/>
    <cellStyle name="SAPBEXHLevel0X 3 4 3 3 3 3" xfId="31572" xr:uid="{827D4696-FECE-486F-BF80-E6BA3E4A7F19}"/>
    <cellStyle name="SAPBEXHLevel0X 3 4 3 3 4" xfId="25851" xr:uid="{22A9B764-2071-40FB-B1A9-A6F124BF549B}"/>
    <cellStyle name="SAPBEXHLevel0X 3 4 3 3 4 2" xfId="36566" xr:uid="{48024994-0B76-45D3-A415-5112501D0DC4}"/>
    <cellStyle name="SAPBEXHLevel0X 3 4 3 3 5" xfId="17612" xr:uid="{F26B7932-3CB7-4AEE-AC76-4ED0F7BB8BEB}"/>
    <cellStyle name="SAPBEXHLevel0X 3 4 3 3 6" xfId="30107" xr:uid="{985A0D5E-76AB-4426-A736-5D074F82AFF6}"/>
    <cellStyle name="SAPBEXHLevel0X 3 4 3 3 7" xfId="14026" xr:uid="{2D4F4D4F-3DE1-497F-BADC-C82BB7793F0D}"/>
    <cellStyle name="SAPBEXHLevel0X 3 4 3 3 8" xfId="29231" xr:uid="{D6484320-3418-46EC-9E2D-5288F0251011}"/>
    <cellStyle name="SAPBEXHLevel0X 3 4 3 4" xfId="5053" xr:uid="{C9263754-B668-4A88-A481-00630D112F8C}"/>
    <cellStyle name="SAPBEXHLevel0X 3 4 3 4 2" xfId="16837" xr:uid="{F943AD76-AD0B-44AD-BD88-42D2F54BF650}"/>
    <cellStyle name="SAPBEXHLevel0X 3 4 3 4 3" xfId="29485" xr:uid="{556695E8-1083-49D3-BA17-7EEFEC650C97}"/>
    <cellStyle name="SAPBEXHLevel0X 3 4 3 5" xfId="8518" xr:uid="{6A9FF471-F18E-4CE4-9A41-BA604B3F0384}"/>
    <cellStyle name="SAPBEXHLevel0X 3 4 3 5 2" xfId="19973" xr:uid="{6A4914F1-AA37-4ED8-BFF0-415E3AF00227}"/>
    <cellStyle name="SAPBEXHLevel0X 3 4 3 5 3" xfId="32058" xr:uid="{BA38C2B9-2074-49C7-A009-1C958EBAA5A8}"/>
    <cellStyle name="SAPBEXHLevel0X 3 4 3 6" xfId="8898" xr:uid="{AFFE093B-33DF-4AA4-B2C5-A87A7C90B0CB}"/>
    <cellStyle name="SAPBEXHLevel0X 3 4 3 6 2" xfId="20353" xr:uid="{6B606E9D-C2B7-461A-BEC8-B1E5AF2438A7}"/>
    <cellStyle name="SAPBEXHLevel0X 3 4 3 6 3" xfId="32438" xr:uid="{EA44352D-0A12-43F1-9124-06B596E75126}"/>
    <cellStyle name="SAPBEXHLevel0X 3 4 3 7" xfId="25112" xr:uid="{D2EF1B6B-8944-4E72-8B05-0B6391558F1A}"/>
    <cellStyle name="SAPBEXHLevel0X 3 4 3 7 2" xfId="36024" xr:uid="{CFBD5FFC-8BD2-4CC9-8C5F-9C2B901EA628}"/>
    <cellStyle name="SAPBEXHLevel0X 3 4 3 8" xfId="14953" xr:uid="{12BF5F23-4469-4BA0-BFE2-31AA8B4496F0}"/>
    <cellStyle name="SAPBEXHLevel0X 3 4 3 9" xfId="28401" xr:uid="{2BAE8BA4-D8A0-4B57-B3BC-6C6EFC2EC92D}"/>
    <cellStyle name="SAPBEXHLevel0X 3 4 4" xfId="3236" xr:uid="{6A13E0FB-7D68-41C0-9AEE-2DE5994F4A2F}"/>
    <cellStyle name="SAPBEXHLevel0X 3 4 4 10" xfId="13907" xr:uid="{71AE8CCF-28F8-489D-AC12-17C431D1F0D4}"/>
    <cellStyle name="SAPBEXHLevel0X 3 4 4 2" xfId="7578" xr:uid="{9099CE3E-0E84-4F1C-BF7F-E2CA1144B1E7}"/>
    <cellStyle name="SAPBEXHLevel0X 3 4 4 2 2" xfId="10889" xr:uid="{E7DDCD01-8080-49DE-9B6E-6193282A6241}"/>
    <cellStyle name="SAPBEXHLevel0X 3 4 4 2 2 2" xfId="22344" xr:uid="{8438E47C-8C56-4FCA-A3CC-A2F9B6EC3DFF}"/>
    <cellStyle name="SAPBEXHLevel0X 3 4 4 2 2 3" xfId="34428" xr:uid="{D058336E-F473-466F-9503-D5087F42C30A}"/>
    <cellStyle name="SAPBEXHLevel0X 3 4 4 2 3" xfId="12362" xr:uid="{3A20459F-29ED-4C0F-8456-48126092C633}"/>
    <cellStyle name="SAPBEXHLevel0X 3 4 4 2 3 2" xfId="23817" xr:uid="{9862FAE3-BC8E-434D-86D7-F42B579C9B32}"/>
    <cellStyle name="SAPBEXHLevel0X 3 4 4 2 3 3" xfId="35332" xr:uid="{E49AF3BF-B481-49E5-8ADD-A00142FC784A}"/>
    <cellStyle name="SAPBEXHLevel0X 3 4 4 2 4" xfId="27294" xr:uid="{18120F7C-7514-41A4-826D-C7413AB5ED37}"/>
    <cellStyle name="SAPBEXHLevel0X 3 4 4 2 4 2" xfId="37593" xr:uid="{836DF77C-2C37-4E35-A3A3-A355CB1EC99A}"/>
    <cellStyle name="SAPBEXHLevel0X 3 4 4 2 5" xfId="19096" xr:uid="{DF5CFB9E-FE39-4FBF-AB45-1F38881439D0}"/>
    <cellStyle name="SAPBEXHLevel0X 3 4 4 2 6" xfId="31265" xr:uid="{266CB115-8F6A-4D98-96F8-9CFD10E23869}"/>
    <cellStyle name="SAPBEXHLevel0X 3 4 4 2 7" xfId="35670" xr:uid="{F8D1FE14-C361-42B9-8DCA-D61EA65DD533}"/>
    <cellStyle name="SAPBEXHLevel0X 3 4 4 3" xfId="6147" xr:uid="{00692D29-9232-4A2D-A605-7A09FBC900DF}"/>
    <cellStyle name="SAPBEXHLevel0X 3 4 4 3 2" xfId="9363" xr:uid="{4B22D3D8-0F05-4980-901A-82DCCF33A11A}"/>
    <cellStyle name="SAPBEXHLevel0X 3 4 4 3 2 2" xfId="20818" xr:uid="{D444EE4E-09D8-430D-8A77-5D372CBC730F}"/>
    <cellStyle name="SAPBEXHLevel0X 3 4 4 3 2 3" xfId="32903" xr:uid="{082DE8C4-AEBA-4E92-9C3A-20FA8E9DD925}"/>
    <cellStyle name="SAPBEXHLevel0X 3 4 4 3 3" xfId="9648" xr:uid="{BF9F3E46-95F6-4937-8E93-9453C4D49A20}"/>
    <cellStyle name="SAPBEXHLevel0X 3 4 4 3 3 2" xfId="21103" xr:uid="{1A82796F-FBFB-4AEA-96D7-BF3D3FF1F216}"/>
    <cellStyle name="SAPBEXHLevel0X 3 4 4 3 3 3" xfId="33188" xr:uid="{9AFE5676-BE20-416B-8C90-7F65D53A05AC}"/>
    <cellStyle name="SAPBEXHLevel0X 3 4 4 3 4" xfId="26108" xr:uid="{9B7698B3-022B-40D0-BC30-362533256CBA}"/>
    <cellStyle name="SAPBEXHLevel0X 3 4 4 3 4 2" xfId="36751" xr:uid="{ECEDF0A6-91FA-4DF2-8AF5-D9DA639267CA}"/>
    <cellStyle name="SAPBEXHLevel0X 3 4 4 3 5" xfId="17869" xr:uid="{033B33CC-7D12-4D6B-9AD0-0FB28CC36BF2}"/>
    <cellStyle name="SAPBEXHLevel0X 3 4 4 3 6" xfId="30295" xr:uid="{602ACC71-B6C3-4531-82AF-E7CB7A80068B}"/>
    <cellStyle name="SAPBEXHLevel0X 3 4 4 3 7" xfId="36919" xr:uid="{A1ADDA8B-7196-4B75-AA12-F622BE06910F}"/>
    <cellStyle name="SAPBEXHLevel0X 3 4 4 3 8" xfId="29187" xr:uid="{500AECE1-00BE-4AFB-A71E-5139FAFDB3E3}"/>
    <cellStyle name="SAPBEXHLevel0X 3 4 4 4" xfId="5128" xr:uid="{F70E7661-AEAE-4D59-9896-94D6F1EB057B}"/>
    <cellStyle name="SAPBEXHLevel0X 3 4 4 4 2" xfId="16912" xr:uid="{6F657A00-5453-4F52-8539-E67DF78F6077}"/>
    <cellStyle name="SAPBEXHLevel0X 3 4 4 4 3" xfId="29560" xr:uid="{2103D0E5-E1EA-41C2-99B9-54E50473164C}"/>
    <cellStyle name="SAPBEXHLevel0X 3 4 4 5" xfId="8593" xr:uid="{E281505F-C88A-4C5E-99A4-743252B86087}"/>
    <cellStyle name="SAPBEXHLevel0X 3 4 4 5 2" xfId="20048" xr:uid="{12082353-92A1-4FED-BE22-AFD5223D19FA}"/>
    <cellStyle name="SAPBEXHLevel0X 3 4 4 5 3" xfId="32133" xr:uid="{5DE60FFA-7E71-4E98-87A0-815BB71E1FD3}"/>
    <cellStyle name="SAPBEXHLevel0X 3 4 4 6" xfId="9455" xr:uid="{6F05D34A-2610-4835-8FD6-61AF0462261F}"/>
    <cellStyle name="SAPBEXHLevel0X 3 4 4 6 2" xfId="20910" xr:uid="{12470EA2-9442-4232-B569-E618A95FB605}"/>
    <cellStyle name="SAPBEXHLevel0X 3 4 4 6 3" xfId="32995" xr:uid="{F344726C-BC05-424A-87CC-FA064DD0C49E}"/>
    <cellStyle name="SAPBEXHLevel0X 3 4 4 7" xfId="25187" xr:uid="{2BD4AAF8-BAD2-461E-9DC2-F07966A7DACF}"/>
    <cellStyle name="SAPBEXHLevel0X 3 4 4 7 2" xfId="36099" xr:uid="{A014EF68-69DC-46C1-BE4A-3FD8FCBE0E5B}"/>
    <cellStyle name="SAPBEXHLevel0X 3 4 4 8" xfId="15028" xr:uid="{F4FB3F75-D409-413C-8F0B-88919E42AA40}"/>
    <cellStyle name="SAPBEXHLevel0X 3 4 4 9" xfId="28476" xr:uid="{C8374852-FB40-42F0-BEED-D296DE9E1108}"/>
    <cellStyle name="SAPBEXHLevel0X 3 4 5" xfId="3122" xr:uid="{95E8F3A2-AB0C-45BA-844D-5268367E645B}"/>
    <cellStyle name="SAPBEXHLevel0X 3 4 5 10" xfId="28648" xr:uid="{4A9F6DCF-B1C0-4E63-BDD3-BD023C62C862}"/>
    <cellStyle name="SAPBEXHLevel0X 3 4 5 2" xfId="7762" xr:uid="{E3D06987-8C68-4A36-B532-8708BBA545FB}"/>
    <cellStyle name="SAPBEXHLevel0X 3 4 5 2 2" xfId="10976" xr:uid="{9717CD82-9419-4813-870F-39C26AA66978}"/>
    <cellStyle name="SAPBEXHLevel0X 3 4 5 2 2 2" xfId="22431" xr:uid="{A9C29362-6D00-47AB-87EB-604FB36A7094}"/>
    <cellStyle name="SAPBEXHLevel0X 3 4 5 2 2 3" xfId="34515" xr:uid="{D4D47586-1FDD-417D-9C67-B08E34DAC319}"/>
    <cellStyle name="SAPBEXHLevel0X 3 4 5 2 3" xfId="12537" xr:uid="{AB0815F9-44B4-43A1-8DF8-C198A4480B45}"/>
    <cellStyle name="SAPBEXHLevel0X 3 4 5 2 3 2" xfId="23992" xr:uid="{5E4C2F63-B4E0-4A5F-8B50-68093DC0B0AA}"/>
    <cellStyle name="SAPBEXHLevel0X 3 4 5 2 3 3" xfId="35445" xr:uid="{0970243F-451C-4D79-B535-6637FF16070E}"/>
    <cellStyle name="SAPBEXHLevel0X 3 4 5 2 4" xfId="27469" xr:uid="{14B1B846-A81E-41AC-8C14-216FC2E00881}"/>
    <cellStyle name="SAPBEXHLevel0X 3 4 5 2 4 2" xfId="37704" xr:uid="{21564E84-96A1-49C7-8B2D-780F045112AA}"/>
    <cellStyle name="SAPBEXHLevel0X 3 4 5 2 5" xfId="19273" xr:uid="{59A26FCA-1A47-4E26-BA87-CB6468420083}"/>
    <cellStyle name="SAPBEXHLevel0X 3 4 5 2 6" xfId="31387" xr:uid="{52FEC364-3077-44B5-A6C8-E0EE15BC43BA}"/>
    <cellStyle name="SAPBEXHLevel0X 3 4 5 2 7" xfId="35695" xr:uid="{EE7431E3-416A-4DD7-80F4-E3F0E7F92355}"/>
    <cellStyle name="SAPBEXHLevel0X 3 4 5 3" xfId="6331" xr:uid="{4A73892D-481C-4403-86AA-254100AEA06E}"/>
    <cellStyle name="SAPBEXHLevel0X 3 4 5 3 2" xfId="9499" xr:uid="{7FB05B8A-AAC2-46A7-8459-D68EC8E9D390}"/>
    <cellStyle name="SAPBEXHLevel0X 3 4 5 3 2 2" xfId="20954" xr:uid="{10D0699C-47F0-41FC-B5AB-DE266B4DE707}"/>
    <cellStyle name="SAPBEXHLevel0X 3 4 5 3 2 3" xfId="33039" xr:uid="{08A1256A-042D-48D7-9C85-770626466FBB}"/>
    <cellStyle name="SAPBEXHLevel0X 3 4 5 3 3" xfId="4132" xr:uid="{664FFACF-5FF6-4E47-855A-B6CCA0861D92}"/>
    <cellStyle name="SAPBEXHLevel0X 3 4 5 3 3 2" xfId="15917" xr:uid="{E373EA68-C6D8-4369-8556-A6C22BFC2BA5}"/>
    <cellStyle name="SAPBEXHLevel0X 3 4 5 3 3 3" xfId="28962" xr:uid="{4E0820BF-7375-4A77-8A99-60C6A81BB241}"/>
    <cellStyle name="SAPBEXHLevel0X 3 4 5 3 4" xfId="26283" xr:uid="{5B0721E6-DE23-4895-B08E-588F4F3B10D3}"/>
    <cellStyle name="SAPBEXHLevel0X 3 4 5 3 4 2" xfId="36863" xr:uid="{1F7B11F4-4107-4B58-931E-EBF567D58404}"/>
    <cellStyle name="SAPBEXHLevel0X 3 4 5 3 5" xfId="18048" xr:uid="{D5A57566-8B1B-4247-862D-43CE9D140013}"/>
    <cellStyle name="SAPBEXHLevel0X 3 4 5 3 6" xfId="30420" xr:uid="{A0FC48C6-9F35-46BC-872B-D0F8BD050807}"/>
    <cellStyle name="SAPBEXHLevel0X 3 4 5 3 7" xfId="29165" xr:uid="{3547B174-23C3-4E5B-9FB8-104252F4B787}"/>
    <cellStyle name="SAPBEXHLevel0X 3 4 5 3 8" xfId="34653" xr:uid="{5B5BBA3B-C1D0-4F72-B266-71489390E83E}"/>
    <cellStyle name="SAPBEXHLevel0X 3 4 5 4" xfId="5015" xr:uid="{39869837-DF36-4C62-8D5B-DA3CFF6B4DD0}"/>
    <cellStyle name="SAPBEXHLevel0X 3 4 5 4 2" xfId="16799" xr:uid="{70579B37-A20F-468E-9B91-D31A4A7C6B9B}"/>
    <cellStyle name="SAPBEXHLevel0X 3 4 5 4 3" xfId="29447" xr:uid="{8DB2793A-90F2-40E2-9820-C831A8B796F3}"/>
    <cellStyle name="SAPBEXHLevel0X 3 4 5 5" xfId="8480" xr:uid="{69D71DB6-EDA2-4D15-9999-D38C252F22E3}"/>
    <cellStyle name="SAPBEXHLevel0X 3 4 5 5 2" xfId="19935" xr:uid="{AC2285A4-DA1B-45D0-A336-D99924525DBC}"/>
    <cellStyle name="SAPBEXHLevel0X 3 4 5 5 3" xfId="32020" xr:uid="{F586EB6F-3EEF-4EA7-B2BF-D999C75D7314}"/>
    <cellStyle name="SAPBEXHLevel0X 3 4 5 6" xfId="9750" xr:uid="{D8995F7F-13BE-4F88-9B7B-0D9C1E4C88AE}"/>
    <cellStyle name="SAPBEXHLevel0X 3 4 5 6 2" xfId="21205" xr:uid="{96B87CCC-D461-4E1F-BF75-873B95C7A69C}"/>
    <cellStyle name="SAPBEXHLevel0X 3 4 5 6 3" xfId="33290" xr:uid="{826B9603-88CD-4B26-AA18-89A54FC39E29}"/>
    <cellStyle name="SAPBEXHLevel0X 3 4 5 7" xfId="25074" xr:uid="{8F13CA38-1358-4425-A305-1F5FBCBEF0BE}"/>
    <cellStyle name="SAPBEXHLevel0X 3 4 5 7 2" xfId="35986" xr:uid="{013BCA55-8D54-48A2-BE35-1D24CC1E90C9}"/>
    <cellStyle name="SAPBEXHLevel0X 3 4 5 8" xfId="14915" xr:uid="{08A96592-9E32-43B5-991E-2BCB70911438}"/>
    <cellStyle name="SAPBEXHLevel0X 3 4 5 9" xfId="28363" xr:uid="{3A1FA2A6-F4A9-4FA9-87C1-05F2D546B8F7}"/>
    <cellStyle name="SAPBEXHLevel0X 3 4 6" xfId="6076" xr:uid="{50D709B6-216D-44DE-BE27-96AB58ADCEA8}"/>
    <cellStyle name="SAPBEXHLevel0X 3 4 6 2" xfId="7507" xr:uid="{63A24331-D6A4-40EB-8D7F-630E8CE1699A}"/>
    <cellStyle name="SAPBEXHLevel0X 3 4 6 2 2" xfId="10818" xr:uid="{10B8207C-CA85-4BAE-953A-9698D49EC5AB}"/>
    <cellStyle name="SAPBEXHLevel0X 3 4 6 2 2 2" xfId="22273" xr:uid="{256AEB87-71DF-4013-A115-F2170259E0DF}"/>
    <cellStyle name="SAPBEXHLevel0X 3 4 6 2 2 3" xfId="34357" xr:uid="{2EC2A5A7-D0AE-44B7-BD10-C4AA3BFF7269}"/>
    <cellStyle name="SAPBEXHLevel0X 3 4 6 2 3" xfId="12291" xr:uid="{DA809E35-51A5-4ACB-A49B-5F93C659344F}"/>
    <cellStyle name="SAPBEXHLevel0X 3 4 6 2 3 2" xfId="23746" xr:uid="{131FF9D8-594D-411E-B8B6-99E832EF4E34}"/>
    <cellStyle name="SAPBEXHLevel0X 3 4 6 2 3 3" xfId="35261" xr:uid="{1875F6C0-36E7-42B1-AE00-BE0B3C408DED}"/>
    <cellStyle name="SAPBEXHLevel0X 3 4 6 2 4" xfId="27223" xr:uid="{57448BCA-2735-4698-A215-390918586C68}"/>
    <cellStyle name="SAPBEXHLevel0X 3 4 6 2 4 2" xfId="37522" xr:uid="{54B9E08F-1B0B-4110-B20D-EA57C71D73C7}"/>
    <cellStyle name="SAPBEXHLevel0X 3 4 6 2 5" xfId="19025" xr:uid="{CEB46479-DD9E-4949-BB62-9389367F353D}"/>
    <cellStyle name="SAPBEXHLevel0X 3 4 6 2 6" xfId="31194" xr:uid="{76664C0B-D22E-45CB-9943-C313B96B3FBC}"/>
    <cellStyle name="SAPBEXHLevel0X 3 4 6 2 7" xfId="34777" xr:uid="{57DDFFE6-7044-4862-A915-68EA61DA1F20}"/>
    <cellStyle name="SAPBEXHLevel0X 3 4 6 3" xfId="9292" xr:uid="{CC7488DB-D16A-4C0B-ACEA-EAC353D8D402}"/>
    <cellStyle name="SAPBEXHLevel0X 3 4 6 3 2" xfId="20747" xr:uid="{954D419F-B52E-4A1B-B274-91679A4A816C}"/>
    <cellStyle name="SAPBEXHLevel0X 3 4 6 3 3" xfId="32832" xr:uid="{3605B489-4984-48E8-A1CC-A4F5D9D124A2}"/>
    <cellStyle name="SAPBEXHLevel0X 3 4 6 4" xfId="10290" xr:uid="{7C5BE5C3-8341-4D58-BDBC-56D2E8D056FF}"/>
    <cellStyle name="SAPBEXHLevel0X 3 4 6 4 2" xfId="21745" xr:uid="{3F6FD088-9CB1-46AA-9FBB-4B4A91ED4422}"/>
    <cellStyle name="SAPBEXHLevel0X 3 4 6 4 3" xfId="33829" xr:uid="{372AE26E-26E0-4037-B22F-861B9AE29799}"/>
    <cellStyle name="SAPBEXHLevel0X 3 4 6 5" xfId="26037" xr:uid="{B45C9962-F0C9-4FBF-8B8A-058533D055B6}"/>
    <cellStyle name="SAPBEXHLevel0X 3 4 6 5 2" xfId="36680" xr:uid="{4FAE67AD-3F38-4112-B178-7F9417B32333}"/>
    <cellStyle name="SAPBEXHLevel0X 3 4 6 6" xfId="17798" xr:uid="{4A2EA255-3169-4689-BE91-A4F6BFD92FF6}"/>
    <cellStyle name="SAPBEXHLevel0X 3 4 6 7" xfId="30224" xr:uid="{6A064C70-CB33-49E5-8995-BB91D5BA5C9C}"/>
    <cellStyle name="SAPBEXHLevel0X 3 4 6 8" xfId="28516" xr:uid="{FB17AE09-32BC-427D-9DD6-CC3B79E70822}"/>
    <cellStyle name="SAPBEXHLevel0X 3 4 7" xfId="6725" xr:uid="{F0F67846-CF12-4C83-B6F2-3597950645DF}"/>
    <cellStyle name="SAPBEXHLevel0X 3 4 7 2" xfId="10439" xr:uid="{88D6C52C-B912-4D67-B2D1-F7E46E1549B5}"/>
    <cellStyle name="SAPBEXHLevel0X 3 4 7 2 2" xfId="21894" xr:uid="{D96C2610-43FE-48BF-8116-6E0A8595DA79}"/>
    <cellStyle name="SAPBEXHLevel0X 3 4 7 2 3" xfId="33978" xr:uid="{0D62615E-D5EC-4A0A-91FA-7BEC78479EA0}"/>
    <cellStyle name="SAPBEXHLevel0X 3 4 7 3" xfId="11620" xr:uid="{F8B64602-3C63-4B8D-A1CE-5FB1CCD070A4}"/>
    <cellStyle name="SAPBEXHLevel0X 3 4 7 3 2" xfId="23075" xr:uid="{D7383D75-0EEA-4EC4-A787-B08C1504EAA0}"/>
    <cellStyle name="SAPBEXHLevel0X 3 4 7 3 3" xfId="34805" xr:uid="{03AD447A-3315-43D7-BD1C-61836AD86223}"/>
    <cellStyle name="SAPBEXHLevel0X 3 4 7 4" xfId="26485" xr:uid="{0A0566F3-2DD4-4C15-B47F-C920115F6361}"/>
    <cellStyle name="SAPBEXHLevel0X 3 4 7 4 2" xfId="36995" xr:uid="{4B6CBADE-CD55-4C31-A8F1-FDA392E233CA}"/>
    <cellStyle name="SAPBEXHLevel0X 3 4 7 5" xfId="18312" xr:uid="{D2FA307E-9E68-41F9-88ED-4205C8264104}"/>
    <cellStyle name="SAPBEXHLevel0X 3 4 7 6" xfId="30643" xr:uid="{7CD0DB1F-B2BD-4890-B6F8-0DEDDE06D454}"/>
    <cellStyle name="SAPBEXHLevel0X 3 4 7 7" xfId="37056" xr:uid="{DBF6277F-2A5D-4ECA-9CBD-20E56F4FCE34}"/>
    <cellStyle name="SAPBEXHLevel0X 3 4 8" xfId="5503" xr:uid="{92AD5349-746E-4DBA-9E84-35262D0285E6}"/>
    <cellStyle name="SAPBEXHLevel0X 3 4 8 2" xfId="8834" xr:uid="{AC4AF0B1-D9A3-4C0D-AE0D-B6F02E1F34D9}"/>
    <cellStyle name="SAPBEXHLevel0X 3 4 8 2 2" xfId="20289" xr:uid="{D19F52B1-72B2-4915-A544-A65E072914C7}"/>
    <cellStyle name="SAPBEXHLevel0X 3 4 8 2 3" xfId="32374" xr:uid="{625E1E07-E937-4944-A2D5-0C505BD14164}"/>
    <cellStyle name="SAPBEXHLevel0X 3 4 8 3" xfId="9819" xr:uid="{67747912-3304-4B6A-B117-5173C1EBD4AF}"/>
    <cellStyle name="SAPBEXHLevel0X 3 4 8 3 2" xfId="21274" xr:uid="{9B5B7E6E-B481-4C05-A33F-B2603894E508}"/>
    <cellStyle name="SAPBEXHLevel0X 3 4 8 3 3" xfId="33359" xr:uid="{CA78DB17-E288-4C7B-B681-38118DE34724}"/>
    <cellStyle name="SAPBEXHLevel0X 3 4 8 4" xfId="25562" xr:uid="{D0202360-C944-493E-B418-E10ADDEE190E}"/>
    <cellStyle name="SAPBEXHLevel0X 3 4 8 4 2" xfId="36347" xr:uid="{296E4CA8-BAE5-4E65-910E-70124A888D41}"/>
    <cellStyle name="SAPBEXHLevel0X 3 4 8 5" xfId="17287" xr:uid="{9ED989C4-97E1-4995-8DC6-A0290B103F8B}"/>
    <cellStyle name="SAPBEXHLevel0X 3 4 8 6" xfId="29803" xr:uid="{A7CC2E73-BE7E-4FC5-A649-59125FA9D245}"/>
    <cellStyle name="SAPBEXHLevel0X 3 4 8 7" xfId="28127" xr:uid="{5EC6A17F-8C6A-4A9F-A6D9-163A70C6F1C0}"/>
    <cellStyle name="SAPBEXHLevel0X 3 4 8 8" xfId="28096" xr:uid="{7084F583-A755-4A8D-B303-F3590D7ED779}"/>
    <cellStyle name="SAPBEXHLevel0X 3 4 9" xfId="4223" xr:uid="{6353662E-6145-47D9-8B1B-BB72D182EDF1}"/>
    <cellStyle name="SAPBEXHLevel0X 3 4 9 2" xfId="16008" xr:uid="{0EF034C4-AB82-451F-8A0C-94FC46993E28}"/>
    <cellStyle name="SAPBEXHLevel0X 3 4 9 3" xfId="29053" xr:uid="{EA456AAB-09B3-41C5-A004-F4B5F9A23999}"/>
    <cellStyle name="SAPBEXHLevel0X 3 5" xfId="2286" xr:uid="{B50F5B02-B503-4ED0-8645-E4BC6385C2F9}"/>
    <cellStyle name="SAPBEXHLevel0X 3 5 10" xfId="3987" xr:uid="{3BD0A444-091E-45F5-A328-34C5E2DAACFA}"/>
    <cellStyle name="SAPBEXHLevel0X 3 5 10 2" xfId="15773" xr:uid="{65A7D678-8162-4640-9FA1-184EFC4DEB8C}"/>
    <cellStyle name="SAPBEXHLevel0X 3 5 10 3" xfId="28818" xr:uid="{FB1FBFEA-E943-4732-BFD4-2E8E71885F24}"/>
    <cellStyle name="SAPBEXHLevel0X 3 5 11" xfId="24307" xr:uid="{12183535-CF0B-4A60-A058-557272D02646}"/>
    <cellStyle name="SAPBEXHLevel0X 3 5 11 2" xfId="35612" xr:uid="{C53EA3DF-25AA-4A38-A76B-6374E77B610E}"/>
    <cellStyle name="SAPBEXHLevel0X 3 5 12" xfId="14122" xr:uid="{04679B71-FA9A-4796-834D-5DBBA9783A22}"/>
    <cellStyle name="SAPBEXHLevel0X 3 5 13" xfId="27985" xr:uid="{648E4369-CF5C-43EA-905B-2DA35896B478}"/>
    <cellStyle name="SAPBEXHLevel0X 3 5 2" xfId="2934" xr:uid="{CAE97EDA-1B91-44A7-B04A-C37733AD4D19}"/>
    <cellStyle name="SAPBEXHLevel0X 3 5 2 10" xfId="36140" xr:uid="{0D6FA0AC-046F-4056-820D-5C68273E9C3E}"/>
    <cellStyle name="SAPBEXHLevel0X 3 5 2 2" xfId="7211" xr:uid="{24C61546-47E0-4170-99B1-A7CF1AFE4D30}"/>
    <cellStyle name="SAPBEXHLevel0X 3 5 2 2 2" xfId="10614" xr:uid="{30705928-3485-41D1-9A25-B1A954A5859C}"/>
    <cellStyle name="SAPBEXHLevel0X 3 5 2 2 2 2" xfId="22069" xr:uid="{BAAB0D84-21B7-48DC-B185-DD61DABC762B}"/>
    <cellStyle name="SAPBEXHLevel0X 3 5 2 2 2 3" xfId="34153" xr:uid="{3A30F7A7-05D9-4B5F-9F14-C2250E1360D5}"/>
    <cellStyle name="SAPBEXHLevel0X 3 5 2 2 3" xfId="12010" xr:uid="{A338D30B-EA63-4904-A2C4-5E7351179EBE}"/>
    <cellStyle name="SAPBEXHLevel0X 3 5 2 2 3 2" xfId="23465" xr:uid="{4AD3CEF1-FA85-467B-8C47-05B4F416C41E}"/>
    <cellStyle name="SAPBEXHLevel0X 3 5 2 2 3 3" xfId="35051" xr:uid="{AF1F58F3-48A7-442A-AEB0-460C48052E6C}"/>
    <cellStyle name="SAPBEXHLevel0X 3 5 2 2 4" xfId="26927" xr:uid="{18A1BD81-3D02-4350-B1B1-728FEB108889}"/>
    <cellStyle name="SAPBEXHLevel0X 3 5 2 2 4 2" xfId="37298" xr:uid="{FE905D9B-0951-4263-BBC3-83C448134ACF}"/>
    <cellStyle name="SAPBEXHLevel0X 3 5 2 2 5" xfId="18739" xr:uid="{A82331D3-E278-4436-863D-474CD7270906}"/>
    <cellStyle name="SAPBEXHLevel0X 3 5 2 2 6" xfId="30970" xr:uid="{BCC0207A-C410-4C27-91A3-9785CE019FA6}"/>
    <cellStyle name="SAPBEXHLevel0X 3 5 2 2 7" xfId="14072" xr:uid="{20041805-DC6B-465C-83A8-D48C8E0D28B8}"/>
    <cellStyle name="SAPBEXHLevel0X 3 5 2 3" xfId="5778" xr:uid="{283C15EC-C496-4AB4-8A4B-86123D79BFFC}"/>
    <cellStyle name="SAPBEXHLevel0X 3 5 2 3 2" xfId="9040" xr:uid="{27A0D623-AC15-4B35-9480-908F0364C69C}"/>
    <cellStyle name="SAPBEXHLevel0X 3 5 2 3 2 2" xfId="20495" xr:uid="{00D4DF59-4E4D-4399-A704-7E8126ABEC14}"/>
    <cellStyle name="SAPBEXHLevel0X 3 5 2 3 2 3" xfId="32580" xr:uid="{51963505-888F-4665-B203-17AA09E5257C}"/>
    <cellStyle name="SAPBEXHLevel0X 3 5 2 3 3" xfId="9662" xr:uid="{9DCBC881-2D87-484C-95C7-123360FBB0D9}"/>
    <cellStyle name="SAPBEXHLevel0X 3 5 2 3 3 2" xfId="21117" xr:uid="{2DB79D33-EA8D-4B86-8384-E524E9B459C7}"/>
    <cellStyle name="SAPBEXHLevel0X 3 5 2 3 3 3" xfId="33202" xr:uid="{49D968DA-B109-4EDF-A627-EA5A0F9C50EB}"/>
    <cellStyle name="SAPBEXHLevel0X 3 5 2 3 4" xfId="25756" xr:uid="{DC9E0A69-632F-4033-93CF-0B7804E56BAB}"/>
    <cellStyle name="SAPBEXHLevel0X 3 5 2 3 4 2" xfId="36472" xr:uid="{D88E34BE-CE01-4AA3-AA37-8293889DCADA}"/>
    <cellStyle name="SAPBEXHLevel0X 3 5 2 3 5" xfId="17513" xr:uid="{586DEAA7-2D43-4EF7-B6E2-B99FEB79D8FE}"/>
    <cellStyle name="SAPBEXHLevel0X 3 5 2 3 6" xfId="29998" xr:uid="{A8462DF1-6CB6-438F-88BE-C20BFA76F082}"/>
    <cellStyle name="SAPBEXHLevel0X 3 5 2 3 7" xfId="34707" xr:uid="{568FAD5A-8413-4B53-AEC2-B3A7693D0AB5}"/>
    <cellStyle name="SAPBEXHLevel0X 3 5 2 3 8" xfId="34865" xr:uid="{A789A73B-4DE1-4AB0-A796-3BF5C0F1DE37}"/>
    <cellStyle name="SAPBEXHLevel0X 3 5 2 4" xfId="4827" xr:uid="{E91FE013-BFF5-45C4-96D0-949D26281A0B}"/>
    <cellStyle name="SAPBEXHLevel0X 3 5 2 4 2" xfId="16611" xr:uid="{A741D4B3-AE04-4277-8127-7928C215525A}"/>
    <cellStyle name="SAPBEXHLevel0X 3 5 2 4 3" xfId="29318" xr:uid="{50CB81D5-1B43-4FE7-B864-305BBD009E0B}"/>
    <cellStyle name="SAPBEXHLevel0X 3 5 2 5" xfId="8331" xr:uid="{2EF95789-90C8-4DC5-8234-F71F7D8BECBC}"/>
    <cellStyle name="SAPBEXHLevel0X 3 5 2 5 2" xfId="19786" xr:uid="{32ABFB78-8F51-40E3-AB6B-9FA07FF91E17}"/>
    <cellStyle name="SAPBEXHLevel0X 3 5 2 5 3" xfId="31871" xr:uid="{A554B490-4067-4AE2-ADBC-A8CE0377B575}"/>
    <cellStyle name="SAPBEXHLevel0X 3 5 2 6" xfId="9788" xr:uid="{68F81895-4B74-4967-89C1-8690CFAEDD0A}"/>
    <cellStyle name="SAPBEXHLevel0X 3 5 2 6 2" xfId="21243" xr:uid="{561E1C56-6F37-4800-906F-95E63313B5A5}"/>
    <cellStyle name="SAPBEXHLevel0X 3 5 2 6 3" xfId="33328" xr:uid="{04BC3399-CD71-4FAF-B374-B4BF794D92EC}"/>
    <cellStyle name="SAPBEXHLevel0X 3 5 2 7" xfId="24886" xr:uid="{C95CA5A2-085C-478F-BE55-91F7B5713845}"/>
    <cellStyle name="SAPBEXHLevel0X 3 5 2 7 2" xfId="35856" xr:uid="{76FB1AF0-17A0-4DF5-B8F0-B5DF1D944575}"/>
    <cellStyle name="SAPBEXHLevel0X 3 5 2 8" xfId="14727" xr:uid="{E59F5649-8261-4947-AC8C-85E3ADD789C7}"/>
    <cellStyle name="SAPBEXHLevel0X 3 5 2 9" xfId="28240" xr:uid="{D782EF1C-6CA0-43D9-A2D1-2E3F8BF04929}"/>
    <cellStyle name="SAPBEXHLevel0X 3 5 3" xfId="3161" xr:uid="{8B4F118C-555A-4239-A627-40A98F2EE4FB}"/>
    <cellStyle name="SAPBEXHLevel0X 3 5 3 10" xfId="28080" xr:uid="{7AFD0FC2-1AEC-4106-BB4A-01D224A3DF92}"/>
    <cellStyle name="SAPBEXHLevel0X 3 5 3 2" xfId="7322" xr:uid="{E92F4FF9-8A88-453B-88E4-6C1D1037CF4B}"/>
    <cellStyle name="SAPBEXHLevel0X 3 5 3 2 2" xfId="10722" xr:uid="{29830FD8-EEB2-4D79-8929-30FEBFA93742}"/>
    <cellStyle name="SAPBEXHLevel0X 3 5 3 2 2 2" xfId="22177" xr:uid="{E824F004-8812-4A78-B469-3C80B17D0C5D}"/>
    <cellStyle name="SAPBEXHLevel0X 3 5 3 2 2 3" xfId="34261" xr:uid="{36C68889-9BFE-4C68-B71A-2783B8FD5241}"/>
    <cellStyle name="SAPBEXHLevel0X 3 5 3 2 3" xfId="12106" xr:uid="{1F280CAB-4527-49C2-A66A-D1D9B7824EC8}"/>
    <cellStyle name="SAPBEXHLevel0X 3 5 3 2 3 2" xfId="23561" xr:uid="{8602984A-24C7-401D-98AD-27E58FC4BD8F}"/>
    <cellStyle name="SAPBEXHLevel0X 3 5 3 2 3 3" xfId="35145" xr:uid="{4F7D0BA9-6DDA-4156-856D-B44D0DCC7EC6}"/>
    <cellStyle name="SAPBEXHLevel0X 3 5 3 2 4" xfId="27038" xr:uid="{8C694379-70E0-4C16-93E5-816CA5993D53}"/>
    <cellStyle name="SAPBEXHLevel0X 3 5 3 2 4 2" xfId="37407" xr:uid="{5D61FECA-90CA-4592-995F-836A7F01D9DF}"/>
    <cellStyle name="SAPBEXHLevel0X 3 5 3 2 5" xfId="18840" xr:uid="{57101047-BA5F-41CA-8C06-7F5E9CEC70A1}"/>
    <cellStyle name="SAPBEXHLevel0X 3 5 3 2 6" xfId="31079" xr:uid="{EAFDCF39-32C9-4FA4-88FD-AFD42BEC1701}"/>
    <cellStyle name="SAPBEXHLevel0X 3 5 3 2 7" xfId="28685" xr:uid="{0171E8F9-91CE-4BC3-B318-BD04A77152D1}"/>
    <cellStyle name="SAPBEXHLevel0X 3 5 3 3" xfId="5890" xr:uid="{8E077870-D911-4FBD-AF9B-37987CC6D5E6}"/>
    <cellStyle name="SAPBEXHLevel0X 3 5 3 3 2" xfId="9150" xr:uid="{74C94C4C-93FE-43D6-9B72-47910293BD5C}"/>
    <cellStyle name="SAPBEXHLevel0X 3 5 3 3 2 2" xfId="20605" xr:uid="{52A16E08-6F21-461C-9523-C1528A6BD686}"/>
    <cellStyle name="SAPBEXHLevel0X 3 5 3 3 2 3" xfId="32690" xr:uid="{CF182FEF-FBA1-4BCA-B65E-912946E11109}"/>
    <cellStyle name="SAPBEXHLevel0X 3 5 3 3 3" xfId="4101" xr:uid="{765005F0-0410-41A2-AD0D-51FFB9611F21}"/>
    <cellStyle name="SAPBEXHLevel0X 3 5 3 3 3 2" xfId="15886" xr:uid="{5C6C2B9C-27EA-4846-ABC7-2945A7D80C6B}"/>
    <cellStyle name="SAPBEXHLevel0X 3 5 3 3 3 3" xfId="28931" xr:uid="{31BDEB8F-8B47-4D80-9A69-DBFD9CB66F6A}"/>
    <cellStyle name="SAPBEXHLevel0X 3 5 3 3 4" xfId="25852" xr:uid="{DA95382A-9DEF-4EDA-890C-668718879E85}"/>
    <cellStyle name="SAPBEXHLevel0X 3 5 3 3 4 2" xfId="36567" xr:uid="{BC5ECBD8-BFED-441B-85AB-961C90C63DB7}"/>
    <cellStyle name="SAPBEXHLevel0X 3 5 3 3 5" xfId="17613" xr:uid="{B174568A-0048-49C0-8B89-2C6B7BDF2D0E}"/>
    <cellStyle name="SAPBEXHLevel0X 3 5 3 3 6" xfId="30108" xr:uid="{8F94093B-6963-4430-AB21-E5E019118879}"/>
    <cellStyle name="SAPBEXHLevel0X 3 5 3 3 7" xfId="35558" xr:uid="{4A11B127-EB7A-42EC-9695-548CBE46BB2A}"/>
    <cellStyle name="SAPBEXHLevel0X 3 5 3 3 8" xfId="13742" xr:uid="{9B73B4DF-A574-4E8A-A382-88A32CA88577}"/>
    <cellStyle name="SAPBEXHLevel0X 3 5 3 4" xfId="5054" xr:uid="{B9574A7E-01ED-49F7-B048-FCEB27376A83}"/>
    <cellStyle name="SAPBEXHLevel0X 3 5 3 4 2" xfId="16838" xr:uid="{64B3D501-3777-49FB-ACE9-F8FBECF7C0B3}"/>
    <cellStyle name="SAPBEXHLevel0X 3 5 3 4 3" xfId="29486" xr:uid="{F9B9A258-F44D-40E7-B7FF-E0291D1B0A40}"/>
    <cellStyle name="SAPBEXHLevel0X 3 5 3 5" xfId="8519" xr:uid="{E47BA327-C979-4146-B718-3D3BD5F0DA4D}"/>
    <cellStyle name="SAPBEXHLevel0X 3 5 3 5 2" xfId="19974" xr:uid="{6D6F230F-038F-4124-9621-066F8CDA2EEF}"/>
    <cellStyle name="SAPBEXHLevel0X 3 5 3 5 3" xfId="32059" xr:uid="{DC1B899E-64FF-45A6-B7A8-D5FC0E34D913}"/>
    <cellStyle name="SAPBEXHLevel0X 3 5 3 6" xfId="8622" xr:uid="{148DDE81-1AE8-42B9-8B9D-999CDC20527B}"/>
    <cellStyle name="SAPBEXHLevel0X 3 5 3 6 2" xfId="20077" xr:uid="{97F89226-9EC4-4AF0-A405-405452396D7A}"/>
    <cellStyle name="SAPBEXHLevel0X 3 5 3 6 3" xfId="32162" xr:uid="{05973002-6A62-4795-9ADC-154BFC915CAF}"/>
    <cellStyle name="SAPBEXHLevel0X 3 5 3 7" xfId="25113" xr:uid="{431E0B1D-0C5F-4D08-AC4F-3CFB8FCFECDE}"/>
    <cellStyle name="SAPBEXHLevel0X 3 5 3 7 2" xfId="36025" xr:uid="{9E4A4B00-197E-4CA7-8DE4-B41D117E2B48}"/>
    <cellStyle name="SAPBEXHLevel0X 3 5 3 8" xfId="14954" xr:uid="{B228B146-C8BC-46E6-8097-1A3CB9325796}"/>
    <cellStyle name="SAPBEXHLevel0X 3 5 3 9" xfId="28402" xr:uid="{DC29090E-8D09-48EC-B9CB-78E83471D656}"/>
    <cellStyle name="SAPBEXHLevel0X 3 5 4" xfId="2987" xr:uid="{806189EE-FD99-468E-A498-40BDC11BB21E}"/>
    <cellStyle name="SAPBEXHLevel0X 3 5 4 10" xfId="13579" xr:uid="{3323881C-12E0-4014-B378-722FF960FA21}"/>
    <cellStyle name="SAPBEXHLevel0X 3 5 4 2" xfId="7579" xr:uid="{FE571291-9817-471E-A9C1-9301EAEAFB9C}"/>
    <cellStyle name="SAPBEXHLevel0X 3 5 4 2 2" xfId="10890" xr:uid="{C34ADC30-3269-44D3-8CC8-B360AE1F4388}"/>
    <cellStyle name="SAPBEXHLevel0X 3 5 4 2 2 2" xfId="22345" xr:uid="{A6B987F8-70B4-48B3-A773-B498F005F965}"/>
    <cellStyle name="SAPBEXHLevel0X 3 5 4 2 2 3" xfId="34429" xr:uid="{5C16258F-D761-4C5D-A520-E2FD32046960}"/>
    <cellStyle name="SAPBEXHLevel0X 3 5 4 2 3" xfId="12363" xr:uid="{7B26CE62-A37A-4D89-8281-22D3E4A0C4B1}"/>
    <cellStyle name="SAPBEXHLevel0X 3 5 4 2 3 2" xfId="23818" xr:uid="{F8CB2B77-689B-47D1-9CD1-8F35D0C44D05}"/>
    <cellStyle name="SAPBEXHLevel0X 3 5 4 2 3 3" xfId="35333" xr:uid="{3B5407DE-1B57-4359-97F3-903D30036BD2}"/>
    <cellStyle name="SAPBEXHLevel0X 3 5 4 2 4" xfId="27295" xr:uid="{23826FF9-223D-431C-A525-1560B05A8E27}"/>
    <cellStyle name="SAPBEXHLevel0X 3 5 4 2 4 2" xfId="37594" xr:uid="{35F00E1C-CB56-405C-9018-2F1C14A65E0A}"/>
    <cellStyle name="SAPBEXHLevel0X 3 5 4 2 5" xfId="19097" xr:uid="{E0B1880B-0AD4-4E4D-BDD3-D73198391896}"/>
    <cellStyle name="SAPBEXHLevel0X 3 5 4 2 6" xfId="31266" xr:uid="{2306B236-A1D8-4678-8E67-FA6FA54448A4}"/>
    <cellStyle name="SAPBEXHLevel0X 3 5 4 2 7" xfId="34675" xr:uid="{F29A4FB4-2C65-45BA-AA54-07FA645AEC6B}"/>
    <cellStyle name="SAPBEXHLevel0X 3 5 4 3" xfId="6148" xr:uid="{35619470-D8B0-4FBE-A24B-25C5ED55BD37}"/>
    <cellStyle name="SAPBEXHLevel0X 3 5 4 3 2" xfId="9364" xr:uid="{F8A60356-7D34-482E-A63A-5FAF530D0983}"/>
    <cellStyle name="SAPBEXHLevel0X 3 5 4 3 2 2" xfId="20819" xr:uid="{0F6A5191-4319-475C-836A-6455A52371BA}"/>
    <cellStyle name="SAPBEXHLevel0X 3 5 4 3 2 3" xfId="32904" xr:uid="{FFFFCC50-C05A-403F-9A7C-BE0C241096C7}"/>
    <cellStyle name="SAPBEXHLevel0X 3 5 4 3 3" xfId="10286" xr:uid="{391C0E4C-D3D0-4BE2-8A6E-179A4CDBB79C}"/>
    <cellStyle name="SAPBEXHLevel0X 3 5 4 3 3 2" xfId="21741" xr:uid="{C6AF4C65-6126-4FE8-99BA-05E7F3413F56}"/>
    <cellStyle name="SAPBEXHLevel0X 3 5 4 3 3 3" xfId="33825" xr:uid="{93F89271-20D3-437C-B00F-AE36D55307C7}"/>
    <cellStyle name="SAPBEXHLevel0X 3 5 4 3 4" xfId="26109" xr:uid="{BEDDD806-E794-43FE-A33C-BDA17CB25EC4}"/>
    <cellStyle name="SAPBEXHLevel0X 3 5 4 3 4 2" xfId="36752" xr:uid="{6F075269-05A8-42E4-9431-A54FA1BCFA47}"/>
    <cellStyle name="SAPBEXHLevel0X 3 5 4 3 5" xfId="17870" xr:uid="{602EF320-A187-4EF3-B506-8A06C61E4420}"/>
    <cellStyle name="SAPBEXHLevel0X 3 5 4 3 6" xfId="30296" xr:uid="{29B92B5A-3F91-4223-A7C9-F37024251812}"/>
    <cellStyle name="SAPBEXHLevel0X 3 5 4 3 7" xfId="34733" xr:uid="{E2C26546-0BFB-4F5B-AF76-47AEE657B1CA}"/>
    <cellStyle name="SAPBEXHLevel0X 3 5 4 3 8" xfId="13695" xr:uid="{CCBB0D33-F3BA-44AD-AE1C-ADBD6F299225}"/>
    <cellStyle name="SAPBEXHLevel0X 3 5 4 4" xfId="4880" xr:uid="{4690BABA-6A49-4CAB-AC7D-D2BF4863097F}"/>
    <cellStyle name="SAPBEXHLevel0X 3 5 4 4 2" xfId="16664" xr:uid="{E1665EA3-03B4-424F-B0F2-ECD487143705}"/>
    <cellStyle name="SAPBEXHLevel0X 3 5 4 4 3" xfId="29371" xr:uid="{EEA4F31E-BF14-4D2D-AD0C-F4C7E329BE8C}"/>
    <cellStyle name="SAPBEXHLevel0X 3 5 4 5" xfId="8384" xr:uid="{18DCAF00-CDF7-4C86-9EA8-C8950649DA29}"/>
    <cellStyle name="SAPBEXHLevel0X 3 5 4 5 2" xfId="19839" xr:uid="{12669758-1D7F-4168-B73B-4B323BE63113}"/>
    <cellStyle name="SAPBEXHLevel0X 3 5 4 5 3" xfId="31924" xr:uid="{21196594-C888-4748-A902-2D87CE50846A}"/>
    <cellStyle name="SAPBEXHLevel0X 3 5 4 6" xfId="10054" xr:uid="{57129FFA-29FB-41A0-8E29-AFE8443EEC58}"/>
    <cellStyle name="SAPBEXHLevel0X 3 5 4 6 2" xfId="21509" xr:uid="{1F2C7F3D-A91E-419F-BAF0-84B3587FFDE2}"/>
    <cellStyle name="SAPBEXHLevel0X 3 5 4 6 3" xfId="33593" xr:uid="{D51C0632-B08B-4B88-AFE8-087B5316690F}"/>
    <cellStyle name="SAPBEXHLevel0X 3 5 4 7" xfId="24939" xr:uid="{7478B7D6-49ED-4904-BF43-FEF0C77365B8}"/>
    <cellStyle name="SAPBEXHLevel0X 3 5 4 7 2" xfId="35909" xr:uid="{10E61214-FC52-43DF-BD1E-286E5509B976}"/>
    <cellStyle name="SAPBEXHLevel0X 3 5 4 8" xfId="14780" xr:uid="{A26B92D2-00AE-4007-9216-5FDD32C8F9F1}"/>
    <cellStyle name="SAPBEXHLevel0X 3 5 4 9" xfId="28293" xr:uid="{489C0F3F-53D2-4558-A614-F9423F6A688C}"/>
    <cellStyle name="SAPBEXHLevel0X 3 5 5" xfId="3400" xr:uid="{A921C6F0-02D3-46BB-B259-2B52EF12169B}"/>
    <cellStyle name="SAPBEXHLevel0X 3 5 5 10" xfId="27862" xr:uid="{6D962E76-CB01-4B07-8C88-A3F0B2A3BFF0}"/>
    <cellStyle name="SAPBEXHLevel0X 3 5 5 2" xfId="7763" xr:uid="{40125C0B-8200-4F9B-925E-550623F2A510}"/>
    <cellStyle name="SAPBEXHLevel0X 3 5 5 2 2" xfId="10977" xr:uid="{B13768F0-E04D-4870-A92C-89310A1E3D95}"/>
    <cellStyle name="SAPBEXHLevel0X 3 5 5 2 2 2" xfId="22432" xr:uid="{07923862-88AF-4852-8DB3-D8C65219EA81}"/>
    <cellStyle name="SAPBEXHLevel0X 3 5 5 2 2 3" xfId="34516" xr:uid="{B03E7C3C-5221-4F2C-87FE-A645BCA27E15}"/>
    <cellStyle name="SAPBEXHLevel0X 3 5 5 2 3" xfId="12538" xr:uid="{9641BCAF-C013-4C2A-A67A-1521C9288DCC}"/>
    <cellStyle name="SAPBEXHLevel0X 3 5 5 2 3 2" xfId="23993" xr:uid="{45DC0CAD-603E-4469-BAA1-0665C90B24DF}"/>
    <cellStyle name="SAPBEXHLevel0X 3 5 5 2 3 3" xfId="35446" xr:uid="{AB8761E6-17E7-4DE0-A5A0-4A7CA062C609}"/>
    <cellStyle name="SAPBEXHLevel0X 3 5 5 2 4" xfId="27470" xr:uid="{59204F49-7A35-4450-AF58-07D8C229D242}"/>
    <cellStyle name="SAPBEXHLevel0X 3 5 5 2 4 2" xfId="37705" xr:uid="{D9462EA2-5CC6-49DB-91CE-EA3BBBB391A2}"/>
    <cellStyle name="SAPBEXHLevel0X 3 5 5 2 5" xfId="19274" xr:uid="{3233F81E-A319-49AE-8D4C-DAE035E29245}"/>
    <cellStyle name="SAPBEXHLevel0X 3 5 5 2 6" xfId="31388" xr:uid="{00F64DEA-59F1-486B-893C-9A29D5B593BE}"/>
    <cellStyle name="SAPBEXHLevel0X 3 5 5 2 7" xfId="34774" xr:uid="{7596CD95-921E-4DB2-9478-AD1B65631185}"/>
    <cellStyle name="SAPBEXHLevel0X 3 5 5 3" xfId="6332" xr:uid="{4A036EA7-B167-4BD6-A5D6-435021112C9A}"/>
    <cellStyle name="SAPBEXHLevel0X 3 5 5 3 2" xfId="9500" xr:uid="{CD07A227-E60F-4588-9436-A3855BE27994}"/>
    <cellStyle name="SAPBEXHLevel0X 3 5 5 3 2 2" xfId="20955" xr:uid="{FE53D10A-9A10-42DC-B5DE-111A6E81DC44}"/>
    <cellStyle name="SAPBEXHLevel0X 3 5 5 3 2 3" xfId="33040" xr:uid="{546FF43C-653C-4099-ABC0-95EA0E90DBF8}"/>
    <cellStyle name="SAPBEXHLevel0X 3 5 5 3 3" xfId="4133" xr:uid="{7AE5D557-F3B6-4807-8404-4019701A88FC}"/>
    <cellStyle name="SAPBEXHLevel0X 3 5 5 3 3 2" xfId="15918" xr:uid="{B8540F5D-264E-4AD0-B730-368AE5B62FF1}"/>
    <cellStyle name="SAPBEXHLevel0X 3 5 5 3 3 3" xfId="28963" xr:uid="{BFB8C4D3-A88F-4E18-A55E-2332F88858B7}"/>
    <cellStyle name="SAPBEXHLevel0X 3 5 5 3 4" xfId="26284" xr:uid="{80E98528-6B45-45A4-B823-E6A98BCD774A}"/>
    <cellStyle name="SAPBEXHLevel0X 3 5 5 3 4 2" xfId="36864" xr:uid="{EAF28FD6-E8F3-4B50-B387-ACE19342DB50}"/>
    <cellStyle name="SAPBEXHLevel0X 3 5 5 3 5" xfId="18049" xr:uid="{C2FFD886-44DC-4F8F-8EAC-29920BB40183}"/>
    <cellStyle name="SAPBEXHLevel0X 3 5 5 3 6" xfId="30421" xr:uid="{8524A6C9-8CD8-4F3D-9A3A-0AECBA8155DF}"/>
    <cellStyle name="SAPBEXHLevel0X 3 5 5 3 7" xfId="36973" xr:uid="{7FD2F9BD-620E-4801-A0DA-1B0E13A0DD9B}"/>
    <cellStyle name="SAPBEXHLevel0X 3 5 5 3 8" xfId="30862" xr:uid="{DD05564A-0DD8-4076-BE2E-244B556717E1}"/>
    <cellStyle name="SAPBEXHLevel0X 3 5 5 4" xfId="5290" xr:uid="{8777D05F-7F23-44B2-958E-59E653287426}"/>
    <cellStyle name="SAPBEXHLevel0X 3 5 5 4 2" xfId="17074" xr:uid="{974B20BC-D47D-491E-9F10-109C0B242209}"/>
    <cellStyle name="SAPBEXHLevel0X 3 5 5 4 3" xfId="29657" xr:uid="{E3737B9A-5937-43B6-8BC6-F236ACC5A2D1}"/>
    <cellStyle name="SAPBEXHLevel0X 3 5 5 5" xfId="8717" xr:uid="{0CF19896-0768-4486-AF7E-D3D946B02EE4}"/>
    <cellStyle name="SAPBEXHLevel0X 3 5 5 5 2" xfId="20172" xr:uid="{7B7A87F3-86F5-4999-9730-61A6EFA95EAB}"/>
    <cellStyle name="SAPBEXHLevel0X 3 5 5 5 3" xfId="32257" xr:uid="{F6292F89-FAA4-4700-A12F-A0E36AEC62D7}"/>
    <cellStyle name="SAPBEXHLevel0X 3 5 5 6" xfId="10042" xr:uid="{D7EFCDE2-7176-4BA1-BB90-4339E1C20DEA}"/>
    <cellStyle name="SAPBEXHLevel0X 3 5 5 6 2" xfId="21497" xr:uid="{F0E041B6-E41C-420D-87A1-96481BF279FB}"/>
    <cellStyle name="SAPBEXHLevel0X 3 5 5 6 3" xfId="33581" xr:uid="{667255AD-4F8A-4F28-A435-54875985FD36}"/>
    <cellStyle name="SAPBEXHLevel0X 3 5 5 7" xfId="25349" xr:uid="{A1C486A9-B1B8-46C2-8510-5AA31E3B7870}"/>
    <cellStyle name="SAPBEXHLevel0X 3 5 5 7 2" xfId="36195" xr:uid="{71296810-889A-4601-AA90-CFFD216339FF}"/>
    <cellStyle name="SAPBEXHLevel0X 3 5 5 8" xfId="15191" xr:uid="{CF33E75D-3313-49F0-BA16-584A08FA13BB}"/>
    <cellStyle name="SAPBEXHLevel0X 3 5 5 9" xfId="28574" xr:uid="{EC99F91A-E105-4FBD-9F02-D94A4B5FF41B}"/>
    <cellStyle name="SAPBEXHLevel0X 3 5 6" xfId="6077" xr:uid="{FC7BA4CF-E644-4E19-9041-AF2714D5AC17}"/>
    <cellStyle name="SAPBEXHLevel0X 3 5 6 2" xfId="7508" xr:uid="{F9B10747-D092-49C6-8B36-4C34023FC240}"/>
    <cellStyle name="SAPBEXHLevel0X 3 5 6 2 2" xfId="10819" xr:uid="{6587A752-C359-4635-A2F4-F5FCD6D1151D}"/>
    <cellStyle name="SAPBEXHLevel0X 3 5 6 2 2 2" xfId="22274" xr:uid="{96447668-1A88-4C20-B443-95AF7A558058}"/>
    <cellStyle name="SAPBEXHLevel0X 3 5 6 2 2 3" xfId="34358" xr:uid="{792A7045-34F5-4B7E-B551-D29211562CA4}"/>
    <cellStyle name="SAPBEXHLevel0X 3 5 6 2 3" xfId="12292" xr:uid="{BF7D5D22-A09B-42CD-9228-9D329FEB6D12}"/>
    <cellStyle name="SAPBEXHLevel0X 3 5 6 2 3 2" xfId="23747" xr:uid="{D8BC5EA6-F23F-486D-A218-BE726D105B2F}"/>
    <cellStyle name="SAPBEXHLevel0X 3 5 6 2 3 3" xfId="35262" xr:uid="{8BEC742E-5D46-46F3-9BCE-B7E24D0DFF2B}"/>
    <cellStyle name="SAPBEXHLevel0X 3 5 6 2 4" xfId="27224" xr:uid="{C6B6F952-809A-4E7C-9BE9-E4FC1EA70333}"/>
    <cellStyle name="SAPBEXHLevel0X 3 5 6 2 4 2" xfId="37523" xr:uid="{35C7713F-BACB-4F8F-9DD8-E19643BECE1C}"/>
    <cellStyle name="SAPBEXHLevel0X 3 5 6 2 5" xfId="19026" xr:uid="{35B91AA5-5AE3-4FAA-8EBC-536E15A459A1}"/>
    <cellStyle name="SAPBEXHLevel0X 3 5 6 2 6" xfId="31195" xr:uid="{3DFF38BF-5BDC-439D-8FF3-761232067A75}"/>
    <cellStyle name="SAPBEXHLevel0X 3 5 6 2 7" xfId="29156" xr:uid="{D519C14F-A8A0-48D3-97E4-6EDA10AFB475}"/>
    <cellStyle name="SAPBEXHLevel0X 3 5 6 3" xfId="9293" xr:uid="{2FF5463B-D903-4BE2-AEAC-F2B73D2F6EE9}"/>
    <cellStyle name="SAPBEXHLevel0X 3 5 6 3 2" xfId="20748" xr:uid="{FFC1E15F-6752-49FA-B3A1-CDE69ED2DD12}"/>
    <cellStyle name="SAPBEXHLevel0X 3 5 6 3 3" xfId="32833" xr:uid="{16921706-DCC1-4F16-9F60-0929AFE5C563}"/>
    <cellStyle name="SAPBEXHLevel0X 3 5 6 4" xfId="8074" xr:uid="{F6FA8258-AFF4-487A-BBD0-B7AAFCDE67CE}"/>
    <cellStyle name="SAPBEXHLevel0X 3 5 6 4 2" xfId="19529" xr:uid="{C75BF74B-5D13-4665-81C0-99D0E7BC78C5}"/>
    <cellStyle name="SAPBEXHLevel0X 3 5 6 4 3" xfId="31614" xr:uid="{AA13D13A-9192-480A-BE8A-52B1E5D3B60F}"/>
    <cellStyle name="SAPBEXHLevel0X 3 5 6 5" xfId="26038" xr:uid="{766684E0-7CD2-495C-A8AE-D1CF2CECE28D}"/>
    <cellStyle name="SAPBEXHLevel0X 3 5 6 5 2" xfId="36681" xr:uid="{9D855F0F-F0D7-419F-AE78-400BBC473D9B}"/>
    <cellStyle name="SAPBEXHLevel0X 3 5 6 6" xfId="17799" xr:uid="{DB757D45-E159-4C80-BB30-49838E429F6A}"/>
    <cellStyle name="SAPBEXHLevel0X 3 5 6 7" xfId="30225" xr:uid="{CCCCDF0C-A0A9-45F9-98B7-F164AA2FBDE2}"/>
    <cellStyle name="SAPBEXHLevel0X 3 5 6 8" xfId="13692" xr:uid="{393DB155-B341-416A-9547-CD85C648C5FB}"/>
    <cellStyle name="SAPBEXHLevel0X 3 5 7" xfId="6726" xr:uid="{5A8E2FBE-9362-4FD5-8F8B-763D3C3D036D}"/>
    <cellStyle name="SAPBEXHLevel0X 3 5 7 2" xfId="10440" xr:uid="{D2F414C2-40CB-4CB5-9E29-5EF06F2106B4}"/>
    <cellStyle name="SAPBEXHLevel0X 3 5 7 2 2" xfId="21895" xr:uid="{73391774-D459-4425-BC82-8BD128F4DC39}"/>
    <cellStyle name="SAPBEXHLevel0X 3 5 7 2 3" xfId="33979" xr:uid="{3B32C34D-15C2-4C74-887A-0E0D07F2D96E}"/>
    <cellStyle name="SAPBEXHLevel0X 3 5 7 3" xfId="11621" xr:uid="{515B79E0-6124-4956-92C7-40BF2C71ED4F}"/>
    <cellStyle name="SAPBEXHLevel0X 3 5 7 3 2" xfId="23076" xr:uid="{B35EE49B-9C5D-4D94-90AD-ED5646E1F3DB}"/>
    <cellStyle name="SAPBEXHLevel0X 3 5 7 3 3" xfId="34806" xr:uid="{33F90208-ACEF-4EE1-8ACA-79E571EB3D0F}"/>
    <cellStyle name="SAPBEXHLevel0X 3 5 7 4" xfId="26486" xr:uid="{AD0DDA74-985B-44D1-B804-21EE6FF6AB01}"/>
    <cellStyle name="SAPBEXHLevel0X 3 5 7 4 2" xfId="36996" xr:uid="{875A96AE-EDCF-49A4-BE7B-AF0510BC91FE}"/>
    <cellStyle name="SAPBEXHLevel0X 3 5 7 5" xfId="18313" xr:uid="{43651F66-FDF2-41F3-8BEA-C9DF138F7C3D}"/>
    <cellStyle name="SAPBEXHLevel0X 3 5 7 6" xfId="30644" xr:uid="{1C5F2070-4830-4838-9D26-275998FD6172}"/>
    <cellStyle name="SAPBEXHLevel0X 3 5 7 7" xfId="17346" xr:uid="{8F696A64-FBE2-448C-BBF1-866FD711CCC2}"/>
    <cellStyle name="SAPBEXHLevel0X 3 5 8" xfId="5504" xr:uid="{9BBF005C-AD3B-4522-B0EA-3F22BF7B2329}"/>
    <cellStyle name="SAPBEXHLevel0X 3 5 8 2" xfId="8835" xr:uid="{3CD2D583-4757-4FAB-B547-2D90BA32D37B}"/>
    <cellStyle name="SAPBEXHLevel0X 3 5 8 2 2" xfId="20290" xr:uid="{7F096D62-28A0-4916-997E-9223B55BD12A}"/>
    <cellStyle name="SAPBEXHLevel0X 3 5 8 2 3" xfId="32375" xr:uid="{9D0AF5F6-B069-452A-BEFF-0AD5431BC94B}"/>
    <cellStyle name="SAPBEXHLevel0X 3 5 8 3" xfId="8142" xr:uid="{2F1C4794-19CF-49CC-B0BB-82C4B49985F6}"/>
    <cellStyle name="SAPBEXHLevel0X 3 5 8 3 2" xfId="19597" xr:uid="{BF5A923F-DF35-4488-9347-82EFC36B8919}"/>
    <cellStyle name="SAPBEXHLevel0X 3 5 8 3 3" xfId="31682" xr:uid="{01534D9A-C24A-4C2D-AD65-1FCF3335D790}"/>
    <cellStyle name="SAPBEXHLevel0X 3 5 8 4" xfId="25563" xr:uid="{B3CA578C-2A5C-40FD-87DA-5CD63A5C4B4D}"/>
    <cellStyle name="SAPBEXHLevel0X 3 5 8 4 2" xfId="36348" xr:uid="{FAF88901-47AF-44E4-A773-F3CAE8CFF475}"/>
    <cellStyle name="SAPBEXHLevel0X 3 5 8 5" xfId="17288" xr:uid="{D476499B-0E39-430A-A8DF-BAE8EBDCCAD3}"/>
    <cellStyle name="SAPBEXHLevel0X 3 5 8 6" xfId="29804" xr:uid="{38207D7F-EFB6-461A-BAE2-16A7C6834A64}"/>
    <cellStyle name="SAPBEXHLevel0X 3 5 8 7" xfId="35784" xr:uid="{4A969357-2D80-4BAD-AAFA-823D78E66680}"/>
    <cellStyle name="SAPBEXHLevel0X 3 5 8 8" xfId="13930" xr:uid="{860EA943-9F2D-40BA-9848-E84647195A96}"/>
    <cellStyle name="SAPBEXHLevel0X 3 5 9" xfId="4224" xr:uid="{0F15F2A3-F76E-4B6E-9769-1F1AB9CFCE3C}"/>
    <cellStyle name="SAPBEXHLevel0X 3 5 9 2" xfId="16009" xr:uid="{BCF60047-D9CE-4191-B34E-6889F9D87FC4}"/>
    <cellStyle name="SAPBEXHLevel0X 3 5 9 3" xfId="29054" xr:uid="{599DACEC-95A4-4ED8-BA0F-3E3651CA73D6}"/>
    <cellStyle name="SAPBEXHLevel0X 3 6" xfId="2287" xr:uid="{8E1E06BA-905C-448E-B404-64B4B1A4C777}"/>
    <cellStyle name="SAPBEXHLevel0X 3 6 10" xfId="3988" xr:uid="{45D51116-98B2-4636-BEC1-7B9B51839127}"/>
    <cellStyle name="SAPBEXHLevel0X 3 6 10 2" xfId="15774" xr:uid="{77D00FAE-685C-4B76-902B-E1596FFAF6AE}"/>
    <cellStyle name="SAPBEXHLevel0X 3 6 10 3" xfId="28819" xr:uid="{BFE50211-0195-4367-B2F7-4903465BD1DC}"/>
    <cellStyle name="SAPBEXHLevel0X 3 6 11" xfId="24308" xr:uid="{FC4CA6AB-A3BF-416F-A1D4-94763E701E4C}"/>
    <cellStyle name="SAPBEXHLevel0X 3 6 11 2" xfId="35613" xr:uid="{17AB4B07-BA96-41AE-B536-F98BE42731F2}"/>
    <cellStyle name="SAPBEXHLevel0X 3 6 12" xfId="14123" xr:uid="{AAA76974-CE1A-4157-A600-51B350C44028}"/>
    <cellStyle name="SAPBEXHLevel0X 3 6 13" xfId="27986" xr:uid="{3F03134E-5DED-459D-8EDC-3982373C90FC}"/>
    <cellStyle name="SAPBEXHLevel0X 3 6 2" xfId="2933" xr:uid="{A5C21605-694B-47DB-938D-A712CDAE95EB}"/>
    <cellStyle name="SAPBEXHLevel0X 3 6 2 10" xfId="18348" xr:uid="{CAB95FB4-B9F5-4746-A223-64E4CCC1D218}"/>
    <cellStyle name="SAPBEXHLevel0X 3 6 2 2" xfId="7212" xr:uid="{11AF22FF-DE8A-4CB5-AA54-FF247D41E341}"/>
    <cellStyle name="SAPBEXHLevel0X 3 6 2 2 2" xfId="10615" xr:uid="{2FCB39B2-0289-4072-956B-747A509CFE26}"/>
    <cellStyle name="SAPBEXHLevel0X 3 6 2 2 2 2" xfId="22070" xr:uid="{AC066161-F939-48FD-AA50-60EBFED05946}"/>
    <cellStyle name="SAPBEXHLevel0X 3 6 2 2 2 3" xfId="34154" xr:uid="{3BB86E84-6097-4872-8BA3-C1CA21FB4A87}"/>
    <cellStyle name="SAPBEXHLevel0X 3 6 2 2 3" xfId="12011" xr:uid="{641E33F2-A3A8-46F8-BBEC-126DFC55E8EE}"/>
    <cellStyle name="SAPBEXHLevel0X 3 6 2 2 3 2" xfId="23466" xr:uid="{AAF9E816-0450-4F44-A43F-27309DA422B7}"/>
    <cellStyle name="SAPBEXHLevel0X 3 6 2 2 3 3" xfId="35052" xr:uid="{B841985D-D1F8-4141-A1EA-69A4E3754B59}"/>
    <cellStyle name="SAPBEXHLevel0X 3 6 2 2 4" xfId="26928" xr:uid="{155CACAB-940B-4367-8674-C48F41CBDBC6}"/>
    <cellStyle name="SAPBEXHLevel0X 3 6 2 2 4 2" xfId="37299" xr:uid="{21CBAD15-FC56-4C2E-A3DE-7B55E1634FA9}"/>
    <cellStyle name="SAPBEXHLevel0X 3 6 2 2 5" xfId="18740" xr:uid="{4C91715D-C3B4-412B-8A75-AE1ED280CDCA}"/>
    <cellStyle name="SAPBEXHLevel0X 3 6 2 2 6" xfId="30971" xr:uid="{3BF7A955-CA52-456B-AC8C-D02BEBB1B8F1}"/>
    <cellStyle name="SAPBEXHLevel0X 3 6 2 2 7" xfId="13966" xr:uid="{86D14419-EE10-4709-822D-093D52C69A2C}"/>
    <cellStyle name="SAPBEXHLevel0X 3 6 2 3" xfId="5779" xr:uid="{8FD61BA6-2248-4B86-9946-25A669C4EDBE}"/>
    <cellStyle name="SAPBEXHLevel0X 3 6 2 3 2" xfId="9041" xr:uid="{1751E6F6-7769-4114-B9C8-BBA952EF20F9}"/>
    <cellStyle name="SAPBEXHLevel0X 3 6 2 3 2 2" xfId="20496" xr:uid="{E8F9C17B-9435-4C49-9B16-27A4F7A6C326}"/>
    <cellStyle name="SAPBEXHLevel0X 3 6 2 3 2 3" xfId="32581" xr:uid="{A0836B78-2373-4136-8A45-18481997D101}"/>
    <cellStyle name="SAPBEXHLevel0X 3 6 2 3 3" xfId="10301" xr:uid="{8FDD1EA5-F89F-4D65-B02A-33056BEB0224}"/>
    <cellStyle name="SAPBEXHLevel0X 3 6 2 3 3 2" xfId="21756" xr:uid="{3ECE988B-87D0-47CF-B267-5616EFCB357F}"/>
    <cellStyle name="SAPBEXHLevel0X 3 6 2 3 3 3" xfId="33840" xr:uid="{76A6E41B-FAC6-4509-8486-2BF8BA769B18}"/>
    <cellStyle name="SAPBEXHLevel0X 3 6 2 3 4" xfId="25757" xr:uid="{F0555CA8-F1F0-4C75-90A1-2CEC3EC955E9}"/>
    <cellStyle name="SAPBEXHLevel0X 3 6 2 3 4 2" xfId="36473" xr:uid="{30567BE2-971F-40FD-9FFC-B0F3EE02D68F}"/>
    <cellStyle name="SAPBEXHLevel0X 3 6 2 3 5" xfId="17514" xr:uid="{72692D1E-DC8B-4304-8D9D-1C5A209AE304}"/>
    <cellStyle name="SAPBEXHLevel0X 3 6 2 3 6" xfId="29999" xr:uid="{AE52DE6F-A39B-4E04-9625-8483E6E2325E}"/>
    <cellStyle name="SAPBEXHLevel0X 3 6 2 3 7" xfId="29216" xr:uid="{5F01858C-8FE3-4F3B-8207-1F3DAEF8A67F}"/>
    <cellStyle name="SAPBEXHLevel0X 3 6 2 3 8" xfId="29696" xr:uid="{F12ECE98-02B3-421C-8EC8-C2A958482BA0}"/>
    <cellStyle name="SAPBEXHLevel0X 3 6 2 4" xfId="4826" xr:uid="{B54FA089-553B-4701-8C43-F63C0001E392}"/>
    <cellStyle name="SAPBEXHLevel0X 3 6 2 4 2" xfId="16610" xr:uid="{B7296A66-0D8C-4E0A-8B1B-44DCA60E2CC8}"/>
    <cellStyle name="SAPBEXHLevel0X 3 6 2 4 3" xfId="29317" xr:uid="{D17CE9B3-F384-4DDB-902F-F08881DCAC98}"/>
    <cellStyle name="SAPBEXHLevel0X 3 6 2 5" xfId="8330" xr:uid="{8ACF8439-C6B0-4BE6-A30C-E12F4379785F}"/>
    <cellStyle name="SAPBEXHLevel0X 3 6 2 5 2" xfId="19785" xr:uid="{7918B441-2CB6-4934-98F6-81F761334617}"/>
    <cellStyle name="SAPBEXHLevel0X 3 6 2 5 3" xfId="31870" xr:uid="{AF5DAFCF-9177-41DD-9E81-C0A8570BAFE3}"/>
    <cellStyle name="SAPBEXHLevel0X 3 6 2 6" xfId="4048" xr:uid="{0D277BE9-ED57-4D53-BAE5-65676DCD0EDB}"/>
    <cellStyle name="SAPBEXHLevel0X 3 6 2 6 2" xfId="15833" xr:uid="{202FB3F3-2B96-46AB-B625-AC4A3A12ECCF}"/>
    <cellStyle name="SAPBEXHLevel0X 3 6 2 6 3" xfId="28878" xr:uid="{1F65BC26-7769-423D-A11B-C4E39041BA66}"/>
    <cellStyle name="SAPBEXHLevel0X 3 6 2 7" xfId="24885" xr:uid="{F41707D1-8920-4D58-B735-16138F534E58}"/>
    <cellStyle name="SAPBEXHLevel0X 3 6 2 7 2" xfId="35855" xr:uid="{112FF6BC-21E0-4DC1-A8B9-C7FB3EC1983B}"/>
    <cellStyle name="SAPBEXHLevel0X 3 6 2 8" xfId="14726" xr:uid="{E89E3ADD-891D-4358-9D19-929880B2D467}"/>
    <cellStyle name="SAPBEXHLevel0X 3 6 2 9" xfId="28239" xr:uid="{62E03FDF-ECCB-4929-8D58-183A11C8A987}"/>
    <cellStyle name="SAPBEXHLevel0X 3 6 3" xfId="3162" xr:uid="{D4CF1DDC-5455-4E97-8B9D-15840BE79676}"/>
    <cellStyle name="SAPBEXHLevel0X 3 6 3 10" xfId="31542" xr:uid="{C997A617-5EE4-4EE3-838C-7263FA5277E5}"/>
    <cellStyle name="SAPBEXHLevel0X 3 6 3 2" xfId="7323" xr:uid="{872E07CB-EC58-4F2E-B6E1-1E57738B103F}"/>
    <cellStyle name="SAPBEXHLevel0X 3 6 3 2 2" xfId="10723" xr:uid="{AB7EB299-C18C-4BCD-BA09-882A3E782F52}"/>
    <cellStyle name="SAPBEXHLevel0X 3 6 3 2 2 2" xfId="22178" xr:uid="{818ADF8F-4CC3-4606-812A-3142F6B6A914}"/>
    <cellStyle name="SAPBEXHLevel0X 3 6 3 2 2 3" xfId="34262" xr:uid="{A787D25B-45ED-4F81-B785-8FFF8A698110}"/>
    <cellStyle name="SAPBEXHLevel0X 3 6 3 2 3" xfId="12107" xr:uid="{652A1714-7547-4A71-A39E-882F83AAFE6D}"/>
    <cellStyle name="SAPBEXHLevel0X 3 6 3 2 3 2" xfId="23562" xr:uid="{E67E8A7F-7569-4342-B1C9-5F450CB32CED}"/>
    <cellStyle name="SAPBEXHLevel0X 3 6 3 2 3 3" xfId="35146" xr:uid="{3CCBD89E-D9FA-43F8-8477-2881300A6A90}"/>
    <cellStyle name="SAPBEXHLevel0X 3 6 3 2 4" xfId="27039" xr:uid="{1FB26A7A-3A3B-4D82-A20A-E299299F93CB}"/>
    <cellStyle name="SAPBEXHLevel0X 3 6 3 2 4 2" xfId="37408" xr:uid="{E62DE46B-19B1-4B66-8823-76DB2EC99060}"/>
    <cellStyle name="SAPBEXHLevel0X 3 6 3 2 5" xfId="18841" xr:uid="{C130BEF8-15B1-4799-8D51-99F14BCB78BD}"/>
    <cellStyle name="SAPBEXHLevel0X 3 6 3 2 6" xfId="31080" xr:uid="{0EE27C89-F112-4796-B7C1-E78034F22258}"/>
    <cellStyle name="SAPBEXHLevel0X 3 6 3 2 7" xfId="17473" xr:uid="{791C9C8D-768D-4AED-9723-E94305CC54C5}"/>
    <cellStyle name="SAPBEXHLevel0X 3 6 3 3" xfId="5891" xr:uid="{72357695-42C6-4A8A-8B32-4BBED26EDB22}"/>
    <cellStyle name="SAPBEXHLevel0X 3 6 3 3 2" xfId="9151" xr:uid="{BCADF9AD-35CC-450D-A703-C6698324B26C}"/>
    <cellStyle name="SAPBEXHLevel0X 3 6 3 3 2 2" xfId="20606" xr:uid="{011F13C7-8FE6-41CE-A5B2-9D23FE7B6417}"/>
    <cellStyle name="SAPBEXHLevel0X 3 6 3 3 2 3" xfId="32691" xr:uid="{2D92A14A-D1C8-471A-8F3D-B7CBC11DA860}"/>
    <cellStyle name="SAPBEXHLevel0X 3 6 3 3 3" xfId="8762" xr:uid="{16EC99D7-7706-4E39-862C-1040813081D5}"/>
    <cellStyle name="SAPBEXHLevel0X 3 6 3 3 3 2" xfId="20217" xr:uid="{DB902D48-B5D1-461B-BAC5-4F73015FF836}"/>
    <cellStyle name="SAPBEXHLevel0X 3 6 3 3 3 3" xfId="32302" xr:uid="{04D399D6-B051-4917-BB43-F7A1CFCD5D9E}"/>
    <cellStyle name="SAPBEXHLevel0X 3 6 3 3 4" xfId="25853" xr:uid="{31E3E904-DB71-455F-9141-BD2C8F671060}"/>
    <cellStyle name="SAPBEXHLevel0X 3 6 3 3 4 2" xfId="36568" xr:uid="{21BB03EF-6565-4E91-89D2-C3C7B3D37801}"/>
    <cellStyle name="SAPBEXHLevel0X 3 6 3 3 5" xfId="17614" xr:uid="{0DCDF043-C4DF-4CF4-B6FC-72FAB334B89B}"/>
    <cellStyle name="SAPBEXHLevel0X 3 6 3 3 6" xfId="30109" xr:uid="{79777433-22CF-4000-A309-7F89090A1D28}"/>
    <cellStyle name="SAPBEXHLevel0X 3 6 3 3 7" xfId="34654" xr:uid="{AAA6B1BA-3E33-4D52-8981-BA7744C9619B}"/>
    <cellStyle name="SAPBEXHLevel0X 3 6 3 3 8" xfId="34690" xr:uid="{F2D7C528-DBD1-441F-82E9-5966D7FD1E11}"/>
    <cellStyle name="SAPBEXHLevel0X 3 6 3 4" xfId="5055" xr:uid="{4D66654A-2EBA-491B-8D00-A74B78462858}"/>
    <cellStyle name="SAPBEXHLevel0X 3 6 3 4 2" xfId="16839" xr:uid="{A74F2DBF-BFCD-4ED9-86EC-C4E8FFC33614}"/>
    <cellStyle name="SAPBEXHLevel0X 3 6 3 4 3" xfId="29487" xr:uid="{639B85DE-07B7-4347-8EAF-BF1B2479A22F}"/>
    <cellStyle name="SAPBEXHLevel0X 3 6 3 5" xfId="8520" xr:uid="{50C31BAE-78A1-4661-A0B5-5F6AFBF9BCAD}"/>
    <cellStyle name="SAPBEXHLevel0X 3 6 3 5 2" xfId="19975" xr:uid="{A74707DE-F44B-4E4E-B858-CD198DDE544B}"/>
    <cellStyle name="SAPBEXHLevel0X 3 6 3 5 3" xfId="32060" xr:uid="{58A8EFA0-3A1C-46C0-92A7-96084EE1B391}"/>
    <cellStyle name="SAPBEXHLevel0X 3 6 3 6" xfId="9793" xr:uid="{A3EAFD83-A884-4DF6-9B46-FEA594CFEC9D}"/>
    <cellStyle name="SAPBEXHLevel0X 3 6 3 6 2" xfId="21248" xr:uid="{58D32FE1-D45A-4BDE-A6FB-C14E882E1349}"/>
    <cellStyle name="SAPBEXHLevel0X 3 6 3 6 3" xfId="33333" xr:uid="{B6AF108F-B964-4056-8752-ACF47CD0AE7C}"/>
    <cellStyle name="SAPBEXHLevel0X 3 6 3 7" xfId="25114" xr:uid="{7E38809A-6454-49F7-A704-FEE5E0AC3E7C}"/>
    <cellStyle name="SAPBEXHLevel0X 3 6 3 7 2" xfId="36026" xr:uid="{2C67D112-D190-48CC-BA87-F2B4A530A96D}"/>
    <cellStyle name="SAPBEXHLevel0X 3 6 3 8" xfId="14955" xr:uid="{76E546C2-30DE-439F-B087-AE3C78DC2EA3}"/>
    <cellStyle name="SAPBEXHLevel0X 3 6 3 9" xfId="28403" xr:uid="{F3FB8A7F-0A27-458A-A120-E861D92DF058}"/>
    <cellStyle name="SAPBEXHLevel0X 3 6 4" xfId="3235" xr:uid="{126BE043-C72A-49B8-85F8-B5813E860748}"/>
    <cellStyle name="SAPBEXHLevel0X 3 6 4 10" xfId="27828" xr:uid="{62227C46-6E3E-4887-BB3D-4A92C468D18E}"/>
    <cellStyle name="SAPBEXHLevel0X 3 6 4 2" xfId="7580" xr:uid="{DCCC57DE-141A-4DED-A207-D46BBA15BA55}"/>
    <cellStyle name="SAPBEXHLevel0X 3 6 4 2 2" xfId="10891" xr:uid="{802BDFF5-0A17-43D1-846F-F6B3EF5DE17E}"/>
    <cellStyle name="SAPBEXHLevel0X 3 6 4 2 2 2" xfId="22346" xr:uid="{A56F3F50-D66E-466D-9DE0-DA884B0BFA43}"/>
    <cellStyle name="SAPBEXHLevel0X 3 6 4 2 2 3" xfId="34430" xr:uid="{1CCEB144-1706-46AA-A218-FE0C1CC109E9}"/>
    <cellStyle name="SAPBEXHLevel0X 3 6 4 2 3" xfId="12364" xr:uid="{7B7E0536-1FE0-44F4-A1B4-4D69A9F6D299}"/>
    <cellStyle name="SAPBEXHLevel0X 3 6 4 2 3 2" xfId="23819" xr:uid="{4A245DEC-40DD-4B81-BF6B-B4CDCB269DE9}"/>
    <cellStyle name="SAPBEXHLevel0X 3 6 4 2 3 3" xfId="35334" xr:uid="{7DC81383-BEBC-449A-9875-6026ACF7B46A}"/>
    <cellStyle name="SAPBEXHLevel0X 3 6 4 2 4" xfId="27296" xr:uid="{10F5F76D-62FB-47A5-A732-931F57BA9887}"/>
    <cellStyle name="SAPBEXHLevel0X 3 6 4 2 4 2" xfId="37595" xr:uid="{500F3CED-3878-4BA0-8E5F-4FCD70A03A8F}"/>
    <cellStyle name="SAPBEXHLevel0X 3 6 4 2 5" xfId="19098" xr:uid="{F13A9F73-4C0C-4E78-BA79-C3B2BA3B5960}"/>
    <cellStyle name="SAPBEXHLevel0X 3 6 4 2 6" xfId="31267" xr:uid="{E3C16653-2220-44A5-AEAA-13DD09167C51}"/>
    <cellStyle name="SAPBEXHLevel0X 3 6 4 2 7" xfId="29119" xr:uid="{87E82A99-018E-4B39-8C18-2FE061023C44}"/>
    <cellStyle name="SAPBEXHLevel0X 3 6 4 3" xfId="6149" xr:uid="{4FBE3FE9-717D-48D7-9555-8AFCB2647EC3}"/>
    <cellStyle name="SAPBEXHLevel0X 3 6 4 3 2" xfId="9365" xr:uid="{493C5659-5B53-4B8D-A43B-112BEB30A3B7}"/>
    <cellStyle name="SAPBEXHLevel0X 3 6 4 3 2 2" xfId="20820" xr:uid="{972C2949-17B3-4802-9E08-7813E1B87DBE}"/>
    <cellStyle name="SAPBEXHLevel0X 3 6 4 3 2 3" xfId="32905" xr:uid="{37F6879F-7A37-47D8-97F3-ECF860A1F954}"/>
    <cellStyle name="SAPBEXHLevel0X 3 6 4 3 3" xfId="8070" xr:uid="{5C6037AD-8B91-4DC2-A6C3-25D93D2E3914}"/>
    <cellStyle name="SAPBEXHLevel0X 3 6 4 3 3 2" xfId="19525" xr:uid="{85E9ABAC-961C-4AA9-AA10-4E98895488B0}"/>
    <cellStyle name="SAPBEXHLevel0X 3 6 4 3 3 3" xfId="31610" xr:uid="{C7F3EC87-96E3-4C63-9763-921BA704B3AA}"/>
    <cellStyle name="SAPBEXHLevel0X 3 6 4 3 4" xfId="26110" xr:uid="{F6A89288-6E48-457A-9B71-6AB9DA2381BE}"/>
    <cellStyle name="SAPBEXHLevel0X 3 6 4 3 4 2" xfId="36753" xr:uid="{64E92AF5-F1CF-44F6-9CBA-D293BFE0D090}"/>
    <cellStyle name="SAPBEXHLevel0X 3 6 4 3 5" xfId="17871" xr:uid="{067B6C43-763E-4739-8875-72CDA9ADF799}"/>
    <cellStyle name="SAPBEXHLevel0X 3 6 4 3 6" xfId="30297" xr:uid="{22774458-C3C6-48C0-965F-4123922DDBFF}"/>
    <cellStyle name="SAPBEXHLevel0X 3 6 4 3 7" xfId="37758" xr:uid="{0903CBCB-995B-44D7-A194-46C0A4266E7C}"/>
    <cellStyle name="SAPBEXHLevel0X 3 6 4 3 8" xfId="37062" xr:uid="{EF8AFA67-87CF-4C37-968B-0D7EFAFE26D8}"/>
    <cellStyle name="SAPBEXHLevel0X 3 6 4 4" xfId="5127" xr:uid="{1DA8C733-E0B2-4A02-A096-F1B636FC0AC3}"/>
    <cellStyle name="SAPBEXHLevel0X 3 6 4 4 2" xfId="16911" xr:uid="{FC2C9D92-76B0-4A93-9A81-63CDBD532E0F}"/>
    <cellStyle name="SAPBEXHLevel0X 3 6 4 4 3" xfId="29559" xr:uid="{0D4D641C-03BA-47D4-8AF6-C79213B690AF}"/>
    <cellStyle name="SAPBEXHLevel0X 3 6 4 5" xfId="8592" xr:uid="{79AC9614-9872-491E-A6D1-C6EE93C2BED1}"/>
    <cellStyle name="SAPBEXHLevel0X 3 6 4 5 2" xfId="20047" xr:uid="{4FC38F12-BFE6-4E6A-9BA5-9BB2FB04615E}"/>
    <cellStyle name="SAPBEXHLevel0X 3 6 4 5 3" xfId="32132" xr:uid="{0ED42BC7-B898-47DB-9F7C-D9A6CBC5D41F}"/>
    <cellStyle name="SAPBEXHLevel0X 3 6 4 6" xfId="8150" xr:uid="{C2D32B79-7CF7-4D73-85B6-C9BE10B79A1C}"/>
    <cellStyle name="SAPBEXHLevel0X 3 6 4 6 2" xfId="19605" xr:uid="{25414567-3958-4874-A8F6-63396D66FDC0}"/>
    <cellStyle name="SAPBEXHLevel0X 3 6 4 6 3" xfId="31690" xr:uid="{9A419746-7B1C-46E2-BA02-90BC1077CD27}"/>
    <cellStyle name="SAPBEXHLevel0X 3 6 4 7" xfId="25186" xr:uid="{CAF60D49-8E6E-43D5-B501-715EE00D8D40}"/>
    <cellStyle name="SAPBEXHLevel0X 3 6 4 7 2" xfId="36098" xr:uid="{8EF7B37C-328F-436B-AAEF-7A428FC86B40}"/>
    <cellStyle name="SAPBEXHLevel0X 3 6 4 8" xfId="15027" xr:uid="{FCD9DF8B-52DC-4123-819E-21C0C21E32F5}"/>
    <cellStyle name="SAPBEXHLevel0X 3 6 4 9" xfId="28475" xr:uid="{6D68FC4F-5B10-494C-A3B0-6B137570D2B0}"/>
    <cellStyle name="SAPBEXHLevel0X 3 6 5" xfId="3123" xr:uid="{13ABEAFE-283D-4A1B-8295-EC036285F637}"/>
    <cellStyle name="SAPBEXHLevel0X 3 6 5 10" xfId="12729" xr:uid="{B396A742-C92E-459D-ACDF-43130C654739}"/>
    <cellStyle name="SAPBEXHLevel0X 3 6 5 2" xfId="7764" xr:uid="{8D251FDE-BF75-4EBB-A87B-98ABA65F4901}"/>
    <cellStyle name="SAPBEXHLevel0X 3 6 5 2 2" xfId="10978" xr:uid="{4B5CD766-481D-49E4-BC1A-7303B3833A55}"/>
    <cellStyle name="SAPBEXHLevel0X 3 6 5 2 2 2" xfId="22433" xr:uid="{13EBCC36-0A87-49DA-96BB-07F7D8D51E63}"/>
    <cellStyle name="SAPBEXHLevel0X 3 6 5 2 2 3" xfId="34517" xr:uid="{109E2255-2146-4159-A8FD-5E69974ABF7D}"/>
    <cellStyle name="SAPBEXHLevel0X 3 6 5 2 3" xfId="12539" xr:uid="{F133AD8B-C906-4726-8B63-E53009051916}"/>
    <cellStyle name="SAPBEXHLevel0X 3 6 5 2 3 2" xfId="23994" xr:uid="{A7F0DBBD-F720-436B-9485-E7AEEE33350B}"/>
    <cellStyle name="SAPBEXHLevel0X 3 6 5 2 3 3" xfId="35447" xr:uid="{2C533F4F-6BA3-4F02-872B-81DC87FCD482}"/>
    <cellStyle name="SAPBEXHLevel0X 3 6 5 2 4" xfId="27471" xr:uid="{5CD4B650-F5FD-4345-BD19-E19EDF722D51}"/>
    <cellStyle name="SAPBEXHLevel0X 3 6 5 2 4 2" xfId="37706" xr:uid="{A024DF82-9FBE-45FA-B48B-A005858B71D8}"/>
    <cellStyle name="SAPBEXHLevel0X 3 6 5 2 5" xfId="19275" xr:uid="{42E11E4F-9802-4534-82A4-00E80A057C90}"/>
    <cellStyle name="SAPBEXHLevel0X 3 6 5 2 6" xfId="31389" xr:uid="{BDF54D8D-B505-413C-A182-1A6DB0172D4E}"/>
    <cellStyle name="SAPBEXHLevel0X 3 6 5 2 7" xfId="29153" xr:uid="{E8A53740-9AD5-4E84-8C79-C6A0C7FDC474}"/>
    <cellStyle name="SAPBEXHLevel0X 3 6 5 3" xfId="6333" xr:uid="{F96F4BFC-C5F1-42D8-8DD3-E5CFE06C8BCC}"/>
    <cellStyle name="SAPBEXHLevel0X 3 6 5 3 2" xfId="9501" xr:uid="{3966CD60-94CC-495D-BC8B-5A4DDFB688B8}"/>
    <cellStyle name="SAPBEXHLevel0X 3 6 5 3 2 2" xfId="20956" xr:uid="{1796CA51-1601-46F0-852A-9FFB59143F91}"/>
    <cellStyle name="SAPBEXHLevel0X 3 6 5 3 2 3" xfId="33041" xr:uid="{6273CC0D-3C72-41B0-A9CB-2BBC13D384E1}"/>
    <cellStyle name="SAPBEXHLevel0X 3 6 5 3 3" xfId="4134" xr:uid="{B527F9EF-E27B-450F-8945-15499F002F54}"/>
    <cellStyle name="SAPBEXHLevel0X 3 6 5 3 3 2" xfId="15919" xr:uid="{F8391BD9-1308-4E94-92EC-2CCE7E3CB7BD}"/>
    <cellStyle name="SAPBEXHLevel0X 3 6 5 3 3 3" xfId="28964" xr:uid="{366D85C3-6455-4DD4-BFD5-152092A90AA4}"/>
    <cellStyle name="SAPBEXHLevel0X 3 6 5 3 4" xfId="26285" xr:uid="{975DE3E4-594B-4A4E-8798-E8B0084E59F2}"/>
    <cellStyle name="SAPBEXHLevel0X 3 6 5 3 4 2" xfId="36865" xr:uid="{20BF572C-0047-4323-8944-6667FC87CE34}"/>
    <cellStyle name="SAPBEXHLevel0X 3 6 5 3 5" xfId="18050" xr:uid="{AC77D41C-D58D-44E2-B64D-030F3B8AA5B8}"/>
    <cellStyle name="SAPBEXHLevel0X 3 6 5 3 6" xfId="30422" xr:uid="{C6266776-F30A-4D60-9FCD-A0F37F026F20}"/>
    <cellStyle name="SAPBEXHLevel0X 3 6 5 3 7" xfId="30617" xr:uid="{66C7C8D5-21D5-40B6-9F9D-6E32909CCA1D}"/>
    <cellStyle name="SAPBEXHLevel0X 3 6 5 3 8" xfId="13727" xr:uid="{FDEA4972-178C-429D-A013-FF205DE093CD}"/>
    <cellStyle name="SAPBEXHLevel0X 3 6 5 4" xfId="5016" xr:uid="{B5287E51-5DE6-4993-832F-158C453DB42B}"/>
    <cellStyle name="SAPBEXHLevel0X 3 6 5 4 2" xfId="16800" xr:uid="{64F8D4FC-2AD0-45E4-A3B1-7AB12E08E667}"/>
    <cellStyle name="SAPBEXHLevel0X 3 6 5 4 3" xfId="29448" xr:uid="{47695C92-873A-4205-AC07-5103F679F90C}"/>
    <cellStyle name="SAPBEXHLevel0X 3 6 5 5" xfId="8481" xr:uid="{938F25EF-B89B-4F93-8C46-27079B6520A5}"/>
    <cellStyle name="SAPBEXHLevel0X 3 6 5 5 2" xfId="19936" xr:uid="{D667AA89-0EDB-4F3F-AD82-5A07FA4DD0D4}"/>
    <cellStyle name="SAPBEXHLevel0X 3 6 5 5 3" xfId="32021" xr:uid="{4747C1A6-F33A-4495-998A-7B707B8EA018}"/>
    <cellStyle name="SAPBEXHLevel0X 3 6 5 6" xfId="8442" xr:uid="{E510F027-DD62-4CFD-A6C1-0F5B5B12CCAB}"/>
    <cellStyle name="SAPBEXHLevel0X 3 6 5 6 2" xfId="19897" xr:uid="{C0020E0C-0215-49AD-91B3-2B89A0C95D57}"/>
    <cellStyle name="SAPBEXHLevel0X 3 6 5 6 3" xfId="31982" xr:uid="{A5733147-0AC4-41CB-B7ED-D184A1B0811B}"/>
    <cellStyle name="SAPBEXHLevel0X 3 6 5 7" xfId="25075" xr:uid="{56F1F413-9577-42FE-BCA4-AB2A49C7C54D}"/>
    <cellStyle name="SAPBEXHLevel0X 3 6 5 7 2" xfId="35987" xr:uid="{FE168576-ED37-421D-B3E1-EC698690C233}"/>
    <cellStyle name="SAPBEXHLevel0X 3 6 5 8" xfId="14916" xr:uid="{5C6A314F-2CC2-499C-9A9C-12C5244A8805}"/>
    <cellStyle name="SAPBEXHLevel0X 3 6 5 9" xfId="28364" xr:uid="{D399962A-4667-46E8-A77F-8F7558D3D764}"/>
    <cellStyle name="SAPBEXHLevel0X 3 6 6" xfId="6078" xr:uid="{FD63519D-BF4B-44EF-95B3-5BCF0467CA61}"/>
    <cellStyle name="SAPBEXHLevel0X 3 6 6 2" xfId="7509" xr:uid="{501D4666-40BE-46E6-BAAA-C89B3BC87F3C}"/>
    <cellStyle name="SAPBEXHLevel0X 3 6 6 2 2" xfId="10820" xr:uid="{26F71722-C043-4DCC-BEAC-2B1FE9310CE8}"/>
    <cellStyle name="SAPBEXHLevel0X 3 6 6 2 2 2" xfId="22275" xr:uid="{F3A5D1B7-01E0-49C1-A59F-41E871834EFE}"/>
    <cellStyle name="SAPBEXHLevel0X 3 6 6 2 2 3" xfId="34359" xr:uid="{60DE047A-25DC-4927-AB4E-F86B06A4AB36}"/>
    <cellStyle name="SAPBEXHLevel0X 3 6 6 2 3" xfId="12293" xr:uid="{A13A12AC-5537-443B-8F13-847BCF6A4B8A}"/>
    <cellStyle name="SAPBEXHLevel0X 3 6 6 2 3 2" xfId="23748" xr:uid="{0EC93E12-A2A4-4AFD-95F9-F447A95BBDF1}"/>
    <cellStyle name="SAPBEXHLevel0X 3 6 6 2 3 3" xfId="35263" xr:uid="{0667F615-161E-461B-83CC-AA2994C6BE7D}"/>
    <cellStyle name="SAPBEXHLevel0X 3 6 6 2 4" xfId="27225" xr:uid="{9BE2C788-7709-44F2-A6DB-2A8D668231B4}"/>
    <cellStyle name="SAPBEXHLevel0X 3 6 6 2 4 2" xfId="37524" xr:uid="{931F7F7F-0498-48D0-BC6F-B652D0B6C31E}"/>
    <cellStyle name="SAPBEXHLevel0X 3 6 6 2 5" xfId="19027" xr:uid="{984F36F8-E780-43F0-B621-4840005E6734}"/>
    <cellStyle name="SAPBEXHLevel0X 3 6 6 2 6" xfId="31196" xr:uid="{10EDBD95-E048-4BB7-8AB2-2189D7A893C4}"/>
    <cellStyle name="SAPBEXHLevel0X 3 6 6 2 7" xfId="36966" xr:uid="{0C43EBA9-5D2C-43D3-93F3-9D098C5FDFE6}"/>
    <cellStyle name="SAPBEXHLevel0X 3 6 6 3" xfId="9294" xr:uid="{031B5023-A537-48D2-A507-46D342B3C959}"/>
    <cellStyle name="SAPBEXHLevel0X 3 6 6 3 2" xfId="20749" xr:uid="{357EE4B2-2262-4740-A0F0-1876FFAA213D}"/>
    <cellStyle name="SAPBEXHLevel0X 3 6 6 3 3" xfId="32834" xr:uid="{212B4B9B-7C9A-4B91-9D75-68E83F234C55}"/>
    <cellStyle name="SAPBEXHLevel0X 3 6 6 4" xfId="9226" xr:uid="{2E00F24B-077E-47FD-B166-53CDE5ECA4B7}"/>
    <cellStyle name="SAPBEXHLevel0X 3 6 6 4 2" xfId="20681" xr:uid="{A4FCEAE8-3AFF-4AA8-BB09-6770059A7ABB}"/>
    <cellStyle name="SAPBEXHLevel0X 3 6 6 4 3" xfId="32766" xr:uid="{070551C8-6387-464A-8644-7F9997529717}"/>
    <cellStyle name="SAPBEXHLevel0X 3 6 6 5" xfId="26039" xr:uid="{8AAE5B98-708D-4B37-97E3-1122601AA7D5}"/>
    <cellStyle name="SAPBEXHLevel0X 3 6 6 5 2" xfId="36682" xr:uid="{CC839D59-9045-42CB-8E87-3B5F7A565F6F}"/>
    <cellStyle name="SAPBEXHLevel0X 3 6 6 6" xfId="17800" xr:uid="{39D65996-AF77-4F72-80FB-68FE3619F56A}"/>
    <cellStyle name="SAPBEXHLevel0X 3 6 6 7" xfId="30226" xr:uid="{495D7513-ACA2-4C14-9C40-6F906D29C51D}"/>
    <cellStyle name="SAPBEXHLevel0X 3 6 6 8" xfId="35943" xr:uid="{FE43FDB9-08C1-4698-B5AA-88257F3226B9}"/>
    <cellStyle name="SAPBEXHLevel0X 3 6 7" xfId="6727" xr:uid="{04D032DC-DEAE-48AD-9FEC-404B29F6172B}"/>
    <cellStyle name="SAPBEXHLevel0X 3 6 7 2" xfId="10441" xr:uid="{84AD2432-FCA7-4FDF-9A66-7E423E5D344B}"/>
    <cellStyle name="SAPBEXHLevel0X 3 6 7 2 2" xfId="21896" xr:uid="{D4010C2B-14BA-4E31-811F-2EB2559ACBF7}"/>
    <cellStyle name="SAPBEXHLevel0X 3 6 7 2 3" xfId="33980" xr:uid="{2DD36746-363B-4F92-B07A-4E998A5AA481}"/>
    <cellStyle name="SAPBEXHLevel0X 3 6 7 3" xfId="11622" xr:uid="{089B6995-62FA-4F70-850D-01B72A42A288}"/>
    <cellStyle name="SAPBEXHLevel0X 3 6 7 3 2" xfId="23077" xr:uid="{A0DFB817-0C73-4E68-9957-BCBE8C09AFA8}"/>
    <cellStyle name="SAPBEXHLevel0X 3 6 7 3 3" xfId="34807" xr:uid="{856C5895-416A-4275-8E2E-EA78FE846CD2}"/>
    <cellStyle name="SAPBEXHLevel0X 3 6 7 4" xfId="26487" xr:uid="{6049501B-05A8-4662-9AE1-D82254F0E5FA}"/>
    <cellStyle name="SAPBEXHLevel0X 3 6 7 4 2" xfId="36997" xr:uid="{05B4B328-006A-4CE1-A6F5-17C41976015E}"/>
    <cellStyle name="SAPBEXHLevel0X 3 6 7 5" xfId="18314" xr:uid="{3C05784F-BAE8-4E1B-89A9-3F1A299F6712}"/>
    <cellStyle name="SAPBEXHLevel0X 3 6 7 6" xfId="30645" xr:uid="{52A325DB-DE0E-4AE5-AE9A-31B251F83309}"/>
    <cellStyle name="SAPBEXHLevel0X 3 6 7 7" xfId="36419" xr:uid="{73275A8A-4B00-4C4E-94CD-4AF223F77569}"/>
    <cellStyle name="SAPBEXHLevel0X 3 6 8" xfId="5505" xr:uid="{F3C5BD68-66A0-4874-93E1-E78FFB056C0D}"/>
    <cellStyle name="SAPBEXHLevel0X 3 6 8 2" xfId="8836" xr:uid="{DC479071-E163-4A9C-8AA8-58754B957602}"/>
    <cellStyle name="SAPBEXHLevel0X 3 6 8 2 2" xfId="20291" xr:uid="{1CB045F6-5033-4BEF-AB5C-E32D308233A2}"/>
    <cellStyle name="SAPBEXHLevel0X 3 6 8 2 3" xfId="32376" xr:uid="{AE55D8D8-DFE1-437A-9BE3-DC9928BC9396}"/>
    <cellStyle name="SAPBEXHLevel0X 3 6 8 3" xfId="9446" xr:uid="{D0DAF19C-13C1-4881-A060-0B233DF4B31E}"/>
    <cellStyle name="SAPBEXHLevel0X 3 6 8 3 2" xfId="20901" xr:uid="{5658FFAC-413D-449F-A677-F28387D1F5BC}"/>
    <cellStyle name="SAPBEXHLevel0X 3 6 8 3 3" xfId="32986" xr:uid="{89FD1C40-6AA0-476C-A9DD-C1CCD1D074BD}"/>
    <cellStyle name="SAPBEXHLevel0X 3 6 8 4" xfId="25564" xr:uid="{5ECC66F4-3C24-4962-B966-1ED52BAFF57C}"/>
    <cellStyle name="SAPBEXHLevel0X 3 6 8 4 2" xfId="36349" xr:uid="{2EC4BF3A-60E4-472E-9443-A44C85FFF737}"/>
    <cellStyle name="SAPBEXHLevel0X 3 6 8 5" xfId="17289" xr:uid="{E7909DAA-9919-4D78-99CA-9D974EB11545}"/>
    <cellStyle name="SAPBEXHLevel0X 3 6 8 6" xfId="29805" xr:uid="{F0D8AE42-7E6C-4ABD-A73D-A7D67148193C}"/>
    <cellStyle name="SAPBEXHLevel0X 3 6 8 7" xfId="34731" xr:uid="{E14746F9-2AA2-4CC0-96AF-64A3D73F75EA}"/>
    <cellStyle name="SAPBEXHLevel0X 3 6 8 8" xfId="31526" xr:uid="{69653622-E97E-410B-BF37-D555321E0938}"/>
    <cellStyle name="SAPBEXHLevel0X 3 6 9" xfId="4225" xr:uid="{29FF8C54-221F-4413-BC7E-545DE0E1ADDC}"/>
    <cellStyle name="SAPBEXHLevel0X 3 6 9 2" xfId="16010" xr:uid="{707CF82A-1D3D-45A3-81B3-B842820B8F58}"/>
    <cellStyle name="SAPBEXHLevel0X 3 6 9 3" xfId="29055" xr:uid="{BFA985F7-1EF9-4849-A39B-AC698E662369}"/>
    <cellStyle name="SAPBEXHLevel0X 3 7" xfId="2288" xr:uid="{C9AC3C4B-C052-4921-95FC-68C1664D1E40}"/>
    <cellStyle name="SAPBEXHLevel0X 3 7 10" xfId="3989" xr:uid="{4D45A49A-1465-4226-987E-965648B8B524}"/>
    <cellStyle name="SAPBEXHLevel0X 3 7 10 2" xfId="15775" xr:uid="{EAAE651A-D4E0-426B-A219-EB7533F30CA0}"/>
    <cellStyle name="SAPBEXHLevel0X 3 7 10 3" xfId="28820" xr:uid="{0A8B0122-962E-4D65-BBE6-7415E40376A2}"/>
    <cellStyle name="SAPBEXHLevel0X 3 7 11" xfId="24309" xr:uid="{9C7306C0-A5FC-4004-A7D2-FEF932FBE46E}"/>
    <cellStyle name="SAPBEXHLevel0X 3 7 11 2" xfId="35614" xr:uid="{4F327FFE-3B50-4462-A08E-3ED8B2F7FAC3}"/>
    <cellStyle name="SAPBEXHLevel0X 3 7 12" xfId="14124" xr:uid="{431954BC-B174-428C-A196-398A5F60832D}"/>
    <cellStyle name="SAPBEXHLevel0X 3 7 13" xfId="27987" xr:uid="{F79EA98C-C304-4645-821B-08183B8ADA8E}"/>
    <cellStyle name="SAPBEXHLevel0X 3 7 2" xfId="2932" xr:uid="{7887276B-6A49-4C26-BB55-5730F00628AF}"/>
    <cellStyle name="SAPBEXHLevel0X 3 7 2 10" xfId="31354" xr:uid="{21970F06-AE05-444C-8D82-A3A13E0274F2}"/>
    <cellStyle name="SAPBEXHLevel0X 3 7 2 2" xfId="7213" xr:uid="{D4A552F3-6AE5-4D14-8769-9103EF362458}"/>
    <cellStyle name="SAPBEXHLevel0X 3 7 2 2 2" xfId="10616" xr:uid="{BDE7E837-AD44-4958-B37C-E0CB56BEDCE8}"/>
    <cellStyle name="SAPBEXHLevel0X 3 7 2 2 2 2" xfId="22071" xr:uid="{F614BBA1-43E6-483D-8A28-DACE5C856DBC}"/>
    <cellStyle name="SAPBEXHLevel0X 3 7 2 2 2 3" xfId="34155" xr:uid="{3FE2C4E2-618F-4336-8BD0-320236E82C83}"/>
    <cellStyle name="SAPBEXHLevel0X 3 7 2 2 3" xfId="12012" xr:uid="{2408E38F-0B88-47D6-B1B3-1E869AD38A1A}"/>
    <cellStyle name="SAPBEXHLevel0X 3 7 2 2 3 2" xfId="23467" xr:uid="{35BBEFDC-20BE-432F-A8EA-1A7BEF343C90}"/>
    <cellStyle name="SAPBEXHLevel0X 3 7 2 2 3 3" xfId="35053" xr:uid="{9CF799F8-B404-4136-94A0-B31E5DF4BA88}"/>
    <cellStyle name="SAPBEXHLevel0X 3 7 2 2 4" xfId="26929" xr:uid="{7397A726-B481-4EE3-B693-AC8E3B137FF6}"/>
    <cellStyle name="SAPBEXHLevel0X 3 7 2 2 4 2" xfId="37300" xr:uid="{27A35CAA-D353-43A8-AD7A-0DAEE5D48B2E}"/>
    <cellStyle name="SAPBEXHLevel0X 3 7 2 2 5" xfId="18741" xr:uid="{04AABE40-C41F-46B6-9952-5B7FDF19B3DE}"/>
    <cellStyle name="SAPBEXHLevel0X 3 7 2 2 6" xfId="30972" xr:uid="{E08D2091-02CD-4D11-B7ED-43690283E7FC}"/>
    <cellStyle name="SAPBEXHLevel0X 3 7 2 2 7" xfId="29601" xr:uid="{99CC80D8-4C1D-4463-A7E2-44BADFB38BCA}"/>
    <cellStyle name="SAPBEXHLevel0X 3 7 2 3" xfId="5780" xr:uid="{53995F1B-8CFF-403B-B443-13BBA0C80C03}"/>
    <cellStyle name="SAPBEXHLevel0X 3 7 2 3 2" xfId="9042" xr:uid="{9D6A0219-BCEE-4F88-AED4-3D3C9A2050FE}"/>
    <cellStyle name="SAPBEXHLevel0X 3 7 2 3 2 2" xfId="20497" xr:uid="{78897A3B-5AA7-4A4F-86FA-86802DBEEA11}"/>
    <cellStyle name="SAPBEXHLevel0X 3 7 2 3 2 3" xfId="32582" xr:uid="{48F88C54-B14F-4243-8CDF-D5F9B0C5AB3E}"/>
    <cellStyle name="SAPBEXHLevel0X 3 7 2 3 3" xfId="8085" xr:uid="{9A001B16-3A03-4AE1-9F8D-B36BE82D3538}"/>
    <cellStyle name="SAPBEXHLevel0X 3 7 2 3 3 2" xfId="19540" xr:uid="{0A5E6442-DDAF-423E-AF25-3EEE04E7E18A}"/>
    <cellStyle name="SAPBEXHLevel0X 3 7 2 3 3 3" xfId="31625" xr:uid="{846528CA-BC68-4433-ACC5-78135B1F25E1}"/>
    <cellStyle name="SAPBEXHLevel0X 3 7 2 3 4" xfId="25758" xr:uid="{C477D8ED-CADC-48D1-9A94-18AA712D8A6D}"/>
    <cellStyle name="SAPBEXHLevel0X 3 7 2 3 4 2" xfId="36474" xr:uid="{4FBB4064-5E1C-4DA8-968C-A30F3D0F0AC6}"/>
    <cellStyle name="SAPBEXHLevel0X 3 7 2 3 5" xfId="17515" xr:uid="{0EB7DB59-6983-43B4-B96F-AA8FB53292A5}"/>
    <cellStyle name="SAPBEXHLevel0X 3 7 2 3 6" xfId="30000" xr:uid="{C9EFFFB8-5762-4439-8A06-784C95B62C02}"/>
    <cellStyle name="SAPBEXHLevel0X 3 7 2 3 7" xfId="36643" xr:uid="{14B4AADE-C9AE-4370-9B83-4E03BF095303}"/>
    <cellStyle name="SAPBEXHLevel0X 3 7 2 3 8" xfId="35940" xr:uid="{6EA8CA2F-C895-43AB-A6CC-5CA5F7ED0E66}"/>
    <cellStyle name="SAPBEXHLevel0X 3 7 2 4" xfId="4825" xr:uid="{C36239C0-B8ED-462F-B9EF-0F0B727206E1}"/>
    <cellStyle name="SAPBEXHLevel0X 3 7 2 4 2" xfId="16609" xr:uid="{966AB334-6EDB-44C6-91D2-6CB5F5ABE42B}"/>
    <cellStyle name="SAPBEXHLevel0X 3 7 2 4 3" xfId="29316" xr:uid="{487AB596-07D9-4BD2-B913-C25E38677B62}"/>
    <cellStyle name="SAPBEXHLevel0X 3 7 2 5" xfId="8329" xr:uid="{E3AA33C2-F518-4998-97DA-77049F8EE88C}"/>
    <cellStyle name="SAPBEXHLevel0X 3 7 2 5 2" xfId="19784" xr:uid="{6E9EF1AE-1C9D-42E4-AA3E-4DBDB5DF83CE}"/>
    <cellStyle name="SAPBEXHLevel0X 3 7 2 5 3" xfId="31869" xr:uid="{786FADCB-1623-4AEA-B2C0-F517E70FBB03}"/>
    <cellStyle name="SAPBEXHLevel0X 3 7 2 6" xfId="4047" xr:uid="{EDE92FD2-728E-443E-85CB-6748EAD1915B}"/>
    <cellStyle name="SAPBEXHLevel0X 3 7 2 6 2" xfId="15832" xr:uid="{F0183DA1-2B3C-4C36-82A8-2DF464A4CFCA}"/>
    <cellStyle name="SAPBEXHLevel0X 3 7 2 6 3" xfId="28877" xr:uid="{E84759E9-CE91-449A-BDA8-9F2777C7D35D}"/>
    <cellStyle name="SAPBEXHLevel0X 3 7 2 7" xfId="24884" xr:uid="{0102D309-0CA5-45A6-842E-FD6D71E8CB8A}"/>
    <cellStyle name="SAPBEXHLevel0X 3 7 2 7 2" xfId="35854" xr:uid="{F5520BCC-1911-4F43-9CE6-C764A3399AB8}"/>
    <cellStyle name="SAPBEXHLevel0X 3 7 2 8" xfId="14725" xr:uid="{4EAFCAC9-65FD-4BB8-8B3B-896F06E16186}"/>
    <cellStyle name="SAPBEXHLevel0X 3 7 2 9" xfId="28238" xr:uid="{A7FEA5A5-3448-4478-A5FC-13F29362A7D4}"/>
    <cellStyle name="SAPBEXHLevel0X 3 7 3" xfId="3163" xr:uid="{0F444A62-3177-482A-87DE-EB0778708B69}"/>
    <cellStyle name="SAPBEXHLevel0X 3 7 3 10" xfId="35527" xr:uid="{922CDCBC-CE0B-48E7-8FCF-9078406A48BF}"/>
    <cellStyle name="SAPBEXHLevel0X 3 7 3 2" xfId="7324" xr:uid="{1EDFB1C5-FA35-477E-884A-C91F49B0BC76}"/>
    <cellStyle name="SAPBEXHLevel0X 3 7 3 2 2" xfId="10724" xr:uid="{E211650C-9D34-46AE-A24F-D724D50673C0}"/>
    <cellStyle name="SAPBEXHLevel0X 3 7 3 2 2 2" xfId="22179" xr:uid="{E5827E1F-9977-47FB-AE8F-B5EDF86027DE}"/>
    <cellStyle name="SAPBEXHLevel0X 3 7 3 2 2 3" xfId="34263" xr:uid="{649ABDC5-7A8C-4A6F-933C-65457E804B75}"/>
    <cellStyle name="SAPBEXHLevel0X 3 7 3 2 3" xfId="12108" xr:uid="{EAACED47-DA44-40C7-A279-ECD12672A627}"/>
    <cellStyle name="SAPBEXHLevel0X 3 7 3 2 3 2" xfId="23563" xr:uid="{44692E78-D22E-4E6F-8CFC-63C43AE4E471}"/>
    <cellStyle name="SAPBEXHLevel0X 3 7 3 2 3 3" xfId="35147" xr:uid="{87E81892-D05C-4FF2-A25B-B37BED29665A}"/>
    <cellStyle name="SAPBEXHLevel0X 3 7 3 2 4" xfId="27040" xr:uid="{83973361-BDDA-4680-A480-46D32DBE13E1}"/>
    <cellStyle name="SAPBEXHLevel0X 3 7 3 2 4 2" xfId="37409" xr:uid="{89DCFDB6-D51A-42DA-B65A-19D60C99B50B}"/>
    <cellStyle name="SAPBEXHLevel0X 3 7 3 2 5" xfId="18842" xr:uid="{C5CD0117-3FFA-44E9-986F-35F2D7274BF0}"/>
    <cellStyle name="SAPBEXHLevel0X 3 7 3 2 6" xfId="31081" xr:uid="{B0A683AF-56B4-41E0-8625-0F330E81445B}"/>
    <cellStyle name="SAPBEXHLevel0X 3 7 3 2 7" xfId="13650" xr:uid="{DFE8DFB8-1D05-4082-A692-4216BEB88B56}"/>
    <cellStyle name="SAPBEXHLevel0X 3 7 3 3" xfId="5892" xr:uid="{226326AA-8114-4067-A5C8-CDFC77BF6467}"/>
    <cellStyle name="SAPBEXHLevel0X 3 7 3 3 2" xfId="9152" xr:uid="{26D69E67-534B-4191-9004-2BEC6906EFCD}"/>
    <cellStyle name="SAPBEXHLevel0X 3 7 3 3 2 2" xfId="20607" xr:uid="{2DD9BB2A-0C44-486D-86A2-4687E6854F26}"/>
    <cellStyle name="SAPBEXHLevel0X 3 7 3 3 2 3" xfId="32692" xr:uid="{CCB845B4-AD03-4A69-9AEC-342934413A4E}"/>
    <cellStyle name="SAPBEXHLevel0X 3 7 3 3 3" xfId="9725" xr:uid="{E2D2392F-8A04-4729-85BC-AD3CAB5BA1EA}"/>
    <cellStyle name="SAPBEXHLevel0X 3 7 3 3 3 2" xfId="21180" xr:uid="{FB8ECF97-1B2A-4AFD-9D87-716DBACA8278}"/>
    <cellStyle name="SAPBEXHLevel0X 3 7 3 3 3 3" xfId="33265" xr:uid="{36B426BC-784D-4A0D-A349-7B1E7AF96353}"/>
    <cellStyle name="SAPBEXHLevel0X 3 7 3 3 4" xfId="25854" xr:uid="{F3F802C7-0E9E-4958-9D43-3C790E66BFF9}"/>
    <cellStyle name="SAPBEXHLevel0X 3 7 3 3 4 2" xfId="36569" xr:uid="{6CF8837E-65A2-4FC7-BF79-167692856A8A}"/>
    <cellStyle name="SAPBEXHLevel0X 3 7 3 3 5" xfId="17615" xr:uid="{5E60BF6D-23D4-4D46-9F77-86F26E80F263}"/>
    <cellStyle name="SAPBEXHLevel0X 3 7 3 3 6" xfId="30110" xr:uid="{33C1568D-40E5-42EF-A88A-004EA23090E4}"/>
    <cellStyle name="SAPBEXHLevel0X 3 7 3 3 7" xfId="17480" xr:uid="{4779D4D8-D06B-4C9C-9F1A-53752187A5FA}"/>
    <cellStyle name="SAPBEXHLevel0X 3 7 3 3 8" xfId="13880" xr:uid="{3239C238-7498-45AD-A328-5916C6525CFC}"/>
    <cellStyle name="SAPBEXHLevel0X 3 7 3 4" xfId="5056" xr:uid="{9268926B-D8AD-4661-91D9-5B850E74852F}"/>
    <cellStyle name="SAPBEXHLevel0X 3 7 3 4 2" xfId="16840" xr:uid="{940A88B7-57B8-4333-8883-F023FE9EEF46}"/>
    <cellStyle name="SAPBEXHLevel0X 3 7 3 4 3" xfId="29488" xr:uid="{73DCAC2C-7EB1-4EE5-BE93-0E93369DE39B}"/>
    <cellStyle name="SAPBEXHLevel0X 3 7 3 5" xfId="8521" xr:uid="{7314876B-EA26-4160-85FD-72BA90AD4D60}"/>
    <cellStyle name="SAPBEXHLevel0X 3 7 3 5 2" xfId="19976" xr:uid="{733664A9-ABCA-4CE7-949B-3104DF531122}"/>
    <cellStyle name="SAPBEXHLevel0X 3 7 3 5 3" xfId="32061" xr:uid="{4379A893-0214-4F0B-B5EA-13F17EC20337}"/>
    <cellStyle name="SAPBEXHLevel0X 3 7 3 6" xfId="8115" xr:uid="{863BA0EB-B12D-4F36-B763-E7952EA3FCD4}"/>
    <cellStyle name="SAPBEXHLevel0X 3 7 3 6 2" xfId="19570" xr:uid="{A3B9C30D-B4A2-4732-B22D-470A86EB7720}"/>
    <cellStyle name="SAPBEXHLevel0X 3 7 3 6 3" xfId="31655" xr:uid="{809AC97F-AF48-4075-A158-ADD405826EAF}"/>
    <cellStyle name="SAPBEXHLevel0X 3 7 3 7" xfId="25115" xr:uid="{7EB74937-5220-463A-9930-739446C13120}"/>
    <cellStyle name="SAPBEXHLevel0X 3 7 3 7 2" xfId="36027" xr:uid="{19130608-2C5B-45A1-AF7D-5D33887C7854}"/>
    <cellStyle name="SAPBEXHLevel0X 3 7 3 8" xfId="14956" xr:uid="{911AFCBB-C295-4066-8853-DD7D91311AF4}"/>
    <cellStyle name="SAPBEXHLevel0X 3 7 3 9" xfId="28404" xr:uid="{E949C3D6-F94B-48D9-9F47-ECBED1C17651}"/>
    <cellStyle name="SAPBEXHLevel0X 3 7 4" xfId="2986" xr:uid="{1A700E76-4735-4C60-8155-3859143952EC}"/>
    <cellStyle name="SAPBEXHLevel0X 3 7 4 10" xfId="28656" xr:uid="{4B42944B-7320-43C3-8E6C-74A7E37637A4}"/>
    <cellStyle name="SAPBEXHLevel0X 3 7 4 2" xfId="7581" xr:uid="{576D6019-4D90-44C6-8E50-BB392D02C26E}"/>
    <cellStyle name="SAPBEXHLevel0X 3 7 4 2 2" xfId="10892" xr:uid="{4C07955E-6AA4-4D50-BFF6-78AEBCA0EDF0}"/>
    <cellStyle name="SAPBEXHLevel0X 3 7 4 2 2 2" xfId="22347" xr:uid="{B24B32DD-07A0-4F54-82EF-CF6BC390C4F6}"/>
    <cellStyle name="SAPBEXHLevel0X 3 7 4 2 2 3" xfId="34431" xr:uid="{840974CF-ACBE-495A-86AB-96478C04426C}"/>
    <cellStyle name="SAPBEXHLevel0X 3 7 4 2 3" xfId="12365" xr:uid="{881F656A-4C4D-40A3-BFCC-804AABA7845C}"/>
    <cellStyle name="SAPBEXHLevel0X 3 7 4 2 3 2" xfId="23820" xr:uid="{16375698-E77C-4D8D-A56A-26CEC22A7539}"/>
    <cellStyle name="SAPBEXHLevel0X 3 7 4 2 3 3" xfId="35335" xr:uid="{16544866-898A-44A4-86D1-EA194C9E021F}"/>
    <cellStyle name="SAPBEXHLevel0X 3 7 4 2 4" xfId="27297" xr:uid="{BDA97B42-739C-446F-A0F3-45ADC3D46978}"/>
    <cellStyle name="SAPBEXHLevel0X 3 7 4 2 4 2" xfId="37596" xr:uid="{0491708D-624A-4935-B611-C5015A62A1A7}"/>
    <cellStyle name="SAPBEXHLevel0X 3 7 4 2 5" xfId="19099" xr:uid="{093BC3F0-EE70-413A-9E60-25126FEBD378}"/>
    <cellStyle name="SAPBEXHLevel0X 3 7 4 2 6" xfId="31268" xr:uid="{89FFC789-72AA-437D-8661-EF13DFBD1B98}"/>
    <cellStyle name="SAPBEXHLevel0X 3 7 4 2 7" xfId="36411" xr:uid="{FFA6582D-0920-45A0-B824-293DEB901EC2}"/>
    <cellStyle name="SAPBEXHLevel0X 3 7 4 3" xfId="6150" xr:uid="{15C06749-04CB-44C2-92A7-8292659DC714}"/>
    <cellStyle name="SAPBEXHLevel0X 3 7 4 3 2" xfId="9366" xr:uid="{AAA680D1-5816-470D-B898-6BD01FC0E442}"/>
    <cellStyle name="SAPBEXHLevel0X 3 7 4 3 2 2" xfId="20821" xr:uid="{1C327C81-7316-40BC-862B-795D212CEEF3}"/>
    <cellStyle name="SAPBEXHLevel0X 3 7 4 3 2 3" xfId="32906" xr:uid="{976DE94D-F099-4592-9C24-04DB408C9E07}"/>
    <cellStyle name="SAPBEXHLevel0X 3 7 4 3 3" xfId="9222" xr:uid="{B13F3663-8D8E-4C21-B304-E40906C74C73}"/>
    <cellStyle name="SAPBEXHLevel0X 3 7 4 3 3 2" xfId="20677" xr:uid="{C78BD2CD-42EA-4F2E-B8D2-BC8611604360}"/>
    <cellStyle name="SAPBEXHLevel0X 3 7 4 3 3 3" xfId="32762" xr:uid="{3005ABA3-8BF2-4565-BE47-3C71C1A9A451}"/>
    <cellStyle name="SAPBEXHLevel0X 3 7 4 3 4" xfId="26111" xr:uid="{ECE5D6BA-3003-40DE-B643-74CB97F5E137}"/>
    <cellStyle name="SAPBEXHLevel0X 3 7 4 3 4 2" xfId="36754" xr:uid="{36411CCA-BA6C-47B3-B90D-9D31A26A7065}"/>
    <cellStyle name="SAPBEXHLevel0X 3 7 4 3 5" xfId="17872" xr:uid="{A15D58FA-D109-4022-BB39-56416FEB498D}"/>
    <cellStyle name="SAPBEXHLevel0X 3 7 4 3 6" xfId="30298" xr:uid="{2DD97761-EE6F-4223-B854-AABA00C490C2}"/>
    <cellStyle name="SAPBEXHLevel0X 3 7 4 3 7" xfId="35500" xr:uid="{8B098897-A22D-41C0-AAE2-7880E8C55F01}"/>
    <cellStyle name="SAPBEXHLevel0X 3 7 4 3 8" xfId="35517" xr:uid="{A35A4578-293F-4A7C-8664-6C6B2D354C56}"/>
    <cellStyle name="SAPBEXHLevel0X 3 7 4 4" xfId="4879" xr:uid="{749C58C7-E85E-4932-9B1A-BB39E8FB879E}"/>
    <cellStyle name="SAPBEXHLevel0X 3 7 4 4 2" xfId="16663" xr:uid="{48F9054A-F76B-4F8F-908F-11179DC18E61}"/>
    <cellStyle name="SAPBEXHLevel0X 3 7 4 4 3" xfId="29370" xr:uid="{14B08D2D-C942-4309-AB61-25039EED6B9B}"/>
    <cellStyle name="SAPBEXHLevel0X 3 7 4 5" xfId="8383" xr:uid="{1BE0DA08-3477-44A4-88F6-2F550AE90D2C}"/>
    <cellStyle name="SAPBEXHLevel0X 3 7 4 5 2" xfId="19838" xr:uid="{C68AF0C0-7E33-4AD1-99D4-EEE1D950ED0C}"/>
    <cellStyle name="SAPBEXHLevel0X 3 7 4 5 3" xfId="31923" xr:uid="{817A1F49-5EDB-495D-A240-672A16C2971F}"/>
    <cellStyle name="SAPBEXHLevel0X 3 7 4 6" xfId="9258" xr:uid="{7611CF43-0EEC-46F9-B3D1-183B61648493}"/>
    <cellStyle name="SAPBEXHLevel0X 3 7 4 6 2" xfId="20713" xr:uid="{F4AE54C2-FBFA-4010-99B7-9436E9DD5F25}"/>
    <cellStyle name="SAPBEXHLevel0X 3 7 4 6 3" xfId="32798" xr:uid="{FE976BA6-7FEC-4BFC-8EA8-41CCA99BB707}"/>
    <cellStyle name="SAPBEXHLevel0X 3 7 4 7" xfId="24938" xr:uid="{BAE8D354-8AA9-4887-9F31-2A0FB62BCFBC}"/>
    <cellStyle name="SAPBEXHLevel0X 3 7 4 7 2" xfId="35908" xr:uid="{C2D7BB94-C9E7-4B15-91E6-E6B555C12744}"/>
    <cellStyle name="SAPBEXHLevel0X 3 7 4 8" xfId="14779" xr:uid="{BDCBF463-6BA4-4785-AEB7-92011213BA5E}"/>
    <cellStyle name="SAPBEXHLevel0X 3 7 4 9" xfId="28292" xr:uid="{21F144FE-DE12-46BA-B227-9F77E47BACF3}"/>
    <cellStyle name="SAPBEXHLevel0X 3 7 5" xfId="2901" xr:uid="{F297517F-286C-49EC-8746-C0F0CDE213C7}"/>
    <cellStyle name="SAPBEXHLevel0X 3 7 5 10" xfId="28677" xr:uid="{214CCD4F-3259-4767-9202-802722D8E2AC}"/>
    <cellStyle name="SAPBEXHLevel0X 3 7 5 2" xfId="7765" xr:uid="{0498B89B-2DDA-4523-AE77-F0C1E9CD40B6}"/>
    <cellStyle name="SAPBEXHLevel0X 3 7 5 2 2" xfId="10979" xr:uid="{87A0B8F3-DA31-40BE-A7BB-7B794024D879}"/>
    <cellStyle name="SAPBEXHLevel0X 3 7 5 2 2 2" xfId="22434" xr:uid="{77334E7E-FE0F-413F-BD9F-124ED88AD4D7}"/>
    <cellStyle name="SAPBEXHLevel0X 3 7 5 2 2 3" xfId="34518" xr:uid="{F3F82742-C75B-4613-8272-5EDF5256EA61}"/>
    <cellStyle name="SAPBEXHLevel0X 3 7 5 2 3" xfId="12540" xr:uid="{D734CD93-9CA8-4EA4-A64B-07543B4B50A4}"/>
    <cellStyle name="SAPBEXHLevel0X 3 7 5 2 3 2" xfId="23995" xr:uid="{C47CCE72-59E6-4DD6-9304-AA9CB629CE84}"/>
    <cellStyle name="SAPBEXHLevel0X 3 7 5 2 3 3" xfId="35448" xr:uid="{625C3246-6022-470F-A4B6-2200105F1A11}"/>
    <cellStyle name="SAPBEXHLevel0X 3 7 5 2 4" xfId="27472" xr:uid="{1C972E85-DFDB-485F-9EF0-47F8A445C5D2}"/>
    <cellStyle name="SAPBEXHLevel0X 3 7 5 2 4 2" xfId="37707" xr:uid="{2FE0145B-8AA6-49E7-9CA2-7B0EB6BD096B}"/>
    <cellStyle name="SAPBEXHLevel0X 3 7 5 2 5" xfId="19276" xr:uid="{994E14F8-5CB5-485D-A275-79FB6B8AEEF8}"/>
    <cellStyle name="SAPBEXHLevel0X 3 7 5 2 6" xfId="31390" xr:uid="{F9497175-182A-4816-9267-AA034A8AE9A2}"/>
    <cellStyle name="SAPBEXHLevel0X 3 7 5 2 7" xfId="36963" xr:uid="{A84FA600-A111-4634-BB77-8CF18EB0B285}"/>
    <cellStyle name="SAPBEXHLevel0X 3 7 5 3" xfId="6334" xr:uid="{40ABC5EB-F93B-41BB-953D-D8DF013CD167}"/>
    <cellStyle name="SAPBEXHLevel0X 3 7 5 3 2" xfId="9502" xr:uid="{2A697474-E991-4D2A-9DF6-ABF15D7D5A6A}"/>
    <cellStyle name="SAPBEXHLevel0X 3 7 5 3 2 2" xfId="20957" xr:uid="{6E71423A-7C2F-47E2-B2FE-97411DA07672}"/>
    <cellStyle name="SAPBEXHLevel0X 3 7 5 3 2 3" xfId="33042" xr:uid="{28472960-E587-4454-BD92-9121C09F42A4}"/>
    <cellStyle name="SAPBEXHLevel0X 3 7 5 3 3" xfId="4135" xr:uid="{77CA4E45-E845-40CB-AB9C-3633FAF20956}"/>
    <cellStyle name="SAPBEXHLevel0X 3 7 5 3 3 2" xfId="15920" xr:uid="{69AD3D35-A71B-4A58-B8A6-85E5DFE93B75}"/>
    <cellStyle name="SAPBEXHLevel0X 3 7 5 3 3 3" xfId="28965" xr:uid="{1ED537D3-A91E-4125-9613-37E9049DA47C}"/>
    <cellStyle name="SAPBEXHLevel0X 3 7 5 3 4" xfId="26286" xr:uid="{CA1989A8-99C7-4C9F-96F3-5D09689B14A9}"/>
    <cellStyle name="SAPBEXHLevel0X 3 7 5 3 4 2" xfId="36866" xr:uid="{1E85F263-D1B8-496D-8611-5E9B86F2EA6A}"/>
    <cellStyle name="SAPBEXHLevel0X 3 7 5 3 5" xfId="18051" xr:uid="{4B5B1848-82F1-42B5-94C1-014890CB5618}"/>
    <cellStyle name="SAPBEXHLevel0X 3 7 5 3 6" xfId="30423" xr:uid="{C11E7DDD-73B2-4710-BFFE-9ED4D463EBAB}"/>
    <cellStyle name="SAPBEXHLevel0X 3 7 5 3 7" xfId="37843" xr:uid="{86BB436A-AF5E-4C29-82CF-88B2EB98FC98}"/>
    <cellStyle name="SAPBEXHLevel0X 3 7 5 3 8" xfId="36251" xr:uid="{0B71C03F-0C85-465F-941F-FD3800DF0AFE}"/>
    <cellStyle name="SAPBEXHLevel0X 3 7 5 4" xfId="4794" xr:uid="{7553A3FE-AE59-4A37-8D9A-B1A4E29D3E49}"/>
    <cellStyle name="SAPBEXHLevel0X 3 7 5 4 2" xfId="16578" xr:uid="{BE934E8D-A4F0-4D0F-BA47-61E1A646645F}"/>
    <cellStyle name="SAPBEXHLevel0X 3 7 5 4 3" xfId="29285" xr:uid="{95AA1799-9D43-4869-A0B9-6C24348FCD95}"/>
    <cellStyle name="SAPBEXHLevel0X 3 7 5 5" xfId="8298" xr:uid="{05BA2D0C-3893-4F2D-BF3F-9CF0449F561B}"/>
    <cellStyle name="SAPBEXHLevel0X 3 7 5 5 2" xfId="19753" xr:uid="{E877918C-4124-45E9-A291-546AC5744128}"/>
    <cellStyle name="SAPBEXHLevel0X 3 7 5 5 3" xfId="31838" xr:uid="{CBD1F6A8-F856-49A6-A698-DFE86BB45EB5}"/>
    <cellStyle name="SAPBEXHLevel0X 3 7 5 6" xfId="10324" xr:uid="{0578D38D-3AFE-455E-B365-1FAC811C6881}"/>
    <cellStyle name="SAPBEXHLevel0X 3 7 5 6 2" xfId="21779" xr:uid="{24912E23-2D51-479C-AF05-DA0F8E606E96}"/>
    <cellStyle name="SAPBEXHLevel0X 3 7 5 6 3" xfId="33863" xr:uid="{EF0731A0-AAD8-47E3-A1E9-B31DBDDA5A7B}"/>
    <cellStyle name="SAPBEXHLevel0X 3 7 5 7" xfId="24853" xr:uid="{A9C0E5F9-B897-4975-9783-3123C71FE783}"/>
    <cellStyle name="SAPBEXHLevel0X 3 7 5 7 2" xfId="35823" xr:uid="{125ACECB-EBA1-4178-89F2-B1C1FBBE50DE}"/>
    <cellStyle name="SAPBEXHLevel0X 3 7 5 8" xfId="14694" xr:uid="{5BDF512E-2EA8-41D0-9F87-193B847D9DB0}"/>
    <cellStyle name="SAPBEXHLevel0X 3 7 5 9" xfId="28207" xr:uid="{634B97B4-3ECF-4679-A903-D6BCDE3B235B}"/>
    <cellStyle name="SAPBEXHLevel0X 3 7 6" xfId="6079" xr:uid="{0363FF20-BBB5-4B11-B364-05D76EB065F9}"/>
    <cellStyle name="SAPBEXHLevel0X 3 7 6 2" xfId="7510" xr:uid="{9D146D0B-0210-455A-8B69-0BA2D5E9D37C}"/>
    <cellStyle name="SAPBEXHLevel0X 3 7 6 2 2" xfId="10821" xr:uid="{521A5869-563A-4465-A741-D0C2BD222A7A}"/>
    <cellStyle name="SAPBEXHLevel0X 3 7 6 2 2 2" xfId="22276" xr:uid="{74781264-F724-4218-8C29-F5D55DF1D5E0}"/>
    <cellStyle name="SAPBEXHLevel0X 3 7 6 2 2 3" xfId="34360" xr:uid="{CB6BB334-0C65-4340-BA84-A7BE4E28A905}"/>
    <cellStyle name="SAPBEXHLevel0X 3 7 6 2 3" xfId="12294" xr:uid="{7A7963EA-01BC-410C-AF8F-43332F5E4065}"/>
    <cellStyle name="SAPBEXHLevel0X 3 7 6 2 3 2" xfId="23749" xr:uid="{18592C77-9BA5-448E-93E6-3B333649B9C6}"/>
    <cellStyle name="SAPBEXHLevel0X 3 7 6 2 3 3" xfId="35264" xr:uid="{6756B84D-6D54-4AA6-8950-848F8CDCCA1B}"/>
    <cellStyle name="SAPBEXHLevel0X 3 7 6 2 4" xfId="27226" xr:uid="{A2021B03-5E13-4EEB-B97A-F97801B9AC01}"/>
    <cellStyle name="SAPBEXHLevel0X 3 7 6 2 4 2" xfId="37525" xr:uid="{170141D0-FC3B-405C-A134-769ABD0B96CD}"/>
    <cellStyle name="SAPBEXHLevel0X 3 7 6 2 5" xfId="19028" xr:uid="{9D294D2C-531A-4A78-AE3C-FE1DE8EA5058}"/>
    <cellStyle name="SAPBEXHLevel0X 3 7 6 2 6" xfId="31197" xr:uid="{8DA1EDA3-AF5F-4FDF-9B30-628547960EAC}"/>
    <cellStyle name="SAPBEXHLevel0X 3 7 6 2 7" xfId="30609" xr:uid="{F02158E7-65D2-4391-8CAB-72925BC372E3}"/>
    <cellStyle name="SAPBEXHLevel0X 3 7 6 3" xfId="9295" xr:uid="{51A5A352-FF7D-47CA-A156-9732211B75ED}"/>
    <cellStyle name="SAPBEXHLevel0X 3 7 6 3 2" xfId="20750" xr:uid="{37D0019E-1150-4BCE-AE5D-3532FE63C9EB}"/>
    <cellStyle name="SAPBEXHLevel0X 3 7 6 3 3" xfId="32835" xr:uid="{9C7D565F-6242-4342-AABA-9E1744D2C90B}"/>
    <cellStyle name="SAPBEXHLevel0X 3 7 6 4" xfId="10020" xr:uid="{2F075FA2-EDBB-4C0F-82D0-D6A55BCB106D}"/>
    <cellStyle name="SAPBEXHLevel0X 3 7 6 4 2" xfId="21475" xr:uid="{2F275C0B-CFB2-4450-9097-2797B4E7D3DF}"/>
    <cellStyle name="SAPBEXHLevel0X 3 7 6 4 3" xfId="33559" xr:uid="{E8085326-F3E8-43A7-B70C-9174C69D1ADD}"/>
    <cellStyle name="SAPBEXHLevel0X 3 7 6 5" xfId="26040" xr:uid="{8F600182-925B-462C-8048-BD266CB0ADEA}"/>
    <cellStyle name="SAPBEXHLevel0X 3 7 6 5 2" xfId="36683" xr:uid="{F90C1535-0F49-4614-B1D5-EF2B14715BB2}"/>
    <cellStyle name="SAPBEXHLevel0X 3 7 6 6" xfId="17801" xr:uid="{F2ADFAFD-367E-4843-A225-084C6F52E35D}"/>
    <cellStyle name="SAPBEXHLevel0X 3 7 6 7" xfId="30227" xr:uid="{249F0D36-CA95-4DE5-8843-9F9D2DD320D6}"/>
    <cellStyle name="SAPBEXHLevel0X 3 7 6 8" xfId="36969" xr:uid="{FF8B35E2-6B4A-4EC7-B287-524A196BA78A}"/>
    <cellStyle name="SAPBEXHLevel0X 3 7 7" xfId="6728" xr:uid="{951AD0D9-D49D-489B-9BA8-BE7DC2215F15}"/>
    <cellStyle name="SAPBEXHLevel0X 3 7 7 2" xfId="10442" xr:uid="{9F6D4403-FD29-4426-80CC-A9A3ED0A9358}"/>
    <cellStyle name="SAPBEXHLevel0X 3 7 7 2 2" xfId="21897" xr:uid="{F6D5C56B-A6AA-4F77-B51B-09EADA6727AA}"/>
    <cellStyle name="SAPBEXHLevel0X 3 7 7 2 3" xfId="33981" xr:uid="{C3838EC1-A1DA-4976-B887-D373DA4B3143}"/>
    <cellStyle name="SAPBEXHLevel0X 3 7 7 3" xfId="11623" xr:uid="{03F9CEE2-AD3E-4F12-AFF4-397F99F9F699}"/>
    <cellStyle name="SAPBEXHLevel0X 3 7 7 3 2" xfId="23078" xr:uid="{09DCB0FB-94FA-45DD-998E-F07ACF8B838B}"/>
    <cellStyle name="SAPBEXHLevel0X 3 7 7 3 3" xfId="34808" xr:uid="{0CFC7914-BF2E-4584-BEF9-0C3C7A8E237F}"/>
    <cellStyle name="SAPBEXHLevel0X 3 7 7 4" xfId="26488" xr:uid="{B7F572AA-B497-45BE-81F9-089A218E0584}"/>
    <cellStyle name="SAPBEXHLevel0X 3 7 7 4 2" xfId="36998" xr:uid="{C964661F-2AB3-4B98-85EC-91CBF1A92358}"/>
    <cellStyle name="SAPBEXHLevel0X 3 7 7 5" xfId="18315" xr:uid="{792EB7E1-FF34-46EB-BD23-0F27E9EB3CE5}"/>
    <cellStyle name="SAPBEXHLevel0X 3 7 7 6" xfId="30646" xr:uid="{A9C99FB9-7E53-402F-A155-F70C9640D357}"/>
    <cellStyle name="SAPBEXHLevel0X 3 7 7 7" xfId="37190" xr:uid="{BB0DAB14-FE7E-4A93-B014-27A588553B06}"/>
    <cellStyle name="SAPBEXHLevel0X 3 7 8" xfId="5506" xr:uid="{9350FF62-5FE0-4828-B5A0-987E5F1A824F}"/>
    <cellStyle name="SAPBEXHLevel0X 3 7 8 2" xfId="8837" xr:uid="{03DDA47F-8989-4DC7-91C0-EDF934A85AF2}"/>
    <cellStyle name="SAPBEXHLevel0X 3 7 8 2 2" xfId="20292" xr:uid="{7C9E3668-C7E7-419F-9FFF-8FB555ECEA4B}"/>
    <cellStyle name="SAPBEXHLevel0X 3 7 8 2 3" xfId="32377" xr:uid="{3515E28D-E4C4-463C-89F4-A97EAF2FE8C1}"/>
    <cellStyle name="SAPBEXHLevel0X 3 7 8 3" xfId="10148" xr:uid="{5E6B3C39-5A14-4904-A421-043A0F066B5D}"/>
    <cellStyle name="SAPBEXHLevel0X 3 7 8 3 2" xfId="21603" xr:uid="{E8F4C095-7E3B-4A9A-8433-198519B489DE}"/>
    <cellStyle name="SAPBEXHLevel0X 3 7 8 3 3" xfId="33687" xr:uid="{4F255DFB-356E-46BB-B30C-3D3EC628BA32}"/>
    <cellStyle name="SAPBEXHLevel0X 3 7 8 4" xfId="25565" xr:uid="{9CD93523-454F-4BA4-BB85-DF9BF099AD12}"/>
    <cellStyle name="SAPBEXHLevel0X 3 7 8 4 2" xfId="36350" xr:uid="{74FBE174-957E-477B-8F3D-71BFBE41F100}"/>
    <cellStyle name="SAPBEXHLevel0X 3 7 8 5" xfId="17290" xr:uid="{146F2872-1C2E-45D2-8EDD-565B735DF1BB}"/>
    <cellStyle name="SAPBEXHLevel0X 3 7 8 6" xfId="29806" xr:uid="{560370E8-4FC4-4247-BAC0-4467EF880FD3}"/>
    <cellStyle name="SAPBEXHLevel0X 3 7 8 7" xfId="29245" xr:uid="{444C4CA6-E3FD-459F-B6F0-200EE932EE23}"/>
    <cellStyle name="SAPBEXHLevel0X 3 7 8 8" xfId="27881" xr:uid="{02194963-CD6E-48D6-BFC3-294629AC5C74}"/>
    <cellStyle name="SAPBEXHLevel0X 3 7 9" xfId="4226" xr:uid="{2AA35C80-1BBC-4A81-A836-C60C8148E8ED}"/>
    <cellStyle name="SAPBEXHLevel0X 3 7 9 2" xfId="16011" xr:uid="{4A5FEAA4-466D-40ED-AE35-B26760442C67}"/>
    <cellStyle name="SAPBEXHLevel0X 3 7 9 3" xfId="29056" xr:uid="{20858F45-F447-425F-A994-092DE17A7352}"/>
    <cellStyle name="SAPBEXHLevel0X 3 8" xfId="2289" xr:uid="{F34E6FBD-E15A-463B-85A5-E80184EE5635}"/>
    <cellStyle name="SAPBEXHLevel0X 3 8 10" xfId="3990" xr:uid="{724F5C26-0738-409F-B73A-6C2C59FE842D}"/>
    <cellStyle name="SAPBEXHLevel0X 3 8 10 2" xfId="15776" xr:uid="{065F09B8-6D02-4812-8093-07174C567931}"/>
    <cellStyle name="SAPBEXHLevel0X 3 8 10 3" xfId="28821" xr:uid="{55535203-6265-4F78-8159-34A6DFB117DD}"/>
    <cellStyle name="SAPBEXHLevel0X 3 8 11" xfId="24310" xr:uid="{0206BBCE-8CCA-420D-846D-C0B13F9743FB}"/>
    <cellStyle name="SAPBEXHLevel0X 3 8 11 2" xfId="35615" xr:uid="{032579A3-EF71-40BE-B36E-8E70D595885E}"/>
    <cellStyle name="SAPBEXHLevel0X 3 8 12" xfId="14125" xr:uid="{842C0E70-0379-4962-89E6-BD36AFD19ACC}"/>
    <cellStyle name="SAPBEXHLevel0X 3 8 13" xfId="27988" xr:uid="{03119074-0515-426E-A110-0BE34981CCC1}"/>
    <cellStyle name="SAPBEXHLevel0X 3 8 2" xfId="2931" xr:uid="{7F548314-D0A3-4380-BCEE-2F3C64E71A49}"/>
    <cellStyle name="SAPBEXHLevel0X 3 8 2 10" xfId="29603" xr:uid="{84E669DA-7521-4D63-A41A-580F1DE179FD}"/>
    <cellStyle name="SAPBEXHLevel0X 3 8 2 2" xfId="7214" xr:uid="{8870846D-9CF3-4BAE-B56E-0A0C87A5FA61}"/>
    <cellStyle name="SAPBEXHLevel0X 3 8 2 2 2" xfId="10617" xr:uid="{7281835D-B1F4-49DF-991A-6F53EEDDA3BB}"/>
    <cellStyle name="SAPBEXHLevel0X 3 8 2 2 2 2" xfId="22072" xr:uid="{FA35D243-5596-493E-95DA-FD99C49BFE2C}"/>
    <cellStyle name="SAPBEXHLevel0X 3 8 2 2 2 3" xfId="34156" xr:uid="{DABC2138-D337-4E47-A168-2F349E163838}"/>
    <cellStyle name="SAPBEXHLevel0X 3 8 2 2 3" xfId="12013" xr:uid="{38BB4881-1B25-47B2-ABE3-A4F56D0ADE6C}"/>
    <cellStyle name="SAPBEXHLevel0X 3 8 2 2 3 2" xfId="23468" xr:uid="{DAE53EBC-ADF2-4B32-B092-703BEE4F07EC}"/>
    <cellStyle name="SAPBEXHLevel0X 3 8 2 2 3 3" xfId="35054" xr:uid="{F84D479F-5001-4073-9DC1-E8506721A7A0}"/>
    <cellStyle name="SAPBEXHLevel0X 3 8 2 2 4" xfId="26930" xr:uid="{C743DFF0-D91B-490A-8BAB-D35E7ABFF3F3}"/>
    <cellStyle name="SAPBEXHLevel0X 3 8 2 2 4 2" xfId="37301" xr:uid="{44BBF2A5-9510-4B23-84D2-9DC6E89EBFB4}"/>
    <cellStyle name="SAPBEXHLevel0X 3 8 2 2 5" xfId="18742" xr:uid="{04F14E5B-BAED-480E-A0E2-28D8C47BB344}"/>
    <cellStyle name="SAPBEXHLevel0X 3 8 2 2 6" xfId="30973" xr:uid="{7546406A-C0F5-490A-A9D8-526505875B8B}"/>
    <cellStyle name="SAPBEXHLevel0X 3 8 2 2 7" xfId="34779" xr:uid="{58F3E68A-6B5B-4B0A-B3B7-F2D57439CBD9}"/>
    <cellStyle name="SAPBEXHLevel0X 3 8 2 3" xfId="5781" xr:uid="{32476D40-67D1-49B1-A011-B09CBB8DE99E}"/>
    <cellStyle name="SAPBEXHLevel0X 3 8 2 3 2" xfId="9043" xr:uid="{1A9B71BB-8427-4246-877B-7F13B7F3DC46}"/>
    <cellStyle name="SAPBEXHLevel0X 3 8 2 3 2 2" xfId="20498" xr:uid="{4222AC3A-5999-476B-8D74-6E66F6E7DA7D}"/>
    <cellStyle name="SAPBEXHLevel0X 3 8 2 3 2 3" xfId="32583" xr:uid="{22890E4C-FE3B-40A2-8066-B682BF37904A}"/>
    <cellStyle name="SAPBEXHLevel0X 3 8 2 3 3" xfId="4086" xr:uid="{62BF89F2-8706-4964-9663-F9A1540EC796}"/>
    <cellStyle name="SAPBEXHLevel0X 3 8 2 3 3 2" xfId="15871" xr:uid="{48CF5119-75B3-47AE-BFF0-F0D9601FF8B6}"/>
    <cellStyle name="SAPBEXHLevel0X 3 8 2 3 3 3" xfId="28916" xr:uid="{FEC91F34-8C95-4DF5-B09A-BBF34183D473}"/>
    <cellStyle name="SAPBEXHLevel0X 3 8 2 3 4" xfId="25759" xr:uid="{BE712C89-F96E-448A-86C6-44A3F4982F0A}"/>
    <cellStyle name="SAPBEXHLevel0X 3 8 2 3 4 2" xfId="36475" xr:uid="{D9D4AF11-8942-4A07-BE71-532C5040063F}"/>
    <cellStyle name="SAPBEXHLevel0X 3 8 2 3 5" xfId="17516" xr:uid="{47B7AB7F-C61E-4F9D-8913-B59865E26BAE}"/>
    <cellStyle name="SAPBEXHLevel0X 3 8 2 3 6" xfId="30001" xr:uid="{A69A4FD7-802B-466A-8DA0-19D0521EC396}"/>
    <cellStyle name="SAPBEXHLevel0X 3 8 2 3 7" xfId="30188" xr:uid="{759AD518-05FA-4709-BF55-FA9238E1488E}"/>
    <cellStyle name="SAPBEXHLevel0X 3 8 2 3 8" xfId="34701" xr:uid="{AE4132C8-8347-468C-BB50-82217B4CB09B}"/>
    <cellStyle name="SAPBEXHLevel0X 3 8 2 4" xfId="4824" xr:uid="{F2237AA0-A48F-4EE7-9E6A-9B8A9FA8EFC9}"/>
    <cellStyle name="SAPBEXHLevel0X 3 8 2 4 2" xfId="16608" xr:uid="{2DBEC895-CBEF-4270-B383-A69494055F93}"/>
    <cellStyle name="SAPBEXHLevel0X 3 8 2 4 3" xfId="29315" xr:uid="{EA915E2C-C770-4783-A747-4663A750F3F7}"/>
    <cellStyle name="SAPBEXHLevel0X 3 8 2 5" xfId="8328" xr:uid="{BB55F04C-9DBF-4483-8B5C-8104E58E57ED}"/>
    <cellStyle name="SAPBEXHLevel0X 3 8 2 5 2" xfId="19783" xr:uid="{0318E1E9-BEB6-4635-90ED-5FE4BD96010F}"/>
    <cellStyle name="SAPBEXHLevel0X 3 8 2 5 3" xfId="31868" xr:uid="{F6CD507A-BD7D-4570-9A7B-65E694B29F4E}"/>
    <cellStyle name="SAPBEXHLevel0X 3 8 2 6" xfId="8061" xr:uid="{4C22BF5A-5D82-4A9C-A0C0-6A6380405169}"/>
    <cellStyle name="SAPBEXHLevel0X 3 8 2 6 2" xfId="19516" xr:uid="{24236D44-9C8D-4A3C-A297-13F0623D4515}"/>
    <cellStyle name="SAPBEXHLevel0X 3 8 2 6 3" xfId="31601" xr:uid="{DBE04C81-AC81-4D51-9309-B006DFBFE478}"/>
    <cellStyle name="SAPBEXHLevel0X 3 8 2 7" xfId="24883" xr:uid="{F554393D-D88E-4580-B34B-366AB2154913}"/>
    <cellStyle name="SAPBEXHLevel0X 3 8 2 7 2" xfId="35853" xr:uid="{741594AA-A3D8-48F6-AA83-5B52B62A8354}"/>
    <cellStyle name="SAPBEXHLevel0X 3 8 2 8" xfId="14724" xr:uid="{641254EC-522A-4D75-A148-21BBF097575C}"/>
    <cellStyle name="SAPBEXHLevel0X 3 8 2 9" xfId="28237" xr:uid="{F94105A0-C605-4092-BE6D-D9714055C79F}"/>
    <cellStyle name="SAPBEXHLevel0X 3 8 3" xfId="3164" xr:uid="{817045A9-B643-456A-A250-A212C7E85839}"/>
    <cellStyle name="SAPBEXHLevel0X 3 8 3 10" xfId="37852" xr:uid="{1A852087-D70E-478F-8968-AB00161DBBEF}"/>
    <cellStyle name="SAPBEXHLevel0X 3 8 3 2" xfId="7325" xr:uid="{00E00CBB-7B94-4150-9278-CBD09BA5F645}"/>
    <cellStyle name="SAPBEXHLevel0X 3 8 3 2 2" xfId="10725" xr:uid="{78A80509-5627-4315-9F7C-6445EB7E2F6C}"/>
    <cellStyle name="SAPBEXHLevel0X 3 8 3 2 2 2" xfId="22180" xr:uid="{2900C9D9-426B-430D-A09F-D943DD3C5149}"/>
    <cellStyle name="SAPBEXHLevel0X 3 8 3 2 2 3" xfId="34264" xr:uid="{D925B618-E735-4AF3-82A2-AC9BCB36DC7B}"/>
    <cellStyle name="SAPBEXHLevel0X 3 8 3 2 3" xfId="12109" xr:uid="{43C349C8-902C-42E9-B605-8DE33AE36C7E}"/>
    <cellStyle name="SAPBEXHLevel0X 3 8 3 2 3 2" xfId="23564" xr:uid="{B9EC329F-FB58-47EE-8482-753A4CC48C9F}"/>
    <cellStyle name="SAPBEXHLevel0X 3 8 3 2 3 3" xfId="35148" xr:uid="{7D8A4CD7-3185-43D0-8CDA-49BC3961A3E4}"/>
    <cellStyle name="SAPBEXHLevel0X 3 8 3 2 4" xfId="27041" xr:uid="{86E126F8-61A4-47C2-A922-B839DEC0DAFD}"/>
    <cellStyle name="SAPBEXHLevel0X 3 8 3 2 4 2" xfId="37410" xr:uid="{D334E2AC-9D31-4BF3-A9E9-D32C43669FE5}"/>
    <cellStyle name="SAPBEXHLevel0X 3 8 3 2 5" xfId="18843" xr:uid="{BC6304A3-258B-42BD-8327-17212436B484}"/>
    <cellStyle name="SAPBEXHLevel0X 3 8 3 2 6" xfId="31082" xr:uid="{00DAA67B-D575-4D29-B509-F14DA05104EB}"/>
    <cellStyle name="SAPBEXHLevel0X 3 8 3 2 7" xfId="28611" xr:uid="{1161636C-FFBE-4D90-A86D-B21DEA8740F2}"/>
    <cellStyle name="SAPBEXHLevel0X 3 8 3 3" xfId="5893" xr:uid="{8BEB072D-C5E2-4ECF-9B2D-A36EADD9ABCB}"/>
    <cellStyle name="SAPBEXHLevel0X 3 8 3 3 2" xfId="9153" xr:uid="{10299534-929B-4FC8-A2B3-C1CE0D1A8A3B}"/>
    <cellStyle name="SAPBEXHLevel0X 3 8 3 3 2 2" xfId="20608" xr:uid="{59DFE9DC-8462-4A5D-BEFF-8B1D6EBA983E}"/>
    <cellStyle name="SAPBEXHLevel0X 3 8 3 3 2 3" xfId="32693" xr:uid="{8C6BB699-5357-4322-A511-5463B64B98D8}"/>
    <cellStyle name="SAPBEXHLevel0X 3 8 3 3 3" xfId="8407" xr:uid="{A6EE8308-EEFA-406A-8803-B913701CDADA}"/>
    <cellStyle name="SAPBEXHLevel0X 3 8 3 3 3 2" xfId="19862" xr:uid="{5AF964A6-E3AE-4DC7-B59B-9542D6627487}"/>
    <cellStyle name="SAPBEXHLevel0X 3 8 3 3 3 3" xfId="31947" xr:uid="{0DDC7A7B-E1FA-4982-8FEB-BF2115D106BE}"/>
    <cellStyle name="SAPBEXHLevel0X 3 8 3 3 4" xfId="25855" xr:uid="{F05C6BD0-4BA5-4870-AFB2-D8ACA5C363BE}"/>
    <cellStyle name="SAPBEXHLevel0X 3 8 3 3 4 2" xfId="36570" xr:uid="{04EC649B-3304-4F91-BD3A-CD0632AAD8C2}"/>
    <cellStyle name="SAPBEXHLevel0X 3 8 3 3 5" xfId="17616" xr:uid="{9853ED8D-3D0E-4BBE-9037-DD6FDF45C2A4}"/>
    <cellStyle name="SAPBEXHLevel0X 3 8 3 3 6" xfId="30111" xr:uid="{F13F2048-8C61-4DE7-82DC-C3CECA57E8EF}"/>
    <cellStyle name="SAPBEXHLevel0X 3 8 3 3 7" xfId="13991" xr:uid="{50765E63-4BD0-4B00-90CF-3BA1F9239771}"/>
    <cellStyle name="SAPBEXHLevel0X 3 8 3 3 8" xfId="28157" xr:uid="{E2C77F0A-9582-4647-BF97-1FBC474E303D}"/>
    <cellStyle name="SAPBEXHLevel0X 3 8 3 4" xfId="5057" xr:uid="{2CF04D5F-31FF-41EF-BBE5-41518C1C73D6}"/>
    <cellStyle name="SAPBEXHLevel0X 3 8 3 4 2" xfId="16841" xr:uid="{85BBD48D-E9A5-4DAA-B2A5-EE80CEF6B01D}"/>
    <cellStyle name="SAPBEXHLevel0X 3 8 3 4 3" xfId="29489" xr:uid="{EAC2AD64-EF54-4D9C-AB0D-2DA10543295A}"/>
    <cellStyle name="SAPBEXHLevel0X 3 8 3 5" xfId="8522" xr:uid="{D05A14D2-1705-4643-9977-2277F86EA2AF}"/>
    <cellStyle name="SAPBEXHLevel0X 3 8 3 5 2" xfId="19977" xr:uid="{098A9EE4-0A98-4DF9-9108-F4C367AC1FC9}"/>
    <cellStyle name="SAPBEXHLevel0X 3 8 3 5 3" xfId="32062" xr:uid="{22AE093F-99D9-457E-936D-878BAB0CEE8F}"/>
    <cellStyle name="SAPBEXHLevel0X 3 8 3 6" xfId="9421" xr:uid="{D05B1821-515E-4DAB-896D-85F98EAA6028}"/>
    <cellStyle name="SAPBEXHLevel0X 3 8 3 6 2" xfId="20876" xr:uid="{555901BB-0D5B-4ABE-9ABF-7DFDCDF046E5}"/>
    <cellStyle name="SAPBEXHLevel0X 3 8 3 6 3" xfId="32961" xr:uid="{02B1B79E-2685-482D-91FB-04CCB9821F9C}"/>
    <cellStyle name="SAPBEXHLevel0X 3 8 3 7" xfId="25116" xr:uid="{652FC20B-1676-400E-B835-0CEDE72F3A41}"/>
    <cellStyle name="SAPBEXHLevel0X 3 8 3 7 2" xfId="36028" xr:uid="{91B64908-61C9-42FB-BE98-581559CB1DDC}"/>
    <cellStyle name="SAPBEXHLevel0X 3 8 3 8" xfId="14957" xr:uid="{97896CD8-6F05-4CCE-B26E-25E727EA8B0A}"/>
    <cellStyle name="SAPBEXHLevel0X 3 8 3 9" xfId="28405" xr:uid="{A980F06F-4686-4701-BCB7-DF866CE7D8C1}"/>
    <cellStyle name="SAPBEXHLevel0X 3 8 4" xfId="2985" xr:uid="{72015BF4-C330-4AE5-9A10-474D118A6F15}"/>
    <cellStyle name="SAPBEXHLevel0X 3 8 4 10" xfId="13976" xr:uid="{54DC8C2B-05CE-4D2F-8838-7CD8E9039536}"/>
    <cellStyle name="SAPBEXHLevel0X 3 8 4 2" xfId="7582" xr:uid="{E75973CC-B929-4C2F-9EBD-CD7E482F93AE}"/>
    <cellStyle name="SAPBEXHLevel0X 3 8 4 2 2" xfId="10893" xr:uid="{A6E23EBA-2B6F-4F1F-B01F-42B1E9BACDFA}"/>
    <cellStyle name="SAPBEXHLevel0X 3 8 4 2 2 2" xfId="22348" xr:uid="{13DB42C3-7DFD-46EF-9B86-542BC1462200}"/>
    <cellStyle name="SAPBEXHLevel0X 3 8 4 2 2 3" xfId="34432" xr:uid="{1E9D75E1-9B13-4B2A-AE90-293EE6767AD8}"/>
    <cellStyle name="SAPBEXHLevel0X 3 8 4 2 3" xfId="12366" xr:uid="{E936838A-B790-4D6B-B046-F97C2B26586C}"/>
    <cellStyle name="SAPBEXHLevel0X 3 8 4 2 3 2" xfId="23821" xr:uid="{2BE84890-67DD-4FF6-8555-D1C4EA9DD60A}"/>
    <cellStyle name="SAPBEXHLevel0X 3 8 4 2 3 3" xfId="35336" xr:uid="{57FA6A11-468A-4015-BF7C-69E26F4FC0E9}"/>
    <cellStyle name="SAPBEXHLevel0X 3 8 4 2 4" xfId="27298" xr:uid="{B4CE0A0F-5F8B-4B43-B76B-66CA61BE4AC5}"/>
    <cellStyle name="SAPBEXHLevel0X 3 8 4 2 4 2" xfId="37597" xr:uid="{1E5EFDD1-F663-49F7-8023-E061DC539CE6}"/>
    <cellStyle name="SAPBEXHLevel0X 3 8 4 2 5" xfId="19100" xr:uid="{022740C0-9F3B-41D7-9E4A-0DDD6AA26020}"/>
    <cellStyle name="SAPBEXHLevel0X 3 8 4 2 6" xfId="31269" xr:uid="{2CDF0EB6-1130-4F91-989A-0F0D8393A9CA}"/>
    <cellStyle name="SAPBEXHLevel0X 3 8 4 2 7" xfId="29887" xr:uid="{D81685AA-62B9-4C79-BD31-EDC615FA0AA0}"/>
    <cellStyle name="SAPBEXHLevel0X 3 8 4 3" xfId="6151" xr:uid="{6532741A-E645-40F9-A534-5AD4AFA18635}"/>
    <cellStyle name="SAPBEXHLevel0X 3 8 4 3 2" xfId="9367" xr:uid="{CBE21E11-2231-4A5E-B4B6-ADD60F592293}"/>
    <cellStyle name="SAPBEXHLevel0X 3 8 4 3 2 2" xfId="20822" xr:uid="{AEDD0B16-D972-4588-A56C-10AED64902F1}"/>
    <cellStyle name="SAPBEXHLevel0X 3 8 4 3 2 3" xfId="32907" xr:uid="{3A7F97ED-EAB8-4382-BA3E-63E332516988}"/>
    <cellStyle name="SAPBEXHLevel0X 3 8 4 3 3" xfId="10016" xr:uid="{1BAF6E03-0EDF-4882-B05A-688CC78ADC56}"/>
    <cellStyle name="SAPBEXHLevel0X 3 8 4 3 3 2" xfId="21471" xr:uid="{A8F2F327-7297-47D4-99E8-A03D79B7789D}"/>
    <cellStyle name="SAPBEXHLevel0X 3 8 4 3 3 3" xfId="33555" xr:uid="{C188CA24-3D3E-4344-93EB-5E0AA721D125}"/>
    <cellStyle name="SAPBEXHLevel0X 3 8 4 3 4" xfId="26112" xr:uid="{4E83CEED-A682-409D-B00E-DA32AF296F95}"/>
    <cellStyle name="SAPBEXHLevel0X 3 8 4 3 4 2" xfId="36755" xr:uid="{5AA02BB3-AD55-44C9-8CE5-C3CD16CBB11B}"/>
    <cellStyle name="SAPBEXHLevel0X 3 8 4 3 5" xfId="17873" xr:uid="{26B8A130-4418-44B7-847F-27FE88A6E66D}"/>
    <cellStyle name="SAPBEXHLevel0X 3 8 4 3 6" xfId="30299" xr:uid="{92EF742C-C58E-45D0-841B-EA6099EB9AB1}"/>
    <cellStyle name="SAPBEXHLevel0X 3 8 4 3 7" xfId="31441" xr:uid="{69D16A55-AAE3-4976-BE62-20B0FC6F4D0F}"/>
    <cellStyle name="SAPBEXHLevel0X 3 8 4 3 8" xfId="13765" xr:uid="{97C1FA10-1AB3-4F3A-90AC-2DFE0D8A1E65}"/>
    <cellStyle name="SAPBEXHLevel0X 3 8 4 4" xfId="4878" xr:uid="{1AD32C3E-6E44-4C35-A869-443F2D8B993D}"/>
    <cellStyle name="SAPBEXHLevel0X 3 8 4 4 2" xfId="16662" xr:uid="{820E3A91-E0CE-4E79-B3D4-F97555B834AD}"/>
    <cellStyle name="SAPBEXHLevel0X 3 8 4 4 3" xfId="29369" xr:uid="{59373ACB-7CF6-478C-BDE2-631EDAB135AD}"/>
    <cellStyle name="SAPBEXHLevel0X 3 8 4 5" xfId="8382" xr:uid="{255321F9-86BB-4729-9D1D-33A349B6432D}"/>
    <cellStyle name="SAPBEXHLevel0X 3 8 4 5 2" xfId="19837" xr:uid="{2552B431-3E22-49A3-8C3B-06C32522CBA9}"/>
    <cellStyle name="SAPBEXHLevel0X 3 8 4 5 3" xfId="31922" xr:uid="{87E408CD-6C05-40E8-8FC0-C14947452428}"/>
    <cellStyle name="SAPBEXHLevel0X 3 8 4 6" xfId="8108" xr:uid="{6AF08493-C44A-442F-98BF-1BB53A5366CB}"/>
    <cellStyle name="SAPBEXHLevel0X 3 8 4 6 2" xfId="19563" xr:uid="{60608924-F948-4A50-92ED-D4FB7BA95680}"/>
    <cellStyle name="SAPBEXHLevel0X 3 8 4 6 3" xfId="31648" xr:uid="{1B8EBEF9-6489-44D6-869E-43F3A77C0154}"/>
    <cellStyle name="SAPBEXHLevel0X 3 8 4 7" xfId="24937" xr:uid="{F94D6D4C-F052-4D72-B354-AA012417EB0A}"/>
    <cellStyle name="SAPBEXHLevel0X 3 8 4 7 2" xfId="35907" xr:uid="{A661BFAC-13C1-49DA-8F54-DC8274AAD175}"/>
    <cellStyle name="SAPBEXHLevel0X 3 8 4 8" xfId="14778" xr:uid="{785FCEAF-AAAE-4F3F-AEFB-C7ABC069165A}"/>
    <cellStyle name="SAPBEXHLevel0X 3 8 4 9" xfId="28291" xr:uid="{B8D9C583-DDC2-41BB-A03C-C62A94978452}"/>
    <cellStyle name="SAPBEXHLevel0X 3 8 5" xfId="3399" xr:uid="{38DA53DA-FCF7-4BD0-A006-A9A9CF630E04}"/>
    <cellStyle name="SAPBEXHLevel0X 3 8 5 10" xfId="13953" xr:uid="{FA19BD3C-4A1B-4740-9E44-AF39002BDEE1}"/>
    <cellStyle name="SAPBEXHLevel0X 3 8 5 2" xfId="7766" xr:uid="{94C08E49-371B-4E25-ABC2-28C6B963EBF5}"/>
    <cellStyle name="SAPBEXHLevel0X 3 8 5 2 2" xfId="10980" xr:uid="{C2E20B12-D415-4A8C-8E34-00131D628D34}"/>
    <cellStyle name="SAPBEXHLevel0X 3 8 5 2 2 2" xfId="22435" xr:uid="{EEE2824B-3400-4BA6-B916-49121666029E}"/>
    <cellStyle name="SAPBEXHLevel0X 3 8 5 2 2 3" xfId="34519" xr:uid="{0BC4EEEE-53BC-4D7A-B181-AA300AA4C10D}"/>
    <cellStyle name="SAPBEXHLevel0X 3 8 5 2 3" xfId="12541" xr:uid="{8F338638-8F9D-43E9-8338-594EB59B39E4}"/>
    <cellStyle name="SAPBEXHLevel0X 3 8 5 2 3 2" xfId="23996" xr:uid="{F63FD455-B099-49F7-BA20-47A19D34FA93}"/>
    <cellStyle name="SAPBEXHLevel0X 3 8 5 2 3 3" xfId="35449" xr:uid="{AE149A73-C69E-4A67-A9EC-637E6670293B}"/>
    <cellStyle name="SAPBEXHLevel0X 3 8 5 2 4" xfId="27473" xr:uid="{A02CF664-EFE9-4546-BB34-9D21D148E387}"/>
    <cellStyle name="SAPBEXHLevel0X 3 8 5 2 4 2" xfId="37708" xr:uid="{426525FD-3BBF-4644-82CC-34297C996131}"/>
    <cellStyle name="SAPBEXHLevel0X 3 8 5 2 5" xfId="19277" xr:uid="{F1200483-64AD-4960-AE65-005130F1947A}"/>
    <cellStyle name="SAPBEXHLevel0X 3 8 5 2 6" xfId="31391" xr:uid="{80CAF783-0407-440B-8282-54C246443B74}"/>
    <cellStyle name="SAPBEXHLevel0X 3 8 5 2 7" xfId="30606" xr:uid="{463AC1EF-8B9E-4D9D-8937-A1E19D28CD0C}"/>
    <cellStyle name="SAPBEXHLevel0X 3 8 5 3" xfId="6335" xr:uid="{65B876D2-6D62-4F0F-9E25-41B23B9216ED}"/>
    <cellStyle name="SAPBEXHLevel0X 3 8 5 3 2" xfId="9503" xr:uid="{714CA5BA-063B-42CA-899F-A239DD45200F}"/>
    <cellStyle name="SAPBEXHLevel0X 3 8 5 3 2 2" xfId="20958" xr:uid="{4B1FC6E3-41F1-4525-943D-0E5F4EC56B8B}"/>
    <cellStyle name="SAPBEXHLevel0X 3 8 5 3 2 3" xfId="33043" xr:uid="{B346A519-3169-4767-9982-C0DBD1E66B13}"/>
    <cellStyle name="SAPBEXHLevel0X 3 8 5 3 3" xfId="4136" xr:uid="{BDD8BAB1-877D-47F8-8A57-68F38581AD08}"/>
    <cellStyle name="SAPBEXHLevel0X 3 8 5 3 3 2" xfId="15921" xr:uid="{F92051F9-4ADD-4DB1-8403-90E97C2D4529}"/>
    <cellStyle name="SAPBEXHLevel0X 3 8 5 3 3 3" xfId="28966" xr:uid="{031E458E-6628-482A-AB70-A3556EE0E096}"/>
    <cellStyle name="SAPBEXHLevel0X 3 8 5 3 4" xfId="26287" xr:uid="{4FFAC7B8-D145-497A-973B-CD20F94D1C4F}"/>
    <cellStyle name="SAPBEXHLevel0X 3 8 5 3 4 2" xfId="36867" xr:uid="{C972CF12-6919-4572-A7A3-5FE93AD7870F}"/>
    <cellStyle name="SAPBEXHLevel0X 3 8 5 3 5" xfId="18052" xr:uid="{F39786CF-F72C-4778-A1C4-0ADBAD892D6F}"/>
    <cellStyle name="SAPBEXHLevel0X 3 8 5 3 6" xfId="30424" xr:uid="{A23916CE-6934-4CF6-9631-ACD1A05E3050}"/>
    <cellStyle name="SAPBEXHLevel0X 3 8 5 3 7" xfId="35521" xr:uid="{51808852-265D-4A9A-AA94-30ACA56AC936}"/>
    <cellStyle name="SAPBEXHLevel0X 3 8 5 3 8" xfId="13957" xr:uid="{C683173E-6233-469F-A463-6034F2163D7F}"/>
    <cellStyle name="SAPBEXHLevel0X 3 8 5 4" xfId="5289" xr:uid="{A060F3F6-3977-43C7-96EC-0D1B0DAE1370}"/>
    <cellStyle name="SAPBEXHLevel0X 3 8 5 4 2" xfId="17073" xr:uid="{CA53D0DB-16E5-4C09-A21C-8C60DD18996F}"/>
    <cellStyle name="SAPBEXHLevel0X 3 8 5 4 3" xfId="29656" xr:uid="{D81A73E6-2027-4FF5-85D5-7765022E0D71}"/>
    <cellStyle name="SAPBEXHLevel0X 3 8 5 5" xfId="8716" xr:uid="{41B524FD-08D2-43CB-9E1A-6DC1FD7290C7}"/>
    <cellStyle name="SAPBEXHLevel0X 3 8 5 5 2" xfId="20171" xr:uid="{3CE13842-DA55-479C-8959-05437B985BFA}"/>
    <cellStyle name="SAPBEXHLevel0X 3 8 5 5 3" xfId="32256" xr:uid="{98D11B09-C09C-42C6-85DD-4C21DC1F82F4}"/>
    <cellStyle name="SAPBEXHLevel0X 3 8 5 6" xfId="9248" xr:uid="{07E72864-BAA9-4638-B137-A09C033F302B}"/>
    <cellStyle name="SAPBEXHLevel0X 3 8 5 6 2" xfId="20703" xr:uid="{1362338C-BF7F-43E9-A425-FD43D0A4495F}"/>
    <cellStyle name="SAPBEXHLevel0X 3 8 5 6 3" xfId="32788" xr:uid="{5F501C69-7C3E-4C10-80F4-82657C825411}"/>
    <cellStyle name="SAPBEXHLevel0X 3 8 5 7" xfId="25348" xr:uid="{C4495077-C34B-496B-861F-0D059DD97333}"/>
    <cellStyle name="SAPBEXHLevel0X 3 8 5 7 2" xfId="36194" xr:uid="{31158D34-0B9E-4CB6-8B2E-CBB27F4884F2}"/>
    <cellStyle name="SAPBEXHLevel0X 3 8 5 8" xfId="15190" xr:uid="{442FAB72-AC50-40D2-AB0B-38A7F20C0BD5}"/>
    <cellStyle name="SAPBEXHLevel0X 3 8 5 9" xfId="28573" xr:uid="{3FF296E9-51B5-404F-8B35-85519F0D44C4}"/>
    <cellStyle name="SAPBEXHLevel0X 3 8 6" xfId="6080" xr:uid="{DBE56CBC-DDA8-43AA-8CDB-20300B04E59F}"/>
    <cellStyle name="SAPBEXHLevel0X 3 8 6 2" xfId="7511" xr:uid="{A55127B9-4EBF-470C-96F8-B9ACDF01ED56}"/>
    <cellStyle name="SAPBEXHLevel0X 3 8 6 2 2" xfId="10822" xr:uid="{9D19C99D-B2B0-4248-89E6-31D7CD54A386}"/>
    <cellStyle name="SAPBEXHLevel0X 3 8 6 2 2 2" xfId="22277" xr:uid="{4D2DB3A3-7D89-4D72-8E99-A5A715B6BDB4}"/>
    <cellStyle name="SAPBEXHLevel0X 3 8 6 2 2 3" xfId="34361" xr:uid="{C9E4E52B-34BB-456B-85DE-98E87C54FA43}"/>
    <cellStyle name="SAPBEXHLevel0X 3 8 6 2 3" xfId="12295" xr:uid="{DAE87CCE-035A-4B33-86F8-5CA401DD5F59}"/>
    <cellStyle name="SAPBEXHLevel0X 3 8 6 2 3 2" xfId="23750" xr:uid="{2C7EAED7-0630-4B41-8843-192416530513}"/>
    <cellStyle name="SAPBEXHLevel0X 3 8 6 2 3 3" xfId="35265" xr:uid="{38FDEE2F-671C-4AB2-AFC2-53504CC3F4ED}"/>
    <cellStyle name="SAPBEXHLevel0X 3 8 6 2 4" xfId="27227" xr:uid="{0ADB8C1B-94C8-4431-BAC2-6CAFC1A32B05}"/>
    <cellStyle name="SAPBEXHLevel0X 3 8 6 2 4 2" xfId="37526" xr:uid="{F26103B8-0F4A-44F7-A448-0281839BC42B}"/>
    <cellStyle name="SAPBEXHLevel0X 3 8 6 2 5" xfId="19029" xr:uid="{72C17F0B-69EF-469E-9EB9-2BD7B94375B8}"/>
    <cellStyle name="SAPBEXHLevel0X 3 8 6 2 6" xfId="31198" xr:uid="{B861CE82-CA38-462F-92CA-8F90B301AE66}"/>
    <cellStyle name="SAPBEXHLevel0X 3 8 6 2 7" xfId="37835" xr:uid="{E07E0739-2DF2-41FC-9341-D3412D943C77}"/>
    <cellStyle name="SAPBEXHLevel0X 3 8 6 3" xfId="9296" xr:uid="{AE3F8E28-831C-41E1-9ADE-9D8279D7DBFE}"/>
    <cellStyle name="SAPBEXHLevel0X 3 8 6 3 2" xfId="20751" xr:uid="{0455CF12-393E-4739-BDD7-6926B68449E8}"/>
    <cellStyle name="SAPBEXHLevel0X 3 8 6 3 3" xfId="32836" xr:uid="{AD592B8C-B5E3-4E8B-B39D-4E22B1390163}"/>
    <cellStyle name="SAPBEXHLevel0X 3 8 6 4" xfId="8172" xr:uid="{2055548E-39EC-4AA2-A5B5-7B3AD5600F96}"/>
    <cellStyle name="SAPBEXHLevel0X 3 8 6 4 2" xfId="19627" xr:uid="{3502C09C-EA63-41B1-8316-80A524C344A8}"/>
    <cellStyle name="SAPBEXHLevel0X 3 8 6 4 3" xfId="31712" xr:uid="{10B41E93-CB4A-4564-9742-42BD025929CF}"/>
    <cellStyle name="SAPBEXHLevel0X 3 8 6 5" xfId="26041" xr:uid="{9E29245E-6323-4C39-91B4-4F4508D3B446}"/>
    <cellStyle name="SAPBEXHLevel0X 3 8 6 5 2" xfId="36684" xr:uid="{80BE7489-49D6-4E69-B057-CAD20727AAEF}"/>
    <cellStyle name="SAPBEXHLevel0X 3 8 6 6" xfId="17802" xr:uid="{04984CC2-94AE-44D6-B797-2FFBF54E71FE}"/>
    <cellStyle name="SAPBEXHLevel0X 3 8 6 7" xfId="30228" xr:uid="{3F8913E1-2469-453C-9A16-A223540B4F5B}"/>
    <cellStyle name="SAPBEXHLevel0X 3 8 6 8" xfId="18120" xr:uid="{37530C39-DB52-4AD5-A981-0A96DB1EAAD9}"/>
    <cellStyle name="SAPBEXHLevel0X 3 8 7" xfId="6729" xr:uid="{F23D15FC-A90B-483B-A3DC-8DFA620367E8}"/>
    <cellStyle name="SAPBEXHLevel0X 3 8 7 2" xfId="10443" xr:uid="{29487601-5884-4541-A2D9-BBB8533C6847}"/>
    <cellStyle name="SAPBEXHLevel0X 3 8 7 2 2" xfId="21898" xr:uid="{0128FFA7-1CDA-4DFA-919F-6ECA1572D29D}"/>
    <cellStyle name="SAPBEXHLevel0X 3 8 7 2 3" xfId="33982" xr:uid="{0B2DD1BC-FF2D-4993-A5E0-2C95CD1CB2DE}"/>
    <cellStyle name="SAPBEXHLevel0X 3 8 7 3" xfId="11624" xr:uid="{894F97C7-C490-46EA-975A-9377DF8B1491}"/>
    <cellStyle name="SAPBEXHLevel0X 3 8 7 3 2" xfId="23079" xr:uid="{A057C964-15A0-43B8-A064-E028631C1BE5}"/>
    <cellStyle name="SAPBEXHLevel0X 3 8 7 3 3" xfId="34809" xr:uid="{8C14D917-8DEF-46C6-8DF1-6F9E46D0F52D}"/>
    <cellStyle name="SAPBEXHLevel0X 3 8 7 4" xfId="26489" xr:uid="{83678CBF-615C-4CE4-9688-3E1104DA2D05}"/>
    <cellStyle name="SAPBEXHLevel0X 3 8 7 4 2" xfId="36999" xr:uid="{11CB9E0F-3C4C-45F0-B83B-EC5C40C3CF53}"/>
    <cellStyle name="SAPBEXHLevel0X 3 8 7 5" xfId="18316" xr:uid="{DE765C43-C421-41F2-909F-01AFB31E4B9C}"/>
    <cellStyle name="SAPBEXHLevel0X 3 8 7 6" xfId="30647" xr:uid="{94BA23A5-61B8-4A8D-B7DE-5100E85DC6E0}"/>
    <cellStyle name="SAPBEXHLevel0X 3 8 7 7" xfId="18113" xr:uid="{B8181078-12B4-4D76-B94E-62B6DEE05C2F}"/>
    <cellStyle name="SAPBEXHLevel0X 3 8 8" xfId="5507" xr:uid="{3B1846A4-2A5B-4F12-97D7-5454B39D0321}"/>
    <cellStyle name="SAPBEXHLevel0X 3 8 8 2" xfId="8838" xr:uid="{E137FF9A-A6F9-472B-8E59-01DFB1C21E69}"/>
    <cellStyle name="SAPBEXHLevel0X 3 8 8 2 2" xfId="20293" xr:uid="{C0F64CF8-2F6C-4BE9-B1CB-700D2F3A7A4B}"/>
    <cellStyle name="SAPBEXHLevel0X 3 8 8 2 3" xfId="32378" xr:uid="{9E0E5483-E3FA-44D3-ABF8-CB297F57A156}"/>
    <cellStyle name="SAPBEXHLevel0X 3 8 8 3" xfId="8238" xr:uid="{86AFA2C4-845A-4A7A-8877-69B953E7DF78}"/>
    <cellStyle name="SAPBEXHLevel0X 3 8 8 3 2" xfId="19693" xr:uid="{0EFEAD8D-5A6C-4265-8D7E-B21994A89ABF}"/>
    <cellStyle name="SAPBEXHLevel0X 3 8 8 3 3" xfId="31778" xr:uid="{B3514E44-059E-461A-90E1-5E9ECF8B1678}"/>
    <cellStyle name="SAPBEXHLevel0X 3 8 8 4" xfId="25566" xr:uid="{22CD0393-7408-400D-ADE4-745B120EA3EF}"/>
    <cellStyle name="SAPBEXHLevel0X 3 8 8 4 2" xfId="36351" xr:uid="{9029E0CF-7535-4019-A5F6-C0075EB9E324}"/>
    <cellStyle name="SAPBEXHLevel0X 3 8 8 5" xfId="17291" xr:uid="{6B7FB004-A438-4063-960D-69608F26DFBC}"/>
    <cellStyle name="SAPBEXHLevel0X 3 8 8 6" xfId="29807" xr:uid="{598F9459-072C-4FAE-9A67-FAAE007C77E4}"/>
    <cellStyle name="SAPBEXHLevel0X 3 8 8 7" xfId="36832" xr:uid="{4D2BCDBC-42E4-40E5-BDB1-EB30F6486A8E}"/>
    <cellStyle name="SAPBEXHLevel0X 3 8 8 8" xfId="13912" xr:uid="{F6F714AB-6EFE-4770-99DC-423D50E49E89}"/>
    <cellStyle name="SAPBEXHLevel0X 3 8 9" xfId="4227" xr:uid="{88070727-129D-453C-B538-F46DCB8945A3}"/>
    <cellStyle name="SAPBEXHLevel0X 3 8 9 2" xfId="16012" xr:uid="{48503A0E-5EB5-4092-B662-8FF4DE1E9B9A}"/>
    <cellStyle name="SAPBEXHLevel0X 3 8 9 3" xfId="29057" xr:uid="{AE802FBD-B528-483B-A04F-E19A1EB869F2}"/>
    <cellStyle name="SAPBEXHLevel0X 3 9" xfId="2938" xr:uid="{C35F62BD-4244-4A64-9B71-759FABB29365}"/>
    <cellStyle name="SAPBEXHLevel0X 3 9 10" xfId="18176" xr:uid="{D0A93AA8-9C73-4555-A427-D946429E8F81}"/>
    <cellStyle name="SAPBEXHLevel0X 3 9 2" xfId="7207" xr:uid="{FFB6C5EB-307C-4374-A4C7-FDA34AFCF3B7}"/>
    <cellStyle name="SAPBEXHLevel0X 3 9 2 2" xfId="10610" xr:uid="{6EA7B5C7-8B63-4F6F-8D0E-12994CDE3405}"/>
    <cellStyle name="SAPBEXHLevel0X 3 9 2 2 2" xfId="22065" xr:uid="{6C917DCA-285F-47FA-AFA3-8EB4143F56B2}"/>
    <cellStyle name="SAPBEXHLevel0X 3 9 2 2 3" xfId="34149" xr:uid="{6167B810-2EC7-4F7A-BA27-87BDACA9E475}"/>
    <cellStyle name="SAPBEXHLevel0X 3 9 2 3" xfId="12006" xr:uid="{4F1E706F-D0C9-4FAB-BFE4-5C534FE58B06}"/>
    <cellStyle name="SAPBEXHLevel0X 3 9 2 3 2" xfId="23461" xr:uid="{F2E476CE-37B8-4D2D-8E63-B81DC5F5E40B}"/>
    <cellStyle name="SAPBEXHLevel0X 3 9 2 3 3" xfId="35047" xr:uid="{3B2E9EDE-64CD-47CC-B53A-3BDC86695803}"/>
    <cellStyle name="SAPBEXHLevel0X 3 9 2 4" xfId="26923" xr:uid="{35379D92-BB80-42FF-83E7-FCDDBDCF1863}"/>
    <cellStyle name="SAPBEXHLevel0X 3 9 2 4 2" xfId="37294" xr:uid="{BAE7306F-4D1E-4D8B-A05E-E42C1E8B5226}"/>
    <cellStyle name="SAPBEXHLevel0X 3 9 2 5" xfId="18735" xr:uid="{671DD8BD-C77D-4A6D-BFC9-BDDF4AAE4232}"/>
    <cellStyle name="SAPBEXHLevel0X 3 9 2 6" xfId="30966" xr:uid="{703D0D16-01FD-42AA-95BA-FEF63FE488C6}"/>
    <cellStyle name="SAPBEXHLevel0X 3 9 2 7" xfId="14050" xr:uid="{392CE8C6-BBEF-4D12-9F77-9356A8C70F13}"/>
    <cellStyle name="SAPBEXHLevel0X 3 9 3" xfId="5774" xr:uid="{CCBC3D11-BE61-4015-82D2-FBB80A55754F}"/>
    <cellStyle name="SAPBEXHLevel0X 3 9 3 2" xfId="9036" xr:uid="{8FCB59B4-CB11-400F-A383-484814DB95DB}"/>
    <cellStyle name="SAPBEXHLevel0X 3 9 3 2 2" xfId="20491" xr:uid="{50AF41D8-F71B-4615-ACDB-E2C0E7772B46}"/>
    <cellStyle name="SAPBEXHLevel0X 3 9 3 2 3" xfId="32576" xr:uid="{B02B84A0-9316-48DE-A127-D86337D7EF85}"/>
    <cellStyle name="SAPBEXHLevel0X 3 9 3 3" xfId="4085" xr:uid="{446B82B6-244F-4876-BFCB-B93BFAFF579D}"/>
    <cellStyle name="SAPBEXHLevel0X 3 9 3 3 2" xfId="15870" xr:uid="{C2EBE340-BDC6-4BCF-B6E7-192899E1B866}"/>
    <cellStyle name="SAPBEXHLevel0X 3 9 3 3 3" xfId="28915" xr:uid="{08F27F7C-734E-4029-B781-EA90462E7576}"/>
    <cellStyle name="SAPBEXHLevel0X 3 9 3 4" xfId="25752" xr:uid="{80356C04-9E28-4318-8908-0AD782A00EB9}"/>
    <cellStyle name="SAPBEXHLevel0X 3 9 3 4 2" xfId="36468" xr:uid="{C809F85D-ED0C-4E17-8F45-14ABB01E623F}"/>
    <cellStyle name="SAPBEXHLevel0X 3 9 3 5" xfId="17509" xr:uid="{3FF45CF6-A6C9-4E57-8CD5-4E3BE7BC891A}"/>
    <cellStyle name="SAPBEXHLevel0X 3 9 3 6" xfId="29994" xr:uid="{4673F64C-9B82-4EA1-808E-EDE17FF2DEED}"/>
    <cellStyle name="SAPBEXHLevel0X 3 9 3 7" xfId="35503" xr:uid="{50BECC55-D048-44CF-92D7-0E57CF7B8732}"/>
    <cellStyle name="SAPBEXHLevel0X 3 9 3 8" xfId="29208" xr:uid="{F537138D-1440-46F1-8E3B-8F7C529842ED}"/>
    <cellStyle name="SAPBEXHLevel0X 3 9 4" xfId="4831" xr:uid="{C6803F88-04C4-4991-BB6C-AAEA28628523}"/>
    <cellStyle name="SAPBEXHLevel0X 3 9 4 2" xfId="16615" xr:uid="{97B0BA42-99EF-44C1-8944-4BD394F82A99}"/>
    <cellStyle name="SAPBEXHLevel0X 3 9 4 3" xfId="29322" xr:uid="{0B7B0B9D-72AC-402E-9816-5C5DB26DF984}"/>
    <cellStyle name="SAPBEXHLevel0X 3 9 5" xfId="8335" xr:uid="{8CC7612E-8FCE-4B95-80DC-2B52DF6078EB}"/>
    <cellStyle name="SAPBEXHLevel0X 3 9 5 2" xfId="19790" xr:uid="{AC8597FF-3616-4F46-A821-A2DEB44EF754}"/>
    <cellStyle name="SAPBEXHLevel0X 3 9 5 3" xfId="31875" xr:uid="{8F939563-B9D7-4E1A-A438-93BD180A7742}"/>
    <cellStyle name="SAPBEXHLevel0X 3 9 6" xfId="8790" xr:uid="{639981FD-66A2-4846-B633-49D17684D994}"/>
    <cellStyle name="SAPBEXHLevel0X 3 9 6 2" xfId="20245" xr:uid="{C60A37A4-01FE-4A43-8FED-C6C23B43F3DD}"/>
    <cellStyle name="SAPBEXHLevel0X 3 9 6 3" xfId="32330" xr:uid="{DF661AC6-5AEA-4438-A7BC-25BBCDE3584C}"/>
    <cellStyle name="SAPBEXHLevel0X 3 9 7" xfId="24890" xr:uid="{7AD1B3A8-B453-48C4-AAAC-85885164BD98}"/>
    <cellStyle name="SAPBEXHLevel0X 3 9 7 2" xfId="35860" xr:uid="{E1676E84-1482-498F-8C52-9449FA863911}"/>
    <cellStyle name="SAPBEXHLevel0X 3 9 8" xfId="14731" xr:uid="{2263C2C9-55D0-40A5-A431-5A527E58764C}"/>
    <cellStyle name="SAPBEXHLevel0X 3 9 9" xfId="28244" xr:uid="{F7E7998E-32EB-4BFC-88EC-7D8F4A4505D1}"/>
    <cellStyle name="SAPBEXHLevel0X 4" xfId="2940" xr:uid="{8D284FCA-8512-4BA7-AC1E-2FCF0CF47C89}"/>
    <cellStyle name="SAPBEXHLevel0X 4 10" xfId="28742" xr:uid="{9F100681-5C60-407F-AF6A-B31538EBB734}"/>
    <cellStyle name="SAPBEXHLevel0X 4 2" xfId="7205" xr:uid="{2221870C-89E6-4473-B3C4-9B9CD456515D}"/>
    <cellStyle name="SAPBEXHLevel0X 4 2 2" xfId="10608" xr:uid="{DC8EC3C4-0888-4D0E-B167-2CD3F36E75EE}"/>
    <cellStyle name="SAPBEXHLevel0X 4 2 2 2" xfId="22063" xr:uid="{6098E60E-554F-46A0-A849-97F0A6EB0A74}"/>
    <cellStyle name="SAPBEXHLevel0X 4 2 2 3" xfId="34147" xr:uid="{C37D7380-3E0A-459F-8676-C7AD44671ED3}"/>
    <cellStyle name="SAPBEXHLevel0X 4 2 3" xfId="12004" xr:uid="{AA01222D-6704-4BC8-A166-AB097963CF17}"/>
    <cellStyle name="SAPBEXHLevel0X 4 2 3 2" xfId="23459" xr:uid="{C302E5B4-2888-4525-ADA0-985219CFC760}"/>
    <cellStyle name="SAPBEXHLevel0X 4 2 3 3" xfId="35045" xr:uid="{5749C619-9AA1-4165-B143-99FD694AE3D6}"/>
    <cellStyle name="SAPBEXHLevel0X 4 2 4" xfId="26921" xr:uid="{F42B6535-6367-4920-8D81-F2B339A2059B}"/>
    <cellStyle name="SAPBEXHLevel0X 4 2 4 2" xfId="37292" xr:uid="{0004A641-E03E-4FBF-9BFB-54022A973D9D}"/>
    <cellStyle name="SAPBEXHLevel0X 4 2 5" xfId="18733" xr:uid="{E8F99E67-6D66-41BB-A4DE-9AEB8052FA71}"/>
    <cellStyle name="SAPBEXHLevel0X 4 2 6" xfId="30964" xr:uid="{1EAD3108-319E-44C8-8A5E-7CF187FE62C1}"/>
    <cellStyle name="SAPBEXHLevel0X 4 2 7" xfId="14063" xr:uid="{124C63C3-C777-4B7D-818F-BDE7108E9214}"/>
    <cellStyle name="SAPBEXHLevel0X 4 3" xfId="5772" xr:uid="{BD677005-92DF-41BB-9E46-4A36E9B79141}"/>
    <cellStyle name="SAPBEXHLevel0X 4 3 2" xfId="9034" xr:uid="{3B22DBB0-76C2-4342-8EB5-5C860081540E}"/>
    <cellStyle name="SAPBEXHLevel0X 4 3 2 2" xfId="20489" xr:uid="{054A280D-BE8C-4DEC-B16E-B4DD405D2F67}"/>
    <cellStyle name="SAPBEXHLevel0X 4 3 2 3" xfId="32574" xr:uid="{EFFE9CF7-826B-43DB-84E3-D57A96073695}"/>
    <cellStyle name="SAPBEXHLevel0X 4 3 3" xfId="4083" xr:uid="{9BEE0844-D43E-4B9A-B59E-86AC46BC95AF}"/>
    <cellStyle name="SAPBEXHLevel0X 4 3 3 2" xfId="15868" xr:uid="{95041C46-EF4C-493D-BD19-C992ECFA1E05}"/>
    <cellStyle name="SAPBEXHLevel0X 4 3 3 3" xfId="28913" xr:uid="{0B565619-0D24-47AB-98C7-57FB6E96F6AF}"/>
    <cellStyle name="SAPBEXHLevel0X 4 3 4" xfId="25750" xr:uid="{8CB1FB39-77FA-4FEE-A6F5-91AB8069F9E7}"/>
    <cellStyle name="SAPBEXHLevel0X 4 3 4 2" xfId="36466" xr:uid="{F1DDB7F6-919A-44A6-BAFE-4CD71CAB23D0}"/>
    <cellStyle name="SAPBEXHLevel0X 4 3 5" xfId="17507" xr:uid="{CD6EB677-40FD-4105-9749-1CB4A6670050}"/>
    <cellStyle name="SAPBEXHLevel0X 4 3 6" xfId="29992" xr:uid="{B94464B3-60C0-4529-ABA2-9A0C96585C72}"/>
    <cellStyle name="SAPBEXHLevel0X 4 3 7" xfId="30479" xr:uid="{CD12FACC-61BA-4070-922E-0A72ECFEB06C}"/>
    <cellStyle name="SAPBEXHLevel0X 4 3 8" xfId="13894" xr:uid="{C599E01A-DBBC-41B6-A9FB-CBB5E1ACBAAF}"/>
    <cellStyle name="SAPBEXHLevel0X 4 4" xfId="4833" xr:uid="{DA9C6B88-3C1A-4C5F-BE44-0391F149EE7C}"/>
    <cellStyle name="SAPBEXHLevel0X 4 4 2" xfId="16617" xr:uid="{D565D943-C04A-43F0-9F8A-CF3729BDA488}"/>
    <cellStyle name="SAPBEXHLevel0X 4 4 3" xfId="29324" xr:uid="{EBC7B0E4-0FF6-4711-A05A-7FC299F32519}"/>
    <cellStyle name="SAPBEXHLevel0X 4 5" xfId="8337" xr:uid="{86FC276D-AC4B-460F-B3D4-FDA89FB17EDB}"/>
    <cellStyle name="SAPBEXHLevel0X 4 5 2" xfId="19792" xr:uid="{F4076A07-5CED-46D5-9AB0-E9F9DACCE1B5}"/>
    <cellStyle name="SAPBEXHLevel0X 4 5 3" xfId="31877" xr:uid="{4D07CE48-2D15-4D21-9236-DBA7B18B4489}"/>
    <cellStyle name="SAPBEXHLevel0X 4 6" xfId="9787" xr:uid="{557C03F1-9749-4657-B074-016D8623085C}"/>
    <cellStyle name="SAPBEXHLevel0X 4 6 2" xfId="21242" xr:uid="{1E3E1987-7644-4BBC-A3A6-36D2D4D9E476}"/>
    <cellStyle name="SAPBEXHLevel0X 4 6 3" xfId="33327" xr:uid="{36C8F9DC-350E-4FD3-BE11-2BB8BA3F774A}"/>
    <cellStyle name="SAPBEXHLevel0X 4 7" xfId="24892" xr:uid="{29292315-F5A4-4162-98F1-55F6C5AE5C33}"/>
    <cellStyle name="SAPBEXHLevel0X 4 7 2" xfId="35862" xr:uid="{14CC8306-0D20-4C92-87E6-3855DE51D454}"/>
    <cellStyle name="SAPBEXHLevel0X 4 8" xfId="14733" xr:uid="{CA4CCD08-DA35-4325-BCC5-21DEFBE1EC53}"/>
    <cellStyle name="SAPBEXHLevel0X 4 9" xfId="28246" xr:uid="{AC7688AD-8896-4287-B141-902364F7D172}"/>
    <cellStyle name="SAPBEXHLevel0X 5" xfId="3371" xr:uid="{F08F4657-7A3B-4AD0-AC2C-F1E3F52F639F}"/>
    <cellStyle name="SAPBEXHLevel0X 5 10" xfId="28627" xr:uid="{29C85459-8F10-477B-BFE5-AC70956CE60C}"/>
    <cellStyle name="SAPBEXHLevel0X 5 2" xfId="7316" xr:uid="{B865C7A8-A241-4BD9-91FA-F020CB6F3542}"/>
    <cellStyle name="SAPBEXHLevel0X 5 2 2" xfId="10716" xr:uid="{DE952C4A-A7F3-465E-A0FE-9A5654D82CF1}"/>
    <cellStyle name="SAPBEXHLevel0X 5 2 2 2" xfId="22171" xr:uid="{4AE62277-53DB-48C7-A604-CA710D71D319}"/>
    <cellStyle name="SAPBEXHLevel0X 5 2 2 3" xfId="34255" xr:uid="{95D65488-F773-4775-B1BB-9A33A5B135BB}"/>
    <cellStyle name="SAPBEXHLevel0X 5 2 3" xfId="12100" xr:uid="{0ABC065D-97E3-49CC-8003-88E59F4F483E}"/>
    <cellStyle name="SAPBEXHLevel0X 5 2 3 2" xfId="23555" xr:uid="{4820FA81-A775-434A-8659-B3F68D642406}"/>
    <cellStyle name="SAPBEXHLevel0X 5 2 3 3" xfId="35139" xr:uid="{1B9D1B63-AA02-4DBF-B443-994975EB6535}"/>
    <cellStyle name="SAPBEXHLevel0X 5 2 4" xfId="27032" xr:uid="{5EC5D791-52A2-43F6-A049-15404E9AC565}"/>
    <cellStyle name="SAPBEXHLevel0X 5 2 4 2" xfId="37401" xr:uid="{59E9F5BC-8E91-4FF4-A55B-7798162EC314}"/>
    <cellStyle name="SAPBEXHLevel0X 5 2 5" xfId="18834" xr:uid="{8E6259FF-60DA-4321-BC81-83EDC492BE36}"/>
    <cellStyle name="SAPBEXHLevel0X 5 2 6" xfId="31073" xr:uid="{AB30FF35-9275-4F4D-9B60-8A2234E31826}"/>
    <cellStyle name="SAPBEXHLevel0X 5 2 7" xfId="14070" xr:uid="{B0A0BF64-0244-4F53-B74E-7E102EABE145}"/>
    <cellStyle name="SAPBEXHLevel0X 5 3" xfId="5884" xr:uid="{391B10CC-BFB2-4796-BD07-9E6DD619D94B}"/>
    <cellStyle name="SAPBEXHLevel0X 5 3 2" xfId="9144" xr:uid="{79BA09E6-581E-4425-B8DE-B550BF8FB7FB}"/>
    <cellStyle name="SAPBEXHLevel0X 5 3 2 2" xfId="20599" xr:uid="{F28C818C-2022-4CCC-8378-3F0769870AA4}"/>
    <cellStyle name="SAPBEXHLevel0X 5 3 2 3" xfId="32684" xr:uid="{C19F3437-72DB-414D-BE93-4645144E5696}"/>
    <cellStyle name="SAPBEXHLevel0X 5 3 3" xfId="9805" xr:uid="{844F1C4C-C942-476B-BFA0-CB337A38CF47}"/>
    <cellStyle name="SAPBEXHLevel0X 5 3 3 2" xfId="21260" xr:uid="{7C27C0A2-7706-4F44-AC7A-478C7CBAFA8A}"/>
    <cellStyle name="SAPBEXHLevel0X 5 3 3 3" xfId="33345" xr:uid="{A67E2C05-995F-4F5E-B5CE-B5C3D0034BDA}"/>
    <cellStyle name="SAPBEXHLevel0X 5 3 4" xfId="25846" xr:uid="{50A190F1-1436-4FE2-8989-2916BFAB385D}"/>
    <cellStyle name="SAPBEXHLevel0X 5 3 4 2" xfId="36561" xr:uid="{47A630BF-6CC5-4592-94B6-10F71EA18482}"/>
    <cellStyle name="SAPBEXHLevel0X 5 3 5" xfId="17607" xr:uid="{641E0CF3-5C74-412B-90EB-8BCED3DEE330}"/>
    <cellStyle name="SAPBEXHLevel0X 5 3 6" xfId="30102" xr:uid="{90407FAA-94FB-4CC2-8A39-9829814D13FB}"/>
    <cellStyle name="SAPBEXHLevel0X 5 3 7" xfId="30056" xr:uid="{A8C85E26-8617-486C-A0DA-C94F8F81E84F}"/>
    <cellStyle name="SAPBEXHLevel0X 5 3 8" xfId="28702" xr:uid="{71828A85-D5A0-4959-8175-0AB5C2903E2C}"/>
    <cellStyle name="SAPBEXHLevel0X 5 4" xfId="5261" xr:uid="{6B4DF342-E46F-41CA-A2BA-4E0C257DBA22}"/>
    <cellStyle name="SAPBEXHLevel0X 5 4 2" xfId="17045" xr:uid="{E47A64E8-FC23-442B-89FC-3D26A56827C1}"/>
    <cellStyle name="SAPBEXHLevel0X 5 4 3" xfId="29628" xr:uid="{CA256E6C-865D-49BC-9B0B-514363983FB9}"/>
    <cellStyle name="SAPBEXHLevel0X 5 5" xfId="8688" xr:uid="{6A8C1590-3E40-46A5-9D62-5D3682945C17}"/>
    <cellStyle name="SAPBEXHLevel0X 5 5 2" xfId="20143" xr:uid="{BB1F84FA-90AC-47BA-B00F-7360AFA5F186}"/>
    <cellStyle name="SAPBEXHLevel0X 5 5 3" xfId="32228" xr:uid="{6059C535-A14F-49CE-8D4E-A13A4125ACDB}"/>
    <cellStyle name="SAPBEXHLevel0X 5 6" xfId="10315" xr:uid="{5B76B6E7-7C64-4C3C-9FFD-926F3AED9183}"/>
    <cellStyle name="SAPBEXHLevel0X 5 6 2" xfId="21770" xr:uid="{52A0841C-8486-4AC4-8505-E02A986FC166}"/>
    <cellStyle name="SAPBEXHLevel0X 5 6 3" xfId="33854" xr:uid="{1A922D58-41A0-4737-A009-107BC92C7266}"/>
    <cellStyle name="SAPBEXHLevel0X 5 7" xfId="25320" xr:uid="{46F06277-9956-40C5-9878-8208D3E6D47B}"/>
    <cellStyle name="SAPBEXHLevel0X 5 7 2" xfId="36166" xr:uid="{20522831-DEE3-4079-B5F7-4952F5C06E00}"/>
    <cellStyle name="SAPBEXHLevel0X 5 8" xfId="15162" xr:uid="{B1E805D7-8C2C-4E3C-B53D-AD1D05BC319C}"/>
    <cellStyle name="SAPBEXHLevel0X 5 9" xfId="28545" xr:uid="{F75AD8F4-CBCE-4C8B-A426-6D4774E1822B}"/>
    <cellStyle name="SAPBEXHLevel0X 6" xfId="2994" xr:uid="{70DFEEEA-FD2A-4D66-BC91-F4AF8CF4D71B}"/>
    <cellStyle name="SAPBEXHLevel0X 6 10" xfId="18177" xr:uid="{27D7BB25-4EDC-4DF3-A933-9DD001FA0B76}"/>
    <cellStyle name="SAPBEXHLevel0X 6 2" xfId="7573" xr:uid="{4D756B1B-95A3-46BA-B4EF-11C3C2BD6AA0}"/>
    <cellStyle name="SAPBEXHLevel0X 6 2 2" xfId="10884" xr:uid="{21943085-A5B3-4248-8DBE-3973E8CF46FA}"/>
    <cellStyle name="SAPBEXHLevel0X 6 2 2 2" xfId="22339" xr:uid="{B6A907BE-FD4B-4A8B-891D-0F19C4CA380E}"/>
    <cellStyle name="SAPBEXHLevel0X 6 2 2 3" xfId="34423" xr:uid="{7D795A20-A074-44E6-AD57-8EA49BF4694A}"/>
    <cellStyle name="SAPBEXHLevel0X 6 2 3" xfId="12357" xr:uid="{D64991A7-2EFC-4565-A441-D8753E3A75E0}"/>
    <cellStyle name="SAPBEXHLevel0X 6 2 3 2" xfId="23812" xr:uid="{10E34D96-D202-4098-92F3-88FF9D052F69}"/>
    <cellStyle name="SAPBEXHLevel0X 6 2 3 3" xfId="35327" xr:uid="{0438A039-9D17-439C-8BDE-77BA00BCEE1B}"/>
    <cellStyle name="SAPBEXHLevel0X 6 2 4" xfId="27289" xr:uid="{06CBE3B4-C34C-4B1C-899F-A54335C1B380}"/>
    <cellStyle name="SAPBEXHLevel0X 6 2 4 2" xfId="37588" xr:uid="{71FD571A-F8E4-4EA1-B77C-9959DEE6CBB7}"/>
    <cellStyle name="SAPBEXHLevel0X 6 2 5" xfId="19091" xr:uid="{C542BF3C-8275-48EE-B2B5-58F9A285A2CB}"/>
    <cellStyle name="SAPBEXHLevel0X 6 2 6" xfId="31260" xr:uid="{470D8018-5498-4422-BAA4-8FDCB59E706C}"/>
    <cellStyle name="SAPBEXHLevel0X 6 2 7" xfId="30177" xr:uid="{D6075DD4-8E17-426C-9354-80B23F54ACAF}"/>
    <cellStyle name="SAPBEXHLevel0X 6 3" xfId="6142" xr:uid="{C55E558D-C21C-494C-84A4-884F298B545F}"/>
    <cellStyle name="SAPBEXHLevel0X 6 3 2" xfId="9358" xr:uid="{4229891C-76D2-49B1-AA15-E8CBC87C5CF4}"/>
    <cellStyle name="SAPBEXHLevel0X 6 3 2 2" xfId="20813" xr:uid="{45FC322F-DEE2-4E99-B37F-944923E52AD6}"/>
    <cellStyle name="SAPBEXHLevel0X 6 3 2 3" xfId="32898" xr:uid="{2B3195AD-D0F6-4408-9C9B-2D87DD46D495}"/>
    <cellStyle name="SAPBEXHLevel0X 6 3 3" xfId="8021" xr:uid="{4597DD98-7E5A-48D4-9838-21F0D03C7C0A}"/>
    <cellStyle name="SAPBEXHLevel0X 6 3 3 2" xfId="19476" xr:uid="{13684267-891A-4879-9574-F44605B61E18}"/>
    <cellStyle name="SAPBEXHLevel0X 6 3 3 3" xfId="31561" xr:uid="{D3F513A8-C46C-4E69-9ED1-166EDC78FC39}"/>
    <cellStyle name="SAPBEXHLevel0X 6 3 4" xfId="26103" xr:uid="{A14A06C9-B642-402B-8F62-446D8B269375}"/>
    <cellStyle name="SAPBEXHLevel0X 6 3 4 2" xfId="36746" xr:uid="{D4F4A75C-B771-4DA8-9CCD-BDD07C877E75}"/>
    <cellStyle name="SAPBEXHLevel0X 6 3 5" xfId="17864" xr:uid="{7B1597F7-BE48-44F9-99CF-DE7670982469}"/>
    <cellStyle name="SAPBEXHLevel0X 6 3 6" xfId="30290" xr:uid="{16361F94-D216-44E4-AF60-291E11530BEC}"/>
    <cellStyle name="SAPBEXHLevel0X 6 3 7" xfId="34734" xr:uid="{AE3A2D83-37E7-43BE-8BEE-7870E9E29281}"/>
    <cellStyle name="SAPBEXHLevel0X 6 3 8" xfId="36923" xr:uid="{F9729777-943B-465A-8D89-23B59F1F74B2}"/>
    <cellStyle name="SAPBEXHLevel0X 6 4" xfId="4887" xr:uid="{8353A3D9-B994-48B4-99C4-E312095CECB1}"/>
    <cellStyle name="SAPBEXHLevel0X 6 4 2" xfId="16671" xr:uid="{FC4D0D83-D436-4DCD-9113-F66629688C87}"/>
    <cellStyle name="SAPBEXHLevel0X 6 4 3" xfId="29378" xr:uid="{14C4D0E7-9CAC-4A69-BC4B-F9BE14F03C9C}"/>
    <cellStyle name="SAPBEXHLevel0X 6 5" xfId="8391" xr:uid="{D9DF1B9E-3DCA-42C7-B0C2-3B6F73CD567C}"/>
    <cellStyle name="SAPBEXHLevel0X 6 5 2" xfId="19846" xr:uid="{84713D18-F5C8-405C-B60C-1D8C0FFAD75F}"/>
    <cellStyle name="SAPBEXHLevel0X 6 5 3" xfId="31931" xr:uid="{4D1A7925-ACEE-4285-8477-2A9A2528F0CC}"/>
    <cellStyle name="SAPBEXHLevel0X 6 6" xfId="10164" xr:uid="{00554F29-F498-4E61-B710-E3B10BBD4EAB}"/>
    <cellStyle name="SAPBEXHLevel0X 6 6 2" xfId="21619" xr:uid="{DC75C1BD-CD75-4E7A-BB0F-4216FB0C47BB}"/>
    <cellStyle name="SAPBEXHLevel0X 6 6 3" xfId="33703" xr:uid="{0781062E-E5E0-4C35-94C3-0AF103945663}"/>
    <cellStyle name="SAPBEXHLevel0X 6 7" xfId="24946" xr:uid="{8149E834-CA2F-4F96-ABB0-4505D1BA4939}"/>
    <cellStyle name="SAPBEXHLevel0X 6 7 2" xfId="35916" xr:uid="{BEE4A407-BE22-4D69-98DE-427A3B906A16}"/>
    <cellStyle name="SAPBEXHLevel0X 6 8" xfId="14787" xr:uid="{042F3D0E-9FE2-4DB5-ACFB-5AB125F15D3C}"/>
    <cellStyle name="SAPBEXHLevel0X 6 9" xfId="28300" xr:uid="{2C014C89-84A7-4287-AD87-A0814D73F2FE}"/>
    <cellStyle name="SAPBEXHLevel0X 7" xfId="3405" xr:uid="{E97F553D-E2BB-436D-BBF8-1B6C253286FA}"/>
    <cellStyle name="SAPBEXHLevel0X 7 10" xfId="30496" xr:uid="{AA1609A1-6461-4426-9519-395C308CC650}"/>
    <cellStyle name="SAPBEXHLevel0X 7 2" xfId="7757" xr:uid="{B70CE238-591F-47C1-B0D8-3940D7D12173}"/>
    <cellStyle name="SAPBEXHLevel0X 7 2 2" xfId="10971" xr:uid="{D1AB8520-F149-48D9-97A7-508A5D681E11}"/>
    <cellStyle name="SAPBEXHLevel0X 7 2 2 2" xfId="22426" xr:uid="{7A933E63-8CF9-47BF-A77B-EC22B93FD3F4}"/>
    <cellStyle name="SAPBEXHLevel0X 7 2 2 3" xfId="34510" xr:uid="{7255670C-99AB-455B-8041-3C6834924F19}"/>
    <cellStyle name="SAPBEXHLevel0X 7 2 3" xfId="12532" xr:uid="{88162B2C-087C-45ED-B093-99C29B8695C5}"/>
    <cellStyle name="SAPBEXHLevel0X 7 2 3 2" xfId="23987" xr:uid="{16ABDE79-50C9-4FED-AFC8-8755F9428C3E}"/>
    <cellStyle name="SAPBEXHLevel0X 7 2 3 3" xfId="35440" xr:uid="{5E313B09-9B3E-4E02-9E7E-EE6F1493D30D}"/>
    <cellStyle name="SAPBEXHLevel0X 7 2 4" xfId="27464" xr:uid="{805CBFE9-9296-4870-A1E3-13836B1D68A8}"/>
    <cellStyle name="SAPBEXHLevel0X 7 2 4 2" xfId="37699" xr:uid="{E453BC85-3C46-4534-802F-959AECD91D92}"/>
    <cellStyle name="SAPBEXHLevel0X 7 2 5" xfId="19268" xr:uid="{87B3BF35-80C0-4DF9-BA74-8E48F9588ADD}"/>
    <cellStyle name="SAPBEXHLevel0X 7 2 6" xfId="31382" xr:uid="{ACE028E8-32EF-4432-9EC2-012EA3610B0C}"/>
    <cellStyle name="SAPBEXHLevel0X 7 2 7" xfId="34856" xr:uid="{86D98C44-68B4-4531-8E07-790426F8C934}"/>
    <cellStyle name="SAPBEXHLevel0X 7 3" xfId="6326" xr:uid="{E973A364-213E-44AC-9260-EB01EA538127}"/>
    <cellStyle name="SAPBEXHLevel0X 7 3 2" xfId="9494" xr:uid="{4ADCDBF3-0736-4CAE-BF96-E20CF41B8CBB}"/>
    <cellStyle name="SAPBEXHLevel0X 7 3 2 2" xfId="20949" xr:uid="{23B57D0E-5B8B-478F-B0E6-9B9E5EE7A01A}"/>
    <cellStyle name="SAPBEXHLevel0X 7 3 2 3" xfId="33034" xr:uid="{1AA347AB-EA34-4937-B280-7BABBA191F34}"/>
    <cellStyle name="SAPBEXHLevel0X 7 3 3" xfId="4127" xr:uid="{4AA69A59-AAF8-4585-BFE2-1EE3C4FF7C07}"/>
    <cellStyle name="SAPBEXHLevel0X 7 3 3 2" xfId="15912" xr:uid="{DB36E209-BED2-4810-8D9B-25569875D1EA}"/>
    <cellStyle name="SAPBEXHLevel0X 7 3 3 3" xfId="28957" xr:uid="{A3E34971-ED18-42AC-926F-609E61212847}"/>
    <cellStyle name="SAPBEXHLevel0X 7 3 4" xfId="26278" xr:uid="{DAF92AD0-55C3-49D9-A71E-C45595AB0D11}"/>
    <cellStyle name="SAPBEXHLevel0X 7 3 4 2" xfId="36858" xr:uid="{1641DBEB-9D9A-4FA3-AB62-4EBD323D1706}"/>
    <cellStyle name="SAPBEXHLevel0X 7 3 5" xfId="18043" xr:uid="{8F5B5EF0-7645-4815-BB9B-11B51A49FEC2}"/>
    <cellStyle name="SAPBEXHLevel0X 7 3 6" xfId="30415" xr:uid="{465FE7D5-6F7A-462F-8A96-BD59358A8B88}"/>
    <cellStyle name="SAPBEXHLevel0X 7 3 7" xfId="37061" xr:uid="{0DC32DCB-7B70-4B57-87D6-A1D8A2B0D166}"/>
    <cellStyle name="SAPBEXHLevel0X 7 3 8" xfId="13621" xr:uid="{B0CFBA97-EDDE-43C4-A180-2503BF3441E4}"/>
    <cellStyle name="SAPBEXHLevel0X 7 4" xfId="5295" xr:uid="{03C9C92B-1FFD-4666-AEDF-722EB056D156}"/>
    <cellStyle name="SAPBEXHLevel0X 7 4 2" xfId="17079" xr:uid="{6D14670B-92C6-486D-82B2-AEC7B7E6BCCF}"/>
    <cellStyle name="SAPBEXHLevel0X 7 4 3" xfId="29662" xr:uid="{E87469B8-84C3-472F-940A-12A74B7B77BD}"/>
    <cellStyle name="SAPBEXHLevel0X 7 5" xfId="8722" xr:uid="{7F6ABEC9-68E2-447A-83A7-574253452A30}"/>
    <cellStyle name="SAPBEXHLevel0X 7 5 2" xfId="20177" xr:uid="{842B8B4A-9597-4B7C-A6C1-9ADC4620233B}"/>
    <cellStyle name="SAPBEXHLevel0X 7 5 3" xfId="32262" xr:uid="{A1F965AA-29AC-44B9-A269-C5BA76AAA83E}"/>
    <cellStyle name="SAPBEXHLevel0X 7 6" xfId="8146" xr:uid="{5311147E-0749-4726-9E9A-40018F4BC743}"/>
    <cellStyle name="SAPBEXHLevel0X 7 6 2" xfId="19601" xr:uid="{D256C03B-E5AB-49DC-82DB-9A74BF7C5721}"/>
    <cellStyle name="SAPBEXHLevel0X 7 6 3" xfId="31686" xr:uid="{68894107-3CD1-4F4B-908A-FCA7BD4B5F79}"/>
    <cellStyle name="SAPBEXHLevel0X 7 7" xfId="25354" xr:uid="{D25ED75D-1AA7-4696-88F7-97B60321D323}"/>
    <cellStyle name="SAPBEXHLevel0X 7 7 2" xfId="36200" xr:uid="{973B5E7C-1BF5-4748-97B0-BFCF566F3944}"/>
    <cellStyle name="SAPBEXHLevel0X 7 8" xfId="15196" xr:uid="{3D40AD51-32BD-4490-A3DA-5BC216350860}"/>
    <cellStyle name="SAPBEXHLevel0X 7 9" xfId="28579" xr:uid="{6E1F55B8-2820-4840-96EB-C64772CF226D}"/>
    <cellStyle name="SAPBEXHLevel0X 8" xfId="6209" xr:uid="{BDFD8334-B28F-4743-9410-0F6F5BB1B150}"/>
    <cellStyle name="SAPBEXHLevel0X 8 2" xfId="7640" xr:uid="{63CB1687-7F3F-4F68-B281-7129CF829994}"/>
    <cellStyle name="SAPBEXHLevel0X 8 2 2" xfId="10942" xr:uid="{2770DDEB-8896-4C2A-A1AA-70A1021C8D09}"/>
    <cellStyle name="SAPBEXHLevel0X 8 2 2 2" xfId="22397" xr:uid="{1C7639BE-FF83-4E5A-8611-3DA5538A0DD7}"/>
    <cellStyle name="SAPBEXHLevel0X 8 2 2 3" xfId="34481" xr:uid="{A16FC1E9-8B9D-4AD8-A3B6-1332517B9FBA}"/>
    <cellStyle name="SAPBEXHLevel0X 8 2 3" xfId="12415" xr:uid="{BE560277-7145-4B66-A7D0-2237B3AEA080}"/>
    <cellStyle name="SAPBEXHLevel0X 8 2 3 2" xfId="23870" xr:uid="{88ECD21C-540F-4533-A829-754D5A9AD48C}"/>
    <cellStyle name="SAPBEXHLevel0X 8 2 3 3" xfId="35385" xr:uid="{86BE7DE0-AE21-4119-B298-73794BD16127}"/>
    <cellStyle name="SAPBEXHLevel0X 8 2 4" xfId="27347" xr:uid="{3EDACAB9-9BDB-4957-802B-9D5C9AECB7C6}"/>
    <cellStyle name="SAPBEXHLevel0X 8 2 4 2" xfId="37646" xr:uid="{310E96A3-8468-42A1-9337-563DE498AAF6}"/>
    <cellStyle name="SAPBEXHLevel0X 8 2 5" xfId="19151" xr:uid="{8601D2BE-F62E-43A7-B11A-0AC8ADFE045F}"/>
    <cellStyle name="SAPBEXHLevel0X 8 2 6" xfId="31327" xr:uid="{E5FF13EF-080D-4D90-8735-00141B270779}"/>
    <cellStyle name="SAPBEXHLevel0X 8 2 7" xfId="35716" xr:uid="{D7D88CEB-FF16-4F55-9DE7-A771D82016A4}"/>
    <cellStyle name="SAPBEXHLevel0X 8 3" xfId="9416" xr:uid="{652D2149-C65F-44F7-A980-E833B20F6952}"/>
    <cellStyle name="SAPBEXHLevel0X 8 3 2" xfId="20871" xr:uid="{DD2CE6AE-E948-4866-BD80-6FFB5448F81B}"/>
    <cellStyle name="SAPBEXHLevel0X 8 3 3" xfId="32956" xr:uid="{BC0D4384-C05B-4CE9-B85A-18D465C1E983}"/>
    <cellStyle name="SAPBEXHLevel0X 8 4" xfId="8114" xr:uid="{E1E65561-1F44-47BD-9D7D-FEA1BC00A721}"/>
    <cellStyle name="SAPBEXHLevel0X 8 4 2" xfId="19569" xr:uid="{0C811300-D913-4F5B-922B-AE2EEC2072D9}"/>
    <cellStyle name="SAPBEXHLevel0X 8 4 3" xfId="31654" xr:uid="{8A45AD58-21D2-4DA7-A154-3C2E71F8E0E2}"/>
    <cellStyle name="SAPBEXHLevel0X 8 5" xfId="26161" xr:uid="{6A596ABC-68C7-46EC-B9EB-ED7890C68739}"/>
    <cellStyle name="SAPBEXHLevel0X 8 5 2" xfId="36804" xr:uid="{F753DC02-2ADD-4D53-ABC8-ED36A17DB473}"/>
    <cellStyle name="SAPBEXHLevel0X 8 6" xfId="17926" xr:uid="{B4E0A5EE-733C-48D2-A454-57BB6E2958E6}"/>
    <cellStyle name="SAPBEXHLevel0X 8 7" xfId="30357" xr:uid="{0A410691-3DB2-45A6-91B6-8158B4FE0A02}"/>
    <cellStyle name="SAPBEXHLevel0X 8 8" xfId="13691" xr:uid="{4A60577E-FC62-40F4-90EE-B0E3D1E6DDCE}"/>
    <cellStyle name="SAPBEXHLevel0X 9" xfId="6611" xr:uid="{47CABE54-E423-4F9A-8BC8-2499EC445A0C}"/>
    <cellStyle name="SAPBEXHLevel0X 9 2" xfId="10400" xr:uid="{BE4E968A-53EF-4990-BFFD-BC4AB7AE5FAC}"/>
    <cellStyle name="SAPBEXHLevel0X 9 2 2" xfId="21855" xr:uid="{879FE217-7870-439A-8F42-4AF8BFD0A5AF}"/>
    <cellStyle name="SAPBEXHLevel0X 9 2 3" xfId="33939" xr:uid="{E541EDF2-4671-4AA9-8986-C26984487233}"/>
    <cellStyle name="SAPBEXHLevel0X 9 3" xfId="11516" xr:uid="{29841425-1632-41C3-871F-DAB9A05FF842}"/>
    <cellStyle name="SAPBEXHLevel0X 9 3 2" xfId="22971" xr:uid="{39F1AE9B-9006-448A-9C6E-84234996F931}"/>
    <cellStyle name="SAPBEXHLevel0X 9 3 3" xfId="34756" xr:uid="{952DFB86-296D-4ACD-A5BE-8BEC45417341}"/>
    <cellStyle name="SAPBEXHLevel0X 9 4" xfId="26379" xr:uid="{D1D922A6-FAAD-4012-B4F3-F9FCBF3C9AC6}"/>
    <cellStyle name="SAPBEXHLevel0X 9 4 2" xfId="36943" xr:uid="{E5866D8B-EEBA-4B11-92D7-D604D8D0B2B8}"/>
    <cellStyle name="SAPBEXHLevel0X 9 5" xfId="18202" xr:uid="{3EFD51AF-9B75-4ED9-9AF5-F0B7D22AA393}"/>
    <cellStyle name="SAPBEXHLevel0X 9 6" xfId="30584" xr:uid="{63DE2F2A-4E46-4C65-B329-856C1A1A6790}"/>
    <cellStyle name="SAPBEXHLevel0X 9 7" xfId="34645" xr:uid="{7C7C4383-A260-49D4-A93C-AB2ADD663831}"/>
    <cellStyle name="SAPBEXHLevel0X_0910 GSO Capex RRP - Final (Detail) v2 220710" xfId="2290" xr:uid="{A36E2058-DC06-4AB0-B163-499BC128DFEB}"/>
    <cellStyle name="SAPBEXHLevel1" xfId="2291" xr:uid="{C57C605E-577E-4D0A-88EE-21BF2277FCD6}"/>
    <cellStyle name="SAPBEXHLevel1 10" xfId="4228" xr:uid="{DB4BC836-EB9C-4447-BC3E-0CFC883F305B}"/>
    <cellStyle name="SAPBEXHLevel1 10 2" xfId="16013" xr:uid="{AFBA2ACE-E428-4448-9510-DCEB444C6427}"/>
    <cellStyle name="SAPBEXHLevel1 10 3" xfId="29058" xr:uid="{DB06FD12-40DA-4096-98E2-F5BDD3BB8571}"/>
    <cellStyle name="SAPBEXHLevel1 11" xfId="3991" xr:uid="{95B6403E-5CD6-4FDC-8765-6C32F7646E76}"/>
    <cellStyle name="SAPBEXHLevel1 11 2" xfId="15777" xr:uid="{D485B9B8-C8D4-47B9-9A09-872BC35A4165}"/>
    <cellStyle name="SAPBEXHLevel1 11 3" xfId="28822" xr:uid="{08E39E05-BBF5-45FD-8F62-C20A09A8653C}"/>
    <cellStyle name="SAPBEXHLevel1 12" xfId="24311" xr:uid="{F0BF24C7-BFC1-4F82-B5ED-262C01AD1FE5}"/>
    <cellStyle name="SAPBEXHLevel1 12 2" xfId="35616" xr:uid="{95F95053-1B7A-4638-9FCA-C270116C59D7}"/>
    <cellStyle name="SAPBEXHLevel1 13" xfId="14126" xr:uid="{9E6CB6DE-4A3C-4984-9669-5F405375175D}"/>
    <cellStyle name="SAPBEXHLevel1 14" xfId="27989" xr:uid="{391D1145-6A94-4175-A8B3-69E0555B17A5}"/>
    <cellStyle name="SAPBEXHLevel1 2" xfId="2292" xr:uid="{76FFBB27-A127-4EAB-92DC-60A752CE7548}"/>
    <cellStyle name="SAPBEXHLevel1 2 10" xfId="3992" xr:uid="{6DD27712-5606-4F7A-9F0A-F08EC6360F57}"/>
    <cellStyle name="SAPBEXHLevel1 2 10 2" xfId="15778" xr:uid="{B0385FF4-A767-4837-8A34-458986EBFD06}"/>
    <cellStyle name="SAPBEXHLevel1 2 10 3" xfId="28823" xr:uid="{41F08180-DE06-4F18-A3E0-E731F3396A5F}"/>
    <cellStyle name="SAPBEXHLevel1 2 11" xfId="24312" xr:uid="{D0FC462E-1D48-489D-BE94-4ADF08B1F1AE}"/>
    <cellStyle name="SAPBEXHLevel1 2 11 2" xfId="35617" xr:uid="{1FC84C04-7B1F-4AE7-BAA7-3AE3808539CB}"/>
    <cellStyle name="SAPBEXHLevel1 2 12" xfId="14127" xr:uid="{663D31B1-37FD-4510-A58E-31C549EDA647}"/>
    <cellStyle name="SAPBEXHLevel1 2 13" xfId="27990" xr:uid="{28040572-96CB-460D-8F75-66EAB9F39938}"/>
    <cellStyle name="SAPBEXHLevel1 2 2" xfId="2929" xr:uid="{38B238BF-6814-404C-B326-E7F3E1D765C7}"/>
    <cellStyle name="SAPBEXHLevel1 2 2 10" xfId="30493" xr:uid="{72F0B48F-0E19-44A0-8462-7F8DD4E8BD82}"/>
    <cellStyle name="SAPBEXHLevel1 2 2 2" xfId="7216" xr:uid="{863E683A-3456-4FAF-8171-1DD866E0E9B5}"/>
    <cellStyle name="SAPBEXHLevel1 2 2 2 2" xfId="10619" xr:uid="{5404AE1E-80BE-4738-855F-D0FA416F9649}"/>
    <cellStyle name="SAPBEXHLevel1 2 2 2 2 2" xfId="22074" xr:uid="{A54CC4C2-D863-44CB-9B8C-6A132F53E7C0}"/>
    <cellStyle name="SAPBEXHLevel1 2 2 2 2 3" xfId="34158" xr:uid="{99962693-0165-4BDF-9666-41E798D52E8C}"/>
    <cellStyle name="SAPBEXHLevel1 2 2 2 3" xfId="12015" xr:uid="{DB236097-40B6-48F8-A460-ADFA42389054}"/>
    <cellStyle name="SAPBEXHLevel1 2 2 2 3 2" xfId="23470" xr:uid="{213090B7-2A38-4D25-ACBD-784F1134228C}"/>
    <cellStyle name="SAPBEXHLevel1 2 2 2 3 3" xfId="35056" xr:uid="{AD5C7593-3FDF-468E-87EC-26A271F79F4A}"/>
    <cellStyle name="SAPBEXHLevel1 2 2 2 4" xfId="26932" xr:uid="{FA1CBC0D-4F16-4C12-91FB-2DE809732A01}"/>
    <cellStyle name="SAPBEXHLevel1 2 2 2 4 2" xfId="37303" xr:uid="{428FF9E9-AAD3-4A21-84E6-64EE57FEC95F}"/>
    <cellStyle name="SAPBEXHLevel1 2 2 2 5" xfId="18744" xr:uid="{C26CFCA9-8929-4B7B-B0A4-40BD79CE6B10}"/>
    <cellStyle name="SAPBEXHLevel1 2 2 2 6" xfId="30975" xr:uid="{AB1D5729-472D-4B12-A5FD-8733F2CA3028}"/>
    <cellStyle name="SAPBEXHLevel1 2 2 2 7" xfId="35549" xr:uid="{A2DF9219-74A0-42D6-A83B-B52F2B68E6CA}"/>
    <cellStyle name="SAPBEXHLevel1 2 2 3" xfId="5783" xr:uid="{A0F62783-7B04-4CB8-A698-B77BA6A7B92F}"/>
    <cellStyle name="SAPBEXHLevel1 2 2 3 2" xfId="9045" xr:uid="{88507462-5228-4201-A792-17AFC0079E03}"/>
    <cellStyle name="SAPBEXHLevel1 2 2 3 2 2" xfId="20500" xr:uid="{78A84BA7-42A3-472A-917B-2599DBF4441C}"/>
    <cellStyle name="SAPBEXHLevel1 2 2 3 2 3" xfId="32585" xr:uid="{2F759E5B-48C5-452E-894A-57C70F7CC244}"/>
    <cellStyle name="SAPBEXHLevel1 2 2 3 3" xfId="8915" xr:uid="{EF5FAF1A-C0C1-4366-AEF1-48375C6D6707}"/>
    <cellStyle name="SAPBEXHLevel1 2 2 3 3 2" xfId="20370" xr:uid="{442F6861-9864-485A-BC40-6F4D2C7A000B}"/>
    <cellStyle name="SAPBEXHLevel1 2 2 3 3 3" xfId="32455" xr:uid="{4F604E3A-BBD1-470A-9298-2C7FE07AD898}"/>
    <cellStyle name="SAPBEXHLevel1 2 2 3 4" xfId="25761" xr:uid="{58EF41BD-142F-4454-91C3-E360C86FEE99}"/>
    <cellStyle name="SAPBEXHLevel1 2 2 3 4 2" xfId="36477" xr:uid="{D91A0CA6-42B6-472E-B866-F5B7F418948A}"/>
    <cellStyle name="SAPBEXHLevel1 2 2 3 5" xfId="17518" xr:uid="{C24789F2-06A0-4488-A3F1-842E2D5433F9}"/>
    <cellStyle name="SAPBEXHLevel1 2 2 3 6" xfId="30003" xr:uid="{7C67E879-D764-40FE-A3A0-F1179CE1BC69}"/>
    <cellStyle name="SAPBEXHLevel1 2 2 3 7" xfId="37486" xr:uid="{905CDA55-B5B1-41E5-B199-156559EAC5F1}"/>
    <cellStyle name="SAPBEXHLevel1 2 2 3 8" xfId="35699" xr:uid="{225625E5-6B6E-4709-9E85-D536E55CF728}"/>
    <cellStyle name="SAPBEXHLevel1 2 2 4" xfId="4822" xr:uid="{08FA1013-4424-48BF-AAC0-1CE1FBA81023}"/>
    <cellStyle name="SAPBEXHLevel1 2 2 4 2" xfId="16606" xr:uid="{E4C1874B-69F4-4B3F-8885-1DD5FC106AC4}"/>
    <cellStyle name="SAPBEXHLevel1 2 2 4 3" xfId="29313" xr:uid="{ABF596D3-6AE5-404F-9470-BDD88C3D9B78}"/>
    <cellStyle name="SAPBEXHLevel1 2 2 5" xfId="8326" xr:uid="{7FE7E382-4090-4ADB-892C-A9796C2E5284}"/>
    <cellStyle name="SAPBEXHLevel1 2 2 5 2" xfId="19781" xr:uid="{7E4FCB72-722C-4F8F-A9D6-E232C49CBDC9}"/>
    <cellStyle name="SAPBEXHLevel1 2 2 5 3" xfId="31866" xr:uid="{8ED19D02-1B98-4B18-A457-BF248C4EAA13}"/>
    <cellStyle name="SAPBEXHLevel1 2 2 6" xfId="10167" xr:uid="{6D0232B0-BBA8-462B-8494-0025783D0A50}"/>
    <cellStyle name="SAPBEXHLevel1 2 2 6 2" xfId="21622" xr:uid="{B7811838-DF6A-4EED-8A8F-44A384E3FDB7}"/>
    <cellStyle name="SAPBEXHLevel1 2 2 6 3" xfId="33706" xr:uid="{68E9E37E-F84A-4828-878E-66A251B85C6A}"/>
    <cellStyle name="SAPBEXHLevel1 2 2 7" xfId="24881" xr:uid="{9CC457FC-E22C-4F59-BCE8-24968BCD44BF}"/>
    <cellStyle name="SAPBEXHLevel1 2 2 7 2" xfId="35851" xr:uid="{9CA1EEFE-9B4A-4CC1-8758-45047778C327}"/>
    <cellStyle name="SAPBEXHLevel1 2 2 8" xfId="14722" xr:uid="{7E19B4B4-8167-47E1-8439-3262A4D71275}"/>
    <cellStyle name="SAPBEXHLevel1 2 2 9" xfId="28235" xr:uid="{9F15EB18-597D-441F-BEAF-88383517B4EF}"/>
    <cellStyle name="SAPBEXHLevel1 2 3" xfId="3165" xr:uid="{A23CB6D3-30C0-4A39-B000-8D01F38ABA59}"/>
    <cellStyle name="SAPBEXHLevel1 2 3 10" xfId="30692" xr:uid="{BFE576BA-4A52-4776-B28C-CF0AAD3812DA}"/>
    <cellStyle name="SAPBEXHLevel1 2 3 2" xfId="7327" xr:uid="{CC50AC49-FF69-494C-BE32-508DE46ECF1D}"/>
    <cellStyle name="SAPBEXHLevel1 2 3 2 2" xfId="10727" xr:uid="{9EA2094F-AF8F-4F7C-8DE9-30027A8554E3}"/>
    <cellStyle name="SAPBEXHLevel1 2 3 2 2 2" xfId="22182" xr:uid="{2BBC080C-49EB-417F-9C58-D79BFCDF2AE2}"/>
    <cellStyle name="SAPBEXHLevel1 2 3 2 2 3" xfId="34266" xr:uid="{9A2FD856-79DA-432A-965E-6A3E9DFAAB2F}"/>
    <cellStyle name="SAPBEXHLevel1 2 3 2 3" xfId="12111" xr:uid="{DC1A161F-10F3-4939-98B8-7150EA08B4D3}"/>
    <cellStyle name="SAPBEXHLevel1 2 3 2 3 2" xfId="23566" xr:uid="{2A1D56CB-16CD-4DB3-97CA-7B15D3B04F2B}"/>
    <cellStyle name="SAPBEXHLevel1 2 3 2 3 3" xfId="35150" xr:uid="{EBED87C6-5355-49C6-8F62-9B5E3BD61ABD}"/>
    <cellStyle name="SAPBEXHLevel1 2 3 2 4" xfId="27043" xr:uid="{C696E2FD-1EBB-41A0-B7A4-9A0E7FC35AAA}"/>
    <cellStyle name="SAPBEXHLevel1 2 3 2 4 2" xfId="37412" xr:uid="{1B37FBC3-D627-49FA-BCD7-F89E5270BD1C}"/>
    <cellStyle name="SAPBEXHLevel1 2 3 2 5" xfId="18845" xr:uid="{8B8A07E1-A029-4121-A501-99902BAA9DAA}"/>
    <cellStyle name="SAPBEXHLevel1 2 3 2 6" xfId="31084" xr:uid="{D28510B1-44C6-4E5E-B750-56801591D07D}"/>
    <cellStyle name="SAPBEXHLevel1 2 3 2 7" xfId="18185" xr:uid="{9572577D-A31F-410D-8E2B-7BFAD9A7CA30}"/>
    <cellStyle name="SAPBEXHLevel1 2 3 3" xfId="5895" xr:uid="{72953C70-13E9-4733-ACCF-55A12015AB1A}"/>
    <cellStyle name="SAPBEXHLevel1 2 3 3 2" xfId="9155" xr:uid="{BBC97422-B473-4914-82EE-24773E518926}"/>
    <cellStyle name="SAPBEXHLevel1 2 3 3 2 2" xfId="20610" xr:uid="{0A094B20-F123-4E38-9D26-A374F79C99F9}"/>
    <cellStyle name="SAPBEXHLevel1 2 3 3 2 3" xfId="32695" xr:uid="{27DCCF9A-DD83-40B5-A09F-04D442A9ED71}"/>
    <cellStyle name="SAPBEXHLevel1 2 3 3 3" xfId="10295" xr:uid="{95EC798C-245E-4829-8ED7-1763B85DEEDF}"/>
    <cellStyle name="SAPBEXHLevel1 2 3 3 3 2" xfId="21750" xr:uid="{BC9FBBE5-C4AE-4A0D-8773-A5CB14A69B75}"/>
    <cellStyle name="SAPBEXHLevel1 2 3 3 3 3" xfId="33834" xr:uid="{103F5D6D-CA60-4B64-941E-36D47EBE7192}"/>
    <cellStyle name="SAPBEXHLevel1 2 3 3 4" xfId="25857" xr:uid="{B5C39243-201F-48F7-A718-D4B648E420A9}"/>
    <cellStyle name="SAPBEXHLevel1 2 3 3 4 2" xfId="36572" xr:uid="{F18B937F-7E35-49AC-A347-FF18E2B18B00}"/>
    <cellStyle name="SAPBEXHLevel1 2 3 3 5" xfId="17618" xr:uid="{6131ECDF-681F-43D1-B3A1-76B4B2C9D4F6}"/>
    <cellStyle name="SAPBEXHLevel1 2 3 3 6" xfId="30113" xr:uid="{BE3CBC4B-0FAF-41A6-9987-1B61D1D18FA9}"/>
    <cellStyle name="SAPBEXHLevel1 2 3 3 7" xfId="29706" xr:uid="{1EF965FB-BE68-4608-A8A0-E15D8BA4948C}"/>
    <cellStyle name="SAPBEXHLevel1 2 3 3 8" xfId="35751" xr:uid="{17EA6813-D128-4FD2-9F71-CCE685EDBA9E}"/>
    <cellStyle name="SAPBEXHLevel1 2 3 4" xfId="5058" xr:uid="{CA1730EA-ECED-4704-86A6-C51D76ED4B6F}"/>
    <cellStyle name="SAPBEXHLevel1 2 3 4 2" xfId="16842" xr:uid="{AFEE940E-1B02-4BBB-B7AD-81D92587D514}"/>
    <cellStyle name="SAPBEXHLevel1 2 3 4 3" xfId="29490" xr:uid="{A0CACEF6-559F-4850-A1A7-BCBFE19E85E6}"/>
    <cellStyle name="SAPBEXHLevel1 2 3 5" xfId="8523" xr:uid="{59126942-AE11-4499-BA61-453D3618D80A}"/>
    <cellStyle name="SAPBEXHLevel1 2 3 5 2" xfId="19978" xr:uid="{38B5B457-EEF0-40D9-BF88-B937113A8AAC}"/>
    <cellStyle name="SAPBEXHLevel1 2 3 5 3" xfId="32063" xr:uid="{31D6B5D0-0DBE-422D-9AE3-B0D25A96AAAF}"/>
    <cellStyle name="SAPBEXHLevel1 2 3 6" xfId="10123" xr:uid="{030CA560-2E46-4B8E-8C17-7BC5031770DB}"/>
    <cellStyle name="SAPBEXHLevel1 2 3 6 2" xfId="21578" xr:uid="{EED7D68D-65C8-4116-9D91-35965D7DEB17}"/>
    <cellStyle name="SAPBEXHLevel1 2 3 6 3" xfId="33662" xr:uid="{76743D9B-95E0-480E-95D6-60C86A0938B4}"/>
    <cellStyle name="SAPBEXHLevel1 2 3 7" xfId="25117" xr:uid="{D08E4386-683D-4378-9A59-FF97B48CE5A5}"/>
    <cellStyle name="SAPBEXHLevel1 2 3 7 2" xfId="36029" xr:uid="{E6E37FAF-B0F3-4A45-AA03-397D80E3BE0C}"/>
    <cellStyle name="SAPBEXHLevel1 2 3 8" xfId="14958" xr:uid="{2A8A7B36-5DCD-4073-96B4-85774496E8F5}"/>
    <cellStyle name="SAPBEXHLevel1 2 3 9" xfId="28406" xr:uid="{DB27ED95-19D3-487D-99D0-22ACD982A07F}"/>
    <cellStyle name="SAPBEXHLevel1 2 4" xfId="2983" xr:uid="{866BC35E-48DD-4619-90B4-CEB958328ABA}"/>
    <cellStyle name="SAPBEXHLevel1 2 4 10" xfId="28727" xr:uid="{5E0C7BEF-39A0-4625-9487-C297603668F4}"/>
    <cellStyle name="SAPBEXHLevel1 2 4 2" xfId="7584" xr:uid="{C96CC31F-CA9E-4031-879A-53F338CEBDD5}"/>
    <cellStyle name="SAPBEXHLevel1 2 4 2 2" xfId="10895" xr:uid="{7A319B3B-EA74-4255-A052-CD9C321BD8FA}"/>
    <cellStyle name="SAPBEXHLevel1 2 4 2 2 2" xfId="22350" xr:uid="{B7EC581F-70CE-43FF-86E8-E6D46B0BE3ED}"/>
    <cellStyle name="SAPBEXHLevel1 2 4 2 2 3" xfId="34434" xr:uid="{249EFFA9-1D57-44CA-8996-4B4BDAD9FC62}"/>
    <cellStyle name="SAPBEXHLevel1 2 4 2 3" xfId="12368" xr:uid="{3A0F61FC-B03E-4BE6-B471-A47256FCC4B9}"/>
    <cellStyle name="SAPBEXHLevel1 2 4 2 3 2" xfId="23823" xr:uid="{CF5BAA66-F892-4465-A64E-233C48FA2B6A}"/>
    <cellStyle name="SAPBEXHLevel1 2 4 2 3 3" xfId="35338" xr:uid="{2E3E1F1A-8D32-427B-81FC-FF346B6E9F04}"/>
    <cellStyle name="SAPBEXHLevel1 2 4 2 4" xfId="27300" xr:uid="{0F2F49A6-9DD3-4FC6-B498-11FE4B71EF8F}"/>
    <cellStyle name="SAPBEXHLevel1 2 4 2 4 2" xfId="37599" xr:uid="{88CA439A-40C3-40F4-ACF2-906AB22495C5}"/>
    <cellStyle name="SAPBEXHLevel1 2 4 2 5" xfId="19102" xr:uid="{C095EE33-CB38-4CB7-AE69-CA6060145362}"/>
    <cellStyle name="SAPBEXHLevel1 2 4 2 6" xfId="31271" xr:uid="{9EC545E1-A9F8-41CE-BCF8-D7C96C63C3DF}"/>
    <cellStyle name="SAPBEXHLevel1 2 4 2 7" xfId="29593" xr:uid="{8677C1A9-7C40-487A-B227-464A76E9A6AE}"/>
    <cellStyle name="SAPBEXHLevel1 2 4 3" xfId="6153" xr:uid="{60985B0D-350A-4F3F-84A4-C05CF6181267}"/>
    <cellStyle name="SAPBEXHLevel1 2 4 3 2" xfId="9369" xr:uid="{F4A2267A-FF25-4EF4-A26C-50DE3D3875BF}"/>
    <cellStyle name="SAPBEXHLevel1 2 4 3 2 2" xfId="20824" xr:uid="{BF3D33A8-54E2-4F77-8C84-A74827119550}"/>
    <cellStyle name="SAPBEXHLevel1 2 4 3 2 3" xfId="32909" xr:uid="{49CB80E6-6D23-4279-A29C-3357C407BB32}"/>
    <cellStyle name="SAPBEXHLevel1 2 4 3 3" xfId="8899" xr:uid="{0B9C359D-0983-4D4A-BC2B-652B110DE0FE}"/>
    <cellStyle name="SAPBEXHLevel1 2 4 3 3 2" xfId="20354" xr:uid="{A32780FE-F0BF-46F5-B722-636054A2BF00}"/>
    <cellStyle name="SAPBEXHLevel1 2 4 3 3 3" xfId="32439" xr:uid="{6ABA4FF3-EB02-4761-9A1A-B13308123932}"/>
    <cellStyle name="SAPBEXHLevel1 2 4 3 4" xfId="26114" xr:uid="{BCF074F1-D6D1-471B-ACBE-15E2D8448E69}"/>
    <cellStyle name="SAPBEXHLevel1 2 4 3 4 2" xfId="36757" xr:uid="{8B76AEF0-BB2D-4BD1-924A-D8FBC00D4E51}"/>
    <cellStyle name="SAPBEXHLevel1 2 4 3 5" xfId="17875" xr:uid="{7F85353F-F46C-4D4B-A63B-B05CD47D698A}"/>
    <cellStyle name="SAPBEXHLevel1 2 4 3 6" xfId="30301" xr:uid="{90567FAC-D0E0-4065-839C-A3B95BDD7DAF}"/>
    <cellStyle name="SAPBEXHLevel1 2 4 3 7" xfId="29861" xr:uid="{74EDD749-81DD-4FBB-ACB2-445E2D5434C0}"/>
    <cellStyle name="SAPBEXHLevel1 2 4 3 8" xfId="28699" xr:uid="{5B74B335-FA14-466C-A94F-5E84A2B5ED21}"/>
    <cellStyle name="SAPBEXHLevel1 2 4 4" xfId="4876" xr:uid="{9D5164D9-34EB-411F-AEDA-31EEB72C0420}"/>
    <cellStyle name="SAPBEXHLevel1 2 4 4 2" xfId="16660" xr:uid="{B64AD31E-4A9A-4F8C-862C-B268BF6117D3}"/>
    <cellStyle name="SAPBEXHLevel1 2 4 4 3" xfId="29367" xr:uid="{55A18662-7518-4635-9DD5-E99887505D28}"/>
    <cellStyle name="SAPBEXHLevel1 2 4 5" xfId="8380" xr:uid="{B235CD62-F05E-4381-89D8-86ED2D7D848A}"/>
    <cellStyle name="SAPBEXHLevel1 2 4 5 2" xfId="19835" xr:uid="{10E216D5-94D6-4F61-AAA4-19D5CA5041AC}"/>
    <cellStyle name="SAPBEXHLevel1 2 4 5 3" xfId="31920" xr:uid="{7CFA31A0-BE49-4FEF-9B91-92BC257C3810}"/>
    <cellStyle name="SAPBEXHLevel1 2 4 6" xfId="9681" xr:uid="{80250D8A-6502-4290-8F7F-B956806B1318}"/>
    <cellStyle name="SAPBEXHLevel1 2 4 6 2" xfId="21136" xr:uid="{A7CEC9C2-557D-4552-9245-B57FA7F72F7A}"/>
    <cellStyle name="SAPBEXHLevel1 2 4 6 3" xfId="33221" xr:uid="{37BD10B2-7C50-4C4B-9761-EDFC5081045D}"/>
    <cellStyle name="SAPBEXHLevel1 2 4 7" xfId="24935" xr:uid="{E1C83F96-F883-487A-BAED-AE99B1FB78F5}"/>
    <cellStyle name="SAPBEXHLevel1 2 4 7 2" xfId="35905" xr:uid="{6D9C8CB8-AFCE-4885-913D-1BE3AEC8A2D2}"/>
    <cellStyle name="SAPBEXHLevel1 2 4 8" xfId="14776" xr:uid="{6960DDF6-EE9E-4EC0-A986-D282B999AAB2}"/>
    <cellStyle name="SAPBEXHLevel1 2 4 9" xfId="28289" xr:uid="{F47B9EFB-AFF8-4F18-9D0E-AA5104123590}"/>
    <cellStyle name="SAPBEXHLevel1 2 5" xfId="3124" xr:uid="{690D74D5-F5BC-4D5B-B187-3B5921B674C3}"/>
    <cellStyle name="SAPBEXHLevel1 2 5 10" xfId="27801" xr:uid="{AFF2F269-E200-49B6-A4FB-3B7849EEC61C}"/>
    <cellStyle name="SAPBEXHLevel1 2 5 2" xfId="7768" xr:uid="{EEFDAA2A-0471-4BE7-BD86-7B326253E616}"/>
    <cellStyle name="SAPBEXHLevel1 2 5 2 2" xfId="10982" xr:uid="{FD4D8315-0F41-42FB-B896-FA88CF0C7A44}"/>
    <cellStyle name="SAPBEXHLevel1 2 5 2 2 2" xfId="22437" xr:uid="{3F34B411-CD9F-4360-83B3-06D210AB0FCC}"/>
    <cellStyle name="SAPBEXHLevel1 2 5 2 2 3" xfId="34521" xr:uid="{ED5AEE80-3A3F-4B52-B044-29388A478996}"/>
    <cellStyle name="SAPBEXHLevel1 2 5 2 3" xfId="12543" xr:uid="{EE90282E-4F78-44DD-BB96-AB00354A4A94}"/>
    <cellStyle name="SAPBEXHLevel1 2 5 2 3 2" xfId="23998" xr:uid="{A24BF3F0-03B4-4E99-9080-150EEF77D9DC}"/>
    <cellStyle name="SAPBEXHLevel1 2 5 2 3 3" xfId="35451" xr:uid="{4DB8E611-5E58-4316-B190-CC260B938336}"/>
    <cellStyle name="SAPBEXHLevel1 2 5 2 4" xfId="27475" xr:uid="{5FFAB7BC-71B0-40C4-AF04-74D80D64A6FA}"/>
    <cellStyle name="SAPBEXHLevel1 2 5 2 4 2" xfId="37710" xr:uid="{69F1CB45-2CC6-40A1-8038-684331D8C838}"/>
    <cellStyle name="SAPBEXHLevel1 2 5 2 5" xfId="19279" xr:uid="{096CB2D8-90FE-4335-959F-09532F9626F0}"/>
    <cellStyle name="SAPBEXHLevel1 2 5 2 6" xfId="31393" xr:uid="{3239AD2C-4BBA-42EF-A1CC-7DE3C8FCFEDF}"/>
    <cellStyle name="SAPBEXHLevel1 2 5 2 7" xfId="35513" xr:uid="{5C53A34F-5706-45B9-B9D5-978099B04ED9}"/>
    <cellStyle name="SAPBEXHLevel1 2 5 3" xfId="6337" xr:uid="{8A1F5EFA-76A7-4DC0-B8B9-B074806A2E78}"/>
    <cellStyle name="SAPBEXHLevel1 2 5 3 2" xfId="9505" xr:uid="{DF084AA4-3305-4E55-90CA-86DFE7C37E23}"/>
    <cellStyle name="SAPBEXHLevel1 2 5 3 2 2" xfId="20960" xr:uid="{BCEE4C23-A3DC-4BF3-BA18-A1B11F9DD605}"/>
    <cellStyle name="SAPBEXHLevel1 2 5 3 2 3" xfId="33045" xr:uid="{77295A43-D0A3-447F-B0F9-82D4BB99023E}"/>
    <cellStyle name="SAPBEXHLevel1 2 5 3 3" xfId="4138" xr:uid="{E4057390-D851-482A-BD92-17714AB99132}"/>
    <cellStyle name="SAPBEXHLevel1 2 5 3 3 2" xfId="15923" xr:uid="{8B07293F-0EA0-4888-AE83-A4A662CCA0EA}"/>
    <cellStyle name="SAPBEXHLevel1 2 5 3 3 3" xfId="28968" xr:uid="{A11AB92F-35DB-4607-9AD8-CB8902F634B8}"/>
    <cellStyle name="SAPBEXHLevel1 2 5 3 4" xfId="26289" xr:uid="{9F1D76ED-03C9-4850-AAE6-AFD9C32773DF}"/>
    <cellStyle name="SAPBEXHLevel1 2 5 3 4 2" xfId="36869" xr:uid="{DB771F6C-FEF6-4C9A-B644-739C98DB13CA}"/>
    <cellStyle name="SAPBEXHLevel1 2 5 3 5" xfId="18054" xr:uid="{8388042E-57C0-4E9F-B192-883321DAE5FE}"/>
    <cellStyle name="SAPBEXHLevel1 2 5 3 6" xfId="30426" xr:uid="{79882204-8429-4599-A430-CB4F72F69DB0}"/>
    <cellStyle name="SAPBEXHLevel1 2 5 3 7" xfId="28097" xr:uid="{9DDDF94C-7908-4279-8129-E82F7A690F50}"/>
    <cellStyle name="SAPBEXHLevel1 2 5 3 8" xfId="13686" xr:uid="{7FD49269-3C21-4286-8744-77DD464DF2BC}"/>
    <cellStyle name="SAPBEXHLevel1 2 5 4" xfId="5017" xr:uid="{973FCF5B-4ACA-419C-A376-EF334D1CCE93}"/>
    <cellStyle name="SAPBEXHLevel1 2 5 4 2" xfId="16801" xr:uid="{24A83C68-9391-4277-8839-B6F78F96E4AD}"/>
    <cellStyle name="SAPBEXHLevel1 2 5 4 3" xfId="29449" xr:uid="{03BC7BA2-C5CD-4A19-ABBA-29A057FEB636}"/>
    <cellStyle name="SAPBEXHLevel1 2 5 5" xfId="8482" xr:uid="{FECC55F1-BE0D-44CF-9FCA-E0EDA9B506EB}"/>
    <cellStyle name="SAPBEXHLevel1 2 5 5 2" xfId="19937" xr:uid="{A38C8999-91EF-46F0-91DB-25C5B4102745}"/>
    <cellStyle name="SAPBEXHLevel1 2 5 5 3" xfId="32022" xr:uid="{8BCA0EEF-6605-47B6-A38C-771846306D03}"/>
    <cellStyle name="SAPBEXHLevel1 2 5 6" xfId="9571" xr:uid="{D7A3F8B1-DC71-4C5C-9E8B-BB5EC68FF377}"/>
    <cellStyle name="SAPBEXHLevel1 2 5 6 2" xfId="21026" xr:uid="{4245C4C4-E330-4A42-8498-08330F910A9F}"/>
    <cellStyle name="SAPBEXHLevel1 2 5 6 3" xfId="33111" xr:uid="{877AB271-919A-476F-936D-75B776D9AD5D}"/>
    <cellStyle name="SAPBEXHLevel1 2 5 7" xfId="25076" xr:uid="{2FAFB472-0E1C-4116-A295-31ABA684268D}"/>
    <cellStyle name="SAPBEXHLevel1 2 5 7 2" xfId="35988" xr:uid="{017C01EF-4AD5-4EF2-9D98-BA91EC3831FB}"/>
    <cellStyle name="SAPBEXHLevel1 2 5 8" xfId="14917" xr:uid="{EF950B04-E4EF-4F31-AE05-7D29CFF9D88A}"/>
    <cellStyle name="SAPBEXHLevel1 2 5 9" xfId="28365" xr:uid="{F2254658-BE9E-4E32-825D-49939FE1A6EA}"/>
    <cellStyle name="SAPBEXHLevel1 2 6" xfId="6081" xr:uid="{97D94D91-65CA-4CA9-BA03-4D9B379B37D3}"/>
    <cellStyle name="SAPBEXHLevel1 2 6 2" xfId="7512" xr:uid="{EDD257F6-683D-447A-88FF-EBBA051C50F5}"/>
    <cellStyle name="SAPBEXHLevel1 2 6 2 2" xfId="10823" xr:uid="{E7E3005E-AAA9-4107-ABC1-D8FC406C3BDD}"/>
    <cellStyle name="SAPBEXHLevel1 2 6 2 2 2" xfId="22278" xr:uid="{607BD727-149E-4BB8-A366-6572DEBA2525}"/>
    <cellStyle name="SAPBEXHLevel1 2 6 2 2 3" xfId="34362" xr:uid="{1C08A188-CBD8-4D3D-A5FD-FA5F92221BF9}"/>
    <cellStyle name="SAPBEXHLevel1 2 6 2 3" xfId="12296" xr:uid="{56CE36B0-07A0-4ADE-9676-7E053911E662}"/>
    <cellStyle name="SAPBEXHLevel1 2 6 2 3 2" xfId="23751" xr:uid="{7415D8D5-4CD3-4EAD-9F16-F765E0E85232}"/>
    <cellStyle name="SAPBEXHLevel1 2 6 2 3 3" xfId="35266" xr:uid="{6F34E894-AB95-4C57-860B-A3DB764D719D}"/>
    <cellStyle name="SAPBEXHLevel1 2 6 2 4" xfId="27228" xr:uid="{F1FABA97-784C-4457-B350-1290D542CA2A}"/>
    <cellStyle name="SAPBEXHLevel1 2 6 2 4 2" xfId="37527" xr:uid="{3C14D3DC-E971-4A6E-B955-6A39F51B220A}"/>
    <cellStyle name="SAPBEXHLevel1 2 6 2 5" xfId="19030" xr:uid="{AA158B9A-FBE5-46D2-AD4E-CDA7108B030C}"/>
    <cellStyle name="SAPBEXHLevel1 2 6 2 6" xfId="31199" xr:uid="{7225448D-2A96-4DE6-89AA-0D8EA2881805}"/>
    <cellStyle name="SAPBEXHLevel1 2 6 2 7" xfId="35515" xr:uid="{C2B45E34-ABF9-4FBB-B62B-CE8FA699CB1A}"/>
    <cellStyle name="SAPBEXHLevel1 2 6 3" xfId="9297" xr:uid="{E8FBB934-0283-4755-9E8A-4DF58F892EC3}"/>
    <cellStyle name="SAPBEXHLevel1 2 6 3 2" xfId="20752" xr:uid="{FDAAA04C-0FD3-4C8B-BB9A-E4E642C1DF5A}"/>
    <cellStyle name="SAPBEXHLevel1 2 6 3 3" xfId="32837" xr:uid="{43E9EFE6-FFC8-4FAF-BAD4-87A9FC6EF2C5}"/>
    <cellStyle name="SAPBEXHLevel1 2 6 4" xfId="8903" xr:uid="{FA9575F3-5ED9-469F-8328-6D895B5B89F0}"/>
    <cellStyle name="SAPBEXHLevel1 2 6 4 2" xfId="20358" xr:uid="{04646D2A-4924-47A6-A64B-0E82810166F5}"/>
    <cellStyle name="SAPBEXHLevel1 2 6 4 3" xfId="32443" xr:uid="{75E07DF0-F2EE-4297-8C02-034C3AEDF48D}"/>
    <cellStyle name="SAPBEXHLevel1 2 6 5" xfId="26042" xr:uid="{14C26844-8369-4C97-BCEA-DEBBEC87FC88}"/>
    <cellStyle name="SAPBEXHLevel1 2 6 5 2" xfId="36685" xr:uid="{9DF394B4-04EE-4D62-8698-FD574AFD61FD}"/>
    <cellStyle name="SAPBEXHLevel1 2 6 6" xfId="17803" xr:uid="{C4A326AE-53AB-4C5A-B585-52B7DEC930DE}"/>
    <cellStyle name="SAPBEXHLevel1 2 6 7" xfId="30229" xr:uid="{142634F5-4442-47AE-B308-61815740020B}"/>
    <cellStyle name="SAPBEXHLevel1 2 6 8" xfId="27770" xr:uid="{07F282A9-F119-4FE0-93B8-CD64188A2962}"/>
    <cellStyle name="SAPBEXHLevel1 2 7" xfId="6730" xr:uid="{50637DA8-18CD-4029-8084-D533BFD4883D}"/>
    <cellStyle name="SAPBEXHLevel1 2 7 2" xfId="10444" xr:uid="{6FB11B08-6120-4201-B524-E41ED78885B6}"/>
    <cellStyle name="SAPBEXHLevel1 2 7 2 2" xfId="21899" xr:uid="{9E3603F2-AA6F-47CE-93FA-21591954B4BF}"/>
    <cellStyle name="SAPBEXHLevel1 2 7 2 3" xfId="33983" xr:uid="{A4F65DA8-0089-4934-AA5D-6325811BD085}"/>
    <cellStyle name="SAPBEXHLevel1 2 7 3" xfId="11625" xr:uid="{A78B2965-E981-4692-992B-533F7B133AA4}"/>
    <cellStyle name="SAPBEXHLevel1 2 7 3 2" xfId="23080" xr:uid="{DEF061C8-553E-439D-9453-A02C6272412C}"/>
    <cellStyle name="SAPBEXHLevel1 2 7 3 3" xfId="34810" xr:uid="{CA2A9988-9C10-438F-8CD5-C5B9762E44E2}"/>
    <cellStyle name="SAPBEXHLevel1 2 7 4" xfId="26490" xr:uid="{97B5A1B3-D1B2-4340-BB35-35DD77C944B5}"/>
    <cellStyle name="SAPBEXHLevel1 2 7 4 2" xfId="37000" xr:uid="{B8BC772C-F160-4EED-A139-E4D29C3F61EA}"/>
    <cellStyle name="SAPBEXHLevel1 2 7 5" xfId="18317" xr:uid="{365E58BC-97A4-4E86-A130-63F981FBE3F4}"/>
    <cellStyle name="SAPBEXHLevel1 2 7 6" xfId="30648" xr:uid="{CA7FA629-3A54-4030-90BC-92FC3CE1FE72}"/>
    <cellStyle name="SAPBEXHLevel1 2 7 7" xfId="27784" xr:uid="{AA141942-F3CD-4B9F-82FD-4828152395CF}"/>
    <cellStyle name="SAPBEXHLevel1 2 8" xfId="5509" xr:uid="{89EB2D1B-4E73-4E2A-B2BC-720989365589}"/>
    <cellStyle name="SAPBEXHLevel1 2 8 2" xfId="8840" xr:uid="{1A439C75-89E3-4652-BE05-B9C54FFEDC60}"/>
    <cellStyle name="SAPBEXHLevel1 2 8 2 2" xfId="20295" xr:uid="{20C8969A-DE30-4D99-83A0-2CB2E51BA54E}"/>
    <cellStyle name="SAPBEXHLevel1 2 8 2 3" xfId="32380" xr:uid="{18701B97-95FA-47EB-A26F-D23FC29735E1}"/>
    <cellStyle name="SAPBEXHLevel1 2 8 3" xfId="4067" xr:uid="{A1FDFD72-0F80-41AD-82AD-C7DA4CA903A0}"/>
    <cellStyle name="SAPBEXHLevel1 2 8 3 2" xfId="15852" xr:uid="{C4648926-7F65-483D-BD6B-603F616F7446}"/>
    <cellStyle name="SAPBEXHLevel1 2 8 3 3" xfId="28897" xr:uid="{881CBBAE-9EF3-4788-994C-12B2CC47153A}"/>
    <cellStyle name="SAPBEXHLevel1 2 8 4" xfId="25568" xr:uid="{232EA862-5BBC-4D02-9F10-3BA415FAF3D0}"/>
    <cellStyle name="SAPBEXHLevel1 2 8 4 2" xfId="36353" xr:uid="{BAB1B9D5-4A6F-46A1-9EE4-9FE6FA3865E6}"/>
    <cellStyle name="SAPBEXHLevel1 2 8 5" xfId="17293" xr:uid="{1FBDB091-76F4-410F-90B9-7B583F9C1ADF}"/>
    <cellStyle name="SAPBEXHLevel1 2 8 6" xfId="29809" xr:uid="{85D9F2ED-AF81-4D79-936C-EAE7C37FD93D}"/>
    <cellStyle name="SAPBEXHLevel1 2 8 7" xfId="37672" xr:uid="{C74263CF-2D13-40D0-ABF6-90BD70089627}"/>
    <cellStyle name="SAPBEXHLevel1 2 8 8" xfId="14177" xr:uid="{B33BE1A1-D9C6-4FC0-BF93-3E80D9AF5621}"/>
    <cellStyle name="SAPBEXHLevel1 2 9" xfId="4229" xr:uid="{40F9DAD0-CD1E-44AE-9B63-6B20CD5989EA}"/>
    <cellStyle name="SAPBEXHLevel1 2 9 2" xfId="16014" xr:uid="{7411F654-9513-4B84-8996-6CA5563ED23B}"/>
    <cellStyle name="SAPBEXHLevel1 2 9 3" xfId="29059" xr:uid="{BB014334-BFE3-4124-9F05-E3E33A368A07}"/>
    <cellStyle name="SAPBEXHLevel1 3" xfId="2930" xr:uid="{5A8B1F29-7958-4A91-8A99-64AB98E97B64}"/>
    <cellStyle name="SAPBEXHLevel1 3 10" xfId="18350" xr:uid="{A626DC8C-B684-4A98-9497-BBF952761754}"/>
    <cellStyle name="SAPBEXHLevel1 3 2" xfId="7215" xr:uid="{57BDE3D3-2A4A-4B8D-9617-4E6175BD12A0}"/>
    <cellStyle name="SAPBEXHLevel1 3 2 2" xfId="9927" xr:uid="{78869B04-1F29-48C8-81E4-A6927A7FC7E0}"/>
    <cellStyle name="SAPBEXHLevel1 3 2 2 2" xfId="21382" xr:uid="{CA7FF6D8-A19F-44B5-9254-FE0888CA1AF9}"/>
    <cellStyle name="SAPBEXHLevel1 3 2 2 3" xfId="33467" xr:uid="{2D511F30-51EE-4C19-9062-9D8B9DEE1443}"/>
    <cellStyle name="SAPBEXHLevel1 3 2 3" xfId="10618" xr:uid="{5C437580-3420-438A-AEC9-CB3F84C08DEB}"/>
    <cellStyle name="SAPBEXHLevel1 3 2 3 2" xfId="22073" xr:uid="{2B299AED-1E3F-403F-BADE-5CF57F8C4F8D}"/>
    <cellStyle name="SAPBEXHLevel1 3 2 3 3" xfId="34157" xr:uid="{D5A7C26F-1089-45E4-A201-BC6F66AA4DFF}"/>
    <cellStyle name="SAPBEXHLevel1 3 2 4" xfId="12014" xr:uid="{43220B32-AAB3-4601-9004-B370EEAADE97}"/>
    <cellStyle name="SAPBEXHLevel1 3 2 4 2" xfId="23469" xr:uid="{5D86BEA2-4ACF-44CF-876E-83A6C49CC346}"/>
    <cellStyle name="SAPBEXHLevel1 3 2 4 3" xfId="35055" xr:uid="{3F001B2D-1242-497B-8DAF-521C824BDE4B}"/>
    <cellStyle name="SAPBEXHLevel1 3 2 5" xfId="26931" xr:uid="{A62CD15D-D0BB-40BE-B876-BDAB6855FE68}"/>
    <cellStyle name="SAPBEXHLevel1 3 2 5 2" xfId="37302" xr:uid="{B6309C3A-7B0C-455E-A738-4CC33FDA28B6}"/>
    <cellStyle name="SAPBEXHLevel1 3 2 6" xfId="18743" xr:uid="{60E4AC4C-A5A7-4B99-B7A5-BA1B3DC94DAA}"/>
    <cellStyle name="SAPBEXHLevel1 3 2 7" xfId="30974" xr:uid="{CC67AB92-FCFC-4E2D-BDD6-3E1821E8F605}"/>
    <cellStyle name="SAPBEXHLevel1 3 2 8" xfId="18367" xr:uid="{ECC87FEA-C204-4EC8-9BF0-CF0E7AF7CB98}"/>
    <cellStyle name="SAPBEXHLevel1 3 3" xfId="5782" xr:uid="{239EBA76-569A-497D-B583-BDF6BA317636}"/>
    <cellStyle name="SAPBEXHLevel1 3 3 2" xfId="9044" xr:uid="{502F0B9B-12F2-41BF-94F2-746779BA613C}"/>
    <cellStyle name="SAPBEXHLevel1 3 3 2 2" xfId="20499" xr:uid="{ECC5FC4B-4AF9-46DB-9CA0-1C247CC5743D}"/>
    <cellStyle name="SAPBEXHLevel1 3 3 2 3" xfId="32584" xr:uid="{627F171C-015C-4312-B717-1CE1B6E0307A}"/>
    <cellStyle name="SAPBEXHLevel1 3 3 3" xfId="4087" xr:uid="{6240CD8C-9654-4010-B436-490E5860B0F6}"/>
    <cellStyle name="SAPBEXHLevel1 3 3 3 2" xfId="15872" xr:uid="{3144E410-4C5F-4A1F-AB82-FFFB61CF0701}"/>
    <cellStyle name="SAPBEXHLevel1 3 3 3 3" xfId="28917" xr:uid="{BB87CEB7-D5B5-4696-8808-E3E8C6B4EC61}"/>
    <cellStyle name="SAPBEXHLevel1 3 3 4" xfId="25760" xr:uid="{BA70FE63-DBC4-4DBD-8F72-AC57E1FB5902}"/>
    <cellStyle name="SAPBEXHLevel1 3 3 4 2" xfId="36476" xr:uid="{EC35EB83-DB5B-441D-84CA-7F225D3B958C}"/>
    <cellStyle name="SAPBEXHLevel1 3 3 5" xfId="17517" xr:uid="{C655438B-68FE-4635-B01A-63874A5BF5EB}"/>
    <cellStyle name="SAPBEXHLevel1 3 3 6" xfId="30002" xr:uid="{AA8F089C-00AE-4B57-9D3A-E0B30F1F9E5C}"/>
    <cellStyle name="SAPBEXHLevel1 3 3 7" xfId="13933" xr:uid="{9CCAAEC6-41B8-49E6-B3EA-2E2B3FA31298}"/>
    <cellStyle name="SAPBEXHLevel1 3 3 8" xfId="35748" xr:uid="{5ADE4643-36C2-4B0C-B5A3-168DAB4EBAAA}"/>
    <cellStyle name="SAPBEXHLevel1 3 4" xfId="4823" xr:uid="{0C9A4417-5396-4584-84EF-C6EFA7808FCF}"/>
    <cellStyle name="SAPBEXHLevel1 3 4 2" xfId="16607" xr:uid="{F7B7B766-7FA0-4364-ADE4-B5C0BE4B2350}"/>
    <cellStyle name="SAPBEXHLevel1 3 4 3" xfId="29314" xr:uid="{BC619BE2-8FEE-4F08-87EE-AFAC319C03D9}"/>
    <cellStyle name="SAPBEXHLevel1 3 5" xfId="8327" xr:uid="{4D92DBAD-B544-42CF-8656-377F9714F778}"/>
    <cellStyle name="SAPBEXHLevel1 3 5 2" xfId="19782" xr:uid="{46DD315A-3313-4A53-AA5D-9F177E677ADD}"/>
    <cellStyle name="SAPBEXHLevel1 3 5 3" xfId="31867" xr:uid="{DC1250AE-918B-4FB5-9AF0-3FCF514DDF65}"/>
    <cellStyle name="SAPBEXHLevel1 3 6" xfId="8256" xr:uid="{FDD6D6FD-84AD-4DBB-ADBF-F54DDEF1EEB5}"/>
    <cellStyle name="SAPBEXHLevel1 3 6 2" xfId="19711" xr:uid="{913FE28F-AC00-4C5B-BD14-CB73EA5A879B}"/>
    <cellStyle name="SAPBEXHLevel1 3 6 3" xfId="31796" xr:uid="{203C9E3D-45E5-467A-A258-986F18E2D93F}"/>
    <cellStyle name="SAPBEXHLevel1 3 7" xfId="24882" xr:uid="{E4DB8EB0-0909-4235-8774-E17EC414DF1C}"/>
    <cellStyle name="SAPBEXHLevel1 3 7 2" xfId="35852" xr:uid="{E5F6FA90-8E7D-4196-9CE8-E839062C98ED}"/>
    <cellStyle name="SAPBEXHLevel1 3 8" xfId="14723" xr:uid="{67584F19-B2EB-4FC5-9251-D171088B226C}"/>
    <cellStyle name="SAPBEXHLevel1 3 9" xfId="28236" xr:uid="{8A335CC0-B425-4296-9BCA-3650EDF35D94}"/>
    <cellStyle name="SAPBEXHLevel1 4" xfId="3209" xr:uid="{E75825C8-7BB1-4E88-9BA8-3660C0A0F2B6}"/>
    <cellStyle name="SAPBEXHLevel1 4 10" xfId="27814" xr:uid="{42184832-C2A3-4872-90C7-62059CFDAE8F}"/>
    <cellStyle name="SAPBEXHLevel1 4 2" xfId="7326" xr:uid="{90666A87-B162-4BCF-80F3-991650DA0972}"/>
    <cellStyle name="SAPBEXHLevel1 4 2 2" xfId="9989" xr:uid="{5953F25F-F3F8-4B4B-A92E-E222330D661C}"/>
    <cellStyle name="SAPBEXHLevel1 4 2 2 2" xfId="21444" xr:uid="{64B84669-094D-425F-9320-32349A28B642}"/>
    <cellStyle name="SAPBEXHLevel1 4 2 2 3" xfId="33528" xr:uid="{D12E3FEC-76A5-478F-87D2-3C9947C5FBEA}"/>
    <cellStyle name="SAPBEXHLevel1 4 2 3" xfId="10726" xr:uid="{38D2B96B-69E8-43E7-B07C-BF79AD445535}"/>
    <cellStyle name="SAPBEXHLevel1 4 2 3 2" xfId="22181" xr:uid="{A2A02BCA-F546-497A-9C45-0BC31E38E325}"/>
    <cellStyle name="SAPBEXHLevel1 4 2 3 3" xfId="34265" xr:uid="{295A03FA-753B-4965-9F22-8DBBA1F13476}"/>
    <cellStyle name="SAPBEXHLevel1 4 2 4" xfId="12110" xr:uid="{C09B0B8F-4093-4BF8-84AF-29DCA26118E4}"/>
    <cellStyle name="SAPBEXHLevel1 4 2 4 2" xfId="23565" xr:uid="{6EE7DBA1-BB68-4D50-85C1-629280733B24}"/>
    <cellStyle name="SAPBEXHLevel1 4 2 4 3" xfId="35149" xr:uid="{F55A546F-0B4C-4595-AB1B-57C12BF82C8F}"/>
    <cellStyle name="SAPBEXHLevel1 4 2 5" xfId="27042" xr:uid="{7C1745D1-6124-4B6A-855B-1D6C29E826B2}"/>
    <cellStyle name="SAPBEXHLevel1 4 2 5 2" xfId="37411" xr:uid="{97332710-CAA0-4B70-8F40-D4B256F3245A}"/>
    <cellStyle name="SAPBEXHLevel1 4 2 6" xfId="18844" xr:uid="{17DA718F-6B5E-4041-AB65-9E5DD6F4978B}"/>
    <cellStyle name="SAPBEXHLevel1 4 2 7" xfId="31083" xr:uid="{74A1FBC0-234A-4DE8-8B98-5AFCFE751771}"/>
    <cellStyle name="SAPBEXHLevel1 4 2 8" xfId="27904" xr:uid="{F9C92FE2-D6D3-4A82-AFF6-7D91FAE6C9B2}"/>
    <cellStyle name="SAPBEXHLevel1 4 3" xfId="5894" xr:uid="{BFFE741A-41A5-4AB8-914F-A0A402B92B07}"/>
    <cellStyle name="SAPBEXHLevel1 4 3 2" xfId="9154" xr:uid="{F3E11C0E-F7DD-4084-AC6A-5436DA4B14FF}"/>
    <cellStyle name="SAPBEXHLevel1 4 3 2 2" xfId="20609" xr:uid="{394850E4-FA54-4D6C-B401-F7B0BD0E8357}"/>
    <cellStyle name="SAPBEXHLevel1 4 3 2 3" xfId="32694" xr:uid="{3137288F-78BC-4523-B444-3F2E76BD830B}"/>
    <cellStyle name="SAPBEXHLevel1 4 3 3" xfId="9656" xr:uid="{9830929F-CCB2-4663-96E7-704B19EB147C}"/>
    <cellStyle name="SAPBEXHLevel1 4 3 3 2" xfId="21111" xr:uid="{8A150F94-70AB-4AB8-9BCD-DFCBAACF2D65}"/>
    <cellStyle name="SAPBEXHLevel1 4 3 3 3" xfId="33196" xr:uid="{89948C9A-9402-456F-A4C6-E32ED3676DD8}"/>
    <cellStyle name="SAPBEXHLevel1 4 3 4" xfId="25856" xr:uid="{1B47EF06-9B77-4D0B-A5F8-2AFC61CFFF89}"/>
    <cellStyle name="SAPBEXHLevel1 4 3 4 2" xfId="36571" xr:uid="{280DDC2C-3FBC-481A-AE2C-1AAC9A067F4D}"/>
    <cellStyle name="SAPBEXHLevel1 4 3 5" xfId="17617" xr:uid="{814012DD-0229-4766-9AB9-24954F1EE17C}"/>
    <cellStyle name="SAPBEXHLevel1 4 3 6" xfId="30112" xr:uid="{17C16EF5-3D73-4EE9-B97E-DB55946A88D2}"/>
    <cellStyle name="SAPBEXHLevel1 4 3 7" xfId="36246" xr:uid="{635229CC-ED1B-4C71-9476-AE286AEADF83}"/>
    <cellStyle name="SAPBEXHLevel1 4 3 8" xfId="13702" xr:uid="{5A52291A-15DD-4D44-B06A-25B68F4BAA6E}"/>
    <cellStyle name="SAPBEXHLevel1 4 4" xfId="5102" xr:uid="{1C592960-6A31-479F-8D6C-1066253780BF}"/>
    <cellStyle name="SAPBEXHLevel1 4 4 2" xfId="16886" xr:uid="{23766E3E-37E5-4793-AC9E-94EC9884B0C9}"/>
    <cellStyle name="SAPBEXHLevel1 4 4 3" xfId="29534" xr:uid="{6CBC5E27-FC25-4D74-BF35-9D19F8B6B5B2}"/>
    <cellStyle name="SAPBEXHLevel1 4 5" xfId="8567" xr:uid="{4A0E1863-BAF6-4978-A847-14C5B3DECA17}"/>
    <cellStyle name="SAPBEXHLevel1 4 5 2" xfId="20022" xr:uid="{68E9992B-3B6E-4068-850C-BD3545A3AF65}"/>
    <cellStyle name="SAPBEXHLevel1 4 5 3" xfId="32107" xr:uid="{B87A3EDF-0AAA-483F-AB8C-AD540ACCE335}"/>
    <cellStyle name="SAPBEXHLevel1 4 6" xfId="10319" xr:uid="{3795F1BE-9FD5-4747-B30A-867316C92B08}"/>
    <cellStyle name="SAPBEXHLevel1 4 6 2" xfId="21774" xr:uid="{9DEED547-9214-40C7-8118-D445D1616BDB}"/>
    <cellStyle name="SAPBEXHLevel1 4 6 3" xfId="33858" xr:uid="{2F066DEA-771B-4B94-8199-C8EA4F4CD109}"/>
    <cellStyle name="SAPBEXHLevel1 4 7" xfId="25161" xr:uid="{A4630B2F-2FC7-430D-9618-925F8D832B01}"/>
    <cellStyle name="SAPBEXHLevel1 4 7 2" xfId="36073" xr:uid="{D17D2960-CBF2-46C3-B4C7-EF1B6A6EAFB0}"/>
    <cellStyle name="SAPBEXHLevel1 4 8" xfId="15002" xr:uid="{20DBEB1E-17FD-40C3-A7EA-3ADB0BDE49AA}"/>
    <cellStyle name="SAPBEXHLevel1 4 9" xfId="28450" xr:uid="{488C4030-CB65-4726-BDD6-5FCD5013F72A}"/>
    <cellStyle name="SAPBEXHLevel1 5" xfId="2984" xr:uid="{59C2491F-FA0B-41B7-A6B4-403399E21931}"/>
    <cellStyle name="SAPBEXHLevel1 5 10" xfId="18163" xr:uid="{1AF848B4-C435-456A-951C-6E59A645503B}"/>
    <cellStyle name="SAPBEXHLevel1 5 2" xfId="7583" xr:uid="{92F5F235-331D-4E5E-9665-FFBB3A154AE0}"/>
    <cellStyle name="SAPBEXHLevel1 5 2 2" xfId="10109" xr:uid="{24D0E841-2A78-457D-85A1-D2C0EE825DAE}"/>
    <cellStyle name="SAPBEXHLevel1 5 2 2 2" xfId="21564" xr:uid="{37C3EB93-85F9-44D1-B784-1FB59E584AB7}"/>
    <cellStyle name="SAPBEXHLevel1 5 2 2 3" xfId="33648" xr:uid="{A7802814-973E-44BA-BE41-708821D40066}"/>
    <cellStyle name="SAPBEXHLevel1 5 2 3" xfId="10894" xr:uid="{08B93247-B18F-4745-8C84-5CADC2FFEDD9}"/>
    <cellStyle name="SAPBEXHLevel1 5 2 3 2" xfId="22349" xr:uid="{F88A5157-B886-462F-BB24-67144A7BB062}"/>
    <cellStyle name="SAPBEXHLevel1 5 2 3 3" xfId="34433" xr:uid="{F9983828-98EB-4F22-99E6-ECADA5622C1F}"/>
    <cellStyle name="SAPBEXHLevel1 5 2 4" xfId="12367" xr:uid="{290ACE90-35A4-4E4F-BF55-9BA4A9EBEF17}"/>
    <cellStyle name="SAPBEXHLevel1 5 2 4 2" xfId="23822" xr:uid="{01731CD9-0EF9-4F90-8042-4D58A5D8C072}"/>
    <cellStyle name="SAPBEXHLevel1 5 2 4 3" xfId="35337" xr:uid="{92FE7025-99FE-4B93-9180-E64FF11F4DCD}"/>
    <cellStyle name="SAPBEXHLevel1 5 2 5" xfId="27299" xr:uid="{4AA3AB7D-DC8B-4726-9FC6-AAF8F8BB2869}"/>
    <cellStyle name="SAPBEXHLevel1 5 2 5 2" xfId="37598" xr:uid="{A0CE853A-6A72-4267-A2E3-A67B56DA8541}"/>
    <cellStyle name="SAPBEXHLevel1 5 2 6" xfId="19101" xr:uid="{31FEC1BB-8717-4032-8537-7398407617F2}"/>
    <cellStyle name="SAPBEXHLevel1 5 2 7" xfId="31270" xr:uid="{D99BCC40-A324-48DC-989C-BA34826A3E61}"/>
    <cellStyle name="SAPBEXHLevel1 5 2 8" xfId="36131" xr:uid="{6E4137A4-3CFF-431A-86EC-55F55D9D3F97}"/>
    <cellStyle name="SAPBEXHLevel1 5 3" xfId="6152" xr:uid="{B810D19B-A2FB-4F06-BF1D-E7FEA49A92E7}"/>
    <cellStyle name="SAPBEXHLevel1 5 3 2" xfId="9368" xr:uid="{3E271ADB-3794-4E62-9041-41240F26CAB9}"/>
    <cellStyle name="SAPBEXHLevel1 5 3 2 2" xfId="20823" xr:uid="{F4BC1760-1016-4FF0-9737-98E163806DA0}"/>
    <cellStyle name="SAPBEXHLevel1 5 3 2 3" xfId="32908" xr:uid="{F9FC783E-DC2D-440D-8D80-13069409556B}"/>
    <cellStyle name="SAPBEXHLevel1 5 3 3" xfId="8168" xr:uid="{D30983F1-4B36-4A76-90D5-BF8A5EF38A48}"/>
    <cellStyle name="SAPBEXHLevel1 5 3 3 2" xfId="19623" xr:uid="{56097A7A-E59D-4551-B855-E058FC0809DB}"/>
    <cellStyle name="SAPBEXHLevel1 5 3 3 3" xfId="31708" xr:uid="{91C859AD-9CB4-421C-8737-7A38C97F3EDA}"/>
    <cellStyle name="SAPBEXHLevel1 5 3 4" xfId="26113" xr:uid="{500C1859-5849-49EE-98D9-A395E9A39148}"/>
    <cellStyle name="SAPBEXHLevel1 5 3 4 2" xfId="36756" xr:uid="{270C5D0B-09C3-46BD-9903-2D802308FF52}"/>
    <cellStyle name="SAPBEXHLevel1 5 3 5" xfId="17874" xr:uid="{FC04812C-16BC-49A1-ADF2-DDDCD09B4B44}"/>
    <cellStyle name="SAPBEXHLevel1 5 3 6" xfId="30300" xr:uid="{E2274D33-CF86-4334-8265-8520EE83B088}"/>
    <cellStyle name="SAPBEXHLevel1 5 3 7" xfId="30476" xr:uid="{76853E0F-8117-48AF-BBD1-0472983661D7}"/>
    <cellStyle name="SAPBEXHLevel1 5 3 8" xfId="27768" xr:uid="{6BF098D2-D8DC-4605-B3A7-550337D64E4B}"/>
    <cellStyle name="SAPBEXHLevel1 5 4" xfId="4877" xr:uid="{A0B9898A-D8E7-4DF7-A2C7-2C837AD8E665}"/>
    <cellStyle name="SAPBEXHLevel1 5 4 2" xfId="16661" xr:uid="{7789E064-FCE7-441C-802F-CE582D0D7842}"/>
    <cellStyle name="SAPBEXHLevel1 5 4 3" xfId="29368" xr:uid="{DA6FBF7C-D056-4DDF-B21E-86B1AFFCD2B3}"/>
    <cellStyle name="SAPBEXHLevel1 5 5" xfId="8381" xr:uid="{EE55D6A3-B252-4E30-A548-1643B8D72CA8}"/>
    <cellStyle name="SAPBEXHLevel1 5 5 2" xfId="19836" xr:uid="{999B187D-6F1F-463C-8E74-C207CD857A49}"/>
    <cellStyle name="SAPBEXHLevel1 5 5 3" xfId="31921" xr:uid="{81DB3883-69D1-4D63-955A-65F97B9A09B6}"/>
    <cellStyle name="SAPBEXHLevel1 5 6" xfId="10322" xr:uid="{A8637A38-DEF8-4640-8CF0-4F2EA64277EC}"/>
    <cellStyle name="SAPBEXHLevel1 5 6 2" xfId="21777" xr:uid="{6489DA90-AD20-47E6-9D01-63705D439097}"/>
    <cellStyle name="SAPBEXHLevel1 5 6 3" xfId="33861" xr:uid="{A264C614-01BC-463A-80C7-1AF6E644F1AC}"/>
    <cellStyle name="SAPBEXHLevel1 5 7" xfId="24936" xr:uid="{07388A8A-63FF-4380-9CD4-0C519F447E9B}"/>
    <cellStyle name="SAPBEXHLevel1 5 7 2" xfId="35906" xr:uid="{E1FA40AD-15B0-4B78-903F-63DCB67FF89B}"/>
    <cellStyle name="SAPBEXHLevel1 5 8" xfId="14777" xr:uid="{A1D4F7C8-B49C-49B7-A244-0327E28CCAAD}"/>
    <cellStyle name="SAPBEXHLevel1 5 9" xfId="28290" xr:uid="{C27F3A53-83AC-4764-9A69-B4041EAB6469}"/>
    <cellStyle name="SAPBEXHLevel1 6" xfId="3398" xr:uid="{C7BB95DA-E2C0-414F-9AEB-FD631657533A}"/>
    <cellStyle name="SAPBEXHLevel1 6 10" xfId="27861" xr:uid="{C8168989-1E9B-4E5B-9403-51E80981E376}"/>
    <cellStyle name="SAPBEXHLevel1 6 2" xfId="7767" xr:uid="{54D1E633-DF53-4DCA-8038-B5DE63B4FE75}"/>
    <cellStyle name="SAPBEXHLevel1 6 2 2" xfId="10193" xr:uid="{92231C7A-4818-4626-9ED5-4B9074299232}"/>
    <cellStyle name="SAPBEXHLevel1 6 2 2 2" xfId="21648" xr:uid="{644EEEDB-1041-40FA-AC51-2F2BBE76C586}"/>
    <cellStyle name="SAPBEXHLevel1 6 2 2 3" xfId="33732" xr:uid="{837021AE-0A82-4F39-8FA3-A0DC55DD65B5}"/>
    <cellStyle name="SAPBEXHLevel1 6 2 3" xfId="10981" xr:uid="{CB360C4B-CB26-4FBA-B2FF-4F10A5094813}"/>
    <cellStyle name="SAPBEXHLevel1 6 2 3 2" xfId="22436" xr:uid="{D6F155C1-14C2-435D-BD00-135DD26B90CE}"/>
    <cellStyle name="SAPBEXHLevel1 6 2 3 3" xfId="34520" xr:uid="{691783D8-32E3-4B5D-A75D-AFFAF1053AEF}"/>
    <cellStyle name="SAPBEXHLevel1 6 2 4" xfId="12542" xr:uid="{690846EE-2210-4246-B1E4-DFF5E96B4D43}"/>
    <cellStyle name="SAPBEXHLevel1 6 2 4 2" xfId="23997" xr:uid="{38F07D91-B2F2-4B85-B16C-55276627C320}"/>
    <cellStyle name="SAPBEXHLevel1 6 2 4 3" xfId="35450" xr:uid="{CB9347D8-E69A-4DFE-8268-5C7D83F633D5}"/>
    <cellStyle name="SAPBEXHLevel1 6 2 5" xfId="27474" xr:uid="{12307AF8-12AF-4181-91D1-D9D705CBB2A3}"/>
    <cellStyle name="SAPBEXHLevel1 6 2 5 2" xfId="37709" xr:uid="{CB9B6653-570D-44B4-9263-352AF83DB2C2}"/>
    <cellStyle name="SAPBEXHLevel1 6 2 6" xfId="19278" xr:uid="{65FF515B-5B37-429D-83B1-A10909B9ABCB}"/>
    <cellStyle name="SAPBEXHLevel1 6 2 7" xfId="31392" xr:uid="{B6F98DE3-346D-4394-B302-C3DE3EAE8B46}"/>
    <cellStyle name="SAPBEXHLevel1 6 2 8" xfId="37833" xr:uid="{F44184CF-1722-4B58-B529-F41E1223F46D}"/>
    <cellStyle name="SAPBEXHLevel1 6 3" xfId="6336" xr:uid="{DDF71CAF-6D40-468D-883D-FBC680C40F60}"/>
    <cellStyle name="SAPBEXHLevel1 6 3 2" xfId="9504" xr:uid="{881825B3-CF6F-4955-9C5A-72C1E24458D8}"/>
    <cellStyle name="SAPBEXHLevel1 6 3 2 2" xfId="20959" xr:uid="{1DB26B71-B9FE-4DD7-8E74-4BA68164ADC5}"/>
    <cellStyle name="SAPBEXHLevel1 6 3 2 3" xfId="33044" xr:uid="{35CD5ADF-9573-4403-A930-100FD8062AC9}"/>
    <cellStyle name="SAPBEXHLevel1 6 3 3" xfId="4137" xr:uid="{33B35A43-7519-4370-9F23-4F45A71902A6}"/>
    <cellStyle name="SAPBEXHLevel1 6 3 3 2" xfId="15922" xr:uid="{BF9D480E-8663-4569-9F4D-F1AC937B1538}"/>
    <cellStyle name="SAPBEXHLevel1 6 3 3 3" xfId="28967" xr:uid="{A23A45A3-F997-4350-9B48-560A352BF482}"/>
    <cellStyle name="SAPBEXHLevel1 6 3 4" xfId="26288" xr:uid="{E325F839-EE12-414C-9736-F263B02EB8B4}"/>
    <cellStyle name="SAPBEXHLevel1 6 3 4 2" xfId="36868" xr:uid="{DBB38198-24FE-4BA4-91E6-592286C432EE}"/>
    <cellStyle name="SAPBEXHLevel1 6 3 5" xfId="18053" xr:uid="{4B0835E0-C25E-4C03-A771-89D0E4BFC225}"/>
    <cellStyle name="SAPBEXHLevel1 6 3 6" xfId="30425" xr:uid="{BDB7F51E-290F-4B92-9175-6390B97D0809}"/>
    <cellStyle name="SAPBEXHLevel1 6 3 7" xfId="31527" xr:uid="{8CAFE7A0-C9E0-4DCB-8339-468B6801E01A}"/>
    <cellStyle name="SAPBEXHLevel1 6 3 8" xfId="29211" xr:uid="{4578AB47-482E-42DE-B8BC-67B88F68589B}"/>
    <cellStyle name="SAPBEXHLevel1 6 4" xfId="5288" xr:uid="{B8CE48BD-37C2-4604-8515-E97CDAD16635}"/>
    <cellStyle name="SAPBEXHLevel1 6 4 2" xfId="17072" xr:uid="{BBF2683B-1083-402F-8E94-B4C243729482}"/>
    <cellStyle name="SAPBEXHLevel1 6 4 3" xfId="29655" xr:uid="{F1F58438-7CB6-463E-B764-84E3B2E74C3F}"/>
    <cellStyle name="SAPBEXHLevel1 6 5" xfId="8715" xr:uid="{389BBC71-B689-4EA0-AFD6-FD8A8BCA505C}"/>
    <cellStyle name="SAPBEXHLevel1 6 5 2" xfId="20170" xr:uid="{E695EEA0-B07D-4C4A-8EF6-F4FD61EAA19F}"/>
    <cellStyle name="SAPBEXHLevel1 6 5 3" xfId="32255" xr:uid="{91C42485-3A01-4BA0-8624-BDC0AABDF78D}"/>
    <cellStyle name="SAPBEXHLevel1 6 6" xfId="8097" xr:uid="{E751E9B9-F503-4B5C-9022-9F3FA1B2C7C7}"/>
    <cellStyle name="SAPBEXHLevel1 6 6 2" xfId="19552" xr:uid="{8C62FF91-0969-41BA-8400-EBB9504255CF}"/>
    <cellStyle name="SAPBEXHLevel1 6 6 3" xfId="31637" xr:uid="{D6976365-B955-4C2D-9941-5AE6A599F47A}"/>
    <cellStyle name="SAPBEXHLevel1 6 7" xfId="25347" xr:uid="{9282C7E2-981C-4868-87C8-8A89654CA927}"/>
    <cellStyle name="SAPBEXHLevel1 6 7 2" xfId="36193" xr:uid="{013123ED-FAE9-43EE-A067-DA8765DA7A6B}"/>
    <cellStyle name="SAPBEXHLevel1 6 8" xfId="15189" xr:uid="{41818974-107E-4081-B1CE-6FE6CBC6597B}"/>
    <cellStyle name="SAPBEXHLevel1 6 9" xfId="28572" xr:uid="{1F7FDA02-01D1-470B-A336-52E5F0630FCB}"/>
    <cellStyle name="SAPBEXHLevel1 7" xfId="6612" xr:uid="{7A56F8F5-8AA1-489C-9754-CB13E71EC9A0}"/>
    <cellStyle name="SAPBEXHLevel1 7 2" xfId="10401" xr:uid="{EF1DEFCE-D825-4CEC-8CAD-3BB3F97C3822}"/>
    <cellStyle name="SAPBEXHLevel1 7 2 2" xfId="21856" xr:uid="{2047391D-EA8C-40B7-8C0C-A27CDB10955B}"/>
    <cellStyle name="SAPBEXHLevel1 7 2 3" xfId="33940" xr:uid="{A73BC12A-FD3F-471B-A3DE-D593D0D5C58F}"/>
    <cellStyle name="SAPBEXHLevel1 7 3" xfId="11517" xr:uid="{33B11B2D-1A07-49B4-B429-4999F9E01F43}"/>
    <cellStyle name="SAPBEXHLevel1 7 3 2" xfId="22972" xr:uid="{175E0C91-1378-4074-A86B-0EA2E5CA13A0}"/>
    <cellStyle name="SAPBEXHLevel1 7 3 3" xfId="34757" xr:uid="{D7F08323-A7A0-4534-B94B-E1EF3D1CAC45}"/>
    <cellStyle name="SAPBEXHLevel1 7 4" xfId="26380" xr:uid="{8E6AE6E8-0BEF-4E75-951C-FA9D4BC5C935}"/>
    <cellStyle name="SAPBEXHLevel1 7 4 2" xfId="36944" xr:uid="{751A4564-39C9-40D8-AEBC-689709E5ADB6}"/>
    <cellStyle name="SAPBEXHLevel1 7 5" xfId="18203" xr:uid="{F6684E0B-437F-4DE7-94C6-5F062C4BCFA9}"/>
    <cellStyle name="SAPBEXHLevel1 7 6" xfId="30585" xr:uid="{A81818AC-99C7-4EBF-8200-6C2530520232}"/>
    <cellStyle name="SAPBEXHLevel1 7 7" xfId="27733" xr:uid="{AA75EC9C-2C77-4469-8F7B-4B9404CB774B}"/>
    <cellStyle name="SAPBEXHLevel1 8" xfId="6982" xr:uid="{571A8DBE-A22F-48DF-9E1E-85ED8B35B5EC}"/>
    <cellStyle name="SAPBEXHLevel1 8 2" xfId="9777" xr:uid="{179B1821-3F44-4D1C-88BF-15CC9E23F683}"/>
    <cellStyle name="SAPBEXHLevel1 8 2 2" xfId="21232" xr:uid="{5B7847A4-890E-48A6-8ED3-F15173A5BF4E}"/>
    <cellStyle name="SAPBEXHLevel1 8 2 3" xfId="33317" xr:uid="{EF26E3DE-88E9-4381-AB24-12017EFFD5E5}"/>
    <cellStyle name="SAPBEXHLevel1 8 3" xfId="10500" xr:uid="{E02A4108-A91C-4BAD-92CC-5A39F616770F}"/>
    <cellStyle name="SAPBEXHLevel1 8 3 2" xfId="21955" xr:uid="{491592B3-4FB8-442D-A736-9A8FA7BBC8B4}"/>
    <cellStyle name="SAPBEXHLevel1 8 3 3" xfId="34039" xr:uid="{77C6EA96-94B0-4381-9254-0C50888A8FFD}"/>
    <cellStyle name="SAPBEXHLevel1 8 4" xfId="11842" xr:uid="{23F8A584-30D3-4ED5-BA78-134F5B38C933}"/>
    <cellStyle name="SAPBEXHLevel1 8 4 2" xfId="23297" xr:uid="{43F65FA0-2A65-4F78-9B31-E8B4DE386775}"/>
    <cellStyle name="SAPBEXHLevel1 8 4 3" xfId="34949" xr:uid="{849C8DA7-9668-43FF-A7B7-6435F6003EC1}"/>
    <cellStyle name="SAPBEXHLevel1 8 5" xfId="26707" xr:uid="{6AA7D589-B0B9-4898-96DD-16D8730B623C}"/>
    <cellStyle name="SAPBEXHLevel1 8 5 2" xfId="37146" xr:uid="{39331BB8-E4D2-4CC8-95C1-05475734DDBA}"/>
    <cellStyle name="SAPBEXHLevel1 8 6" xfId="18548" xr:uid="{A3060F1C-9ED3-4A94-8860-8D5FC4AA5868}"/>
    <cellStyle name="SAPBEXHLevel1 8 7" xfId="30809" xr:uid="{842F016B-93DC-4D59-A328-08CC53498DE3}"/>
    <cellStyle name="SAPBEXHLevel1 8 8" xfId="34778" xr:uid="{A25F3A0C-D545-4B75-8548-44491E03627F}"/>
    <cellStyle name="SAPBEXHLevel1 9" xfId="5508" xr:uid="{9BA0CC8F-D946-47D7-9621-634F99EBCB3A}"/>
    <cellStyle name="SAPBEXHLevel1 9 2" xfId="8839" xr:uid="{64D92106-01E0-4116-AD90-8D68CC33E2A6}"/>
    <cellStyle name="SAPBEXHLevel1 9 2 2" xfId="20294" xr:uid="{85772DD7-C992-48E2-8AB9-9B4C65DDFA34}"/>
    <cellStyle name="SAPBEXHLevel1 9 2 3" xfId="32379" xr:uid="{DCB717A3-55E4-412E-9EF3-06A97957A227}"/>
    <cellStyle name="SAPBEXHLevel1 9 3" xfId="8044" xr:uid="{18E30A60-1737-4041-A449-AB673A2E03C4}"/>
    <cellStyle name="SAPBEXHLevel1 9 3 2" xfId="19499" xr:uid="{93802B91-7DA6-4EB9-A0F8-CC34CFC4A315}"/>
    <cellStyle name="SAPBEXHLevel1 9 3 3" xfId="31584" xr:uid="{8C3FF652-287A-4F4A-9294-B9157E6F5059}"/>
    <cellStyle name="SAPBEXHLevel1 9 4" xfId="25567" xr:uid="{C8FE99AF-2EDC-40D9-B2EC-374C74AA2D7D}"/>
    <cellStyle name="SAPBEXHLevel1 9 4 2" xfId="36352" xr:uid="{073ADCCD-791B-49EA-BD79-96EB5EEC5440}"/>
    <cellStyle name="SAPBEXHLevel1 9 5" xfId="17292" xr:uid="{38E1EA7E-6406-4B2F-8A99-84E7346174AC}"/>
    <cellStyle name="SAPBEXHLevel1 9 6" xfId="29808" xr:uid="{58644C4F-BCEA-4052-BD8A-87E304DC46F3}"/>
    <cellStyle name="SAPBEXHLevel1 9 7" xfId="30388" xr:uid="{952E68F6-A771-4F7F-B10B-23DD40FFACF9}"/>
    <cellStyle name="SAPBEXHLevel1 9 8" xfId="13918" xr:uid="{5EF20823-FF63-4448-9723-DE47A889EAAB}"/>
    <cellStyle name="SAPBEXHLevel1_0910 GSO Capex RRP - Final (Detail) v2 220710" xfId="2293" xr:uid="{965034A9-381B-48F5-9868-D561F627B9E2}"/>
    <cellStyle name="SAPBEXHLevel1X" xfId="2294" xr:uid="{F4E9F934-9C12-4D11-AFED-59A80677BF92}"/>
    <cellStyle name="SAPBEXHLevel1X 10" xfId="5510" xr:uid="{4672054A-55D7-46A0-A0B6-8CDEA02052B4}"/>
    <cellStyle name="SAPBEXHLevel1X 10 2" xfId="8841" xr:uid="{3B1E4200-BD56-4F16-B9F6-6D0B170628A7}"/>
    <cellStyle name="SAPBEXHLevel1X 10 2 2" xfId="20296" xr:uid="{CA88F02F-C8BA-4AC7-9636-032D39683125}"/>
    <cellStyle name="SAPBEXHLevel1X 10 2 3" xfId="32381" xr:uid="{6E3D7282-8DBC-48CC-8DDA-7058F4CF3A79}"/>
    <cellStyle name="SAPBEXHLevel1X 10 3" xfId="8773" xr:uid="{DD01A5B3-A61F-455C-A0EF-21CFE914FA89}"/>
    <cellStyle name="SAPBEXHLevel1X 10 3 2" xfId="20228" xr:uid="{00F44187-CA8B-42FF-8486-712B923A01F7}"/>
    <cellStyle name="SAPBEXHLevel1X 10 3 3" xfId="32313" xr:uid="{D688FDAC-DBFE-424B-BA18-A5EF2AA50674}"/>
    <cellStyle name="SAPBEXHLevel1X 10 4" xfId="25569" xr:uid="{2FB41D1F-2CFA-41F5-A79C-D119AF43D13B}"/>
    <cellStyle name="SAPBEXHLevel1X 10 4 2" xfId="36354" xr:uid="{CC5D9051-CF48-40CE-91AC-2D4BAEE623A7}"/>
    <cellStyle name="SAPBEXHLevel1X 10 5" xfId="17294" xr:uid="{B570E7E7-3E7E-48BF-B5A1-56F9AF206B0B}"/>
    <cellStyle name="SAPBEXHLevel1X 10 6" xfId="29810" xr:uid="{4310BD73-1860-46B2-8367-ADB49B8BFDB7}"/>
    <cellStyle name="SAPBEXHLevel1X 10 7" xfId="35413" xr:uid="{EC2E6129-BCDB-48B0-9FCD-012B6F1FF4B1}"/>
    <cellStyle name="SAPBEXHLevel1X 10 8" xfId="18209" xr:uid="{88732A91-F35F-4FA4-A188-A11C93E6B727}"/>
    <cellStyle name="SAPBEXHLevel1X 11" xfId="4230" xr:uid="{E4981731-EB1C-4FE9-8F6B-BCF68B0C783D}"/>
    <cellStyle name="SAPBEXHLevel1X 11 2" xfId="16015" xr:uid="{CC9C2F8A-A26A-4A8E-8CA9-4B85054919C8}"/>
    <cellStyle name="SAPBEXHLevel1X 11 3" xfId="29060" xr:uid="{17AFD6AB-0048-4729-9053-3EC0524440E5}"/>
    <cellStyle name="SAPBEXHLevel1X 12" xfId="3993" xr:uid="{5C006FF7-C570-46D6-B5C1-481AC549A555}"/>
    <cellStyle name="SAPBEXHLevel1X 12 2" xfId="15779" xr:uid="{1CBAE8F6-58F9-4153-998E-1651A4BCECDF}"/>
    <cellStyle name="SAPBEXHLevel1X 12 3" xfId="28824" xr:uid="{0B388AF4-C457-4C31-88A1-27D0874A7431}"/>
    <cellStyle name="SAPBEXHLevel1X 13" xfId="24313" xr:uid="{073FCA03-5189-4EA5-9DFE-1271C5EBAB32}"/>
    <cellStyle name="SAPBEXHLevel1X 13 2" xfId="35618" xr:uid="{2485A8BA-8352-4DC7-8B4B-DC52F29478E9}"/>
    <cellStyle name="SAPBEXHLevel1X 14" xfId="14128" xr:uid="{15636B70-1C80-4BB9-8B60-818E4FC8F3FD}"/>
    <cellStyle name="SAPBEXHLevel1X 15" xfId="27991" xr:uid="{45C67D8A-BDF1-4CBD-B65D-204FF718A264}"/>
    <cellStyle name="SAPBEXHLevel1X 2" xfId="2295" xr:uid="{25B80665-ECCC-412B-BB19-33F6930F719D}"/>
    <cellStyle name="SAPBEXHLevel1X 2 10" xfId="3994" xr:uid="{CED03356-3CC7-4902-8AED-EC2F39B00077}"/>
    <cellStyle name="SAPBEXHLevel1X 2 10 2" xfId="15780" xr:uid="{10C709F0-271B-4851-9A6A-EEEEF60259EF}"/>
    <cellStyle name="SAPBEXHLevel1X 2 10 3" xfId="28825" xr:uid="{A2613793-575F-4E97-A4CE-45FDDDFF585C}"/>
    <cellStyle name="SAPBEXHLevel1X 2 11" xfId="24314" xr:uid="{A2019B94-6E8F-4D05-8F9B-294FB3A20531}"/>
    <cellStyle name="SAPBEXHLevel1X 2 11 2" xfId="35619" xr:uid="{A34A7506-C57D-4E2A-901F-B5D0BDA141C0}"/>
    <cellStyle name="SAPBEXHLevel1X 2 12" xfId="14129" xr:uid="{D96C5460-0183-4B6D-B93D-2B20495EA87F}"/>
    <cellStyle name="SAPBEXHLevel1X 2 13" xfId="27992" xr:uid="{BD0C217E-ED06-4520-ACC1-3AC8231D2851}"/>
    <cellStyle name="SAPBEXHLevel1X 2 2" xfId="3261" xr:uid="{CAD8BCC5-870A-4307-9174-663FF5BBFC90}"/>
    <cellStyle name="SAPBEXHLevel1X 2 2 10" xfId="19357" xr:uid="{198FA04E-B166-4BB8-ACBD-0BDA8E9B9B12}"/>
    <cellStyle name="SAPBEXHLevel1X 2 2 2" xfId="7218" xr:uid="{2146788F-E36B-4F66-B59B-5B21519A6A54}"/>
    <cellStyle name="SAPBEXHLevel1X 2 2 2 2" xfId="10621" xr:uid="{6D00E399-7DD6-46E0-ABFD-CA0430A0239B}"/>
    <cellStyle name="SAPBEXHLevel1X 2 2 2 2 2" xfId="22076" xr:uid="{134560B2-4F25-4B47-98A0-1280CC723B40}"/>
    <cellStyle name="SAPBEXHLevel1X 2 2 2 2 3" xfId="34160" xr:uid="{7DF99BB8-0347-472F-A577-98B5274D811A}"/>
    <cellStyle name="SAPBEXHLevel1X 2 2 2 3" xfId="12017" xr:uid="{D10CD657-84AB-417E-9ACA-D3B0B50CD064}"/>
    <cellStyle name="SAPBEXHLevel1X 2 2 2 3 2" xfId="23472" xr:uid="{92677ADE-3D7C-4D1F-8532-52FAA8D9DCB6}"/>
    <cellStyle name="SAPBEXHLevel1X 2 2 2 3 3" xfId="35058" xr:uid="{64DEA609-EA5F-4DDD-A156-B2BA5325B06F}"/>
    <cellStyle name="SAPBEXHLevel1X 2 2 2 4" xfId="26934" xr:uid="{C4D0330E-2328-40E8-9505-40FA052D80B1}"/>
    <cellStyle name="SAPBEXHLevel1X 2 2 2 4 2" xfId="37305" xr:uid="{008F8B17-3CA7-472C-96A0-108F9DD75998}"/>
    <cellStyle name="SAPBEXHLevel1X 2 2 2 5" xfId="18746" xr:uid="{DFBBEE53-15A9-4AFD-9A6C-2F1266191B71}"/>
    <cellStyle name="SAPBEXHLevel1X 2 2 2 6" xfId="30977" xr:uid="{9922C3CC-B332-4E36-91C1-0747F76602E0}"/>
    <cellStyle name="SAPBEXHLevel1X 2 2 2 7" xfId="35746" xr:uid="{79E5AE97-3003-4FC2-814B-D02256ABE515}"/>
    <cellStyle name="SAPBEXHLevel1X 2 2 3" xfId="5785" xr:uid="{C5F47230-9C7B-4A3B-BF79-20D5B42ADFF0}"/>
    <cellStyle name="SAPBEXHLevel1X 2 2 3 2" xfId="9047" xr:uid="{62A71E70-CE40-46CB-9793-6A24564F4CD0}"/>
    <cellStyle name="SAPBEXHLevel1X 2 2 3 2 2" xfId="20502" xr:uid="{2402A5A4-603E-4605-9A11-C2149A46E8BD}"/>
    <cellStyle name="SAPBEXHLevel1X 2 2 3 2 3" xfId="32587" xr:uid="{B5A6E8E2-7400-4F15-B82E-8C59EE918D40}"/>
    <cellStyle name="SAPBEXHLevel1X 2 2 3 3" xfId="9810" xr:uid="{0C010E8E-4321-4BD9-A46E-404DE8F24672}"/>
    <cellStyle name="SAPBEXHLevel1X 2 2 3 3 2" xfId="21265" xr:uid="{4B85C092-8037-4A23-BEE2-91F69AFE9EBF}"/>
    <cellStyle name="SAPBEXHLevel1X 2 2 3 3 3" xfId="33350" xr:uid="{DC0FE65A-DAD6-49A1-B824-23E699093EF2}"/>
    <cellStyle name="SAPBEXHLevel1X 2 2 3 4" xfId="25763" xr:uid="{ADB8EB77-C8A2-4B0C-994C-8E434E9AF7A4}"/>
    <cellStyle name="SAPBEXHLevel1X 2 2 3 4 2" xfId="36479" xr:uid="{02B23619-6734-4EEB-9877-8FCE1952D1BD}"/>
    <cellStyle name="SAPBEXHLevel1X 2 2 3 5" xfId="17520" xr:uid="{29776005-38A4-42DE-B056-40933C33BA87}"/>
    <cellStyle name="SAPBEXHLevel1X 2 2 3 6" xfId="30005" xr:uid="{93E14D7C-7818-484A-A680-63E65322B110}"/>
    <cellStyle name="SAPBEXHLevel1X 2 2 3 7" xfId="31159" xr:uid="{764BABBB-724C-47D7-BD47-2C8C0E8A0E03}"/>
    <cellStyle name="SAPBEXHLevel1X 2 2 3 8" xfId="29157" xr:uid="{162ACB6E-1EEF-4139-B16E-C5533BE3058F}"/>
    <cellStyle name="SAPBEXHLevel1X 2 2 4" xfId="5153" xr:uid="{8840A97C-AAE0-43C4-B4C0-2F781B520596}"/>
    <cellStyle name="SAPBEXHLevel1X 2 2 4 2" xfId="16937" xr:uid="{5E63117B-29D2-4C48-B57B-16425B8B3DA1}"/>
    <cellStyle name="SAPBEXHLevel1X 2 2 4 3" xfId="29585" xr:uid="{8B4B3ADE-4B7F-4E53-BBF5-5E87DA7A5B35}"/>
    <cellStyle name="SAPBEXHLevel1X 2 2 5" xfId="8618" xr:uid="{D27C6E74-1DA1-4BEF-A656-96A81B9A9702}"/>
    <cellStyle name="SAPBEXHLevel1X 2 2 5 2" xfId="20073" xr:uid="{DED0B111-9FC3-463D-8F0F-86E9A505BA1D}"/>
    <cellStyle name="SAPBEXHLevel1X 2 2 5 3" xfId="32158" xr:uid="{DF1BA042-D2D2-4F7A-A24A-C38DB1BF5B9E}"/>
    <cellStyle name="SAPBEXHLevel1X 2 2 6" xfId="8930" xr:uid="{B67603F7-6A9B-4783-A105-F43A9612E6EE}"/>
    <cellStyle name="SAPBEXHLevel1X 2 2 6 2" xfId="20385" xr:uid="{4AF85781-932B-4C04-BF4F-8001D887F599}"/>
    <cellStyle name="SAPBEXHLevel1X 2 2 6 3" xfId="32470" xr:uid="{E90E6973-05E7-4C26-9DE1-77863C24574D}"/>
    <cellStyle name="SAPBEXHLevel1X 2 2 7" xfId="25212" xr:uid="{9D36B588-EE9C-46DC-998A-396074B81B5D}"/>
    <cellStyle name="SAPBEXHLevel1X 2 2 7 2" xfId="36124" xr:uid="{D612A00A-31D0-422A-BC01-BB6676418C1B}"/>
    <cellStyle name="SAPBEXHLevel1X 2 2 8" xfId="15053" xr:uid="{D109D7E1-E623-4BD8-96D6-9F0E14651F3C}"/>
    <cellStyle name="SAPBEXHLevel1X 2 2 9" xfId="28501" xr:uid="{B23CFB1A-4A17-461F-8013-F90544549C52}"/>
    <cellStyle name="SAPBEXHLevel1X 2 3" xfId="3166" xr:uid="{062CC8AA-FD66-403B-A63B-E13B16361907}"/>
    <cellStyle name="SAPBEXHLevel1X 2 3 10" xfId="37033" xr:uid="{8A9D5532-C65E-47CB-BE42-3EC432EF2A5B}"/>
    <cellStyle name="SAPBEXHLevel1X 2 3 2" xfId="7329" xr:uid="{CF1F5E16-5D7A-471C-AFDB-33DA1D4930B9}"/>
    <cellStyle name="SAPBEXHLevel1X 2 3 2 2" xfId="10729" xr:uid="{DA4D5D70-4526-4A64-B863-68BF9E2FB720}"/>
    <cellStyle name="SAPBEXHLevel1X 2 3 2 2 2" xfId="22184" xr:uid="{7F57AABA-DE20-40CC-90E6-A750B06BC027}"/>
    <cellStyle name="SAPBEXHLevel1X 2 3 2 2 3" xfId="34268" xr:uid="{A1DF8159-BF70-4023-AD8F-C8E6A73CBCC9}"/>
    <cellStyle name="SAPBEXHLevel1X 2 3 2 3" xfId="12113" xr:uid="{74BE2236-6E58-4BCB-B8FE-05963CD6E229}"/>
    <cellStyle name="SAPBEXHLevel1X 2 3 2 3 2" xfId="23568" xr:uid="{4A95C2C8-24D4-4711-B17C-44ABB91AA843}"/>
    <cellStyle name="SAPBEXHLevel1X 2 3 2 3 3" xfId="35152" xr:uid="{F2B872A0-41FA-4094-832A-B68544853958}"/>
    <cellStyle name="SAPBEXHLevel1X 2 3 2 4" xfId="27045" xr:uid="{8ACAEBB9-F2B0-46B3-92FE-51385393B7BE}"/>
    <cellStyle name="SAPBEXHLevel1X 2 3 2 4 2" xfId="37414" xr:uid="{A421F9A6-E7D1-4A52-9BAD-B175B6B7F854}"/>
    <cellStyle name="SAPBEXHLevel1X 2 3 2 5" xfId="18847" xr:uid="{2509694C-641B-4ECB-BFAA-D2477A65AB7E}"/>
    <cellStyle name="SAPBEXHLevel1X 2 3 2 6" xfId="31086" xr:uid="{DDC40C93-69F4-4FC6-B544-7AE9B3BAF57B}"/>
    <cellStyle name="SAPBEXHLevel1X 2 3 2 7" xfId="14025" xr:uid="{F5826F6F-38C0-4E94-818D-DF5B4C17994C}"/>
    <cellStyle name="SAPBEXHLevel1X 2 3 3" xfId="5897" xr:uid="{2EE73CF5-EC56-4F7B-929D-0825F438C5D6}"/>
    <cellStyle name="SAPBEXHLevel1X 2 3 3 2" xfId="9157" xr:uid="{15F3AA56-06A4-4383-BFBF-FC31434BCE4F}"/>
    <cellStyle name="SAPBEXHLevel1X 2 3 3 2 2" xfId="20612" xr:uid="{69791045-97EE-4D4B-A6A5-960B1CB5BE5A}"/>
    <cellStyle name="SAPBEXHLevel1X 2 3 3 2 3" xfId="32697" xr:uid="{42618E33-103A-43AC-976E-23AE4C863059}"/>
    <cellStyle name="SAPBEXHLevel1X 2 3 3 3" xfId="9232" xr:uid="{CE9A3762-D0F0-4F91-A307-2BF91476F9B1}"/>
    <cellStyle name="SAPBEXHLevel1X 2 3 3 3 2" xfId="20687" xr:uid="{7FD58CD8-F71E-4231-97C4-12332FBBAE47}"/>
    <cellStyle name="SAPBEXHLevel1X 2 3 3 3 3" xfId="32772" xr:uid="{53672FCC-E7F4-4B16-B0B5-64524C6362DB}"/>
    <cellStyle name="SAPBEXHLevel1X 2 3 3 4" xfId="25859" xr:uid="{3813F03A-C328-4982-B196-CE0ECEAE22AA}"/>
    <cellStyle name="SAPBEXHLevel1X 2 3 3 4 2" xfId="36574" xr:uid="{13C9B253-CEC6-4446-89CE-A55258C728A4}"/>
    <cellStyle name="SAPBEXHLevel1X 2 3 3 5" xfId="17620" xr:uid="{40292485-3C06-4E99-9EF8-2092B8670B62}"/>
    <cellStyle name="SAPBEXHLevel1X 2 3 3 6" xfId="30115" xr:uid="{69F09A24-FFD6-4921-855A-BB8CE7F39706}"/>
    <cellStyle name="SAPBEXHLevel1X 2 3 3 7" xfId="35947" xr:uid="{D2AEED85-AF31-4B95-B0AE-34F984865B58}"/>
    <cellStyle name="SAPBEXHLevel1X 2 3 3 8" xfId="13635" xr:uid="{73AED6C4-969F-4203-B239-3DFAF6758B55}"/>
    <cellStyle name="SAPBEXHLevel1X 2 3 4" xfId="5059" xr:uid="{34B37DAD-A301-4A78-866D-495E7F012E78}"/>
    <cellStyle name="SAPBEXHLevel1X 2 3 4 2" xfId="16843" xr:uid="{B7C7A347-FBC0-499E-B8EC-CA4B8E6EA0C0}"/>
    <cellStyle name="SAPBEXHLevel1X 2 3 4 3" xfId="29491" xr:uid="{FCA382FF-6C42-450E-AE1D-93CD919BA878}"/>
    <cellStyle name="SAPBEXHLevel1X 2 3 5" xfId="8524" xr:uid="{2380844E-006D-4364-A957-630ABF8086D2}"/>
    <cellStyle name="SAPBEXHLevel1X 2 3 5 2" xfId="19979" xr:uid="{BB1AFECE-38F6-4646-9480-AFD47C8656D0}"/>
    <cellStyle name="SAPBEXHLevel1X 2 3 5 3" xfId="32064" xr:uid="{345550C1-A04D-43FC-822A-FEA1622EB581}"/>
    <cellStyle name="SAPBEXHLevel1X 2 3 6" xfId="8212" xr:uid="{5F9AAD98-8378-41B7-B9AE-1BD8E365FAF4}"/>
    <cellStyle name="SAPBEXHLevel1X 2 3 6 2" xfId="19667" xr:uid="{60647FD5-0328-489C-AF10-1A49484C6511}"/>
    <cellStyle name="SAPBEXHLevel1X 2 3 6 3" xfId="31752" xr:uid="{381E8CF5-1CEF-439B-B457-DF3DA873E50F}"/>
    <cellStyle name="SAPBEXHLevel1X 2 3 7" xfId="25118" xr:uid="{C8BC3AC1-68E5-4D21-9F89-91AA7F67C7E4}"/>
    <cellStyle name="SAPBEXHLevel1X 2 3 7 2" xfId="36030" xr:uid="{27D2B1CD-5F63-47C9-BAAC-771A97EC014C}"/>
    <cellStyle name="SAPBEXHLevel1X 2 3 8" xfId="14959" xr:uid="{BB8B3AEF-BA83-4F08-A10B-EEE3A99ADD17}"/>
    <cellStyle name="SAPBEXHLevel1X 2 3 9" xfId="28407" xr:uid="{E4E75F66-6157-4D2B-909A-8E7B55E4E6CE}"/>
    <cellStyle name="SAPBEXHLevel1X 2 4" xfId="3234" xr:uid="{63E99613-A5B9-44EC-A46D-1F1335DBC3FA}"/>
    <cellStyle name="SAPBEXHLevel1X 2 4 10" xfId="27834" xr:uid="{0C72AB4A-335A-4D7C-86F2-73F783E4C772}"/>
    <cellStyle name="SAPBEXHLevel1X 2 4 2" xfId="7586" xr:uid="{D715A1F8-50C0-4337-8D5E-2A3771264063}"/>
    <cellStyle name="SAPBEXHLevel1X 2 4 2 2" xfId="10897" xr:uid="{43C5BC04-ED01-45DF-837D-2BA12DE43F12}"/>
    <cellStyle name="SAPBEXHLevel1X 2 4 2 2 2" xfId="22352" xr:uid="{961A7A9B-3AC4-490E-A418-E736B6A65BFE}"/>
    <cellStyle name="SAPBEXHLevel1X 2 4 2 2 3" xfId="34436" xr:uid="{59192FD0-6648-46BF-83F5-F34DC3EF979E}"/>
    <cellStyle name="SAPBEXHLevel1X 2 4 2 3" xfId="12370" xr:uid="{213BEC55-EE38-4B70-8D5C-65512194F86B}"/>
    <cellStyle name="SAPBEXHLevel1X 2 4 2 3 2" xfId="23825" xr:uid="{62ED2251-712A-4EBD-A9F0-A3A2113DEE89}"/>
    <cellStyle name="SAPBEXHLevel1X 2 4 2 3 3" xfId="35340" xr:uid="{52DABEFA-C2AC-4474-8903-A78ECAC8EF1B}"/>
    <cellStyle name="SAPBEXHLevel1X 2 4 2 4" xfId="27302" xr:uid="{CC2474F1-B37F-456F-A05B-07E19A77F859}"/>
    <cellStyle name="SAPBEXHLevel1X 2 4 2 4 2" xfId="37601" xr:uid="{CE5F3AAB-0AAE-428A-ACD7-37208E5AE70F}"/>
    <cellStyle name="SAPBEXHLevel1X 2 4 2 5" xfId="19104" xr:uid="{010B78DE-9293-4441-9AEF-49D72490F976}"/>
    <cellStyle name="SAPBEXHLevel1X 2 4 2 6" xfId="31273" xr:uid="{E57BECCD-6E13-43BB-9915-FCECA2F873BA}"/>
    <cellStyle name="SAPBEXHLevel1X 2 4 2 7" xfId="35717" xr:uid="{85EF64A2-9F67-4780-9ADF-A6F04E2F0FD5}"/>
    <cellStyle name="SAPBEXHLevel1X 2 4 3" xfId="6155" xr:uid="{2FF627B0-1652-4D40-A867-DBBA55AC898D}"/>
    <cellStyle name="SAPBEXHLevel1X 2 4 3 2" xfId="9371" xr:uid="{27F6129B-F8F8-48A9-956F-1A3DCAC470D3}"/>
    <cellStyle name="SAPBEXHLevel1X 2 4 3 2 2" xfId="20826" xr:uid="{C47A690F-F4E4-467E-85ED-21CC46D528F3}"/>
    <cellStyle name="SAPBEXHLevel1X 2 4 3 2 3" xfId="32911" xr:uid="{0E9E9654-ABD0-4749-96EB-21CBBD248755}"/>
    <cellStyle name="SAPBEXHLevel1X 2 4 3 3" xfId="9794" xr:uid="{6F36A67C-6BE8-4821-8B07-E9BBDDF6E2ED}"/>
    <cellStyle name="SAPBEXHLevel1X 2 4 3 3 2" xfId="21249" xr:uid="{31C3712B-0E6F-443A-AB8C-A3980D5C1282}"/>
    <cellStyle name="SAPBEXHLevel1X 2 4 3 3 3" xfId="33334" xr:uid="{F04CE957-D6CA-4614-AD4F-B6DBAEFBDB25}"/>
    <cellStyle name="SAPBEXHLevel1X 2 4 3 4" xfId="26116" xr:uid="{B5453F7B-1794-4DFC-B84B-15D5309F689E}"/>
    <cellStyle name="SAPBEXHLevel1X 2 4 3 4 2" xfId="36759" xr:uid="{7F9C6AE2-055B-4693-A09B-913044398691}"/>
    <cellStyle name="SAPBEXHLevel1X 2 4 3 5" xfId="17877" xr:uid="{BCD7CA27-F5C8-433F-BF9F-9CD3A7C328CA}"/>
    <cellStyle name="SAPBEXHLevel1X 2 4 3 6" xfId="30303" xr:uid="{EAEAFA20-76D3-420C-97DB-1FB5ADCA5CCA}"/>
    <cellStyle name="SAPBEXHLevel1X 2 4 3 7" xfId="34652" xr:uid="{02023CCD-6C4A-4DEC-9310-64607C03A8F0}"/>
    <cellStyle name="SAPBEXHLevel1X 2 4 3 8" xfId="31153" xr:uid="{1EFAFC52-B709-476D-B3C0-A1347FE2FF1F}"/>
    <cellStyle name="SAPBEXHLevel1X 2 4 4" xfId="5126" xr:uid="{3D0C3178-DE2C-45B7-A3B1-EED3A32CFC68}"/>
    <cellStyle name="SAPBEXHLevel1X 2 4 4 2" xfId="16910" xr:uid="{55E8F583-12D9-48D0-B2EF-C4CCE6CA6049}"/>
    <cellStyle name="SAPBEXHLevel1X 2 4 4 3" xfId="29558" xr:uid="{CEF62122-795F-47A6-9D93-C16822A2F1DE}"/>
    <cellStyle name="SAPBEXHLevel1X 2 4 5" xfId="8591" xr:uid="{CA01BCF2-ED0B-4FA6-8158-4DA8CD11E46C}"/>
    <cellStyle name="SAPBEXHLevel1X 2 4 5 2" xfId="20046" xr:uid="{249AB83C-5A73-4ACF-8587-93F427770197}"/>
    <cellStyle name="SAPBEXHLevel1X 2 4 5 3" xfId="32131" xr:uid="{4201DA30-C711-4F27-88C1-F94680E40591}"/>
    <cellStyle name="SAPBEXHLevel1X 2 4 6" xfId="9826" xr:uid="{C31D4D3C-0E25-4EE6-B137-8968DB0F60A3}"/>
    <cellStyle name="SAPBEXHLevel1X 2 4 6 2" xfId="21281" xr:uid="{4A9826A5-FD66-427B-AD55-2D84221EFF9B}"/>
    <cellStyle name="SAPBEXHLevel1X 2 4 6 3" xfId="33366" xr:uid="{3A66060A-5EB4-4EA3-89D6-986C12F411CF}"/>
    <cellStyle name="SAPBEXHLevel1X 2 4 7" xfId="25185" xr:uid="{A0A8F06F-D9AB-4F36-A1B3-845A9E77180D}"/>
    <cellStyle name="SAPBEXHLevel1X 2 4 7 2" xfId="36097" xr:uid="{426C4741-527A-4B98-BF8B-872FAE0CFC6F}"/>
    <cellStyle name="SAPBEXHLevel1X 2 4 8" xfId="15026" xr:uid="{A605C59D-FA32-4289-813E-731B932EB7AC}"/>
    <cellStyle name="SAPBEXHLevel1X 2 4 9" xfId="28474" xr:uid="{075AA737-A81E-4067-A7BC-1C6105D3F038}"/>
    <cellStyle name="SAPBEXHLevel1X 2 5" xfId="3397" xr:uid="{E87CBC60-D402-48F9-B836-2495236FD116}"/>
    <cellStyle name="SAPBEXHLevel1X 2 5 10" xfId="27852" xr:uid="{2C1288E0-1492-422D-BB1D-024AEFEC1D44}"/>
    <cellStyle name="SAPBEXHLevel1X 2 5 2" xfId="7770" xr:uid="{E8DFEB88-956F-40A7-B022-83A4E931F23E}"/>
    <cellStyle name="SAPBEXHLevel1X 2 5 2 2" xfId="10984" xr:uid="{4878E6B3-D437-4B08-8328-B38B7F28C7F5}"/>
    <cellStyle name="SAPBEXHLevel1X 2 5 2 2 2" xfId="22439" xr:uid="{60CB237B-CB9C-4BFC-8D6B-F146D237F28F}"/>
    <cellStyle name="SAPBEXHLevel1X 2 5 2 2 3" xfId="34523" xr:uid="{53DE2858-A9F7-424C-A517-21DC7A298815}"/>
    <cellStyle name="SAPBEXHLevel1X 2 5 2 3" xfId="12545" xr:uid="{8F49426F-45D6-41B0-8857-1F3FDC5EA44B}"/>
    <cellStyle name="SAPBEXHLevel1X 2 5 2 3 2" xfId="24000" xr:uid="{906EE591-86FE-4A28-AD10-7BF34085D99B}"/>
    <cellStyle name="SAPBEXHLevel1X 2 5 2 3 3" xfId="35453" xr:uid="{0A4D712E-FDB5-4D02-B3D2-0D798971C8D7}"/>
    <cellStyle name="SAPBEXHLevel1X 2 5 2 4" xfId="27477" xr:uid="{A9AEFBCA-BA07-416F-B6D7-2B52CC81BA6B}"/>
    <cellStyle name="SAPBEXHLevel1X 2 5 2 4 2" xfId="37712" xr:uid="{CD383787-74BE-49B3-94B6-79AAA134F0EB}"/>
    <cellStyle name="SAPBEXHLevel1X 2 5 2 5" xfId="19281" xr:uid="{CBC43B89-F128-4C2E-872B-40D5D28B7D0F}"/>
    <cellStyle name="SAPBEXHLevel1X 2 5 2 6" xfId="31395" xr:uid="{E9904CB0-6BF3-4FC6-B7A9-D2AAFF9986D7}"/>
    <cellStyle name="SAPBEXHLevel1X 2 5 2 7" xfId="28091" xr:uid="{A16E5018-8624-4C86-BE4B-B45E0FD96262}"/>
    <cellStyle name="SAPBEXHLevel1X 2 5 3" xfId="6339" xr:uid="{C7589524-860E-446C-96B8-D837C77AF41D}"/>
    <cellStyle name="SAPBEXHLevel1X 2 5 3 2" xfId="9507" xr:uid="{9DBCC823-CAD2-4536-8FD9-4CEE90A04471}"/>
    <cellStyle name="SAPBEXHLevel1X 2 5 3 2 2" xfId="20962" xr:uid="{A07BE80E-6BE7-48F6-A656-E830EFBC4BE0}"/>
    <cellStyle name="SAPBEXHLevel1X 2 5 3 2 3" xfId="33047" xr:uid="{63288087-E150-4F0C-9585-1714D02BCB48}"/>
    <cellStyle name="SAPBEXHLevel1X 2 5 3 3" xfId="4139" xr:uid="{CE6113CC-72DE-453A-9B92-C2B3DA57AE46}"/>
    <cellStyle name="SAPBEXHLevel1X 2 5 3 3 2" xfId="15924" xr:uid="{DEE28845-9F20-46B5-98A7-31D12DBE5B84}"/>
    <cellStyle name="SAPBEXHLevel1X 2 5 3 3 3" xfId="28969" xr:uid="{34023BD8-EA58-4A38-846D-3A5AB3D1EC30}"/>
    <cellStyle name="SAPBEXHLevel1X 2 5 3 4" xfId="26291" xr:uid="{54106F43-C8D8-44C6-A197-B7747BADBC7F}"/>
    <cellStyle name="SAPBEXHLevel1X 2 5 3 4 2" xfId="36871" xr:uid="{8625C329-4749-4D1D-B2B6-EFD840067DEF}"/>
    <cellStyle name="SAPBEXHLevel1X 2 5 3 5" xfId="18056" xr:uid="{699A644F-705C-41DF-A853-C4C8E6DD5247}"/>
    <cellStyle name="SAPBEXHLevel1X 2 5 3 6" xfId="30428" xr:uid="{7BC8D7DB-49DB-4FA4-A8BD-2FBBF8CF6288}"/>
    <cellStyle name="SAPBEXHLevel1X 2 5 3 7" xfId="34704" xr:uid="{A827F1B5-215A-4DAA-B144-7FB0FDDE765D}"/>
    <cellStyle name="SAPBEXHLevel1X 2 5 3 8" xfId="35547" xr:uid="{4E74FD85-58B5-4D8C-8860-FCD45FC816DE}"/>
    <cellStyle name="SAPBEXHLevel1X 2 5 4" xfId="5287" xr:uid="{CC779B8A-D8A8-4110-BE0A-ABE72BE155ED}"/>
    <cellStyle name="SAPBEXHLevel1X 2 5 4 2" xfId="17071" xr:uid="{1E086B22-5189-433F-8C3E-BCD7860CF222}"/>
    <cellStyle name="SAPBEXHLevel1X 2 5 4 3" xfId="29654" xr:uid="{99FFFB87-4932-4B99-8F53-7348C1C118EC}"/>
    <cellStyle name="SAPBEXHLevel1X 2 5 5" xfId="8714" xr:uid="{1700C24B-A880-4E46-9153-7DF8E5B33519}"/>
    <cellStyle name="SAPBEXHLevel1X 2 5 5 2" xfId="20169" xr:uid="{167CDDD0-8928-47BB-AC2C-7F51B69DFE70}"/>
    <cellStyle name="SAPBEXHLevel1X 2 5 5 3" xfId="32254" xr:uid="{E001BFBC-C431-4C1E-B018-17543DE51494}"/>
    <cellStyle name="SAPBEXHLevel1X 2 5 6" xfId="10314" xr:uid="{78CA45C7-027E-4C2B-82CE-ADB525878903}"/>
    <cellStyle name="SAPBEXHLevel1X 2 5 6 2" xfId="21769" xr:uid="{4FBA54D8-3C23-4100-BC19-940719825372}"/>
    <cellStyle name="SAPBEXHLevel1X 2 5 6 3" xfId="33853" xr:uid="{DC30510A-EC57-4FF8-8F57-FD2C4849DBC1}"/>
    <cellStyle name="SAPBEXHLevel1X 2 5 7" xfId="25346" xr:uid="{7FAF0CC8-4DF8-4F8E-8822-58405F2C4F47}"/>
    <cellStyle name="SAPBEXHLevel1X 2 5 7 2" xfId="36192" xr:uid="{53475DDE-3254-4927-8D2F-3755983BFCAB}"/>
    <cellStyle name="SAPBEXHLevel1X 2 5 8" xfId="15188" xr:uid="{77FF853D-B7DC-48DC-8A6E-0C32E5E26C05}"/>
    <cellStyle name="SAPBEXHLevel1X 2 5 9" xfId="28571" xr:uid="{D4A95420-8FCB-4F6F-BD6F-234DA20BEE59}"/>
    <cellStyle name="SAPBEXHLevel1X 2 6" xfId="6083" xr:uid="{F637825D-9F54-49FF-983C-B065BAC05400}"/>
    <cellStyle name="SAPBEXHLevel1X 2 6 2" xfId="7514" xr:uid="{24B5B572-2E57-4815-8BFC-CA8EEB3653E6}"/>
    <cellStyle name="SAPBEXHLevel1X 2 6 2 2" xfId="10825" xr:uid="{7D2CBA8A-6663-4D56-B774-8F6ED04CD97F}"/>
    <cellStyle name="SAPBEXHLevel1X 2 6 2 2 2" xfId="22280" xr:uid="{3D8B8F02-4A63-4034-8557-24BF4EFDD902}"/>
    <cellStyle name="SAPBEXHLevel1X 2 6 2 2 3" xfId="34364" xr:uid="{77EA25BE-9EFF-4C15-8F62-306DC99E34F7}"/>
    <cellStyle name="SAPBEXHLevel1X 2 6 2 3" xfId="12298" xr:uid="{D36B9CCA-23B3-413F-8A8F-5C76FF2DD6B8}"/>
    <cellStyle name="SAPBEXHLevel1X 2 6 2 3 2" xfId="23753" xr:uid="{9AFDE72E-358B-45CB-A58A-799E2D886CC2}"/>
    <cellStyle name="SAPBEXHLevel1X 2 6 2 3 3" xfId="35268" xr:uid="{FBF473DF-C785-4485-B89F-516090D96B72}"/>
    <cellStyle name="SAPBEXHLevel1X 2 6 2 4" xfId="27230" xr:uid="{A2D8E1BD-C491-402E-8923-5C5FBCE535D7}"/>
    <cellStyle name="SAPBEXHLevel1X 2 6 2 4 2" xfId="37529" xr:uid="{653FBC7A-A327-4409-811B-DC091E9ECA24}"/>
    <cellStyle name="SAPBEXHLevel1X 2 6 2 5" xfId="19032" xr:uid="{016AAD5D-3ABA-4EF3-BE63-9CBA0A457285}"/>
    <cellStyle name="SAPBEXHLevel1X 2 6 2 6" xfId="31201" xr:uid="{442A78E0-34BE-41EB-9ACD-453EC03EA5DA}"/>
    <cellStyle name="SAPBEXHLevel1X 2 6 2 7" xfId="28093" xr:uid="{F4F009F3-F006-4F6B-A173-467A7E3CF439}"/>
    <cellStyle name="SAPBEXHLevel1X 2 6 3" xfId="9299" xr:uid="{D8C446F1-ADD1-447D-AFF1-5EF969F470C2}"/>
    <cellStyle name="SAPBEXHLevel1X 2 6 3 2" xfId="20754" xr:uid="{1F5B73D1-FAF3-40A2-ABEA-185772E251ED}"/>
    <cellStyle name="SAPBEXHLevel1X 2 6 3 3" xfId="32839" xr:uid="{367F3490-E28D-4B9A-A593-98EE40A46769}"/>
    <cellStyle name="SAPBEXHLevel1X 2 6 4" xfId="9798" xr:uid="{2B6569FC-45B4-4115-8C48-C72E254A5F95}"/>
    <cellStyle name="SAPBEXHLevel1X 2 6 4 2" xfId="21253" xr:uid="{A5A63ACE-BD5C-466C-9065-4E44DD86B4C7}"/>
    <cellStyle name="SAPBEXHLevel1X 2 6 4 3" xfId="33338" xr:uid="{4EC7F23E-07BD-4411-BB41-68F8ED919A6C}"/>
    <cellStyle name="SAPBEXHLevel1X 2 6 5" xfId="26044" xr:uid="{B3781292-F3E9-46ED-A312-287FE27DBC93}"/>
    <cellStyle name="SAPBEXHLevel1X 2 6 5 2" xfId="36687" xr:uid="{72F1821F-C376-4701-A8C5-AEB7842F21A2}"/>
    <cellStyle name="SAPBEXHLevel1X 2 6 6" xfId="17805" xr:uid="{9321AD98-D421-4050-8F61-1489032F10F2}"/>
    <cellStyle name="SAPBEXHLevel1X 2 6 7" xfId="30231" xr:uid="{5504BEE0-8FE5-4169-989F-7B60F9AA456E}"/>
    <cellStyle name="SAPBEXHLevel1X 2 6 8" xfId="29124" xr:uid="{93655A7E-5CD7-4F48-AEE1-349DA81A8F6D}"/>
    <cellStyle name="SAPBEXHLevel1X 2 7" xfId="6731" xr:uid="{01608DFE-D6DF-4758-8D13-EB0AC9D353E6}"/>
    <cellStyle name="SAPBEXHLevel1X 2 7 2" xfId="10445" xr:uid="{A4625820-D29D-4360-9382-3FFC86ED21E9}"/>
    <cellStyle name="SAPBEXHLevel1X 2 7 2 2" xfId="21900" xr:uid="{E314D46B-A1E1-4AD7-B26C-FDD32AA1A960}"/>
    <cellStyle name="SAPBEXHLevel1X 2 7 2 3" xfId="33984" xr:uid="{BDA067BD-EA78-4B95-AAAA-D596D2B386AC}"/>
    <cellStyle name="SAPBEXHLevel1X 2 7 3" xfId="11626" xr:uid="{ED9E7668-5962-4F1B-8A86-6E1564D81B0C}"/>
    <cellStyle name="SAPBEXHLevel1X 2 7 3 2" xfId="23081" xr:uid="{A5A4A70B-6E7C-45BB-BE76-25C2826CD962}"/>
    <cellStyle name="SAPBEXHLevel1X 2 7 3 3" xfId="34811" xr:uid="{BAF0E614-BCAC-43B7-9E48-9F1D08653220}"/>
    <cellStyle name="SAPBEXHLevel1X 2 7 4" xfId="26491" xr:uid="{68A88A30-2BD6-405E-8AA3-C3210D962679}"/>
    <cellStyle name="SAPBEXHLevel1X 2 7 4 2" xfId="37001" xr:uid="{38DF70F4-D8B5-4DDE-A212-32248F0E6FBB}"/>
    <cellStyle name="SAPBEXHLevel1X 2 7 5" xfId="18318" xr:uid="{A7FD9229-9E0F-4988-B5A1-B766F3109BF1}"/>
    <cellStyle name="SAPBEXHLevel1X 2 7 6" xfId="30649" xr:uid="{131C7933-6D1D-49EA-AEF4-0FB9B0222BFD}"/>
    <cellStyle name="SAPBEXHLevel1X 2 7 7" xfId="12727" xr:uid="{F9BCF13B-A040-44E2-B5B8-B7E562A6F1C3}"/>
    <cellStyle name="SAPBEXHLevel1X 2 8" xfId="5511" xr:uid="{99C1C5CD-1F81-4166-B4E9-F5B1CDE909A2}"/>
    <cellStyle name="SAPBEXHLevel1X 2 8 2" xfId="8842" xr:uid="{54074863-8BBF-41FF-8768-21939A181429}"/>
    <cellStyle name="SAPBEXHLevel1X 2 8 2 2" xfId="20297" xr:uid="{DFB7314A-FD5C-45F0-A4C6-82B36F65B185}"/>
    <cellStyle name="SAPBEXHLevel1X 2 8 2 3" xfId="32382" xr:uid="{A1BF4560-10B8-4886-99B9-2BBA2CF0F5AD}"/>
    <cellStyle name="SAPBEXHLevel1X 2 8 3" xfId="9737" xr:uid="{3631A36C-E290-4EB6-A7C1-54002D390C12}"/>
    <cellStyle name="SAPBEXHLevel1X 2 8 3 2" xfId="21192" xr:uid="{F9D6D4AE-4F3C-435C-8BBA-D01BB361F8C6}"/>
    <cellStyle name="SAPBEXHLevel1X 2 8 3 3" xfId="33277" xr:uid="{1270048C-E5A8-4460-9021-B0572BCEE474}"/>
    <cellStyle name="SAPBEXHLevel1X 2 8 4" xfId="25570" xr:uid="{3530B475-52E3-4E61-B51F-98C57F30CB45}"/>
    <cellStyle name="SAPBEXHLevel1X 2 8 4 2" xfId="36355" xr:uid="{1BFEB796-6476-4C79-BDA1-0FEEC24873D6}"/>
    <cellStyle name="SAPBEXHLevel1X 2 8 5" xfId="17295" xr:uid="{B57ABA67-B9AF-4805-83FD-25C102B1ED8B}"/>
    <cellStyle name="SAPBEXHLevel1X 2 8 6" xfId="29811" xr:uid="{6AEC109D-C29F-479B-928F-606635ADAD45}"/>
    <cellStyle name="SAPBEXHLevel1X 2 8 7" xfId="31355" xr:uid="{05F7061F-2288-48BD-8FBD-44675F53694B}"/>
    <cellStyle name="SAPBEXHLevel1X 2 8 8" xfId="18553" xr:uid="{BC7A4F5C-0C93-421C-8941-1B31117DC458}"/>
    <cellStyle name="SAPBEXHLevel1X 2 9" xfId="4231" xr:uid="{193FC320-29CC-4D2C-97AF-93AFDE1B0A3E}"/>
    <cellStyle name="SAPBEXHLevel1X 2 9 2" xfId="16016" xr:uid="{CF76748D-6537-48A0-B6E6-95EF7B50841A}"/>
    <cellStyle name="SAPBEXHLevel1X 2 9 3" xfId="29061" xr:uid="{A24F01F1-0DB1-4C17-9E3B-3F80531580CB}"/>
    <cellStyle name="SAPBEXHLevel1X 3" xfId="2296" xr:uid="{D917DAF8-013B-44E6-819B-1ED687620BC3}"/>
    <cellStyle name="SAPBEXHLevel1X 3 10" xfId="3167" xr:uid="{F2D33F67-DAB3-4DE9-BEC1-86D4EFA6D7A4}"/>
    <cellStyle name="SAPBEXHLevel1X 3 10 10" xfId="29146" xr:uid="{9642B7EF-B2A1-4E65-8CE8-75F9A05FB9B9}"/>
    <cellStyle name="SAPBEXHLevel1X 3 10 2" xfId="7330" xr:uid="{5595D3EE-545C-4582-A886-F38F3149F36C}"/>
    <cellStyle name="SAPBEXHLevel1X 3 10 2 2" xfId="10730" xr:uid="{D34A40DD-2225-497D-8383-FCFF6057CFA4}"/>
    <cellStyle name="SAPBEXHLevel1X 3 10 2 2 2" xfId="22185" xr:uid="{0C0F809F-DE7A-4F64-88EC-A48B0EDF8F98}"/>
    <cellStyle name="SAPBEXHLevel1X 3 10 2 2 3" xfId="34269" xr:uid="{F1EB1340-1392-4F5D-85A2-24CE9AAE0F2F}"/>
    <cellStyle name="SAPBEXHLevel1X 3 10 2 3" xfId="12114" xr:uid="{4C675803-187C-4B77-A6A0-8B5C1E558E98}"/>
    <cellStyle name="SAPBEXHLevel1X 3 10 2 3 2" xfId="23569" xr:uid="{2DA99D26-BF29-419B-8C55-9858306607F2}"/>
    <cellStyle name="SAPBEXHLevel1X 3 10 2 3 3" xfId="35153" xr:uid="{45E177D3-6547-4033-A6F5-455A0B29DEAB}"/>
    <cellStyle name="SAPBEXHLevel1X 3 10 2 4" xfId="27046" xr:uid="{A1CC2C4E-88BB-4FF5-8082-060C5CFDB327}"/>
    <cellStyle name="SAPBEXHLevel1X 3 10 2 4 2" xfId="37415" xr:uid="{55BE9CFD-61D7-4B56-B457-26D65CC3F179}"/>
    <cellStyle name="SAPBEXHLevel1X 3 10 2 5" xfId="18848" xr:uid="{2BA5E520-549E-4F81-B67A-5135D6697EE6}"/>
    <cellStyle name="SAPBEXHLevel1X 3 10 2 6" xfId="31087" xr:uid="{6DA3D966-238A-45FA-904B-2DE2FFBF87C8}"/>
    <cellStyle name="SAPBEXHLevel1X 3 10 2 7" xfId="28731" xr:uid="{7A31B06E-1BC9-41DD-BDF2-E4EEDEB1B58D}"/>
    <cellStyle name="SAPBEXHLevel1X 3 10 3" xfId="5898" xr:uid="{72880C81-244D-49B4-BCF7-1637A96A4112}"/>
    <cellStyle name="SAPBEXHLevel1X 3 10 3 2" xfId="9158" xr:uid="{2283069E-1862-40F4-8B91-A37FB94E47B2}"/>
    <cellStyle name="SAPBEXHLevel1X 3 10 3 2 2" xfId="20613" xr:uid="{631B05FF-9A71-462E-9A0F-769D3D7A3487}"/>
    <cellStyle name="SAPBEXHLevel1X 3 10 3 2 3" xfId="32698" xr:uid="{0274456B-EFED-4B78-8E69-CBFD8D77F93C}"/>
    <cellStyle name="SAPBEXHLevel1X 3 10 3 3" xfId="10026" xr:uid="{287F9BAE-CC8E-4618-9428-F9369794D0E8}"/>
    <cellStyle name="SAPBEXHLevel1X 3 10 3 3 2" xfId="21481" xr:uid="{49AE70E6-B212-4DA2-8432-0CCF2FC2CC1C}"/>
    <cellStyle name="SAPBEXHLevel1X 3 10 3 3 3" xfId="33565" xr:uid="{E86AF6A1-BA2F-4A13-BC30-6BB7B9A3CFF4}"/>
    <cellStyle name="SAPBEXHLevel1X 3 10 3 4" xfId="25860" xr:uid="{15BDE4E2-8469-4582-9606-A2223CF6F34D}"/>
    <cellStyle name="SAPBEXHLevel1X 3 10 3 4 2" xfId="36575" xr:uid="{688388BC-A2EA-40B1-8B87-7AFB354234A7}"/>
    <cellStyle name="SAPBEXHLevel1X 3 10 3 5" xfId="17621" xr:uid="{E37B3CE9-71C0-4B10-89D4-384E95ECA23C}"/>
    <cellStyle name="SAPBEXHLevel1X 3 10 3 6" xfId="30116" xr:uid="{57749A2A-0005-41A3-B1B7-C9A4E803D8EC}"/>
    <cellStyle name="SAPBEXHLevel1X 3 10 3 7" xfId="34870" xr:uid="{894345DE-73E6-4054-BA2F-B4157B2110B1}"/>
    <cellStyle name="SAPBEXHLevel1X 3 10 3 8" xfId="27760" xr:uid="{D2681A21-0F22-448E-8F9A-60E4CA6B70AB}"/>
    <cellStyle name="SAPBEXHLevel1X 3 10 4" xfId="5060" xr:uid="{773BB336-57A5-4F98-8D10-BA8368D52F05}"/>
    <cellStyle name="SAPBEXHLevel1X 3 10 4 2" xfId="16844" xr:uid="{EAA0A3CA-5988-4BAA-99B8-979F36D12E21}"/>
    <cellStyle name="SAPBEXHLevel1X 3 10 4 3" xfId="29492" xr:uid="{FE1A6AD1-5D97-4050-A098-0724F68E073C}"/>
    <cellStyle name="SAPBEXHLevel1X 3 10 5" xfId="8525" xr:uid="{7EDF3DB6-0A82-4535-ACD6-930B8BF813BB}"/>
    <cellStyle name="SAPBEXHLevel1X 3 10 5 2" xfId="19980" xr:uid="{A6BFB469-9DA2-496C-8813-B4E63E263ACC}"/>
    <cellStyle name="SAPBEXHLevel1X 3 10 5 3" xfId="32065" xr:uid="{4DA1F65F-B08C-427A-B151-A443FF0CC437}"/>
    <cellStyle name="SAPBEXHLevel1X 3 10 6" xfId="8019" xr:uid="{D1B8A0A4-49D6-4DE5-8ADD-6903AA398940}"/>
    <cellStyle name="SAPBEXHLevel1X 3 10 6 2" xfId="19474" xr:uid="{FE3EECF2-B2B5-46D8-AE5E-5CFB5FEB1399}"/>
    <cellStyle name="SAPBEXHLevel1X 3 10 6 3" xfId="31559" xr:uid="{315F2D7F-79E4-47C1-92E7-4C46A12EA502}"/>
    <cellStyle name="SAPBEXHLevel1X 3 10 7" xfId="25119" xr:uid="{61EFA098-8DF3-4D65-A684-F28937D09EB9}"/>
    <cellStyle name="SAPBEXHLevel1X 3 10 7 2" xfId="36031" xr:uid="{BAD17352-E9AC-4D93-9CD6-61B2E8DE75F3}"/>
    <cellStyle name="SAPBEXHLevel1X 3 10 8" xfId="14960" xr:uid="{D5D3BA25-01B8-410D-BE62-92EED71BD4E0}"/>
    <cellStyle name="SAPBEXHLevel1X 3 10 9" xfId="28408" xr:uid="{D09E70E8-BA5E-470A-B14A-998657034A31}"/>
    <cellStyle name="SAPBEXHLevel1X 3 11" xfId="2982" xr:uid="{E9276F22-B168-4B83-8800-869EAE1D7735}"/>
    <cellStyle name="SAPBEXHLevel1X 3 11 10" xfId="15675" xr:uid="{66C8886E-53D7-4926-A249-25E4F93103F5}"/>
    <cellStyle name="SAPBEXHLevel1X 3 11 2" xfId="7587" xr:uid="{B670C64B-82CE-4957-85DC-1DD36BD0B79D}"/>
    <cellStyle name="SAPBEXHLevel1X 3 11 2 2" xfId="10898" xr:uid="{A24BBFC2-6785-4E14-989C-16EB52FC0CF7}"/>
    <cellStyle name="SAPBEXHLevel1X 3 11 2 2 2" xfId="22353" xr:uid="{AC07CAAD-EE52-41EB-AEAC-0E33AB722AA1}"/>
    <cellStyle name="SAPBEXHLevel1X 3 11 2 2 3" xfId="34437" xr:uid="{9D621F29-8B3A-4E0B-9873-E1AA8EF6A97D}"/>
    <cellStyle name="SAPBEXHLevel1X 3 11 2 3" xfId="12371" xr:uid="{1C607BB5-263C-4C96-A914-4E735811F9C4}"/>
    <cellStyle name="SAPBEXHLevel1X 3 11 2 3 2" xfId="23826" xr:uid="{17D8D3AE-8396-4C62-BA84-F4BBC3A5EFE0}"/>
    <cellStyle name="SAPBEXHLevel1X 3 11 2 3 3" xfId="35341" xr:uid="{B2DDEA50-1F2D-4E86-8482-ACD1EC8DC178}"/>
    <cellStyle name="SAPBEXHLevel1X 3 11 2 4" xfId="27303" xr:uid="{77D855A4-F0AB-441D-ACEE-E6F00152EB9E}"/>
    <cellStyle name="SAPBEXHLevel1X 3 11 2 4 2" xfId="37602" xr:uid="{9769F51F-CDE9-4C22-B29A-487F56AD99F9}"/>
    <cellStyle name="SAPBEXHLevel1X 3 11 2 5" xfId="19105" xr:uid="{3D5D2E76-DFDA-470D-88C7-178DBF367D72}"/>
    <cellStyle name="SAPBEXHLevel1X 3 11 2 6" xfId="31274" xr:uid="{CCA02516-290A-4BE7-BF5C-083477B7ED79}"/>
    <cellStyle name="SAPBEXHLevel1X 3 11 2 7" xfId="34987" xr:uid="{E07AEE86-FBC9-482A-8AA0-B1B73B7016F6}"/>
    <cellStyle name="SAPBEXHLevel1X 3 11 3" xfId="6156" xr:uid="{6D18BEFE-CEC5-4CF4-B6F8-7E4382339937}"/>
    <cellStyle name="SAPBEXHLevel1X 3 11 3 2" xfId="9372" xr:uid="{C5F760B5-377B-4E75-857F-C9BFCB2A188F}"/>
    <cellStyle name="SAPBEXHLevel1X 3 11 3 2 2" xfId="20827" xr:uid="{B1D336D7-D57B-40EC-AACA-5618F036E21B}"/>
    <cellStyle name="SAPBEXHLevel1X 3 11 3 2 3" xfId="32912" xr:uid="{CEE92D09-3A20-4493-BCAE-4A341B1821E2}"/>
    <cellStyle name="SAPBEXHLevel1X 3 11 3 3" xfId="8116" xr:uid="{70E67D33-163B-41CB-BA29-13D53FEB2E4F}"/>
    <cellStyle name="SAPBEXHLevel1X 3 11 3 3 2" xfId="19571" xr:uid="{6343ACA0-E031-4B7A-BB98-79B5FEC0643E}"/>
    <cellStyle name="SAPBEXHLevel1X 3 11 3 3 3" xfId="31656" xr:uid="{9E216390-E570-4CA4-92A1-275D5FE389C7}"/>
    <cellStyle name="SAPBEXHLevel1X 3 11 3 4" xfId="26117" xr:uid="{9CB5983B-D768-4811-9113-DAA39D8D7191}"/>
    <cellStyle name="SAPBEXHLevel1X 3 11 3 4 2" xfId="36760" xr:uid="{E8507894-1E24-447D-AEDF-BCEC51591629}"/>
    <cellStyle name="SAPBEXHLevel1X 3 11 3 5" xfId="17878" xr:uid="{19B4E198-CEA5-4630-96B7-3BE2FEC75296}"/>
    <cellStyle name="SAPBEXHLevel1X 3 11 3 6" xfId="30304" xr:uid="{EFE1B929-7309-442B-A464-DD21F80340B7}"/>
    <cellStyle name="SAPBEXHLevel1X 3 11 3 7" xfId="28773" xr:uid="{07EC08DE-78A2-41C5-B864-5F771F11CA6F}"/>
    <cellStyle name="SAPBEXHLevel1X 3 11 3 8" xfId="14011" xr:uid="{1DAB7C76-6B95-4DBF-8DEC-80C0133107A0}"/>
    <cellStyle name="SAPBEXHLevel1X 3 11 4" xfId="4875" xr:uid="{A7A4D359-B73D-4493-BAE9-66D174A8A653}"/>
    <cellStyle name="SAPBEXHLevel1X 3 11 4 2" xfId="16659" xr:uid="{9DED1590-1FA0-444F-A87A-0B86A95A8E8F}"/>
    <cellStyle name="SAPBEXHLevel1X 3 11 4 3" xfId="29366" xr:uid="{B7401E20-618D-4797-8988-BEB3C592282B}"/>
    <cellStyle name="SAPBEXHLevel1X 3 11 5" xfId="8379" xr:uid="{5E1831A9-BD81-44D8-936B-B631B161C185}"/>
    <cellStyle name="SAPBEXHLevel1X 3 11 5 2" xfId="19834" xr:uid="{A9D72C7C-A472-4BE3-9708-532AA6110F74}"/>
    <cellStyle name="SAPBEXHLevel1X 3 11 5 3" xfId="31919" xr:uid="{C283B5A8-3AD3-48D9-8FA4-26C1ED78F763}"/>
    <cellStyle name="SAPBEXHLevel1X 3 11 6" xfId="8443" xr:uid="{87BA480A-9BAF-401C-AB2B-9EE2CB488A66}"/>
    <cellStyle name="SAPBEXHLevel1X 3 11 6 2" xfId="19898" xr:uid="{C720C70F-1CDA-477B-8B5C-CC8F3A6B3F39}"/>
    <cellStyle name="SAPBEXHLevel1X 3 11 6 3" xfId="31983" xr:uid="{EF8065A6-7E1A-48EB-9F66-861544E5D22B}"/>
    <cellStyle name="SAPBEXHLevel1X 3 11 7" xfId="24934" xr:uid="{51C781B1-CCE7-49F2-891E-D7E41E2D72BD}"/>
    <cellStyle name="SAPBEXHLevel1X 3 11 7 2" xfId="35904" xr:uid="{0328C6B7-F6C4-409E-A6BD-3D6B658E6CAE}"/>
    <cellStyle name="SAPBEXHLevel1X 3 11 8" xfId="14775" xr:uid="{04DB0336-320C-43FE-8641-11C003C273C5}"/>
    <cellStyle name="SAPBEXHLevel1X 3 11 9" xfId="28288" xr:uid="{E125B81C-DD2B-4AB9-B652-C39008C7F724}"/>
    <cellStyle name="SAPBEXHLevel1X 3 12" xfId="3125" xr:uid="{66B52CF5-D8C7-470E-928C-EF30468DA789}"/>
    <cellStyle name="SAPBEXHLevel1X 3 12 10" xfId="28681" xr:uid="{BE4A8F0A-1079-4C5F-8A15-D0ADE4487121}"/>
    <cellStyle name="SAPBEXHLevel1X 3 12 2" xfId="7771" xr:uid="{D17F3830-7656-44B5-A4CC-411D59BC036A}"/>
    <cellStyle name="SAPBEXHLevel1X 3 12 2 2" xfId="10985" xr:uid="{8DAB1539-A0C5-4976-AC89-6A5397338081}"/>
    <cellStyle name="SAPBEXHLevel1X 3 12 2 2 2" xfId="22440" xr:uid="{5121EB02-2E4E-48EA-BA8B-88C6EBEC4378}"/>
    <cellStyle name="SAPBEXHLevel1X 3 12 2 2 3" xfId="34524" xr:uid="{37A855F4-D711-472D-A9E8-155C389D03EF}"/>
    <cellStyle name="SAPBEXHLevel1X 3 12 2 3" xfId="12546" xr:uid="{A31A8AB3-8B46-4435-81A4-EABB7FE97108}"/>
    <cellStyle name="SAPBEXHLevel1X 3 12 2 3 2" xfId="24001" xr:uid="{F0427AEB-D4C0-4D81-ABF6-955A87F7D594}"/>
    <cellStyle name="SAPBEXHLevel1X 3 12 2 3 3" xfId="35454" xr:uid="{7A6FF544-58C9-4587-AEFC-EDB3BD288D4D}"/>
    <cellStyle name="SAPBEXHLevel1X 3 12 2 4" xfId="27478" xr:uid="{9CE251B2-BB43-479F-B306-2E8E3ABD345F}"/>
    <cellStyle name="SAPBEXHLevel1X 3 12 2 4 2" xfId="37713" xr:uid="{9153B656-966E-41D1-A9B9-900C00B1AA92}"/>
    <cellStyle name="SAPBEXHLevel1X 3 12 2 5" xfId="19282" xr:uid="{5875919A-17D2-43F7-9A78-8780B2895D76}"/>
    <cellStyle name="SAPBEXHLevel1X 3 12 2 6" xfId="31396" xr:uid="{BF7FB9F2-98E0-4E60-8169-BD44E7BF263B}"/>
    <cellStyle name="SAPBEXHLevel1X 3 12 2 7" xfId="14278" xr:uid="{D6C9E864-66D6-411B-92ED-706761E79B26}"/>
    <cellStyle name="SAPBEXHLevel1X 3 12 3" xfId="6340" xr:uid="{1ED7D860-295A-403E-8143-CC582D760A20}"/>
    <cellStyle name="SAPBEXHLevel1X 3 12 3 2" xfId="9508" xr:uid="{902C4B34-B11F-47E9-9CB3-C4CB4F7AF0C9}"/>
    <cellStyle name="SAPBEXHLevel1X 3 12 3 2 2" xfId="20963" xr:uid="{2DF3E5B2-11F3-4E8E-8E71-A66B9FAA89AF}"/>
    <cellStyle name="SAPBEXHLevel1X 3 12 3 2 3" xfId="33048" xr:uid="{E893824C-262C-4900-AFC8-C7A2B4C2CA88}"/>
    <cellStyle name="SAPBEXHLevel1X 3 12 3 3" xfId="4140" xr:uid="{1539B6B8-9ED0-4962-9782-8EA9245A073F}"/>
    <cellStyle name="SAPBEXHLevel1X 3 12 3 3 2" xfId="15925" xr:uid="{A6E7DABD-3B8A-4CEE-8B22-83C5E70790E6}"/>
    <cellStyle name="SAPBEXHLevel1X 3 12 3 3 3" xfId="28970" xr:uid="{6540BFC9-6226-4783-B8FA-243ECF4D37FE}"/>
    <cellStyle name="SAPBEXHLevel1X 3 12 3 4" xfId="26292" xr:uid="{5F4162C2-A4EA-4C6D-BFE7-F8FBBF8B19A8}"/>
    <cellStyle name="SAPBEXHLevel1X 3 12 3 4 2" xfId="36872" xr:uid="{B9945CCB-298B-439B-808B-B7A7E2D09A77}"/>
    <cellStyle name="SAPBEXHLevel1X 3 12 3 5" xfId="18057" xr:uid="{18022348-30EC-463C-AD8F-AA4C1BDE013D}"/>
    <cellStyle name="SAPBEXHLevel1X 3 12 3 6" xfId="30429" xr:uid="{B53D5521-730A-45DB-B5D4-2EE3726EBFE0}"/>
    <cellStyle name="SAPBEXHLevel1X 3 12 3 7" xfId="29213" xr:uid="{62377B30-D237-46E5-8429-1238E7809B7A}"/>
    <cellStyle name="SAPBEXHLevel1X 3 12 3 8" xfId="18117" xr:uid="{31BB4C7F-A556-45E0-9C7B-BDC593559DF4}"/>
    <cellStyle name="SAPBEXHLevel1X 3 12 4" xfId="5018" xr:uid="{A6CC998C-2551-4BF0-965C-3FC068FF5140}"/>
    <cellStyle name="SAPBEXHLevel1X 3 12 4 2" xfId="16802" xr:uid="{0AF55372-C55E-4C08-A77B-8640DC8044E9}"/>
    <cellStyle name="SAPBEXHLevel1X 3 12 4 3" xfId="29450" xr:uid="{B5D1FC8A-89C1-447B-8D61-F57331CFAA84}"/>
    <cellStyle name="SAPBEXHLevel1X 3 12 5" xfId="8483" xr:uid="{0122C8CC-70C5-49EB-9E74-E477B30F4EB8}"/>
    <cellStyle name="SAPBEXHLevel1X 3 12 5 2" xfId="19938" xr:uid="{C07D470C-2B2E-41C1-8A3E-838F21E2B4BB}"/>
    <cellStyle name="SAPBEXHLevel1X 3 12 5 3" xfId="32023" xr:uid="{3A850585-B776-46B4-9578-D03C31C6321A}"/>
    <cellStyle name="SAPBEXHLevel1X 3 12 6" xfId="10213" xr:uid="{BBCCE3A9-07BE-431D-AD95-E79C43263E19}"/>
    <cellStyle name="SAPBEXHLevel1X 3 12 6 2" xfId="21668" xr:uid="{794ABC3F-50BD-47EF-B504-B2D914C25CDF}"/>
    <cellStyle name="SAPBEXHLevel1X 3 12 6 3" xfId="33752" xr:uid="{458AADF3-81E6-4A4A-936F-CBF7128E699E}"/>
    <cellStyle name="SAPBEXHLevel1X 3 12 7" xfId="25077" xr:uid="{131C68E3-4E0B-4C38-84A2-F02A9F9D508B}"/>
    <cellStyle name="SAPBEXHLevel1X 3 12 7 2" xfId="35989" xr:uid="{6588D991-B34D-4125-A725-A14332327203}"/>
    <cellStyle name="SAPBEXHLevel1X 3 12 8" xfId="14918" xr:uid="{707DCBC8-291F-4D91-8809-F13A863E9725}"/>
    <cellStyle name="SAPBEXHLevel1X 3 12 9" xfId="28366" xr:uid="{2DCD99D2-C844-41D9-A224-ED87312C05EB}"/>
    <cellStyle name="SAPBEXHLevel1X 3 13" xfId="6084" xr:uid="{4A5E6456-0E2B-4766-BF04-18FAC994A444}"/>
    <cellStyle name="SAPBEXHLevel1X 3 13 2" xfId="7515" xr:uid="{2D3B3384-C440-4015-94FD-AA0BF9B45679}"/>
    <cellStyle name="SAPBEXHLevel1X 3 13 2 2" xfId="10826" xr:uid="{550E0471-519F-45A6-8B57-09C6F9691CAC}"/>
    <cellStyle name="SAPBEXHLevel1X 3 13 2 2 2" xfId="22281" xr:uid="{4A9711C8-89DC-411B-9882-1641B69386CC}"/>
    <cellStyle name="SAPBEXHLevel1X 3 13 2 2 3" xfId="34365" xr:uid="{3F223AB7-D19A-4316-95EC-375F23E6E5F6}"/>
    <cellStyle name="SAPBEXHLevel1X 3 13 2 3" xfId="12299" xr:uid="{C90EC69A-F6ED-47B2-9FEB-3D09095A30E3}"/>
    <cellStyle name="SAPBEXHLevel1X 3 13 2 3 2" xfId="23754" xr:uid="{4954BCDF-6C02-4581-AFBA-F7C760EC36AD}"/>
    <cellStyle name="SAPBEXHLevel1X 3 13 2 3 3" xfId="35269" xr:uid="{362419AF-1AD9-41D5-8C62-52DA8EFD3511}"/>
    <cellStyle name="SAPBEXHLevel1X 3 13 2 4" xfId="27231" xr:uid="{4C765EBC-A867-47A8-9452-5B296A475628}"/>
    <cellStyle name="SAPBEXHLevel1X 3 13 2 4 2" xfId="37530" xr:uid="{6B8B33DF-8CCA-4DBE-B517-9D4FAEC74009}"/>
    <cellStyle name="SAPBEXHLevel1X 3 13 2 5" xfId="19033" xr:uid="{6D374B46-5ED7-457A-8BD4-6BEF002C455A}"/>
    <cellStyle name="SAPBEXHLevel1X 3 13 2 6" xfId="31202" xr:uid="{6834EE20-52E9-4FC0-9FA3-DBAC7CCF7B94}"/>
    <cellStyle name="SAPBEXHLevel1X 3 13 2 7" xfId="35743" xr:uid="{39EC1BA7-A4E3-4444-A10F-DEE09DFF286D}"/>
    <cellStyle name="SAPBEXHLevel1X 3 13 3" xfId="9300" xr:uid="{FA072B17-C84D-41CA-BFC2-5FD84AC08E09}"/>
    <cellStyle name="SAPBEXHLevel1X 3 13 3 2" xfId="20755" xr:uid="{C3F19164-960D-4A28-9CE6-E54C72E0BAFD}"/>
    <cellStyle name="SAPBEXHLevel1X 3 13 3 3" xfId="32840" xr:uid="{DF68C66B-6D11-4FD6-AE5C-D8B927D192D3}"/>
    <cellStyle name="SAPBEXHLevel1X 3 13 4" xfId="8120" xr:uid="{6AE74CE7-EEF8-44F1-8B26-DA120512A3FE}"/>
    <cellStyle name="SAPBEXHLevel1X 3 13 4 2" xfId="19575" xr:uid="{4278A0DD-7236-4DDD-BCF2-1A70082D50E1}"/>
    <cellStyle name="SAPBEXHLevel1X 3 13 4 3" xfId="31660" xr:uid="{E74B118F-4D26-4A9A-A032-A214E0654D02}"/>
    <cellStyle name="SAPBEXHLevel1X 3 13 5" xfId="26045" xr:uid="{7E0C8657-44A5-4C76-A08F-419F3EDE9CFF}"/>
    <cellStyle name="SAPBEXHLevel1X 3 13 5 2" xfId="36688" xr:uid="{EB94063A-B7F6-4DB5-B32A-D479CC234A88}"/>
    <cellStyle name="SAPBEXHLevel1X 3 13 6" xfId="17806" xr:uid="{840F5885-D6D8-4D21-9D4E-BF3B30512182}"/>
    <cellStyle name="SAPBEXHLevel1X 3 13 7" xfId="30232" xr:uid="{C698F7BC-21EF-4630-BDEE-246FCCA1A523}"/>
    <cellStyle name="SAPBEXHLevel1X 3 13 8" xfId="28646" xr:uid="{985E4E4B-4B0A-40FF-A91B-CBEACD7E577D}"/>
    <cellStyle name="SAPBEXHLevel1X 3 14" xfId="6732" xr:uid="{56475BB9-9F1E-45FF-A1F8-675A44B4B957}"/>
    <cellStyle name="SAPBEXHLevel1X 3 14 2" xfId="10446" xr:uid="{62DBEA21-3BEF-4EAE-BF75-550CAAF072AB}"/>
    <cellStyle name="SAPBEXHLevel1X 3 14 2 2" xfId="21901" xr:uid="{86E68AAC-33F5-4D27-8A64-8D81174E6A06}"/>
    <cellStyle name="SAPBEXHLevel1X 3 14 2 3" xfId="33985" xr:uid="{6C19FFB1-0E59-46D1-BD7D-83353507F022}"/>
    <cellStyle name="SAPBEXHLevel1X 3 14 3" xfId="11627" xr:uid="{73045B0B-ABF2-40F3-AFDB-43B42408D599}"/>
    <cellStyle name="SAPBEXHLevel1X 3 14 3 2" xfId="23082" xr:uid="{7F7F20AE-40AC-4695-9526-99895999C693}"/>
    <cellStyle name="SAPBEXHLevel1X 3 14 3 3" xfId="34812" xr:uid="{7B7D2821-B1A5-4A82-A879-FE8DF74649C4}"/>
    <cellStyle name="SAPBEXHLevel1X 3 14 4" xfId="26492" xr:uid="{F84AAEEC-089C-4B63-915D-E70C42B35894}"/>
    <cellStyle name="SAPBEXHLevel1X 3 14 4 2" xfId="37002" xr:uid="{19AF3588-0D84-4F00-A4B7-CD4186C3D920}"/>
    <cellStyle name="SAPBEXHLevel1X 3 14 5" xfId="18319" xr:uid="{41C358A7-8087-402E-BEA7-225D3BC4B2B5}"/>
    <cellStyle name="SAPBEXHLevel1X 3 14 6" xfId="30650" xr:uid="{0B56D834-104D-49B9-B483-C2863F0CE5E1}"/>
    <cellStyle name="SAPBEXHLevel1X 3 14 7" xfId="28698" xr:uid="{D318FA14-ED3C-4FED-9AFE-FD7D402C4385}"/>
    <cellStyle name="SAPBEXHLevel1X 3 15" xfId="5512" xr:uid="{0EF5C6EC-DFC7-4393-9AF2-1070CA4E84B1}"/>
    <cellStyle name="SAPBEXHLevel1X 3 15 2" xfId="8843" xr:uid="{564C348E-2FE7-42FD-827D-716383460817}"/>
    <cellStyle name="SAPBEXHLevel1X 3 15 2 2" xfId="20298" xr:uid="{37F3C20D-CB44-4F7B-8D41-1910D53C6F38}"/>
    <cellStyle name="SAPBEXHLevel1X 3 15 2 3" xfId="32383" xr:uid="{5C1A9840-056D-43E9-895E-0899B7351441}"/>
    <cellStyle name="SAPBEXHLevel1X 3 15 3" xfId="8428" xr:uid="{5E7F5935-6D47-4F9C-95B2-43007D1BAED5}"/>
    <cellStyle name="SAPBEXHLevel1X 3 15 3 2" xfId="19883" xr:uid="{C4180E42-B2D4-4BBE-A51C-9BBA2031080B}"/>
    <cellStyle name="SAPBEXHLevel1X 3 15 3 3" xfId="31968" xr:uid="{CED975F5-918F-4912-B60D-E82A270F034C}"/>
    <cellStyle name="SAPBEXHLevel1X 3 15 4" xfId="25571" xr:uid="{20A8F3D4-989B-4547-8B26-8BBE3C3DA44A}"/>
    <cellStyle name="SAPBEXHLevel1X 3 15 4 2" xfId="36356" xr:uid="{46496998-094B-4FB9-B2BE-EC20B5EA162E}"/>
    <cellStyle name="SAPBEXHLevel1X 3 15 5" xfId="17296" xr:uid="{E4121CDB-20E7-43C8-8AF1-79487887DFF7}"/>
    <cellStyle name="SAPBEXHLevel1X 3 15 6" xfId="29812" xr:uid="{872BCB73-87E8-4A55-8941-E82C4FA057F6}"/>
    <cellStyle name="SAPBEXHLevel1X 3 15 7" xfId="28168" xr:uid="{F9602FFE-EF11-4D78-961E-CA5DE5CD8744}"/>
    <cellStyle name="SAPBEXHLevel1X 3 15 8" xfId="37051" xr:uid="{E4B075FE-C415-47AB-85A7-D4853DD771F2}"/>
    <cellStyle name="SAPBEXHLevel1X 3 16" xfId="4232" xr:uid="{0A0C44E9-D802-4930-B4E5-1AC263B10AF0}"/>
    <cellStyle name="SAPBEXHLevel1X 3 16 2" xfId="16017" xr:uid="{289A42F3-F99E-46D8-9EA4-9AA9B0F1D5F1}"/>
    <cellStyle name="SAPBEXHLevel1X 3 16 3" xfId="29062" xr:uid="{DAF54D78-A4A8-47F7-A6F0-330E664DE922}"/>
    <cellStyle name="SAPBEXHLevel1X 3 17" xfId="3995" xr:uid="{7D358828-9D6D-4854-8040-816B39C732FD}"/>
    <cellStyle name="SAPBEXHLevel1X 3 17 2" xfId="15781" xr:uid="{C42F274B-A837-4625-8DCD-1E1927C57856}"/>
    <cellStyle name="SAPBEXHLevel1X 3 17 3" xfId="28826" xr:uid="{BB627A98-AD15-42CB-9E54-69BB1F603B42}"/>
    <cellStyle name="SAPBEXHLevel1X 3 18" xfId="24315" xr:uid="{E9BABBE3-F637-4598-9642-C64DD2434D87}"/>
    <cellStyle name="SAPBEXHLevel1X 3 18 2" xfId="35620" xr:uid="{B075854B-5BAB-4A5E-AA33-C6CF69D6B3D7}"/>
    <cellStyle name="SAPBEXHLevel1X 3 19" xfId="14130" xr:uid="{73720E42-A209-4F44-A349-02316962BDA4}"/>
    <cellStyle name="SAPBEXHLevel1X 3 2" xfId="2297" xr:uid="{B07F29FF-2A4E-469F-B4EC-0B2C4C703DF1}"/>
    <cellStyle name="SAPBEXHLevel1X 3 2 10" xfId="3996" xr:uid="{8843CE8B-FB09-418C-B495-5067907188FA}"/>
    <cellStyle name="SAPBEXHLevel1X 3 2 10 2" xfId="15782" xr:uid="{B870F527-6097-44CA-9112-F637BB1E9C63}"/>
    <cellStyle name="SAPBEXHLevel1X 3 2 10 3" xfId="28827" xr:uid="{940603E0-C0E7-459E-B138-491B29FAD555}"/>
    <cellStyle name="SAPBEXHLevel1X 3 2 11" xfId="24316" xr:uid="{CCEC8428-A69F-4590-9F67-DEF407C22195}"/>
    <cellStyle name="SAPBEXHLevel1X 3 2 11 2" xfId="35621" xr:uid="{6FC1C940-4A0E-4504-B9CD-DF6EFC82F597}"/>
    <cellStyle name="SAPBEXHLevel1X 3 2 12" xfId="14131" xr:uid="{C0AABCF4-0313-436E-A424-168CE3A3BDEC}"/>
    <cellStyle name="SAPBEXHLevel1X 3 2 13" xfId="27994" xr:uid="{3CAAF0D4-CD2B-4E71-B294-3C4CA774DC48}"/>
    <cellStyle name="SAPBEXHLevel1X 3 2 2" xfId="2926" xr:uid="{2F10EA6D-4CFB-48BC-B71A-6621F24D0A46}"/>
    <cellStyle name="SAPBEXHLevel1X 3 2 2 10" xfId="27794" xr:uid="{E183866C-481A-4145-B89C-AE3DB640C9BC}"/>
    <cellStyle name="SAPBEXHLevel1X 3 2 2 2" xfId="7220" xr:uid="{13862068-D4E7-47C5-A718-364DB9721A6D}"/>
    <cellStyle name="SAPBEXHLevel1X 3 2 2 2 2" xfId="10623" xr:uid="{547FE615-3C2E-47B3-8C04-8E479402D288}"/>
    <cellStyle name="SAPBEXHLevel1X 3 2 2 2 2 2" xfId="22078" xr:uid="{CE1EB56E-685D-415B-BCF6-331EE8F7DCED}"/>
    <cellStyle name="SAPBEXHLevel1X 3 2 2 2 2 3" xfId="34162" xr:uid="{E40BA077-4F9C-4BFE-B5CA-E664AA0BB280}"/>
    <cellStyle name="SAPBEXHLevel1X 3 2 2 2 3" xfId="12019" xr:uid="{56A523C4-64A3-4472-A1DB-C00DBD6DEF65}"/>
    <cellStyle name="SAPBEXHLevel1X 3 2 2 2 3 2" xfId="23474" xr:uid="{2826585D-B2CD-4BA4-A4BF-B2C579A9CD02}"/>
    <cellStyle name="SAPBEXHLevel1X 3 2 2 2 3 3" xfId="35060" xr:uid="{AA636D04-356A-4776-8913-43DFF8683BC9}"/>
    <cellStyle name="SAPBEXHLevel1X 3 2 2 2 4" xfId="26936" xr:uid="{7000A513-2D00-43DE-A284-85733D0F71ED}"/>
    <cellStyle name="SAPBEXHLevel1X 3 2 2 2 4 2" xfId="37307" xr:uid="{908EE78F-20F2-4F0C-ACF8-5B81448A5888}"/>
    <cellStyle name="SAPBEXHLevel1X 3 2 2 2 5" xfId="18748" xr:uid="{4CA6D2A2-86C8-44F9-B0BB-A8C9088F4CB2}"/>
    <cellStyle name="SAPBEXHLevel1X 3 2 2 2 6" xfId="30979" xr:uid="{04D01F57-9ACE-45A7-BBB1-9D08A39AF3CE}"/>
    <cellStyle name="SAPBEXHLevel1X 3 2 2 2 7" xfId="36138" xr:uid="{38502CCF-47CE-4218-891A-D081EB94CE2C}"/>
    <cellStyle name="SAPBEXHLevel1X 3 2 2 3" xfId="5787" xr:uid="{2B44250A-2418-4865-94B8-8E3C3C8A9A41}"/>
    <cellStyle name="SAPBEXHLevel1X 3 2 2 3 2" xfId="9049" xr:uid="{A3429E2D-6811-4E3C-91CB-B3789618AFAF}"/>
    <cellStyle name="SAPBEXHLevel1X 3 2 2 3 2 2" xfId="20504" xr:uid="{F8CF06C9-57C6-48B7-AF0A-D91F5BCA56A2}"/>
    <cellStyle name="SAPBEXHLevel1X 3 2 2 3 2 3" xfId="32589" xr:uid="{EFC5F608-DC4B-4896-89EF-3F2462324AE3}"/>
    <cellStyle name="SAPBEXHLevel1X 3 2 2 3 3" xfId="9439" xr:uid="{EAB0A427-A376-439E-B5DD-21BA991B86A8}"/>
    <cellStyle name="SAPBEXHLevel1X 3 2 2 3 3 2" xfId="20894" xr:uid="{90F92552-52C6-42AD-AC2F-E119E446092C}"/>
    <cellStyle name="SAPBEXHLevel1X 3 2 2 3 3 3" xfId="32979" xr:uid="{6B95DC5A-5D9E-4B40-A353-B7F96EFC0350}"/>
    <cellStyle name="SAPBEXHLevel1X 3 2 2 3 4" xfId="25765" xr:uid="{0685F407-EAAC-479C-BB59-0CE278682EE1}"/>
    <cellStyle name="SAPBEXHLevel1X 3 2 2 3 4 2" xfId="36481" xr:uid="{3FE0ACBE-15DB-4D82-88D8-C26A43AF5C1B}"/>
    <cellStyle name="SAPBEXHLevel1X 3 2 2 3 5" xfId="17522" xr:uid="{1BEB1BF3-02CD-4EDC-B5B3-3D53FD27C048}"/>
    <cellStyle name="SAPBEXHLevel1X 3 2 2 3 6" xfId="30007" xr:uid="{83B4432D-7B1A-405A-84CD-45FAE84506CC}"/>
    <cellStyle name="SAPBEXHLevel1X 3 2 2 3 7" xfId="14080" xr:uid="{706EAFC2-D251-4F47-9585-C522A6BAD66B}"/>
    <cellStyle name="SAPBEXHLevel1X 3 2 2 3 8" xfId="36235" xr:uid="{6A6E1C0C-4C6C-42EE-9AE0-E8BC858EB6B9}"/>
    <cellStyle name="SAPBEXHLevel1X 3 2 2 4" xfId="4819" xr:uid="{5A2B6024-43E6-4CA5-B573-45751D70E496}"/>
    <cellStyle name="SAPBEXHLevel1X 3 2 2 4 2" xfId="16603" xr:uid="{B39DEE0F-7B19-4CB7-A9B8-98E65B5877F4}"/>
    <cellStyle name="SAPBEXHLevel1X 3 2 2 4 3" xfId="29310" xr:uid="{F619D0EC-2F30-4076-A001-D73C9AD14DB8}"/>
    <cellStyle name="SAPBEXHLevel1X 3 2 2 5" xfId="8323" xr:uid="{2B283227-2E1F-4CAB-8F26-41A094E32900}"/>
    <cellStyle name="SAPBEXHLevel1X 3 2 2 5 2" xfId="19778" xr:uid="{8999E00F-8990-40BB-8861-E0C2D697B00F}"/>
    <cellStyle name="SAPBEXHLevel1X 3 2 2 5 3" xfId="31863" xr:uid="{ED088345-B0DF-4F67-B60A-4894AC1F1987}"/>
    <cellStyle name="SAPBEXHLevel1X 3 2 2 6" xfId="9837" xr:uid="{B8BD817E-FE20-49A1-8F9D-349AE73A9BAE}"/>
    <cellStyle name="SAPBEXHLevel1X 3 2 2 6 2" xfId="21292" xr:uid="{98FE260A-12BA-4CEC-981D-F0FC090526F3}"/>
    <cellStyle name="SAPBEXHLevel1X 3 2 2 6 3" xfId="33377" xr:uid="{4CC70CBE-D257-4ED9-A771-3B8B7325A271}"/>
    <cellStyle name="SAPBEXHLevel1X 3 2 2 7" xfId="24878" xr:uid="{1D63BEFD-A852-42FE-B658-DCDFE18A46BD}"/>
    <cellStyle name="SAPBEXHLevel1X 3 2 2 7 2" xfId="35848" xr:uid="{B021812A-E4E0-4EB8-B577-83712EBFB0CB}"/>
    <cellStyle name="SAPBEXHLevel1X 3 2 2 8" xfId="14719" xr:uid="{563ECF50-1415-4290-87E6-90B7B011181F}"/>
    <cellStyle name="SAPBEXHLevel1X 3 2 2 9" xfId="28232" xr:uid="{2C76D9F5-1801-48B6-B3A6-03C38800B72F}"/>
    <cellStyle name="SAPBEXHLevel1X 3 2 3" xfId="3168" xr:uid="{5D6D583B-41C6-42DB-8A1B-FC4F668FD24A}"/>
    <cellStyle name="SAPBEXHLevel1X 3 2 3 10" xfId="34843" xr:uid="{1F195FCD-C6FB-4BA7-95DA-E63644E2857E}"/>
    <cellStyle name="SAPBEXHLevel1X 3 2 3 2" xfId="7331" xr:uid="{0D93F4F3-FA41-4E94-84F5-8486CDAAE022}"/>
    <cellStyle name="SAPBEXHLevel1X 3 2 3 2 2" xfId="10731" xr:uid="{003FA898-2BD6-4B39-822B-40BE3405DA1F}"/>
    <cellStyle name="SAPBEXHLevel1X 3 2 3 2 2 2" xfId="22186" xr:uid="{1074C687-9245-4683-A46D-D09C2F5976C1}"/>
    <cellStyle name="SAPBEXHLevel1X 3 2 3 2 2 3" xfId="34270" xr:uid="{737BCCC3-6DFD-4503-B04D-4DCBF969B285}"/>
    <cellStyle name="SAPBEXHLevel1X 3 2 3 2 3" xfId="12115" xr:uid="{F9621856-441C-4C66-AA3D-1151AB0869D2}"/>
    <cellStyle name="SAPBEXHLevel1X 3 2 3 2 3 2" xfId="23570" xr:uid="{8C9626E1-2043-430D-8189-E07196897409}"/>
    <cellStyle name="SAPBEXHLevel1X 3 2 3 2 3 3" xfId="35154" xr:uid="{E773E248-57A0-409D-9924-6A7CBAD4E791}"/>
    <cellStyle name="SAPBEXHLevel1X 3 2 3 2 4" xfId="27047" xr:uid="{018D45B9-C6C7-4530-B886-64EEEFB6CD42}"/>
    <cellStyle name="SAPBEXHLevel1X 3 2 3 2 4 2" xfId="37416" xr:uid="{74884A92-2A1D-4ECA-8986-F3D2B1CAE36E}"/>
    <cellStyle name="SAPBEXHLevel1X 3 2 3 2 5" xfId="18849" xr:uid="{8780B918-FD16-44E6-9545-91E884310090}"/>
    <cellStyle name="SAPBEXHLevel1X 3 2 3 2 6" xfId="31088" xr:uid="{F3657647-B4DB-4ED3-A410-606F50281F22}"/>
    <cellStyle name="SAPBEXHLevel1X 3 2 3 2 7" xfId="18365" xr:uid="{5D2043D2-2627-4E06-915F-E250CC892F11}"/>
    <cellStyle name="SAPBEXHLevel1X 3 2 3 3" xfId="5899" xr:uid="{2E51240E-329A-45A6-A7BE-33E87302E619}"/>
    <cellStyle name="SAPBEXHLevel1X 3 2 3 3 2" xfId="9159" xr:uid="{129852CE-85EE-4A3F-B8D8-633073312306}"/>
    <cellStyle name="SAPBEXHLevel1X 3 2 3 3 2 2" xfId="20614" xr:uid="{F240A7A1-4093-42A5-BF8C-F96F28E7E806}"/>
    <cellStyle name="SAPBEXHLevel1X 3 2 3 3 2 3" xfId="32699" xr:uid="{6540BED8-B300-4F00-9D10-C4D9B566B454}"/>
    <cellStyle name="SAPBEXHLevel1X 3 2 3 3 3" xfId="8178" xr:uid="{985D1D21-8788-407E-BE95-2E4C20F238A6}"/>
    <cellStyle name="SAPBEXHLevel1X 3 2 3 3 3 2" xfId="19633" xr:uid="{4849DDAD-89DB-4C3D-A1BE-73009D54C4E8}"/>
    <cellStyle name="SAPBEXHLevel1X 3 2 3 3 3 3" xfId="31718" xr:uid="{BC020B13-9CA1-494A-9E24-FDC7C940D872}"/>
    <cellStyle name="SAPBEXHLevel1X 3 2 3 3 4" xfId="25861" xr:uid="{52D9ED42-C574-416B-AFD0-35B96EE5DF5E}"/>
    <cellStyle name="SAPBEXHLevel1X 3 2 3 3 4 2" xfId="36576" xr:uid="{4C88E1AA-781D-490A-A297-EC53A5786A43}"/>
    <cellStyle name="SAPBEXHLevel1X 3 2 3 3 5" xfId="17622" xr:uid="{E834D3EC-CE7D-4691-BF9C-C960FE930C83}"/>
    <cellStyle name="SAPBEXHLevel1X 3 2 3 3 6" xfId="30117" xr:uid="{2F9EE138-70A4-4E57-90C0-B298187A246E}"/>
    <cellStyle name="SAPBEXHLevel1X 3 2 3 3 7" xfId="29408" xr:uid="{5D146ACF-07C6-4E3E-83E4-725FF1104D91}"/>
    <cellStyle name="SAPBEXHLevel1X 3 2 3 3 8" xfId="13647" xr:uid="{98C425F1-ED76-4912-966E-BB46F4CE536A}"/>
    <cellStyle name="SAPBEXHLevel1X 3 2 3 4" xfId="5061" xr:uid="{3B59392E-7A64-4484-BA65-C19ED1DF9E02}"/>
    <cellStyle name="SAPBEXHLevel1X 3 2 3 4 2" xfId="16845" xr:uid="{825E538B-9F77-4A98-B875-21D90DEB2B4F}"/>
    <cellStyle name="SAPBEXHLevel1X 3 2 3 4 3" xfId="29493" xr:uid="{523AEDE1-A28D-42BD-91ED-C092084DFDC1}"/>
    <cellStyle name="SAPBEXHLevel1X 3 2 3 5" xfId="8526" xr:uid="{64798874-5277-40DE-A329-6FAFDC137DA6}"/>
    <cellStyle name="SAPBEXHLevel1X 3 2 3 5 2" xfId="19981" xr:uid="{044F17CA-A27C-42BA-8F19-4873E273034B}"/>
    <cellStyle name="SAPBEXHLevel1X 3 2 3 5 3" xfId="32066" xr:uid="{7C38C4CE-0FEE-4313-B0CC-EB7B1FACC69B}"/>
    <cellStyle name="SAPBEXHLevel1X 3 2 3 6" xfId="8785" xr:uid="{8D315AB5-1142-4FC6-9E58-6A20A4E34DC1}"/>
    <cellStyle name="SAPBEXHLevel1X 3 2 3 6 2" xfId="20240" xr:uid="{A1E54847-7A90-4D5B-97BE-62BCAAF97F48}"/>
    <cellStyle name="SAPBEXHLevel1X 3 2 3 6 3" xfId="32325" xr:uid="{1EACBC1F-F2D2-4737-A59B-0CF05688FC49}"/>
    <cellStyle name="SAPBEXHLevel1X 3 2 3 7" xfId="25120" xr:uid="{C4F9902F-49F5-4D87-A589-2428F68E6DC0}"/>
    <cellStyle name="SAPBEXHLevel1X 3 2 3 7 2" xfId="36032" xr:uid="{E4EAC598-26F4-435A-8CFA-9266EF5AEB12}"/>
    <cellStyle name="SAPBEXHLevel1X 3 2 3 8" xfId="14961" xr:uid="{B1F34D3D-7524-4FAE-A1F7-18F23BC7A77C}"/>
    <cellStyle name="SAPBEXHLevel1X 3 2 3 9" xfId="28409" xr:uid="{0355B2FE-720E-49EB-8EBD-195D8A6E5D93}"/>
    <cellStyle name="SAPBEXHLevel1X 3 2 4" xfId="3233" xr:uid="{49110973-E1E7-48C0-AD8D-3A239F4E65DF}"/>
    <cellStyle name="SAPBEXHLevel1X 3 2 4 10" xfId="27833" xr:uid="{D6100576-F9C2-4E87-9EBA-03B098F6A02B}"/>
    <cellStyle name="SAPBEXHLevel1X 3 2 4 2" xfId="7588" xr:uid="{195B230D-EAC6-4008-9F1A-86A2F4D6688D}"/>
    <cellStyle name="SAPBEXHLevel1X 3 2 4 2 2" xfId="10899" xr:uid="{4B8676D4-5A5C-40A1-BE80-4DDCD927E07C}"/>
    <cellStyle name="SAPBEXHLevel1X 3 2 4 2 2 2" xfId="22354" xr:uid="{5A762B74-18C1-477A-859E-7625D96796DD}"/>
    <cellStyle name="SAPBEXHLevel1X 3 2 4 2 2 3" xfId="34438" xr:uid="{8887346D-C548-4C71-874F-D4211BFE7D40}"/>
    <cellStyle name="SAPBEXHLevel1X 3 2 4 2 3" xfId="12372" xr:uid="{C4071EA9-C085-43BC-8870-841FAA245E25}"/>
    <cellStyle name="SAPBEXHLevel1X 3 2 4 2 3 2" xfId="23827" xr:uid="{E650BA25-E484-49F6-853F-3F438CF0E631}"/>
    <cellStyle name="SAPBEXHLevel1X 3 2 4 2 3 3" xfId="35342" xr:uid="{2498449D-0EFB-445F-AF42-0E5BA5BB7D3B}"/>
    <cellStyle name="SAPBEXHLevel1X 3 2 4 2 4" xfId="27304" xr:uid="{B442F867-9EF5-4524-A52A-571E43F6745D}"/>
    <cellStyle name="SAPBEXHLevel1X 3 2 4 2 4 2" xfId="37603" xr:uid="{A4F16221-0C63-411D-8853-5BC7366CA27B}"/>
    <cellStyle name="SAPBEXHLevel1X 3 2 4 2 5" xfId="19106" xr:uid="{4E22A711-9769-450C-A7D5-6FD0BDBD7ED8}"/>
    <cellStyle name="SAPBEXHLevel1X 3 2 4 2 6" xfId="31275" xr:uid="{180F55B1-8027-4958-B3D3-0B3A9B52120D}"/>
    <cellStyle name="SAPBEXHLevel1X 3 2 4 2 7" xfId="29180" xr:uid="{EC8A790A-A8DF-4C61-855A-9C52B0E8FA33}"/>
    <cellStyle name="SAPBEXHLevel1X 3 2 4 3" xfId="6157" xr:uid="{FE50FDF1-9FB9-497C-8E8B-7CE487D6B135}"/>
    <cellStyle name="SAPBEXHLevel1X 3 2 4 3 2" xfId="9373" xr:uid="{21B3B022-0044-425A-9549-FD82C43B228F}"/>
    <cellStyle name="SAPBEXHLevel1X 3 2 4 3 2 2" xfId="20828" xr:uid="{ADC480DE-1A8F-490E-93E6-9D136D345EC4}"/>
    <cellStyle name="SAPBEXHLevel1X 3 2 4 3 2 3" xfId="32913" xr:uid="{C6E7DFC0-5CE7-4865-BCB4-48ED68CF7F3E}"/>
    <cellStyle name="SAPBEXHLevel1X 3 2 4 3 3" xfId="9422" xr:uid="{B65E6FC1-8279-4752-97D9-1B72601E05C4}"/>
    <cellStyle name="SAPBEXHLevel1X 3 2 4 3 3 2" xfId="20877" xr:uid="{3E836CCC-3892-43FE-979C-AE4BE4B1BCAC}"/>
    <cellStyle name="SAPBEXHLevel1X 3 2 4 3 3 3" xfId="32962" xr:uid="{C2EE9B28-37EF-4318-9A41-CFE5D8EE6DBD}"/>
    <cellStyle name="SAPBEXHLevel1X 3 2 4 3 4" xfId="26118" xr:uid="{0171811E-57E9-4A09-86D4-0D90304E33B8}"/>
    <cellStyle name="SAPBEXHLevel1X 3 2 4 3 4 2" xfId="36761" xr:uid="{EA83D6AA-202B-4146-BDEA-BC33075524A6}"/>
    <cellStyle name="SAPBEXHLevel1X 3 2 4 3 5" xfId="17879" xr:uid="{BC06338B-5B01-4D39-AB97-4C838C0B9321}"/>
    <cellStyle name="SAPBEXHLevel1X 3 2 4 3 6" xfId="30305" xr:uid="{2F8DC3BC-EE8E-4261-97F5-1590542AC667}"/>
    <cellStyle name="SAPBEXHLevel1X 3 2 4 3 7" xfId="36245" xr:uid="{17AC067C-CC72-493F-AADE-6630B6617BD2}"/>
    <cellStyle name="SAPBEXHLevel1X 3 2 4 3 8" xfId="36139" xr:uid="{55F68C3B-CC8B-4B9E-9C9F-311BA4F72D83}"/>
    <cellStyle name="SAPBEXHLevel1X 3 2 4 4" xfId="5125" xr:uid="{CC0FD071-308D-4D0B-9CE5-ADEC10685395}"/>
    <cellStyle name="SAPBEXHLevel1X 3 2 4 4 2" xfId="16909" xr:uid="{61055BD5-1160-46E1-9969-5220FD7F74ED}"/>
    <cellStyle name="SAPBEXHLevel1X 3 2 4 4 3" xfId="29557" xr:uid="{344B9E15-E0F8-46E8-BAE3-3E83CDDB3544}"/>
    <cellStyle name="SAPBEXHLevel1X 3 2 4 5" xfId="8590" xr:uid="{F1255620-C976-49A8-BB64-3AD72AC4A2BF}"/>
    <cellStyle name="SAPBEXHLevel1X 3 2 4 5 2" xfId="20045" xr:uid="{2C59A63F-5419-4FD4-B9FF-01C17204C0EF}"/>
    <cellStyle name="SAPBEXHLevel1X 3 2 4 5 3" xfId="32130" xr:uid="{5A559AB1-8CDB-4319-AEA1-9671E4C35319}"/>
    <cellStyle name="SAPBEXHLevel1X 3 2 4 6" xfId="8656" xr:uid="{0FC650C1-D677-427C-A90C-850900C4A71C}"/>
    <cellStyle name="SAPBEXHLevel1X 3 2 4 6 2" xfId="20111" xr:uid="{DA7426FE-A645-4CB1-8A82-8F649B208A11}"/>
    <cellStyle name="SAPBEXHLevel1X 3 2 4 6 3" xfId="32196" xr:uid="{0553A81A-45E4-4750-A720-48D3A440D0CF}"/>
    <cellStyle name="SAPBEXHLevel1X 3 2 4 7" xfId="25184" xr:uid="{28BAD87D-AF8B-4D93-B6E1-C47F5BE70DF3}"/>
    <cellStyle name="SAPBEXHLevel1X 3 2 4 7 2" xfId="36096" xr:uid="{F035E79E-5699-4705-93E0-3CF2B4415DEF}"/>
    <cellStyle name="SAPBEXHLevel1X 3 2 4 8" xfId="15025" xr:uid="{87A26317-FE6B-4201-8BC5-E595252A53EA}"/>
    <cellStyle name="SAPBEXHLevel1X 3 2 4 9" xfId="28473" xr:uid="{732B22AD-20AA-490F-8FA7-45CF7C4190D8}"/>
    <cellStyle name="SAPBEXHLevel1X 3 2 5" xfId="3423" xr:uid="{51B1530A-E362-4DC6-9DB9-F2162D5528B7}"/>
    <cellStyle name="SAPBEXHLevel1X 3 2 5 10" xfId="13952" xr:uid="{310EB833-AB79-4702-A529-3E6BCEE0A0B6}"/>
    <cellStyle name="SAPBEXHLevel1X 3 2 5 2" xfId="7772" xr:uid="{D75BB1A9-FC4F-4A13-B69C-578A4A1BF117}"/>
    <cellStyle name="SAPBEXHLevel1X 3 2 5 2 2" xfId="10986" xr:uid="{3181A795-50AF-4E69-A870-978762CE1C01}"/>
    <cellStyle name="SAPBEXHLevel1X 3 2 5 2 2 2" xfId="22441" xr:uid="{A0F30EAF-B79D-4C6A-A0FD-CF76B61AB174}"/>
    <cellStyle name="SAPBEXHLevel1X 3 2 5 2 2 3" xfId="34525" xr:uid="{FCB6DFF1-C866-4074-BFCF-FD817D37A960}"/>
    <cellStyle name="SAPBEXHLevel1X 3 2 5 2 3" xfId="12547" xr:uid="{45A29EE2-A5F9-4CF0-B782-341B30350631}"/>
    <cellStyle name="SAPBEXHLevel1X 3 2 5 2 3 2" xfId="24002" xr:uid="{BB2CB1AF-2FE6-4809-98B3-EFF69834AD10}"/>
    <cellStyle name="SAPBEXHLevel1X 3 2 5 2 3 3" xfId="35455" xr:uid="{29C35B08-B878-4AF0-BC91-8A94B528A564}"/>
    <cellStyle name="SAPBEXHLevel1X 3 2 5 2 4" xfId="27479" xr:uid="{34AA0513-A0A5-44D3-863E-275E8583ED0B}"/>
    <cellStyle name="SAPBEXHLevel1X 3 2 5 2 4 2" xfId="37714" xr:uid="{241B974B-6BB2-4328-AC19-6F8E47FB1947}"/>
    <cellStyle name="SAPBEXHLevel1X 3 2 5 2 5" xfId="19283" xr:uid="{E59D292F-87CA-465B-83B0-21EFFF4512B0}"/>
    <cellStyle name="SAPBEXHLevel1X 3 2 5 2 6" xfId="31397" xr:uid="{39A3AED5-C91A-4D60-A521-46EF6BBC1B25}"/>
    <cellStyle name="SAPBEXHLevel1X 3 2 5 2 7" xfId="28741" xr:uid="{2A6FAE94-17D2-4339-8ADC-3317DB57C391}"/>
    <cellStyle name="SAPBEXHLevel1X 3 2 5 3" xfId="6341" xr:uid="{B4139668-4AEA-4476-8A2A-49045DE8E8B6}"/>
    <cellStyle name="SAPBEXHLevel1X 3 2 5 3 2" xfId="9509" xr:uid="{18375751-0CA1-4104-A060-51CE7CB179B0}"/>
    <cellStyle name="SAPBEXHLevel1X 3 2 5 3 2 2" xfId="20964" xr:uid="{81A0C405-305B-40CF-91F7-E1FC7ACC7632}"/>
    <cellStyle name="SAPBEXHLevel1X 3 2 5 3 2 3" xfId="33049" xr:uid="{4160149F-A1FD-4DE6-9189-4A2BB86CD74D}"/>
    <cellStyle name="SAPBEXHLevel1X 3 2 5 3 3" xfId="4141" xr:uid="{7E08E3FD-44F6-437D-A00A-462F282196E1}"/>
    <cellStyle name="SAPBEXHLevel1X 3 2 5 3 3 2" xfId="15926" xr:uid="{674F47F4-245D-44FC-840E-D1E717EE9292}"/>
    <cellStyle name="SAPBEXHLevel1X 3 2 5 3 3 3" xfId="28971" xr:uid="{B5D234D4-1C5B-488C-BD79-E5EA3F5DEEE2}"/>
    <cellStyle name="SAPBEXHLevel1X 3 2 5 3 4" xfId="26293" xr:uid="{D03D3086-8483-4BE7-BB93-DE56911AFEDD}"/>
    <cellStyle name="SAPBEXHLevel1X 3 2 5 3 4 2" xfId="36873" xr:uid="{79850972-B8CF-45F9-9D54-BBB836285364}"/>
    <cellStyle name="SAPBEXHLevel1X 3 2 5 3 5" xfId="18058" xr:uid="{42372B72-7750-4B35-804A-8BA08EAD7A3C}"/>
    <cellStyle name="SAPBEXHLevel1X 3 2 5 3 6" xfId="30430" xr:uid="{CE635719-5DA4-4D0C-852C-A51CA70D8759}"/>
    <cellStyle name="SAPBEXHLevel1X 3 2 5 3 7" xfId="36640" xr:uid="{CE9C6DFC-353D-4A43-99D2-3426EFF096FB}"/>
    <cellStyle name="SAPBEXHLevel1X 3 2 5 3 8" xfId="27775" xr:uid="{1CC5C2B7-C16F-48D7-92E1-1231CE5D9302}"/>
    <cellStyle name="SAPBEXHLevel1X 3 2 5 4" xfId="5313" xr:uid="{02C8D15A-E8F9-4636-8895-4FDF39094715}"/>
    <cellStyle name="SAPBEXHLevel1X 3 2 5 4 2" xfId="17097" xr:uid="{017B0316-C582-455F-AC31-C50597FE231B}"/>
    <cellStyle name="SAPBEXHLevel1X 3 2 5 4 3" xfId="29680" xr:uid="{AC08F924-57A3-46C5-BBDC-042E93CADAB8}"/>
    <cellStyle name="SAPBEXHLevel1X 3 2 5 5" xfId="8740" xr:uid="{623CF25B-6997-402A-ACF1-D9B3074A6C7C}"/>
    <cellStyle name="SAPBEXHLevel1X 3 2 5 5 2" xfId="20195" xr:uid="{85B6B47A-40EB-450E-8E0F-F3E5D8CD5CD0}"/>
    <cellStyle name="SAPBEXHLevel1X 3 2 5 5 3" xfId="32280" xr:uid="{A091B772-B114-42B2-9471-F16C725957E8}"/>
    <cellStyle name="SAPBEXHLevel1X 3 2 5 6" xfId="8145" xr:uid="{6FE39DA3-5167-4C8D-8CBF-0E42636BFAC8}"/>
    <cellStyle name="SAPBEXHLevel1X 3 2 5 6 2" xfId="19600" xr:uid="{D3A2D799-8F7A-4DA1-8ACC-32029F0F9EA8}"/>
    <cellStyle name="SAPBEXHLevel1X 3 2 5 6 3" xfId="31685" xr:uid="{DA94BC92-E9D4-4D07-9AF8-D8D23BE04DDC}"/>
    <cellStyle name="SAPBEXHLevel1X 3 2 5 7" xfId="25372" xr:uid="{2EA26C07-2EE6-41BC-9C8D-E40A37DE4585}"/>
    <cellStyle name="SAPBEXHLevel1X 3 2 5 7 2" xfId="36218" xr:uid="{10CC2204-3276-4A70-BC85-CFD6FFAD7111}"/>
    <cellStyle name="SAPBEXHLevel1X 3 2 5 8" xfId="15214" xr:uid="{DE61CD40-CBC4-462A-9EA4-8E0D627C0C42}"/>
    <cellStyle name="SAPBEXHLevel1X 3 2 5 9" xfId="28597" xr:uid="{345AF32A-AF50-4321-97AF-A6645AE7C594}"/>
    <cellStyle name="SAPBEXHLevel1X 3 2 6" xfId="6212" xr:uid="{B0D54AA2-7CBC-4623-8791-DA1C245423A3}"/>
    <cellStyle name="SAPBEXHLevel1X 3 2 6 2" xfId="7643" xr:uid="{30164EA7-4916-4387-BAF1-6B24DD7378B9}"/>
    <cellStyle name="SAPBEXHLevel1X 3 2 6 2 2" xfId="10945" xr:uid="{83B254F8-E03D-4C4D-B7A0-CE54F424B583}"/>
    <cellStyle name="SAPBEXHLevel1X 3 2 6 2 2 2" xfId="22400" xr:uid="{4B4D1664-BB18-4A9A-A9EF-CCDA0F1D56E7}"/>
    <cellStyle name="SAPBEXHLevel1X 3 2 6 2 2 3" xfId="34484" xr:uid="{B08EFCB9-3F35-4BDF-8532-7EC051796D62}"/>
    <cellStyle name="SAPBEXHLevel1X 3 2 6 2 3" xfId="12418" xr:uid="{E06FBDE5-E8A3-4F89-9CBC-7454148A4B9F}"/>
    <cellStyle name="SAPBEXHLevel1X 3 2 6 2 3 2" xfId="23873" xr:uid="{681E9F13-54C9-462E-B28C-1DE7F666EBDC}"/>
    <cellStyle name="SAPBEXHLevel1X 3 2 6 2 3 3" xfId="35388" xr:uid="{603D1DA7-5F63-487F-86CC-5E99E670553B}"/>
    <cellStyle name="SAPBEXHLevel1X 3 2 6 2 4" xfId="27350" xr:uid="{098E1E12-EBE3-4BD1-882B-9A6105B2B909}"/>
    <cellStyle name="SAPBEXHLevel1X 3 2 6 2 4 2" xfId="37649" xr:uid="{606CC3FD-3770-4D83-AF77-CB6CC4341F51}"/>
    <cellStyle name="SAPBEXHLevel1X 3 2 6 2 5" xfId="19154" xr:uid="{45D30781-E706-4D11-8638-EA1ED73F4F6B}"/>
    <cellStyle name="SAPBEXHLevel1X 3 2 6 2 6" xfId="31330" xr:uid="{F91CB596-A32B-4098-826E-6A7E29B034DF}"/>
    <cellStyle name="SAPBEXHLevel1X 3 2 6 2 7" xfId="37185" xr:uid="{D92E12E5-16AD-4183-BACD-120142BF3092}"/>
    <cellStyle name="SAPBEXHLevel1X 3 2 6 3" xfId="9419" xr:uid="{C4890064-6CE2-40C9-A729-3B189A204B95}"/>
    <cellStyle name="SAPBEXHLevel1X 3 2 6 3 2" xfId="20874" xr:uid="{963851E0-31D7-49A0-BD55-BA31A1DC170B}"/>
    <cellStyle name="SAPBEXHLevel1X 3 2 6 3 3" xfId="32959" xr:uid="{BF4840F5-B9B4-4172-86E0-E1E08A6B260D}"/>
    <cellStyle name="SAPBEXHLevel1X 3 2 6 4" xfId="8211" xr:uid="{B137D33B-5021-4DB8-B4B0-5EFC0CC275DE}"/>
    <cellStyle name="SAPBEXHLevel1X 3 2 6 4 2" xfId="19666" xr:uid="{17C1521B-22A2-4BA4-8B14-F1B0D3A12D16}"/>
    <cellStyle name="SAPBEXHLevel1X 3 2 6 4 3" xfId="31751" xr:uid="{455E692A-0997-4AB8-96C3-A0735DA99FF7}"/>
    <cellStyle name="SAPBEXHLevel1X 3 2 6 5" xfId="26164" xr:uid="{F3736D9F-0335-4340-878C-0652D8CA6D7B}"/>
    <cellStyle name="SAPBEXHLevel1X 3 2 6 5 2" xfId="36807" xr:uid="{FF4608BE-1B01-4171-8904-AFA04BFEF03A}"/>
    <cellStyle name="SAPBEXHLevel1X 3 2 6 6" xfId="17929" xr:uid="{3DD6F16D-F5E9-4696-934B-CEA6D7CF1B82}"/>
    <cellStyle name="SAPBEXHLevel1X 3 2 6 7" xfId="30360" xr:uid="{7E368410-803C-46C6-8DB8-8320E1EC388C}"/>
    <cellStyle name="SAPBEXHLevel1X 3 2 6 8" xfId="13763" xr:uid="{01BE4582-FE88-476D-9A89-1B3A787E9938}"/>
    <cellStyle name="SAPBEXHLevel1X 3 2 7" xfId="6733" xr:uid="{108D9BE3-1D2B-4CF9-AB75-892E740ECB90}"/>
    <cellStyle name="SAPBEXHLevel1X 3 2 7 2" xfId="10447" xr:uid="{E2B0386D-A12A-41F8-865E-6789B0518D1E}"/>
    <cellStyle name="SAPBEXHLevel1X 3 2 7 2 2" xfId="21902" xr:uid="{29A54A00-D770-4803-9CB8-22958EB7A822}"/>
    <cellStyle name="SAPBEXHLevel1X 3 2 7 2 3" xfId="33986" xr:uid="{25D1FD2A-B9A0-4217-BBE2-F4D842AC18F1}"/>
    <cellStyle name="SAPBEXHLevel1X 3 2 7 3" xfId="11628" xr:uid="{DA227F22-3F77-4AF6-9724-ACF89FF965A6}"/>
    <cellStyle name="SAPBEXHLevel1X 3 2 7 3 2" xfId="23083" xr:uid="{5EE2A6C2-DACD-425C-8AB3-5C4689803DAA}"/>
    <cellStyle name="SAPBEXHLevel1X 3 2 7 3 3" xfId="34813" xr:uid="{B522AE7F-8A92-4B7C-9BEB-7632F0C13AA5}"/>
    <cellStyle name="SAPBEXHLevel1X 3 2 7 4" xfId="26493" xr:uid="{8BB7C153-2179-444F-8CC6-D73D59A0B276}"/>
    <cellStyle name="SAPBEXHLevel1X 3 2 7 4 2" xfId="37003" xr:uid="{7853CCE4-5395-4A1B-A768-A951DE433C87}"/>
    <cellStyle name="SAPBEXHLevel1X 3 2 7 5" xfId="18320" xr:uid="{799AD69C-5501-4CE6-BC7E-227E8BBA0C9D}"/>
    <cellStyle name="SAPBEXHLevel1X 3 2 7 6" xfId="30651" xr:uid="{789DF62A-EE7A-49FE-B4DB-F25061E9F2F2}"/>
    <cellStyle name="SAPBEXHLevel1X 3 2 7 7" xfId="18698" xr:uid="{7CC9AA86-C15C-42F8-B7E7-18B30EF4177B}"/>
    <cellStyle name="SAPBEXHLevel1X 3 2 8" xfId="5513" xr:uid="{55106404-2255-42BD-8061-8FAF5530771C}"/>
    <cellStyle name="SAPBEXHLevel1X 3 2 8 2" xfId="8844" xr:uid="{75F41D0C-DEA0-4A83-8395-D04C787108DB}"/>
    <cellStyle name="SAPBEXHLevel1X 3 2 8 2 2" xfId="20299" xr:uid="{FD6AF7C1-7A13-4FD9-97B2-32AEE6727C3F}"/>
    <cellStyle name="SAPBEXHLevel1X 3 2 8 2 3" xfId="32384" xr:uid="{C6060EDB-7600-441F-956D-4D56F278C762}"/>
    <cellStyle name="SAPBEXHLevel1X 3 2 8 3" xfId="9669" xr:uid="{6ED0FE12-3813-4925-97A3-F884AA227D05}"/>
    <cellStyle name="SAPBEXHLevel1X 3 2 8 3 2" xfId="21124" xr:uid="{78C96D1D-33E8-420A-AA1F-FF7B66B04E1E}"/>
    <cellStyle name="SAPBEXHLevel1X 3 2 8 3 3" xfId="33209" xr:uid="{16F6916A-CAC8-4966-B2DE-8AF4DC6CFA0E}"/>
    <cellStyle name="SAPBEXHLevel1X 3 2 8 4" xfId="25572" xr:uid="{E6804ADE-B55B-4EEF-928D-9823D634FD18}"/>
    <cellStyle name="SAPBEXHLevel1X 3 2 8 4 2" xfId="36357" xr:uid="{E5BBF98D-1014-45BD-BF15-181719DF5954}"/>
    <cellStyle name="SAPBEXHLevel1X 3 2 8 5" xfId="17297" xr:uid="{29AA2C13-A832-47BD-AEB5-175ABF9FE4C5}"/>
    <cellStyle name="SAPBEXHLevel1X 3 2 8 6" xfId="29813" xr:uid="{06587449-C8C8-4271-BB96-416707588AFD}"/>
    <cellStyle name="SAPBEXHLevel1X 3 2 8 7" xfId="28076" xr:uid="{3720D62E-FB4F-4ED6-847F-FD12E286B649}"/>
    <cellStyle name="SAPBEXHLevel1X 3 2 8 8" xfId="35744" xr:uid="{ECF95D42-39A0-4BC8-9060-3E48B98C8BA4}"/>
    <cellStyle name="SAPBEXHLevel1X 3 2 9" xfId="4233" xr:uid="{B2E1B60B-491E-4AF0-AC7C-A64C345D4E58}"/>
    <cellStyle name="SAPBEXHLevel1X 3 2 9 2" xfId="16018" xr:uid="{0E3817CE-91BD-479A-92EE-973F202248C1}"/>
    <cellStyle name="SAPBEXHLevel1X 3 2 9 3" xfId="29063" xr:uid="{1F968CE3-ABA7-4C20-A5F4-FA95740CE724}"/>
    <cellStyle name="SAPBEXHLevel1X 3 20" xfId="27993" xr:uid="{1E12F6BF-CD3E-4AFE-B171-BEA592437229}"/>
    <cellStyle name="SAPBEXHLevel1X 3 3" xfId="2298" xr:uid="{07796691-80CA-47EE-B715-B5F120A5A3E0}"/>
    <cellStyle name="SAPBEXHLevel1X 3 3 10" xfId="3997" xr:uid="{39F3EB57-F21F-4C78-9E55-0EC2F65473DD}"/>
    <cellStyle name="SAPBEXHLevel1X 3 3 10 2" xfId="15783" xr:uid="{1A3196E5-E2E8-46ED-BDFE-6E513AA176C7}"/>
    <cellStyle name="SAPBEXHLevel1X 3 3 10 3" xfId="28828" xr:uid="{E11452F6-5E6E-48F4-B2DC-02DBCDDC3567}"/>
    <cellStyle name="SAPBEXHLevel1X 3 3 11" xfId="24317" xr:uid="{A9A9456F-19E8-48A6-9CD5-7CB3E32FA48F}"/>
    <cellStyle name="SAPBEXHLevel1X 3 3 11 2" xfId="35622" xr:uid="{1D36FF03-6CD6-4ADF-A634-F527E912F53A}"/>
    <cellStyle name="SAPBEXHLevel1X 3 3 12" xfId="14132" xr:uid="{55519467-C72D-4834-83E1-8ADDF3CD9413}"/>
    <cellStyle name="SAPBEXHLevel1X 3 3 13" xfId="27995" xr:uid="{534E7D64-CBFF-4AB8-9ECF-22C7CA933E3D}"/>
    <cellStyle name="SAPBEXHLevel1X 3 3 2" xfId="2925" xr:uid="{EEF2388D-C7C9-4DA2-9084-3344D5C254B9}"/>
    <cellStyle name="SAPBEXHLevel1X 3 3 2 10" xfId="28077" xr:uid="{3AA60E47-4682-4F83-AF27-B1A3687EDDC3}"/>
    <cellStyle name="SAPBEXHLevel1X 3 3 2 2" xfId="7221" xr:uid="{E7CAEF5D-E044-4BE9-A030-3D917C877958}"/>
    <cellStyle name="SAPBEXHLevel1X 3 3 2 2 2" xfId="10624" xr:uid="{E80FC1F4-C765-48C4-8E8D-CB331EF8D145}"/>
    <cellStyle name="SAPBEXHLevel1X 3 3 2 2 2 2" xfId="22079" xr:uid="{CB82F128-B0AC-4463-94FA-A088A7399D4F}"/>
    <cellStyle name="SAPBEXHLevel1X 3 3 2 2 2 3" xfId="34163" xr:uid="{2A96B296-2F25-4CBB-85A4-B70FD903BEE4}"/>
    <cellStyle name="SAPBEXHLevel1X 3 3 2 2 3" xfId="12020" xr:uid="{B3397A23-1B2B-4121-8B6D-55F64DDD58C4}"/>
    <cellStyle name="SAPBEXHLevel1X 3 3 2 2 3 2" xfId="23475" xr:uid="{8E1E5A34-6CDA-4185-9085-F1D08C695543}"/>
    <cellStyle name="SAPBEXHLevel1X 3 3 2 2 3 3" xfId="35061" xr:uid="{9DE864A1-E01C-4AD9-9E20-16A2C9E14ADC}"/>
    <cellStyle name="SAPBEXHLevel1X 3 3 2 2 4" xfId="26937" xr:uid="{1FE5CB17-4719-4A52-82A9-E79FEBD6575B}"/>
    <cellStyle name="SAPBEXHLevel1X 3 3 2 2 4 2" xfId="37308" xr:uid="{70400D6B-3C23-46ED-9333-7CE0BD0F0BC1}"/>
    <cellStyle name="SAPBEXHLevel1X 3 3 2 2 5" xfId="18749" xr:uid="{08893A38-B785-49E7-88D2-7F7FB1F4E3F2}"/>
    <cellStyle name="SAPBEXHLevel1X 3 3 2 2 6" xfId="30980" xr:uid="{6FD4EB8B-CE75-47FE-B2BB-1B0A3F60B70E}"/>
    <cellStyle name="SAPBEXHLevel1X 3 3 2 2 7" xfId="18175" xr:uid="{E0A57209-5F58-4AFA-AE59-7FFF090ED59F}"/>
    <cellStyle name="SAPBEXHLevel1X 3 3 2 3" xfId="5788" xr:uid="{D693C5A4-3313-4248-BE45-C414F77DFFC4}"/>
    <cellStyle name="SAPBEXHLevel1X 3 3 2 3 2" xfId="9050" xr:uid="{A769FE29-0FE7-49A8-B173-38B7CED09CE6}"/>
    <cellStyle name="SAPBEXHLevel1X 3 3 2 3 2 2" xfId="20505" xr:uid="{8BF298DF-7022-47CE-9E28-F638010F0C02}"/>
    <cellStyle name="SAPBEXHLevel1X 3 3 2 3 2 3" xfId="32590" xr:uid="{4A103159-D8BC-426D-AA8D-788DBB3A8A70}"/>
    <cellStyle name="SAPBEXHLevel1X 3 3 2 3 3" xfId="10141" xr:uid="{1B156C80-8F78-465E-9549-32E183D5BA79}"/>
    <cellStyle name="SAPBEXHLevel1X 3 3 2 3 3 2" xfId="21596" xr:uid="{A48267C1-C66C-4400-A1FB-0065756A74E6}"/>
    <cellStyle name="SAPBEXHLevel1X 3 3 2 3 3 3" xfId="33680" xr:uid="{4DFDC3FB-9840-4BEF-A2BF-1108C0B8E221}"/>
    <cellStyle name="SAPBEXHLevel1X 3 3 2 3 4" xfId="25766" xr:uid="{42322F09-266C-4140-9AB5-2F35261B857A}"/>
    <cellStyle name="SAPBEXHLevel1X 3 3 2 3 4 2" xfId="36482" xr:uid="{07A9ED91-F227-42B5-9D56-926B41CADC8D}"/>
    <cellStyle name="SAPBEXHLevel1X 3 3 2 3 5" xfId="17523" xr:uid="{5C4BB5B7-1897-4BEE-87AE-F2C353CF6B86}"/>
    <cellStyle name="SAPBEXHLevel1X 3 3 2 3 6" xfId="30008" xr:uid="{B323F915-8B67-4E71-ADEB-A1581E3D891D}"/>
    <cellStyle name="SAPBEXHLevel1X 3 3 2 3 7" xfId="34687" xr:uid="{408BFF64-6F22-4AF9-9B69-BE8B8DA5386A}"/>
    <cellStyle name="SAPBEXHLevel1X 3 3 2 3 8" xfId="13634" xr:uid="{94776840-5D94-45C9-8479-2035304F6D14}"/>
    <cellStyle name="SAPBEXHLevel1X 3 3 2 4" xfId="4818" xr:uid="{D5020B8B-13CC-465D-933E-835A97571FB7}"/>
    <cellStyle name="SAPBEXHLevel1X 3 3 2 4 2" xfId="16602" xr:uid="{9D72C57D-2F50-4A8B-9E44-56A2C152C83A}"/>
    <cellStyle name="SAPBEXHLevel1X 3 3 2 4 3" xfId="29309" xr:uid="{711ABF40-0810-4708-85C1-6713FE456CDE}"/>
    <cellStyle name="SAPBEXHLevel1X 3 3 2 5" xfId="8322" xr:uid="{48BF6620-4598-4414-B52B-49496509BEB1}"/>
    <cellStyle name="SAPBEXHLevel1X 3 3 2 5 2" xfId="19777" xr:uid="{B6888BAA-2F6F-4EDE-9CAA-31EF15429758}"/>
    <cellStyle name="SAPBEXHLevel1X 3 3 2 5 3" xfId="31862" xr:uid="{BFD8C799-D7C3-4963-95F9-36E3A6DA9819}"/>
    <cellStyle name="SAPBEXHLevel1X 3 3 2 6" xfId="8667" xr:uid="{E9F0AB6E-2300-4D47-847D-8DE7F892C762}"/>
    <cellStyle name="SAPBEXHLevel1X 3 3 2 6 2" xfId="20122" xr:uid="{1861E87C-315D-43F4-A636-EA091D2DDBA0}"/>
    <cellStyle name="SAPBEXHLevel1X 3 3 2 6 3" xfId="32207" xr:uid="{5F069204-EE5D-4F90-B27F-8E45E474CAA5}"/>
    <cellStyle name="SAPBEXHLevel1X 3 3 2 7" xfId="24877" xr:uid="{10E396C7-A9CB-4F74-B98B-9F36C36F6D78}"/>
    <cellStyle name="SAPBEXHLevel1X 3 3 2 7 2" xfId="35847" xr:uid="{5F79BCDC-EA16-470D-9B3B-D3BD25A58DC5}"/>
    <cellStyle name="SAPBEXHLevel1X 3 3 2 8" xfId="14718" xr:uid="{2745E0D2-E178-46BF-8163-833B24125A4B}"/>
    <cellStyle name="SAPBEXHLevel1X 3 3 2 9" xfId="28231" xr:uid="{239CD461-FFCA-4FA2-8CAD-D17E8C839A6B}"/>
    <cellStyle name="SAPBEXHLevel1X 3 3 3" xfId="3169" xr:uid="{09EFC139-2EF4-430D-93BF-1CF1E2ABA2F3}"/>
    <cellStyle name="SAPBEXHLevel1X 3 3 3 10" xfId="35690" xr:uid="{733D97B4-D742-41F6-B9F9-AABE02367B16}"/>
    <cellStyle name="SAPBEXHLevel1X 3 3 3 2" xfId="7332" xr:uid="{280030CB-0C55-45FA-B721-7124AB6CFC15}"/>
    <cellStyle name="SAPBEXHLevel1X 3 3 3 2 2" xfId="10732" xr:uid="{4DB6720A-6EFD-44CA-BDDD-7F8BF68CE156}"/>
    <cellStyle name="SAPBEXHLevel1X 3 3 3 2 2 2" xfId="22187" xr:uid="{87C08C52-4C2D-4221-B784-21496B3A10C5}"/>
    <cellStyle name="SAPBEXHLevel1X 3 3 3 2 2 3" xfId="34271" xr:uid="{13E69299-6300-454A-8979-B97827BCE384}"/>
    <cellStyle name="SAPBEXHLevel1X 3 3 3 2 3" xfId="12116" xr:uid="{6ABD7FD6-D673-479A-9D43-39354DB43CCB}"/>
    <cellStyle name="SAPBEXHLevel1X 3 3 3 2 3 2" xfId="23571" xr:uid="{D974F69E-34ED-4623-B176-88A1C1FB720F}"/>
    <cellStyle name="SAPBEXHLevel1X 3 3 3 2 3 3" xfId="35155" xr:uid="{17F008EB-7453-48DB-8F60-4DF30D8191F6}"/>
    <cellStyle name="SAPBEXHLevel1X 3 3 3 2 4" xfId="27048" xr:uid="{3AA88D7C-BD1C-41B2-8394-FCE8BD8BFFF2}"/>
    <cellStyle name="SAPBEXHLevel1X 3 3 3 2 4 2" xfId="37417" xr:uid="{03C7789D-203E-4029-A012-F00016E125B3}"/>
    <cellStyle name="SAPBEXHLevel1X 3 3 3 2 5" xfId="18850" xr:uid="{38888BD1-1E12-471E-870B-6289CB831D76}"/>
    <cellStyle name="SAPBEXHLevel1X 3 3 3 2 6" xfId="31089" xr:uid="{D525C592-CD7E-4994-A30D-DA6F14422795}"/>
    <cellStyle name="SAPBEXHLevel1X 3 3 3 2 7" xfId="13972" xr:uid="{8ED6001A-2EBF-4DC7-A7E2-E61E698FFCD3}"/>
    <cellStyle name="SAPBEXHLevel1X 3 3 3 3" xfId="5900" xr:uid="{CD093694-516C-41D6-8A08-447F0D46CAFC}"/>
    <cellStyle name="SAPBEXHLevel1X 3 3 3 3 2" xfId="9160" xr:uid="{C825B75D-293A-4063-895B-AF0E50D56CE1}"/>
    <cellStyle name="SAPBEXHLevel1X 3 3 3 3 2 2" xfId="20615" xr:uid="{3A4EDB3F-A484-427E-8CDF-0D02588A83B5}"/>
    <cellStyle name="SAPBEXHLevel1X 3 3 3 3 2 3" xfId="32700" xr:uid="{B2EF64F5-11AD-4986-B236-983B7921FF1C}"/>
    <cellStyle name="SAPBEXHLevel1X 3 3 3 3 3" xfId="8909" xr:uid="{C1FD96D1-683F-40EC-AC47-5B48CE8B6BFB}"/>
    <cellStyle name="SAPBEXHLevel1X 3 3 3 3 3 2" xfId="20364" xr:uid="{7A1EF752-E9CB-4784-AF88-AC792AA2BBDE}"/>
    <cellStyle name="SAPBEXHLevel1X 3 3 3 3 3 3" xfId="32449" xr:uid="{8A98CDC8-9647-4D13-8289-D64861364B6E}"/>
    <cellStyle name="SAPBEXHLevel1X 3 3 3 3 4" xfId="25862" xr:uid="{00CFDB1D-E94C-497A-8AA2-FAEEFE7D3514}"/>
    <cellStyle name="SAPBEXHLevel1X 3 3 3 3 4 2" xfId="36577" xr:uid="{D2D6B1CB-8D2E-47F2-948B-DF7D988311C8}"/>
    <cellStyle name="SAPBEXHLevel1X 3 3 3 3 5" xfId="17623" xr:uid="{5FB4E0B3-3EBC-4507-95CA-6372C620A444}"/>
    <cellStyle name="SAPBEXHLevel1X 3 3 3 3 6" xfId="30118" xr:uid="{629163EC-D422-4121-B0A8-AD5B33BD87AB}"/>
    <cellStyle name="SAPBEXHLevel1X 3 3 3 3 7" xfId="37065" xr:uid="{46F7EA1A-CC33-434E-B40B-90246793FD58}"/>
    <cellStyle name="SAPBEXHLevel1X 3 3 3 3 8" xfId="29610" xr:uid="{38E5B33A-5A5D-4F42-BAC3-CED9A8D654D6}"/>
    <cellStyle name="SAPBEXHLevel1X 3 3 3 4" xfId="5062" xr:uid="{1CF69845-44E5-4E51-BCB0-5658D69568A2}"/>
    <cellStyle name="SAPBEXHLevel1X 3 3 3 4 2" xfId="16846" xr:uid="{2BEC626F-BE1B-4B2B-ADDB-0D59E7225B11}"/>
    <cellStyle name="SAPBEXHLevel1X 3 3 3 4 3" xfId="29494" xr:uid="{18B40E86-3DA8-49A9-B25F-3EEDECF1618F}"/>
    <cellStyle name="SAPBEXHLevel1X 3 3 3 5" xfId="8527" xr:uid="{9B538788-4E53-479C-B3A8-CD42B4A34B9A}"/>
    <cellStyle name="SAPBEXHLevel1X 3 3 3 5 2" xfId="19982" xr:uid="{C7B07553-81A4-49BE-9E9D-32D919F09821}"/>
    <cellStyle name="SAPBEXHLevel1X 3 3 3 5 3" xfId="32067" xr:uid="{BFCDC4FC-F17F-4B4B-9C1E-8CAA30D24546}"/>
    <cellStyle name="SAPBEXHLevel1X 3 3 3 6" xfId="9748" xr:uid="{59BDA747-22C4-42B1-AD8F-BE11F8C4A912}"/>
    <cellStyle name="SAPBEXHLevel1X 3 3 3 6 2" xfId="21203" xr:uid="{459C39F8-8859-48CC-8D05-5A73452E754E}"/>
    <cellStyle name="SAPBEXHLevel1X 3 3 3 6 3" xfId="33288" xr:uid="{839FFDAA-8690-4ECB-834A-9F13FFC5E3E9}"/>
    <cellStyle name="SAPBEXHLevel1X 3 3 3 7" xfId="25121" xr:uid="{DB78D347-AB40-4A76-96A1-961A7EF79DDD}"/>
    <cellStyle name="SAPBEXHLevel1X 3 3 3 7 2" xfId="36033" xr:uid="{5DD785E7-79A5-48D0-A672-A0538FA8A941}"/>
    <cellStyle name="SAPBEXHLevel1X 3 3 3 8" xfId="14962" xr:uid="{FC5D8116-8175-4350-9C3F-11E5B4001B80}"/>
    <cellStyle name="SAPBEXHLevel1X 3 3 3 9" xfId="28410" xr:uid="{D98481E4-7778-4661-8C32-E1478DD66702}"/>
    <cellStyle name="SAPBEXHLevel1X 3 3 4" xfId="2981" xr:uid="{36D884B3-777D-4D41-96AF-53B115FA0913}"/>
    <cellStyle name="SAPBEXHLevel1X 3 3 4 10" xfId="17482" xr:uid="{FB74B5FA-C78E-4D0B-99C9-73F603E2E365}"/>
    <cellStyle name="SAPBEXHLevel1X 3 3 4 2" xfId="7589" xr:uid="{88D0EA8C-17D9-4AE2-A0DF-230A6C355121}"/>
    <cellStyle name="SAPBEXHLevel1X 3 3 4 2 2" xfId="10900" xr:uid="{A3777142-1DAF-4508-A124-17DCA4068D1B}"/>
    <cellStyle name="SAPBEXHLevel1X 3 3 4 2 2 2" xfId="22355" xr:uid="{126481E3-12B1-4102-A37F-527BA30376D3}"/>
    <cellStyle name="SAPBEXHLevel1X 3 3 4 2 2 3" xfId="34439" xr:uid="{E1E63D93-3E93-4F7D-8617-010091156BB0}"/>
    <cellStyle name="SAPBEXHLevel1X 3 3 4 2 3" xfId="12373" xr:uid="{D823F209-AA8C-4DBA-A32D-17CDAA0FE486}"/>
    <cellStyle name="SAPBEXHLevel1X 3 3 4 2 3 2" xfId="23828" xr:uid="{9470B202-748D-4790-929D-4912131CEDAF}"/>
    <cellStyle name="SAPBEXHLevel1X 3 3 4 2 3 3" xfId="35343" xr:uid="{F15D42CF-9597-43F0-9085-7B623EFDDBFE}"/>
    <cellStyle name="SAPBEXHLevel1X 3 3 4 2 4" xfId="27305" xr:uid="{CC50BF35-4AB3-4F8A-ABB7-3DC4D084D89E}"/>
    <cellStyle name="SAPBEXHLevel1X 3 3 4 2 4 2" xfId="37604" xr:uid="{D0FC2B70-190E-4636-9F2E-AD9F10E6CC49}"/>
    <cellStyle name="SAPBEXHLevel1X 3 3 4 2 5" xfId="19107" xr:uid="{D18CA114-5CA2-4ABF-9CA0-7FC73898FEC0}"/>
    <cellStyle name="SAPBEXHLevel1X 3 3 4 2 6" xfId="31276" xr:uid="{F6525FF6-9119-4B3E-95D2-3BD9A166E254}"/>
    <cellStyle name="SAPBEXHLevel1X 3 3 4 2 7" xfId="37186" xr:uid="{8D5D240E-0EDC-4579-97CB-63388E8A138A}"/>
    <cellStyle name="SAPBEXHLevel1X 3 3 4 3" xfId="6158" xr:uid="{22A1FF99-6F45-4B38-A57D-9618D734CCC7}"/>
    <cellStyle name="SAPBEXHLevel1X 3 3 4 3 2" xfId="9374" xr:uid="{90EE31EB-0788-47EE-9023-39A7D10DF4A6}"/>
    <cellStyle name="SAPBEXHLevel1X 3 3 4 3 2 2" xfId="20829" xr:uid="{159ECAAD-67B8-44A0-9DD8-72B0F5E93C00}"/>
    <cellStyle name="SAPBEXHLevel1X 3 3 4 3 2 3" xfId="32914" xr:uid="{FCBE16EC-3E82-4816-A1A5-BEAD7C4529D6}"/>
    <cellStyle name="SAPBEXHLevel1X 3 3 4 3 3" xfId="10124" xr:uid="{857EAB4C-DB79-449E-B91F-5300388496F2}"/>
    <cellStyle name="SAPBEXHLevel1X 3 3 4 3 3 2" xfId="21579" xr:uid="{7A49EFF2-1F7A-489E-827C-6F1469CA885F}"/>
    <cellStyle name="SAPBEXHLevel1X 3 3 4 3 3 3" xfId="33663" xr:uid="{16D5720F-277B-4608-904E-A459E3FEC063}"/>
    <cellStyle name="SAPBEXHLevel1X 3 3 4 3 4" xfId="26119" xr:uid="{7A453269-7341-4A6D-84A6-0F6D8B3986F6}"/>
    <cellStyle name="SAPBEXHLevel1X 3 3 4 3 4 2" xfId="36762" xr:uid="{DE7747E0-F464-48B3-B8DC-E68BC94731FC}"/>
    <cellStyle name="SAPBEXHLevel1X 3 3 4 3 5" xfId="17880" xr:uid="{9E94D9FD-2497-4228-9833-13EA7F89274D}"/>
    <cellStyle name="SAPBEXHLevel1X 3 3 4 3 6" xfId="30306" xr:uid="{35E9E165-3728-43D7-A32B-9A68899AD6B0}"/>
    <cellStyle name="SAPBEXHLevel1X 3 3 4 3 7" xfId="29705" xr:uid="{13E82F61-ADF8-4B21-AB6F-0896BA14BC62}"/>
    <cellStyle name="SAPBEXHLevel1X 3 3 4 3 8" xfId="37479" xr:uid="{F7967266-252D-49AF-9162-3906161A654E}"/>
    <cellStyle name="SAPBEXHLevel1X 3 3 4 4" xfId="4874" xr:uid="{F1CF6629-51C1-468D-ADFF-058C6E15EF36}"/>
    <cellStyle name="SAPBEXHLevel1X 3 3 4 4 2" xfId="16658" xr:uid="{8FF1548B-5FC3-4930-AB6F-3B8D7544425F}"/>
    <cellStyle name="SAPBEXHLevel1X 3 3 4 4 3" xfId="29365" xr:uid="{CF981C23-2F94-4C98-8046-80026777AF57}"/>
    <cellStyle name="SAPBEXHLevel1X 3 3 4 5" xfId="8378" xr:uid="{30781647-3B99-43A4-AE0C-083ABB5ED528}"/>
    <cellStyle name="SAPBEXHLevel1X 3 3 4 5 2" xfId="19833" xr:uid="{5198CEFC-6AF0-43F7-9B49-2C4347F937D0}"/>
    <cellStyle name="SAPBEXHLevel1X 3 3 4 5 3" xfId="31918" xr:uid="{35FA91C7-4347-4A35-B85F-CA7118F93BC8}"/>
    <cellStyle name="SAPBEXHLevel1X 3 3 4 6" xfId="9751" xr:uid="{7CAC45E0-F97B-42F4-980C-A3C7E850F7A3}"/>
    <cellStyle name="SAPBEXHLevel1X 3 3 4 6 2" xfId="21206" xr:uid="{B849DA7B-6E5D-4D50-9B71-E64677EE7F48}"/>
    <cellStyle name="SAPBEXHLevel1X 3 3 4 6 3" xfId="33291" xr:uid="{6A467388-F289-4789-8E2C-B8DC097723E4}"/>
    <cellStyle name="SAPBEXHLevel1X 3 3 4 7" xfId="24933" xr:uid="{291C8B27-B8A7-4B31-A95A-837F7477FEBD}"/>
    <cellStyle name="SAPBEXHLevel1X 3 3 4 7 2" xfId="35903" xr:uid="{AFD3426E-E359-46D1-87F5-AC1E9836819F}"/>
    <cellStyle name="SAPBEXHLevel1X 3 3 4 8" xfId="14774" xr:uid="{5BE63690-21D0-472D-A4BF-4D62431CB296}"/>
    <cellStyle name="SAPBEXHLevel1X 3 3 4 9" xfId="28287" xr:uid="{27BEDBE1-3BA2-43B7-85F8-C37E0403451D}"/>
    <cellStyle name="SAPBEXHLevel1X 3 3 5" xfId="3427" xr:uid="{F8E98A9F-92D5-4B9C-B42B-11A217857508}"/>
    <cellStyle name="SAPBEXHLevel1X 3 3 5 10" xfId="27879" xr:uid="{1847B00D-67F7-4E92-B08C-5DC3DCEE682A}"/>
    <cellStyle name="SAPBEXHLevel1X 3 3 5 2" xfId="7773" xr:uid="{98D6B7D2-7F3F-44CF-B236-19578FB9A05E}"/>
    <cellStyle name="SAPBEXHLevel1X 3 3 5 2 2" xfId="10987" xr:uid="{594A963B-7126-49BF-9B11-078CFC29DE99}"/>
    <cellStyle name="SAPBEXHLevel1X 3 3 5 2 2 2" xfId="22442" xr:uid="{A65C5FDE-99AE-49D6-8038-31255C70E8CC}"/>
    <cellStyle name="SAPBEXHLevel1X 3 3 5 2 2 3" xfId="34526" xr:uid="{E6C49C8F-F8B9-4EC3-8697-B720FDE45E2F}"/>
    <cellStyle name="SAPBEXHLevel1X 3 3 5 2 3" xfId="12548" xr:uid="{B1CBE9AE-0A9F-4C2E-B1EC-F9E48ABF2151}"/>
    <cellStyle name="SAPBEXHLevel1X 3 3 5 2 3 2" xfId="24003" xr:uid="{529ADFB3-8F9E-450F-9836-49691EF6E3A0}"/>
    <cellStyle name="SAPBEXHLevel1X 3 3 5 2 3 3" xfId="35456" xr:uid="{FDA9FFF0-B53E-4834-AA04-E9E1761ACA31}"/>
    <cellStyle name="SAPBEXHLevel1X 3 3 5 2 4" xfId="27480" xr:uid="{9725EB43-812F-4892-B3F8-9BEA2F210BE6}"/>
    <cellStyle name="SAPBEXHLevel1X 3 3 5 2 4 2" xfId="37715" xr:uid="{B4750AD4-D453-4BCD-A98B-FBB2BD03F3CE}"/>
    <cellStyle name="SAPBEXHLevel1X 3 3 5 2 5" xfId="19284" xr:uid="{832260AF-B328-4683-A2F3-B849EF17763A}"/>
    <cellStyle name="SAPBEXHLevel1X 3 3 5 2 6" xfId="31398" xr:uid="{6680CE6E-C022-4B7A-A522-36327D15BE2E}"/>
    <cellStyle name="SAPBEXHLevel1X 3 3 5 2 7" xfId="13906" xr:uid="{C115720C-9A99-464A-867A-59A1787DEBA7}"/>
    <cellStyle name="SAPBEXHLevel1X 3 3 5 3" xfId="6342" xr:uid="{0C61CE29-1709-41DD-995D-2C213508ABE2}"/>
    <cellStyle name="SAPBEXHLevel1X 3 3 5 3 2" xfId="9510" xr:uid="{D89A0D3B-61C2-4575-82D2-8119FDE18B4D}"/>
    <cellStyle name="SAPBEXHLevel1X 3 3 5 3 2 2" xfId="20965" xr:uid="{594E9111-F4D4-4F4C-AA91-3374E0F75214}"/>
    <cellStyle name="SAPBEXHLevel1X 3 3 5 3 2 3" xfId="33050" xr:uid="{70406A42-5342-4CDB-AC26-E14D3C121AA8}"/>
    <cellStyle name="SAPBEXHLevel1X 3 3 5 3 3" xfId="4142" xr:uid="{92D25485-6ECB-4B95-9F8B-913C9FB5BE16}"/>
    <cellStyle name="SAPBEXHLevel1X 3 3 5 3 3 2" xfId="15927" xr:uid="{0D4378B6-F880-49EE-962D-7D01DFC7DA87}"/>
    <cellStyle name="SAPBEXHLevel1X 3 3 5 3 3 3" xfId="28972" xr:uid="{32CDCF1F-BD18-4B76-AF5E-79FC3A17ED4A}"/>
    <cellStyle name="SAPBEXHLevel1X 3 3 5 3 4" xfId="26294" xr:uid="{A6EF71AC-4A17-4DF7-91F3-7DF3CA912CA3}"/>
    <cellStyle name="SAPBEXHLevel1X 3 3 5 3 4 2" xfId="36874" xr:uid="{E6CD8A3B-CA9D-4600-BE43-5C0EA7448DC8}"/>
    <cellStyle name="SAPBEXHLevel1X 3 3 5 3 5" xfId="18059" xr:uid="{9D2AC44F-F926-440D-B0E0-2BE5CC095488}"/>
    <cellStyle name="SAPBEXHLevel1X 3 3 5 3 6" xfId="30431" xr:uid="{036C8D83-CACB-48F4-B496-2C0D6C0CD11E}"/>
    <cellStyle name="SAPBEXHLevel1X 3 3 5 3 7" xfId="30185" xr:uid="{45E9B024-03FC-41D8-8580-AC461E6F1A91}"/>
    <cellStyle name="SAPBEXHLevel1X 3 3 5 3 8" xfId="37766" xr:uid="{F9E0B951-A688-4D2F-B8CC-0B65E33F2044}"/>
    <cellStyle name="SAPBEXHLevel1X 3 3 5 4" xfId="5317" xr:uid="{9E091626-DE59-41C5-B4D3-209B5773FBB5}"/>
    <cellStyle name="SAPBEXHLevel1X 3 3 5 4 2" xfId="17101" xr:uid="{F17D0DCC-6117-4100-91FE-90E272831B90}"/>
    <cellStyle name="SAPBEXHLevel1X 3 3 5 4 3" xfId="29684" xr:uid="{078261AA-0A19-4B06-B8D0-45387F7F898D}"/>
    <cellStyle name="SAPBEXHLevel1X 3 3 5 5" xfId="8744" xr:uid="{8AC2FF76-91B9-4029-B139-84A7BF69B257}"/>
    <cellStyle name="SAPBEXHLevel1X 3 3 5 5 2" xfId="20199" xr:uid="{762BCFC8-719D-46AF-A8FA-457E8AB4BA9F}"/>
    <cellStyle name="SAPBEXHLevel1X 3 3 5 5 3" xfId="32284" xr:uid="{191BD65A-AD65-4BE0-BA3B-82FE2113E10A}"/>
    <cellStyle name="SAPBEXHLevel1X 3 3 5 6" xfId="8047" xr:uid="{86AA1A54-04E4-4CA6-BDF8-3D988ED60AAD}"/>
    <cellStyle name="SAPBEXHLevel1X 3 3 5 6 2" xfId="19502" xr:uid="{BBDD7185-9416-4C89-BC0E-B997E97E0BC8}"/>
    <cellStyle name="SAPBEXHLevel1X 3 3 5 6 3" xfId="31587" xr:uid="{95F1AAB1-6823-4BC2-988C-8C42DBC57F01}"/>
    <cellStyle name="SAPBEXHLevel1X 3 3 5 7" xfId="25376" xr:uid="{8EDC63E2-6EC2-4426-9BD1-E093CC494E2B}"/>
    <cellStyle name="SAPBEXHLevel1X 3 3 5 7 2" xfId="36222" xr:uid="{E28BA9B1-9881-478D-A154-DF6F6ACAA7CE}"/>
    <cellStyle name="SAPBEXHLevel1X 3 3 5 8" xfId="15217" xr:uid="{F95CAEC0-B09E-49A2-8F7C-1DB61620CC66}"/>
    <cellStyle name="SAPBEXHLevel1X 3 3 5 9" xfId="28601" xr:uid="{F810A94B-CBA8-47FD-8168-8A45E72FF306}"/>
    <cellStyle name="SAPBEXHLevel1X 3 3 6" xfId="6085" xr:uid="{9916C2A2-166B-4A4E-A84B-41A9A0474EED}"/>
    <cellStyle name="SAPBEXHLevel1X 3 3 6 2" xfId="7516" xr:uid="{273411EF-702F-42E6-A392-AC85375B7561}"/>
    <cellStyle name="SAPBEXHLevel1X 3 3 6 2 2" xfId="10827" xr:uid="{29CC4FA6-84BC-4F74-9984-7F268BBF1F93}"/>
    <cellStyle name="SAPBEXHLevel1X 3 3 6 2 2 2" xfId="22282" xr:uid="{23B1B965-AD24-4580-AD23-3B6C45B42A9D}"/>
    <cellStyle name="SAPBEXHLevel1X 3 3 6 2 2 3" xfId="34366" xr:uid="{4730D734-FF8E-4A85-96FC-CAA38E0E7E95}"/>
    <cellStyle name="SAPBEXHLevel1X 3 3 6 2 3" xfId="12300" xr:uid="{FC86EF96-C042-443D-A6F8-47B6A26F86CA}"/>
    <cellStyle name="SAPBEXHLevel1X 3 3 6 2 3 2" xfId="23755" xr:uid="{0F4E64FD-CDCE-4E29-A427-5FAF24F6A0C1}"/>
    <cellStyle name="SAPBEXHLevel1X 3 3 6 2 3 3" xfId="35270" xr:uid="{C719E431-9F0C-4FFB-8F2F-344C9387C38A}"/>
    <cellStyle name="SAPBEXHLevel1X 3 3 6 2 4" xfId="27232" xr:uid="{882BF06B-ECF6-49E9-90BA-1CE22B9A0631}"/>
    <cellStyle name="SAPBEXHLevel1X 3 3 6 2 4 2" xfId="37531" xr:uid="{D61A9C40-7410-4372-8E46-CCF8D0DA9248}"/>
    <cellStyle name="SAPBEXHLevel1X 3 3 6 2 5" xfId="19034" xr:uid="{060B3A10-C0B9-4047-8C8D-A0364C365D45}"/>
    <cellStyle name="SAPBEXHLevel1X 3 3 6 2 6" xfId="31203" xr:uid="{B6172364-4A43-4E1A-89D6-DEC19CB0B957}"/>
    <cellStyle name="SAPBEXHLevel1X 3 3 6 2 7" xfId="34700" xr:uid="{17326D9E-EB4A-42F4-B04F-661BB6703C2A}"/>
    <cellStyle name="SAPBEXHLevel1X 3 3 6 3" xfId="9301" xr:uid="{4FAB0608-BD36-4AD9-A5E8-5FBF25E00A35}"/>
    <cellStyle name="SAPBEXHLevel1X 3 3 6 3 2" xfId="20756" xr:uid="{1005BC29-B4C9-4F45-AF9A-862B9DC9D9B7}"/>
    <cellStyle name="SAPBEXHLevel1X 3 3 6 3 3" xfId="32841" xr:uid="{A039CE50-DF97-4749-BE95-3D7F9D9A6171}"/>
    <cellStyle name="SAPBEXHLevel1X 3 3 6 4" xfId="9426" xr:uid="{573076A0-0F69-4493-8A54-98E00CDFDB0F}"/>
    <cellStyle name="SAPBEXHLevel1X 3 3 6 4 2" xfId="20881" xr:uid="{3C88D88E-C872-488E-B039-65E3075D1DE6}"/>
    <cellStyle name="SAPBEXHLevel1X 3 3 6 4 3" xfId="32966" xr:uid="{C9EBB1EE-1E6E-48CE-8586-B9A9716F8215}"/>
    <cellStyle name="SAPBEXHLevel1X 3 3 6 5" xfId="26046" xr:uid="{C82C8338-1CF4-4D60-88D8-030D3AB9F77F}"/>
    <cellStyle name="SAPBEXHLevel1X 3 3 6 5 2" xfId="36689" xr:uid="{B11BA53A-76BA-4844-BA22-23E0D367B155}"/>
    <cellStyle name="SAPBEXHLevel1X 3 3 6 6" xfId="17807" xr:uid="{9E38CC68-06E3-420D-907E-2AB2419FD433}"/>
    <cellStyle name="SAPBEXHLevel1X 3 3 6 7" xfId="30233" xr:uid="{ED4E6E85-6B2A-4151-BDE6-0CD0C8DEFCA5}"/>
    <cellStyle name="SAPBEXHLevel1X 3 3 6 8" xfId="34995" xr:uid="{B4A63F03-93DF-4AF6-A206-E912BAD0167A}"/>
    <cellStyle name="SAPBEXHLevel1X 3 3 7" xfId="6734" xr:uid="{548872DC-E064-4BAE-8024-04E228A05976}"/>
    <cellStyle name="SAPBEXHLevel1X 3 3 7 2" xfId="10448" xr:uid="{C0E8AC54-B330-471C-9F3D-97F781420F3C}"/>
    <cellStyle name="SAPBEXHLevel1X 3 3 7 2 2" xfId="21903" xr:uid="{5888E983-FB87-4D1F-B93C-997397AD47A7}"/>
    <cellStyle name="SAPBEXHLevel1X 3 3 7 2 3" xfId="33987" xr:uid="{CF768487-8C8B-481A-BD02-567F84592314}"/>
    <cellStyle name="SAPBEXHLevel1X 3 3 7 3" xfId="11629" xr:uid="{3FC72EB6-1357-41CD-A831-C842299E29F6}"/>
    <cellStyle name="SAPBEXHLevel1X 3 3 7 3 2" xfId="23084" xr:uid="{FBD8F4FC-1CA6-4955-A0CE-260174D4377D}"/>
    <cellStyle name="SAPBEXHLevel1X 3 3 7 3 3" xfId="34814" xr:uid="{627F3E54-DC21-4389-84FA-1DF9AA7A9EF6}"/>
    <cellStyle name="SAPBEXHLevel1X 3 3 7 4" xfId="26494" xr:uid="{14113F0E-9AE6-441F-80FD-111E2116E43A}"/>
    <cellStyle name="SAPBEXHLevel1X 3 3 7 4 2" xfId="37004" xr:uid="{F3ED2FAA-6AD7-4D8F-A2D0-407170D46A58}"/>
    <cellStyle name="SAPBEXHLevel1X 3 3 7 5" xfId="18321" xr:uid="{7E50C86C-C0D7-4034-AD40-543B2F862FB8}"/>
    <cellStyle name="SAPBEXHLevel1X 3 3 7 6" xfId="30652" xr:uid="{9CC14438-77EB-485F-AADA-66C223F3FA5A}"/>
    <cellStyle name="SAPBEXHLevel1X 3 3 7 7" xfId="14002" xr:uid="{C816EAEC-B7B6-4EA2-9B78-CF8AF875E4EB}"/>
    <cellStyle name="SAPBEXHLevel1X 3 3 8" xfId="5514" xr:uid="{213EA5B1-C2B0-41ED-896D-140A5E58E5CF}"/>
    <cellStyle name="SAPBEXHLevel1X 3 3 8 2" xfId="8845" xr:uid="{3EF57223-FB7E-4335-BFB8-B95ABDF44129}"/>
    <cellStyle name="SAPBEXHLevel1X 3 3 8 2 2" xfId="20300" xr:uid="{CCD4B80E-6DF0-4661-BFF9-E098CAEF1550}"/>
    <cellStyle name="SAPBEXHLevel1X 3 3 8 2 3" xfId="32385" xr:uid="{664E1C3E-AB7E-43A7-A009-F8CB0BE2B54D}"/>
    <cellStyle name="SAPBEXHLevel1X 3 3 8 3" xfId="10308" xr:uid="{960C5128-3AEF-4641-9142-7DEE65E439B9}"/>
    <cellStyle name="SAPBEXHLevel1X 3 3 8 3 2" xfId="21763" xr:uid="{2DDE598F-8D2B-4ADA-8ACD-8A42BEC742B7}"/>
    <cellStyle name="SAPBEXHLevel1X 3 3 8 3 3" xfId="33847" xr:uid="{5629DFDE-5FFD-49DD-8514-B5771F4D2E78}"/>
    <cellStyle name="SAPBEXHLevel1X 3 3 8 4" xfId="25573" xr:uid="{01566C43-25B2-466F-97BB-51C06BE85126}"/>
    <cellStyle name="SAPBEXHLevel1X 3 3 8 4 2" xfId="36358" xr:uid="{94367C2F-07B6-4A5C-AFFB-27C88072E021}"/>
    <cellStyle name="SAPBEXHLevel1X 3 3 8 5" xfId="17298" xr:uid="{60F5AC95-A9AF-40E9-BBC3-517F2851ADEB}"/>
    <cellStyle name="SAPBEXHLevel1X 3 3 8 6" xfId="29814" xr:uid="{9E0526F6-1812-47E5-8F26-3C7B6F1BAC22}"/>
    <cellStyle name="SAPBEXHLevel1X 3 3 8 7" xfId="13633" xr:uid="{1F9A396A-D5EE-4217-A126-A375D81CFDA5}"/>
    <cellStyle name="SAPBEXHLevel1X 3 3 8 8" xfId="31525" xr:uid="{8854D1DD-5F16-4211-BE90-579B106D16B8}"/>
    <cellStyle name="SAPBEXHLevel1X 3 3 9" xfId="4234" xr:uid="{54CF18AE-63C6-4A19-8E31-64AD2BD4F63C}"/>
    <cellStyle name="SAPBEXHLevel1X 3 3 9 2" xfId="16019" xr:uid="{B93C0681-1ECE-420A-8739-AF8D3E65869C}"/>
    <cellStyle name="SAPBEXHLevel1X 3 3 9 3" xfId="29064" xr:uid="{D894062F-7DEB-49AB-92CB-27B51E013A52}"/>
    <cellStyle name="SAPBEXHLevel1X 3 4" xfId="2299" xr:uid="{CBF8676E-9339-4215-AB20-CFB0121A8A05}"/>
    <cellStyle name="SAPBEXHLevel1X 3 4 10" xfId="3998" xr:uid="{F711B972-1CD9-4D7C-A16A-7F9DED440222}"/>
    <cellStyle name="SAPBEXHLevel1X 3 4 10 2" xfId="15784" xr:uid="{919002E8-F33D-4B86-895B-121D1FF3FB32}"/>
    <cellStyle name="SAPBEXHLevel1X 3 4 10 3" xfId="28829" xr:uid="{6144D2EB-663B-4920-B56D-5ECE7B4A4C32}"/>
    <cellStyle name="SAPBEXHLevel1X 3 4 11" xfId="24318" xr:uid="{3B3DDBC3-465C-40DF-B0EC-435F2C5D7094}"/>
    <cellStyle name="SAPBEXHLevel1X 3 4 11 2" xfId="35623" xr:uid="{981287F7-EFFA-497F-9F50-C561E7B702B5}"/>
    <cellStyle name="SAPBEXHLevel1X 3 4 12" xfId="14133" xr:uid="{48FCE32D-FA84-4448-89C0-1FB123D0D2DA}"/>
    <cellStyle name="SAPBEXHLevel1X 3 4 13" xfId="27996" xr:uid="{ECE28BAF-E89B-4546-A52B-2A01399282BE}"/>
    <cellStyle name="SAPBEXHLevel1X 3 4 2" xfId="2924" xr:uid="{EA87B797-91E6-44F9-A80B-C88991D5D0F3}"/>
    <cellStyle name="SAPBEXHLevel1X 3 4 2 10" xfId="30699" xr:uid="{10AE1BCE-F6A5-42DE-9749-DB26F838BA70}"/>
    <cellStyle name="SAPBEXHLevel1X 3 4 2 2" xfId="7222" xr:uid="{78721066-F75D-4206-AECB-53106D9C6740}"/>
    <cellStyle name="SAPBEXHLevel1X 3 4 2 2 2" xfId="10625" xr:uid="{E624CDC4-D8FE-4D44-B92F-4C089A07A3D4}"/>
    <cellStyle name="SAPBEXHLevel1X 3 4 2 2 2 2" xfId="22080" xr:uid="{C30FF4B7-E846-4175-A3BC-575EB4160F51}"/>
    <cellStyle name="SAPBEXHLevel1X 3 4 2 2 2 3" xfId="34164" xr:uid="{286B2451-0268-4C1C-8393-A22F4D3C4C34}"/>
    <cellStyle name="SAPBEXHLevel1X 3 4 2 2 3" xfId="12021" xr:uid="{3B96B722-B3E0-453E-BC80-343FBDECC761}"/>
    <cellStyle name="SAPBEXHLevel1X 3 4 2 2 3 2" xfId="23476" xr:uid="{86848698-09AC-4581-BF6D-40E13E08C834}"/>
    <cellStyle name="SAPBEXHLevel1X 3 4 2 2 3 3" xfId="35062" xr:uid="{FEDE877F-5962-4EBE-BFB7-62F01A1A0B40}"/>
    <cellStyle name="SAPBEXHLevel1X 3 4 2 2 4" xfId="26938" xr:uid="{EE4BB628-F543-4551-B4FC-9C54F17AC013}"/>
    <cellStyle name="SAPBEXHLevel1X 3 4 2 2 4 2" xfId="37309" xr:uid="{060C474D-3F76-4D98-829B-29A0108BBD1D}"/>
    <cellStyle name="SAPBEXHLevel1X 3 4 2 2 5" xfId="18750" xr:uid="{26DFBF3C-161C-48D6-A0C2-2E0ACD93586D}"/>
    <cellStyle name="SAPBEXHLevel1X 3 4 2 2 6" xfId="30981" xr:uid="{66D323B7-8F7F-41B8-9EE4-4991D20B860D}"/>
    <cellStyle name="SAPBEXHLevel1X 3 4 2 2 7" xfId="28666" xr:uid="{9F3C6AA4-5765-4270-B939-0EAA2FDD7FB6}"/>
    <cellStyle name="SAPBEXHLevel1X 3 4 2 3" xfId="5789" xr:uid="{F1CCBEA9-BDD5-41AC-AAB7-C62EA6F0B312}"/>
    <cellStyle name="SAPBEXHLevel1X 3 4 2 3 2" xfId="9051" xr:uid="{06434E9D-787B-4FB2-99E3-420F3EEB2ED2}"/>
    <cellStyle name="SAPBEXHLevel1X 3 4 2 3 2 2" xfId="20506" xr:uid="{C52EBE97-A40A-4291-86A1-C4935F4F92A9}"/>
    <cellStyle name="SAPBEXHLevel1X 3 4 2 3 2 3" xfId="32591" xr:uid="{49C02BCA-9738-4C76-A793-FCF9BD7931D1}"/>
    <cellStyle name="SAPBEXHLevel1X 3 4 2 3 3" xfId="8230" xr:uid="{ADFAC4EA-9786-4DF5-81FE-4B55F7078F14}"/>
    <cellStyle name="SAPBEXHLevel1X 3 4 2 3 3 2" xfId="19685" xr:uid="{76197420-0BB6-4F93-A209-15B9D444C4DF}"/>
    <cellStyle name="SAPBEXHLevel1X 3 4 2 3 3 3" xfId="31770" xr:uid="{28204134-2BC2-469B-A519-51E9EA5E87B1}"/>
    <cellStyle name="SAPBEXHLevel1X 3 4 2 3 4" xfId="25767" xr:uid="{BBABEC5F-8610-4544-8CE3-5702406678D6}"/>
    <cellStyle name="SAPBEXHLevel1X 3 4 2 3 4 2" xfId="36483" xr:uid="{FB4E69D4-921E-4DA8-B686-FFF355A0CB63}"/>
    <cellStyle name="SAPBEXHLevel1X 3 4 2 3 5" xfId="17524" xr:uid="{BBBF1460-3DE9-4DE7-8495-1B70CDFB8592}"/>
    <cellStyle name="SAPBEXHLevel1X 3 4 2 3 6" xfId="30009" xr:uid="{77DF507C-B429-401B-962C-4203368DB312}"/>
    <cellStyle name="SAPBEXHLevel1X 3 4 2 3 7" xfId="29131" xr:uid="{2D65C12B-11C3-46EE-AE95-A2F123D555B9}"/>
    <cellStyle name="SAPBEXHLevel1X 3 4 2 3 8" xfId="28763" xr:uid="{DC8F7D89-D901-4799-A91D-1CDCB6A36391}"/>
    <cellStyle name="SAPBEXHLevel1X 3 4 2 4" xfId="4817" xr:uid="{7E4CE85A-9F84-48BD-AF33-103B25D8F653}"/>
    <cellStyle name="SAPBEXHLevel1X 3 4 2 4 2" xfId="16601" xr:uid="{D4EBE4D4-D95E-49BC-A1D1-128209F809F1}"/>
    <cellStyle name="SAPBEXHLevel1X 3 4 2 4 3" xfId="29308" xr:uid="{3C469884-1742-4A54-8BB8-E23E3D7F7EEE}"/>
    <cellStyle name="SAPBEXHLevel1X 3 4 2 5" xfId="8321" xr:uid="{C8AB9A90-2693-419E-BA2C-71D9A7B75222}"/>
    <cellStyle name="SAPBEXHLevel1X 3 4 2 5 2" xfId="19776" xr:uid="{BE99401A-26F3-4037-9420-0305ED9D1A3C}"/>
    <cellStyle name="SAPBEXHLevel1X 3 4 2 5 3" xfId="31861" xr:uid="{BE3F8C66-149B-4011-8052-9B4A7E85271F}"/>
    <cellStyle name="SAPBEXHLevel1X 3 4 2 6" xfId="8942" xr:uid="{9E575295-5DD3-48C4-B81A-FDA4EE44041D}"/>
    <cellStyle name="SAPBEXHLevel1X 3 4 2 6 2" xfId="20397" xr:uid="{6AF066B7-F73D-4A10-9EBD-649DBDFCAD4D}"/>
    <cellStyle name="SAPBEXHLevel1X 3 4 2 6 3" xfId="32482" xr:uid="{B2BB39A1-6A6A-42F3-A76C-3CDEC4074459}"/>
    <cellStyle name="SAPBEXHLevel1X 3 4 2 7" xfId="24876" xr:uid="{9E2E1841-053C-47CE-B8B6-049BF53AE696}"/>
    <cellStyle name="SAPBEXHLevel1X 3 4 2 7 2" xfId="35846" xr:uid="{EFB40E4A-7E73-4834-B6AE-A225FD2FE4AE}"/>
    <cellStyle name="SAPBEXHLevel1X 3 4 2 8" xfId="14717" xr:uid="{547EDBB5-5DCD-435C-B008-1F8D1B09504D}"/>
    <cellStyle name="SAPBEXHLevel1X 3 4 2 9" xfId="28230" xr:uid="{BADDF7EF-8D49-4526-B46F-AAEEA390FCC2}"/>
    <cellStyle name="SAPBEXHLevel1X 3 4 3" xfId="3170" xr:uid="{397D0444-1157-4B2A-9FB7-88FC5CADD147}"/>
    <cellStyle name="SAPBEXHLevel1X 3 4 3 10" xfId="28082" xr:uid="{066A7668-6CD2-4060-991B-9A612DBBEE6F}"/>
    <cellStyle name="SAPBEXHLevel1X 3 4 3 2" xfId="7333" xr:uid="{2A417F4C-265F-46E1-95F8-B7890502C5B0}"/>
    <cellStyle name="SAPBEXHLevel1X 3 4 3 2 2" xfId="10733" xr:uid="{1ACB35D9-680D-4BCB-965E-F3898E61596E}"/>
    <cellStyle name="SAPBEXHLevel1X 3 4 3 2 2 2" xfId="22188" xr:uid="{C58F6A5E-070D-4A5C-8AE5-381A7A35773E}"/>
    <cellStyle name="SAPBEXHLevel1X 3 4 3 2 2 3" xfId="34272" xr:uid="{EEDBC193-A162-4E93-BAAD-83EDDF7C9D05}"/>
    <cellStyle name="SAPBEXHLevel1X 3 4 3 2 3" xfId="12117" xr:uid="{AF62CE5C-1209-45BF-BFFD-BE928CFCF4DC}"/>
    <cellStyle name="SAPBEXHLevel1X 3 4 3 2 3 2" xfId="23572" xr:uid="{9ECDAD51-1B56-4106-AEBA-7C1D682E0DAC}"/>
    <cellStyle name="SAPBEXHLevel1X 3 4 3 2 3 3" xfId="35156" xr:uid="{0BEFCBBC-A8E7-4670-B030-189E1C79FD23}"/>
    <cellStyle name="SAPBEXHLevel1X 3 4 3 2 4" xfId="27049" xr:uid="{F053ACFD-F7F4-44DA-B0E1-E7DBB0CD25C5}"/>
    <cellStyle name="SAPBEXHLevel1X 3 4 3 2 4 2" xfId="37418" xr:uid="{D99A0EE8-413A-4A54-93F0-7B2F77F8DA50}"/>
    <cellStyle name="SAPBEXHLevel1X 3 4 3 2 5" xfId="18851" xr:uid="{0AA6F8CD-0C48-454E-822D-B009637B378E}"/>
    <cellStyle name="SAPBEXHLevel1X 3 4 3 2 6" xfId="31090" xr:uid="{33B48BBE-F391-47E7-99A2-90BEA92C50F9}"/>
    <cellStyle name="SAPBEXHLevel1X 3 4 3 2 7" xfId="28660" xr:uid="{6B4CEA89-3A0D-4C89-B98A-EB01A7B5D4DD}"/>
    <cellStyle name="SAPBEXHLevel1X 3 4 3 3" xfId="5901" xr:uid="{4AD52C36-C2C3-4ED9-911E-A3967D481854}"/>
    <cellStyle name="SAPBEXHLevel1X 3 4 3 3 2" xfId="9161" xr:uid="{DF73C99B-BF45-4498-8DCA-2FBA7B08D280}"/>
    <cellStyle name="SAPBEXHLevel1X 3 4 3 3 2 2" xfId="20616" xr:uid="{859A574C-3E89-409B-839D-9EE718D8A8E4}"/>
    <cellStyle name="SAPBEXHLevel1X 3 4 3 3 2 3" xfId="32701" xr:uid="{61B1D029-4711-406E-9BD6-9FA3C7F7C8E8}"/>
    <cellStyle name="SAPBEXHLevel1X 3 4 3 3 3" xfId="8633" xr:uid="{D3C507A0-3432-4567-ABE4-9761C6795122}"/>
    <cellStyle name="SAPBEXHLevel1X 3 4 3 3 3 2" xfId="20088" xr:uid="{ED6A7F74-9981-43CD-8A78-70F02B0E094A}"/>
    <cellStyle name="SAPBEXHLevel1X 3 4 3 3 3 3" xfId="32173" xr:uid="{811ACC50-9B16-45E0-9E57-57707BC069BA}"/>
    <cellStyle name="SAPBEXHLevel1X 3 4 3 3 4" xfId="25863" xr:uid="{DA85F819-365B-4B71-B0AE-3A91FBABF701}"/>
    <cellStyle name="SAPBEXHLevel1X 3 4 3 3 4 2" xfId="36578" xr:uid="{55FCCED4-B845-47C5-81C2-53B9FE49FB3A}"/>
    <cellStyle name="SAPBEXHLevel1X 3 4 3 3 5" xfId="17624" xr:uid="{28ED5F5E-4C17-4EA2-847E-3737E17150E0}"/>
    <cellStyle name="SAPBEXHLevel1X 3 4 3 3 6" xfId="30119" xr:uid="{439FE569-1DA4-4AEA-BF68-B5D3C161291E}"/>
    <cellStyle name="SAPBEXHLevel1X 3 4 3 3 7" xfId="30730" xr:uid="{7C70CD68-5A02-4FC3-87A3-1A1B413EDA12}"/>
    <cellStyle name="SAPBEXHLevel1X 3 4 3 3 8" xfId="28517" xr:uid="{09B89256-4B5A-4170-B737-37E90C5768DC}"/>
    <cellStyle name="SAPBEXHLevel1X 3 4 3 4" xfId="5063" xr:uid="{729D077A-954B-4DB2-8B99-7BE5F573F08C}"/>
    <cellStyle name="SAPBEXHLevel1X 3 4 3 4 2" xfId="16847" xr:uid="{2E6AF6CF-705A-437F-9B03-D623B0DC4F74}"/>
    <cellStyle name="SAPBEXHLevel1X 3 4 3 4 3" xfId="29495" xr:uid="{888FBD40-9271-4E22-8130-CD1DB0D1323A}"/>
    <cellStyle name="SAPBEXHLevel1X 3 4 3 5" xfId="8528" xr:uid="{5FBA34F4-4B8F-46D1-ADDB-679FF7FA9DFF}"/>
    <cellStyle name="SAPBEXHLevel1X 3 4 3 5 2" xfId="19983" xr:uid="{E7049E6A-135B-4D5D-B80B-1B3511E5A2DB}"/>
    <cellStyle name="SAPBEXHLevel1X 3 4 3 5 3" xfId="32068" xr:uid="{D911EED1-2940-4650-8D63-BCB82A352EFC}"/>
    <cellStyle name="SAPBEXHLevel1X 3 4 3 6" xfId="8440" xr:uid="{443AC32A-232F-494C-B6F7-B38095F866A0}"/>
    <cellStyle name="SAPBEXHLevel1X 3 4 3 6 2" xfId="19895" xr:uid="{93B48D9C-4D8B-487A-93C6-1DDD14DEE387}"/>
    <cellStyle name="SAPBEXHLevel1X 3 4 3 6 3" xfId="31980" xr:uid="{79BDA72B-7A49-46F9-B9CE-A9477987044F}"/>
    <cellStyle name="SAPBEXHLevel1X 3 4 3 7" xfId="25122" xr:uid="{0096F249-F47F-4BD1-ADF7-9199DB8A1F27}"/>
    <cellStyle name="SAPBEXHLevel1X 3 4 3 7 2" xfId="36034" xr:uid="{62701711-3064-4282-9D5D-CBDD3A58920C}"/>
    <cellStyle name="SAPBEXHLevel1X 3 4 3 8" xfId="14963" xr:uid="{ECE6662E-E3F7-4B3E-939C-19976BC4759D}"/>
    <cellStyle name="SAPBEXHLevel1X 3 4 3 9" xfId="28411" xr:uid="{D6D2306C-6A9D-49FB-ADCD-8AA94A4507ED}"/>
    <cellStyle name="SAPBEXHLevel1X 3 4 4" xfId="3420" xr:uid="{4E3E9327-9322-47EF-87D5-CD125CF2D792}"/>
    <cellStyle name="SAPBEXHLevel1X 3 4 4 10" xfId="27875" xr:uid="{CD1B0D61-6831-44BE-B978-FC3FE22A2CCD}"/>
    <cellStyle name="SAPBEXHLevel1X 3 4 4 2" xfId="7590" xr:uid="{85A96954-B78B-4988-A5FE-F03875F02D34}"/>
    <cellStyle name="SAPBEXHLevel1X 3 4 4 2 2" xfId="10901" xr:uid="{83C71E0F-46E2-46BD-BE1F-F394D838EBB6}"/>
    <cellStyle name="SAPBEXHLevel1X 3 4 4 2 2 2" xfId="22356" xr:uid="{614B80A3-9EEC-4587-8737-201E53D5EA2C}"/>
    <cellStyle name="SAPBEXHLevel1X 3 4 4 2 2 3" xfId="34440" xr:uid="{96651257-2116-4512-ACCB-B972227F2912}"/>
    <cellStyle name="SAPBEXHLevel1X 3 4 4 2 3" xfId="12374" xr:uid="{F2AE13ED-2036-4B36-BA97-0ADC91E29AEC}"/>
    <cellStyle name="SAPBEXHLevel1X 3 4 4 2 3 2" xfId="23829" xr:uid="{F36C9186-F9B6-49D1-8D32-3F7202FA49C3}"/>
    <cellStyle name="SAPBEXHLevel1X 3 4 4 2 3 3" xfId="35344" xr:uid="{461BBC98-478E-4397-8049-49753FBCB50D}"/>
    <cellStyle name="SAPBEXHLevel1X 3 4 4 2 4" xfId="27306" xr:uid="{C70DC4B8-3840-46B9-A3CA-69CEEDC288BB}"/>
    <cellStyle name="SAPBEXHLevel1X 3 4 4 2 4 2" xfId="37605" xr:uid="{3DAD7345-9189-405F-80CD-65CAD3012324}"/>
    <cellStyle name="SAPBEXHLevel1X 3 4 4 2 5" xfId="19108" xr:uid="{54C9752C-3A85-498D-AED9-2AD0CABFAFDE}"/>
    <cellStyle name="SAPBEXHLevel1X 3 4 4 2 6" xfId="31277" xr:uid="{0622ACDE-F3CD-4989-A064-4B131D269E1B}"/>
    <cellStyle name="SAPBEXHLevel1X 3 4 4 2 7" xfId="30857" xr:uid="{9A691BB4-AB59-43A3-BC9E-3DEE43B396A1}"/>
    <cellStyle name="SAPBEXHLevel1X 3 4 4 3" xfId="6159" xr:uid="{8F0601EE-96EC-4F75-8191-31174306AB93}"/>
    <cellStyle name="SAPBEXHLevel1X 3 4 4 3 2" xfId="9375" xr:uid="{E2BE3010-DCFF-4FB8-A176-F3E38F8451FA}"/>
    <cellStyle name="SAPBEXHLevel1X 3 4 4 3 2 2" xfId="20830" xr:uid="{DB07B690-4865-4B40-881C-DFD5EDA833C7}"/>
    <cellStyle name="SAPBEXHLevel1X 3 4 4 3 2 3" xfId="32915" xr:uid="{A0BA0B27-32BF-4210-830D-4147E6D7B011}"/>
    <cellStyle name="SAPBEXHLevel1X 3 4 4 3 3" xfId="8213" xr:uid="{2BA0052A-7BDE-49B1-B4E2-24F28F230391}"/>
    <cellStyle name="SAPBEXHLevel1X 3 4 4 3 3 2" xfId="19668" xr:uid="{F527267A-D02F-4B78-B4BF-373A615540F5}"/>
    <cellStyle name="SAPBEXHLevel1X 3 4 4 3 3 3" xfId="31753" xr:uid="{A75D92D2-2210-49DE-ABEB-0F057EC34207}"/>
    <cellStyle name="SAPBEXHLevel1X 3 4 4 3 4" xfId="26120" xr:uid="{BD6D4D31-567D-473F-9ACC-B1E7E7E073FE}"/>
    <cellStyle name="SAPBEXHLevel1X 3 4 4 3 4 2" xfId="36763" xr:uid="{E83DC6F9-F3FC-4D67-BB7D-32E1C2FAFBA2}"/>
    <cellStyle name="SAPBEXHLevel1X 3 4 4 3 5" xfId="17881" xr:uid="{29CC5C24-C930-4923-886D-5B229F54FBF4}"/>
    <cellStyle name="SAPBEXHLevel1X 3 4 4 3 6" xfId="30307" xr:uid="{08D2781A-F971-4BC2-BDD9-30FD489BEF34}"/>
    <cellStyle name="SAPBEXHLevel1X 3 4 4 3 7" xfId="35945" xr:uid="{878CB806-83E4-49E1-B157-547328ADEA34}"/>
    <cellStyle name="SAPBEXHLevel1X 3 4 4 3 8" xfId="27722" xr:uid="{01E41810-5BB2-4016-820E-DF4C8645380D}"/>
    <cellStyle name="SAPBEXHLevel1X 3 4 4 4" xfId="5310" xr:uid="{A2AAC55F-769D-423F-A6A4-FBCBFA41B61D}"/>
    <cellStyle name="SAPBEXHLevel1X 3 4 4 4 2" xfId="17094" xr:uid="{2645CC9D-D33E-495F-940D-EDF1D8B7DD77}"/>
    <cellStyle name="SAPBEXHLevel1X 3 4 4 4 3" xfId="29677" xr:uid="{6CD33863-7E69-461B-B583-53B4E29CECB9}"/>
    <cellStyle name="SAPBEXHLevel1X 3 4 4 5" xfId="8737" xr:uid="{2385ECBF-55F4-4405-977E-53BDD55979EE}"/>
    <cellStyle name="SAPBEXHLevel1X 3 4 4 5 2" xfId="20192" xr:uid="{C62DE818-ED43-4378-A017-7C7751BA983A}"/>
    <cellStyle name="SAPBEXHLevel1X 3 4 4 5 3" xfId="32277" xr:uid="{A91531C1-2250-4A92-B28F-4F53FD92DDA0}"/>
    <cellStyle name="SAPBEXHLevel1X 3 4 4 6" xfId="8926" xr:uid="{5C7F5CF4-E186-4380-8C97-124551EAA4F3}"/>
    <cellStyle name="SAPBEXHLevel1X 3 4 4 6 2" xfId="20381" xr:uid="{A4AE8776-B588-4337-B548-6719ACCFA48D}"/>
    <cellStyle name="SAPBEXHLevel1X 3 4 4 6 3" xfId="32466" xr:uid="{257C9C09-4B03-454C-AA72-E21B2652695E}"/>
    <cellStyle name="SAPBEXHLevel1X 3 4 4 7" xfId="25369" xr:uid="{759BF9C0-4DF3-4F60-9EBF-EC60C6ABD8A7}"/>
    <cellStyle name="SAPBEXHLevel1X 3 4 4 7 2" xfId="36215" xr:uid="{EBA5BBD6-1B6E-46AD-A4DD-2D8DE5B75BB0}"/>
    <cellStyle name="SAPBEXHLevel1X 3 4 4 8" xfId="15211" xr:uid="{9FA54F67-4028-4AF2-BFBD-1EA1C0CFAF36}"/>
    <cellStyle name="SAPBEXHLevel1X 3 4 4 9" xfId="28594" xr:uid="{5542523F-FC10-4313-9138-6BAD95681491}"/>
    <cellStyle name="SAPBEXHLevel1X 3 4 5" xfId="3367" xr:uid="{513981CE-E1DA-4B0B-8D7B-E5123FB1BCFE}"/>
    <cellStyle name="SAPBEXHLevel1X 3 4 5 10" xfId="27847" xr:uid="{394C6BCA-B206-4A48-A97A-E47764F6D54E}"/>
    <cellStyle name="SAPBEXHLevel1X 3 4 5 2" xfId="7774" xr:uid="{15108749-954B-40A1-848A-A8BAD4991083}"/>
    <cellStyle name="SAPBEXHLevel1X 3 4 5 2 2" xfId="10988" xr:uid="{0330E58F-BB01-49B5-B782-2AE79B3099FA}"/>
    <cellStyle name="SAPBEXHLevel1X 3 4 5 2 2 2" xfId="22443" xr:uid="{02670BCA-DC2D-4BD3-8DC1-23ABEB0BE1A4}"/>
    <cellStyle name="SAPBEXHLevel1X 3 4 5 2 2 3" xfId="34527" xr:uid="{9A1D18FB-539F-4614-898C-57A7346EC2D4}"/>
    <cellStyle name="SAPBEXHLevel1X 3 4 5 2 3" xfId="12549" xr:uid="{3CE9DF79-C317-4EF3-AA0E-3AEE6D8FD1F5}"/>
    <cellStyle name="SAPBEXHLevel1X 3 4 5 2 3 2" xfId="24004" xr:uid="{789B0637-1EED-408C-A5C1-2D974B113B89}"/>
    <cellStyle name="SAPBEXHLevel1X 3 4 5 2 3 3" xfId="35457" xr:uid="{B075CA37-84C5-4692-9761-5190D80E983E}"/>
    <cellStyle name="SAPBEXHLevel1X 3 4 5 2 4" xfId="27481" xr:uid="{316C3BE2-0C2A-416F-A996-E481818C8459}"/>
    <cellStyle name="SAPBEXHLevel1X 3 4 5 2 4 2" xfId="37716" xr:uid="{F724F9DB-DEAA-482C-92E4-FE7DE91B4548}"/>
    <cellStyle name="SAPBEXHLevel1X 3 4 5 2 5" xfId="19285" xr:uid="{066192B7-8527-4E61-BFB3-7B8709646EA8}"/>
    <cellStyle name="SAPBEXHLevel1X 3 4 5 2 6" xfId="31399" xr:uid="{1163CC93-338C-4EFE-9855-5A4498E04CF5}"/>
    <cellStyle name="SAPBEXHLevel1X 3 4 5 2 7" xfId="14018" xr:uid="{991E5A27-0BC0-4D14-9CE7-D1877B87CA75}"/>
    <cellStyle name="SAPBEXHLevel1X 3 4 5 3" xfId="6343" xr:uid="{80CAF187-7E7C-40BC-9FE8-491AD68B3914}"/>
    <cellStyle name="SAPBEXHLevel1X 3 4 5 3 2" xfId="9511" xr:uid="{B05CDC98-ABEB-4E15-A122-6EF07248541C}"/>
    <cellStyle name="SAPBEXHLevel1X 3 4 5 3 2 2" xfId="20966" xr:uid="{A0492FCC-D58D-483A-ACCF-524F7B22440A}"/>
    <cellStyle name="SAPBEXHLevel1X 3 4 5 3 2 3" xfId="33051" xr:uid="{F75183A6-1F46-4293-B1E6-5A55D8581A1C}"/>
    <cellStyle name="SAPBEXHLevel1X 3 4 5 3 3" xfId="4143" xr:uid="{77C11946-984F-485A-BF27-EB488ED57A1D}"/>
    <cellStyle name="SAPBEXHLevel1X 3 4 5 3 3 2" xfId="15928" xr:uid="{2766E609-9463-43F0-8AC4-2F0DE0624D30}"/>
    <cellStyle name="SAPBEXHLevel1X 3 4 5 3 3 3" xfId="28973" xr:uid="{02758D67-0E82-43AF-8721-B4E6BF3F95CB}"/>
    <cellStyle name="SAPBEXHLevel1X 3 4 5 3 4" xfId="26295" xr:uid="{7EFA1B1C-2085-45F2-88CA-7695DBE49CDE}"/>
    <cellStyle name="SAPBEXHLevel1X 3 4 5 3 4 2" xfId="36875" xr:uid="{C935AFF5-7D47-45CB-8945-DBF70BAC13E9}"/>
    <cellStyle name="SAPBEXHLevel1X 3 4 5 3 5" xfId="18060" xr:uid="{2701C13B-1DCB-488D-BE64-7438FE54C6DD}"/>
    <cellStyle name="SAPBEXHLevel1X 3 4 5 3 6" xfId="30432" xr:uid="{AF385469-45FE-435D-9F2E-615117701239}"/>
    <cellStyle name="SAPBEXHLevel1X 3 4 5 3 7" xfId="37483" xr:uid="{2E803190-0C0B-4A0A-BF69-F997FDC81ACA}"/>
    <cellStyle name="SAPBEXHLevel1X 3 4 5 3 8" xfId="35519" xr:uid="{15221442-1F5D-4E21-B8E1-7D57FC03D2CC}"/>
    <cellStyle name="SAPBEXHLevel1X 3 4 5 4" xfId="5257" xr:uid="{64AD449C-1548-4578-8A05-F8EC3EB58D15}"/>
    <cellStyle name="SAPBEXHLevel1X 3 4 5 4 2" xfId="17041" xr:uid="{12E58B13-4D96-4DED-BD4B-1FAB60177C3B}"/>
    <cellStyle name="SAPBEXHLevel1X 3 4 5 4 3" xfId="29624" xr:uid="{9AB06020-1A23-4841-B852-43457BD9055C}"/>
    <cellStyle name="SAPBEXHLevel1X 3 4 5 5" xfId="8684" xr:uid="{8F90C641-9B68-4AFE-BF6B-E35B8EF06A23}"/>
    <cellStyle name="SAPBEXHLevel1X 3 4 5 5 2" xfId="20139" xr:uid="{E63C541C-A3F8-45BC-A05E-9320F2FE7A41}"/>
    <cellStyle name="SAPBEXHLevel1X 3 4 5 5 3" xfId="32224" xr:uid="{1E34B757-35D1-4704-AD8A-A9C00AB9F914}"/>
    <cellStyle name="SAPBEXHLevel1X 3 4 5 6" xfId="8779" xr:uid="{F3415A2A-8B2D-4CE7-8B83-64C85AC27D84}"/>
    <cellStyle name="SAPBEXHLevel1X 3 4 5 6 2" xfId="20234" xr:uid="{D58E0AEE-DB5E-4780-B10B-9505CB0E030B}"/>
    <cellStyle name="SAPBEXHLevel1X 3 4 5 6 3" xfId="32319" xr:uid="{B099286A-A3E5-458F-AC52-8BF0DFB3331C}"/>
    <cellStyle name="SAPBEXHLevel1X 3 4 5 7" xfId="25316" xr:uid="{32817332-B280-47E1-9D67-CFA7AE6A20D8}"/>
    <cellStyle name="SAPBEXHLevel1X 3 4 5 7 2" xfId="36162" xr:uid="{061206F7-073B-44E1-9374-553830282D89}"/>
    <cellStyle name="SAPBEXHLevel1X 3 4 5 8" xfId="15158" xr:uid="{119D1C9A-F455-4F76-ABDF-A4E0A4AFF33A}"/>
    <cellStyle name="SAPBEXHLevel1X 3 4 5 9" xfId="28541" xr:uid="{51986A0C-31A4-4718-814F-3779FE69A9F3}"/>
    <cellStyle name="SAPBEXHLevel1X 3 4 6" xfId="6086" xr:uid="{B50E8D75-1656-4DD2-BE9A-E06A8ED50C84}"/>
    <cellStyle name="SAPBEXHLevel1X 3 4 6 2" xfId="7517" xr:uid="{B1E159C7-7119-4206-84F1-F00DA208F2F5}"/>
    <cellStyle name="SAPBEXHLevel1X 3 4 6 2 2" xfId="10828" xr:uid="{317459AA-0AB5-4426-8E61-0E1A0C6027A7}"/>
    <cellStyle name="SAPBEXHLevel1X 3 4 6 2 2 2" xfId="22283" xr:uid="{FA8AB28C-8EAC-4202-8598-B194D94E4D60}"/>
    <cellStyle name="SAPBEXHLevel1X 3 4 6 2 2 3" xfId="34367" xr:uid="{D5DA96FA-B2BF-4121-BCBA-EB60619B175C}"/>
    <cellStyle name="SAPBEXHLevel1X 3 4 6 2 3" xfId="12301" xr:uid="{FB27A604-35E2-4DDA-9E3E-42BFF9B00D43}"/>
    <cellStyle name="SAPBEXHLevel1X 3 4 6 2 3 2" xfId="23756" xr:uid="{AA395D01-3FDF-451F-8768-9FDEFF4D54FD}"/>
    <cellStyle name="SAPBEXHLevel1X 3 4 6 2 3 3" xfId="35271" xr:uid="{46249D90-9B88-4945-A724-CF15E869E3AB}"/>
    <cellStyle name="SAPBEXHLevel1X 3 4 6 2 4" xfId="27233" xr:uid="{DCBC2105-4391-4414-B077-1D39875C0841}"/>
    <cellStyle name="SAPBEXHLevel1X 3 4 6 2 4 2" xfId="37532" xr:uid="{541E3C48-E42D-431B-BE18-E1A29B013FFD}"/>
    <cellStyle name="SAPBEXHLevel1X 3 4 6 2 5" xfId="19035" xr:uid="{B6483599-8247-496F-89CC-309940B9542E}"/>
    <cellStyle name="SAPBEXHLevel1X 3 4 6 2 6" xfId="31204" xr:uid="{A3F5A37A-5789-4C21-A670-2C9EFEF9A2E4}"/>
    <cellStyle name="SAPBEXHLevel1X 3 4 6 2 7" xfId="29207" xr:uid="{DDB7E2E9-205B-4CFE-AF6D-77DEF6557F80}"/>
    <cellStyle name="SAPBEXHLevel1X 3 4 6 3" xfId="9302" xr:uid="{04C66948-6A0A-4636-8259-D340E018E44E}"/>
    <cellStyle name="SAPBEXHLevel1X 3 4 6 3 2" xfId="20757" xr:uid="{A1EDE694-AC14-4207-8ECB-90877BE2B186}"/>
    <cellStyle name="SAPBEXHLevel1X 3 4 6 3 3" xfId="32842" xr:uid="{A064B861-4B73-43C2-BD66-34CCAE652538}"/>
    <cellStyle name="SAPBEXHLevel1X 3 4 6 4" xfId="10128" xr:uid="{65C00A8F-B61B-43E6-A69C-CF773080BA5B}"/>
    <cellStyle name="SAPBEXHLevel1X 3 4 6 4 2" xfId="21583" xr:uid="{58D23EBC-9CB2-44D2-975F-DC51EF0BBB2B}"/>
    <cellStyle name="SAPBEXHLevel1X 3 4 6 4 3" xfId="33667" xr:uid="{416302F6-0E98-434C-A9DB-E6549B3A101B}"/>
    <cellStyle name="SAPBEXHLevel1X 3 4 6 5" xfId="26047" xr:uid="{EC1AFAC2-0652-4DFC-998B-F7285D6A5D9D}"/>
    <cellStyle name="SAPBEXHLevel1X 3 4 6 5 2" xfId="36690" xr:uid="{571D2AFB-AF9B-4C76-B76C-A7AA962AA7FF}"/>
    <cellStyle name="SAPBEXHLevel1X 3 4 6 6" xfId="17808" xr:uid="{14A5E195-A846-40C6-ACDE-CBB1DFAC45BF}"/>
    <cellStyle name="SAPBEXHLevel1X 3 4 6 7" xfId="30234" xr:uid="{CB3BC2D6-AC16-47C8-A303-CE7757228156}"/>
    <cellStyle name="SAPBEXHLevel1X 3 4 6 8" xfId="35673" xr:uid="{EBD7B4BE-2D54-4211-9F34-3DCC69984B91}"/>
    <cellStyle name="SAPBEXHLevel1X 3 4 7" xfId="6735" xr:uid="{49BBC5F5-A0A5-43BE-8F0A-E2EE938D4139}"/>
    <cellStyle name="SAPBEXHLevel1X 3 4 7 2" xfId="10449" xr:uid="{8F088BE9-297B-469D-BDC0-BF6DA4B08F84}"/>
    <cellStyle name="SAPBEXHLevel1X 3 4 7 2 2" xfId="21904" xr:uid="{6CB40A86-5927-4F12-A2B0-DDC1460C4E8A}"/>
    <cellStyle name="SAPBEXHLevel1X 3 4 7 2 3" xfId="33988" xr:uid="{25392B4A-A835-4F7D-885D-46E6FA2780D3}"/>
    <cellStyle name="SAPBEXHLevel1X 3 4 7 3" xfId="11630" xr:uid="{9A5B804E-15EA-49D6-BC6D-284C5D58BA68}"/>
    <cellStyle name="SAPBEXHLevel1X 3 4 7 3 2" xfId="23085" xr:uid="{F441A4D9-8A83-4F61-B23F-D1BEF6647095}"/>
    <cellStyle name="SAPBEXHLevel1X 3 4 7 3 3" xfId="34815" xr:uid="{F4FC3524-0240-4145-936A-D265A40A4CA6}"/>
    <cellStyle name="SAPBEXHLevel1X 3 4 7 4" xfId="26495" xr:uid="{98DB2B06-1F1F-4A53-B9B6-48E825B788EC}"/>
    <cellStyle name="SAPBEXHLevel1X 3 4 7 4 2" xfId="37005" xr:uid="{86912C87-EB08-4906-93EF-DA5B2DFC8C5E}"/>
    <cellStyle name="SAPBEXHLevel1X 3 4 7 5" xfId="18322" xr:uid="{F3D76FCE-4FFD-4367-BE09-354A24563C99}"/>
    <cellStyle name="SAPBEXHLevel1X 3 4 7 6" xfId="30653" xr:uid="{CB6ED811-FC57-4EE4-83D6-A6EB5C27DFAC}"/>
    <cellStyle name="SAPBEXHLevel1X 3 4 7 7" xfId="28625" xr:uid="{BCFB03ED-4D56-4270-9BF0-91714F067FD3}"/>
    <cellStyle name="SAPBEXHLevel1X 3 4 8" xfId="5515" xr:uid="{362642A4-AD4E-4D27-A801-AEF0BA69CF80}"/>
    <cellStyle name="SAPBEXHLevel1X 3 4 8 2" xfId="8846" xr:uid="{57FD99CC-5CB0-482D-B33B-37B3CF50F338}"/>
    <cellStyle name="SAPBEXHLevel1X 3 4 8 2 2" xfId="20301" xr:uid="{3614E7CA-0FC6-4317-8C8C-F08FE380C5B9}"/>
    <cellStyle name="SAPBEXHLevel1X 3 4 8 2 3" xfId="32386" xr:uid="{69402940-89A2-4AC3-86C9-2DB094A20A4C}"/>
    <cellStyle name="SAPBEXHLevel1X 3 4 8 3" xfId="8092" xr:uid="{CFDD6B51-5247-4C8E-8953-E10D21319D99}"/>
    <cellStyle name="SAPBEXHLevel1X 3 4 8 3 2" xfId="19547" xr:uid="{415D6C0F-2638-416A-84E3-41D333E1CE2C}"/>
    <cellStyle name="SAPBEXHLevel1X 3 4 8 3 3" xfId="31632" xr:uid="{707BD5F0-942D-41A5-8A88-3761832A19FB}"/>
    <cellStyle name="SAPBEXHLevel1X 3 4 8 4" xfId="25574" xr:uid="{4541FA4F-FA88-40B8-8255-24E015E178AD}"/>
    <cellStyle name="SAPBEXHLevel1X 3 4 8 4 2" xfId="36359" xr:uid="{C76F0A0F-354D-4838-B0BF-73A33F98FADD}"/>
    <cellStyle name="SAPBEXHLevel1X 3 4 8 5" xfId="17299" xr:uid="{2E3261B1-E74E-49C0-9D81-B53178D7A980}"/>
    <cellStyle name="SAPBEXHLevel1X 3 4 8 6" xfId="29815" xr:uid="{2539CF35-68E1-463D-856F-2D4E940DFB5A}"/>
    <cellStyle name="SAPBEXHLevel1X 3 4 8 7" xfId="35561" xr:uid="{7078C29B-9CE5-489C-A62D-B7B31111A293}"/>
    <cellStyle name="SAPBEXHLevel1X 3 4 8 8" xfId="28107" xr:uid="{9DAB2BA3-E4F1-43BF-A66C-9CA0A5E7FEDC}"/>
    <cellStyle name="SAPBEXHLevel1X 3 4 9" xfId="4235" xr:uid="{2E176771-D6E6-4FED-A194-495F422E9E26}"/>
    <cellStyle name="SAPBEXHLevel1X 3 4 9 2" xfId="16020" xr:uid="{DD7CB9C6-8464-459F-B7FB-FB41AC5A5870}"/>
    <cellStyle name="SAPBEXHLevel1X 3 4 9 3" xfId="29065" xr:uid="{6CCAB5AD-99CB-4E54-9A62-354BD48F9AF2}"/>
    <cellStyle name="SAPBEXHLevel1X 3 5" xfId="2300" xr:uid="{420D2E2F-4B73-40B0-A6A7-FE45B8C74F4A}"/>
    <cellStyle name="SAPBEXHLevel1X 3 5 10" xfId="3999" xr:uid="{BD32047A-51F8-4A90-84D8-80A321EAF1F6}"/>
    <cellStyle name="SAPBEXHLevel1X 3 5 10 2" xfId="15785" xr:uid="{131BC399-A29E-45C3-94AD-B2BCF4FEBCAE}"/>
    <cellStyle name="SAPBEXHLevel1X 3 5 10 3" xfId="28830" xr:uid="{CC7AEAD0-244B-4DA6-96BA-1F8FA4648260}"/>
    <cellStyle name="SAPBEXHLevel1X 3 5 11" xfId="24319" xr:uid="{59699A5D-00F2-4E44-A6C0-E7977D9870B1}"/>
    <cellStyle name="SAPBEXHLevel1X 3 5 11 2" xfId="35624" xr:uid="{2044D4FE-80B1-4B95-A9DC-4C52747F25EC}"/>
    <cellStyle name="SAPBEXHLevel1X 3 5 12" xfId="14134" xr:uid="{0CF75A5B-70CA-46F2-B0A5-7778E8DC4800}"/>
    <cellStyle name="SAPBEXHLevel1X 3 5 13" xfId="27997" xr:uid="{E5EE350C-6718-4CD0-AB7C-AEF040BB6032}"/>
    <cellStyle name="SAPBEXHLevel1X 3 5 2" xfId="2923" xr:uid="{234ACCBD-E1AB-405E-91BA-44D954C367D8}"/>
    <cellStyle name="SAPBEXHLevel1X 3 5 2 10" xfId="13718" xr:uid="{FDF9ED5D-64F0-477F-A60C-0E7DFE2B0BF1}"/>
    <cellStyle name="SAPBEXHLevel1X 3 5 2 2" xfId="7223" xr:uid="{F60879A5-5BF4-4C81-AC92-A2866E64D314}"/>
    <cellStyle name="SAPBEXHLevel1X 3 5 2 2 2" xfId="10626" xr:uid="{CB5018DA-D0E8-4AC7-8C14-95AAC3D1A5AC}"/>
    <cellStyle name="SAPBEXHLevel1X 3 5 2 2 2 2" xfId="22081" xr:uid="{9EFB60EE-EB08-4CCF-AFAD-C65C52A2647D}"/>
    <cellStyle name="SAPBEXHLevel1X 3 5 2 2 2 3" xfId="34165" xr:uid="{CE8DF9D5-AB3C-4FE8-9DBF-4965F5BBF4EE}"/>
    <cellStyle name="SAPBEXHLevel1X 3 5 2 2 3" xfId="12022" xr:uid="{760E1242-C67D-4AB2-8788-38695BF3200A}"/>
    <cellStyle name="SAPBEXHLevel1X 3 5 2 2 3 2" xfId="23477" xr:uid="{DDE75BA7-EFA3-4E23-9EC9-229DAA22FA0F}"/>
    <cellStyle name="SAPBEXHLevel1X 3 5 2 2 3 3" xfId="35063" xr:uid="{3299E087-4CB6-4ED5-8507-8579DE291772}"/>
    <cellStyle name="SAPBEXHLevel1X 3 5 2 2 4" xfId="26939" xr:uid="{5E8AE06F-D094-4321-9C69-EB3A27DBE074}"/>
    <cellStyle name="SAPBEXHLevel1X 3 5 2 2 4 2" xfId="37310" xr:uid="{FF33F0C5-1426-4942-8C97-98E1734B57E1}"/>
    <cellStyle name="SAPBEXHLevel1X 3 5 2 2 5" xfId="18751" xr:uid="{B3DF715F-24BA-44F5-AF85-45464BCBB7A9}"/>
    <cellStyle name="SAPBEXHLevel1X 3 5 2 2 6" xfId="30982" xr:uid="{3849E2BF-77C3-4C9F-A686-C23138DD05A9}"/>
    <cellStyle name="SAPBEXHLevel1X 3 5 2 2 7" xfId="14042" xr:uid="{0EED3BC8-8B99-4805-B67C-7ECDA9188183}"/>
    <cellStyle name="SAPBEXHLevel1X 3 5 2 3" xfId="5790" xr:uid="{205F8CBF-12EF-4AE6-AE89-0DFD771FEA55}"/>
    <cellStyle name="SAPBEXHLevel1X 3 5 2 3 2" xfId="9052" xr:uid="{8968B8FF-8F0F-4642-BFCF-F9E065866DC7}"/>
    <cellStyle name="SAPBEXHLevel1X 3 5 2 3 2 2" xfId="20507" xr:uid="{B61B6444-C26B-4756-822C-EB1E04397D19}"/>
    <cellStyle name="SAPBEXHLevel1X 3 5 2 3 2 3" xfId="32592" xr:uid="{E2B7FB82-1FDA-4A0C-BE08-CA560AC037D8}"/>
    <cellStyle name="SAPBEXHLevel1X 3 5 2 3 3" xfId="8036" xr:uid="{B0C25483-1680-4E22-AE21-8B682416CC11}"/>
    <cellStyle name="SAPBEXHLevel1X 3 5 2 3 3 2" xfId="19491" xr:uid="{7502D56F-79D9-46B6-B125-4E2DE6B4C91F}"/>
    <cellStyle name="SAPBEXHLevel1X 3 5 2 3 3 3" xfId="31576" xr:uid="{BA891BE8-30D4-43FD-9D22-1DE3BDCBDECB}"/>
    <cellStyle name="SAPBEXHLevel1X 3 5 2 3 4" xfId="25768" xr:uid="{96AA605C-7E3E-4265-B5F5-1D9883C4345D}"/>
    <cellStyle name="SAPBEXHLevel1X 3 5 2 3 4 2" xfId="36484" xr:uid="{0E7523FF-63AF-4B1C-9AE2-BB920DDF6DA4}"/>
    <cellStyle name="SAPBEXHLevel1X 3 5 2 3 5" xfId="17525" xr:uid="{FC7EA0DF-AE99-42F4-A603-16CD16FE7DC2}"/>
    <cellStyle name="SAPBEXHLevel1X 3 5 2 3 6" xfId="30010" xr:uid="{4ABF74E6-3A5E-43EF-B85D-92DC5E155EBE}"/>
    <cellStyle name="SAPBEXHLevel1X 3 5 2 3 7" xfId="28694" xr:uid="{E791C167-8F1C-49CD-A7D0-87B76DF357AA}"/>
    <cellStyle name="SAPBEXHLevel1X 3 5 2 3 8" xfId="29702" xr:uid="{E6C3D935-CF5A-4B16-95F8-CE9EB29E76BC}"/>
    <cellStyle name="SAPBEXHLevel1X 3 5 2 4" xfId="4816" xr:uid="{FB160858-C547-4D9E-858F-1372E67E170A}"/>
    <cellStyle name="SAPBEXHLevel1X 3 5 2 4 2" xfId="16600" xr:uid="{82E8AE79-F10A-4356-9B88-7AF67BD7AC97}"/>
    <cellStyle name="SAPBEXHLevel1X 3 5 2 4 3" xfId="29307" xr:uid="{5108F1AE-72C0-46AE-A898-436A46C48858}"/>
    <cellStyle name="SAPBEXHLevel1X 3 5 2 5" xfId="8320" xr:uid="{65ECCEE4-B189-4CAD-9C9D-4D345B1A68D6}"/>
    <cellStyle name="SAPBEXHLevel1X 3 5 2 5 2" xfId="19775" xr:uid="{3920CD6D-5B3C-4168-9C44-C69E6E7E7029}"/>
    <cellStyle name="SAPBEXHLevel1X 3 5 2 5 3" xfId="31860" xr:uid="{A2CD7637-D318-4F44-9956-4E367FECF7ED}"/>
    <cellStyle name="SAPBEXHLevel1X 3 5 2 6" xfId="8208" xr:uid="{45E622A7-9915-4169-AB35-890D9A25F833}"/>
    <cellStyle name="SAPBEXHLevel1X 3 5 2 6 2" xfId="19663" xr:uid="{7F4DE0C1-3241-4707-96F0-638AB07EAFF8}"/>
    <cellStyle name="SAPBEXHLevel1X 3 5 2 6 3" xfId="31748" xr:uid="{634C80BA-7579-4D61-8D24-151D64F97F63}"/>
    <cellStyle name="SAPBEXHLevel1X 3 5 2 7" xfId="24875" xr:uid="{1F976D3C-C46D-437B-A6C9-75A3A60FBDB6}"/>
    <cellStyle name="SAPBEXHLevel1X 3 5 2 7 2" xfId="35845" xr:uid="{1A62BB69-BC3A-4B91-A0E3-B933065F2B36}"/>
    <cellStyle name="SAPBEXHLevel1X 3 5 2 8" xfId="14716" xr:uid="{57D56543-966D-424B-A73E-7452AB00DE13}"/>
    <cellStyle name="SAPBEXHLevel1X 3 5 2 9" xfId="28229" xr:uid="{27EE4E3E-AB4E-46C5-83DC-560DC51204EE}"/>
    <cellStyle name="SAPBEXHLevel1X 3 5 3" xfId="3171" xr:uid="{3F1E3312-49F6-4B08-BB34-5AA7282D5F30}"/>
    <cellStyle name="SAPBEXHLevel1X 3 5 3 10" xfId="31543" xr:uid="{C60C49F6-2402-46EB-8DA6-0EC95A0AD138}"/>
    <cellStyle name="SAPBEXHLevel1X 3 5 3 2" xfId="7334" xr:uid="{AFD6F8DA-A470-405E-9063-A6F100893776}"/>
    <cellStyle name="SAPBEXHLevel1X 3 5 3 2 2" xfId="10734" xr:uid="{F4872942-4724-4EBD-8AD1-549B7F28E022}"/>
    <cellStyle name="SAPBEXHLevel1X 3 5 3 2 2 2" xfId="22189" xr:uid="{C63CBB9A-C8BE-431C-9E86-959CA12E629C}"/>
    <cellStyle name="SAPBEXHLevel1X 3 5 3 2 2 3" xfId="34273" xr:uid="{8200DA7D-4BCD-433A-A4CB-426C1EAA63A5}"/>
    <cellStyle name="SAPBEXHLevel1X 3 5 3 2 3" xfId="12118" xr:uid="{EFECB97D-C337-453F-A817-7BF011414AB6}"/>
    <cellStyle name="SAPBEXHLevel1X 3 5 3 2 3 2" xfId="23573" xr:uid="{7D8FF694-44D2-4110-BF48-D6044F930CA6}"/>
    <cellStyle name="SAPBEXHLevel1X 3 5 3 2 3 3" xfId="35157" xr:uid="{51284E70-FE02-4FA6-9458-C580FB27AB26}"/>
    <cellStyle name="SAPBEXHLevel1X 3 5 3 2 4" xfId="27050" xr:uid="{1E7D37A3-2901-4A64-9AA9-9F490EC2D8D8}"/>
    <cellStyle name="SAPBEXHLevel1X 3 5 3 2 4 2" xfId="37419" xr:uid="{1BA8E327-18B1-4477-980B-CF07AFD96DAA}"/>
    <cellStyle name="SAPBEXHLevel1X 3 5 3 2 5" xfId="18852" xr:uid="{8DB6176F-CD2C-45AF-9C6B-F7AC50B8F840}"/>
    <cellStyle name="SAPBEXHLevel1X 3 5 3 2 6" xfId="31091" xr:uid="{8E40B76B-5C6E-4B13-A36B-B6678AE7085F}"/>
    <cellStyle name="SAPBEXHLevel1X 3 5 3 2 7" xfId="14044" xr:uid="{48A79825-E09E-4AC3-8F2C-0EFAE2B10507}"/>
    <cellStyle name="SAPBEXHLevel1X 3 5 3 3" xfId="5902" xr:uid="{5D0BAD67-F68A-4A20-9692-7CD4BAB9D75F}"/>
    <cellStyle name="SAPBEXHLevel1X 3 5 3 3 2" xfId="9162" xr:uid="{03EACA5E-C499-45FA-926A-3A43195ABE05}"/>
    <cellStyle name="SAPBEXHLevel1X 3 5 3 3 2 2" xfId="20617" xr:uid="{0CEF24C2-BF4C-4D0E-B262-094C5D163488}"/>
    <cellStyle name="SAPBEXHLevel1X 3 5 3 3 2 3" xfId="32702" xr:uid="{A22C403D-FC3F-4937-9D07-AE79E5ECF2EF}"/>
    <cellStyle name="SAPBEXHLevel1X 3 5 3 3 3" xfId="9804" xr:uid="{88C9D4A5-4F58-4A77-AA0A-774A27A4AFE5}"/>
    <cellStyle name="SAPBEXHLevel1X 3 5 3 3 3 2" xfId="21259" xr:uid="{9C27C495-E75C-4FC1-8621-B91906A908EB}"/>
    <cellStyle name="SAPBEXHLevel1X 3 5 3 3 3 3" xfId="33344" xr:uid="{1702B64C-1122-470E-9F9F-A19FE0F31DDA}"/>
    <cellStyle name="SAPBEXHLevel1X 3 5 3 3 4" xfId="25864" xr:uid="{03632152-83BC-4979-B4EF-6042E210CD12}"/>
    <cellStyle name="SAPBEXHLevel1X 3 5 3 3 4 2" xfId="36579" xr:uid="{39740C8E-D184-46A6-81E3-6B2D299984D6}"/>
    <cellStyle name="SAPBEXHLevel1X 3 5 3 3 5" xfId="17625" xr:uid="{25B68C8E-100D-4708-9D37-F1F93CCC1188}"/>
    <cellStyle name="SAPBEXHLevel1X 3 5 3 3 6" xfId="30120" xr:uid="{4CCD533B-B88A-4E11-AC83-EA7AFA61C872}"/>
    <cellStyle name="SAPBEXHLevel1X 3 5 3 3 7" xfId="28325" xr:uid="{1C92C371-9AE7-456D-9230-6D801CF51C70}"/>
    <cellStyle name="SAPBEXHLevel1X 3 5 3 3 8" xfId="17483" xr:uid="{0DA40D03-8E53-4B80-B361-2CFB8F7D5456}"/>
    <cellStyle name="SAPBEXHLevel1X 3 5 3 4" xfId="5064" xr:uid="{6EF5B079-7024-498A-BD3F-8528D0753F93}"/>
    <cellStyle name="SAPBEXHLevel1X 3 5 3 4 2" xfId="16848" xr:uid="{AE2759C4-9B22-48FE-AB36-B96D3A798EA7}"/>
    <cellStyle name="SAPBEXHLevel1X 3 5 3 4 3" xfId="29496" xr:uid="{7950D84F-B3D5-4985-A108-4E68A29D6052}"/>
    <cellStyle name="SAPBEXHLevel1X 3 5 3 5" xfId="8529" xr:uid="{C55B5EE4-73E3-4987-BFE3-34CC79BFB8FC}"/>
    <cellStyle name="SAPBEXHLevel1X 3 5 3 5 2" xfId="19984" xr:uid="{67F6E341-2748-4475-B94C-E152ABA07CF3}"/>
    <cellStyle name="SAPBEXHLevel1X 3 5 3 5 3" xfId="32069" xr:uid="{9A4883C6-93C1-40D7-8994-6C6474BEEB48}"/>
    <cellStyle name="SAPBEXHLevel1X 3 5 3 6" xfId="9680" xr:uid="{7DD82B3B-6259-416B-8C06-17BB302DB2AA}"/>
    <cellStyle name="SAPBEXHLevel1X 3 5 3 6 2" xfId="21135" xr:uid="{B3C62A61-ECE8-4ADF-95B6-167C7AAF4CE0}"/>
    <cellStyle name="SAPBEXHLevel1X 3 5 3 6 3" xfId="33220" xr:uid="{D33E7C2B-0543-4624-961B-8837C6139B9D}"/>
    <cellStyle name="SAPBEXHLevel1X 3 5 3 7" xfId="25123" xr:uid="{D0E012C7-FB10-4E5F-9963-E307F7C3DAEB}"/>
    <cellStyle name="SAPBEXHLevel1X 3 5 3 7 2" xfId="36035" xr:uid="{18ABAF45-238B-45AB-9758-D5CBFE744A44}"/>
    <cellStyle name="SAPBEXHLevel1X 3 5 3 8" xfId="14964" xr:uid="{AF03780C-99ED-4B09-A0C7-D98555ED466D}"/>
    <cellStyle name="SAPBEXHLevel1X 3 5 3 9" xfId="28412" xr:uid="{B33793AD-499A-4821-8D2C-D07A42B49E37}"/>
    <cellStyle name="SAPBEXHLevel1X 3 5 4" xfId="3422" xr:uid="{90795437-D22E-4423-AFA8-831DD37189A3}"/>
    <cellStyle name="SAPBEXHLevel1X 3 5 4 10" xfId="27876" xr:uid="{747E3993-CF30-4D5A-9073-2951AFEFD2AE}"/>
    <cellStyle name="SAPBEXHLevel1X 3 5 4 2" xfId="7591" xr:uid="{9414947F-8B7A-40D2-A988-5C63DF53BE48}"/>
    <cellStyle name="SAPBEXHLevel1X 3 5 4 2 2" xfId="10902" xr:uid="{49672139-FD34-4280-B8F6-EF6BC46A6188}"/>
    <cellStyle name="SAPBEXHLevel1X 3 5 4 2 2 2" xfId="22357" xr:uid="{FC5FA85B-511C-42BF-BA50-347EC9857F2E}"/>
    <cellStyle name="SAPBEXHLevel1X 3 5 4 2 2 3" xfId="34441" xr:uid="{0E8C7C2A-D1D7-4366-93B6-C2BF4AF37979}"/>
    <cellStyle name="SAPBEXHLevel1X 3 5 4 2 3" xfId="12375" xr:uid="{0ACCE6A3-3FAE-4F21-98E7-0D507A0E9F42}"/>
    <cellStyle name="SAPBEXHLevel1X 3 5 4 2 3 2" xfId="23830" xr:uid="{4EBF416E-F289-4654-A8E9-1CA2EE81726C}"/>
    <cellStyle name="SAPBEXHLevel1X 3 5 4 2 3 3" xfId="35345" xr:uid="{EE607D48-541A-41A5-BC2A-09B5094BFEE1}"/>
    <cellStyle name="SAPBEXHLevel1X 3 5 4 2 4" xfId="27307" xr:uid="{2ACD4528-E853-400C-8072-60D24EF894F6}"/>
    <cellStyle name="SAPBEXHLevel1X 3 5 4 2 4 2" xfId="37606" xr:uid="{5DFD6913-2A6D-44E4-9B3E-43568AC85C2D}"/>
    <cellStyle name="SAPBEXHLevel1X 3 5 4 2 5" xfId="19109" xr:uid="{1B207FB0-CA55-4510-A026-BFD865B84FD1}"/>
    <cellStyle name="SAPBEXHLevel1X 3 5 4 2 6" xfId="31278" xr:uid="{3EE15FC7-BEEA-42A9-98CF-7ED9DA7CF489}"/>
    <cellStyle name="SAPBEXHLevel1X 3 5 4 2 7" xfId="28112" xr:uid="{CD7A60EB-89B9-48F6-8A18-3A432FA44EB0}"/>
    <cellStyle name="SAPBEXHLevel1X 3 5 4 3" xfId="6160" xr:uid="{F8DAC092-FD76-405A-92A0-725F804D98B1}"/>
    <cellStyle name="SAPBEXHLevel1X 3 5 4 3 2" xfId="9376" xr:uid="{8D79CB0C-8A67-43B2-9C2A-90C3021EFBB2}"/>
    <cellStyle name="SAPBEXHLevel1X 3 5 4 3 2 2" xfId="20831" xr:uid="{8D1FFBD6-2153-4907-ADE4-A0EB54479A0C}"/>
    <cellStyle name="SAPBEXHLevel1X 3 5 4 3 2 3" xfId="32916" xr:uid="{6CE51B73-8910-4A7D-8EE7-B80B41FEF26A}"/>
    <cellStyle name="SAPBEXHLevel1X 3 5 4 3 3" xfId="8020" xr:uid="{80E28FEE-37BB-48BC-9212-99D04FF9FD2A}"/>
    <cellStyle name="SAPBEXHLevel1X 3 5 4 3 3 2" xfId="19475" xr:uid="{D60CC85D-76C3-43E1-A444-9F5998753FFC}"/>
    <cellStyle name="SAPBEXHLevel1X 3 5 4 3 3 3" xfId="31560" xr:uid="{E0C615DF-A29B-40FE-9473-F101F842028D}"/>
    <cellStyle name="SAPBEXHLevel1X 3 5 4 3 4" xfId="26121" xr:uid="{86399FFC-3C1D-4FA8-800C-C17B4EB359AF}"/>
    <cellStyle name="SAPBEXHLevel1X 3 5 4 3 4 2" xfId="36764" xr:uid="{8970D2DB-57C2-49A8-A1ED-0B2F2CB76B9A}"/>
    <cellStyle name="SAPBEXHLevel1X 3 5 4 3 5" xfId="17882" xr:uid="{EA84F5FD-9F7B-475A-AEAF-24F2ECFE7622}"/>
    <cellStyle name="SAPBEXHLevel1X 3 5 4 3 6" xfId="30308" xr:uid="{E8113B31-075A-4D3A-B9AF-8D439B2CE445}"/>
    <cellStyle name="SAPBEXHLevel1X 3 5 4 3 7" xfId="34869" xr:uid="{B3F1ADA3-076E-4DC2-856F-405E851E8F1B}"/>
    <cellStyle name="SAPBEXHLevel1X 3 5 4 3 8" xfId="29170" xr:uid="{A60FE55E-6AE0-4D84-863E-191EE6CCA46A}"/>
    <cellStyle name="SAPBEXHLevel1X 3 5 4 4" xfId="5312" xr:uid="{1C61E36C-2DFE-4A9B-9372-55BD21FDA6FA}"/>
    <cellStyle name="SAPBEXHLevel1X 3 5 4 4 2" xfId="17096" xr:uid="{51AD3DA3-61DA-4FA3-9E7D-5BDA7E3C76A9}"/>
    <cellStyle name="SAPBEXHLevel1X 3 5 4 4 3" xfId="29679" xr:uid="{58D66341-F04A-4683-A991-54B483485CF7}"/>
    <cellStyle name="SAPBEXHLevel1X 3 5 4 5" xfId="8739" xr:uid="{664F1868-608A-4C94-A4A0-F1EB1CA0C980}"/>
    <cellStyle name="SAPBEXHLevel1X 3 5 4 5 2" xfId="20194" xr:uid="{1A0732D8-7BA3-4510-89B0-4BB61F78F714}"/>
    <cellStyle name="SAPBEXHLevel1X 3 5 4 5 3" xfId="32279" xr:uid="{1D2279C0-0DE3-48C8-A45E-2C9B7173F20E}"/>
    <cellStyle name="SAPBEXHLevel1X 3 5 4 6" xfId="9821" xr:uid="{7CD49A00-44F8-4A57-9658-084C799A60CA}"/>
    <cellStyle name="SAPBEXHLevel1X 3 5 4 6 2" xfId="21276" xr:uid="{F7346D77-023A-419F-9F72-1433199D9062}"/>
    <cellStyle name="SAPBEXHLevel1X 3 5 4 6 3" xfId="33361" xr:uid="{862D4B02-6E3F-4092-A88A-9E9C97B3D687}"/>
    <cellStyle name="SAPBEXHLevel1X 3 5 4 7" xfId="25371" xr:uid="{9E1A104C-9011-459F-B8B1-9BCF7D69D70A}"/>
    <cellStyle name="SAPBEXHLevel1X 3 5 4 7 2" xfId="36217" xr:uid="{33F84CF8-A3C6-4208-B906-CD61200F6A72}"/>
    <cellStyle name="SAPBEXHLevel1X 3 5 4 8" xfId="15213" xr:uid="{F8BFE325-7D9A-4F4D-B296-1E5E4CAB6787}"/>
    <cellStyle name="SAPBEXHLevel1X 3 5 4 9" xfId="28596" xr:uid="{2E320A6F-025E-4867-AC9B-7E4168052267}"/>
    <cellStyle name="SAPBEXHLevel1X 3 5 5" xfId="3396" xr:uid="{ACFECC47-BD3C-41B1-A2B6-9BC3CF89EA25}"/>
    <cellStyle name="SAPBEXHLevel1X 3 5 5 10" xfId="27860" xr:uid="{2474B7B6-7967-47F4-A924-C8042A4A09A0}"/>
    <cellStyle name="SAPBEXHLevel1X 3 5 5 2" xfId="7775" xr:uid="{18D48E89-253F-4AC9-9275-B26C17AF1F2F}"/>
    <cellStyle name="SAPBEXHLevel1X 3 5 5 2 2" xfId="10989" xr:uid="{278DD4B8-FF53-4996-BBA6-22450DE093D5}"/>
    <cellStyle name="SAPBEXHLevel1X 3 5 5 2 2 2" xfId="22444" xr:uid="{02D46A82-AD0D-4095-BA05-B36101138348}"/>
    <cellStyle name="SAPBEXHLevel1X 3 5 5 2 2 3" xfId="34528" xr:uid="{484BD2EC-9DE5-49B2-9692-A428C1964EBD}"/>
    <cellStyle name="SAPBEXHLevel1X 3 5 5 2 3" xfId="12550" xr:uid="{B0B765CC-B4B5-47D7-A811-E284E27CA22A}"/>
    <cellStyle name="SAPBEXHLevel1X 3 5 5 2 3 2" xfId="24005" xr:uid="{423D98EF-E709-4A97-9A82-94FDE6A6146E}"/>
    <cellStyle name="SAPBEXHLevel1X 3 5 5 2 3 3" xfId="35458" xr:uid="{16D8D5C4-92F9-443B-9113-3DFFF11C8F4A}"/>
    <cellStyle name="SAPBEXHLevel1X 3 5 5 2 4" xfId="27482" xr:uid="{98F51BD3-B14B-46D0-A51E-88E408D9BD54}"/>
    <cellStyle name="SAPBEXHLevel1X 3 5 5 2 4 2" xfId="37717" xr:uid="{6836386D-49A4-4F32-9A1A-8F7941DFD983}"/>
    <cellStyle name="SAPBEXHLevel1X 3 5 5 2 5" xfId="19286" xr:uid="{4C39D1EB-5AAE-4D07-88CB-A9356F691B2F}"/>
    <cellStyle name="SAPBEXHLevel1X 3 5 5 2 6" xfId="31400" xr:uid="{C676A0DB-DE29-4392-BDC8-69EFA94F5E4D}"/>
    <cellStyle name="SAPBEXHLevel1X 3 5 5 2 7" xfId="35668" xr:uid="{BFA14303-F69F-4BF2-B7C3-F654FED7B6D6}"/>
    <cellStyle name="SAPBEXHLevel1X 3 5 5 3" xfId="6344" xr:uid="{30D64989-DBAC-4E5C-A419-C39644AAEBDB}"/>
    <cellStyle name="SAPBEXHLevel1X 3 5 5 3 2" xfId="9512" xr:uid="{39D7E86D-5F1A-4100-8376-35F52196ACD0}"/>
    <cellStyle name="SAPBEXHLevel1X 3 5 5 3 2 2" xfId="20967" xr:uid="{B4106502-038F-4A48-A6BC-7617BFE33FA1}"/>
    <cellStyle name="SAPBEXHLevel1X 3 5 5 3 2 3" xfId="33052" xr:uid="{9012E6AD-CE39-4DC4-B67C-A5AC0D3ACBCD}"/>
    <cellStyle name="SAPBEXHLevel1X 3 5 5 3 3" xfId="4144" xr:uid="{559A23FD-387E-4467-8EC3-B6B66A0F05A2}"/>
    <cellStyle name="SAPBEXHLevel1X 3 5 5 3 3 2" xfId="15929" xr:uid="{7431C8F3-C703-47D1-B584-50C9ED800A3A}"/>
    <cellStyle name="SAPBEXHLevel1X 3 5 5 3 3 3" xfId="28974" xr:uid="{407DE071-4D2A-4205-92C4-A57651DDB73B}"/>
    <cellStyle name="SAPBEXHLevel1X 3 5 5 3 4" xfId="26296" xr:uid="{6A1D6E9D-1FFF-4850-9B99-7A0F3C5928A2}"/>
    <cellStyle name="SAPBEXHLevel1X 3 5 5 3 4 2" xfId="36876" xr:uid="{2278ED99-1735-471D-B583-9393B32C91BB}"/>
    <cellStyle name="SAPBEXHLevel1X 3 5 5 3 5" xfId="18061" xr:uid="{E8235E4E-4127-4F5C-999C-03AC62F7C368}"/>
    <cellStyle name="SAPBEXHLevel1X 3 5 5 3 6" xfId="30433" xr:uid="{D3B3260B-CB54-4B02-9771-2D693EC6EE8F}"/>
    <cellStyle name="SAPBEXHLevel1X 3 5 5 3 7" xfId="35222" xr:uid="{894C57E5-C8F9-41A4-8DDF-8B493366C31E}"/>
    <cellStyle name="SAPBEXHLevel1X 3 5 5 3 8" xfId="14037" xr:uid="{E7CBB8D0-F98C-482F-9D8B-6B7B32B253A6}"/>
    <cellStyle name="SAPBEXHLevel1X 3 5 5 4" xfId="5286" xr:uid="{25B7547C-893D-4F56-87A1-D09679FD2FDD}"/>
    <cellStyle name="SAPBEXHLevel1X 3 5 5 4 2" xfId="17070" xr:uid="{8013CA49-12EA-4471-8932-08D308405116}"/>
    <cellStyle name="SAPBEXHLevel1X 3 5 5 4 3" xfId="29653" xr:uid="{B10FEB60-1366-489C-8C1D-23EB63E7B11E}"/>
    <cellStyle name="SAPBEXHLevel1X 3 5 5 5" xfId="8713" xr:uid="{413677AC-F4C9-4B22-8E02-E07D13CEDD0F}"/>
    <cellStyle name="SAPBEXHLevel1X 3 5 5 5 2" xfId="20168" xr:uid="{3C4AFAC9-DCC6-47D0-BD61-8A6E145AF341}"/>
    <cellStyle name="SAPBEXHLevel1X 3 5 5 5 3" xfId="32253" xr:uid="{9CA4A718-8CA1-4BE0-8F77-1EE656D87C71}"/>
    <cellStyle name="SAPBEXHLevel1X 3 5 5 6" xfId="9674" xr:uid="{44791CC2-74AE-4014-A8ED-80695B2634CA}"/>
    <cellStyle name="SAPBEXHLevel1X 3 5 5 6 2" xfId="21129" xr:uid="{583235F5-E4A7-449A-ACAB-36F2248140FF}"/>
    <cellStyle name="SAPBEXHLevel1X 3 5 5 6 3" xfId="33214" xr:uid="{1D8CAAFD-1558-4CD8-B663-32D62E3E02ED}"/>
    <cellStyle name="SAPBEXHLevel1X 3 5 5 7" xfId="25345" xr:uid="{2920ECD0-B623-49F7-BB25-14BA9A5457BD}"/>
    <cellStyle name="SAPBEXHLevel1X 3 5 5 7 2" xfId="36191" xr:uid="{16510ACB-E32D-4812-9C89-97ACF090FAA3}"/>
    <cellStyle name="SAPBEXHLevel1X 3 5 5 8" xfId="15187" xr:uid="{CA65FD8D-AB27-458D-A0BD-00F6660A95EA}"/>
    <cellStyle name="SAPBEXHLevel1X 3 5 5 9" xfId="28570" xr:uid="{14F45252-84F6-41EF-8C0A-744F7856661A}"/>
    <cellStyle name="SAPBEXHLevel1X 3 5 6" xfId="6087" xr:uid="{D18271E2-94DB-42FD-B050-93D53FA178FE}"/>
    <cellStyle name="SAPBEXHLevel1X 3 5 6 2" xfId="7518" xr:uid="{2AA016DC-DD9A-4CBC-84B2-D8C8780D0946}"/>
    <cellStyle name="SAPBEXHLevel1X 3 5 6 2 2" xfId="10829" xr:uid="{EB8CF0B2-F8DF-447E-BEA0-CE63B34EE3EA}"/>
    <cellStyle name="SAPBEXHLevel1X 3 5 6 2 2 2" xfId="22284" xr:uid="{5588242D-4521-4A46-ADA6-F28BB1361643}"/>
    <cellStyle name="SAPBEXHLevel1X 3 5 6 2 2 3" xfId="34368" xr:uid="{7464AF49-5F2A-4CDC-AAB9-99D915FEC101}"/>
    <cellStyle name="SAPBEXHLevel1X 3 5 6 2 3" xfId="12302" xr:uid="{464DEADB-5744-4D7D-8C89-F0D32D43B9F3}"/>
    <cellStyle name="SAPBEXHLevel1X 3 5 6 2 3 2" xfId="23757" xr:uid="{B9C2275F-80B4-4C16-8F14-9DF55DED9164}"/>
    <cellStyle name="SAPBEXHLevel1X 3 5 6 2 3 3" xfId="35272" xr:uid="{DB125216-35BC-4221-A17D-34270AA121B8}"/>
    <cellStyle name="SAPBEXHLevel1X 3 5 6 2 4" xfId="27234" xr:uid="{26D7577C-70D0-42AD-B2B5-7D44B12552BC}"/>
    <cellStyle name="SAPBEXHLevel1X 3 5 6 2 4 2" xfId="37533" xr:uid="{5C207F74-C240-435C-9151-CE7C03715AF8}"/>
    <cellStyle name="SAPBEXHLevel1X 3 5 6 2 5" xfId="19036" xr:uid="{DE499FC4-A042-4945-8EB8-F38436D39167}"/>
    <cellStyle name="SAPBEXHLevel1X 3 5 6 2 6" xfId="31205" xr:uid="{12D30835-E5E8-4A94-8F59-03FA3E8209BC}"/>
    <cellStyle name="SAPBEXHLevel1X 3 5 6 2 7" xfId="36637" xr:uid="{B330B85E-8E74-4D28-BA21-F6F4E7906E1B}"/>
    <cellStyle name="SAPBEXHLevel1X 3 5 6 3" xfId="9303" xr:uid="{0A8F2D35-2195-4A4E-AFC2-393006E2E3D2}"/>
    <cellStyle name="SAPBEXHLevel1X 3 5 6 3 2" xfId="20758" xr:uid="{7E4B50AB-9980-44BE-BCE4-66254D7BAB97}"/>
    <cellStyle name="SAPBEXHLevel1X 3 5 6 3 3" xfId="32843" xr:uid="{A2923478-3BF1-4190-9D81-1CDE56880B93}"/>
    <cellStyle name="SAPBEXHLevel1X 3 5 6 4" xfId="8217" xr:uid="{4FF5543E-CE79-45CB-8938-8A41B3F151AA}"/>
    <cellStyle name="SAPBEXHLevel1X 3 5 6 4 2" xfId="19672" xr:uid="{F983CA9A-8CAB-4E6D-8E4A-F0E3DEECE4D1}"/>
    <cellStyle name="SAPBEXHLevel1X 3 5 6 4 3" xfId="31757" xr:uid="{0E69E023-5798-45A3-B067-3924E7F7F27B}"/>
    <cellStyle name="SAPBEXHLevel1X 3 5 6 5" xfId="26048" xr:uid="{28BD85F3-DECD-41A1-B8E5-19570014F080}"/>
    <cellStyle name="SAPBEXHLevel1X 3 5 6 5 2" xfId="36691" xr:uid="{62C2B4C8-2E11-4DE2-A63E-32D7A48D7C42}"/>
    <cellStyle name="SAPBEXHLevel1X 3 5 6 6" xfId="17809" xr:uid="{9D050BF9-8125-42F5-BCEE-81C50A701BF5}"/>
    <cellStyle name="SAPBEXHLevel1X 3 5 6 7" xfId="30235" xr:uid="{B9784462-56E1-4160-8260-35651F047E3D}"/>
    <cellStyle name="SAPBEXHLevel1X 3 5 6 8" xfId="27718" xr:uid="{DD523BCB-9AA6-4737-BB85-18D727A61B2F}"/>
    <cellStyle name="SAPBEXHLevel1X 3 5 7" xfId="6736" xr:uid="{B26BF822-9D88-4227-9A14-7E7E1CA18144}"/>
    <cellStyle name="SAPBEXHLevel1X 3 5 7 2" xfId="10450" xr:uid="{EF2E1E24-8753-4036-AE7E-499FDB4DD003}"/>
    <cellStyle name="SAPBEXHLevel1X 3 5 7 2 2" xfId="21905" xr:uid="{72BEC465-D2C9-4BAB-AACD-41C8A54D54C9}"/>
    <cellStyle name="SAPBEXHLevel1X 3 5 7 2 3" xfId="33989" xr:uid="{FDFB34D9-3A38-4410-B9B4-C3D8CC7CF115}"/>
    <cellStyle name="SAPBEXHLevel1X 3 5 7 3" xfId="11631" xr:uid="{70858113-22FC-482C-BD0C-2D3B6D927A25}"/>
    <cellStyle name="SAPBEXHLevel1X 3 5 7 3 2" xfId="23086" xr:uid="{1B549C81-E2AA-4F9E-B802-AD9E8C75DB5B}"/>
    <cellStyle name="SAPBEXHLevel1X 3 5 7 3 3" xfId="34816" xr:uid="{7D917CC0-03E9-40EB-92FD-5D6AD6D63603}"/>
    <cellStyle name="SAPBEXHLevel1X 3 5 7 4" xfId="26496" xr:uid="{90B0D9D1-8543-4F03-8162-A3A98E9F3E17}"/>
    <cellStyle name="SAPBEXHLevel1X 3 5 7 4 2" xfId="37006" xr:uid="{43D1BEE5-FB2D-44B0-955E-4C8DAAD03583}"/>
    <cellStyle name="SAPBEXHLevel1X 3 5 7 5" xfId="18323" xr:uid="{92ED030A-C116-4CFB-8F42-BF26BA6B0077}"/>
    <cellStyle name="SAPBEXHLevel1X 3 5 7 6" xfId="30654" xr:uid="{09EAF792-32C6-42DD-B51C-F7D7FC863296}"/>
    <cellStyle name="SAPBEXHLevel1X 3 5 7 7" xfId="18706" xr:uid="{F8636FEC-B6C2-4570-9BEB-710DD4795096}"/>
    <cellStyle name="SAPBEXHLevel1X 3 5 8" xfId="5516" xr:uid="{033CABEC-981A-4B8D-9EF5-31E309951FEC}"/>
    <cellStyle name="SAPBEXHLevel1X 3 5 8 2" xfId="8847" xr:uid="{5D1A0AAB-BDF7-4EB2-AD7C-9AC60645FDFF}"/>
    <cellStyle name="SAPBEXHLevel1X 3 5 8 2 2" xfId="20302" xr:uid="{7A87D4FC-3C64-4C1B-9334-E797C1ED7353}"/>
    <cellStyle name="SAPBEXHLevel1X 3 5 8 2 3" xfId="32387" xr:uid="{1C354874-27B7-4F83-984C-9B70F051F103}"/>
    <cellStyle name="SAPBEXHLevel1X 3 5 8 3" xfId="4068" xr:uid="{8BA6EADB-9D29-4BC9-A2BF-AC55AEAE4B82}"/>
    <cellStyle name="SAPBEXHLevel1X 3 5 8 3 2" xfId="15853" xr:uid="{BD5AE6E3-D320-45D6-BE1D-7332FB24248F}"/>
    <cellStyle name="SAPBEXHLevel1X 3 5 8 3 3" xfId="28898" xr:uid="{C1D984B3-9B85-4129-8C80-F73A188A83FB}"/>
    <cellStyle name="SAPBEXHLevel1X 3 5 8 4" xfId="25575" xr:uid="{27A0AB89-D95F-4E07-9F0A-B2EB643A00AD}"/>
    <cellStyle name="SAPBEXHLevel1X 3 5 8 4 2" xfId="36360" xr:uid="{4873545E-FB23-47E7-9EA4-287D691BA68D}"/>
    <cellStyle name="SAPBEXHLevel1X 3 5 8 5" xfId="17300" xr:uid="{98BC8862-039C-434D-AC5F-9CCCF4B0A7AA}"/>
    <cellStyle name="SAPBEXHLevel1X 3 5 8 6" xfId="29816" xr:uid="{D5796A69-F3D0-4334-94B7-A4E2D5F6146D}"/>
    <cellStyle name="SAPBEXHLevel1X 3 5 8 7" xfId="34657" xr:uid="{6ED93492-EA78-4115-9D6C-1DFFDA96F659}"/>
    <cellStyle name="SAPBEXHLevel1X 3 5 8 8" xfId="35933" xr:uid="{D19D4D97-8DB1-4B38-BF4B-1C4B4A87FA31}"/>
    <cellStyle name="SAPBEXHLevel1X 3 5 9" xfId="4236" xr:uid="{00C0795A-8B94-4CE1-A8B3-570F4AD37D12}"/>
    <cellStyle name="SAPBEXHLevel1X 3 5 9 2" xfId="16021" xr:uid="{6F75449E-96DA-40AF-AEE3-7F9EF896C108}"/>
    <cellStyle name="SAPBEXHLevel1X 3 5 9 3" xfId="29066" xr:uid="{ACD8BC08-C7A3-4F4F-B127-4DF0ED70C3EA}"/>
    <cellStyle name="SAPBEXHLevel1X 3 6" xfId="2301" xr:uid="{2A9AEA30-56AA-4D1A-93DB-BFD0CDA6DF7A}"/>
    <cellStyle name="SAPBEXHLevel1X 3 6 10" xfId="4000" xr:uid="{C0E72152-1005-4368-9CCE-31FFE642CE25}"/>
    <cellStyle name="SAPBEXHLevel1X 3 6 10 2" xfId="15786" xr:uid="{0EE82762-5D3F-414E-A7F1-C18296DBC305}"/>
    <cellStyle name="SAPBEXHLevel1X 3 6 10 3" xfId="28831" xr:uid="{2F59143A-8FF6-444C-A816-FE0CD15F0426}"/>
    <cellStyle name="SAPBEXHLevel1X 3 6 11" xfId="24320" xr:uid="{8B425500-729C-41AB-98DA-FCC8369F4470}"/>
    <cellStyle name="SAPBEXHLevel1X 3 6 11 2" xfId="35625" xr:uid="{3725BF57-66C1-416B-AB1A-D6960B75B1A7}"/>
    <cellStyle name="SAPBEXHLevel1X 3 6 12" xfId="14135" xr:uid="{01E7E2B5-2DDC-470A-97BF-29F92151E0F6}"/>
    <cellStyle name="SAPBEXHLevel1X 3 6 13" xfId="27998" xr:uid="{CF44E46C-532B-4D2D-AFBC-C5BBC6DE4D4F}"/>
    <cellStyle name="SAPBEXHLevel1X 3 6 2" xfId="3258" xr:uid="{6A74B50D-D9D5-42C3-A21D-F6D4534FE7B1}"/>
    <cellStyle name="SAPBEXHLevel1X 3 6 2 10" xfId="14035" xr:uid="{838A3E2E-38FC-44C6-99C0-E00A1E218FE4}"/>
    <cellStyle name="SAPBEXHLevel1X 3 6 2 2" xfId="7224" xr:uid="{B387AFEE-B757-4D1D-A5D0-17EC0D92EB83}"/>
    <cellStyle name="SAPBEXHLevel1X 3 6 2 2 2" xfId="10627" xr:uid="{DFE818C4-8EED-4213-9CCE-B3FAF2280817}"/>
    <cellStyle name="SAPBEXHLevel1X 3 6 2 2 2 2" xfId="22082" xr:uid="{DD967E3F-0A58-409D-A106-18ED226D9AB3}"/>
    <cellStyle name="SAPBEXHLevel1X 3 6 2 2 2 3" xfId="34166" xr:uid="{F65D02CE-6CF2-4B9E-BB31-0CC145DA83EA}"/>
    <cellStyle name="SAPBEXHLevel1X 3 6 2 2 3" xfId="12023" xr:uid="{FA02F2E2-42A1-480B-B3CC-B9F2919AFAA5}"/>
    <cellStyle name="SAPBEXHLevel1X 3 6 2 2 3 2" xfId="23478" xr:uid="{D7A4E65C-CE0B-44A9-A5ED-C8D30B2BD04A}"/>
    <cellStyle name="SAPBEXHLevel1X 3 6 2 2 3 3" xfId="35064" xr:uid="{8B1F66B7-41D5-45A2-B2F6-3DFD704903D5}"/>
    <cellStyle name="SAPBEXHLevel1X 3 6 2 2 4" xfId="26940" xr:uid="{53F34872-C8B5-44BF-B0A2-DC954D4547D5}"/>
    <cellStyle name="SAPBEXHLevel1X 3 6 2 2 4 2" xfId="37311" xr:uid="{C4322B5B-1106-40F2-9321-27F02EA5463A}"/>
    <cellStyle name="SAPBEXHLevel1X 3 6 2 2 5" xfId="18752" xr:uid="{C32ABDA8-9707-464E-8624-C24665FF5302}"/>
    <cellStyle name="SAPBEXHLevel1X 3 6 2 2 6" xfId="30983" xr:uid="{93F38FFD-4A2A-41C0-A20A-FD3A9CE9514C}"/>
    <cellStyle name="SAPBEXHLevel1X 3 6 2 2 7" xfId="28703" xr:uid="{7E2BA10D-A680-4075-8F50-074A980D83B1}"/>
    <cellStyle name="SAPBEXHLevel1X 3 6 2 3" xfId="5791" xr:uid="{D69F2B40-1564-46A6-BD38-178D28687367}"/>
    <cellStyle name="SAPBEXHLevel1X 3 6 2 3 2" xfId="9053" xr:uid="{FAA8419A-FF3C-4125-90B3-193C02B01D9D}"/>
    <cellStyle name="SAPBEXHLevel1X 3 6 2 3 2 2" xfId="20508" xr:uid="{CEF112B2-A4BE-4BB1-B8C2-0078115C18AB}"/>
    <cellStyle name="SAPBEXHLevel1X 3 6 2 3 2 3" xfId="32593" xr:uid="{CEAE9DD7-8851-4220-A3DC-43A3FE0E4C15}"/>
    <cellStyle name="SAPBEXHLevel1X 3 6 2 3 3" xfId="4088" xr:uid="{609494E6-A23B-4930-8A4C-BD1A32A81169}"/>
    <cellStyle name="SAPBEXHLevel1X 3 6 2 3 3 2" xfId="15873" xr:uid="{CD9FEB14-5018-41E8-962C-18FC8445FCC7}"/>
    <cellStyle name="SAPBEXHLevel1X 3 6 2 3 3 3" xfId="28918" xr:uid="{BA5B5A49-F2E5-4886-9E42-88074F6419AC}"/>
    <cellStyle name="SAPBEXHLevel1X 3 6 2 3 4" xfId="25769" xr:uid="{1D2F90EF-C334-4591-AD1F-BBF67563B975}"/>
    <cellStyle name="SAPBEXHLevel1X 3 6 2 3 4 2" xfId="36485" xr:uid="{F8F1F5D3-440C-4F26-8A33-7EEF08C5E1D3}"/>
    <cellStyle name="SAPBEXHLevel1X 3 6 2 3 5" xfId="17526" xr:uid="{42C7886C-3AE9-489C-9B3C-0DCDD494DD62}"/>
    <cellStyle name="SAPBEXHLevel1X 3 6 2 3 6" xfId="30011" xr:uid="{5A8A5B6C-C982-4558-974D-F91606CFEF09}"/>
    <cellStyle name="SAPBEXHLevel1X 3 6 2 3 7" xfId="13954" xr:uid="{D155DB67-EC59-4053-9896-E025BC42FFE8}"/>
    <cellStyle name="SAPBEXHLevel1X 3 6 2 3 8" xfId="29243" xr:uid="{B385EEB9-97FE-4769-81D7-44800352671F}"/>
    <cellStyle name="SAPBEXHLevel1X 3 6 2 4" xfId="5150" xr:uid="{1E511375-281D-41FC-A6BD-784BF6A45E83}"/>
    <cellStyle name="SAPBEXHLevel1X 3 6 2 4 2" xfId="16934" xr:uid="{A9B255EF-CF7C-442F-BC39-388DFF5ED6EF}"/>
    <cellStyle name="SAPBEXHLevel1X 3 6 2 4 3" xfId="29582" xr:uid="{20BD3B1D-A17B-43B3-8C90-7806C23755FF}"/>
    <cellStyle name="SAPBEXHLevel1X 3 6 2 5" xfId="8615" xr:uid="{8EFB11F0-88BF-4ED1-842C-0B6441D3A1EF}"/>
    <cellStyle name="SAPBEXHLevel1X 3 6 2 5 2" xfId="20070" xr:uid="{319E7039-727A-489B-BDD8-1526C675A962}"/>
    <cellStyle name="SAPBEXHLevel1X 3 6 2 5 3" xfId="32155" xr:uid="{5C1497E5-1B45-4BA8-90D7-E7324414FCA3}"/>
    <cellStyle name="SAPBEXHLevel1X 3 6 2 6" xfId="9251" xr:uid="{240F319E-96D6-4778-9EB5-654869B1B115}"/>
    <cellStyle name="SAPBEXHLevel1X 3 6 2 6 2" xfId="20706" xr:uid="{FBEE70DC-8D32-4082-A41A-56B074639259}"/>
    <cellStyle name="SAPBEXHLevel1X 3 6 2 6 3" xfId="32791" xr:uid="{21ADEE1E-ED11-4285-B553-53ADC48C384A}"/>
    <cellStyle name="SAPBEXHLevel1X 3 6 2 7" xfId="25209" xr:uid="{4911C40C-E5CA-4BD9-98E6-D2C4E4463A5E}"/>
    <cellStyle name="SAPBEXHLevel1X 3 6 2 7 2" xfId="36121" xr:uid="{BC0D0E53-B60D-4A95-8907-1D77F3E73C3D}"/>
    <cellStyle name="SAPBEXHLevel1X 3 6 2 8" xfId="15050" xr:uid="{79409102-88F8-4198-BE40-49AF5975693C}"/>
    <cellStyle name="SAPBEXHLevel1X 3 6 2 9" xfId="28498" xr:uid="{8C96CC7F-7AE2-4E50-93F5-83759888EFE4}"/>
    <cellStyle name="SAPBEXHLevel1X 3 6 3" xfId="3172" xr:uid="{51F77662-41D1-4999-896C-CA644F9801DB}"/>
    <cellStyle name="SAPBEXHLevel1X 3 6 3 10" xfId="35528" xr:uid="{35596458-EC63-4730-85FC-4F9E555AFD20}"/>
    <cellStyle name="SAPBEXHLevel1X 3 6 3 2" xfId="7335" xr:uid="{130C18FD-4B44-4627-8779-0D9A210940EA}"/>
    <cellStyle name="SAPBEXHLevel1X 3 6 3 2 2" xfId="10735" xr:uid="{5E25349A-73F6-4EC2-ABFD-0BEA2B250DB4}"/>
    <cellStyle name="SAPBEXHLevel1X 3 6 3 2 2 2" xfId="22190" xr:uid="{ACDC3134-E146-4AD0-8277-669036983816}"/>
    <cellStyle name="SAPBEXHLevel1X 3 6 3 2 2 3" xfId="34274" xr:uid="{438894BF-547D-4417-8FFC-DD219404F8ED}"/>
    <cellStyle name="SAPBEXHLevel1X 3 6 3 2 3" xfId="12119" xr:uid="{A054AAF2-CFB3-4EB0-83D6-4D04DFB84665}"/>
    <cellStyle name="SAPBEXHLevel1X 3 6 3 2 3 2" xfId="23574" xr:uid="{FCC72CE7-D4EE-4E0A-80AA-06D468ACB1AD}"/>
    <cellStyle name="SAPBEXHLevel1X 3 6 3 2 3 3" xfId="35158" xr:uid="{CF705589-8F65-4772-AE06-E0160E680BF0}"/>
    <cellStyle name="SAPBEXHLevel1X 3 6 3 2 4" xfId="27051" xr:uid="{ED2EC81B-933C-44F1-A7D2-A100ED6B2A9C}"/>
    <cellStyle name="SAPBEXHLevel1X 3 6 3 2 4 2" xfId="37420" xr:uid="{A3AFF655-81FA-481A-8E3E-E049DE80BD2E}"/>
    <cellStyle name="SAPBEXHLevel1X 3 6 3 2 5" xfId="18853" xr:uid="{32B201A8-36E7-4EE2-BEC6-17DAFE3B4684}"/>
    <cellStyle name="SAPBEXHLevel1X 3 6 3 2 6" xfId="31092" xr:uid="{3328B146-CC43-4EC5-BD59-36E8A3C230AB}"/>
    <cellStyle name="SAPBEXHLevel1X 3 6 3 2 7" xfId="28696" xr:uid="{B168DA92-36AE-45E7-9D20-670EF45649F9}"/>
    <cellStyle name="SAPBEXHLevel1X 3 6 3 3" xfId="5903" xr:uid="{B6D1EC32-819F-488F-96D4-C5500812A555}"/>
    <cellStyle name="SAPBEXHLevel1X 3 6 3 3 2" xfId="9163" xr:uid="{34C191F7-22B9-46B1-91AB-0BCC938D6EC0}"/>
    <cellStyle name="SAPBEXHLevel1X 3 6 3 3 2 2" xfId="20618" xr:uid="{14D53E0E-E95C-4A5F-95EF-F3B147C36536}"/>
    <cellStyle name="SAPBEXHLevel1X 3 6 3 3 2 3" xfId="32703" xr:uid="{D9A19638-E923-4556-BFEF-90EE695BF09C}"/>
    <cellStyle name="SAPBEXHLevel1X 3 6 3 3 3" xfId="8127" xr:uid="{17288E45-FF52-4623-9B80-23C256E2F58C}"/>
    <cellStyle name="SAPBEXHLevel1X 3 6 3 3 3 2" xfId="19582" xr:uid="{FD8F2138-5390-41AC-B6AC-21C731EC82D2}"/>
    <cellStyle name="SAPBEXHLevel1X 3 6 3 3 3 3" xfId="31667" xr:uid="{4FA98C61-4106-40CB-B303-20AC57887A3C}"/>
    <cellStyle name="SAPBEXHLevel1X 3 6 3 3 4" xfId="25865" xr:uid="{D53EE6C3-034C-41AD-94EF-6EE2CAB6B862}"/>
    <cellStyle name="SAPBEXHLevel1X 3 6 3 3 4 2" xfId="36580" xr:uid="{75C173E1-46CF-4D57-99F6-8FE49008017A}"/>
    <cellStyle name="SAPBEXHLevel1X 3 6 3 3 5" xfId="17626" xr:uid="{525839E5-2430-46D2-9344-095B23A4BFDD}"/>
    <cellStyle name="SAPBEXHLevel1X 3 6 3 3 6" xfId="30121" xr:uid="{130332B6-DB1C-4AED-84AB-C2A718525EC5}"/>
    <cellStyle name="SAPBEXHLevel1X 3 6 3 3 7" xfId="35707" xr:uid="{CC934A6A-8CED-4C9E-8039-B8D3A30395C9}"/>
    <cellStyle name="SAPBEXHLevel1X 3 6 3 3 8" xfId="28650" xr:uid="{67FE064E-D76F-41C9-8794-5D702BFAEBCE}"/>
    <cellStyle name="SAPBEXHLevel1X 3 6 3 4" xfId="5065" xr:uid="{3357DE82-9953-4A31-A6EB-8A61730F7C6D}"/>
    <cellStyle name="SAPBEXHLevel1X 3 6 3 4 2" xfId="16849" xr:uid="{1EF5AC46-2691-4596-BB4C-39A0B7853B01}"/>
    <cellStyle name="SAPBEXHLevel1X 3 6 3 4 3" xfId="29497" xr:uid="{92387C48-6CE0-449A-A199-550BBF0EB7C6}"/>
    <cellStyle name="SAPBEXHLevel1X 3 6 3 5" xfId="8530" xr:uid="{B43DC619-6A7A-446E-B18F-81B301BD2370}"/>
    <cellStyle name="SAPBEXHLevel1X 3 6 3 5 2" xfId="19985" xr:uid="{31AA799B-C135-4EA0-9000-6E9982DF6B22}"/>
    <cellStyle name="SAPBEXHLevel1X 3 6 3 5 3" xfId="32070" xr:uid="{2D62CEDA-896D-41DD-A37D-DC5140F435AD}"/>
    <cellStyle name="SAPBEXHLevel1X 3 6 3 6" xfId="10321" xr:uid="{C94B13AD-E885-4748-87D9-5BDDBD574AC4}"/>
    <cellStyle name="SAPBEXHLevel1X 3 6 3 6 2" xfId="21776" xr:uid="{98C1EDFC-8070-4F37-9F62-60F75E53354A}"/>
    <cellStyle name="SAPBEXHLevel1X 3 6 3 6 3" xfId="33860" xr:uid="{E9062FFA-EE52-41F7-901E-C8CDAF09F48C}"/>
    <cellStyle name="SAPBEXHLevel1X 3 6 3 7" xfId="25124" xr:uid="{F36092BC-0848-4D3F-8B6C-382EB1D5EE05}"/>
    <cellStyle name="SAPBEXHLevel1X 3 6 3 7 2" xfId="36036" xr:uid="{3148DE19-ADA9-48CB-9C8C-2D0C89887992}"/>
    <cellStyle name="SAPBEXHLevel1X 3 6 3 8" xfId="14965" xr:uid="{E57DFF1E-3E82-41A8-85FE-13BE351C38F3}"/>
    <cellStyle name="SAPBEXHLevel1X 3 6 3 9" xfId="28413" xr:uid="{07755AFB-C341-4A09-AAE0-78C88788CF41}"/>
    <cellStyle name="SAPBEXHLevel1X 3 6 4" xfId="3232" xr:uid="{313F2C77-E206-4927-B2EA-50054D3BE6DA}"/>
    <cellStyle name="SAPBEXHLevel1X 3 6 4 10" xfId="27832" xr:uid="{780BAC3D-7E50-4B3F-B1F0-E2160528E048}"/>
    <cellStyle name="SAPBEXHLevel1X 3 6 4 2" xfId="7592" xr:uid="{AA78F226-622D-44DE-B541-6E7C97D93A9A}"/>
    <cellStyle name="SAPBEXHLevel1X 3 6 4 2 2" xfId="10903" xr:uid="{C8856440-984B-4930-8922-1F1F512AE93D}"/>
    <cellStyle name="SAPBEXHLevel1X 3 6 4 2 2 2" xfId="22358" xr:uid="{BA875557-A9F3-4307-884A-ABA655349570}"/>
    <cellStyle name="SAPBEXHLevel1X 3 6 4 2 2 3" xfId="34442" xr:uid="{EFB75D71-C5EE-4562-82A4-D512CEB2EC7E}"/>
    <cellStyle name="SAPBEXHLevel1X 3 6 4 2 3" xfId="12376" xr:uid="{3C37686F-2D31-43FA-AE24-46FAD163A2B0}"/>
    <cellStyle name="SAPBEXHLevel1X 3 6 4 2 3 2" xfId="23831" xr:uid="{3CA76216-39F6-4C06-828E-74C2C5119EBE}"/>
    <cellStyle name="SAPBEXHLevel1X 3 6 4 2 3 3" xfId="35346" xr:uid="{C982B84A-BF86-48BB-B583-357A780C1546}"/>
    <cellStyle name="SAPBEXHLevel1X 3 6 4 2 4" xfId="27308" xr:uid="{77564ECB-306B-4B74-AB39-3CCF807157A8}"/>
    <cellStyle name="SAPBEXHLevel1X 3 6 4 2 4 2" xfId="37607" xr:uid="{AA3E40CA-73A1-4280-A309-E0BA91D78E34}"/>
    <cellStyle name="SAPBEXHLevel1X 3 6 4 2 5" xfId="19110" xr:uid="{44E8B6E6-0639-4FBC-8549-A25D7D8D635F}"/>
    <cellStyle name="SAPBEXHLevel1X 3 6 4 2 6" xfId="31279" xr:uid="{7A072C35-8BEF-4500-A48F-6D001262406E}"/>
    <cellStyle name="SAPBEXHLevel1X 3 6 4 2 7" xfId="35764" xr:uid="{44C762F9-1690-4249-9562-579A1CCC89A8}"/>
    <cellStyle name="SAPBEXHLevel1X 3 6 4 3" xfId="6161" xr:uid="{91DF4A03-457B-4959-AFE3-966B0ABCF90E}"/>
    <cellStyle name="SAPBEXHLevel1X 3 6 4 3 2" xfId="9377" xr:uid="{7EC9BA91-6CAB-4E1D-B7B0-2FC916342200}"/>
    <cellStyle name="SAPBEXHLevel1X 3 6 4 3 2 2" xfId="20832" xr:uid="{929B87D3-011F-489B-B5E5-4157A5B4F3D5}"/>
    <cellStyle name="SAPBEXHLevel1X 3 6 4 3 2 3" xfId="32917" xr:uid="{1162A411-87E2-47D5-8866-458ED9532939}"/>
    <cellStyle name="SAPBEXHLevel1X 3 6 4 3 3" xfId="3858" xr:uid="{3F1E1446-6843-48E6-921B-1896B0D5B0E6}"/>
    <cellStyle name="SAPBEXHLevel1X 3 6 4 3 3 2" xfId="15646" xr:uid="{77F30F55-8E33-4939-8F6A-3856FE391044}"/>
    <cellStyle name="SAPBEXHLevel1X 3 6 4 3 3 3" xfId="28752" xr:uid="{1770814C-3C3D-46C2-9EF4-0E7C8342B988}"/>
    <cellStyle name="SAPBEXHLevel1X 3 6 4 3 4" xfId="26122" xr:uid="{76314A6A-02EA-4EEF-9646-8413DBEF751C}"/>
    <cellStyle name="SAPBEXHLevel1X 3 6 4 3 4 2" xfId="36765" xr:uid="{F7245FF0-9527-4D1A-8B21-61192F3353A0}"/>
    <cellStyle name="SAPBEXHLevel1X 3 6 4 3 5" xfId="17883" xr:uid="{44D85A7E-5DC1-4206-84C5-2300B0952334}"/>
    <cellStyle name="SAPBEXHLevel1X 3 6 4 3 6" xfId="30309" xr:uid="{E19F2148-959E-43CA-A71C-3964299F437A}"/>
    <cellStyle name="SAPBEXHLevel1X 3 6 4 3 7" xfId="29406" xr:uid="{E5CA5B5B-F3DD-491A-81DF-3AEA861A16A9}"/>
    <cellStyle name="SAPBEXHLevel1X 3 6 4 3 8" xfId="36413" xr:uid="{B2E08BAA-C370-4651-B349-C2F4B54BC678}"/>
    <cellStyle name="SAPBEXHLevel1X 3 6 4 4" xfId="5124" xr:uid="{87E71CE3-C7C9-4427-B2F2-C136EC17972B}"/>
    <cellStyle name="SAPBEXHLevel1X 3 6 4 4 2" xfId="16908" xr:uid="{6991D551-DD72-491A-85DB-36E84FE4C768}"/>
    <cellStyle name="SAPBEXHLevel1X 3 6 4 4 3" xfId="29556" xr:uid="{01E16865-D673-4E25-8B51-828006AE2879}"/>
    <cellStyle name="SAPBEXHLevel1X 3 6 4 5" xfId="8589" xr:uid="{C4A16BBA-6B8A-4198-94B0-2CD7EC55D2B4}"/>
    <cellStyle name="SAPBEXHLevel1X 3 6 4 5 2" xfId="20044" xr:uid="{57D12795-AAE7-4614-8747-14F0410700F6}"/>
    <cellStyle name="SAPBEXHLevel1X 3 6 4 5 3" xfId="32129" xr:uid="{3EBD0973-2C28-41A1-84DB-BF3D89F6F6FC}"/>
    <cellStyle name="SAPBEXHLevel1X 3 6 4 6" xfId="8931" xr:uid="{39EC63E1-A855-4382-A925-5A4BCB1A8C56}"/>
    <cellStyle name="SAPBEXHLevel1X 3 6 4 6 2" xfId="20386" xr:uid="{3C0512AE-B0CB-428A-A924-1A4598A78224}"/>
    <cellStyle name="SAPBEXHLevel1X 3 6 4 6 3" xfId="32471" xr:uid="{B74F687C-2A26-493C-B2F0-C7A006BFB068}"/>
    <cellStyle name="SAPBEXHLevel1X 3 6 4 7" xfId="25183" xr:uid="{5643EE78-A24D-4C7C-9D6C-3E34765E8083}"/>
    <cellStyle name="SAPBEXHLevel1X 3 6 4 7 2" xfId="36095" xr:uid="{49F5AD17-5269-47B2-9730-798B887BD910}"/>
    <cellStyle name="SAPBEXHLevel1X 3 6 4 8" xfId="15024" xr:uid="{4C189262-A2DC-4F5E-922F-3459294C5A5B}"/>
    <cellStyle name="SAPBEXHLevel1X 3 6 4 9" xfId="28472" xr:uid="{DF2311DF-5D15-450E-8CA9-05389210FBE4}"/>
    <cellStyle name="SAPBEXHLevel1X 3 6 5" xfId="3126" xr:uid="{84B502B6-F888-4334-A960-8E5A73E3C703}"/>
    <cellStyle name="SAPBEXHLevel1X 3 6 5 10" xfId="14082" xr:uid="{F33EA1C5-05B6-426A-9B8A-E0A46F63E071}"/>
    <cellStyle name="SAPBEXHLevel1X 3 6 5 2" xfId="7776" xr:uid="{7C3C9F7A-4934-4AEC-B49F-63ECC91AEB39}"/>
    <cellStyle name="SAPBEXHLevel1X 3 6 5 2 2" xfId="10990" xr:uid="{4D644DA4-C771-4215-A7A4-0FABDE62B7CC}"/>
    <cellStyle name="SAPBEXHLevel1X 3 6 5 2 2 2" xfId="22445" xr:uid="{FBFBDA60-D931-4BBC-AECF-309A95AA8377}"/>
    <cellStyle name="SAPBEXHLevel1X 3 6 5 2 2 3" xfId="34529" xr:uid="{87A11CA4-6C49-4917-8880-5399020DD61B}"/>
    <cellStyle name="SAPBEXHLevel1X 3 6 5 2 3" xfId="12551" xr:uid="{F9F8D201-B4BC-4593-956E-648701C1361C}"/>
    <cellStyle name="SAPBEXHLevel1X 3 6 5 2 3 2" xfId="24006" xr:uid="{73DDE1C6-920E-4B20-85E4-91FF786F76E2}"/>
    <cellStyle name="SAPBEXHLevel1X 3 6 5 2 3 3" xfId="35459" xr:uid="{405B4C14-1FD2-4DB5-96A5-3A8244CDB0A4}"/>
    <cellStyle name="SAPBEXHLevel1X 3 6 5 2 4" xfId="27483" xr:uid="{B28813A3-E162-4FB7-AB3C-E9DFDE6673E8}"/>
    <cellStyle name="SAPBEXHLevel1X 3 6 5 2 4 2" xfId="37718" xr:uid="{FABD9E48-B449-41AB-AC90-7AFF41B3135A}"/>
    <cellStyle name="SAPBEXHLevel1X 3 6 5 2 5" xfId="19287" xr:uid="{18ADE3AD-804F-4600-96B6-6D54DD1CBA6F}"/>
    <cellStyle name="SAPBEXHLevel1X 3 6 5 2 6" xfId="31401" xr:uid="{77C8D206-6E03-4619-8822-E55F7ED9FEC7}"/>
    <cellStyle name="SAPBEXHLevel1X 3 6 5 2 7" xfId="34673" xr:uid="{2691652A-8A39-4DA7-9199-71575AE5FBFE}"/>
    <cellStyle name="SAPBEXHLevel1X 3 6 5 3" xfId="6345" xr:uid="{371D0454-F15C-4468-951A-63E5C1695807}"/>
    <cellStyle name="SAPBEXHLevel1X 3 6 5 3 2" xfId="9513" xr:uid="{E5B1ABA6-1E8C-4F8C-B313-8C261E9039AB}"/>
    <cellStyle name="SAPBEXHLevel1X 3 6 5 3 2 2" xfId="20968" xr:uid="{914E6412-9D71-4F34-ACDC-5D40F9E2D01F}"/>
    <cellStyle name="SAPBEXHLevel1X 3 6 5 3 2 3" xfId="33053" xr:uid="{EF3116B7-7CE5-41F5-ACD0-5DCA38F9BCCC}"/>
    <cellStyle name="SAPBEXHLevel1X 3 6 5 3 3" xfId="4145" xr:uid="{766EC812-DE30-46FF-B915-8B71420594EC}"/>
    <cellStyle name="SAPBEXHLevel1X 3 6 5 3 3 2" xfId="15930" xr:uid="{3167CCA8-04AA-4C77-9DDD-E0117921B110}"/>
    <cellStyle name="SAPBEXHLevel1X 3 6 5 3 3 3" xfId="28975" xr:uid="{B891C419-14B4-45DF-A5B8-2C47D3B88893}"/>
    <cellStyle name="SAPBEXHLevel1X 3 6 5 3 4" xfId="26297" xr:uid="{36411552-61FD-47A6-A9B6-EAE4179BED91}"/>
    <cellStyle name="SAPBEXHLevel1X 3 6 5 3 4 2" xfId="36877" xr:uid="{4B154920-76F3-45F0-8C52-7254712D8CDC}"/>
    <cellStyle name="SAPBEXHLevel1X 3 6 5 3 5" xfId="18062" xr:uid="{219D2E6D-7DA7-4CF7-B29E-51445FD98FC1}"/>
    <cellStyle name="SAPBEXHLevel1X 3 6 5 3 6" xfId="30434" xr:uid="{1AB62FD0-DECA-4D4F-8CEC-67AB5FCFCF7B}"/>
    <cellStyle name="SAPBEXHLevel1X 3 6 5 3 7" xfId="31156" xr:uid="{AFA4923F-6BA1-41CF-A066-EEFF3583FBCB}"/>
    <cellStyle name="SAPBEXHLevel1X 3 6 5 3 8" xfId="30183" xr:uid="{F8824695-BAE9-4C7B-BEF4-A9F99AD37F80}"/>
    <cellStyle name="SAPBEXHLevel1X 3 6 5 4" xfId="5019" xr:uid="{BA2263AB-1074-4425-8054-82AAE17E08A3}"/>
    <cellStyle name="SAPBEXHLevel1X 3 6 5 4 2" xfId="16803" xr:uid="{E47A83A1-57C7-4481-941E-D6C6F2357BEB}"/>
    <cellStyle name="SAPBEXHLevel1X 3 6 5 4 3" xfId="29451" xr:uid="{00929DFF-CDA7-4110-AB07-05481D3A9CD7}"/>
    <cellStyle name="SAPBEXHLevel1X 3 6 5 5" xfId="8484" xr:uid="{D7E62899-D5C8-47E9-8FFA-0D31C14DBDBD}"/>
    <cellStyle name="SAPBEXHLevel1X 3 6 5 5 2" xfId="19939" xr:uid="{0D09F3F3-2AD4-4D2B-A007-E367E97FEAFF}"/>
    <cellStyle name="SAPBEXHLevel1X 3 6 5 5 3" xfId="32024" xr:uid="{37327D74-61AA-4700-9AE4-F496B8325558}"/>
    <cellStyle name="SAPBEXHLevel1X 3 6 5 6" xfId="8106" xr:uid="{4F83D438-BF1A-4B55-B0BA-AB64E16A7DD8}"/>
    <cellStyle name="SAPBEXHLevel1X 3 6 5 6 2" xfId="19561" xr:uid="{11E3130F-4D3B-45EE-B181-A029357A9599}"/>
    <cellStyle name="SAPBEXHLevel1X 3 6 5 6 3" xfId="31646" xr:uid="{6F90ECCC-1CF5-4429-A4AD-8ADE2B6DF312}"/>
    <cellStyle name="SAPBEXHLevel1X 3 6 5 7" xfId="25078" xr:uid="{E5628A65-F83B-4705-95ED-FE22DBD4F7CD}"/>
    <cellStyle name="SAPBEXHLevel1X 3 6 5 7 2" xfId="35990" xr:uid="{5FB80F48-F351-4F91-9750-67AEE263A8C8}"/>
    <cellStyle name="SAPBEXHLevel1X 3 6 5 8" xfId="14919" xr:uid="{679A2F18-556B-4C4D-8355-798E75C1DC1A}"/>
    <cellStyle name="SAPBEXHLevel1X 3 6 5 9" xfId="28367" xr:uid="{B9D6D082-380B-4AC3-BE7F-3C41E96953DD}"/>
    <cellStyle name="SAPBEXHLevel1X 3 6 6" xfId="6088" xr:uid="{2616278B-3C9A-4B41-9272-C4E5A321C468}"/>
    <cellStyle name="SAPBEXHLevel1X 3 6 6 2" xfId="7519" xr:uid="{FCAFA0B8-E6E6-47FB-A49C-80D9915086B1}"/>
    <cellStyle name="SAPBEXHLevel1X 3 6 6 2 2" xfId="10830" xr:uid="{6CAFEF2F-5E65-436E-8741-D3633CBE6B36}"/>
    <cellStyle name="SAPBEXHLevel1X 3 6 6 2 2 2" xfId="22285" xr:uid="{31C97DF7-6654-49F3-830F-76DE661D80B7}"/>
    <cellStyle name="SAPBEXHLevel1X 3 6 6 2 2 3" xfId="34369" xr:uid="{A1C77741-F81D-4B23-A847-F1088954BD65}"/>
    <cellStyle name="SAPBEXHLevel1X 3 6 6 2 3" xfId="12303" xr:uid="{40E53644-6B74-40DC-A373-FDB4461CD883}"/>
    <cellStyle name="SAPBEXHLevel1X 3 6 6 2 3 2" xfId="23758" xr:uid="{D27C13A4-8C03-4AAF-B4FB-9A42D9255820}"/>
    <cellStyle name="SAPBEXHLevel1X 3 6 6 2 3 3" xfId="35273" xr:uid="{167227D6-86C5-41AC-84C7-ED6F9FEF91AD}"/>
    <cellStyle name="SAPBEXHLevel1X 3 6 6 2 4" xfId="27235" xr:uid="{B0F1F660-F073-4C5C-BD2D-1DFAF6360D53}"/>
    <cellStyle name="SAPBEXHLevel1X 3 6 6 2 4 2" xfId="37534" xr:uid="{7A558663-6E73-40B9-8800-0A33004FDB8C}"/>
    <cellStyle name="SAPBEXHLevel1X 3 6 6 2 5" xfId="19037" xr:uid="{759BBBC4-818E-4AAC-86AD-156843E120CC}"/>
    <cellStyle name="SAPBEXHLevel1X 3 6 6 2 6" xfId="31206" xr:uid="{CA65E1F9-730E-401A-973E-A64FA2843F56}"/>
    <cellStyle name="SAPBEXHLevel1X 3 6 6 2 7" xfId="30178" xr:uid="{B4F17512-0E0D-462A-8F27-23737C150F78}"/>
    <cellStyle name="SAPBEXHLevel1X 3 6 6 3" xfId="9304" xr:uid="{1A12D334-24D0-4AD7-B6B3-7C9056D73F81}"/>
    <cellStyle name="SAPBEXHLevel1X 3 6 6 3 2" xfId="20759" xr:uid="{D9AA63BA-58EC-4A90-B84A-7376081121E0}"/>
    <cellStyle name="SAPBEXHLevel1X 3 6 6 3 3" xfId="32844" xr:uid="{87A17EE0-B0E0-41CD-931B-A5907E4D9EBF}"/>
    <cellStyle name="SAPBEXHLevel1X 3 6 6 4" xfId="8024" xr:uid="{A371D071-94B1-447E-A1E9-83ABCE884423}"/>
    <cellStyle name="SAPBEXHLevel1X 3 6 6 4 2" xfId="19479" xr:uid="{F416E053-DA19-4363-9929-55DA9824568A}"/>
    <cellStyle name="SAPBEXHLevel1X 3 6 6 4 3" xfId="31564" xr:uid="{7CBD528B-CED2-4140-87F2-A4C862B2B7E5}"/>
    <cellStyle name="SAPBEXHLevel1X 3 6 6 5" xfId="26049" xr:uid="{68582C76-8F25-414D-BF6F-B67F6F739465}"/>
    <cellStyle name="SAPBEXHLevel1X 3 6 6 5 2" xfId="36692" xr:uid="{BC423BC3-4B3D-4344-BA7F-01E5AB62DF90}"/>
    <cellStyle name="SAPBEXHLevel1X 3 6 6 6" xfId="17810" xr:uid="{96E3661B-38F6-45B1-9753-7BB8BB2E9DA0}"/>
    <cellStyle name="SAPBEXHLevel1X 3 6 6 7" xfId="30236" xr:uid="{80083329-F58C-4BFC-8759-6DCC78468C8C}"/>
    <cellStyle name="SAPBEXHLevel1X 3 6 6 8" xfId="35505" xr:uid="{4EB5DB27-96CD-44C9-9E67-09B61AD25BDD}"/>
    <cellStyle name="SAPBEXHLevel1X 3 6 7" xfId="6737" xr:uid="{A6B789DE-62AA-46E1-A409-A0F3806A2B6E}"/>
    <cellStyle name="SAPBEXHLevel1X 3 6 7 2" xfId="10451" xr:uid="{3882D8A6-5D1B-4394-9E64-EB28AD05C3C6}"/>
    <cellStyle name="SAPBEXHLevel1X 3 6 7 2 2" xfId="21906" xr:uid="{A3241056-F4C6-4A4C-B7CA-154DF6DA5DC9}"/>
    <cellStyle name="SAPBEXHLevel1X 3 6 7 2 3" xfId="33990" xr:uid="{DDE660B9-AB50-47FC-A1AA-215001694E36}"/>
    <cellStyle name="SAPBEXHLevel1X 3 6 7 3" xfId="11632" xr:uid="{1213FDF3-8B1E-4194-88CD-E5839BBF0DD2}"/>
    <cellStyle name="SAPBEXHLevel1X 3 6 7 3 2" xfId="23087" xr:uid="{21DE5C9D-167E-45DA-84D4-FD9D3131FFA2}"/>
    <cellStyle name="SAPBEXHLevel1X 3 6 7 3 3" xfId="34817" xr:uid="{8DF9C37B-2D78-49FD-9FC3-89642379018E}"/>
    <cellStyle name="SAPBEXHLevel1X 3 6 7 4" xfId="26497" xr:uid="{56CC6E52-3C21-466D-8DD5-28CAC83BC146}"/>
    <cellStyle name="SAPBEXHLevel1X 3 6 7 4 2" xfId="37007" xr:uid="{F774EDC9-8BF6-43E9-831B-E0ED250E1F72}"/>
    <cellStyle name="SAPBEXHLevel1X 3 6 7 5" xfId="18324" xr:uid="{D9A9281D-FFB1-40D4-9D9B-C5F8D70CE1EE}"/>
    <cellStyle name="SAPBEXHLevel1X 3 6 7 6" xfId="30655" xr:uid="{AF811664-85C7-46A1-A6AB-F50AAE9FF898}"/>
    <cellStyle name="SAPBEXHLevel1X 3 6 7 7" xfId="14030" xr:uid="{4A968553-C57F-4302-A473-728239C5E604}"/>
    <cellStyle name="SAPBEXHLevel1X 3 6 8" xfId="5517" xr:uid="{6C6355C4-E14C-4CB7-B53A-E3A09543EA4D}"/>
    <cellStyle name="SAPBEXHLevel1X 3 6 8 2" xfId="8848" xr:uid="{30B390CF-2728-4AF1-BCED-EF0964C99F64}"/>
    <cellStyle name="SAPBEXHLevel1X 3 6 8 2 2" xfId="20303" xr:uid="{80DAF899-508E-448B-BE13-E30C09077979}"/>
    <cellStyle name="SAPBEXHLevel1X 3 6 8 2 3" xfId="32388" xr:uid="{E25C53FB-D45E-4E2E-A14E-2B731C107537}"/>
    <cellStyle name="SAPBEXHLevel1X 3 6 8 3" xfId="8772" xr:uid="{B4973747-1AED-41F5-8FDD-55671C3820D8}"/>
    <cellStyle name="SAPBEXHLevel1X 3 6 8 3 2" xfId="20227" xr:uid="{B0BEF2A2-6EC2-4621-B5CF-99F612B745DF}"/>
    <cellStyle name="SAPBEXHLevel1X 3 6 8 3 3" xfId="32312" xr:uid="{C3BC6EFE-B6DF-4118-9CE5-27E2A5748A4F}"/>
    <cellStyle name="SAPBEXHLevel1X 3 6 8 4" xfId="25576" xr:uid="{DA420315-303C-4387-8532-A0354F29F9EE}"/>
    <cellStyle name="SAPBEXHLevel1X 3 6 8 4 2" xfId="36361" xr:uid="{D0E64A4E-4E6C-46E8-80A9-4DA3E96C29A7}"/>
    <cellStyle name="SAPBEXHLevel1X 3 6 8 5" xfId="17301" xr:uid="{41FAE901-5389-4A33-BB13-589B19D04CAE}"/>
    <cellStyle name="SAPBEXHLevel1X 3 6 8 6" xfId="29817" xr:uid="{565EB73A-4916-422A-BE48-7105E5FA79CC}"/>
    <cellStyle name="SAPBEXHLevel1X 3 6 8 7" xfId="13945" xr:uid="{FFD570DD-FED6-4E02-94A1-C722E5988D55}"/>
    <cellStyle name="SAPBEXHLevel1X 3 6 8 8" xfId="35516" xr:uid="{FAA7CF86-9608-42DB-AA51-34CA0EF5BBCF}"/>
    <cellStyle name="SAPBEXHLevel1X 3 6 9" xfId="4237" xr:uid="{FA4107DD-9152-4B05-9DC5-14025A80FF0A}"/>
    <cellStyle name="SAPBEXHLevel1X 3 6 9 2" xfId="16022" xr:uid="{8A3776DC-D837-4990-BFF0-BC9F5423F66D}"/>
    <cellStyle name="SAPBEXHLevel1X 3 6 9 3" xfId="29067" xr:uid="{64E7222D-F7EC-4EAD-BC36-C7A3145E8AA8}"/>
    <cellStyle name="SAPBEXHLevel1X 3 7" xfId="2302" xr:uid="{BE0D7FC2-46AE-4D0A-8A77-9DABABDFB2EF}"/>
    <cellStyle name="SAPBEXHLevel1X 3 7 10" xfId="4001" xr:uid="{5F350A64-9776-4C99-A762-F05A1AC83BF5}"/>
    <cellStyle name="SAPBEXHLevel1X 3 7 10 2" xfId="15787" xr:uid="{084EA4D9-5B51-4DF0-92D4-A10DD2DFA2EA}"/>
    <cellStyle name="SAPBEXHLevel1X 3 7 10 3" xfId="28832" xr:uid="{BC88EB94-C0E3-4A92-9B3E-3DA4CAA9C723}"/>
    <cellStyle name="SAPBEXHLevel1X 3 7 11" xfId="24321" xr:uid="{439E4260-C8C8-4EC7-B609-451B56993CAA}"/>
    <cellStyle name="SAPBEXHLevel1X 3 7 11 2" xfId="35626" xr:uid="{781E178F-9EBE-45C6-BE0B-4A0A2F3A959F}"/>
    <cellStyle name="SAPBEXHLevel1X 3 7 12" xfId="14136" xr:uid="{D79F0FC9-16D6-4A61-831D-0A97F988D199}"/>
    <cellStyle name="SAPBEXHLevel1X 3 7 13" xfId="27999" xr:uid="{C6A10EC6-40C0-446A-BBE2-6CB784084AF9}"/>
    <cellStyle name="SAPBEXHLevel1X 3 7 2" xfId="2866" xr:uid="{144F4D05-2FD9-4416-ADF4-A15C2E4266C6}"/>
    <cellStyle name="SAPBEXHLevel1X 3 7 2 10" xfId="18694" xr:uid="{F15607A6-38A5-404D-BC5A-BF922B9CB279}"/>
    <cellStyle name="SAPBEXHLevel1X 3 7 2 2" xfId="7225" xr:uid="{9C86BE2E-0CAE-4055-BAF5-BB7577527411}"/>
    <cellStyle name="SAPBEXHLevel1X 3 7 2 2 2" xfId="10628" xr:uid="{9642B482-872C-4F23-B449-16D03E968185}"/>
    <cellStyle name="SAPBEXHLevel1X 3 7 2 2 2 2" xfId="22083" xr:uid="{1CDE7770-4243-45A2-AA99-05CDBC17B2D9}"/>
    <cellStyle name="SAPBEXHLevel1X 3 7 2 2 2 3" xfId="34167" xr:uid="{ABB70FF5-5DC8-45FC-8FEE-F31D83E20C42}"/>
    <cellStyle name="SAPBEXHLevel1X 3 7 2 2 3" xfId="12024" xr:uid="{4932F2F6-E894-470D-B102-EB92EC4BDC88}"/>
    <cellStyle name="SAPBEXHLevel1X 3 7 2 2 3 2" xfId="23479" xr:uid="{8C2C701E-7843-4A2D-A7B8-70CBBA159D69}"/>
    <cellStyle name="SAPBEXHLevel1X 3 7 2 2 3 3" xfId="35065" xr:uid="{A4B9F38C-9377-4516-B5D7-D900D5227A8F}"/>
    <cellStyle name="SAPBEXHLevel1X 3 7 2 2 4" xfId="26941" xr:uid="{45764476-BCC9-4BFC-ABD9-3B0982F91C42}"/>
    <cellStyle name="SAPBEXHLevel1X 3 7 2 2 4 2" xfId="37312" xr:uid="{8E6F19EA-4D16-4929-8B13-7483C798340C}"/>
    <cellStyle name="SAPBEXHLevel1X 3 7 2 2 5" xfId="18753" xr:uid="{9BFD124A-DC47-492C-8FFC-44D8820D164B}"/>
    <cellStyle name="SAPBEXHLevel1X 3 7 2 2 6" xfId="30984" xr:uid="{53FA09FD-31DF-4B05-99AA-07E1BEE1D55C}"/>
    <cellStyle name="SAPBEXHLevel1X 3 7 2 2 7" xfId="18166" xr:uid="{82A3298E-86B2-4202-BD98-2625E5FA55A9}"/>
    <cellStyle name="SAPBEXHLevel1X 3 7 2 3" xfId="5792" xr:uid="{4C2F2AF9-AD18-4483-A5DB-A119F471C06F}"/>
    <cellStyle name="SAPBEXHLevel1X 3 7 2 3 2" xfId="9054" xr:uid="{36FAFA21-5447-4FFD-9BA9-4A436B36D761}"/>
    <cellStyle name="SAPBEXHLevel1X 3 7 2 3 2 2" xfId="20509" xr:uid="{8ACB5FA7-1CE5-435B-9D77-187D30F4A72B}"/>
    <cellStyle name="SAPBEXHLevel1X 3 7 2 3 2 3" xfId="32594" xr:uid="{0D23AA88-0F56-4CCF-B5D5-3DC095108606}"/>
    <cellStyle name="SAPBEXHLevel1X 3 7 2 3 3" xfId="4089" xr:uid="{7381BDC7-B2CE-4647-A94F-458814C7D797}"/>
    <cellStyle name="SAPBEXHLevel1X 3 7 2 3 3 2" xfId="15874" xr:uid="{5E6C6BEF-C902-414D-A3FB-267A75B92CE6}"/>
    <cellStyle name="SAPBEXHLevel1X 3 7 2 3 3 3" xfId="28919" xr:uid="{8B2D3341-EC42-4B90-9B0C-41DF83AC8976}"/>
    <cellStyle name="SAPBEXHLevel1X 3 7 2 3 4" xfId="25770" xr:uid="{73E1C42C-2444-4699-8928-D8C31D55AF4A}"/>
    <cellStyle name="SAPBEXHLevel1X 3 7 2 3 4 2" xfId="36486" xr:uid="{3561668A-5B39-4480-BB64-B2F3BFD84627}"/>
    <cellStyle name="SAPBEXHLevel1X 3 7 2 3 5" xfId="17527" xr:uid="{55018CF9-2EC9-4AE4-9F4F-799D9851C10C}"/>
    <cellStyle name="SAPBEXHLevel1X 3 7 2 3 6" xfId="30012" xr:uid="{52E852A1-7686-419F-A2C8-0E6A781995EA}"/>
    <cellStyle name="SAPBEXHLevel1X 3 7 2 3 7" xfId="36421" xr:uid="{9ECE1711-9ACA-44E2-99A0-7E36A0BE116F}"/>
    <cellStyle name="SAPBEXHLevel1X 3 7 2 3 8" xfId="34730" xr:uid="{DD665505-7105-4B6F-BB99-23FFA0A58F3E}"/>
    <cellStyle name="SAPBEXHLevel1X 3 7 2 4" xfId="4759" xr:uid="{8A458E3F-9C58-4226-842B-C347174CA0AE}"/>
    <cellStyle name="SAPBEXHLevel1X 3 7 2 4 2" xfId="16543" xr:uid="{0FE4F669-F750-443B-A2CE-A92808FA2AE5}"/>
    <cellStyle name="SAPBEXHLevel1X 3 7 2 4 3" xfId="29250" xr:uid="{1A8EDC13-26E5-4095-B26A-EAF1E945B0BD}"/>
    <cellStyle name="SAPBEXHLevel1X 3 7 2 5" xfId="8264" xr:uid="{22C12769-F4EC-4B31-A55C-DFA0C84531AF}"/>
    <cellStyle name="SAPBEXHLevel1X 3 7 2 5 2" xfId="19719" xr:uid="{673136DB-B43A-4E21-BEDF-8758FBF33771}"/>
    <cellStyle name="SAPBEXHLevel1X 3 7 2 5 3" xfId="31804" xr:uid="{7A71B607-9141-4FD7-B410-855EB7A4B53A}"/>
    <cellStyle name="SAPBEXHLevel1X 3 7 2 6" xfId="8210" xr:uid="{889481F3-462B-4843-9975-299A3F78C240}"/>
    <cellStyle name="SAPBEXHLevel1X 3 7 2 6 2" xfId="19665" xr:uid="{387A1C9C-9BD1-4FDD-B5AC-72F11E515C41}"/>
    <cellStyle name="SAPBEXHLevel1X 3 7 2 6 3" xfId="31750" xr:uid="{DFCE62A8-0F3E-47AC-B0EE-8F423D58E60A}"/>
    <cellStyle name="SAPBEXHLevel1X 3 7 2 7" xfId="24818" xr:uid="{62FBD1E7-CADB-4644-AB71-0027296FBB42}"/>
    <cellStyle name="SAPBEXHLevel1X 3 7 2 7 2" xfId="35788" xr:uid="{CD930391-E38C-4F3C-AD04-1D18EA161EEF}"/>
    <cellStyle name="SAPBEXHLevel1X 3 7 2 8" xfId="14659" xr:uid="{80AE85A8-740D-44E4-9C2A-F994019FD948}"/>
    <cellStyle name="SAPBEXHLevel1X 3 7 2 9" xfId="28172" xr:uid="{E92A0A6F-FC0D-4325-A34D-5480FD59A9CE}"/>
    <cellStyle name="SAPBEXHLevel1X 3 7 3" xfId="3173" xr:uid="{D87FE84C-4BF6-4CD2-A718-D002961F877C}"/>
    <cellStyle name="SAPBEXHLevel1X 3 7 3 10" xfId="37853" xr:uid="{61829C1D-F3DC-42A4-B3C2-26D2FBFFC2ED}"/>
    <cellStyle name="SAPBEXHLevel1X 3 7 3 2" xfId="7336" xr:uid="{81CAA641-0490-428D-AF86-3B961DC4CC70}"/>
    <cellStyle name="SAPBEXHLevel1X 3 7 3 2 2" xfId="10736" xr:uid="{7B136EDD-9EF0-4B3C-A08D-A4CE81BA63B6}"/>
    <cellStyle name="SAPBEXHLevel1X 3 7 3 2 2 2" xfId="22191" xr:uid="{9DCC2F46-8831-4DBC-8BAF-FC4347A7BD15}"/>
    <cellStyle name="SAPBEXHLevel1X 3 7 3 2 2 3" xfId="34275" xr:uid="{0A6A1B3A-7903-43E7-9F5C-76065FEA74F2}"/>
    <cellStyle name="SAPBEXHLevel1X 3 7 3 2 3" xfId="12120" xr:uid="{D77D21D9-273F-4A8C-B82D-2838BC5A5654}"/>
    <cellStyle name="SAPBEXHLevel1X 3 7 3 2 3 2" xfId="23575" xr:uid="{12CB3426-F536-484D-BC9C-6E2D2F3C39A5}"/>
    <cellStyle name="SAPBEXHLevel1X 3 7 3 2 3 3" xfId="35159" xr:uid="{925F9261-2446-4C06-A630-6A26FF42B22E}"/>
    <cellStyle name="SAPBEXHLevel1X 3 7 3 2 4" xfId="27052" xr:uid="{DB2D1072-C920-427B-9E3C-C6039DD9B405}"/>
    <cellStyle name="SAPBEXHLevel1X 3 7 3 2 4 2" xfId="37421" xr:uid="{13AA9BF9-B3A1-462F-AD84-9E6A1A4F0339}"/>
    <cellStyle name="SAPBEXHLevel1X 3 7 3 2 5" xfId="18854" xr:uid="{7CD90342-DDD6-4333-B9D2-5036AD4648C9}"/>
    <cellStyle name="SAPBEXHLevel1X 3 7 3 2 6" xfId="31093" xr:uid="{BD7BD69B-25FB-4397-866C-02198F2D078F}"/>
    <cellStyle name="SAPBEXHLevel1X 3 7 3 2 7" xfId="18168" xr:uid="{2FBC7F72-FFFB-44E9-9C96-AA62399E01E8}"/>
    <cellStyle name="SAPBEXHLevel1X 3 7 3 3" xfId="5904" xr:uid="{2BB2B6C7-288E-4DBF-A2AA-0BE4CF4D833C}"/>
    <cellStyle name="SAPBEXHLevel1X 3 7 3 3 2" xfId="9164" xr:uid="{15B646A1-B160-4087-98D0-A5048CDF0592}"/>
    <cellStyle name="SAPBEXHLevel1X 3 7 3 3 2 2" xfId="20619" xr:uid="{ED7224FE-3EFB-4646-8FCA-7C91D3899C5F}"/>
    <cellStyle name="SAPBEXHLevel1X 3 7 3 3 2 3" xfId="32704" xr:uid="{8F99C00E-7F9D-4913-9AD5-242417ACD0C5}"/>
    <cellStyle name="SAPBEXHLevel1X 3 7 3 3 3" xfId="9433" xr:uid="{EB89784D-519E-4F4B-BEF7-3557F835EA67}"/>
    <cellStyle name="SAPBEXHLevel1X 3 7 3 3 3 2" xfId="20888" xr:uid="{E0F0FE51-3D3A-43A8-986B-3445A4AD55C1}"/>
    <cellStyle name="SAPBEXHLevel1X 3 7 3 3 3 3" xfId="32973" xr:uid="{310FE4AD-697C-4306-9969-C6352470DACF}"/>
    <cellStyle name="SAPBEXHLevel1X 3 7 3 3 4" xfId="25866" xr:uid="{8ED324F3-8C66-4F98-AC6D-CFB77D8B48A0}"/>
    <cellStyle name="SAPBEXHLevel1X 3 7 3 3 4 2" xfId="36581" xr:uid="{4F70569A-6635-4145-8FA0-11EB50F7F8BF}"/>
    <cellStyle name="SAPBEXHLevel1X 3 7 3 3 5" xfId="17627" xr:uid="{9C2C1393-3F98-4851-B180-E22D5AEF54F2}"/>
    <cellStyle name="SAPBEXHLevel1X 3 7 3 3 6" xfId="30122" xr:uid="{6B09ED21-828A-4439-A9CC-52CADC8088A2}"/>
    <cellStyle name="SAPBEXHLevel1X 3 7 3 3 7" xfId="34736" xr:uid="{E8D4E843-C0B3-4481-AB47-8173BF5CF21B}"/>
    <cellStyle name="SAPBEXHLevel1X 3 7 3 3 8" xfId="27716" xr:uid="{2BE29963-C06E-4CD4-AE5E-79DD523916BA}"/>
    <cellStyle name="SAPBEXHLevel1X 3 7 3 4" xfId="5066" xr:uid="{FF21A4DE-C8DD-47A1-8F6B-D5326344B56A}"/>
    <cellStyle name="SAPBEXHLevel1X 3 7 3 4 2" xfId="16850" xr:uid="{7284A0B4-B7F1-4601-808E-7C242190E171}"/>
    <cellStyle name="SAPBEXHLevel1X 3 7 3 4 3" xfId="29498" xr:uid="{24E8B694-757A-4FA1-9F74-31FE0112F93F}"/>
    <cellStyle name="SAPBEXHLevel1X 3 7 3 5" xfId="8531" xr:uid="{0B8405E8-4327-48E5-86F6-EC0A77295A21}"/>
    <cellStyle name="SAPBEXHLevel1X 3 7 3 5 2" xfId="19986" xr:uid="{92214F9B-6C06-4061-825E-170D4F416F6B}"/>
    <cellStyle name="SAPBEXHLevel1X 3 7 3 5 3" xfId="32071" xr:uid="{4A95D385-E7F6-444C-9799-3AA3E1E40E74}"/>
    <cellStyle name="SAPBEXHLevel1X 3 7 3 6" xfId="8104" xr:uid="{0739E0C4-A40C-4897-B665-0C8DED96009F}"/>
    <cellStyle name="SAPBEXHLevel1X 3 7 3 6 2" xfId="19559" xr:uid="{0CDE02B1-ECF5-473B-823B-C38C36D0D7A1}"/>
    <cellStyle name="SAPBEXHLevel1X 3 7 3 6 3" xfId="31644" xr:uid="{28119DA0-023F-48E5-A759-17137DDD23A6}"/>
    <cellStyle name="SAPBEXHLevel1X 3 7 3 7" xfId="25125" xr:uid="{C3C4ED84-E7CB-47A8-93C0-46B2B7CE5ECD}"/>
    <cellStyle name="SAPBEXHLevel1X 3 7 3 7 2" xfId="36037" xr:uid="{B22674EF-9809-4D18-AC3F-B663B9E3BD03}"/>
    <cellStyle name="SAPBEXHLevel1X 3 7 3 8" xfId="14966" xr:uid="{ABAA001F-8117-44F0-9DDB-3CB78B444446}"/>
    <cellStyle name="SAPBEXHLevel1X 3 7 3 9" xfId="28414" xr:uid="{A9F793B5-3D6A-44DE-8B86-1A575E7AB771}"/>
    <cellStyle name="SAPBEXHLevel1X 3 7 4" xfId="2980" xr:uid="{54EFD308-83F1-43EA-B94C-992EEB26D836}"/>
    <cellStyle name="SAPBEXHLevel1X 3 7 4 10" xfId="34781" xr:uid="{F51C15C6-BAD4-4117-915B-E9B2BAA29327}"/>
    <cellStyle name="SAPBEXHLevel1X 3 7 4 2" xfId="7593" xr:uid="{ACD06A2E-4081-43CA-8795-3D00A039F5E9}"/>
    <cellStyle name="SAPBEXHLevel1X 3 7 4 2 2" xfId="10904" xr:uid="{EFB9BCB3-80D1-46A1-964E-FC9D73467AC4}"/>
    <cellStyle name="SAPBEXHLevel1X 3 7 4 2 2 2" xfId="22359" xr:uid="{68DDA0A5-F1AE-42A0-9DCD-D0F5EF9488BE}"/>
    <cellStyle name="SAPBEXHLevel1X 3 7 4 2 2 3" xfId="34443" xr:uid="{748D21DF-8475-4BCD-BAD2-D75D00521457}"/>
    <cellStyle name="SAPBEXHLevel1X 3 7 4 2 3" xfId="12377" xr:uid="{7B437279-9C86-43D8-B526-9A6568137CD9}"/>
    <cellStyle name="SAPBEXHLevel1X 3 7 4 2 3 2" xfId="23832" xr:uid="{0D027B08-597F-4513-8403-C6AB8107AF9E}"/>
    <cellStyle name="SAPBEXHLevel1X 3 7 4 2 3 3" xfId="35347" xr:uid="{F9E80F4B-127E-48C8-B943-E47A3A81205D}"/>
    <cellStyle name="SAPBEXHLevel1X 3 7 4 2 4" xfId="27309" xr:uid="{53A226CE-076E-4391-9CE8-9B5FEDE7C834}"/>
    <cellStyle name="SAPBEXHLevel1X 3 7 4 2 4 2" xfId="37608" xr:uid="{210855B0-9B8A-400E-B9C2-319A369D2E24}"/>
    <cellStyle name="SAPBEXHLevel1X 3 7 4 2 5" xfId="19111" xr:uid="{97766F10-D23F-499A-B88F-E055E2544D6B}"/>
    <cellStyle name="SAPBEXHLevel1X 3 7 4 2 6" xfId="31280" xr:uid="{465DF05E-13C4-49D9-AB54-5FC9607143FE}"/>
    <cellStyle name="SAPBEXHLevel1X 3 7 4 2 7" xfId="34716" xr:uid="{7CFD81AE-4CB3-4192-A9D4-ED9093A26E10}"/>
    <cellStyle name="SAPBEXHLevel1X 3 7 4 3" xfId="6162" xr:uid="{73CFF293-BDD4-45D8-94A7-3A69FA0B9113}"/>
    <cellStyle name="SAPBEXHLevel1X 3 7 4 3 2" xfId="9378" xr:uid="{DF6DC5DA-80FC-4FE0-878C-1CA3DC8BDDBA}"/>
    <cellStyle name="SAPBEXHLevel1X 3 7 4 3 2 2" xfId="20833" xr:uid="{48D6D76C-5B85-46B0-9FBF-9BA08A183BEA}"/>
    <cellStyle name="SAPBEXHLevel1X 3 7 4 3 2 3" xfId="32918" xr:uid="{B4C0D5DC-8661-4A17-A77B-1B4014509984}"/>
    <cellStyle name="SAPBEXHLevel1X 3 7 4 3 3" xfId="4109" xr:uid="{321138F3-E3C4-4E0E-A0FE-EA4D99BD09C0}"/>
    <cellStyle name="SAPBEXHLevel1X 3 7 4 3 3 2" xfId="15894" xr:uid="{32B44A84-7CBB-4699-92AF-D2F8FE4E506E}"/>
    <cellStyle name="SAPBEXHLevel1X 3 7 4 3 3 3" xfId="28939" xr:uid="{39DE635F-71DB-4201-A51F-23C74671D180}"/>
    <cellStyle name="SAPBEXHLevel1X 3 7 4 3 4" xfId="26123" xr:uid="{76C5189B-6A3E-43DD-BD47-E1005D26A6F5}"/>
    <cellStyle name="SAPBEXHLevel1X 3 7 4 3 4 2" xfId="36766" xr:uid="{E0D50482-2CEB-4FF8-A5BD-48A03EDC5503}"/>
    <cellStyle name="SAPBEXHLevel1X 3 7 4 3 5" xfId="17884" xr:uid="{66E2D7C6-B612-41A6-B59A-1664C0A61AEC}"/>
    <cellStyle name="SAPBEXHLevel1X 3 7 4 3 6" xfId="30310" xr:uid="{6E8224B3-55FD-4279-AE32-5F98CBAF50BB}"/>
    <cellStyle name="SAPBEXHLevel1X 3 7 4 3 7" xfId="37064" xr:uid="{C50CFD29-4705-4126-884C-F2BFC76AECDA}"/>
    <cellStyle name="SAPBEXHLevel1X 3 7 4 3 8" xfId="13733" xr:uid="{24956967-94C6-4B8A-8096-7062F3F7BE7A}"/>
    <cellStyle name="SAPBEXHLevel1X 3 7 4 4" xfId="4873" xr:uid="{1080148A-580A-4F64-A22F-F742BB16C850}"/>
    <cellStyle name="SAPBEXHLevel1X 3 7 4 4 2" xfId="16657" xr:uid="{513AFE85-8F3F-44DF-B39F-0D7B62FF01DD}"/>
    <cellStyle name="SAPBEXHLevel1X 3 7 4 4 3" xfId="29364" xr:uid="{4054539B-9B6F-46FB-882C-55718EF1C277}"/>
    <cellStyle name="SAPBEXHLevel1X 3 7 4 5" xfId="8377" xr:uid="{4F097E9E-4323-4B68-89A1-3868B795E482}"/>
    <cellStyle name="SAPBEXHLevel1X 3 7 4 5 2" xfId="19832" xr:uid="{1BC9FCBD-CE73-43D0-9CD7-39A37B63BD77}"/>
    <cellStyle name="SAPBEXHLevel1X 3 7 4 5 3" xfId="31917" xr:uid="{AD42A214-83AE-4D44-B68B-AF02EE614CF4}"/>
    <cellStyle name="SAPBEXHLevel1X 3 7 4 6" xfId="8788" xr:uid="{8BFC4039-58C9-49E8-ACF0-3B8538862D1D}"/>
    <cellStyle name="SAPBEXHLevel1X 3 7 4 6 2" xfId="20243" xr:uid="{B75F1B6B-5958-44CD-9A4E-A6F1FC13C4EC}"/>
    <cellStyle name="SAPBEXHLevel1X 3 7 4 6 3" xfId="32328" xr:uid="{1C982F08-6732-4BBE-BF5D-BAA7D2626209}"/>
    <cellStyle name="SAPBEXHLevel1X 3 7 4 7" xfId="24932" xr:uid="{E1B44D69-B139-4B84-835F-1DAAD8C6D89F}"/>
    <cellStyle name="SAPBEXHLevel1X 3 7 4 7 2" xfId="35902" xr:uid="{3BE12A99-1D12-436A-A72B-693E1A426964}"/>
    <cellStyle name="SAPBEXHLevel1X 3 7 4 8" xfId="14773" xr:uid="{BCC490BD-172D-4987-AC0A-44AE77932E36}"/>
    <cellStyle name="SAPBEXHLevel1X 3 7 4 9" xfId="28286" xr:uid="{99DC7CC5-DD6E-4C47-ADCB-F92FD0690677}"/>
    <cellStyle name="SAPBEXHLevel1X 3 7 5" xfId="3127" xr:uid="{BD0B827B-9215-4769-B14A-919F62F056BC}"/>
    <cellStyle name="SAPBEXHLevel1X 3 7 5 10" xfId="14009" xr:uid="{7D791971-7B32-402D-8798-BB1BFA970C53}"/>
    <cellStyle name="SAPBEXHLevel1X 3 7 5 2" xfId="7777" xr:uid="{B3EE4A41-53E6-422E-9707-01952AB87DD9}"/>
    <cellStyle name="SAPBEXHLevel1X 3 7 5 2 2" xfId="10991" xr:uid="{CE47B655-0E39-45FF-A34B-995C562290FB}"/>
    <cellStyle name="SAPBEXHLevel1X 3 7 5 2 2 2" xfId="22446" xr:uid="{740B57BD-3E65-45D9-AA86-CDB60459FC62}"/>
    <cellStyle name="SAPBEXHLevel1X 3 7 5 2 2 3" xfId="34530" xr:uid="{1771357D-A460-4055-B416-539FCD77F1DB}"/>
    <cellStyle name="SAPBEXHLevel1X 3 7 5 2 3" xfId="12552" xr:uid="{B03D9FD1-43D3-4C0F-9903-ADF6AF823482}"/>
    <cellStyle name="SAPBEXHLevel1X 3 7 5 2 3 2" xfId="24007" xr:uid="{EC36F6AC-EC18-40B7-9563-0869676895CE}"/>
    <cellStyle name="SAPBEXHLevel1X 3 7 5 2 3 3" xfId="35460" xr:uid="{89E90AD0-69A9-4B8A-8B5C-B9DF5E8A1D70}"/>
    <cellStyle name="SAPBEXHLevel1X 3 7 5 2 4" xfId="27484" xr:uid="{CFBBD189-4B7A-42A9-AE32-28D68CEFEB66}"/>
    <cellStyle name="SAPBEXHLevel1X 3 7 5 2 4 2" xfId="37719" xr:uid="{5BDD57AC-44B1-4911-9F59-579BEB579584}"/>
    <cellStyle name="SAPBEXHLevel1X 3 7 5 2 5" xfId="19288" xr:uid="{88C7641E-9ED8-4F50-B981-5FB21872688B}"/>
    <cellStyle name="SAPBEXHLevel1X 3 7 5 2 6" xfId="31402" xr:uid="{0AF73B9E-83C9-4BF4-87E1-5B276D3234B7}"/>
    <cellStyle name="SAPBEXHLevel1X 3 7 5 2 7" xfId="29117" xr:uid="{338930F2-0B92-4B0C-AEE4-7F2F8F286D4D}"/>
    <cellStyle name="SAPBEXHLevel1X 3 7 5 3" xfId="6346" xr:uid="{71F78009-AC16-4D59-9D30-9E7CB1989E63}"/>
    <cellStyle name="SAPBEXHLevel1X 3 7 5 3 2" xfId="9514" xr:uid="{2CBF9926-1695-4B85-AC0A-BCBFC230675D}"/>
    <cellStyle name="SAPBEXHLevel1X 3 7 5 3 2 2" xfId="20969" xr:uid="{654503F0-2809-47BE-8021-C9275EB4949E}"/>
    <cellStyle name="SAPBEXHLevel1X 3 7 5 3 2 3" xfId="33054" xr:uid="{DDBE2E1D-BF15-4E1C-AE86-E33C931014AF}"/>
    <cellStyle name="SAPBEXHLevel1X 3 7 5 3 3" xfId="4146" xr:uid="{00C1FDC0-F0E5-4F9E-8883-B49AD88189B5}"/>
    <cellStyle name="SAPBEXHLevel1X 3 7 5 3 3 2" xfId="15931" xr:uid="{AD60F931-A5CA-4878-8539-5A94B24C4DAA}"/>
    <cellStyle name="SAPBEXHLevel1X 3 7 5 3 3 3" xfId="28976" xr:uid="{8ABF1693-90D7-4A80-A4D8-BA072AED9D52}"/>
    <cellStyle name="SAPBEXHLevel1X 3 7 5 3 4" xfId="26298" xr:uid="{25A9165D-8F20-4A6F-BCCD-CEBB03EE5EFA}"/>
    <cellStyle name="SAPBEXHLevel1X 3 7 5 3 4 2" xfId="36878" xr:uid="{1B481070-B799-4AAF-BD6F-068D74F65BD8}"/>
    <cellStyle name="SAPBEXHLevel1X 3 7 5 3 5" xfId="18063" xr:uid="{988ABD7A-2DB6-463D-9899-46EFD71C3A79}"/>
    <cellStyle name="SAPBEXHLevel1X 3 7 5 3 6" xfId="30435" xr:uid="{7B306ACB-1220-498B-BF44-E36286D2860F}"/>
    <cellStyle name="SAPBEXHLevel1X 3 7 5 3 7" xfId="28140" xr:uid="{37A4A6EC-94BE-4E1E-8132-EE9CAE79AD92}"/>
    <cellStyle name="SAPBEXHLevel1X 3 7 5 3 8" xfId="30611" xr:uid="{1A3ED0EF-F8BD-4DFE-93B5-0B8C0F0661F0}"/>
    <cellStyle name="SAPBEXHLevel1X 3 7 5 4" xfId="5020" xr:uid="{7C0C4A6C-46D3-4A58-82FC-8CB6C324399F}"/>
    <cellStyle name="SAPBEXHLevel1X 3 7 5 4 2" xfId="16804" xr:uid="{9B25479F-0A3B-41FB-86A7-337962D17C3D}"/>
    <cellStyle name="SAPBEXHLevel1X 3 7 5 4 3" xfId="29452" xr:uid="{99ECA02F-4A22-44D0-A55C-F40D7A464857}"/>
    <cellStyle name="SAPBEXHLevel1X 3 7 5 5" xfId="8485" xr:uid="{75360A84-7FDE-49F4-B39B-B69288C33BBA}"/>
    <cellStyle name="SAPBEXHLevel1X 3 7 5 5 2" xfId="19940" xr:uid="{4D99D2FA-B032-46D0-AD3B-1213B04536B8}"/>
    <cellStyle name="SAPBEXHLevel1X 3 7 5 5 3" xfId="32025" xr:uid="{58C3D55E-D68E-4C9E-80E6-A6EC3686690C}"/>
    <cellStyle name="SAPBEXHLevel1X 3 7 5 6" xfId="9256" xr:uid="{A76E3D93-9169-4461-84F7-26F91783F7B6}"/>
    <cellStyle name="SAPBEXHLevel1X 3 7 5 6 2" xfId="20711" xr:uid="{016B429A-F70E-4997-BD0A-14D1E6D7AE9A}"/>
    <cellStyle name="SAPBEXHLevel1X 3 7 5 6 3" xfId="32796" xr:uid="{785D434B-7596-4090-A1F6-1652904E5ED6}"/>
    <cellStyle name="SAPBEXHLevel1X 3 7 5 7" xfId="25079" xr:uid="{D82CD791-5A0D-425C-8A03-CB57B46403A2}"/>
    <cellStyle name="SAPBEXHLevel1X 3 7 5 7 2" xfId="35991" xr:uid="{B4CC0252-DF8F-4E1C-B683-15A820AFE5A3}"/>
    <cellStyle name="SAPBEXHLevel1X 3 7 5 8" xfId="14920" xr:uid="{7604AF83-D403-418D-85FB-C8CFF377AE6B}"/>
    <cellStyle name="SAPBEXHLevel1X 3 7 5 9" xfId="28368" xr:uid="{2C42C270-6B84-4EA9-BBFF-3E3BD0900BE6}"/>
    <cellStyle name="SAPBEXHLevel1X 3 7 6" xfId="6089" xr:uid="{CB8B99EB-6B69-40A1-8116-74E1D648D393}"/>
    <cellStyle name="SAPBEXHLevel1X 3 7 6 2" xfId="7520" xr:uid="{4C6F8155-FBF3-4B9C-906D-B76F1CA482C2}"/>
    <cellStyle name="SAPBEXHLevel1X 3 7 6 2 2" xfId="10831" xr:uid="{C456E0E7-A474-4B3A-884D-C196E72473A6}"/>
    <cellStyle name="SAPBEXHLevel1X 3 7 6 2 2 2" xfId="22286" xr:uid="{B20D97A2-25A2-4059-82D9-5E68AD4D9F80}"/>
    <cellStyle name="SAPBEXHLevel1X 3 7 6 2 2 3" xfId="34370" xr:uid="{30E9C4F0-5D40-46D1-9BC4-5A7B30D7F625}"/>
    <cellStyle name="SAPBEXHLevel1X 3 7 6 2 3" xfId="12304" xr:uid="{B292B5AA-CEF4-4000-810A-17032FA6C53F}"/>
    <cellStyle name="SAPBEXHLevel1X 3 7 6 2 3 2" xfId="23759" xr:uid="{9BC7CAD8-EE39-4041-BDBA-BF3856A3E415}"/>
    <cellStyle name="SAPBEXHLevel1X 3 7 6 2 3 3" xfId="35274" xr:uid="{078DB13C-399F-4544-A7C9-448520B88739}"/>
    <cellStyle name="SAPBEXHLevel1X 3 7 6 2 4" xfId="27236" xr:uid="{0CC63A07-B48A-4E4A-815B-3701C310C48A}"/>
    <cellStyle name="SAPBEXHLevel1X 3 7 6 2 4 2" xfId="37535" xr:uid="{C7347B22-3CD1-4AD5-B733-AF70E6E8F5DA}"/>
    <cellStyle name="SAPBEXHLevel1X 3 7 6 2 5" xfId="19038" xr:uid="{7D29B0B2-CAF2-43B6-A9F9-D913640BC545}"/>
    <cellStyle name="SAPBEXHLevel1X 3 7 6 2 6" xfId="31207" xr:uid="{0810A5B8-4437-483C-9932-56F61F03DC21}"/>
    <cellStyle name="SAPBEXHLevel1X 3 7 6 2 7" xfId="37478" xr:uid="{A14B8400-5B1E-4B46-B650-DED53E92F54D}"/>
    <cellStyle name="SAPBEXHLevel1X 3 7 6 3" xfId="9305" xr:uid="{D11BC8E4-4B61-4C43-B2FF-86C61FA4A74C}"/>
    <cellStyle name="SAPBEXHLevel1X 3 7 6 3 2" xfId="20760" xr:uid="{0B363192-941A-4126-9335-A402B30D38D5}"/>
    <cellStyle name="SAPBEXHLevel1X 3 7 6 3 3" xfId="32845" xr:uid="{F83BBFAD-140C-4FAF-9785-3AE29637A898}"/>
    <cellStyle name="SAPBEXHLevel1X 3 7 6 4" xfId="4106" xr:uid="{3EE4633B-D78A-489A-BFA8-305EF96FD63F}"/>
    <cellStyle name="SAPBEXHLevel1X 3 7 6 4 2" xfId="15891" xr:uid="{444B0E4C-4D41-485D-AA7B-C3664AD9A973}"/>
    <cellStyle name="SAPBEXHLevel1X 3 7 6 4 3" xfId="28936" xr:uid="{16F0032A-AFEB-462B-AAA6-240710875D08}"/>
    <cellStyle name="SAPBEXHLevel1X 3 7 6 5" xfId="26050" xr:uid="{F40E2832-A7BC-4747-BEF0-BB021F365CA9}"/>
    <cellStyle name="SAPBEXHLevel1X 3 7 6 5 2" xfId="36693" xr:uid="{6E7A73C0-4DA2-4152-A994-B529C3306907}"/>
    <cellStyle name="SAPBEXHLevel1X 3 7 6 6" xfId="17811" xr:uid="{71D30E88-87D5-4C3E-9754-3B42E9A1D085}"/>
    <cellStyle name="SAPBEXHLevel1X 3 7 6 7" xfId="30237" xr:uid="{18C20C32-2953-4E34-B8C2-E5D3D5CFCFCE}"/>
    <cellStyle name="SAPBEXHLevel1X 3 7 6 8" xfId="28511" xr:uid="{43004059-B96B-4B4F-85E5-B98480BDB87C}"/>
    <cellStyle name="SAPBEXHLevel1X 3 7 7" xfId="6738" xr:uid="{C74D7EB1-4B17-4742-8904-AFD533F80A12}"/>
    <cellStyle name="SAPBEXHLevel1X 3 7 7 2" xfId="10452" xr:uid="{6590C84E-6A8C-4BBD-AE2D-C0D483447B1D}"/>
    <cellStyle name="SAPBEXHLevel1X 3 7 7 2 2" xfId="21907" xr:uid="{FF4E1AD8-BDF9-4C20-8708-B4A3EA2827CE}"/>
    <cellStyle name="SAPBEXHLevel1X 3 7 7 2 3" xfId="33991" xr:uid="{A32C7BF4-4E60-4CA5-A056-B2C406F8DB4D}"/>
    <cellStyle name="SAPBEXHLevel1X 3 7 7 3" xfId="11633" xr:uid="{2D2DF735-753B-49F9-81FB-556404841E7C}"/>
    <cellStyle name="SAPBEXHLevel1X 3 7 7 3 2" xfId="23088" xr:uid="{6F07ED65-5B4B-438B-AF54-880FB8BA20DE}"/>
    <cellStyle name="SAPBEXHLevel1X 3 7 7 3 3" xfId="34818" xr:uid="{3EA948B4-854B-4BEC-83A6-3BBFB82A76E3}"/>
    <cellStyle name="SAPBEXHLevel1X 3 7 7 4" xfId="26498" xr:uid="{6147BDF0-ED40-4292-93CD-ADD9F5CD572F}"/>
    <cellStyle name="SAPBEXHLevel1X 3 7 7 4 2" xfId="37008" xr:uid="{8FD62242-E4BA-4096-B183-FB79D84A2B32}"/>
    <cellStyle name="SAPBEXHLevel1X 3 7 7 5" xfId="18325" xr:uid="{921F08D6-C07D-4189-B48C-9D18831DF1A5}"/>
    <cellStyle name="SAPBEXHLevel1X 3 7 7 6" xfId="30656" xr:uid="{2390BC1A-D5ED-46E9-892E-4275E1202CE1}"/>
    <cellStyle name="SAPBEXHLevel1X 3 7 7 7" xfId="28715" xr:uid="{65A1A1BC-27B1-4892-8EF6-0045E7A375D1}"/>
    <cellStyle name="SAPBEXHLevel1X 3 7 8" xfId="5518" xr:uid="{DDE21F4F-FE07-42C7-AAEB-AF60EBC3DA36}"/>
    <cellStyle name="SAPBEXHLevel1X 3 7 8 2" xfId="8849" xr:uid="{AF3BA02F-A2BE-4FA1-A04C-D658910AB183}"/>
    <cellStyle name="SAPBEXHLevel1X 3 7 8 2 2" xfId="20304" xr:uid="{CE560D58-9220-4043-B217-FE97DF5FFA14}"/>
    <cellStyle name="SAPBEXHLevel1X 3 7 8 2 3" xfId="32389" xr:uid="{9D2D5203-8C8D-4945-8817-DD5B5A24322D}"/>
    <cellStyle name="SAPBEXHLevel1X 3 7 8 3" xfId="9736" xr:uid="{5435652F-0EF2-4A73-922A-10D4233982FD}"/>
    <cellStyle name="SAPBEXHLevel1X 3 7 8 3 2" xfId="21191" xr:uid="{027EAC7F-EAE1-4D64-B372-781A308753F7}"/>
    <cellStyle name="SAPBEXHLevel1X 3 7 8 3 3" xfId="33276" xr:uid="{3968486C-5A2D-4A6D-BE19-E247BF83135A}"/>
    <cellStyle name="SAPBEXHLevel1X 3 7 8 4" xfId="25577" xr:uid="{C0E600FE-B948-4265-80C3-C5FFA4D1F071}"/>
    <cellStyle name="SAPBEXHLevel1X 3 7 8 4 2" xfId="36362" xr:uid="{D2DD1391-95C1-41B0-A8D6-92D892D352F1}"/>
    <cellStyle name="SAPBEXHLevel1X 3 7 8 5" xfId="17302" xr:uid="{3F9BC18F-FC85-4A0C-9B89-69F728A19D72}"/>
    <cellStyle name="SAPBEXHLevel1X 3 7 8 6" xfId="29818" xr:uid="{D73AE08E-B076-4B1E-81E3-A663BA128DDD}"/>
    <cellStyle name="SAPBEXHLevel1X 3 7 8 7" xfId="35560" xr:uid="{9C2B2A6B-0A0A-48BF-9727-DD89570DF5A0}"/>
    <cellStyle name="SAPBEXHLevel1X 3 7 8 8" xfId="30616" xr:uid="{C2F7C5E9-5566-43A4-8675-C9875F495EAE}"/>
    <cellStyle name="SAPBEXHLevel1X 3 7 9" xfId="4238" xr:uid="{8A085B96-B7B7-4E22-8A99-7F3DD00058B6}"/>
    <cellStyle name="SAPBEXHLevel1X 3 7 9 2" xfId="16023" xr:uid="{003F1811-17F6-428A-BE6C-F503896B55E4}"/>
    <cellStyle name="SAPBEXHLevel1X 3 7 9 3" xfId="29068" xr:uid="{D51BA359-DB67-4E69-A3B5-A275EC5B9A87}"/>
    <cellStyle name="SAPBEXHLevel1X 3 8" xfId="2303" xr:uid="{584DDCAD-D3AF-419F-A849-A00BAA9DD846}"/>
    <cellStyle name="SAPBEXHLevel1X 3 8 10" xfId="4002" xr:uid="{20F88279-81C9-4577-9B4D-4BDFBF58F7C0}"/>
    <cellStyle name="SAPBEXHLevel1X 3 8 10 2" xfId="15788" xr:uid="{A1F1E17F-9B05-437E-A80D-399F1A4DF067}"/>
    <cellStyle name="SAPBEXHLevel1X 3 8 10 3" xfId="28833" xr:uid="{74F1D7EF-F036-4AAE-A2C9-3ABC3BC13AA2}"/>
    <cellStyle name="SAPBEXHLevel1X 3 8 11" xfId="24322" xr:uid="{F7F34A2A-1093-465C-AE20-264A642921BF}"/>
    <cellStyle name="SAPBEXHLevel1X 3 8 11 2" xfId="35627" xr:uid="{A2970D59-881E-4E78-A1D8-9386CA0FF759}"/>
    <cellStyle name="SAPBEXHLevel1X 3 8 12" xfId="14137" xr:uid="{69D8CC26-E8BE-420B-9819-65DE311F4A5B}"/>
    <cellStyle name="SAPBEXHLevel1X 3 8 13" xfId="28000" xr:uid="{9C035997-3E5A-477F-8B46-E05508F420E2}"/>
    <cellStyle name="SAPBEXHLevel1X 3 8 2" xfId="2922" xr:uid="{AC0405C0-C048-44DE-9E05-25E83ED8464B}"/>
    <cellStyle name="SAPBEXHLevel1X 3 8 2 10" xfId="29699" xr:uid="{47D796DA-308A-422C-B1C5-2E6C70B6931E}"/>
    <cellStyle name="SAPBEXHLevel1X 3 8 2 2" xfId="7226" xr:uid="{2CEEFCF8-B750-48D7-A914-F90D1F693E67}"/>
    <cellStyle name="SAPBEXHLevel1X 3 8 2 2 2" xfId="10629" xr:uid="{CF9171DB-67FA-45DE-8764-52EEEE574AF1}"/>
    <cellStyle name="SAPBEXHLevel1X 3 8 2 2 2 2" xfId="22084" xr:uid="{C3E583A1-249C-4EF3-B45C-8B548C99BC40}"/>
    <cellStyle name="SAPBEXHLevel1X 3 8 2 2 2 3" xfId="34168" xr:uid="{6040F796-9D37-4FC1-89BE-EFDE4F7FC1F3}"/>
    <cellStyle name="SAPBEXHLevel1X 3 8 2 2 3" xfId="12025" xr:uid="{461F5F73-AF46-4929-B809-47DB7AC90FDF}"/>
    <cellStyle name="SAPBEXHLevel1X 3 8 2 2 3 2" xfId="23480" xr:uid="{B044D77F-639D-49EF-8F43-6B89A6A76D2D}"/>
    <cellStyle name="SAPBEXHLevel1X 3 8 2 2 3 3" xfId="35066" xr:uid="{594E6357-7AEF-43C6-B3DF-7302640569B8}"/>
    <cellStyle name="SAPBEXHLevel1X 3 8 2 2 4" xfId="26942" xr:uid="{E716DA4F-3EBD-4E0F-B3AA-ACA0A1E65CA8}"/>
    <cellStyle name="SAPBEXHLevel1X 3 8 2 2 4 2" xfId="37313" xr:uid="{99AE8247-FD61-457C-9EA6-E98D15F137B0}"/>
    <cellStyle name="SAPBEXHLevel1X 3 8 2 2 5" xfId="18754" xr:uid="{93FC558D-E408-486B-B023-6EFF4CA7D2C4}"/>
    <cellStyle name="SAPBEXHLevel1X 3 8 2 2 6" xfId="30985" xr:uid="{B3E9E891-04A0-498B-8728-CF92FD05D40F}"/>
    <cellStyle name="SAPBEXHLevel1X 3 8 2 2 7" xfId="13999" xr:uid="{E253ABFB-10E2-4798-95F5-886D74567E55}"/>
    <cellStyle name="SAPBEXHLevel1X 3 8 2 3" xfId="5793" xr:uid="{8BF68F13-F3A8-49AA-8307-4C7D1D180FD2}"/>
    <cellStyle name="SAPBEXHLevel1X 3 8 2 3 2" xfId="9055" xr:uid="{767D9DB7-0F40-4500-9638-9ABDDED09F46}"/>
    <cellStyle name="SAPBEXHLevel1X 3 8 2 3 2 2" xfId="20510" xr:uid="{4ABB71F0-34AC-4FA0-9A45-8D2C556365F9}"/>
    <cellStyle name="SAPBEXHLevel1X 3 8 2 3 2 3" xfId="32595" xr:uid="{BDA9A1BA-7F04-43FA-8D1B-55DA09D7ECE5}"/>
    <cellStyle name="SAPBEXHLevel1X 3 8 2 3 3" xfId="4090" xr:uid="{AA7FB662-3C15-4477-9AD9-218998EDFA6D}"/>
    <cellStyle name="SAPBEXHLevel1X 3 8 2 3 3 2" xfId="15875" xr:uid="{B7A6F883-00D4-43AB-9587-CD15BBC605C9}"/>
    <cellStyle name="SAPBEXHLevel1X 3 8 2 3 3 3" xfId="28920" xr:uid="{5B6DCA43-8644-4C77-8099-751A9B543B33}"/>
    <cellStyle name="SAPBEXHLevel1X 3 8 2 3 4" xfId="25771" xr:uid="{9A6FBCE5-E9F0-4F0E-82F3-29C434A671EF}"/>
    <cellStyle name="SAPBEXHLevel1X 3 8 2 3 4 2" xfId="36487" xr:uid="{696E5914-2710-4718-9E02-90086C3DDE20}"/>
    <cellStyle name="SAPBEXHLevel1X 3 8 2 3 5" xfId="17528" xr:uid="{71F0781E-38DA-4361-A5A6-46FC2AF3E2A9}"/>
    <cellStyle name="SAPBEXHLevel1X 3 8 2 3 6" xfId="30013" xr:uid="{3334C69C-FB11-40A3-93BF-F884CD8BB570}"/>
    <cellStyle name="SAPBEXHLevel1X 3 8 2 3 7" xfId="29897" xr:uid="{06B922D5-1053-44A6-BE3C-E9AFDE9EDE52}"/>
    <cellStyle name="SAPBEXHLevel1X 3 8 2 3 8" xfId="29233" xr:uid="{4B167039-1301-42A3-BEFB-BAEED98D1E74}"/>
    <cellStyle name="SAPBEXHLevel1X 3 8 2 4" xfId="4815" xr:uid="{B31FE920-409D-42E8-AECF-9E50F72EE27E}"/>
    <cellStyle name="SAPBEXHLevel1X 3 8 2 4 2" xfId="16599" xr:uid="{8A0E7BCE-8917-40C5-9A01-608EF164EC6E}"/>
    <cellStyle name="SAPBEXHLevel1X 3 8 2 4 3" xfId="29306" xr:uid="{D8348EE3-A944-49B1-8833-8B2EA96C20D9}"/>
    <cellStyle name="SAPBEXHLevel1X 3 8 2 5" xfId="8319" xr:uid="{FD9CAD40-7763-4F93-A97E-B082015BDEEA}"/>
    <cellStyle name="SAPBEXHLevel1X 3 8 2 5 2" xfId="19774" xr:uid="{907DD27C-73C8-4733-9CA6-97ACDBC9631D}"/>
    <cellStyle name="SAPBEXHLevel1X 3 8 2 5 3" xfId="31859" xr:uid="{1370B0BF-892C-4294-8796-60E71B62D8B1}"/>
    <cellStyle name="SAPBEXHLevel1X 3 8 2 6" xfId="10057" xr:uid="{646EC2D1-45C1-4453-9ABB-C3A02599ADDF}"/>
    <cellStyle name="SAPBEXHLevel1X 3 8 2 6 2" xfId="21512" xr:uid="{3E9C67E9-3FFB-4391-9E50-1821ECA89FB7}"/>
    <cellStyle name="SAPBEXHLevel1X 3 8 2 6 3" xfId="33596" xr:uid="{F1F606DF-AD73-4C58-9C23-FD9261EF2E6B}"/>
    <cellStyle name="SAPBEXHLevel1X 3 8 2 7" xfId="24874" xr:uid="{261ECA67-4A18-4CD1-8B4B-C4F4B7DBAEC9}"/>
    <cellStyle name="SAPBEXHLevel1X 3 8 2 7 2" xfId="35844" xr:uid="{05109BA1-66C0-4DA0-BCA8-60131DEA1EFB}"/>
    <cellStyle name="SAPBEXHLevel1X 3 8 2 8" xfId="14715" xr:uid="{65F2A2E8-B8FB-4F61-8C00-CC5166CF64E8}"/>
    <cellStyle name="SAPBEXHLevel1X 3 8 2 9" xfId="28228" xr:uid="{6A19A828-A668-41D6-83FE-88BD262659A7}"/>
    <cellStyle name="SAPBEXHLevel1X 3 8 3" xfId="3174" xr:uid="{41198AFC-58C0-4D22-A1F9-1D1C8EB8C522}"/>
    <cellStyle name="SAPBEXHLevel1X 3 8 3 10" xfId="30693" xr:uid="{41D96FF7-07BB-4AE3-9860-9892B05EBEF5}"/>
    <cellStyle name="SAPBEXHLevel1X 3 8 3 2" xfId="7337" xr:uid="{536F4CF4-1E83-4748-AEE8-66FE4BA1995B}"/>
    <cellStyle name="SAPBEXHLevel1X 3 8 3 2 2" xfId="10737" xr:uid="{E5B0EBCE-FA6C-475F-A98D-822CBB01B230}"/>
    <cellStyle name="SAPBEXHLevel1X 3 8 3 2 2 2" xfId="22192" xr:uid="{104D01C9-CF8D-4D08-84B5-C49BF2E9E249}"/>
    <cellStyle name="SAPBEXHLevel1X 3 8 3 2 2 3" xfId="34276" xr:uid="{307EC64E-9FAF-4258-B204-D9BD6246B6C7}"/>
    <cellStyle name="SAPBEXHLevel1X 3 8 3 2 3" xfId="12121" xr:uid="{D52C25B1-FED3-4198-9082-5BEF681D6275}"/>
    <cellStyle name="SAPBEXHLevel1X 3 8 3 2 3 2" xfId="23576" xr:uid="{40E4E1A3-CB10-46E2-A4DC-7D13F7F36959}"/>
    <cellStyle name="SAPBEXHLevel1X 3 8 3 2 3 3" xfId="35160" xr:uid="{0A4FA7E2-C0FE-4E30-B4BB-F41A90136729}"/>
    <cellStyle name="SAPBEXHLevel1X 3 8 3 2 4" xfId="27053" xr:uid="{9DD314C8-D99C-41DE-B77D-EDD85C9B6CBA}"/>
    <cellStyle name="SAPBEXHLevel1X 3 8 3 2 4 2" xfId="37422" xr:uid="{FAE7EDDC-DB88-4510-B034-A41692754CE3}"/>
    <cellStyle name="SAPBEXHLevel1X 3 8 3 2 5" xfId="18855" xr:uid="{F81212A8-8291-47C0-988C-9BF0D1A9D7F4}"/>
    <cellStyle name="SAPBEXHLevel1X 3 8 3 2 6" xfId="31094" xr:uid="{48F44CDA-A7C1-4847-9D00-013DC62DCA79}"/>
    <cellStyle name="SAPBEXHLevel1X 3 8 3 2 7" xfId="14004" xr:uid="{39BB15E4-A6DD-4700-AC96-8888531B940F}"/>
    <cellStyle name="SAPBEXHLevel1X 3 8 3 3" xfId="5905" xr:uid="{32273014-B59D-4FAE-8EBF-D49454CF7086}"/>
    <cellStyle name="SAPBEXHLevel1X 3 8 3 3 2" xfId="9165" xr:uid="{B18BC9E2-13E2-4B7F-A5F0-7853C81C43F7}"/>
    <cellStyle name="SAPBEXHLevel1X 3 8 3 3 2 2" xfId="20620" xr:uid="{263B69E0-9B88-4CED-BFA2-FD036E075C20}"/>
    <cellStyle name="SAPBEXHLevel1X 3 8 3 3 2 3" xfId="32705" xr:uid="{3526443C-6F19-482F-A8DB-D40F998085C6}"/>
    <cellStyle name="SAPBEXHLevel1X 3 8 3 3 3" xfId="10135" xr:uid="{8BBA202B-81B2-450C-9EEB-B98BCF1B9366}"/>
    <cellStyle name="SAPBEXHLevel1X 3 8 3 3 3 2" xfId="21590" xr:uid="{C82CD09C-1065-4E5E-B888-C1C74E1DAD49}"/>
    <cellStyle name="SAPBEXHLevel1X 3 8 3 3 3 3" xfId="33674" xr:uid="{34D78A55-E96A-4627-9038-5F6641D7A110}"/>
    <cellStyle name="SAPBEXHLevel1X 3 8 3 3 4" xfId="25867" xr:uid="{D2B8D9F9-5870-4AA4-A869-42322925F2D1}"/>
    <cellStyle name="SAPBEXHLevel1X 3 8 3 3 4 2" xfId="36582" xr:uid="{06A04EDA-2874-41C8-A212-9B82DAD89BA9}"/>
    <cellStyle name="SAPBEXHLevel1X 3 8 3 3 5" xfId="17628" xr:uid="{E6FF1C36-6E93-4EF9-A849-D0131440B010}"/>
    <cellStyle name="SAPBEXHLevel1X 3 8 3 3 6" xfId="30123" xr:uid="{2919A7E9-8516-457D-8C7B-88153B1C0D61}"/>
    <cellStyle name="SAPBEXHLevel1X 3 8 3 3 7" xfId="29169" xr:uid="{37E2A776-4905-432E-B36D-525283E26F5F}"/>
    <cellStyle name="SAPBEXHLevel1X 3 8 3 3 8" xfId="29218" xr:uid="{E398EDC9-0D23-4267-85D6-49FC86049479}"/>
    <cellStyle name="SAPBEXHLevel1X 3 8 3 4" xfId="5067" xr:uid="{7B85B330-FD2B-4574-B071-3DA3F5C1173E}"/>
    <cellStyle name="SAPBEXHLevel1X 3 8 3 4 2" xfId="16851" xr:uid="{36D07A31-A2D7-44A1-9494-14286379BFC3}"/>
    <cellStyle name="SAPBEXHLevel1X 3 8 3 4 3" xfId="29499" xr:uid="{FF092CE4-226B-4165-A8A5-8F00F1796CF0}"/>
    <cellStyle name="SAPBEXHLevel1X 3 8 3 5" xfId="8532" xr:uid="{C21E2AF1-2BC8-4C17-941F-1CA86F36F8D6}"/>
    <cellStyle name="SAPBEXHLevel1X 3 8 3 5 2" xfId="19987" xr:uid="{E5721147-BAA9-4B2A-989B-88222FD3D38D}"/>
    <cellStyle name="SAPBEXHLevel1X 3 8 3 5 3" xfId="32072" xr:uid="{96F953EE-2407-47E4-8670-25DC4EABA8B2}"/>
    <cellStyle name="SAPBEXHLevel1X 3 8 3 6" xfId="9254" xr:uid="{EFF7DA3E-4A22-49E1-8100-F3794D488E51}"/>
    <cellStyle name="SAPBEXHLevel1X 3 8 3 6 2" xfId="20709" xr:uid="{6A750803-788D-4751-9CD8-0D1B5E2E8CAB}"/>
    <cellStyle name="SAPBEXHLevel1X 3 8 3 6 3" xfId="32794" xr:uid="{43126141-EA9D-4051-A547-62B0D1E657E7}"/>
    <cellStyle name="SAPBEXHLevel1X 3 8 3 7" xfId="25126" xr:uid="{460987B3-6CAE-47BB-9A0D-E04467E0EB84}"/>
    <cellStyle name="SAPBEXHLevel1X 3 8 3 7 2" xfId="36038" xr:uid="{4F7B126E-F3CA-4486-9205-464D134EA9E5}"/>
    <cellStyle name="SAPBEXHLevel1X 3 8 3 8" xfId="14967" xr:uid="{15CAFD20-684E-4A1E-84F0-563DAD01FBA8}"/>
    <cellStyle name="SAPBEXHLevel1X 3 8 3 9" xfId="28415" xr:uid="{D324492F-49F5-4D85-B0E9-0FBF23C6D530}"/>
    <cellStyle name="SAPBEXHLevel1X 3 8 4" xfId="3231" xr:uid="{6A04F5A6-AA79-4098-99FD-E9B4FA648ABA}"/>
    <cellStyle name="SAPBEXHLevel1X 3 8 4 10" xfId="27831" xr:uid="{D736F664-7B14-417D-B143-18EA92804B79}"/>
    <cellStyle name="SAPBEXHLevel1X 3 8 4 2" xfId="7594" xr:uid="{FC99AE17-3E4B-42B2-8AFE-0764B93CFF21}"/>
    <cellStyle name="SAPBEXHLevel1X 3 8 4 2 2" xfId="10905" xr:uid="{81D3CD9F-FEB9-412D-A14F-028B12BFB6A9}"/>
    <cellStyle name="SAPBEXHLevel1X 3 8 4 2 2 2" xfId="22360" xr:uid="{65462FBA-05C8-4263-809C-6519E239B407}"/>
    <cellStyle name="SAPBEXHLevel1X 3 8 4 2 2 3" xfId="34444" xr:uid="{4E51D7B9-1F10-46C7-A764-BD1E5F989CEC}"/>
    <cellStyle name="SAPBEXHLevel1X 3 8 4 2 3" xfId="12378" xr:uid="{FF56267F-7B94-4052-B149-7D446EB1A92A}"/>
    <cellStyle name="SAPBEXHLevel1X 3 8 4 2 3 2" xfId="23833" xr:uid="{CA1FF1A6-ECC9-4536-89A4-5112EC23DE41}"/>
    <cellStyle name="SAPBEXHLevel1X 3 8 4 2 3 3" xfId="35348" xr:uid="{3F8BEAE1-BDF8-4F31-9430-BE1184C18A3B}"/>
    <cellStyle name="SAPBEXHLevel1X 3 8 4 2 4" xfId="27310" xr:uid="{82D5C39A-383D-44BD-84D0-B8A79AD398B5}"/>
    <cellStyle name="SAPBEXHLevel1X 3 8 4 2 4 2" xfId="37609" xr:uid="{DE34A007-A8A0-408E-BD77-218885563187}"/>
    <cellStyle name="SAPBEXHLevel1X 3 8 4 2 5" xfId="19112" xr:uid="{7ADBC9CF-433F-47AA-909F-79F0C22DDABA}"/>
    <cellStyle name="SAPBEXHLevel1X 3 8 4 2 6" xfId="31281" xr:uid="{749B437C-AA4A-4CE9-BC62-547BD2592175}"/>
    <cellStyle name="SAPBEXHLevel1X 3 8 4 2 7" xfId="29228" xr:uid="{E3B6760F-0012-4B13-BE80-C20E0BB6CA8D}"/>
    <cellStyle name="SAPBEXHLevel1X 3 8 4 3" xfId="6163" xr:uid="{DD195352-700B-4E50-90A2-954975A406FC}"/>
    <cellStyle name="SAPBEXHLevel1X 3 8 4 3 2" xfId="9379" xr:uid="{9ED06E01-EE27-40C2-93FF-CE5B21426509}"/>
    <cellStyle name="SAPBEXHLevel1X 3 8 4 3 2 2" xfId="20834" xr:uid="{DEA4ACCC-912F-4BD3-8607-B33AA1CE5AFD}"/>
    <cellStyle name="SAPBEXHLevel1X 3 8 4 3 2 3" xfId="32919" xr:uid="{3ACE10D5-0A7C-46C1-809B-1D53ACDF5B2E}"/>
    <cellStyle name="SAPBEXHLevel1X 3 8 4 3 3" xfId="10329" xr:uid="{2DDA231F-5F8F-4DC7-9604-46F1DDE10BE4}"/>
    <cellStyle name="SAPBEXHLevel1X 3 8 4 3 3 2" xfId="21784" xr:uid="{A281C2C4-0880-4364-BC8C-FACB5E5139B8}"/>
    <cellStyle name="SAPBEXHLevel1X 3 8 4 3 3 3" xfId="33868" xr:uid="{C8E7176A-0B8F-42DE-89E5-42773F71853D}"/>
    <cellStyle name="SAPBEXHLevel1X 3 8 4 3 4" xfId="26124" xr:uid="{0B8EDAA2-95E8-4DC6-8136-5174B2FABA08}"/>
    <cellStyle name="SAPBEXHLevel1X 3 8 4 3 4 2" xfId="36767" xr:uid="{90A5E41F-1FE8-42CA-BF0D-E3A6B459F81D}"/>
    <cellStyle name="SAPBEXHLevel1X 3 8 4 3 5" xfId="17885" xr:uid="{66400E44-E799-44E0-BA2A-46D7F4E0AF8A}"/>
    <cellStyle name="SAPBEXHLevel1X 3 8 4 3 6" xfId="30311" xr:uid="{3E6FEE36-35AF-454C-A3C4-F6DEC77FC39C}"/>
    <cellStyle name="SAPBEXHLevel1X 3 8 4 3 7" xfId="30728" xr:uid="{FC782216-2744-4612-A235-9C8813382674}"/>
    <cellStyle name="SAPBEXHLevel1X 3 8 4 3 8" xfId="31449" xr:uid="{5E2423F0-50FD-47DA-8EDE-74AA23BEFC71}"/>
    <cellStyle name="SAPBEXHLevel1X 3 8 4 4" xfId="5123" xr:uid="{8783D141-1E7C-4A9A-A83B-E5BADF23816C}"/>
    <cellStyle name="SAPBEXHLevel1X 3 8 4 4 2" xfId="16907" xr:uid="{812F71F3-7A62-4AF7-9FDC-952D16E5B3C9}"/>
    <cellStyle name="SAPBEXHLevel1X 3 8 4 4 3" xfId="29555" xr:uid="{77A89976-3A61-489B-882C-976B23C21054}"/>
    <cellStyle name="SAPBEXHLevel1X 3 8 4 5" xfId="8588" xr:uid="{BE33004A-CA28-451D-9B6B-27E1E228AEF5}"/>
    <cellStyle name="SAPBEXHLevel1X 3 8 4 5 2" xfId="20043" xr:uid="{3487C9FC-DAE2-4710-AEFF-7F56917C018B}"/>
    <cellStyle name="SAPBEXHLevel1X 3 8 4 5 3" xfId="32128" xr:uid="{548EC02B-5B0E-4033-AE04-2923B2C35EF4}"/>
    <cellStyle name="SAPBEXHLevel1X 3 8 4 6" xfId="8197" xr:uid="{727CC17B-57B2-4456-9A93-0FA7A605B227}"/>
    <cellStyle name="SAPBEXHLevel1X 3 8 4 6 2" xfId="19652" xr:uid="{E70325AC-61F6-4082-9272-56C6299F2F52}"/>
    <cellStyle name="SAPBEXHLevel1X 3 8 4 6 3" xfId="31737" xr:uid="{4002E382-DAA9-47E5-B542-8374E9CA3C55}"/>
    <cellStyle name="SAPBEXHLevel1X 3 8 4 7" xfId="25182" xr:uid="{3B3C860D-7897-49B4-AEAC-6CE62E5B36B9}"/>
    <cellStyle name="SAPBEXHLevel1X 3 8 4 7 2" xfId="36094" xr:uid="{5DB4903B-CF73-460C-8FB1-7B2B1D1819C9}"/>
    <cellStyle name="SAPBEXHLevel1X 3 8 4 8" xfId="15023" xr:uid="{AACF0F35-4743-4277-8297-9BA023E6C013}"/>
    <cellStyle name="SAPBEXHLevel1X 3 8 4 9" xfId="28471" xr:uid="{B0B7D9E2-1D87-4662-AA85-D1C65648CD48}"/>
    <cellStyle name="SAPBEXHLevel1X 3 8 5" xfId="3128" xr:uid="{B655D3CF-AFAB-429F-B38E-8E5F78CCAD8D}"/>
    <cellStyle name="SAPBEXHLevel1X 3 8 5 10" xfId="28608" xr:uid="{FDD2965A-12CD-447F-960F-0D57CE89C019}"/>
    <cellStyle name="SAPBEXHLevel1X 3 8 5 2" xfId="7778" xr:uid="{6E6FCCC1-0390-4713-9EC6-0EE57E7DA06B}"/>
    <cellStyle name="SAPBEXHLevel1X 3 8 5 2 2" xfId="10992" xr:uid="{5F064415-AC9E-40C1-960E-7ECC406889A5}"/>
    <cellStyle name="SAPBEXHLevel1X 3 8 5 2 2 2" xfId="22447" xr:uid="{735361AB-61BA-49A8-9124-2562B70CD193}"/>
    <cellStyle name="SAPBEXHLevel1X 3 8 5 2 2 3" xfId="34531" xr:uid="{7F32F68C-CA18-43EA-95C6-BDE44A1AC046}"/>
    <cellStyle name="SAPBEXHLevel1X 3 8 5 2 3" xfId="12553" xr:uid="{1E4B5C58-02AF-4A66-A5C8-BAD1B23269A7}"/>
    <cellStyle name="SAPBEXHLevel1X 3 8 5 2 3 2" xfId="24008" xr:uid="{888AA2E6-E80A-4F7C-9A4A-5E8B81E205A2}"/>
    <cellStyle name="SAPBEXHLevel1X 3 8 5 2 3 3" xfId="35461" xr:uid="{81DF2283-95E5-48FA-A50A-45CD517336B2}"/>
    <cellStyle name="SAPBEXHLevel1X 3 8 5 2 4" xfId="27485" xr:uid="{63C170C2-9076-41A3-BD6F-EBEABB6F8712}"/>
    <cellStyle name="SAPBEXHLevel1X 3 8 5 2 4 2" xfId="37720" xr:uid="{4FABBBC7-3193-4363-9B53-C86D44F18EF0}"/>
    <cellStyle name="SAPBEXHLevel1X 3 8 5 2 5" xfId="19289" xr:uid="{9BDAACAA-C854-4432-B29A-399D8EF3BABB}"/>
    <cellStyle name="SAPBEXHLevel1X 3 8 5 2 6" xfId="31403" xr:uid="{6C12252B-9F4D-4096-A8F6-93DA69EC5BF2}"/>
    <cellStyle name="SAPBEXHLevel1X 3 8 5 2 7" xfId="36409" xr:uid="{637A43AD-0A52-401C-80DF-61F7F913BE1D}"/>
    <cellStyle name="SAPBEXHLevel1X 3 8 5 3" xfId="6347" xr:uid="{B54AB2E5-947A-4190-AEAB-4CF5785CBD80}"/>
    <cellStyle name="SAPBEXHLevel1X 3 8 5 3 2" xfId="9515" xr:uid="{20DDB4E5-877F-448D-8D1D-89882F0B5A81}"/>
    <cellStyle name="SAPBEXHLevel1X 3 8 5 3 2 2" xfId="20970" xr:uid="{8B3F34A5-07E3-49A8-B009-652E0D68E4F4}"/>
    <cellStyle name="SAPBEXHLevel1X 3 8 5 3 2 3" xfId="33055" xr:uid="{71A6FCE7-0ECF-417B-A432-8828F1503FE6}"/>
    <cellStyle name="SAPBEXHLevel1X 3 8 5 3 3" xfId="4147" xr:uid="{713B57CB-B684-4834-93BE-179356B355B3}"/>
    <cellStyle name="SAPBEXHLevel1X 3 8 5 3 3 2" xfId="15932" xr:uid="{13085EAD-9AE7-402F-84D1-B8FA68ACC492}"/>
    <cellStyle name="SAPBEXHLevel1X 3 8 5 3 3 3" xfId="28977" xr:uid="{4FDCE3BD-5CBF-4262-9757-8C1C789D9C6C}"/>
    <cellStyle name="SAPBEXHLevel1X 3 8 5 3 4" xfId="26299" xr:uid="{41C925F8-C3AE-493C-9620-1BC884AA121F}"/>
    <cellStyle name="SAPBEXHLevel1X 3 8 5 3 4 2" xfId="36879" xr:uid="{9B05F744-9924-465C-B251-D69826C5798E}"/>
    <cellStyle name="SAPBEXHLevel1X 3 8 5 3 5" xfId="18064" xr:uid="{D935FC9A-9B46-4A1A-A1C6-426ED5ED6348}"/>
    <cellStyle name="SAPBEXHLevel1X 3 8 5 3 6" xfId="30436" xr:uid="{3F5E1907-BD93-4B53-B10D-7069C401C6C9}"/>
    <cellStyle name="SAPBEXHLevel1X 3 8 5 3 7" xfId="35679" xr:uid="{56BE8862-48C3-4209-B3B1-365B3D5DE916}"/>
    <cellStyle name="SAPBEXHLevel1X 3 8 5 3 8" xfId="27726" xr:uid="{23DA85E8-0C11-4A9E-B849-AD41AC9570B4}"/>
    <cellStyle name="SAPBEXHLevel1X 3 8 5 4" xfId="5021" xr:uid="{E5081E36-B324-4E33-ABE6-BAAE96527E2A}"/>
    <cellStyle name="SAPBEXHLevel1X 3 8 5 4 2" xfId="16805" xr:uid="{0E9B4B21-BB5B-4735-B63F-5BE6202A3C2D}"/>
    <cellStyle name="SAPBEXHLevel1X 3 8 5 4 3" xfId="29453" xr:uid="{BE903995-1FAC-49DB-B39C-B376EF3E7C50}"/>
    <cellStyle name="SAPBEXHLevel1X 3 8 5 5" xfId="8486" xr:uid="{692794D7-6217-48B9-9150-C3905674B38F}"/>
    <cellStyle name="SAPBEXHLevel1X 3 8 5 5 2" xfId="19941" xr:uid="{19749D60-5751-4C04-BC40-FD688BA67FF5}"/>
    <cellStyle name="SAPBEXHLevel1X 3 8 5 5 3" xfId="32026" xr:uid="{224F00D0-EB8B-45BC-9E92-4651472F9C73}"/>
    <cellStyle name="SAPBEXHLevel1X 3 8 5 6" xfId="10051" xr:uid="{F6CCF104-3DB8-4D70-82C8-EAA95695C005}"/>
    <cellStyle name="SAPBEXHLevel1X 3 8 5 6 2" xfId="21506" xr:uid="{19889191-3140-44CA-9DE0-B1AC6FD176CA}"/>
    <cellStyle name="SAPBEXHLevel1X 3 8 5 6 3" xfId="33590" xr:uid="{EAE299AA-51A4-4272-9C1D-CE2AEEF85DA3}"/>
    <cellStyle name="SAPBEXHLevel1X 3 8 5 7" xfId="25080" xr:uid="{48355BF2-833B-4136-B7F1-51BD6FCD8196}"/>
    <cellStyle name="SAPBEXHLevel1X 3 8 5 7 2" xfId="35992" xr:uid="{AC8993CD-E7D1-42E2-B411-8151EDB009C5}"/>
    <cellStyle name="SAPBEXHLevel1X 3 8 5 8" xfId="14921" xr:uid="{66CBA9ED-2C76-4E8B-A454-43EBB5A886F7}"/>
    <cellStyle name="SAPBEXHLevel1X 3 8 5 9" xfId="28369" xr:uid="{1754FDC2-EB0B-491B-A3EB-C81AFAB7DB03}"/>
    <cellStyle name="SAPBEXHLevel1X 3 8 6" xfId="6090" xr:uid="{3897BA49-A545-442A-8CC1-0ADEF8096EBB}"/>
    <cellStyle name="SAPBEXHLevel1X 3 8 6 2" xfId="7521" xr:uid="{34F254A9-0FB1-40CE-8CB3-D821AEF59DD6}"/>
    <cellStyle name="SAPBEXHLevel1X 3 8 6 2 2" xfId="10832" xr:uid="{FF79BAF6-F6A0-49E6-BFF2-F75313DECE7F}"/>
    <cellStyle name="SAPBEXHLevel1X 3 8 6 2 2 2" xfId="22287" xr:uid="{E35DDBA3-EE08-423B-95AB-D2F599F9A2C1}"/>
    <cellStyle name="SAPBEXHLevel1X 3 8 6 2 2 3" xfId="34371" xr:uid="{AC00F3CB-018A-4D27-8EEE-1FDE1E460DD4}"/>
    <cellStyle name="SAPBEXHLevel1X 3 8 6 2 3" xfId="12305" xr:uid="{30AA7A1A-B01D-41C8-80CB-DE12AFAF4BDB}"/>
    <cellStyle name="SAPBEXHLevel1X 3 8 6 2 3 2" xfId="23760" xr:uid="{556FB10E-DA0C-4D68-AA2D-72668D3A4970}"/>
    <cellStyle name="SAPBEXHLevel1X 3 8 6 2 3 3" xfId="35275" xr:uid="{52EB5952-18DB-46B5-ABE8-455A5743C487}"/>
    <cellStyle name="SAPBEXHLevel1X 3 8 6 2 4" xfId="27237" xr:uid="{73CF9299-DC05-48EE-9069-CAA137B4842E}"/>
    <cellStyle name="SAPBEXHLevel1X 3 8 6 2 4 2" xfId="37536" xr:uid="{E68263F7-FB22-4692-8F16-DF78DAE24433}"/>
    <cellStyle name="SAPBEXHLevel1X 3 8 6 2 5" xfId="19039" xr:uid="{E19367DE-92AD-4D9C-9C47-C3D5D1161E2A}"/>
    <cellStyle name="SAPBEXHLevel1X 3 8 6 2 6" xfId="31208" xr:uid="{54C9E298-C1A2-4B38-8E0C-64D23D8BBD3B}"/>
    <cellStyle name="SAPBEXHLevel1X 3 8 6 2 7" xfId="35216" xr:uid="{F807A73D-65BB-4CEF-B4FD-131751907A0C}"/>
    <cellStyle name="SAPBEXHLevel1X 3 8 6 3" xfId="9306" xr:uid="{AEF69707-E5DF-4791-BA35-248BFA53C0A6}"/>
    <cellStyle name="SAPBEXHLevel1X 3 8 6 3 2" xfId="20761" xr:uid="{E604149B-58EB-4502-A65A-A84E12DCC87B}"/>
    <cellStyle name="SAPBEXHLevel1X 3 8 6 3 3" xfId="32846" xr:uid="{023CBB30-2B19-4DE9-87AA-CE061B4A58E2}"/>
    <cellStyle name="SAPBEXHLevel1X 3 8 6 4" xfId="8755" xr:uid="{EF9FBD06-C71E-4A9B-9943-98CD664F6D91}"/>
    <cellStyle name="SAPBEXHLevel1X 3 8 6 4 2" xfId="20210" xr:uid="{E69A4815-B18F-44EB-8CED-2A62A37E20A7}"/>
    <cellStyle name="SAPBEXHLevel1X 3 8 6 4 3" xfId="32295" xr:uid="{4B62EB63-7B85-4991-831A-BE9C2978C073}"/>
    <cellStyle name="SAPBEXHLevel1X 3 8 6 5" xfId="26051" xr:uid="{87D48748-0F69-4C69-A6C3-F7B317A55F61}"/>
    <cellStyle name="SAPBEXHLevel1X 3 8 6 5 2" xfId="36694" xr:uid="{51A36E82-65C8-4FBB-808C-B50F6E7E4CD0}"/>
    <cellStyle name="SAPBEXHLevel1X 3 8 6 6" xfId="17812" xr:uid="{0AB3D4DD-1E81-4CE3-85D8-FE1A1B6A571B}"/>
    <cellStyle name="SAPBEXHLevel1X 3 8 6 7" xfId="30238" xr:uid="{2590990F-AE8A-4049-873F-46018B7CD1E0}"/>
    <cellStyle name="SAPBEXHLevel1X 3 8 6 8" xfId="13673" xr:uid="{EF4B312E-D281-4A25-9231-ADC7DC4FC793}"/>
    <cellStyle name="SAPBEXHLevel1X 3 8 7" xfId="6739" xr:uid="{640A52CA-89A0-4D97-96D2-32492845C2E1}"/>
    <cellStyle name="SAPBEXHLevel1X 3 8 7 2" xfId="10453" xr:uid="{2A6E8976-93EE-46A8-A3A1-AD791EC47E5A}"/>
    <cellStyle name="SAPBEXHLevel1X 3 8 7 2 2" xfId="21908" xr:uid="{EEA049CE-351D-44AE-B90D-27F30D57AF6D}"/>
    <cellStyle name="SAPBEXHLevel1X 3 8 7 2 3" xfId="33992" xr:uid="{687C1557-876B-4333-A9A8-B3BFDF610D2F}"/>
    <cellStyle name="SAPBEXHLevel1X 3 8 7 3" xfId="11634" xr:uid="{5D0A8B0A-B62F-40BB-A7DC-A6DA14602C53}"/>
    <cellStyle name="SAPBEXHLevel1X 3 8 7 3 2" xfId="23089" xr:uid="{28CF96BF-D512-486D-B10C-AA0BB2C193B6}"/>
    <cellStyle name="SAPBEXHLevel1X 3 8 7 3 3" xfId="34819" xr:uid="{FF79FC08-2485-472A-91D5-271F20861AF2}"/>
    <cellStyle name="SAPBEXHLevel1X 3 8 7 4" xfId="26499" xr:uid="{D22B998E-92CF-4757-8763-F08CC3DEC5A6}"/>
    <cellStyle name="SAPBEXHLevel1X 3 8 7 4 2" xfId="37009" xr:uid="{B3BAB2B3-BEB6-4742-9A39-33E456E42076}"/>
    <cellStyle name="SAPBEXHLevel1X 3 8 7 5" xfId="18326" xr:uid="{037B4196-BA2A-4EF3-8BFF-FE60F92815CF}"/>
    <cellStyle name="SAPBEXHLevel1X 3 8 7 6" xfId="30657" xr:uid="{686C2EFB-20DE-4C28-8BDF-8CDACBC05417}"/>
    <cellStyle name="SAPBEXHLevel1X 3 8 7 7" xfId="19356" xr:uid="{9FB89788-25B5-4D97-BBF4-F15E7C5FDFC0}"/>
    <cellStyle name="SAPBEXHLevel1X 3 8 8" xfId="5519" xr:uid="{3858EF9D-3E93-4F4B-AB69-3683DAF371EA}"/>
    <cellStyle name="SAPBEXHLevel1X 3 8 8 2" xfId="8850" xr:uid="{FD18195E-7092-4FFB-8721-34F2F1263EBC}"/>
    <cellStyle name="SAPBEXHLevel1X 3 8 8 2 2" xfId="20305" xr:uid="{E9622560-836A-4946-9E04-5F5E78F0F9A6}"/>
    <cellStyle name="SAPBEXHLevel1X 3 8 8 2 3" xfId="32390" xr:uid="{BD57E7F5-B22E-414C-8A04-BA566AB81BDB}"/>
    <cellStyle name="SAPBEXHLevel1X 3 8 8 3" xfId="8427" xr:uid="{EA2F401E-15A9-42AB-A83B-815D6032F51E}"/>
    <cellStyle name="SAPBEXHLevel1X 3 8 8 3 2" xfId="19882" xr:uid="{0A7106CC-5423-45AF-9096-F967C48A0C97}"/>
    <cellStyle name="SAPBEXHLevel1X 3 8 8 3 3" xfId="31967" xr:uid="{2541156B-62B4-4936-AEF4-3E2ED653A8E1}"/>
    <cellStyle name="SAPBEXHLevel1X 3 8 8 4" xfId="25578" xr:uid="{36D51EEE-C7D3-4E2B-BD0C-EDAE83088C83}"/>
    <cellStyle name="SAPBEXHLevel1X 3 8 8 4 2" xfId="36363" xr:uid="{21ED9D53-95C8-4079-A681-E2216804C04F}"/>
    <cellStyle name="SAPBEXHLevel1X 3 8 8 5" xfId="17303" xr:uid="{8AB473F4-9878-4E93-94B5-77A0CB1690E5}"/>
    <cellStyle name="SAPBEXHLevel1X 3 8 8 6" xfId="29819" xr:uid="{8DA3EFAE-4FB2-45E0-8B7C-9E02709A86C9}"/>
    <cellStyle name="SAPBEXHLevel1X 3 8 8 7" xfId="34656" xr:uid="{760D3C45-845A-47A6-96B8-9B8B6EA989E2}"/>
    <cellStyle name="SAPBEXHLevel1X 3 8 8 8" xfId="29588" xr:uid="{75816E71-A837-4EED-8DCF-3658C8E91C87}"/>
    <cellStyle name="SAPBEXHLevel1X 3 8 9" xfId="4239" xr:uid="{1C484145-E6F6-4ABC-8417-E406F9D02214}"/>
    <cellStyle name="SAPBEXHLevel1X 3 8 9 2" xfId="16024" xr:uid="{DB679C66-22EC-4445-8905-82B1CF068F29}"/>
    <cellStyle name="SAPBEXHLevel1X 3 8 9 3" xfId="29069" xr:uid="{87371104-CE21-4325-A83C-021794E7C153}"/>
    <cellStyle name="SAPBEXHLevel1X 3 9" xfId="2927" xr:uid="{4D9D50ED-2DF5-4884-B420-E5C6009CF5AF}"/>
    <cellStyle name="SAPBEXHLevel1X 3 9 10" xfId="14006" xr:uid="{A1E03AAC-A2FA-43F5-9E82-49D428F9690E}"/>
    <cellStyle name="SAPBEXHLevel1X 3 9 2" xfId="7219" xr:uid="{832B59E6-A1F0-497F-8F07-2FE307908316}"/>
    <cellStyle name="SAPBEXHLevel1X 3 9 2 2" xfId="10622" xr:uid="{4E0DD7B2-2800-4E72-B743-FD6348750AC4}"/>
    <cellStyle name="SAPBEXHLevel1X 3 9 2 2 2" xfId="22077" xr:uid="{C22D06BF-7052-4D91-9709-3E4D9BC6613D}"/>
    <cellStyle name="SAPBEXHLevel1X 3 9 2 2 3" xfId="34161" xr:uid="{1ACD085C-5DCC-4B33-BCBE-B508F848D5DE}"/>
    <cellStyle name="SAPBEXHLevel1X 3 9 2 3" xfId="12018" xr:uid="{30E6450E-02A9-468B-9B49-BE69B5439777}"/>
    <cellStyle name="SAPBEXHLevel1X 3 9 2 3 2" xfId="23473" xr:uid="{9C323413-35BE-4F78-A124-273DE6033B3C}"/>
    <cellStyle name="SAPBEXHLevel1X 3 9 2 3 3" xfId="35059" xr:uid="{E8EB8072-2153-4A77-982B-3FEF47A87236}"/>
    <cellStyle name="SAPBEXHLevel1X 3 9 2 4" xfId="26935" xr:uid="{942D1976-5B91-43CD-A618-8A297FAC5B80}"/>
    <cellStyle name="SAPBEXHLevel1X 3 9 2 4 2" xfId="37306" xr:uid="{7EA21072-3689-46AE-8A7A-AE0D06B9191A}"/>
    <cellStyle name="SAPBEXHLevel1X 3 9 2 5" xfId="18747" xr:uid="{F1A791C2-5153-4E81-8BEC-542157876073}"/>
    <cellStyle name="SAPBEXHLevel1X 3 9 2 6" xfId="30978" xr:uid="{99EB68C3-EFC6-4E2A-8D96-9AB0D57C8332}"/>
    <cellStyle name="SAPBEXHLevel1X 3 9 2 7" xfId="28693" xr:uid="{6C5EF5D1-F569-4EF5-AE7F-2CC800C2CF66}"/>
    <cellStyle name="SAPBEXHLevel1X 3 9 3" xfId="5786" xr:uid="{AC32B20F-89E6-4260-AED9-959E89AFF65A}"/>
    <cellStyle name="SAPBEXHLevel1X 3 9 3 2" xfId="9048" xr:uid="{8DBA0279-F7C5-4F8F-8269-E7DAE93F82F6}"/>
    <cellStyle name="SAPBEXHLevel1X 3 9 3 2 2" xfId="20503" xr:uid="{F8628925-65AE-43F5-ADBA-BA440D6ECF66}"/>
    <cellStyle name="SAPBEXHLevel1X 3 9 3 2 3" xfId="32588" xr:uid="{690AA0BE-33E1-4404-86C6-3F526DF73748}"/>
    <cellStyle name="SAPBEXHLevel1X 3 9 3 3" xfId="8133" xr:uid="{F670308D-E3B4-4790-B12B-88169393877E}"/>
    <cellStyle name="SAPBEXHLevel1X 3 9 3 3 2" xfId="19588" xr:uid="{555DFB1F-ED71-4848-BCFD-52ABAD6AA07B}"/>
    <cellStyle name="SAPBEXHLevel1X 3 9 3 3 3" xfId="31673" xr:uid="{98952763-BB0D-4D39-8E84-E9C0CB4D4F51}"/>
    <cellStyle name="SAPBEXHLevel1X 3 9 3 4" xfId="25764" xr:uid="{5963084A-7BB8-454F-A145-0CF446F86BF6}"/>
    <cellStyle name="SAPBEXHLevel1X 3 9 3 4 2" xfId="36480" xr:uid="{5298E67C-2B35-4047-B362-1DDCC1803F93}"/>
    <cellStyle name="SAPBEXHLevel1X 3 9 3 5" xfId="17521" xr:uid="{AA8BD2A7-E518-483B-8EF2-823B0EBF552C}"/>
    <cellStyle name="SAPBEXHLevel1X 3 9 3 6" xfId="30006" xr:uid="{2DFE650F-E151-4939-9DEB-8F4E8A394ED8}"/>
    <cellStyle name="SAPBEXHLevel1X 3 9 3 7" xfId="28143" xr:uid="{41315FE0-6F82-4AEA-BE07-BC19CC88A8F5}"/>
    <cellStyle name="SAPBEXHLevel1X 3 9 3 8" xfId="37058" xr:uid="{DFB80B05-9440-4CE2-AA4A-B5FC6C1D1960}"/>
    <cellStyle name="SAPBEXHLevel1X 3 9 4" xfId="4820" xr:uid="{B4EA15D7-D402-4DA9-BD90-535AF6313090}"/>
    <cellStyle name="SAPBEXHLevel1X 3 9 4 2" xfId="16604" xr:uid="{C8CA68D1-54A8-40CA-A035-4DA72234C9EA}"/>
    <cellStyle name="SAPBEXHLevel1X 3 9 4 3" xfId="29311" xr:uid="{826C8CAD-45DC-4C0D-AE81-6025A5D283CB}"/>
    <cellStyle name="SAPBEXHLevel1X 3 9 5" xfId="8324" xr:uid="{2B412A47-ABB6-42DB-B84F-703C06F9A9BB}"/>
    <cellStyle name="SAPBEXHLevel1X 3 9 5 2" xfId="19779" xr:uid="{4C6DE5F9-1D68-4B24-B477-8A903F8EC08B}"/>
    <cellStyle name="SAPBEXHLevel1X 3 9 5 3" xfId="31864" xr:uid="{4C8352FC-954B-4C14-BB65-F2D9DF66BC63}"/>
    <cellStyle name="SAPBEXHLevel1X 3 9 6" xfId="8161" xr:uid="{D4D76574-4DB7-418B-843F-86B90DDC85AF}"/>
    <cellStyle name="SAPBEXHLevel1X 3 9 6 2" xfId="19616" xr:uid="{C3ABA3D2-27F0-4052-9F78-4A359B2F48DE}"/>
    <cellStyle name="SAPBEXHLevel1X 3 9 6 3" xfId="31701" xr:uid="{AEF2CD07-3BAC-45F7-8773-C195D04AAC31}"/>
    <cellStyle name="SAPBEXHLevel1X 3 9 7" xfId="24879" xr:uid="{18265957-FCB9-4D9B-9091-AF2C0D055E35}"/>
    <cellStyle name="SAPBEXHLevel1X 3 9 7 2" xfId="35849" xr:uid="{79F03222-3076-40DC-93B3-A8E270DC65A1}"/>
    <cellStyle name="SAPBEXHLevel1X 3 9 8" xfId="14720" xr:uid="{C06EF092-6F95-4122-9EA1-DABEBE23A579}"/>
    <cellStyle name="SAPBEXHLevel1X 3 9 9" xfId="28233" xr:uid="{D997D359-96C2-49B2-BCAE-5812FA254E53}"/>
    <cellStyle name="SAPBEXHLevel1X 4" xfId="2928" xr:uid="{E2A86F78-A50E-46EF-A656-4C6C43CE65A9}"/>
    <cellStyle name="SAPBEXHLevel1X 4 10" xfId="30691" xr:uid="{251EC06F-AC31-401D-8156-E706FEE34ACA}"/>
    <cellStyle name="SAPBEXHLevel1X 4 2" xfId="7217" xr:uid="{18089050-B5CC-4184-BFB2-DCB1B44714BB}"/>
    <cellStyle name="SAPBEXHLevel1X 4 2 2" xfId="10620" xr:uid="{5D381761-501F-4AB4-AFAA-34FF80A8400F}"/>
    <cellStyle name="SAPBEXHLevel1X 4 2 2 2" xfId="22075" xr:uid="{92143F1B-9A54-4EF0-86CA-8448BE4029D9}"/>
    <cellStyle name="SAPBEXHLevel1X 4 2 2 3" xfId="34159" xr:uid="{F9A70A09-4CA3-49A4-8577-BC71103948A8}"/>
    <cellStyle name="SAPBEXHLevel1X 4 2 3" xfId="12016" xr:uid="{DC2F5312-B1E0-40BA-8DC7-1CB37AF31A7C}"/>
    <cellStyle name="SAPBEXHLevel1X 4 2 3 2" xfId="23471" xr:uid="{65B7B2A5-DD83-4807-A32D-B773423A0B73}"/>
    <cellStyle name="SAPBEXHLevel1X 4 2 3 3" xfId="35057" xr:uid="{62451C1E-C490-4DB4-AF4E-D11F776E1F77}"/>
    <cellStyle name="SAPBEXHLevel1X 4 2 4" xfId="26933" xr:uid="{FFB0396A-173D-4217-8378-5CF28B765EC7}"/>
    <cellStyle name="SAPBEXHLevel1X 4 2 4 2" xfId="37304" xr:uid="{BF3AFCD7-7147-45AC-81A3-0AFF89C4B117}"/>
    <cellStyle name="SAPBEXHLevel1X 4 2 5" xfId="18745" xr:uid="{624DA11A-467F-4491-8ACE-6149D55DCF2D}"/>
    <cellStyle name="SAPBEXHLevel1X 4 2 6" xfId="30976" xr:uid="{01663651-764F-46BC-A7B1-6634CE1463CF}"/>
    <cellStyle name="SAPBEXHLevel1X 4 2 7" xfId="18171" xr:uid="{69084836-C175-4A45-A029-E7C0410D1078}"/>
    <cellStyle name="SAPBEXHLevel1X 4 3" xfId="5784" xr:uid="{0FCC92B5-D63D-4BF6-AD10-347FC896676C}"/>
    <cellStyle name="SAPBEXHLevel1X 4 3 2" xfId="9046" xr:uid="{090A9B66-EF32-4D97-8A5D-1923CA439DF3}"/>
    <cellStyle name="SAPBEXHLevel1X 4 3 2 2" xfId="20501" xr:uid="{13655B15-14F4-46AE-A118-96D8B28FFE8D}"/>
    <cellStyle name="SAPBEXHLevel1X 4 3 2 3" xfId="32586" xr:uid="{7898B039-B0B6-4B72-9F80-7CFD2D5CD2A1}"/>
    <cellStyle name="SAPBEXHLevel1X 4 3 3" xfId="8639" xr:uid="{96F51294-A5F2-425A-B06F-1826C834345E}"/>
    <cellStyle name="SAPBEXHLevel1X 4 3 3 2" xfId="20094" xr:uid="{C33F2993-CCCA-4808-8E94-191D280DEE50}"/>
    <cellStyle name="SAPBEXHLevel1X 4 3 3 3" xfId="32179" xr:uid="{19677EB6-BC68-4AB0-BCE6-CC83CE04CA1C}"/>
    <cellStyle name="SAPBEXHLevel1X 4 3 4" xfId="25762" xr:uid="{5D3AC1CD-44F6-47E1-A604-76511D435A45}"/>
    <cellStyle name="SAPBEXHLevel1X 4 3 4 2" xfId="36478" xr:uid="{29EBC51D-D32C-48B0-8B14-D16BEF35F76F}"/>
    <cellStyle name="SAPBEXHLevel1X 4 3 5" xfId="17519" xr:uid="{1EB272CD-6BE1-4161-90CA-9ADE39629A9C}"/>
    <cellStyle name="SAPBEXHLevel1X 4 3 6" xfId="30004" xr:uid="{550ED63B-F537-4DD6-B9ED-E04313185892}"/>
    <cellStyle name="SAPBEXHLevel1X 4 3 7" xfId="35225" xr:uid="{8481C8CB-2A8F-4077-8F1F-9ECCDCD5FB54}"/>
    <cellStyle name="SAPBEXHLevel1X 4 3 8" xfId="28769" xr:uid="{FDC6CE52-10C8-4D43-A67E-A959F1057B0A}"/>
    <cellStyle name="SAPBEXHLevel1X 4 4" xfId="4821" xr:uid="{79CCF24A-9D84-42BB-A878-AD1DDF8C610B}"/>
    <cellStyle name="SAPBEXHLevel1X 4 4 2" xfId="16605" xr:uid="{EDBA2C72-1CE3-4CA8-8A3F-23D6485EE3D2}"/>
    <cellStyle name="SAPBEXHLevel1X 4 4 3" xfId="29312" xr:uid="{17E5876B-54C9-4C00-B2CA-9FA85FFFFD69}"/>
    <cellStyle name="SAPBEXHLevel1X 4 5" xfId="8325" xr:uid="{C633852C-D2DC-4652-B639-DB2A0EE0BA9C}"/>
    <cellStyle name="SAPBEXHLevel1X 4 5 2" xfId="19780" xr:uid="{C0998A15-9DF6-4E83-8F7A-058D267C9A9B}"/>
    <cellStyle name="SAPBEXHLevel1X 4 5 3" xfId="31865" xr:uid="{2122986D-F3D6-423F-A60B-ACA409EFD3C0}"/>
    <cellStyle name="SAPBEXHLevel1X 4 6" xfId="9466" xr:uid="{BB69DA38-C1F1-4832-BB69-0C4E7A53622C}"/>
    <cellStyle name="SAPBEXHLevel1X 4 6 2" xfId="20921" xr:uid="{CFD5DF4A-4DF8-4AC4-B4F7-CDC8E8B5A776}"/>
    <cellStyle name="SAPBEXHLevel1X 4 6 3" xfId="33006" xr:uid="{7491D308-597E-4B06-B88D-39809463BDFD}"/>
    <cellStyle name="SAPBEXHLevel1X 4 7" xfId="24880" xr:uid="{89EFF1EF-A225-4576-9B8E-A8C137E62134}"/>
    <cellStyle name="SAPBEXHLevel1X 4 7 2" xfId="35850" xr:uid="{E6CE89A5-E31A-4FE7-91B0-9DAB265365CB}"/>
    <cellStyle name="SAPBEXHLevel1X 4 8" xfId="14721" xr:uid="{A5E1E2FA-028C-4B8B-9422-3DBED43B3612}"/>
    <cellStyle name="SAPBEXHLevel1X 4 9" xfId="28234" xr:uid="{77BDCF3D-D086-4CE1-9F8E-858521A6B261}"/>
    <cellStyle name="SAPBEXHLevel1X 5" xfId="3353" xr:uid="{EE3ECD01-82D9-4939-9D14-75C0639EE700}"/>
    <cellStyle name="SAPBEXHLevel1X 5 10" xfId="27846" xr:uid="{23ABBE24-3757-4618-BCA7-44D83BB0C872}"/>
    <cellStyle name="SAPBEXHLevel1X 5 2" xfId="7328" xr:uid="{38C527C2-194E-45AC-B6D1-144666588B83}"/>
    <cellStyle name="SAPBEXHLevel1X 5 2 2" xfId="10728" xr:uid="{164EE97E-2BB3-4A89-A1F6-2E6508A7F739}"/>
    <cellStyle name="SAPBEXHLevel1X 5 2 2 2" xfId="22183" xr:uid="{23355786-1A78-4A49-AFBA-013D8D3AE976}"/>
    <cellStyle name="SAPBEXHLevel1X 5 2 2 3" xfId="34267" xr:uid="{89590787-7E88-4A3B-B08C-351155E1C7A2}"/>
    <cellStyle name="SAPBEXHLevel1X 5 2 3" xfId="12112" xr:uid="{C843F621-C8C4-4EDD-8F8B-715F6F0AA6C4}"/>
    <cellStyle name="SAPBEXHLevel1X 5 2 3 2" xfId="23567" xr:uid="{46FF2B5C-C143-4CC8-A0C1-9886D1AB885B}"/>
    <cellStyle name="SAPBEXHLevel1X 5 2 3 3" xfId="35151" xr:uid="{085A0FAF-DF11-445C-8381-4E924717E168}"/>
    <cellStyle name="SAPBEXHLevel1X 5 2 4" xfId="27044" xr:uid="{A1A4FFEC-43A3-49CE-AE18-72DF4F60C27B}"/>
    <cellStyle name="SAPBEXHLevel1X 5 2 4 2" xfId="37413" xr:uid="{2650B88B-716E-4388-AB50-7238FDA57D4C}"/>
    <cellStyle name="SAPBEXHLevel1X 5 2 5" xfId="18846" xr:uid="{599DA6A0-4F4A-45CE-99EB-669CD47413F5}"/>
    <cellStyle name="SAPBEXHLevel1X 5 2 6" xfId="31085" xr:uid="{616AAA76-56C1-45D6-BD7F-9B5640B29FA4}"/>
    <cellStyle name="SAPBEXHLevel1X 5 2 7" xfId="14086" xr:uid="{7664B75A-3B27-44CE-B0AE-823854038B09}"/>
    <cellStyle name="SAPBEXHLevel1X 5 3" xfId="5896" xr:uid="{BB0A179F-4F07-43D7-8D9D-36194901CF00}"/>
    <cellStyle name="SAPBEXHLevel1X 5 3 2" xfId="9156" xr:uid="{16C985F6-1B37-4E30-BA22-9D9DEF3B24DB}"/>
    <cellStyle name="SAPBEXHLevel1X 5 3 2 2" xfId="20611" xr:uid="{DB1AA296-E58D-4D01-A013-30E70F966889}"/>
    <cellStyle name="SAPBEXHLevel1X 5 3 2 3" xfId="32696" xr:uid="{CA284E68-DA9F-4D1F-870D-3C7B6E9F467D}"/>
    <cellStyle name="SAPBEXHLevel1X 5 3 3" xfId="8079" xr:uid="{198F8255-3BB9-4E38-ABBE-66F07A517BFC}"/>
    <cellStyle name="SAPBEXHLevel1X 5 3 3 2" xfId="19534" xr:uid="{C0991A8A-4980-4453-AF92-3FBB794B7E0D}"/>
    <cellStyle name="SAPBEXHLevel1X 5 3 3 3" xfId="31619" xr:uid="{33AA3F11-5117-40EF-AD91-B15BDF1551F2}"/>
    <cellStyle name="SAPBEXHLevel1X 5 3 4" xfId="25858" xr:uid="{D7153F9D-44DD-4480-8167-7A8E0B844223}"/>
    <cellStyle name="SAPBEXHLevel1X 5 3 4 2" xfId="36573" xr:uid="{5E49F4E6-8144-4BF0-91B1-A3220AC7A158}"/>
    <cellStyle name="SAPBEXHLevel1X 5 3 5" xfId="17619" xr:uid="{0E4A8A77-4AA6-4C8D-87AF-17F176929221}"/>
    <cellStyle name="SAPBEXHLevel1X 5 3 6" xfId="30114" xr:uid="{3CB32C1A-363D-4B4C-B5A5-F8EC824DBD44}"/>
    <cellStyle name="SAPBEXHLevel1X 5 3 7" xfId="14279" xr:uid="{2926569E-E29E-45FC-81DA-673690379F6C}"/>
    <cellStyle name="SAPBEXHLevel1X 5 3 8" xfId="35674" xr:uid="{4982204E-9A38-4D05-9427-C6EA8F862124}"/>
    <cellStyle name="SAPBEXHLevel1X 5 4" xfId="5244" xr:uid="{27F566C1-AE04-4AFA-A33A-69C2C1132B8A}"/>
    <cellStyle name="SAPBEXHLevel1X 5 4 2" xfId="17028" xr:uid="{945667D8-8235-46FD-9186-D8E19F3C6464}"/>
    <cellStyle name="SAPBEXHLevel1X 5 4 3" xfId="29612" xr:uid="{035F40F7-ECE3-4B34-A448-E1F3495030E8}"/>
    <cellStyle name="SAPBEXHLevel1X 5 5" xfId="8670" xr:uid="{09C49095-E09B-4F80-9E83-66FF25735CA2}"/>
    <cellStyle name="SAPBEXHLevel1X 5 5 2" xfId="20125" xr:uid="{B961E9C8-3453-40D2-9103-70E537C15B07}"/>
    <cellStyle name="SAPBEXHLevel1X 5 5 3" xfId="32210" xr:uid="{A51D9697-CE46-4D65-BA32-E6BDB5EF6B99}"/>
    <cellStyle name="SAPBEXHLevel1X 5 6" xfId="9825" xr:uid="{546628B8-AB75-4049-B61A-28AB73A29491}"/>
    <cellStyle name="SAPBEXHLevel1X 5 6 2" xfId="21280" xr:uid="{FB201625-9B7F-42ED-ABFD-AE2096612388}"/>
    <cellStyle name="SAPBEXHLevel1X 5 6 3" xfId="33365" xr:uid="{2113D8A5-80A0-4310-A94F-0EC26932A7EC}"/>
    <cellStyle name="SAPBEXHLevel1X 5 7" xfId="25303" xr:uid="{9C45985B-CE9A-4206-8FF9-B78EC9E1276B}"/>
    <cellStyle name="SAPBEXHLevel1X 5 7 2" xfId="36150" xr:uid="{8CEE3821-59A7-4976-820D-BB7CE55C1021}"/>
    <cellStyle name="SAPBEXHLevel1X 5 8" xfId="15145" xr:uid="{0A67D97F-3041-4881-8E51-30A84C484A34}"/>
    <cellStyle name="SAPBEXHLevel1X 5 9" xfId="28529" xr:uid="{50B0C950-05B6-405C-9FBC-2A14899AAECC}"/>
    <cellStyle name="SAPBEXHLevel1X 6" xfId="2890" xr:uid="{84A9E1BF-76ED-4429-ACE5-152F23FA11C1}"/>
    <cellStyle name="SAPBEXHLevel1X 6 10" xfId="28626" xr:uid="{BEC823FF-C504-4B0B-9C22-E1DE0FC57BE1}"/>
    <cellStyle name="SAPBEXHLevel1X 6 2" xfId="7585" xr:uid="{64EB3F9B-7B3C-4AA5-A811-6FADCF35FA10}"/>
    <cellStyle name="SAPBEXHLevel1X 6 2 2" xfId="10896" xr:uid="{256A8E79-E49C-41D0-BD81-AC84BF98AFDE}"/>
    <cellStyle name="SAPBEXHLevel1X 6 2 2 2" xfId="22351" xr:uid="{3E9364D5-1162-4ACB-80B7-BB577BB36291}"/>
    <cellStyle name="SAPBEXHLevel1X 6 2 2 3" xfId="34435" xr:uid="{B1DDE80B-7E2D-4F21-A1D1-1AF01C695A60}"/>
    <cellStyle name="SAPBEXHLevel1X 6 2 3" xfId="12369" xr:uid="{B411F35D-71C8-48AC-95B4-911611823ABD}"/>
    <cellStyle name="SAPBEXHLevel1X 6 2 3 2" xfId="23824" xr:uid="{D135FEDE-72B6-473E-BD20-EA26EB94E14D}"/>
    <cellStyle name="SAPBEXHLevel1X 6 2 3 3" xfId="35339" xr:uid="{20083F52-A18C-4559-BD44-980A1767E51F}"/>
    <cellStyle name="SAPBEXHLevel1X 6 2 4" xfId="27301" xr:uid="{2108C1C9-E566-41C6-82B6-049F1056EF51}"/>
    <cellStyle name="SAPBEXHLevel1X 6 2 4 2" xfId="37600" xr:uid="{9416D7EA-1BC1-4429-B052-CCDCC079F852}"/>
    <cellStyle name="SAPBEXHLevel1X 6 2 5" xfId="19103" xr:uid="{C142632A-EF04-4823-9007-F092818358CF}"/>
    <cellStyle name="SAPBEXHLevel1X 6 2 6" xfId="31272" xr:uid="{BF6612C9-79DC-4C0D-BD5D-C62A0A9120BA}"/>
    <cellStyle name="SAPBEXHLevel1X 6 2 7" xfId="28509" xr:uid="{39C91F6D-3C5F-4301-98C0-FDAAE6D1D83C}"/>
    <cellStyle name="SAPBEXHLevel1X 6 3" xfId="6154" xr:uid="{B0BF7782-1AC6-4512-B0F7-E5F7BD9C4808}"/>
    <cellStyle name="SAPBEXHLevel1X 6 3 2" xfId="9370" xr:uid="{40184814-429F-4924-B890-3322E313B5F3}"/>
    <cellStyle name="SAPBEXHLevel1X 6 3 2 2" xfId="20825" xr:uid="{6432AFAF-86A7-478C-A535-DFDF4D385E1E}"/>
    <cellStyle name="SAPBEXHLevel1X 6 3 2 3" xfId="32910" xr:uid="{5552D1E8-0926-48EF-8E01-7F4776152256}"/>
    <cellStyle name="SAPBEXHLevel1X 6 3 3" xfId="8623" xr:uid="{B26D47C2-95C3-4D2A-881C-91680987D95F}"/>
    <cellStyle name="SAPBEXHLevel1X 6 3 3 2" xfId="20078" xr:uid="{2544D19C-F2CA-4CA8-AD4A-9F380749927D}"/>
    <cellStyle name="SAPBEXHLevel1X 6 3 3 3" xfId="32163" xr:uid="{02AB4BAD-B12B-4AC7-824B-07E0B9751725}"/>
    <cellStyle name="SAPBEXHLevel1X 6 3 4" xfId="26115" xr:uid="{6820841E-B022-414E-98EE-E89CF1DFCF8B}"/>
    <cellStyle name="SAPBEXHLevel1X 6 3 4 2" xfId="36758" xr:uid="{BC2535F9-EC76-4B30-BC63-6C7DC40F03A6}"/>
    <cellStyle name="SAPBEXHLevel1X 6 3 5" xfId="17876" xr:uid="{BA1E778D-4B78-4069-8170-4646C25CE5D9}"/>
    <cellStyle name="SAPBEXHLevel1X 6 3 6" xfId="30302" xr:uid="{3C7BED37-8F10-4348-B80B-BEEFDC25BAA8}"/>
    <cellStyle name="SAPBEXHLevel1X 6 3 7" xfId="35556" xr:uid="{4B16F5B3-37A1-462A-83E3-951470E7874D}"/>
    <cellStyle name="SAPBEXHLevel1X 6 3 8" xfId="35230" xr:uid="{94E78715-784F-4846-9AAA-6E7799DBF8CB}"/>
    <cellStyle name="SAPBEXHLevel1X 6 4" xfId="4783" xr:uid="{AD717052-ACB3-48E5-8EB3-36E7CF0293AF}"/>
    <cellStyle name="SAPBEXHLevel1X 6 4 2" xfId="16567" xr:uid="{CE6C0181-B51C-42C6-897F-88CC5A1C2F84}"/>
    <cellStyle name="SAPBEXHLevel1X 6 4 3" xfId="29274" xr:uid="{02BAEBBD-D373-48AC-9D65-69CB40B589F9}"/>
    <cellStyle name="SAPBEXHLevel1X 6 5" xfId="8287" xr:uid="{CDE62623-C370-4095-A648-D58C7F52974D}"/>
    <cellStyle name="SAPBEXHLevel1X 6 5 2" xfId="19742" xr:uid="{058F2F7C-2F06-493A-85DC-33CC113F24B8}"/>
    <cellStyle name="SAPBEXHLevel1X 6 5 3" xfId="31827" xr:uid="{7820D05F-FA8E-45FD-B8DE-C0513A53C4FC}"/>
    <cellStyle name="SAPBEXHLevel1X 6 6" xfId="8666" xr:uid="{8BE54BA6-8F2A-4946-826F-251F0DDF8E8B}"/>
    <cellStyle name="SAPBEXHLevel1X 6 6 2" xfId="20121" xr:uid="{07C2536C-CA14-4B95-ADE0-159F61447D39}"/>
    <cellStyle name="SAPBEXHLevel1X 6 6 3" xfId="32206" xr:uid="{231EDB5C-18EA-487E-85AA-DE0F72CFA793}"/>
    <cellStyle name="SAPBEXHLevel1X 6 7" xfId="24842" xr:uid="{026AAED8-9A26-4AE6-8AF3-1640BFD37CE3}"/>
    <cellStyle name="SAPBEXHLevel1X 6 7 2" xfId="35812" xr:uid="{FDEBD4B1-278A-41FD-8507-5CBC585A0AA5}"/>
    <cellStyle name="SAPBEXHLevel1X 6 8" xfId="14683" xr:uid="{BB09A130-42E6-476E-B46E-946264B8D2F7}"/>
    <cellStyle name="SAPBEXHLevel1X 6 9" xfId="28196" xr:uid="{84B1B931-2107-4DA8-953A-B9A4F08E297F}"/>
    <cellStyle name="SAPBEXHLevel1X 7" xfId="3425" xr:uid="{6EB4B678-401D-4547-B8FB-712342838AC0}"/>
    <cellStyle name="SAPBEXHLevel1X 7 10" xfId="13932" xr:uid="{50E840CB-3487-4AC9-BD0E-E599ACFE92A5}"/>
    <cellStyle name="SAPBEXHLevel1X 7 2" xfId="7769" xr:uid="{C6E9922B-70BB-449C-A406-4F8DE1B2325A}"/>
    <cellStyle name="SAPBEXHLevel1X 7 2 2" xfId="10983" xr:uid="{B48CEA61-B842-446A-8A7C-66C3B56D9B92}"/>
    <cellStyle name="SAPBEXHLevel1X 7 2 2 2" xfId="22438" xr:uid="{E673ED77-8860-47B0-B1EE-CE925F24B665}"/>
    <cellStyle name="SAPBEXHLevel1X 7 2 2 3" xfId="34522" xr:uid="{E47002FC-6C7B-4DE6-AD10-EB21BAFB4AD6}"/>
    <cellStyle name="SAPBEXHLevel1X 7 2 3" xfId="12544" xr:uid="{2726BACC-AB87-4DE2-A376-B7B25D38EE4B}"/>
    <cellStyle name="SAPBEXHLevel1X 7 2 3 2" xfId="23999" xr:uid="{64619B15-48CC-4F81-9804-42600FD080C8}"/>
    <cellStyle name="SAPBEXHLevel1X 7 2 3 3" xfId="35452" xr:uid="{6300EE70-B9D4-4A01-AA94-BFB2BBD2F533}"/>
    <cellStyle name="SAPBEXHLevel1X 7 2 4" xfId="27476" xr:uid="{C32048C3-D962-4A39-892A-CB4EC139E3F5}"/>
    <cellStyle name="SAPBEXHLevel1X 7 2 4 2" xfId="37711" xr:uid="{5A24B754-F1FF-4FB5-9C63-35B81B6F8C9B}"/>
    <cellStyle name="SAPBEXHLevel1X 7 2 5" xfId="19280" xr:uid="{E7BC65A7-9908-4B84-B2F0-C64941B0F724}"/>
    <cellStyle name="SAPBEXHLevel1X 7 2 6" xfId="31394" xr:uid="{20A993D7-1DEB-48FF-B882-1ADEB3713ED5}"/>
    <cellStyle name="SAPBEXHLevel1X 7 2 7" xfId="31519" xr:uid="{50628729-C6CA-4EEA-872F-ABF60544BEB7}"/>
    <cellStyle name="SAPBEXHLevel1X 7 3" xfId="6338" xr:uid="{53A9D688-6D78-424B-9C69-C2C3DCE82260}"/>
    <cellStyle name="SAPBEXHLevel1X 7 3 2" xfId="9506" xr:uid="{6AF2021E-C9CE-42C5-BBAF-B8E547A36FD5}"/>
    <cellStyle name="SAPBEXHLevel1X 7 3 2 2" xfId="20961" xr:uid="{A2607387-DEAA-4A7A-8AE0-C75BC667D11F}"/>
    <cellStyle name="SAPBEXHLevel1X 7 3 2 3" xfId="33046" xr:uid="{F23BD5B4-61FB-470C-AB1A-10FE27424D22}"/>
    <cellStyle name="SAPBEXHLevel1X 7 3 3" xfId="4378" xr:uid="{ECAC7F1D-4D54-4C2B-98BA-76467E2648D5}"/>
    <cellStyle name="SAPBEXHLevel1X 7 3 3 2" xfId="16162" xr:uid="{87D7EAD3-5EFF-4AC7-912F-09CF5C65D154}"/>
    <cellStyle name="SAPBEXHLevel1X 7 3 3 3" xfId="29141" xr:uid="{BC4E4A81-3B57-4CB3-931E-7148658C611C}"/>
    <cellStyle name="SAPBEXHLevel1X 7 3 4" xfId="26290" xr:uid="{9B632483-4421-4488-AB9B-88C9ACA94247}"/>
    <cellStyle name="SAPBEXHLevel1X 7 3 4 2" xfId="36870" xr:uid="{A2C3A0D2-722A-4DF1-A3EE-50F26DC36562}"/>
    <cellStyle name="SAPBEXHLevel1X 7 3 5" xfId="18055" xr:uid="{8BCD84C6-0AF6-4620-9F50-8BEBE3E5FC17}"/>
    <cellStyle name="SAPBEXHLevel1X 7 3 6" xfId="30427" xr:uid="{CB1BECE4-3F70-4BBA-805F-8481C3F8F6C9}"/>
    <cellStyle name="SAPBEXHLevel1X 7 3 7" xfId="35750" xr:uid="{CB0CACAA-FF23-4FB9-BEC5-0EABF8230B5A}"/>
    <cellStyle name="SAPBEXHLevel1X 7 3 8" xfId="36823" xr:uid="{526A9BBF-6DD9-4B7A-91DC-87D5E005CAFF}"/>
    <cellStyle name="SAPBEXHLevel1X 7 4" xfId="5315" xr:uid="{7E1D70EE-3C4B-4A4C-BD7E-8F8C98DD9DE7}"/>
    <cellStyle name="SAPBEXHLevel1X 7 4 2" xfId="17099" xr:uid="{05B4B45C-23C2-4712-A2F4-F0CA5196310F}"/>
    <cellStyle name="SAPBEXHLevel1X 7 4 3" xfId="29682" xr:uid="{26897A7B-A793-4F9F-82FE-E680FC6D121D}"/>
    <cellStyle name="SAPBEXHLevel1X 7 5" xfId="8742" xr:uid="{CF111539-75A3-418B-BB8C-07FA7F7E3A9F}"/>
    <cellStyle name="SAPBEXHLevel1X 7 5 2" xfId="20197" xr:uid="{E5B29765-8A14-4FAA-8E3E-05A5CF51674C}"/>
    <cellStyle name="SAPBEXHLevel1X 7 5 3" xfId="32282" xr:uid="{BC9D1BB2-E8EF-402D-B690-DB1FE25124BB}"/>
    <cellStyle name="SAPBEXHLevel1X 7 6" xfId="10151" xr:uid="{F7777C95-8546-486E-A696-722C220138B5}"/>
    <cellStyle name="SAPBEXHLevel1X 7 6 2" xfId="21606" xr:uid="{816802CC-12ED-4B3B-B9B8-EA146D446770}"/>
    <cellStyle name="SAPBEXHLevel1X 7 6 3" xfId="33690" xr:uid="{BB36F036-CD7A-41F6-B058-F3503D70E025}"/>
    <cellStyle name="SAPBEXHLevel1X 7 7" xfId="25374" xr:uid="{032EEE3D-D07A-4219-B988-FA7921B71093}"/>
    <cellStyle name="SAPBEXHLevel1X 7 7 2" xfId="36220" xr:uid="{EA94771C-5C9F-4250-BB8E-278B0E0A0DDB}"/>
    <cellStyle name="SAPBEXHLevel1X 7 8" xfId="15215" xr:uid="{D8367FAB-AEBB-45E4-8AAA-5E603CB7F6E8}"/>
    <cellStyle name="SAPBEXHLevel1X 7 9" xfId="28599" xr:uid="{CD3EC9DE-4B72-45D0-996E-067DE68795CD}"/>
    <cellStyle name="SAPBEXHLevel1X 8" xfId="6082" xr:uid="{4759F399-8AEC-48E0-A8F0-EC5FA7A8C939}"/>
    <cellStyle name="SAPBEXHLevel1X 8 2" xfId="7513" xr:uid="{4F539D37-98FA-43DD-9FB4-CBC9A8BE042C}"/>
    <cellStyle name="SAPBEXHLevel1X 8 2 2" xfId="10824" xr:uid="{F525D79A-E143-48ED-8DC4-A7421BFBEEDC}"/>
    <cellStyle name="SAPBEXHLevel1X 8 2 2 2" xfId="22279" xr:uid="{8DEDEE00-AF5A-477F-B3FF-C855A4E170CF}"/>
    <cellStyle name="SAPBEXHLevel1X 8 2 2 3" xfId="34363" xr:uid="{6BCA5E40-51F5-4750-8CC9-59467507B956}"/>
    <cellStyle name="SAPBEXHLevel1X 8 2 3" xfId="12297" xr:uid="{069D7EA8-D600-47EE-8055-7F6DA11E132F}"/>
    <cellStyle name="SAPBEXHLevel1X 8 2 3 2" xfId="23752" xr:uid="{F9CFD715-E946-48FE-BAB6-B31E8695B27F}"/>
    <cellStyle name="SAPBEXHLevel1X 8 2 3 3" xfId="35267" xr:uid="{3EEB27FE-3FDC-4ADB-A15D-91B46BDF8B3B}"/>
    <cellStyle name="SAPBEXHLevel1X 8 2 4" xfId="27229" xr:uid="{89E7083D-B72B-4D45-8BFC-B77BD1C33A18}"/>
    <cellStyle name="SAPBEXHLevel1X 8 2 4 2" xfId="37528" xr:uid="{6B0A753B-E447-4B44-9A4B-A57C3EB2761F}"/>
    <cellStyle name="SAPBEXHLevel1X 8 2 5" xfId="19031" xr:uid="{02BCBC63-C76A-4A64-9F53-544C03E148B6}"/>
    <cellStyle name="SAPBEXHLevel1X 8 2 6" xfId="31200" xr:uid="{88452A39-6896-4609-B366-045D3AD8CF7F}"/>
    <cellStyle name="SAPBEXHLevel1X 8 2 7" xfId="31521" xr:uid="{88FF8662-7013-453A-B927-EF83ACD26AEF}"/>
    <cellStyle name="SAPBEXHLevel1X 8 3" xfId="9298" xr:uid="{9A061EAA-05D1-469E-A452-F7691B19718D}"/>
    <cellStyle name="SAPBEXHLevel1X 8 3 2" xfId="20753" xr:uid="{C7D5ACAB-17EA-4C15-97CB-5C80D9B5B627}"/>
    <cellStyle name="SAPBEXHLevel1X 8 3 3" xfId="32838" xr:uid="{A87E523A-B2DB-4F81-8742-1E77648AD6D6}"/>
    <cellStyle name="SAPBEXHLevel1X 8 4" xfId="8627" xr:uid="{DC2DFFDC-C6DA-41F7-A463-A7DC9635B155}"/>
    <cellStyle name="SAPBEXHLevel1X 8 4 2" xfId="20082" xr:uid="{C3A2E752-022C-4AA8-9700-395918809D8B}"/>
    <cellStyle name="SAPBEXHLevel1X 8 4 3" xfId="32167" xr:uid="{8047E3DF-63B4-45B9-9552-417C0F963FCD}"/>
    <cellStyle name="SAPBEXHLevel1X 8 5" xfId="26043" xr:uid="{01320FB9-C234-4E97-9629-3696EDFF9306}"/>
    <cellStyle name="SAPBEXHLevel1X 8 5 2" xfId="36686" xr:uid="{FDC882FD-4B46-4BDA-A75E-92979A160A13}"/>
    <cellStyle name="SAPBEXHLevel1X 8 6" xfId="17804" xr:uid="{42E3E379-7FCB-4496-8D02-9C7D1F23CD68}"/>
    <cellStyle name="SAPBEXHLevel1X 8 7" xfId="30230" xr:uid="{10448D15-9267-477F-8F25-38CD2E2A8ED0}"/>
    <cellStyle name="SAPBEXHLevel1X 8 8" xfId="34692" xr:uid="{28C77AA8-D5A5-4982-B6EE-E8291C7EF1A5}"/>
    <cellStyle name="SAPBEXHLevel1X 9" xfId="6613" xr:uid="{E4B6CB32-0AB8-41E8-BE3D-54F698F4E41B}"/>
    <cellStyle name="SAPBEXHLevel1X 9 2" xfId="10402" xr:uid="{59F6999F-344E-43A0-962B-C8E02689AD12}"/>
    <cellStyle name="SAPBEXHLevel1X 9 2 2" xfId="21857" xr:uid="{DD7D1B36-1D6D-4BD8-84CF-82155B733E40}"/>
    <cellStyle name="SAPBEXHLevel1X 9 2 3" xfId="33941" xr:uid="{AA70DE32-BEBD-4ECA-A354-B17595F276A6}"/>
    <cellStyle name="SAPBEXHLevel1X 9 3" xfId="11518" xr:uid="{3C5F89CA-CD20-4720-9CFD-172E9E82109B}"/>
    <cellStyle name="SAPBEXHLevel1X 9 3 2" xfId="22973" xr:uid="{4D0FA11A-F7BC-488E-B244-ACBDE6CAEA97}"/>
    <cellStyle name="SAPBEXHLevel1X 9 3 3" xfId="34758" xr:uid="{6FC4F55C-50E4-4076-BF4E-ACD1B8CA4862}"/>
    <cellStyle name="SAPBEXHLevel1X 9 4" xfId="26381" xr:uid="{94DC2682-CDD1-4686-80B6-F6D3AC3ED3B8}"/>
    <cellStyle name="SAPBEXHLevel1X 9 4 2" xfId="36945" xr:uid="{FEA91A73-EC7A-45EA-9C6C-E7BBD01EF8D6}"/>
    <cellStyle name="SAPBEXHLevel1X 9 5" xfId="18204" xr:uid="{BCE489E6-CC3E-4DD4-AFE3-15C40047923F}"/>
    <cellStyle name="SAPBEXHLevel1X 9 6" xfId="30586" xr:uid="{33831DF6-1C41-4A02-827C-7BD0B9FE4ED1}"/>
    <cellStyle name="SAPBEXHLevel1X 9 7" xfId="36827" xr:uid="{FB54E9B9-00A0-487D-A9CC-3407CB08AC77}"/>
    <cellStyle name="SAPBEXHLevel1X_0910 GSO Capex RRP - Final (Detail) v2 220710" xfId="2304" xr:uid="{25D6ED25-7C3F-4E63-B738-B5E805488D55}"/>
    <cellStyle name="SAPBEXHLevel2" xfId="2305" xr:uid="{C8D3EEFA-8F1A-4106-B6F2-03D3C9CB4057}"/>
    <cellStyle name="SAPBEXHLevel2 10" xfId="4240" xr:uid="{BBBC5ADF-4BF4-4F23-B4F7-12678BD7B023}"/>
    <cellStyle name="SAPBEXHLevel2 10 2" xfId="16025" xr:uid="{6B55A3B3-0714-427A-A7B2-18E0088A56FF}"/>
    <cellStyle name="SAPBEXHLevel2 10 3" xfId="29070" xr:uid="{CB68CE3C-1E75-40CB-966D-555E558D57A7}"/>
    <cellStyle name="SAPBEXHLevel2 11" xfId="4003" xr:uid="{ACF0ACB8-2D57-4A18-ADF3-907816D28AA8}"/>
    <cellStyle name="SAPBEXHLevel2 11 2" xfId="15789" xr:uid="{2C28370E-68DD-4FAA-BEA8-5A1EBE22F835}"/>
    <cellStyle name="SAPBEXHLevel2 11 3" xfId="28834" xr:uid="{741E1153-7274-4B35-8EFA-9C0CE9917A8B}"/>
    <cellStyle name="SAPBEXHLevel2 12" xfId="24323" xr:uid="{6C5EC82C-F1AD-45F6-8EBD-374C31E1E72C}"/>
    <cellStyle name="SAPBEXHLevel2 12 2" xfId="35628" xr:uid="{1DEAD52B-0841-45DA-B6BF-5AD222D52A08}"/>
    <cellStyle name="SAPBEXHLevel2 13" xfId="14138" xr:uid="{8C7DDF3B-399F-4548-A043-B5C64DEEF0FC}"/>
    <cellStyle name="SAPBEXHLevel2 14" xfId="28001" xr:uid="{611BDC01-B28C-468B-8B7D-EE846E2A7C30}"/>
    <cellStyle name="SAPBEXHLevel2 2" xfId="2306" xr:uid="{6817BD30-6438-4892-BEB7-85B52546C90C}"/>
    <cellStyle name="SAPBEXHLevel2 2 10" xfId="4004" xr:uid="{A6304848-FB69-4307-AC01-40285A9A6956}"/>
    <cellStyle name="SAPBEXHLevel2 2 10 2" xfId="15790" xr:uid="{367F196B-AA55-498C-A7A4-4CF6559423B7}"/>
    <cellStyle name="SAPBEXHLevel2 2 10 3" xfId="28835" xr:uid="{10FB1AE3-E80D-4D29-80A0-D048E3D49321}"/>
    <cellStyle name="SAPBEXHLevel2 2 11" xfId="24324" xr:uid="{E0B5E02C-986C-49CA-B360-94643DB2DEA7}"/>
    <cellStyle name="SAPBEXHLevel2 2 11 2" xfId="35629" xr:uid="{7D528FE4-23FD-4515-A666-E2EDDB65C1B4}"/>
    <cellStyle name="SAPBEXHLevel2 2 12" xfId="14139" xr:uid="{86D8802B-54C8-4F34-AD63-260CB1DF9DDA}"/>
    <cellStyle name="SAPBEXHLevel2 2 13" xfId="28002" xr:uid="{C4B61C02-6FC9-4E18-A8B0-04756C383961}"/>
    <cellStyle name="SAPBEXHLevel2 2 2" xfId="2920" xr:uid="{DD5D4D2D-FD0A-497E-B933-688C73C54F0B}"/>
    <cellStyle name="SAPBEXHLevel2 2 2 10" xfId="19363" xr:uid="{17A42F20-7AB9-4CBA-A471-3E2C0661AF3D}"/>
    <cellStyle name="SAPBEXHLevel2 2 2 2" xfId="7228" xr:uid="{5CFE71EE-8BBF-4D07-B0BD-A6BA712B940D}"/>
    <cellStyle name="SAPBEXHLevel2 2 2 2 2" xfId="10631" xr:uid="{29A555EC-AF62-41A4-8D42-5BDF09E4471F}"/>
    <cellStyle name="SAPBEXHLevel2 2 2 2 2 2" xfId="22086" xr:uid="{46666DC9-AC6A-4C1E-8AC1-320A75096370}"/>
    <cellStyle name="SAPBEXHLevel2 2 2 2 2 3" xfId="34170" xr:uid="{4CA07162-D18B-477D-94B4-577D9D0C40E1}"/>
    <cellStyle name="SAPBEXHLevel2 2 2 2 3" xfId="12027" xr:uid="{590BAD5E-13A9-4B95-BC48-5A7E3EDA1EE6}"/>
    <cellStyle name="SAPBEXHLevel2 2 2 2 3 2" xfId="23482" xr:uid="{FDAB0E38-34F6-47EF-99E5-4886049FE690}"/>
    <cellStyle name="SAPBEXHLevel2 2 2 2 3 3" xfId="35068" xr:uid="{24B4F853-FCCF-4AB3-BE2D-5A4EAE0F6BC8}"/>
    <cellStyle name="SAPBEXHLevel2 2 2 2 4" xfId="26944" xr:uid="{D590D032-EFB2-451B-8F99-03300F416A88}"/>
    <cellStyle name="SAPBEXHLevel2 2 2 2 4 2" xfId="37315" xr:uid="{107AB6D3-EB07-411F-9031-741E7B46456E}"/>
    <cellStyle name="SAPBEXHLevel2 2 2 2 5" xfId="18756" xr:uid="{FDD8EBD4-47C9-4AD3-A278-0A179BAA07A1}"/>
    <cellStyle name="SAPBEXHLevel2 2 2 2 6" xfId="30987" xr:uid="{671B677B-A053-427B-9DC2-EE798F4B8264}"/>
    <cellStyle name="SAPBEXHLevel2 2 2 2 7" xfId="28629" xr:uid="{2F8C2F03-8A03-45C1-8441-29E485B01B8D}"/>
    <cellStyle name="SAPBEXHLevel2 2 2 3" xfId="5795" xr:uid="{FEB1D045-11A4-4485-A290-F6CFAB936DFE}"/>
    <cellStyle name="SAPBEXHLevel2 2 2 3 2" xfId="9057" xr:uid="{1E53443B-73C8-4876-BB7D-B352559BA4FF}"/>
    <cellStyle name="SAPBEXHLevel2 2 2 3 2 2" xfId="20512" xr:uid="{A85D016B-7341-4769-9B93-B5918EDB5A8B}"/>
    <cellStyle name="SAPBEXHLevel2 2 2 3 2 3" xfId="32597" xr:uid="{507325A4-B037-4A95-B565-800A1BDC6170}"/>
    <cellStyle name="SAPBEXHLevel2 2 2 3 3" xfId="4092" xr:uid="{6362DCDD-C8EA-4EE3-A318-A347C47CC736}"/>
    <cellStyle name="SAPBEXHLevel2 2 2 3 3 2" xfId="15877" xr:uid="{BA79DA9B-62E3-464E-92F0-21347C3E512D}"/>
    <cellStyle name="SAPBEXHLevel2 2 2 3 3 3" xfId="28922" xr:uid="{68F8491C-1718-4090-9C4B-290E7C4BFD40}"/>
    <cellStyle name="SAPBEXHLevel2 2 2 3 4" xfId="25773" xr:uid="{E72B77F3-9134-4E72-BE93-BDC408130EEA}"/>
    <cellStyle name="SAPBEXHLevel2 2 2 3 4 2" xfId="36489" xr:uid="{E2B9312D-E92F-48D9-80F4-9010FA3F6527}"/>
    <cellStyle name="SAPBEXHLevel2 2 2 3 5" xfId="17530" xr:uid="{47B7C5F7-7EB1-4A3A-88A7-7B4DFD970739}"/>
    <cellStyle name="SAPBEXHLevel2 2 2 3 6" xfId="30015" xr:uid="{B010F9A6-265E-4BBA-B0AF-F743B44A5C94}"/>
    <cellStyle name="SAPBEXHLevel2 2 2 3 7" xfId="36144" xr:uid="{4F1AA9EB-50FE-4158-8D73-A3E96D062169}"/>
    <cellStyle name="SAPBEXHLevel2 2 2 3 8" xfId="35401" xr:uid="{FDE2A05E-2EDE-4338-B818-B3291CA4B6DE}"/>
    <cellStyle name="SAPBEXHLevel2 2 2 4" xfId="4813" xr:uid="{EDD1BD16-C3C5-457A-A815-65B6F1B6E17D}"/>
    <cellStyle name="SAPBEXHLevel2 2 2 4 2" xfId="16597" xr:uid="{DA417504-E649-45F1-BACB-A0374A609A23}"/>
    <cellStyle name="SAPBEXHLevel2 2 2 4 3" xfId="29304" xr:uid="{B48AEC28-D56F-4F56-87FC-81A458EB3779}"/>
    <cellStyle name="SAPBEXHLevel2 2 2 5" xfId="8317" xr:uid="{E431AD1C-FC15-445E-B772-8928DA9F02E0}"/>
    <cellStyle name="SAPBEXHLevel2 2 2 5 2" xfId="19772" xr:uid="{B5C63011-4A54-4FFC-A788-79E6E7639EF9}"/>
    <cellStyle name="SAPBEXHLevel2 2 2 5 3" xfId="31857" xr:uid="{55C24664-4476-4522-AD2A-8B110E4252BF}"/>
    <cellStyle name="SAPBEXHLevel2 2 2 6" xfId="8111" xr:uid="{8922D3B0-2CA9-4AFC-A5AE-04BCCB8E98D7}"/>
    <cellStyle name="SAPBEXHLevel2 2 2 6 2" xfId="19566" xr:uid="{AEF5A100-85DD-41F9-8F62-7E9936ACC687}"/>
    <cellStyle name="SAPBEXHLevel2 2 2 6 3" xfId="31651" xr:uid="{660B98FE-5FEE-4252-93B7-8269411BA710}"/>
    <cellStyle name="SAPBEXHLevel2 2 2 7" xfId="24872" xr:uid="{B89E57FC-FFFD-48FC-A2CF-94723A78A16F}"/>
    <cellStyle name="SAPBEXHLevel2 2 2 7 2" xfId="35842" xr:uid="{EE2B4BE3-E3FD-4B78-9738-081BA7C1D9EB}"/>
    <cellStyle name="SAPBEXHLevel2 2 2 8" xfId="14713" xr:uid="{DC95CB22-DB43-4B6E-8F48-8C3854FE3C9B}"/>
    <cellStyle name="SAPBEXHLevel2 2 2 9" xfId="28226" xr:uid="{C9FD6435-810F-430A-AD81-4D0FE1D5C35C}"/>
    <cellStyle name="SAPBEXHLevel2 2 3" xfId="3176" xr:uid="{8CC7346A-DFEE-4BF7-B410-9C8BA9299932}"/>
    <cellStyle name="SAPBEXHLevel2 2 3 10" xfId="29147" xr:uid="{2A6AF381-7855-47F4-82C5-2F2529EED8AB}"/>
    <cellStyle name="SAPBEXHLevel2 2 3 2" xfId="7339" xr:uid="{05315D86-7EFA-4E57-AA3E-CD3FE666D6AE}"/>
    <cellStyle name="SAPBEXHLevel2 2 3 2 2" xfId="10739" xr:uid="{D04CEFCB-D67E-456A-B260-8845C8F7E04A}"/>
    <cellStyle name="SAPBEXHLevel2 2 3 2 2 2" xfId="22194" xr:uid="{AA492A08-FE6D-4AF1-ADB0-95D57BA43676}"/>
    <cellStyle name="SAPBEXHLevel2 2 3 2 2 3" xfId="34278" xr:uid="{860E1B37-4027-4B58-ADD5-2833FA1449C2}"/>
    <cellStyle name="SAPBEXHLevel2 2 3 2 3" xfId="12123" xr:uid="{F11E82AE-11FC-4F3B-AC89-C74AAAF0CDC7}"/>
    <cellStyle name="SAPBEXHLevel2 2 3 2 3 2" xfId="23578" xr:uid="{F21F3959-5157-4646-B1AC-EA40651F6834}"/>
    <cellStyle name="SAPBEXHLevel2 2 3 2 3 3" xfId="35162" xr:uid="{5FD1142D-1343-4A87-BD54-95E6C7942348}"/>
    <cellStyle name="SAPBEXHLevel2 2 3 2 4" xfId="27055" xr:uid="{21323812-9965-4B7C-825A-E1AF442020F0}"/>
    <cellStyle name="SAPBEXHLevel2 2 3 2 4 2" xfId="37424" xr:uid="{CDA9F5BC-E61D-40DA-91DA-C6DF6CC548E5}"/>
    <cellStyle name="SAPBEXHLevel2 2 3 2 5" xfId="18857" xr:uid="{3D9C6982-8D72-41E4-B262-C163AECD33DF}"/>
    <cellStyle name="SAPBEXHLevel2 2 3 2 6" xfId="31096" xr:uid="{6C122F3F-278E-4084-A851-A1B9F2445E8A}"/>
    <cellStyle name="SAPBEXHLevel2 2 3 2 7" xfId="18707" xr:uid="{4205E0BB-6BAA-4187-9138-15A640876C78}"/>
    <cellStyle name="SAPBEXHLevel2 2 3 3" xfId="5907" xr:uid="{3A3F7823-5BF0-4291-A3BD-F039776E72DD}"/>
    <cellStyle name="SAPBEXHLevel2 2 3 3 2" xfId="9167" xr:uid="{4471E943-6F3E-4A5E-93F2-B7624FECF773}"/>
    <cellStyle name="SAPBEXHLevel2 2 3 3 2 2" xfId="20622" xr:uid="{345505E2-1975-4B2F-9C8C-41F5EAE1C051}"/>
    <cellStyle name="SAPBEXHLevel2 2 3 3 2 3" xfId="32707" xr:uid="{0B78C0B6-5D89-47C6-95B0-7AAB2A7EF6F9}"/>
    <cellStyle name="SAPBEXHLevel2 2 3 3 3" xfId="8031" xr:uid="{2DCE9222-C014-46E7-8EEE-857D7628EFCB}"/>
    <cellStyle name="SAPBEXHLevel2 2 3 3 3 2" xfId="19486" xr:uid="{7E01AC8A-3518-447C-8A08-2BD6759EAC5B}"/>
    <cellStyle name="SAPBEXHLevel2 2 3 3 3 3" xfId="31571" xr:uid="{82F547B2-4DF7-467A-8E4B-8350C70ED25A}"/>
    <cellStyle name="SAPBEXHLevel2 2 3 3 4" xfId="25869" xr:uid="{F28F74E5-224A-4566-9C79-F48853D671FC}"/>
    <cellStyle name="SAPBEXHLevel2 2 3 3 4 2" xfId="36584" xr:uid="{EE514C2A-EF64-40C0-992E-F16A2C93C9E0}"/>
    <cellStyle name="SAPBEXHLevel2 2 3 3 5" xfId="17630" xr:uid="{5A5AB623-D5BC-478F-B667-294DFE5F1BBE}"/>
    <cellStyle name="SAPBEXHLevel2 2 3 3 6" xfId="30125" xr:uid="{D296C756-3AA6-474B-B99D-A443C426B22A}"/>
    <cellStyle name="SAPBEXHLevel2 2 3 3 7" xfId="30480" xr:uid="{553059CE-055F-4852-8D0D-AF2FD512FE1C}"/>
    <cellStyle name="SAPBEXHLevel2 2 3 3 8" xfId="13738" xr:uid="{EDB339AF-39D7-4E75-AD9E-EF639333B2D5}"/>
    <cellStyle name="SAPBEXHLevel2 2 3 4" xfId="5069" xr:uid="{82EB7506-90F3-4DEC-BB56-FB2BA7481743}"/>
    <cellStyle name="SAPBEXHLevel2 2 3 4 2" xfId="16853" xr:uid="{E19CDC71-7E9F-40F4-9CCA-A6FB5F3DD9AA}"/>
    <cellStyle name="SAPBEXHLevel2 2 3 4 3" xfId="29501" xr:uid="{61600094-44FB-420A-9D6D-9E6A67BDDFBA}"/>
    <cellStyle name="SAPBEXHLevel2 2 3 5" xfId="8534" xr:uid="{F4FADAF4-EF40-4B17-96EE-378CEAE397B2}"/>
    <cellStyle name="SAPBEXHLevel2 2 3 5 2" xfId="19989" xr:uid="{E5401BAE-5492-4DD2-AE16-91759FFAACCB}"/>
    <cellStyle name="SAPBEXHLevel2 2 3 5 3" xfId="32074" xr:uid="{638075C1-DE6D-443B-96C4-BD6329A8564D}"/>
    <cellStyle name="SAPBEXHLevel2 2 3 6" xfId="8200" xr:uid="{D060AB91-52F0-43D7-ACE1-C16BF662131C}"/>
    <cellStyle name="SAPBEXHLevel2 2 3 6 2" xfId="19655" xr:uid="{363FAC4E-CB36-4F60-81AD-D1AD9F86F861}"/>
    <cellStyle name="SAPBEXHLevel2 2 3 6 3" xfId="31740" xr:uid="{1970B008-5F6C-422C-8B58-30864CD14A50}"/>
    <cellStyle name="SAPBEXHLevel2 2 3 7" xfId="25128" xr:uid="{68E6176B-EE3A-4E38-9179-8685857C01DC}"/>
    <cellStyle name="SAPBEXHLevel2 2 3 7 2" xfId="36040" xr:uid="{040C998C-B95F-4F54-8EB0-5BB3241AF7BC}"/>
    <cellStyle name="SAPBEXHLevel2 2 3 8" xfId="14969" xr:uid="{60D82B0F-6CE9-48A4-8D1F-D19E1207EEB9}"/>
    <cellStyle name="SAPBEXHLevel2 2 3 9" xfId="28417" xr:uid="{D2EEBA48-751E-46FA-913D-7C5E50C77BAB}"/>
    <cellStyle name="SAPBEXHLevel2 2 4" xfId="2979" xr:uid="{CDA71221-7496-4F07-AC32-7BC36DFA9975}"/>
    <cellStyle name="SAPBEXHLevel2 2 4 10" xfId="28637" xr:uid="{2CBDE309-A165-4CEA-964D-970AE80DA0BD}"/>
    <cellStyle name="SAPBEXHLevel2 2 4 2" xfId="7596" xr:uid="{197C45A3-3A28-4137-B1E5-140EDA2CD1C1}"/>
    <cellStyle name="SAPBEXHLevel2 2 4 2 2" xfId="10907" xr:uid="{D1DF2D30-CC9D-4660-8AEB-25E55276093E}"/>
    <cellStyle name="SAPBEXHLevel2 2 4 2 2 2" xfId="22362" xr:uid="{A4CDA8ED-26AA-429C-81B5-63084E547C59}"/>
    <cellStyle name="SAPBEXHLevel2 2 4 2 2 3" xfId="34446" xr:uid="{253E05E3-C96D-438C-8097-FE8F0FDC9907}"/>
    <cellStyle name="SAPBEXHLevel2 2 4 2 3" xfId="12380" xr:uid="{076CF886-F158-4E41-9332-7A0F39E57C6B}"/>
    <cellStyle name="SAPBEXHLevel2 2 4 2 3 2" xfId="23835" xr:uid="{4E8EAD01-8414-49FB-9FD0-FFDA3BE8868F}"/>
    <cellStyle name="SAPBEXHLevel2 2 4 2 3 3" xfId="35350" xr:uid="{744A7B6B-9003-49A6-899A-BF5C86614CEB}"/>
    <cellStyle name="SAPBEXHLevel2 2 4 2 4" xfId="27312" xr:uid="{92EBB449-0412-46B3-BC44-CC682E740589}"/>
    <cellStyle name="SAPBEXHLevel2 2 4 2 4 2" xfId="37611" xr:uid="{D1EEBB0D-F1E0-47CF-B963-D4F4B31ABA57}"/>
    <cellStyle name="SAPBEXHLevel2 2 4 2 5" xfId="19114" xr:uid="{421A3264-FFCB-4C86-AAFA-29A5FBF94BF8}"/>
    <cellStyle name="SAPBEXHLevel2 2 4 2 6" xfId="31283" xr:uid="{6B07A505-5078-44B5-8507-1D6EB8B0CB70}"/>
    <cellStyle name="SAPBEXHLevel2 2 4 2 7" xfId="30365" xr:uid="{EE80F0EB-8267-4E28-8709-06837F2D3E5D}"/>
    <cellStyle name="SAPBEXHLevel2 2 4 3" xfId="6165" xr:uid="{8EBFAF90-D811-43F1-BA2E-035D81526429}"/>
    <cellStyle name="SAPBEXHLevel2 2 4 3 2" xfId="9381" xr:uid="{69A6E8F8-C43C-4706-B125-306DA95CC002}"/>
    <cellStyle name="SAPBEXHLevel2 2 4 3 2 2" xfId="20836" xr:uid="{54DC1A66-24F2-4C57-9883-1DA8DEE8FC92}"/>
    <cellStyle name="SAPBEXHLevel2 2 4 3 2 3" xfId="32921" xr:uid="{109E0CB4-5D62-4B24-9287-EE7B43995A97}"/>
    <cellStyle name="SAPBEXHLevel2 2 4 3 3" xfId="9710" xr:uid="{B4773FE1-29A8-4B97-9092-231288F07D54}"/>
    <cellStyle name="SAPBEXHLevel2 2 4 3 3 2" xfId="21165" xr:uid="{E976706E-EA74-465D-8298-5668C6EED2C4}"/>
    <cellStyle name="SAPBEXHLevel2 2 4 3 3 3" xfId="33250" xr:uid="{40B7D7CF-F9D1-4757-9941-82D9559BCD16}"/>
    <cellStyle name="SAPBEXHLevel2 2 4 3 4" xfId="26126" xr:uid="{CBB8377B-592B-4F54-8182-9F0EB322C970}"/>
    <cellStyle name="SAPBEXHLevel2 2 4 3 4 2" xfId="36769" xr:uid="{FEEE306A-E507-49A7-8C9F-914524406DA2}"/>
    <cellStyle name="SAPBEXHLevel2 2 4 3 5" xfId="17887" xr:uid="{90DF3371-2BC7-4C21-AB84-9817129EAC20}"/>
    <cellStyle name="SAPBEXHLevel2 2 4 3 6" xfId="30313" xr:uid="{66FD382C-84AA-497A-8DF7-F393D2FCE3A2}"/>
    <cellStyle name="SAPBEXHLevel2 2 4 3 7" xfId="35705" xr:uid="{CEFE5781-BEC6-46EF-9D4E-4C6877FF4658}"/>
    <cellStyle name="SAPBEXHLevel2 2 4 3 8" xfId="34993" xr:uid="{48218D7C-DCF8-415D-A5F6-7D28BA13EC6A}"/>
    <cellStyle name="SAPBEXHLevel2 2 4 4" xfId="4872" xr:uid="{87487EF5-A8AA-4622-A6D8-1B284879F727}"/>
    <cellStyle name="SAPBEXHLevel2 2 4 4 2" xfId="16656" xr:uid="{1F63876A-9729-48E4-AF68-6B344401EB49}"/>
    <cellStyle name="SAPBEXHLevel2 2 4 4 3" xfId="29363" xr:uid="{1DDAA50D-96EC-49F4-BC99-0BB461DEB9DF}"/>
    <cellStyle name="SAPBEXHLevel2 2 4 5" xfId="8376" xr:uid="{C193DBCB-E6E4-4131-8947-85785A9BBE9F}"/>
    <cellStyle name="SAPBEXHLevel2 2 4 5 2" xfId="19831" xr:uid="{DBCCA17C-32DD-4568-A314-CB5475A6037E}"/>
    <cellStyle name="SAPBEXHLevel2 2 4 5 3" xfId="31916" xr:uid="{C1D61038-7E1E-4EDF-8808-92008B17368E}"/>
    <cellStyle name="SAPBEXHLevel2 2 4 6" xfId="4050" xr:uid="{B18438E9-2BDB-4A39-BE53-76AFD8EC5094}"/>
    <cellStyle name="SAPBEXHLevel2 2 4 6 2" xfId="15835" xr:uid="{B6A32651-C318-4929-B6DB-B96B90F4522A}"/>
    <cellStyle name="SAPBEXHLevel2 2 4 6 3" xfId="28880" xr:uid="{C5FE3424-FAE0-4F4B-821E-30C472D6429D}"/>
    <cellStyle name="SAPBEXHLevel2 2 4 7" xfId="24931" xr:uid="{977DBDBB-888C-41CA-90F3-B1413616183F}"/>
    <cellStyle name="SAPBEXHLevel2 2 4 7 2" xfId="35901" xr:uid="{8428BC7B-570B-4E65-BB6E-80468BB4E6AD}"/>
    <cellStyle name="SAPBEXHLevel2 2 4 8" xfId="14772" xr:uid="{B704B7EC-198B-43BA-B034-6093D1F162DC}"/>
    <cellStyle name="SAPBEXHLevel2 2 4 9" xfId="28285" xr:uid="{28CC0A27-D340-4EED-9645-321D932F2F79}"/>
    <cellStyle name="SAPBEXHLevel2 2 5" xfId="3395" xr:uid="{03A9ABDA-6512-42CF-9087-B88B169B9686}"/>
    <cellStyle name="SAPBEXHLevel2 2 5 10" xfId="27859" xr:uid="{6BDECB67-0DDD-4B40-A223-EE73C77D1E58}"/>
    <cellStyle name="SAPBEXHLevel2 2 5 2" xfId="7780" xr:uid="{836F2860-F8F1-4C09-90E3-219B0F01118B}"/>
    <cellStyle name="SAPBEXHLevel2 2 5 2 2" xfId="10994" xr:uid="{03EE47E9-3C04-46F7-854A-9805CEDFDD5B}"/>
    <cellStyle name="SAPBEXHLevel2 2 5 2 2 2" xfId="22449" xr:uid="{3489DCE4-16D1-4C0F-AB7B-A6E936A9AEDD}"/>
    <cellStyle name="SAPBEXHLevel2 2 5 2 2 3" xfId="34533" xr:uid="{ABDFAB41-0849-488B-A343-D0CC72BCC096}"/>
    <cellStyle name="SAPBEXHLevel2 2 5 2 3" xfId="12555" xr:uid="{9D7493F1-9F1F-4D61-B8DC-83A5218CB937}"/>
    <cellStyle name="SAPBEXHLevel2 2 5 2 3 2" xfId="24010" xr:uid="{8D58ABBA-2160-4AC1-AD11-C475A964F176}"/>
    <cellStyle name="SAPBEXHLevel2 2 5 2 3 3" xfId="35463" xr:uid="{0509AB14-2D9E-41B6-B0C0-E5CB7B29DE44}"/>
    <cellStyle name="SAPBEXHLevel2 2 5 2 4" xfId="27487" xr:uid="{86CAB304-3668-4CE6-B281-2D9A5D9F7E11}"/>
    <cellStyle name="SAPBEXHLevel2 2 5 2 4 2" xfId="37722" xr:uid="{8D20977D-65BA-4E7B-B46B-2B35AE26080A}"/>
    <cellStyle name="SAPBEXHLevel2 2 5 2 5" xfId="19291" xr:uid="{8A5A1589-369E-4291-8E4F-745162B60213}"/>
    <cellStyle name="SAPBEXHLevel2 2 5 2 6" xfId="31405" xr:uid="{EFEA8EA7-DE63-4975-8E50-42CB36977003}"/>
    <cellStyle name="SAPBEXHLevel2 2 5 2 7" xfId="36129" xr:uid="{30C2181F-BBA3-4C00-ACF0-37A0BF07C029}"/>
    <cellStyle name="SAPBEXHLevel2 2 5 3" xfId="6349" xr:uid="{FE7812C0-C5AF-46ED-A301-9558445BFC63}"/>
    <cellStyle name="SAPBEXHLevel2 2 5 3 2" xfId="9517" xr:uid="{1642DCC9-6409-4CFA-9982-FD793DF81839}"/>
    <cellStyle name="SAPBEXHLevel2 2 5 3 2 2" xfId="20972" xr:uid="{172CA3F2-7EEE-4B88-BB8D-B94555FF5D05}"/>
    <cellStyle name="SAPBEXHLevel2 2 5 3 2 3" xfId="33057" xr:uid="{AB37AE70-5966-4BF9-926F-D3517F79DD50}"/>
    <cellStyle name="SAPBEXHLevel2 2 5 3 3" xfId="4149" xr:uid="{B38A2FAF-9101-42DE-B4D9-4B3A9F2F603B}"/>
    <cellStyle name="SAPBEXHLevel2 2 5 3 3 2" xfId="15934" xr:uid="{FDC75C9B-0BFB-42ED-BDE0-420C315BC689}"/>
    <cellStyle name="SAPBEXHLevel2 2 5 3 3 3" xfId="28979" xr:uid="{55F03DD2-189C-4E16-8298-62D7E6BA641E}"/>
    <cellStyle name="SAPBEXHLevel2 2 5 3 4" xfId="26301" xr:uid="{D2E2A120-6D01-4C80-83FD-8E4BF68714F0}"/>
    <cellStyle name="SAPBEXHLevel2 2 5 3 4 2" xfId="36881" xr:uid="{1095D37B-AA64-4E5F-A0A7-1F4D8C5751D2}"/>
    <cellStyle name="SAPBEXHLevel2 2 5 3 5" xfId="18066" xr:uid="{DD5BBE0E-06C4-4448-AD1A-5044812604F5}"/>
    <cellStyle name="SAPBEXHLevel2 2 5 3 6" xfId="30438" xr:uid="{D97EC88F-DD79-4A72-BEE7-DBD8D40F91F6}"/>
    <cellStyle name="SAPBEXHLevel2 2 5 3 7" xfId="29128" xr:uid="{F31C692A-0D69-4A7A-9E59-89B38A49B15E}"/>
    <cellStyle name="SAPBEXHLevel2 2 5 3 8" xfId="30371" xr:uid="{117BD134-CFE3-4BF8-BB39-833FE304716A}"/>
    <cellStyle name="SAPBEXHLevel2 2 5 4" xfId="5285" xr:uid="{2A5DFA4D-5BB5-4B25-9D88-550044F2B688}"/>
    <cellStyle name="SAPBEXHLevel2 2 5 4 2" xfId="17069" xr:uid="{904649C9-1C0D-48D7-A581-A46AC6D336AA}"/>
    <cellStyle name="SAPBEXHLevel2 2 5 4 3" xfId="29652" xr:uid="{356EB12B-F844-488F-B3E6-6BD538CC8348}"/>
    <cellStyle name="SAPBEXHLevel2 2 5 5" xfId="8712" xr:uid="{EE6B49E4-37DC-49C9-AF31-404D955E560A}"/>
    <cellStyle name="SAPBEXHLevel2 2 5 5 2" xfId="20167" xr:uid="{D31745B2-DFBE-409C-A4D4-D81B0423F2B8}"/>
    <cellStyle name="SAPBEXHLevel2 2 5 5 3" xfId="32252" xr:uid="{09EBC07B-CED7-4AB1-85AB-A0ACB16D544D}"/>
    <cellStyle name="SAPBEXHLevel2 2 5 6" xfId="8433" xr:uid="{DE02880B-B06A-422E-937A-301B5368A9F7}"/>
    <cellStyle name="SAPBEXHLevel2 2 5 6 2" xfId="19888" xr:uid="{1C77A888-4E9E-46A6-A844-9F3ABC5536DA}"/>
    <cellStyle name="SAPBEXHLevel2 2 5 6 3" xfId="31973" xr:uid="{A4A504E0-C1C8-4E3F-BDB3-BE261A184E09}"/>
    <cellStyle name="SAPBEXHLevel2 2 5 7" xfId="25344" xr:uid="{E24955BA-DCFF-4121-A53E-D72F749346C6}"/>
    <cellStyle name="SAPBEXHLevel2 2 5 7 2" xfId="36190" xr:uid="{5D103C83-76BB-4494-9B64-67AA40058CB3}"/>
    <cellStyle name="SAPBEXHLevel2 2 5 8" xfId="15186" xr:uid="{AD626D91-D0B8-494F-AD9B-7F61068722CB}"/>
    <cellStyle name="SAPBEXHLevel2 2 5 9" xfId="28569" xr:uid="{A5AF17CC-F726-4BDD-89E0-8C8416579656}"/>
    <cellStyle name="SAPBEXHLevel2 2 6" xfId="6091" xr:uid="{B26C3E61-343D-4684-9AA5-5992B7E27C2F}"/>
    <cellStyle name="SAPBEXHLevel2 2 6 2" xfId="7522" xr:uid="{7376E8C7-EA27-460D-A70E-E36636D0822F}"/>
    <cellStyle name="SAPBEXHLevel2 2 6 2 2" xfId="10833" xr:uid="{88E3AA74-38CA-4630-98B0-EADE37A27231}"/>
    <cellStyle name="SAPBEXHLevel2 2 6 2 2 2" xfId="22288" xr:uid="{6418BBCF-AA2C-4828-B21B-60C969FC4056}"/>
    <cellStyle name="SAPBEXHLevel2 2 6 2 2 3" xfId="34372" xr:uid="{28AF3823-62F3-4D68-885E-99F4348D438F}"/>
    <cellStyle name="SAPBEXHLevel2 2 6 2 3" xfId="12306" xr:uid="{213619CB-0425-456A-A35B-7CCCEDB6D344}"/>
    <cellStyle name="SAPBEXHLevel2 2 6 2 3 2" xfId="23761" xr:uid="{A64261B6-388A-4A0F-8C60-762D3A9685A4}"/>
    <cellStyle name="SAPBEXHLevel2 2 6 2 3 3" xfId="35276" xr:uid="{FB57040B-BBD8-4A6D-9F36-5285F18F2E00}"/>
    <cellStyle name="SAPBEXHLevel2 2 6 2 4" xfId="27238" xr:uid="{E69520E6-FD23-483E-B742-AF2A242F46AC}"/>
    <cellStyle name="SAPBEXHLevel2 2 6 2 4 2" xfId="37537" xr:uid="{6A7C3CCC-48D4-4A64-A5AB-4FD809C0DFEC}"/>
    <cellStyle name="SAPBEXHLevel2 2 6 2 5" xfId="19040" xr:uid="{681183E4-D3B2-422B-BAA3-73EFB9855FB4}"/>
    <cellStyle name="SAPBEXHLevel2 2 6 2 6" xfId="31209" xr:uid="{D154ABAF-7F40-45D3-980B-6F7010DCF652}"/>
    <cellStyle name="SAPBEXHLevel2 2 6 2 7" xfId="31150" xr:uid="{8752B967-5611-4D1A-91D8-351DCC0D8C62}"/>
    <cellStyle name="SAPBEXHLevel2 2 6 3" xfId="9307" xr:uid="{ADE6D0E7-115F-4255-AFBC-9A997B9DECCD}"/>
    <cellStyle name="SAPBEXHLevel2 2 6 3 2" xfId="20762" xr:uid="{812DED18-3DEE-48BF-9E74-614141DFBE52}"/>
    <cellStyle name="SAPBEXHLevel2 2 6 3 3" xfId="32847" xr:uid="{C387824B-9E61-4533-A487-81B8B98C2A9D}"/>
    <cellStyle name="SAPBEXHLevel2 2 6 4" xfId="9719" xr:uid="{334D49F8-82C8-41D7-B8E5-3EC9CBC644A2}"/>
    <cellStyle name="SAPBEXHLevel2 2 6 4 2" xfId="21174" xr:uid="{67EDDE45-CA91-4305-805D-D14A3A871279}"/>
    <cellStyle name="SAPBEXHLevel2 2 6 4 3" xfId="33259" xr:uid="{9F759E69-E1AC-4328-97D4-DFC1D0F800DD}"/>
    <cellStyle name="SAPBEXHLevel2 2 6 5" xfId="26052" xr:uid="{B8E5E67A-78EB-4551-AC2D-ECB6616E1043}"/>
    <cellStyle name="SAPBEXHLevel2 2 6 5 2" xfId="36695" xr:uid="{47D61AD2-F82A-4182-BA38-451D804247A6}"/>
    <cellStyle name="SAPBEXHLevel2 2 6 6" xfId="17813" xr:uid="{E38FB3FE-1D84-4CEB-99AA-5FFB19D9FBA5}"/>
    <cellStyle name="SAPBEXHLevel2 2 6 7" xfId="30239" xr:uid="{09C5F4D6-C738-4B4E-905F-284079C13B15}"/>
    <cellStyle name="SAPBEXHLevel2 2 6 8" xfId="29219" xr:uid="{2206139B-4DB9-4907-B8A0-707260B07102}"/>
    <cellStyle name="SAPBEXHLevel2 2 7" xfId="6740" xr:uid="{E2259E5F-D589-4D2D-A945-5AE09D1712E4}"/>
    <cellStyle name="SAPBEXHLevel2 2 7 2" xfId="10454" xr:uid="{B9DEBA40-8211-4267-8FE4-E1F766EA2C75}"/>
    <cellStyle name="SAPBEXHLevel2 2 7 2 2" xfId="21909" xr:uid="{8A31F106-5B7F-417B-80EC-8A6085545EEB}"/>
    <cellStyle name="SAPBEXHLevel2 2 7 2 3" xfId="33993" xr:uid="{502C74DD-FCE6-4B33-8C4A-F6FDF08E698D}"/>
    <cellStyle name="SAPBEXHLevel2 2 7 3" xfId="11635" xr:uid="{93167DE6-36A6-456F-A58C-B5692DD7A52C}"/>
    <cellStyle name="SAPBEXHLevel2 2 7 3 2" xfId="23090" xr:uid="{659E40F0-5D21-428F-A52F-5BB5F0062194}"/>
    <cellStyle name="SAPBEXHLevel2 2 7 3 3" xfId="34820" xr:uid="{2D9DB37B-CE31-485E-BF8C-045CA07C9BBA}"/>
    <cellStyle name="SAPBEXHLevel2 2 7 4" xfId="26500" xr:uid="{E6B90DF2-230E-4492-B721-E910928B30D9}"/>
    <cellStyle name="SAPBEXHLevel2 2 7 4 2" xfId="37010" xr:uid="{88883568-C714-4385-BD9E-3B7DE0DA0BCB}"/>
    <cellStyle name="SAPBEXHLevel2 2 7 5" xfId="18327" xr:uid="{21EE84CA-2E20-40DE-A081-C09D2899C9AE}"/>
    <cellStyle name="SAPBEXHLevel2 2 7 6" xfId="30658" xr:uid="{3FA3C446-4845-4702-A46E-6EE41F805327}"/>
    <cellStyle name="SAPBEXHLevel2 2 7 7" xfId="18361" xr:uid="{00F0BCFB-11E8-4055-AC2E-A5AD93F712CF}"/>
    <cellStyle name="SAPBEXHLevel2 2 8" xfId="5521" xr:uid="{05CDA5D1-CD61-4902-B406-C10C5C84F352}"/>
    <cellStyle name="SAPBEXHLevel2 2 8 2" xfId="8852" xr:uid="{9D6DA3BE-6D6A-4FDF-AC21-834965C2B615}"/>
    <cellStyle name="SAPBEXHLevel2 2 8 2 2" xfId="20307" xr:uid="{8F698806-0860-47E3-A627-BEA0FC1A3BEC}"/>
    <cellStyle name="SAPBEXHLevel2 2 8 2 3" xfId="32392" xr:uid="{EAAC9022-9C66-4E4C-BE50-8C905F60FBFE}"/>
    <cellStyle name="SAPBEXHLevel2 2 8 3" xfId="10307" xr:uid="{50ED3881-FDB9-4EB0-AD51-7BAECFAF7C4E}"/>
    <cellStyle name="SAPBEXHLevel2 2 8 3 2" xfId="21762" xr:uid="{329C172D-65D6-412D-9458-2D465A4250C0}"/>
    <cellStyle name="SAPBEXHLevel2 2 8 3 3" xfId="33846" xr:uid="{C6345024-6CEA-4165-B71D-0BBD49FC07C8}"/>
    <cellStyle name="SAPBEXHLevel2 2 8 4" xfId="25580" xr:uid="{A9BA51CF-8BB2-4635-B7A9-C8F57615ACD3}"/>
    <cellStyle name="SAPBEXHLevel2 2 8 4 2" xfId="36365" xr:uid="{21175B0E-7D43-4BE1-9487-CE8B3C8D3703}"/>
    <cellStyle name="SAPBEXHLevel2 2 8 5" xfId="17305" xr:uid="{B6058A2A-CDCA-4116-BC73-7AB668F7CB2F}"/>
    <cellStyle name="SAPBEXHLevel2 2 8 6" xfId="29821" xr:uid="{F1479096-3229-440A-91F1-89E2050AFEB3}"/>
    <cellStyle name="SAPBEXHLevel2 2 8 7" xfId="36252" xr:uid="{D4F9BA4B-0815-4A9D-A6E9-E7E31F44DE2A}"/>
    <cellStyle name="SAPBEXHLevel2 2 8 8" xfId="36254" xr:uid="{3FCB7132-CF7D-433F-AD2B-4A84C2CF865A}"/>
    <cellStyle name="SAPBEXHLevel2 2 9" xfId="4241" xr:uid="{BCC83CF6-CBCA-471F-B83B-EA84ED6DBE13}"/>
    <cellStyle name="SAPBEXHLevel2 2 9 2" xfId="16026" xr:uid="{F320C795-0383-4394-B343-DED3BAA9B634}"/>
    <cellStyle name="SAPBEXHLevel2 2 9 3" xfId="29071" xr:uid="{221FC278-1633-4D46-9F1A-C6AE4AF41C50}"/>
    <cellStyle name="SAPBEXHLevel2 3" xfId="2921" xr:uid="{6C4B8264-54C8-446E-80E3-8F219295E67A}"/>
    <cellStyle name="SAPBEXHLevel2 3 10" xfId="27743" xr:uid="{F6350AB8-B320-435D-B9CE-A58AA4518E89}"/>
    <cellStyle name="SAPBEXHLevel2 3 2" xfId="7227" xr:uid="{34C197A4-09B7-4D48-8380-BAB691CBFB57}"/>
    <cellStyle name="SAPBEXHLevel2 3 2 2" xfId="9928" xr:uid="{CBACE269-56B9-4E35-A994-F513E205D63E}"/>
    <cellStyle name="SAPBEXHLevel2 3 2 2 2" xfId="21383" xr:uid="{6512B5C9-ECD5-47C8-9033-976E6C995074}"/>
    <cellStyle name="SAPBEXHLevel2 3 2 2 3" xfId="33468" xr:uid="{C54786DD-2CEA-4842-8205-1E429D917784}"/>
    <cellStyle name="SAPBEXHLevel2 3 2 3" xfId="10630" xr:uid="{3DAD25CC-8A42-4DA7-94D1-E535090E83C6}"/>
    <cellStyle name="SAPBEXHLevel2 3 2 3 2" xfId="22085" xr:uid="{97D35F9D-3CD0-490F-8A52-850E08F16975}"/>
    <cellStyle name="SAPBEXHLevel2 3 2 3 3" xfId="34169" xr:uid="{8F031BA2-90C4-4C5D-92F3-C00DBED9166C}"/>
    <cellStyle name="SAPBEXHLevel2 3 2 4" xfId="12026" xr:uid="{79327B35-76AE-48C7-BAE9-C8114B824AFB}"/>
    <cellStyle name="SAPBEXHLevel2 3 2 4 2" xfId="23481" xr:uid="{5713F759-4487-4285-9375-E1C87017C989}"/>
    <cellStyle name="SAPBEXHLevel2 3 2 4 3" xfId="35067" xr:uid="{93452A17-C1D4-4E47-AF57-4E0FDE1143A6}"/>
    <cellStyle name="SAPBEXHLevel2 3 2 5" xfId="26943" xr:uid="{10FE6544-B850-44E4-9E06-4E12A4055889}"/>
    <cellStyle name="SAPBEXHLevel2 3 2 5 2" xfId="37314" xr:uid="{C9B6C6CA-5C61-42B3-80D5-E8F87D392E95}"/>
    <cellStyle name="SAPBEXHLevel2 3 2 6" xfId="18755" xr:uid="{5B29AB0C-3398-4B01-9F6A-FF75F7331E08}"/>
    <cellStyle name="SAPBEXHLevel2 3 2 7" xfId="30986" xr:uid="{73F5534D-5E39-4026-8800-3C6901CC156F}"/>
    <cellStyle name="SAPBEXHLevel2 3 2 8" xfId="37662" xr:uid="{F53152DB-FADE-48C3-B567-82E8862377FE}"/>
    <cellStyle name="SAPBEXHLevel2 3 3" xfId="5794" xr:uid="{F3919A03-2658-40B7-A2CE-0C93195ABADC}"/>
    <cellStyle name="SAPBEXHLevel2 3 3 2" xfId="9056" xr:uid="{59A82C6A-E049-42AE-A2B5-65EE1EA928AD}"/>
    <cellStyle name="SAPBEXHLevel2 3 3 2 2" xfId="20511" xr:uid="{EF164B12-81E4-42C5-9076-29CDC032B7C3}"/>
    <cellStyle name="SAPBEXHLevel2 3 3 2 3" xfId="32596" xr:uid="{3BE4F4EA-E6DD-4174-8059-7E7B880C8C6C}"/>
    <cellStyle name="SAPBEXHLevel2 3 3 3" xfId="4091" xr:uid="{0E42E4C5-E336-4237-BB1B-8CE51A2E3D1F}"/>
    <cellStyle name="SAPBEXHLevel2 3 3 3 2" xfId="15876" xr:uid="{E43B9767-31EE-4474-A0DA-8E18535E98A9}"/>
    <cellStyle name="SAPBEXHLevel2 3 3 3 3" xfId="28921" xr:uid="{44099973-2E11-455E-999F-8641556EC8F0}"/>
    <cellStyle name="SAPBEXHLevel2 3 3 4" xfId="25772" xr:uid="{6F44C038-74DB-4119-80BB-5D21DD206C45}"/>
    <cellStyle name="SAPBEXHLevel2 3 3 4 2" xfId="36488" xr:uid="{71579D8D-9A47-445A-B0CB-FA96CC501BBD}"/>
    <cellStyle name="SAPBEXHLevel2 3 3 5" xfId="17529" xr:uid="{D1A1FE93-969D-4B2E-8D37-261C2D63C6FF}"/>
    <cellStyle name="SAPBEXHLevel2 3 3 6" xfId="30014" xr:uid="{E4597B12-523C-4FAE-A213-54ABF30377ED}"/>
    <cellStyle name="SAPBEXHLevel2 3 3 7" xfId="28069" xr:uid="{56D9C90C-2D7D-41B7-BFB0-C55651A0F6BD}"/>
    <cellStyle name="SAPBEXHLevel2 3 3 8" xfId="28737" xr:uid="{BAAE08D7-8E71-48E9-AB54-271D84645C55}"/>
    <cellStyle name="SAPBEXHLevel2 3 4" xfId="4814" xr:uid="{1CA9C2C0-2BE1-46D7-903A-C8F54EF01203}"/>
    <cellStyle name="SAPBEXHLevel2 3 4 2" xfId="16598" xr:uid="{1142231C-C049-4DE6-9892-FA5B38B5D126}"/>
    <cellStyle name="SAPBEXHLevel2 3 4 3" xfId="29305" xr:uid="{457BED8E-A95C-48BA-AF9E-4F7DF89BEE1D}"/>
    <cellStyle name="SAPBEXHLevel2 3 5" xfId="8318" xr:uid="{B3E5136C-A01E-4A24-A6BA-897A6B2C2F48}"/>
    <cellStyle name="SAPBEXHLevel2 3 5 2" xfId="19773" xr:uid="{8DDD1D36-495B-440D-9F2B-A8CA5C2E6984}"/>
    <cellStyle name="SAPBEXHLevel2 3 5 3" xfId="31858" xr:uid="{3DFF15E9-6FF8-4F21-9C24-659B9507F865}"/>
    <cellStyle name="SAPBEXHLevel2 3 6" xfId="9261" xr:uid="{1A23D2DB-5F81-4F22-84A3-5B4BB2BEB7EE}"/>
    <cellStyle name="SAPBEXHLevel2 3 6 2" xfId="20716" xr:uid="{5251FF51-01D2-4E33-AE33-C81CE6B868FA}"/>
    <cellStyle name="SAPBEXHLevel2 3 6 3" xfId="32801" xr:uid="{9F39E983-0BFE-40F8-ACAB-AC77C10B8C22}"/>
    <cellStyle name="SAPBEXHLevel2 3 7" xfId="24873" xr:uid="{8CDC2B1E-38A4-495B-BD1A-579E07215639}"/>
    <cellStyle name="SAPBEXHLevel2 3 7 2" xfId="35843" xr:uid="{BB036D20-EE35-422E-B485-6141131B2FB8}"/>
    <cellStyle name="SAPBEXHLevel2 3 8" xfId="14714" xr:uid="{1ED9E0FF-A9EC-43D7-9F54-BAABE5471791}"/>
    <cellStyle name="SAPBEXHLevel2 3 9" xfId="28227" xr:uid="{EC42A4AA-5FBD-4D80-A4F4-3A85473014E0}"/>
    <cellStyle name="SAPBEXHLevel2 4" xfId="3175" xr:uid="{170FB1F0-B613-4240-9873-A253BAB30A18}"/>
    <cellStyle name="SAPBEXHLevel2 4 10" xfId="37034" xr:uid="{61B56F57-C3FA-4592-97C7-BC626EF39A89}"/>
    <cellStyle name="SAPBEXHLevel2 4 2" xfId="7338" xr:uid="{26BA6E90-6A22-4DF8-ACAA-9C3D73400626}"/>
    <cellStyle name="SAPBEXHLevel2 4 2 2" xfId="9990" xr:uid="{ABACDF14-84C6-4411-BCA3-9370966A95A8}"/>
    <cellStyle name="SAPBEXHLevel2 4 2 2 2" xfId="21445" xr:uid="{6FB28115-F3C3-485A-83E7-0A1FC2ADCE50}"/>
    <cellStyle name="SAPBEXHLevel2 4 2 2 3" xfId="33529" xr:uid="{4437CA3A-CFB2-4255-AFA9-D7E9C9813906}"/>
    <cellStyle name="SAPBEXHLevel2 4 2 3" xfId="10738" xr:uid="{C678FEC6-0291-4301-AE6A-918F2E15EEBB}"/>
    <cellStyle name="SAPBEXHLevel2 4 2 3 2" xfId="22193" xr:uid="{7570446A-601E-44B2-BDC4-2E4080F2AF0E}"/>
    <cellStyle name="SAPBEXHLevel2 4 2 3 3" xfId="34277" xr:uid="{BFC62795-9BCE-4BC7-A327-AC4834834A0E}"/>
    <cellStyle name="SAPBEXHLevel2 4 2 4" xfId="12122" xr:uid="{7B70CF9F-0490-4922-A7EA-C06608FC51BC}"/>
    <cellStyle name="SAPBEXHLevel2 4 2 4 2" xfId="23577" xr:uid="{4FABF4D6-E975-41AA-A2E5-DF12BAE320F8}"/>
    <cellStyle name="SAPBEXHLevel2 4 2 4 3" xfId="35161" xr:uid="{563E4C47-6DBB-4E1C-9ABC-58AA957B2EBB}"/>
    <cellStyle name="SAPBEXHLevel2 4 2 5" xfId="27054" xr:uid="{5D682F14-70B9-4FFC-B9F9-F0AC1BE747CE}"/>
    <cellStyle name="SAPBEXHLevel2 4 2 5 2" xfId="37423" xr:uid="{8EEF8F49-3C88-4B49-964E-1DEFD23BE062}"/>
    <cellStyle name="SAPBEXHLevel2 4 2 6" xfId="18856" xr:uid="{B6BC7151-79BA-4D1B-A03C-0E81001498A0}"/>
    <cellStyle name="SAPBEXHLevel2 4 2 7" xfId="31095" xr:uid="{FE429935-B8BA-4459-B614-8E2EB5E75397}"/>
    <cellStyle name="SAPBEXHLevel2 4 2 8" xfId="28622" xr:uid="{C155DC5D-6828-4123-BFD1-0D9A0D1EC35E}"/>
    <cellStyle name="SAPBEXHLevel2 4 3" xfId="5906" xr:uid="{198EDFA9-5F1C-4FC3-91B8-1E2A4470078F}"/>
    <cellStyle name="SAPBEXHLevel2 4 3 2" xfId="9166" xr:uid="{F8E5EF3B-728A-4060-9A39-AEA24F9946D6}"/>
    <cellStyle name="SAPBEXHLevel2 4 3 2 2" xfId="20621" xr:uid="{BD184B68-42B5-4974-891F-19A667BE57E9}"/>
    <cellStyle name="SAPBEXHLevel2 4 3 2 3" xfId="32706" xr:uid="{00C32D9A-3799-4E29-82CC-8810A5B314DC}"/>
    <cellStyle name="SAPBEXHLevel2 4 3 3" xfId="8224" xr:uid="{A74D39E6-348B-44D6-B9AC-2E7CFA68ABD3}"/>
    <cellStyle name="SAPBEXHLevel2 4 3 3 2" xfId="19679" xr:uid="{14E67499-97F6-4BAA-8F82-F12456967EBC}"/>
    <cellStyle name="SAPBEXHLevel2 4 3 3 3" xfId="31764" xr:uid="{98E8DE4F-7453-40B0-8D01-4F605B0818F1}"/>
    <cellStyle name="SAPBEXHLevel2 4 3 4" xfId="25868" xr:uid="{AB52A960-BF4C-4F82-B720-44D452087509}"/>
    <cellStyle name="SAPBEXHLevel2 4 3 4 2" xfId="36583" xr:uid="{16A739FF-3B22-4CBA-B3C7-4F74E22FC7B7}"/>
    <cellStyle name="SAPBEXHLevel2 4 3 5" xfId="17629" xr:uid="{AF1F2C51-32DA-4BEF-A3B2-E67C681F60CC}"/>
    <cellStyle name="SAPBEXHLevel2 4 3 6" xfId="30124" xr:uid="{D3678329-75BC-48DA-ACAB-8FD35DBD4393}"/>
    <cellStyle name="SAPBEXHLevel2 4 3 7" xfId="36922" xr:uid="{C77A89DF-8F65-45F6-9998-45CDA9794FDF}"/>
    <cellStyle name="SAPBEXHLevel2 4 3 8" xfId="30860" xr:uid="{9235C94E-E06F-4280-9C2C-7C8B8FADF092}"/>
    <cellStyle name="SAPBEXHLevel2 4 4" xfId="5068" xr:uid="{80E0A90D-787C-4202-A507-C0E59E9B28F4}"/>
    <cellStyle name="SAPBEXHLevel2 4 4 2" xfId="16852" xr:uid="{53772616-0A26-4833-88EE-F590EB213EC3}"/>
    <cellStyle name="SAPBEXHLevel2 4 4 3" xfId="29500" xr:uid="{22DB740A-6059-4CB5-B97D-BBE599E26CD2}"/>
    <cellStyle name="SAPBEXHLevel2 4 5" xfId="8533" xr:uid="{1F5B2CEA-4257-462B-8232-E1A6B7928C07}"/>
    <cellStyle name="SAPBEXHLevel2 4 5 2" xfId="19988" xr:uid="{45F1293D-D0CD-43F5-9C57-4A6776C20F5C}"/>
    <cellStyle name="SAPBEXHLevel2 4 5 3" xfId="32073" xr:uid="{BA1734F8-90AB-4CC8-BD22-AAE801D88294}"/>
    <cellStyle name="SAPBEXHLevel2 4 6" xfId="10049" xr:uid="{33DB443D-D325-4875-9E94-93D559DC277E}"/>
    <cellStyle name="SAPBEXHLevel2 4 6 2" xfId="21504" xr:uid="{4DAD9CE5-EBD2-4050-A6A7-3CCB5C53C631}"/>
    <cellStyle name="SAPBEXHLevel2 4 6 3" xfId="33588" xr:uid="{568371CA-9FB7-43DD-8E1B-5C9F04C35441}"/>
    <cellStyle name="SAPBEXHLevel2 4 7" xfId="25127" xr:uid="{CB8A1154-E253-4F2E-B461-60DE06F6A45D}"/>
    <cellStyle name="SAPBEXHLevel2 4 7 2" xfId="36039" xr:uid="{CDA13696-6975-4B79-B67F-C8945B4F585C}"/>
    <cellStyle name="SAPBEXHLevel2 4 8" xfId="14968" xr:uid="{70C88883-2E3E-4571-968C-7BD44EF0A4DA}"/>
    <cellStyle name="SAPBEXHLevel2 4 9" xfId="28416" xr:uid="{BE4DF5C1-B51A-4BD4-9551-1A635907972C}"/>
    <cellStyle name="SAPBEXHLevel2 5" xfId="3230" xr:uid="{A65B8D45-DC7F-4E5F-80D3-004DDBE5474A}"/>
    <cellStyle name="SAPBEXHLevel2 5 10" xfId="27830" xr:uid="{E2A7B79E-8F61-4CC5-AE56-FC2FE7A96E61}"/>
    <cellStyle name="SAPBEXHLevel2 5 2" xfId="7595" xr:uid="{574611A2-A001-4FBD-B1CA-C19FC342D7A4}"/>
    <cellStyle name="SAPBEXHLevel2 5 2 2" xfId="10111" xr:uid="{F34B9E99-5E7C-4F95-8D34-9A3252C66589}"/>
    <cellStyle name="SAPBEXHLevel2 5 2 2 2" xfId="21566" xr:uid="{53A1FFFF-61F4-40FA-B887-C64B00F68B75}"/>
    <cellStyle name="SAPBEXHLevel2 5 2 2 3" xfId="33650" xr:uid="{A88EC5E1-E198-4C47-9350-8D9EF6E359B7}"/>
    <cellStyle name="SAPBEXHLevel2 5 2 3" xfId="10906" xr:uid="{BAE700A0-D8BB-41A4-88EE-374E42BBD4BD}"/>
    <cellStyle name="SAPBEXHLevel2 5 2 3 2" xfId="22361" xr:uid="{F28480A8-6961-432D-83A9-80E559D76B3F}"/>
    <cellStyle name="SAPBEXHLevel2 5 2 3 3" xfId="34445" xr:uid="{0CA7758A-C466-44E1-916E-1663B635B026}"/>
    <cellStyle name="SAPBEXHLevel2 5 2 4" xfId="12379" xr:uid="{D5DC1756-304E-47F5-9C10-D19D6C50E3CD}"/>
    <cellStyle name="SAPBEXHLevel2 5 2 4 2" xfId="23834" xr:uid="{085A5287-79E0-4EFA-882C-7D73FC46FD68}"/>
    <cellStyle name="SAPBEXHLevel2 5 2 4 3" xfId="35349" xr:uid="{FAF7080A-5C91-4C3F-AE61-1D1502E6FC71}"/>
    <cellStyle name="SAPBEXHLevel2 5 2 5" xfId="27311" xr:uid="{7287DF7C-904A-443E-ADAC-B3CAB1F156D6}"/>
    <cellStyle name="SAPBEXHLevel2 5 2 5 2" xfId="37610" xr:uid="{9F663DFC-C62B-4988-AA70-450082AC3A9C}"/>
    <cellStyle name="SAPBEXHLevel2 5 2 6" xfId="19113" xr:uid="{812076E6-B972-474E-B984-3F6873E141C0}"/>
    <cellStyle name="SAPBEXHLevel2 5 2 7" xfId="31282" xr:uid="{66D74F41-E433-41A0-B61E-692212CE89A2}"/>
    <cellStyle name="SAPBEXHLevel2 5 2 8" xfId="36811" xr:uid="{AF051A85-FD21-4A05-9047-BBD92DF57903}"/>
    <cellStyle name="SAPBEXHLevel2 5 3" xfId="6164" xr:uid="{3EA8AB9C-3DA8-44CB-B18F-1D742AA308E1}"/>
    <cellStyle name="SAPBEXHLevel2 5 3 2" xfId="9380" xr:uid="{336D8CAB-2531-4CDD-A407-44BCD2883A4F}"/>
    <cellStyle name="SAPBEXHLevel2 5 3 2 2" xfId="20835" xr:uid="{9DB54508-47B7-4AF4-ACC6-7AA55106AA0C}"/>
    <cellStyle name="SAPBEXHLevel2 5 3 2 3" xfId="32920" xr:uid="{3850A678-1120-4D66-A68B-8760D9AB31D7}"/>
    <cellStyle name="SAPBEXHLevel2 5 3 3" xfId="10336" xr:uid="{410F7C0A-D4CB-4FF9-9BF5-A34886631223}"/>
    <cellStyle name="SAPBEXHLevel2 5 3 3 2" xfId="21791" xr:uid="{EBAA7238-1ED0-4C17-B6E8-AF24F38FB97F}"/>
    <cellStyle name="SAPBEXHLevel2 5 3 3 3" xfId="33875" xr:uid="{E65DFF96-741F-4936-B313-71BC46A0484A}"/>
    <cellStyle name="SAPBEXHLevel2 5 3 4" xfId="26125" xr:uid="{A5FD59D9-1FD8-4236-8A9C-631376AE55A1}"/>
    <cellStyle name="SAPBEXHLevel2 5 3 4 2" xfId="36768" xr:uid="{A4D53235-2458-408F-9036-CD966502C2BF}"/>
    <cellStyle name="SAPBEXHLevel2 5 3 5" xfId="17886" xr:uid="{A790DBE5-4075-4D1D-8F74-1C16930CB210}"/>
    <cellStyle name="SAPBEXHLevel2 5 3 6" xfId="30312" xr:uid="{76F7E67F-59DE-4944-98C6-1E81ADF6D786}"/>
    <cellStyle name="SAPBEXHLevel2 5 3 7" xfId="28323" xr:uid="{5769A14C-309C-4363-A915-15209E37BEBF}"/>
    <cellStyle name="SAPBEXHLevel2 5 3 8" xfId="13922" xr:uid="{E766462B-3288-44D6-A4F9-57E6BD7BD2C0}"/>
    <cellStyle name="SAPBEXHLevel2 5 4" xfId="5122" xr:uid="{E49B003B-4169-48D6-A84F-869ABBD4CB35}"/>
    <cellStyle name="SAPBEXHLevel2 5 4 2" xfId="16906" xr:uid="{329B18EE-EA7F-45D0-A3BE-F8C57BC7626C}"/>
    <cellStyle name="SAPBEXHLevel2 5 4 3" xfId="29554" xr:uid="{0706BD64-72E6-462A-97E3-9C053D3E2248}"/>
    <cellStyle name="SAPBEXHLevel2 5 5" xfId="8587" xr:uid="{FF62163F-F9AB-4C02-B117-20A6E4B87464}"/>
    <cellStyle name="SAPBEXHLevel2 5 5 2" xfId="20042" xr:uid="{6E59F956-1FD6-4B0F-AA1A-A8CEF692CFC6}"/>
    <cellStyle name="SAPBEXHLevel2 5 5 3" xfId="32127" xr:uid="{49896828-E0C0-4BCD-9F7C-FFDEE143172F}"/>
    <cellStyle name="SAPBEXHLevel2 5 6" xfId="10046" xr:uid="{A2019E08-7F9F-4476-A861-3140C58101D5}"/>
    <cellStyle name="SAPBEXHLevel2 5 6 2" xfId="21501" xr:uid="{0CA5D7EB-C8CE-414C-B9D7-1342D4C5F212}"/>
    <cellStyle name="SAPBEXHLevel2 5 6 3" xfId="33585" xr:uid="{03735CE3-7342-4E55-8EB4-A210A57F0265}"/>
    <cellStyle name="SAPBEXHLevel2 5 7" xfId="25181" xr:uid="{106FBE7B-858F-4DEF-BDD4-3BFEE1C05192}"/>
    <cellStyle name="SAPBEXHLevel2 5 7 2" xfId="36093" xr:uid="{13C85643-43BC-4CD5-8725-E7027A71F6F7}"/>
    <cellStyle name="SAPBEXHLevel2 5 8" xfId="15022" xr:uid="{0AC35010-7C69-4D85-9277-1834AAF80FDE}"/>
    <cellStyle name="SAPBEXHLevel2 5 9" xfId="28470" xr:uid="{70FA535F-1D5D-4D15-9072-0DF6F554FDFA}"/>
    <cellStyle name="SAPBEXHLevel2 6" xfId="3362" xr:uid="{CEAC1DC1-DB52-402C-A6B7-F712E6450F0C}"/>
    <cellStyle name="SAPBEXHLevel2 6 10" xfId="28736" xr:uid="{2A96E9EC-F878-465E-9840-990CA6C093A7}"/>
    <cellStyle name="SAPBEXHLevel2 6 2" xfId="7779" xr:uid="{7054E00F-15F4-44B1-908D-D5D9BCB3FE52}"/>
    <cellStyle name="SAPBEXHLevel2 6 2 2" xfId="10195" xr:uid="{76746D6B-E63D-4FCD-B0C2-945E8291244B}"/>
    <cellStyle name="SAPBEXHLevel2 6 2 2 2" xfId="21650" xr:uid="{3386FC7F-AF0F-4D33-9027-1ADF9822C57E}"/>
    <cellStyle name="SAPBEXHLevel2 6 2 2 3" xfId="33734" xr:uid="{DBF851E3-B1AD-471B-994C-C0303BBF0EAA}"/>
    <cellStyle name="SAPBEXHLevel2 6 2 3" xfId="10993" xr:uid="{5737287D-ED8A-43F1-B860-AFEEBFB17B9E}"/>
    <cellStyle name="SAPBEXHLevel2 6 2 3 2" xfId="22448" xr:uid="{86B14B90-4E06-4A03-B5D2-AC756BEC8F85}"/>
    <cellStyle name="SAPBEXHLevel2 6 2 3 3" xfId="34532" xr:uid="{E6A6B05F-6327-4F15-9B2D-B88BC5E544C0}"/>
    <cellStyle name="SAPBEXHLevel2 6 2 4" xfId="12554" xr:uid="{88B35E7F-4E88-4932-8DEB-F044E872DA38}"/>
    <cellStyle name="SAPBEXHLevel2 6 2 4 2" xfId="24009" xr:uid="{96F5F929-F2DC-474D-A8C5-C8A80D64810E}"/>
    <cellStyle name="SAPBEXHLevel2 6 2 4 3" xfId="35462" xr:uid="{273D24DF-4C59-49A5-82C9-FF14056F5801}"/>
    <cellStyle name="SAPBEXHLevel2 6 2 5" xfId="27486" xr:uid="{A3A57A4E-BB97-4371-9FC5-482F872CC992}"/>
    <cellStyle name="SAPBEXHLevel2 6 2 5 2" xfId="37721" xr:uid="{3E41C222-FE97-4DAF-8C30-FDD86F3E8349}"/>
    <cellStyle name="SAPBEXHLevel2 6 2 6" xfId="19290" xr:uid="{E1F5C2D9-D0A0-48C5-A8F7-64E1A27F069D}"/>
    <cellStyle name="SAPBEXHLevel2 6 2 7" xfId="31404" xr:uid="{80EADB67-536D-4847-AABE-335AEA06799F}"/>
    <cellStyle name="SAPBEXHLevel2 6 2 8" xfId="29885" xr:uid="{C1CE1816-804A-4243-A175-F02CEC28F30E}"/>
    <cellStyle name="SAPBEXHLevel2 6 3" xfId="6348" xr:uid="{78A66BF2-0FB0-4ADA-B897-98914E862DED}"/>
    <cellStyle name="SAPBEXHLevel2 6 3 2" xfId="9516" xr:uid="{705C8476-3C3B-4F02-935A-D054F46A41A2}"/>
    <cellStyle name="SAPBEXHLevel2 6 3 2 2" xfId="20971" xr:uid="{8EBCFA7D-B7FC-49CA-8F2D-807141D573A0}"/>
    <cellStyle name="SAPBEXHLevel2 6 3 2 3" xfId="33056" xr:uid="{83BEB76A-E381-4A56-B005-283F68D89763}"/>
    <cellStyle name="SAPBEXHLevel2 6 3 3" xfId="4148" xr:uid="{54D35EC5-8B0D-424A-8126-B2CFC1DBCC0C}"/>
    <cellStyle name="SAPBEXHLevel2 6 3 3 2" xfId="15933" xr:uid="{0D78DF08-6775-48AA-9D1C-AF9160349832}"/>
    <cellStyle name="SAPBEXHLevel2 6 3 3 3" xfId="28978" xr:uid="{3CAF3CE3-0D6F-4E83-BE6D-710DBD37E0F8}"/>
    <cellStyle name="SAPBEXHLevel2 6 3 4" xfId="26300" xr:uid="{5230DCD6-6FF9-4314-A323-24DC92E44A01}"/>
    <cellStyle name="SAPBEXHLevel2 6 3 4 2" xfId="36880" xr:uid="{ACEDBB3A-6ABC-44B9-9045-2AED0CE07AA8}"/>
    <cellStyle name="SAPBEXHLevel2 6 3 5" xfId="18065" xr:uid="{755781E6-A4E8-412E-B27B-8B77013709AE}"/>
    <cellStyle name="SAPBEXHLevel2 6 3 6" xfId="30437" xr:uid="{11E8A28E-7B5D-4A33-A74A-F57A259FCF2D}"/>
    <cellStyle name="SAPBEXHLevel2 6 3 7" xfId="34684" xr:uid="{242B51BA-539F-4C06-90F5-ED45FD7164FE}"/>
    <cellStyle name="SAPBEXHLevel2 6 3 8" xfId="29707" xr:uid="{3FF5EEA4-70C7-4CB3-A040-3423B61AAAB5}"/>
    <cellStyle name="SAPBEXHLevel2 6 4" xfId="5253" xr:uid="{A5915F63-38B2-4318-8620-47CDFDE7E49F}"/>
    <cellStyle name="SAPBEXHLevel2 6 4 2" xfId="17037" xr:uid="{6CE11582-B402-431A-A23D-C84308DF2A22}"/>
    <cellStyle name="SAPBEXHLevel2 6 4 3" xfId="29620" xr:uid="{7BFC2772-A448-4354-BFE0-87D8756ABE65}"/>
    <cellStyle name="SAPBEXHLevel2 6 5" xfId="8679" xr:uid="{97749BC3-C24D-4B4B-A66C-8C48D522B83F}"/>
    <cellStyle name="SAPBEXHLevel2 6 5 2" xfId="20134" xr:uid="{C03323D2-9507-4CEC-B81A-D11DB997EC5A}"/>
    <cellStyle name="SAPBEXHLevel2 6 5 3" xfId="32219" xr:uid="{74180539-16CA-460B-A295-F4DF8F1D5113}"/>
    <cellStyle name="SAPBEXHLevel2 6 6" xfId="8435" xr:uid="{1709950B-FE9E-4451-BAFE-9E7CB0ACF007}"/>
    <cellStyle name="SAPBEXHLevel2 6 6 2" xfId="19890" xr:uid="{0CA089EC-5D3C-4B43-BF49-6A86EBC90A51}"/>
    <cellStyle name="SAPBEXHLevel2 6 6 3" xfId="31975" xr:uid="{E00A26DE-499E-4F45-A988-2FBFC94A9AD9}"/>
    <cellStyle name="SAPBEXHLevel2 6 7" xfId="25312" xr:uid="{968CF9E1-D19B-4EF5-994A-EA19B4520DC3}"/>
    <cellStyle name="SAPBEXHLevel2 6 7 2" xfId="36158" xr:uid="{78B29CBC-189B-4B83-AF46-4227C48764B5}"/>
    <cellStyle name="SAPBEXHLevel2 6 8" xfId="15154" xr:uid="{24BC2D1E-E9FA-49D8-A948-3678DAB71C96}"/>
    <cellStyle name="SAPBEXHLevel2 6 9" xfId="28537" xr:uid="{8C6F0342-6C8B-49C3-A5FF-84FDB92F9EFE}"/>
    <cellStyle name="SAPBEXHLevel2 7" xfId="6614" xr:uid="{CEF327C3-7764-40C8-95B4-06280DD39714}"/>
    <cellStyle name="SAPBEXHLevel2 7 2" xfId="10403" xr:uid="{391A1B9E-051C-4358-8A06-918CE41BA88C}"/>
    <cellStyle name="SAPBEXHLevel2 7 2 2" xfId="21858" xr:uid="{31251544-C34A-48AB-8AAB-315A3665C81B}"/>
    <cellStyle name="SAPBEXHLevel2 7 2 3" xfId="33942" xr:uid="{DCFC80CB-16E2-44A0-9648-EDBBBAECE09B}"/>
    <cellStyle name="SAPBEXHLevel2 7 3" xfId="11519" xr:uid="{7C658A6F-0599-4694-8752-17D293832DF2}"/>
    <cellStyle name="SAPBEXHLevel2 7 3 2" xfId="22974" xr:uid="{17B835DE-1095-44A7-B90F-9EFC153DCF50}"/>
    <cellStyle name="SAPBEXHLevel2 7 3 3" xfId="34759" xr:uid="{9F2471C3-B324-418E-92C3-6C6F58EE9AC1}"/>
    <cellStyle name="SAPBEXHLevel2 7 4" xfId="26382" xr:uid="{0328B6B0-9F44-47BF-A59A-03DAFC60682F}"/>
    <cellStyle name="SAPBEXHLevel2 7 4 2" xfId="36946" xr:uid="{15033770-592F-4AD5-A83C-CA4DC9757C06}"/>
    <cellStyle name="SAPBEXHLevel2 7 5" xfId="18205" xr:uid="{8F5B0D5A-8D8A-4363-963A-A606A93391C2}"/>
    <cellStyle name="SAPBEXHLevel2 7 6" xfId="30587" xr:uid="{7F804835-1E45-4988-965F-9D13C3E004A4}"/>
    <cellStyle name="SAPBEXHLevel2 7 7" xfId="29891" xr:uid="{227D1B28-CBE4-4836-AEB1-F9EF50514B38}"/>
    <cellStyle name="SAPBEXHLevel2 8" xfId="6983" xr:uid="{2095627B-3D28-4069-8D6E-2F6887F9BA7F}"/>
    <cellStyle name="SAPBEXHLevel2 8 2" xfId="9778" xr:uid="{3CE56532-9162-4731-A0B9-4B05A660C5B3}"/>
    <cellStyle name="SAPBEXHLevel2 8 2 2" xfId="21233" xr:uid="{E7A3DB28-CAF8-4469-914F-A597D3B1DD87}"/>
    <cellStyle name="SAPBEXHLevel2 8 2 3" xfId="33318" xr:uid="{8D533B22-CBA6-45C2-98B9-5921EB309F92}"/>
    <cellStyle name="SAPBEXHLevel2 8 3" xfId="10501" xr:uid="{E1713579-7365-4E2F-AA17-35A9218EFD35}"/>
    <cellStyle name="SAPBEXHLevel2 8 3 2" xfId="21956" xr:uid="{0B139496-55D2-41CF-B652-D7F826354D4F}"/>
    <cellStyle name="SAPBEXHLevel2 8 3 3" xfId="34040" xr:uid="{CC4D0926-30EB-400B-BBC1-E221795F2785}"/>
    <cellStyle name="SAPBEXHLevel2 8 4" xfId="11843" xr:uid="{DE5AD66D-B3D6-4BD7-8925-C3A09B0BD13A}"/>
    <cellStyle name="SAPBEXHLevel2 8 4 2" xfId="23298" xr:uid="{A56CA77D-A61F-4A0E-A5EA-BD1F4AF867EE}"/>
    <cellStyle name="SAPBEXHLevel2 8 4 3" xfId="34950" xr:uid="{573983FF-35FD-4F26-AE51-7F76B64CA72B}"/>
    <cellStyle name="SAPBEXHLevel2 8 5" xfId="26708" xr:uid="{DCF2B75C-76EE-4F5F-825C-31D1D4D4F6B7}"/>
    <cellStyle name="SAPBEXHLevel2 8 5 2" xfId="37147" xr:uid="{583F21C6-C57C-4527-BD15-E34C7CB0120E}"/>
    <cellStyle name="SAPBEXHLevel2 8 6" xfId="18549" xr:uid="{72AE9F7A-FE05-470F-92FD-1FAA6D426D33}"/>
    <cellStyle name="SAPBEXHLevel2 8 7" xfId="30810" xr:uid="{6965CAED-137D-494F-9A30-EEFDCE5991A1}"/>
    <cellStyle name="SAPBEXHLevel2 8 8" xfId="13723" xr:uid="{B89B6A79-4809-44FF-BC8F-F7F326BE6BB0}"/>
    <cellStyle name="SAPBEXHLevel2 9" xfId="5520" xr:uid="{9F77FA42-18F5-4B7E-BC9C-668876C5B9D4}"/>
    <cellStyle name="SAPBEXHLevel2 9 2" xfId="8851" xr:uid="{95FCA687-2E3A-4802-81EE-6EF97BCE205E}"/>
    <cellStyle name="SAPBEXHLevel2 9 2 2" xfId="20306" xr:uid="{AB580C7F-1EAA-4319-ABC1-5D4FF845DDFC}"/>
    <cellStyle name="SAPBEXHLevel2 9 2 3" xfId="32391" xr:uid="{7E4079A0-B1F0-470A-A791-4EDFCA51EBEE}"/>
    <cellStyle name="SAPBEXHLevel2 9 3" xfId="9668" xr:uid="{9F43FE04-1F71-4E3B-8A0E-CA004751098D}"/>
    <cellStyle name="SAPBEXHLevel2 9 3 2" xfId="21123" xr:uid="{DE6FBB42-ED9E-4A38-84C0-204EBCDFE2E1}"/>
    <cellStyle name="SAPBEXHLevel2 9 3 3" xfId="33208" xr:uid="{C6C6D6D1-E4D9-42CE-AAD4-5ABF45D67BF9}"/>
    <cellStyle name="SAPBEXHLevel2 9 4" xfId="25579" xr:uid="{65287DE5-B738-478B-8F0F-384137EA995D}"/>
    <cellStyle name="SAPBEXHLevel2 9 4 2" xfId="36364" xr:uid="{193D7F70-49F3-473D-B68C-8E4AE3C821B6}"/>
    <cellStyle name="SAPBEXHLevel2 9 5" xfId="17304" xr:uid="{A2C9B10E-60E5-4963-9D8D-C377F80F06F5}"/>
    <cellStyle name="SAPBEXHLevel2 9 6" xfId="29820" xr:uid="{9C38AFE0-5AB7-4B3E-A8B7-B8024DC355D4}"/>
    <cellStyle name="SAPBEXHLevel2 9 7" xfId="28778" xr:uid="{82A88395-375D-4DC8-BEC8-619E03AC4030}"/>
    <cellStyle name="SAPBEXHLevel2 9 8" xfId="28050" xr:uid="{C580675B-C031-48BC-9797-82ED753DCBAE}"/>
    <cellStyle name="SAPBEXHLevel2_0910 GSO Capex RRP - Final (Detail) v2 220710" xfId="2307" xr:uid="{E0F19CDB-0461-40E9-9379-F410A32E0EB3}"/>
    <cellStyle name="SAPBEXHLevel2X" xfId="2308" xr:uid="{B00565BD-FCC6-4408-9484-837A9817435F}"/>
    <cellStyle name="SAPBEXHLevel2X 10" xfId="5522" xr:uid="{9B0610D2-39AC-470E-A735-C56A87E863A7}"/>
    <cellStyle name="SAPBEXHLevel2X 10 2" xfId="8853" xr:uid="{6D086059-50CC-4B32-AB43-CF62A5B42641}"/>
    <cellStyle name="SAPBEXHLevel2X 10 2 2" xfId="20308" xr:uid="{A6F26354-9EF0-4FC8-8984-634B2389CD9E}"/>
    <cellStyle name="SAPBEXHLevel2X 10 2 3" xfId="32393" xr:uid="{0ED443A4-0B42-4080-9781-1D8D78D0315D}"/>
    <cellStyle name="SAPBEXHLevel2X 10 3" xfId="8091" xr:uid="{AEA610AF-3961-4FEC-B568-48B3A5856034}"/>
    <cellStyle name="SAPBEXHLevel2X 10 3 2" xfId="19546" xr:uid="{8A965085-6E68-4033-87D2-25D3AE74A655}"/>
    <cellStyle name="SAPBEXHLevel2X 10 3 3" xfId="31631" xr:uid="{7878A95B-CC69-4C68-B782-5E1D07002AA7}"/>
    <cellStyle name="SAPBEXHLevel2X 10 4" xfId="25581" xr:uid="{C44CF5AE-3CA4-4E71-BCED-80B8192D39F9}"/>
    <cellStyle name="SAPBEXHLevel2X 10 4 2" xfId="36366" xr:uid="{89713974-57A9-4DA5-933F-AD16FBF0A096}"/>
    <cellStyle name="SAPBEXHLevel2X 10 5" xfId="17306" xr:uid="{043E0544-84CB-4483-9354-914D1E7F88B3}"/>
    <cellStyle name="SAPBEXHLevel2X 10 6" xfId="29822" xr:uid="{A10CB83E-3335-4A84-950F-AB8CBD4ADFD1}"/>
    <cellStyle name="SAPBEXHLevel2X 10 7" xfId="29709" xr:uid="{8B91CE2C-5895-4E5E-A105-46C286913188}"/>
    <cellStyle name="SAPBEXHLevel2X 10 8" xfId="36239" xr:uid="{DBE3733B-B208-4748-8BD6-08A575D85871}"/>
    <cellStyle name="SAPBEXHLevel2X 11" xfId="4242" xr:uid="{60C56A0C-DB72-4A7D-A823-9EF5C0199922}"/>
    <cellStyle name="SAPBEXHLevel2X 11 2" xfId="16027" xr:uid="{962415DD-6735-445B-841B-3843E2049EC3}"/>
    <cellStyle name="SAPBEXHLevel2X 11 3" xfId="29072" xr:uid="{89BDE7B1-1DAF-4003-B2F3-CD87729981D3}"/>
    <cellStyle name="SAPBEXHLevel2X 12" xfId="4005" xr:uid="{047123CF-F64A-489A-88D4-821E11027FEE}"/>
    <cellStyle name="SAPBEXHLevel2X 12 2" xfId="15791" xr:uid="{BB4BCBC0-52D7-48DE-B776-166A11860A16}"/>
    <cellStyle name="SAPBEXHLevel2X 12 3" xfId="28836" xr:uid="{F9D04496-C6A2-48E4-8484-689D2FDA2E0E}"/>
    <cellStyle name="SAPBEXHLevel2X 13" xfId="24325" xr:uid="{16B7D8AC-500B-4A1F-8169-523A03168412}"/>
    <cellStyle name="SAPBEXHLevel2X 13 2" xfId="35630" xr:uid="{D36A3C8D-C9FF-482A-9B86-B6570EFAB5EB}"/>
    <cellStyle name="SAPBEXHLevel2X 14" xfId="14140" xr:uid="{E6080EA9-59B5-4317-93AE-BB22CF641622}"/>
    <cellStyle name="SAPBEXHLevel2X 15" xfId="28003" xr:uid="{DC0123DB-378D-43D6-A226-2B7DBC3ED5FF}"/>
    <cellStyle name="SAPBEXHLevel2X 2" xfId="2309" xr:uid="{1EB12C23-6B21-48A6-B532-E93AFC192599}"/>
    <cellStyle name="SAPBEXHLevel2X 2 10" xfId="4006" xr:uid="{18B23685-4EDF-4F96-8F71-BCF473938087}"/>
    <cellStyle name="SAPBEXHLevel2X 2 10 2" xfId="15792" xr:uid="{5B9E37F3-D5FF-4304-BE51-7AB1ECA6541A}"/>
    <cellStyle name="SAPBEXHLevel2X 2 10 3" xfId="28837" xr:uid="{514508EE-B890-487D-A9CC-D043A6692D25}"/>
    <cellStyle name="SAPBEXHLevel2X 2 11" xfId="24326" xr:uid="{E6AB7773-E9F5-4A94-9364-FD1B4B49560C}"/>
    <cellStyle name="SAPBEXHLevel2X 2 11 2" xfId="35631" xr:uid="{0BFFDA10-4AC0-409B-A192-BD1D6FE2BED6}"/>
    <cellStyle name="SAPBEXHLevel2X 2 12" xfId="14141" xr:uid="{86D05119-8E40-49A0-AFDC-0A217636215E}"/>
    <cellStyle name="SAPBEXHLevel2X 2 13" xfId="28004" xr:uid="{D4D075CF-3AF9-4D5F-831F-EAE3F106A833}"/>
    <cellStyle name="SAPBEXHLevel2X 2 2" xfId="3418" xr:uid="{220491BE-37B5-43A0-97EB-85FB0FB9AC1B}"/>
    <cellStyle name="SAPBEXHLevel2X 2 2 10" xfId="27873" xr:uid="{AAAB559D-CFF7-41B4-85E5-0E0012F80CAD}"/>
    <cellStyle name="SAPBEXHLevel2X 2 2 2" xfId="7230" xr:uid="{ED70C04C-4109-402C-A5F8-D9433529ADD0}"/>
    <cellStyle name="SAPBEXHLevel2X 2 2 2 2" xfId="10633" xr:uid="{6D5D93D0-E91D-4DB4-8E93-D27AAD36E0D6}"/>
    <cellStyle name="SAPBEXHLevel2X 2 2 2 2 2" xfId="22088" xr:uid="{F0BC5A9C-A3C6-4013-95D7-835D3E192E59}"/>
    <cellStyle name="SAPBEXHLevel2X 2 2 2 2 3" xfId="34172" xr:uid="{8C8BFD93-B108-47FA-B92A-96DFB76DA9AD}"/>
    <cellStyle name="SAPBEXHLevel2X 2 2 2 3" xfId="12029" xr:uid="{0196FD9F-F5F7-41FC-A2BB-93D6D0FB413D}"/>
    <cellStyle name="SAPBEXHLevel2X 2 2 2 3 2" xfId="23484" xr:uid="{716786A7-C43D-48F2-93A7-09C6D04D474E}"/>
    <cellStyle name="SAPBEXHLevel2X 2 2 2 3 3" xfId="35070" xr:uid="{576B0B51-EC63-4196-805E-E6A478F3F6FD}"/>
    <cellStyle name="SAPBEXHLevel2X 2 2 2 4" xfId="26946" xr:uid="{3E0A6D0B-65F6-40D4-945F-F2CC150B0901}"/>
    <cellStyle name="SAPBEXHLevel2X 2 2 2 4 2" xfId="37317" xr:uid="{3F3B791C-A706-4105-A429-0B12BBBEC221}"/>
    <cellStyle name="SAPBEXHLevel2X 2 2 2 5" xfId="18758" xr:uid="{CA109134-9EDB-4CBD-AEE5-6A0A58089444}"/>
    <cellStyle name="SAPBEXHLevel2X 2 2 2 6" xfId="30989" xr:uid="{A9C775E2-1A32-4132-A37D-B0F4209ECC3F}"/>
    <cellStyle name="SAPBEXHLevel2X 2 2 2 7" xfId="18181" xr:uid="{0243554F-AA00-4108-BE3E-60FB40C6AD9D}"/>
    <cellStyle name="SAPBEXHLevel2X 2 2 3" xfId="5797" xr:uid="{5C7DEFA5-F31D-4A20-B482-EE4F9C51C2C2}"/>
    <cellStyle name="SAPBEXHLevel2X 2 2 3 2" xfId="9059" xr:uid="{947B9AC1-CCBD-472F-B473-68C27E42C1CC}"/>
    <cellStyle name="SAPBEXHLevel2X 2 2 3 2 2" xfId="20514" xr:uid="{BAFC4FD2-2529-4879-B5DF-D98FDD45ED9D}"/>
    <cellStyle name="SAPBEXHLevel2X 2 2 3 2 3" xfId="32599" xr:uid="{2B0F0280-A4E6-47CE-B5B5-1340E7687BC9}"/>
    <cellStyle name="SAPBEXHLevel2X 2 2 3 3" xfId="4094" xr:uid="{E0EE070E-DB79-4552-B736-3C4D298420C2}"/>
    <cellStyle name="SAPBEXHLevel2X 2 2 3 3 2" xfId="15879" xr:uid="{22A30725-EB8B-40F7-81BB-EFA83D9AB494}"/>
    <cellStyle name="SAPBEXHLevel2X 2 2 3 3 3" xfId="28924" xr:uid="{D38667DC-9880-46C6-8F5D-C607C1849B2C}"/>
    <cellStyle name="SAPBEXHLevel2X 2 2 3 4" xfId="25775" xr:uid="{0CCD517C-FB5B-47C9-BFC2-0C86068B5F38}"/>
    <cellStyle name="SAPBEXHLevel2X 2 2 3 4 2" xfId="36491" xr:uid="{115AE71D-8941-4C68-ACB2-E68A8391C861}"/>
    <cellStyle name="SAPBEXHLevel2X 2 2 3 5" xfId="17532" xr:uid="{319D233C-A82A-4BDD-BE7B-B87711C01303}"/>
    <cellStyle name="SAPBEXHLevel2X 2 2 3 6" xfId="30017" xr:uid="{88090C82-C9E5-47C6-916C-0661F4B0C7A2}"/>
    <cellStyle name="SAPBEXHLevel2X 2 2 3 7" xfId="28522" xr:uid="{E316131E-D98F-4796-9DD6-329B0E87B354}"/>
    <cellStyle name="SAPBEXHLevel2X 2 2 3 8" xfId="18105" xr:uid="{6CAFD9DB-1099-45BC-8194-5883630ED029}"/>
    <cellStyle name="SAPBEXHLevel2X 2 2 4" xfId="5308" xr:uid="{FE481303-9F8E-4FB5-9010-60DFADA93A3D}"/>
    <cellStyle name="SAPBEXHLevel2X 2 2 4 2" xfId="17092" xr:uid="{A965D51A-28C7-450F-94A6-238341864ABA}"/>
    <cellStyle name="SAPBEXHLevel2X 2 2 4 3" xfId="29675" xr:uid="{8D13FE78-D2A9-4383-8C1C-66146D5B9329}"/>
    <cellStyle name="SAPBEXHLevel2X 2 2 5" xfId="8735" xr:uid="{31A122AA-2004-4851-A859-29042A02B7FC}"/>
    <cellStyle name="SAPBEXHLevel2X 2 2 5 2" xfId="20190" xr:uid="{42FE2950-C616-4668-99B1-657B74697230}"/>
    <cellStyle name="SAPBEXHLevel2X 2 2 5 3" xfId="32275" xr:uid="{27AECD89-8DCB-49CB-A53D-19A7B9BA70CD}"/>
    <cellStyle name="SAPBEXHLevel2X 2 2 6" xfId="10041" xr:uid="{16F41EDE-71C0-491D-865F-C333292EC5A7}"/>
    <cellStyle name="SAPBEXHLevel2X 2 2 6 2" xfId="21496" xr:uid="{C30FA58F-D832-4B7C-9D8D-C84C1124399C}"/>
    <cellStyle name="SAPBEXHLevel2X 2 2 6 3" xfId="33580" xr:uid="{F23C3FF5-E6EE-406F-8945-76045328AA17}"/>
    <cellStyle name="SAPBEXHLevel2X 2 2 7" xfId="25367" xr:uid="{2B35140C-F1E7-4BEC-BEE7-4B46CAFCFE52}"/>
    <cellStyle name="SAPBEXHLevel2X 2 2 7 2" xfId="36213" xr:uid="{B350CB96-2430-4A34-A49A-6DF6267CB7F8}"/>
    <cellStyle name="SAPBEXHLevel2X 2 2 8" xfId="15209" xr:uid="{EBA25958-4A24-45D3-ACA4-142057D4952C}"/>
    <cellStyle name="SAPBEXHLevel2X 2 2 9" xfId="28592" xr:uid="{69C16E08-86C6-4196-A6B3-94525949A7FE}"/>
    <cellStyle name="SAPBEXHLevel2X 2 3" xfId="3178" xr:uid="{AA9788B7-21F5-4990-B971-541A7D28206A}"/>
    <cellStyle name="SAPBEXHLevel2X 2 3 10" xfId="35691" xr:uid="{5437FBBE-3CF1-4EEC-856C-DAA7144E50F8}"/>
    <cellStyle name="SAPBEXHLevel2X 2 3 2" xfId="7341" xr:uid="{6E2FACC0-2226-4AD9-B4F3-30548AF4E50F}"/>
    <cellStyle name="SAPBEXHLevel2X 2 3 2 2" xfId="10741" xr:uid="{00857980-94A7-47B7-BC9E-63FC04ECB040}"/>
    <cellStyle name="SAPBEXHLevel2X 2 3 2 2 2" xfId="22196" xr:uid="{ED1F1219-623E-49DF-A944-27A75AC70BEA}"/>
    <cellStyle name="SAPBEXHLevel2X 2 3 2 2 3" xfId="34280" xr:uid="{DDD59B95-CD14-43CE-8A29-A0590AF8648E}"/>
    <cellStyle name="SAPBEXHLevel2X 2 3 2 3" xfId="12125" xr:uid="{39B34986-EACF-4272-B0C8-23A80A357B95}"/>
    <cellStyle name="SAPBEXHLevel2X 2 3 2 3 2" xfId="23580" xr:uid="{BFA177BF-A744-45FA-A5CB-0CC6D7CF5457}"/>
    <cellStyle name="SAPBEXHLevel2X 2 3 2 3 3" xfId="35164" xr:uid="{76F1D32C-306C-4823-B773-7A637674D62B}"/>
    <cellStyle name="SAPBEXHLevel2X 2 3 2 4" xfId="27057" xr:uid="{DAA2DC65-800D-4B6F-BBD8-B0BABACB5905}"/>
    <cellStyle name="SAPBEXHLevel2X 2 3 2 4 2" xfId="37426" xr:uid="{02D66DB6-A345-44ED-897E-95A9A0182450}"/>
    <cellStyle name="SAPBEXHLevel2X 2 3 2 5" xfId="18859" xr:uid="{049A355E-9DD2-4ED0-94F1-E71AE2456E1F}"/>
    <cellStyle name="SAPBEXHLevel2X 2 3 2 6" xfId="31098" xr:uid="{4346814F-5FFA-4A8D-9267-AC6AE933FA7F}"/>
    <cellStyle name="SAPBEXHLevel2X 2 3 2 7" xfId="37037" xr:uid="{6B59C779-9892-46DB-8BAC-AA223B8D03DA}"/>
    <cellStyle name="SAPBEXHLevel2X 2 3 3" xfId="5909" xr:uid="{B782CE1C-DF69-4BCD-AD37-D8E489BE4DC5}"/>
    <cellStyle name="SAPBEXHLevel2X 2 3 3 2" xfId="9169" xr:uid="{6404751D-5E52-4D60-AA6C-C80D129C6251}"/>
    <cellStyle name="SAPBEXHLevel2X 2 3 3 2 2" xfId="20624" xr:uid="{C230AA49-AD2D-4E89-8DFB-30B0B3BAB1D9}"/>
    <cellStyle name="SAPBEXHLevel2X 2 3 3 2 3" xfId="32709" xr:uid="{0D3690CD-72CC-4547-A319-097B8444E6E3}"/>
    <cellStyle name="SAPBEXHLevel2X 2 3 3 3" xfId="8761" xr:uid="{8C1041D2-EF12-448C-AA12-E7C5D7F75570}"/>
    <cellStyle name="SAPBEXHLevel2X 2 3 3 3 2" xfId="20216" xr:uid="{4A8D1FCE-B1CB-4738-932A-D30569DF8AF1}"/>
    <cellStyle name="SAPBEXHLevel2X 2 3 3 3 3" xfId="32301" xr:uid="{1ACB4986-6DDD-44CB-AAD6-A245CAD36C68}"/>
    <cellStyle name="SAPBEXHLevel2X 2 3 3 4" xfId="25871" xr:uid="{09EBF723-3B05-4915-9C93-2031DB7EC984}"/>
    <cellStyle name="SAPBEXHLevel2X 2 3 3 4 2" xfId="36586" xr:uid="{FADE91E9-46A0-4BE2-B0E4-28300631649F}"/>
    <cellStyle name="SAPBEXHLevel2X 2 3 3 5" xfId="17632" xr:uid="{9474DA30-7EA7-4B40-A99B-874A0BF079B3}"/>
    <cellStyle name="SAPBEXHLevel2X 2 3 3 6" xfId="30127" xr:uid="{11187153-A06A-400F-B129-D3592E7AB58B}"/>
    <cellStyle name="SAPBEXHLevel2X 2 3 3 7" xfId="35504" xr:uid="{E580CCA3-937E-44EB-99AC-728307C6D99F}"/>
    <cellStyle name="SAPBEXHLevel2X 2 3 3 8" xfId="12710" xr:uid="{1A1B67A7-916D-4504-996F-B6C5708D3996}"/>
    <cellStyle name="SAPBEXHLevel2X 2 3 4" xfId="5071" xr:uid="{4079D6B9-48D5-4E67-BA87-FA395892F90E}"/>
    <cellStyle name="SAPBEXHLevel2X 2 3 4 2" xfId="16855" xr:uid="{14778589-ABD7-4B18-B97D-19BC0963CDFB}"/>
    <cellStyle name="SAPBEXHLevel2X 2 3 4 3" xfId="29503" xr:uid="{04F7639D-187D-42B0-9326-8F1901D43FA2}"/>
    <cellStyle name="SAPBEXHLevel2X 2 3 5" xfId="8536" xr:uid="{B7A4A49B-7D43-42EF-8C19-83D4C08FCA43}"/>
    <cellStyle name="SAPBEXHLevel2X 2 3 5 2" xfId="19991" xr:uid="{0204EE1E-6BA0-4C3E-AA5A-C7D9F64E56C4}"/>
    <cellStyle name="SAPBEXHLevel2X 2 3 5 3" xfId="32076" xr:uid="{7CBF5105-DFB5-4CA0-B020-A948F6166031}"/>
    <cellStyle name="SAPBEXHLevel2X 2 3 6" xfId="8659" xr:uid="{2BC5B793-A4AF-4083-B2BD-A1F3DA90B191}"/>
    <cellStyle name="SAPBEXHLevel2X 2 3 6 2" xfId="20114" xr:uid="{67115A8A-B0EC-485D-A47D-69D5C38AFB56}"/>
    <cellStyle name="SAPBEXHLevel2X 2 3 6 3" xfId="32199" xr:uid="{10A09927-CD57-420D-9D93-F05DCBD95AD0}"/>
    <cellStyle name="SAPBEXHLevel2X 2 3 7" xfId="25130" xr:uid="{9F4ECD20-E4A0-4D47-9EAB-7CDA9CD1D1F9}"/>
    <cellStyle name="SAPBEXHLevel2X 2 3 7 2" xfId="36042" xr:uid="{628F77CD-0248-4B16-842F-6F32389659D2}"/>
    <cellStyle name="SAPBEXHLevel2X 2 3 8" xfId="14971" xr:uid="{AF96551E-A4E1-4020-B21E-006FBF59D17F}"/>
    <cellStyle name="SAPBEXHLevel2X 2 3 9" xfId="28419" xr:uid="{FD4D33B4-ECEB-4758-8BC6-7950ADDF5693}"/>
    <cellStyle name="SAPBEXHLevel2X 2 4" xfId="2978" xr:uid="{F0F565BE-EFAE-48EA-BE07-860D19767E81}"/>
    <cellStyle name="SAPBEXHLevel2X 2 4 10" xfId="13993" xr:uid="{9B1111A3-84F6-464C-9156-B23B90ED8C88}"/>
    <cellStyle name="SAPBEXHLevel2X 2 4 2" xfId="7598" xr:uid="{6F4332AA-E86D-4811-9224-DB729A375283}"/>
    <cellStyle name="SAPBEXHLevel2X 2 4 2 2" xfId="10909" xr:uid="{5FE8BA6D-8435-40F3-B751-81A11E5B017A}"/>
    <cellStyle name="SAPBEXHLevel2X 2 4 2 2 2" xfId="22364" xr:uid="{E284D926-3222-4BA4-BAF1-BC51720E147C}"/>
    <cellStyle name="SAPBEXHLevel2X 2 4 2 2 3" xfId="34448" xr:uid="{85D6F9E2-7033-4130-B655-6F24ABAA8F9E}"/>
    <cellStyle name="SAPBEXHLevel2X 2 4 2 3" xfId="12382" xr:uid="{DD97B096-52A1-4CAC-B398-790758317535}"/>
    <cellStyle name="SAPBEXHLevel2X 2 4 2 3 2" xfId="23837" xr:uid="{A759810F-0A89-46AC-BF51-A702A1DE72CB}"/>
    <cellStyle name="SAPBEXHLevel2X 2 4 2 3 3" xfId="35352" xr:uid="{E06DD44E-3B76-4269-8C4E-7DAEE1C4F852}"/>
    <cellStyle name="SAPBEXHLevel2X 2 4 2 4" xfId="27314" xr:uid="{ADC31172-622D-485D-B92D-63B21DBB168E}"/>
    <cellStyle name="SAPBEXHLevel2X 2 4 2 4 2" xfId="37613" xr:uid="{3C3B585E-E28A-4703-90C2-995AED712094}"/>
    <cellStyle name="SAPBEXHLevel2X 2 4 2 5" xfId="19116" xr:uid="{1E1CC8F7-B5F8-4318-B161-E7E82B3064BD}"/>
    <cellStyle name="SAPBEXHLevel2X 2 4 2 6" xfId="31285" xr:uid="{B6D8B22D-BFC3-4A60-A791-6547E10C3359}"/>
    <cellStyle name="SAPBEXHLevel2X 2 4 2 7" xfId="35393" xr:uid="{BD502F16-274C-4E32-865C-2BD86E6F5FF6}"/>
    <cellStyle name="SAPBEXHLevel2X 2 4 3" xfId="6167" xr:uid="{4778A180-EA5D-430C-A134-9211CEDFD018}"/>
    <cellStyle name="SAPBEXHLevel2X 2 4 3 2" xfId="9383" xr:uid="{A64A31B1-8991-4F66-B9D8-0158FB9A78ED}"/>
    <cellStyle name="SAPBEXHLevel2X 2 4 3 2 2" xfId="20838" xr:uid="{A4796210-ACAC-4A03-8365-9E687E9B9E2A}"/>
    <cellStyle name="SAPBEXHLevel2X 2 4 3 2 3" xfId="32923" xr:uid="{ABFF38F2-2E5D-4619-99D2-98864A9C1AB8}"/>
    <cellStyle name="SAPBEXHLevel2X 2 4 3 3" xfId="10210" xr:uid="{39DAC4A2-CE71-43CF-95FA-C258363005E3}"/>
    <cellStyle name="SAPBEXHLevel2X 2 4 3 3 2" xfId="21665" xr:uid="{87231962-FED2-4C63-8B92-5612D2DF7507}"/>
    <cellStyle name="SAPBEXHLevel2X 2 4 3 3 3" xfId="33749" xr:uid="{6294A59B-66CE-4C0A-92EA-8C60F453860B}"/>
    <cellStyle name="SAPBEXHLevel2X 2 4 3 4" xfId="26128" xr:uid="{8E25254C-26E4-43AC-95F6-9774A6FC2DC5}"/>
    <cellStyle name="SAPBEXHLevel2X 2 4 3 4 2" xfId="36771" xr:uid="{F43B9BA7-089D-423D-AFB4-5FE3BF67A79F}"/>
    <cellStyle name="SAPBEXHLevel2X 2 4 3 5" xfId="17889" xr:uid="{F516CA6C-74F3-4B3A-BB8D-4EF565ABF440}"/>
    <cellStyle name="SAPBEXHLevel2X 2 4 3 6" xfId="30315" xr:uid="{8547D6CE-660A-4F7C-9345-3EB885553146}"/>
    <cellStyle name="SAPBEXHLevel2X 2 4 3 7" xfId="29167" xr:uid="{DC963658-AC69-4DCC-8246-746A0EF9CB0B}"/>
    <cellStyle name="SAPBEXHLevel2X 2 4 3 8" xfId="29404" xr:uid="{181FB4F7-7145-446F-BC0E-F4787994B278}"/>
    <cellStyle name="SAPBEXHLevel2X 2 4 4" xfId="4871" xr:uid="{6F091652-DEEF-41E2-8CE0-D8D03C772A43}"/>
    <cellStyle name="SAPBEXHLevel2X 2 4 4 2" xfId="16655" xr:uid="{79C1219B-BF6E-4B82-90A7-E9BA0CD2FE89}"/>
    <cellStyle name="SAPBEXHLevel2X 2 4 4 3" xfId="29362" xr:uid="{541EB16E-0C4B-4A0F-9626-924C4B6FCDEC}"/>
    <cellStyle name="SAPBEXHLevel2X 2 4 5" xfId="8375" xr:uid="{6DEB8380-E6E9-40A4-93DC-EAA58A431D55}"/>
    <cellStyle name="SAPBEXHLevel2X 2 4 5 2" xfId="19830" xr:uid="{84297C28-38B2-47C1-BFA3-9887827C62B3}"/>
    <cellStyle name="SAPBEXHLevel2X 2 4 5 3" xfId="31915" xr:uid="{89AB7BE2-818E-4F33-B197-4919185820F7}"/>
    <cellStyle name="SAPBEXHLevel2X 2 4 6" xfId="8059" xr:uid="{85F8BD3B-1A3C-4566-BDCB-41C99324997D}"/>
    <cellStyle name="SAPBEXHLevel2X 2 4 6 2" xfId="19514" xr:uid="{C6FDA58B-0A44-48FD-82FD-3E3235DDCCD6}"/>
    <cellStyle name="SAPBEXHLevel2X 2 4 6 3" xfId="31599" xr:uid="{8C6EDCD4-F6F0-42DB-8184-E77DEF3D01A2}"/>
    <cellStyle name="SAPBEXHLevel2X 2 4 7" xfId="24930" xr:uid="{1FFF99D0-77EB-42D9-8E80-25F342A9FFD0}"/>
    <cellStyle name="SAPBEXHLevel2X 2 4 7 2" xfId="35900" xr:uid="{9F00E1D0-20FF-4015-AA4F-0627003F983A}"/>
    <cellStyle name="SAPBEXHLevel2X 2 4 8" xfId="14771" xr:uid="{34C19A4E-B02A-4997-A0CA-25F7D9026248}"/>
    <cellStyle name="SAPBEXHLevel2X 2 4 9" xfId="28284" xr:uid="{4EB0EB5E-5781-402A-AC20-00AFDA7AD4A8}"/>
    <cellStyle name="SAPBEXHLevel2X 2 5" xfId="3129" xr:uid="{738D66D8-8B55-40B6-B093-88C45B80D102}"/>
    <cellStyle name="SAPBEXHLevel2X 2 5 10" xfId="13909" xr:uid="{A490E735-D5A8-4583-B549-3FC09371D153}"/>
    <cellStyle name="SAPBEXHLevel2X 2 5 2" xfId="7782" xr:uid="{CE440AA3-B823-431E-A2E0-E9B00A1BEE9F}"/>
    <cellStyle name="SAPBEXHLevel2X 2 5 2 2" xfId="10996" xr:uid="{B1B32AD2-4484-4322-A37F-30533AF29137}"/>
    <cellStyle name="SAPBEXHLevel2X 2 5 2 2 2" xfId="22451" xr:uid="{52994BE1-C2C0-48E5-A18C-900255B345D6}"/>
    <cellStyle name="SAPBEXHLevel2X 2 5 2 2 3" xfId="34535" xr:uid="{BF15096B-0793-4E86-9C5E-19B125DB331C}"/>
    <cellStyle name="SAPBEXHLevel2X 2 5 2 3" xfId="12557" xr:uid="{07C3C501-CED3-4F7E-8F34-B41AD3175389}"/>
    <cellStyle name="SAPBEXHLevel2X 2 5 2 3 2" xfId="24012" xr:uid="{64506D0E-F9D0-4FFA-93D1-7AEB6CA525F8}"/>
    <cellStyle name="SAPBEXHLevel2X 2 5 2 3 3" xfId="35465" xr:uid="{B453F23D-A84F-42F8-9F46-4950ACF3A9A9}"/>
    <cellStyle name="SAPBEXHLevel2X 2 5 2 4" xfId="27489" xr:uid="{C23AF6C8-1AE2-4BC8-9C92-46C5EE9487A7}"/>
    <cellStyle name="SAPBEXHLevel2X 2 5 2 4 2" xfId="37724" xr:uid="{23E08F35-1EE0-4F32-88B1-66E268D5BE70}"/>
    <cellStyle name="SAPBEXHLevel2X 2 5 2 5" xfId="19293" xr:uid="{FAAE6ABA-A751-4924-88F8-4CAE0712BAB3}"/>
    <cellStyle name="SAPBEXHLevel2X 2 5 2 6" xfId="31407" xr:uid="{2FFD8E31-DC38-431E-8A80-1E976253374C}"/>
    <cellStyle name="SAPBEXHLevel2X 2 5 2 7" xfId="28507" xr:uid="{2DA88E9A-F392-41C4-A167-E32E6CC47FE2}"/>
    <cellStyle name="SAPBEXHLevel2X 2 5 3" xfId="6351" xr:uid="{557ECD9E-148D-4BE5-A3DF-3792E45524DE}"/>
    <cellStyle name="SAPBEXHLevel2X 2 5 3 2" xfId="9519" xr:uid="{9CE16C2E-B4A8-441F-82EB-A62A4E881476}"/>
    <cellStyle name="SAPBEXHLevel2X 2 5 3 2 2" xfId="20974" xr:uid="{5CC105F4-E04F-426F-9375-5B41CEA7BE8D}"/>
    <cellStyle name="SAPBEXHLevel2X 2 5 3 2 3" xfId="33059" xr:uid="{6BB9E12E-D27D-4DE3-ADBF-8A8C2735ADF7}"/>
    <cellStyle name="SAPBEXHLevel2X 2 5 3 3" xfId="4151" xr:uid="{7C580066-D270-4261-8F5A-88830186BD7F}"/>
    <cellStyle name="SAPBEXHLevel2X 2 5 3 3 2" xfId="15936" xr:uid="{98C711BE-E46C-4441-96D8-8AF74EE28075}"/>
    <cellStyle name="SAPBEXHLevel2X 2 5 3 3 3" xfId="28981" xr:uid="{7F053CEF-7121-4033-980B-E04F726A25FF}"/>
    <cellStyle name="SAPBEXHLevel2X 2 5 3 4" xfId="26303" xr:uid="{0932D524-9A29-4714-9DCF-6CDCE8800865}"/>
    <cellStyle name="SAPBEXHLevel2X 2 5 3 4 2" xfId="36883" xr:uid="{E0D15077-A0C5-48F7-9543-71A1C8A2BF0C}"/>
    <cellStyle name="SAPBEXHLevel2X 2 5 3 5" xfId="18068" xr:uid="{2C002482-1CF6-416A-8505-0D5649DC9A3C}"/>
    <cellStyle name="SAPBEXHLevel2X 2 5 3 6" xfId="30440" xr:uid="{6A958D2F-81E9-4F54-AEE2-554DD97F5515}"/>
    <cellStyle name="SAPBEXHLevel2X 2 5 3 7" xfId="29895" xr:uid="{534ECD56-C12F-4DA1-BE48-715F33B2A52D}"/>
    <cellStyle name="SAPBEXHLevel2X 2 5 3 8" xfId="37069" xr:uid="{B9638B37-41BB-41E3-8F3D-4BD142507475}"/>
    <cellStyle name="SAPBEXHLevel2X 2 5 4" xfId="5022" xr:uid="{F4FC19A0-131F-45F3-80ED-276EC9610284}"/>
    <cellStyle name="SAPBEXHLevel2X 2 5 4 2" xfId="16806" xr:uid="{0CFAE5C0-1900-4FAD-932E-87F725506649}"/>
    <cellStyle name="SAPBEXHLevel2X 2 5 4 3" xfId="29454" xr:uid="{D2520648-20C5-43CB-90FF-ED0C268512A1}"/>
    <cellStyle name="SAPBEXHLevel2X 2 5 5" xfId="8487" xr:uid="{8DB1E0B1-AD7B-4373-AF0F-7FEF0C20AC04}"/>
    <cellStyle name="SAPBEXHLevel2X 2 5 5 2" xfId="19942" xr:uid="{405F437A-D09D-41A2-A5FD-CD3516CFDC7A}"/>
    <cellStyle name="SAPBEXHLevel2X 2 5 5 3" xfId="32027" xr:uid="{3470AAF8-E2D2-49D8-B929-40390997862C}"/>
    <cellStyle name="SAPBEXHLevel2X 2 5 6" xfId="8202" xr:uid="{16AD11C9-5C1E-4D1A-AE04-C7D35F327638}"/>
    <cellStyle name="SAPBEXHLevel2X 2 5 6 2" xfId="19657" xr:uid="{6B25BC65-D08A-4B9D-A720-A58BA312BE09}"/>
    <cellStyle name="SAPBEXHLevel2X 2 5 6 3" xfId="31742" xr:uid="{C97210A3-182A-486D-AC66-B7625A506BE2}"/>
    <cellStyle name="SAPBEXHLevel2X 2 5 7" xfId="25081" xr:uid="{5202F464-E17D-447B-AD6B-D3F3BDEC15BC}"/>
    <cellStyle name="SAPBEXHLevel2X 2 5 7 2" xfId="35993" xr:uid="{A162CC05-5F9F-4950-9C3E-E350F9C0625B}"/>
    <cellStyle name="SAPBEXHLevel2X 2 5 8" xfId="14922" xr:uid="{9693D384-F54C-4D4D-A9BD-77C0EC536C7A}"/>
    <cellStyle name="SAPBEXHLevel2X 2 5 9" xfId="28370" xr:uid="{00F553FB-98AA-4C1F-AC0E-327D0AC31393}"/>
    <cellStyle name="SAPBEXHLevel2X 2 6" xfId="5947" xr:uid="{4172A14F-F815-43C9-B671-80E87C56ED73}"/>
    <cellStyle name="SAPBEXHLevel2X 2 6 2" xfId="7379" xr:uid="{1BFCBA74-C19F-45F2-AE4C-0661B227176C}"/>
    <cellStyle name="SAPBEXHLevel2X 2 6 2 2" xfId="10777" xr:uid="{3A554B65-82D2-416D-BB64-18D9383E8247}"/>
    <cellStyle name="SAPBEXHLevel2X 2 6 2 2 2" xfId="22232" xr:uid="{651DF7AF-B61F-4D30-8D92-362B85AFF093}"/>
    <cellStyle name="SAPBEXHLevel2X 2 6 2 2 3" xfId="34316" xr:uid="{97963D05-CA68-473A-A320-D5914D40B797}"/>
    <cellStyle name="SAPBEXHLevel2X 2 6 2 3" xfId="12163" xr:uid="{E3168712-2DA4-481A-9476-F73DE047632D}"/>
    <cellStyle name="SAPBEXHLevel2X 2 6 2 3 2" xfId="23618" xr:uid="{BD6218DF-971B-4C58-B704-DB04E583463D}"/>
    <cellStyle name="SAPBEXHLevel2X 2 6 2 3 3" xfId="35200" xr:uid="{9049230A-EFB1-42DD-9A6E-E2A93F5ED5E1}"/>
    <cellStyle name="SAPBEXHLevel2X 2 6 2 4" xfId="27095" xr:uid="{335E8CF1-F5DD-4ADF-A8EC-52F19C90BDE2}"/>
    <cellStyle name="SAPBEXHLevel2X 2 6 2 4 2" xfId="37462" xr:uid="{69589DE5-40BB-425D-8969-798B8D389055}"/>
    <cellStyle name="SAPBEXHLevel2X 2 6 2 5" xfId="18897" xr:uid="{CB987947-FBB5-447E-8FFE-309B5C2F17D8}"/>
    <cellStyle name="SAPBEXHLevel2X 2 6 2 6" xfId="31134" xr:uid="{21E99B8A-1F8B-49FB-AD46-18362C3C50CB}"/>
    <cellStyle name="SAPBEXHLevel2X 2 6 2 7" xfId="35499" xr:uid="{4E9FD6D8-8003-4647-A16F-315FC7AFCE84}"/>
    <cellStyle name="SAPBEXHLevel2X 2 6 3" xfId="9206" xr:uid="{B29C5756-5A98-4ECD-A5B7-E606D33C3F54}"/>
    <cellStyle name="SAPBEXHLevel2X 2 6 3 2" xfId="20661" xr:uid="{AA6FBD07-8AE4-4BE0-905D-0456BCF1177F}"/>
    <cellStyle name="SAPBEXHLevel2X 2 6 3 3" xfId="32746" xr:uid="{C1BEF0B1-B47E-436E-9593-3B85D11FDCEE}"/>
    <cellStyle name="SAPBEXHLevel2X 2 6 4" xfId="8404" xr:uid="{665791C3-C1A9-4E40-AF17-AA7FA804070C}"/>
    <cellStyle name="SAPBEXHLevel2X 2 6 4 2" xfId="19859" xr:uid="{19A5359A-89A6-41A5-A43F-53AF22173EC9}"/>
    <cellStyle name="SAPBEXHLevel2X 2 6 4 3" xfId="31944" xr:uid="{99DDB86D-6C51-494A-B1DE-C7334D4184BD}"/>
    <cellStyle name="SAPBEXHLevel2X 2 6 5" xfId="25909" xr:uid="{E29B9CAF-FFC0-4187-88CA-C9EFE0613C76}"/>
    <cellStyle name="SAPBEXHLevel2X 2 6 5 2" xfId="36622" xr:uid="{075E070C-3E5A-4215-92D4-CC1E9C0BD594}"/>
    <cellStyle name="SAPBEXHLevel2X 2 6 6" xfId="17669" xr:uid="{2C9F4760-A419-46AF-BC9D-AAFDCA0C8E16}"/>
    <cellStyle name="SAPBEXHLevel2X 2 6 7" xfId="30163" xr:uid="{2F17876D-C565-4C17-9ACD-5C817EF549F5}"/>
    <cellStyle name="SAPBEXHLevel2X 2 6 8" xfId="35522" xr:uid="{F036F1C3-4EA4-4AB5-A566-9DCA5F7E5269}"/>
    <cellStyle name="SAPBEXHLevel2X 2 7" xfId="6741" xr:uid="{537CF15F-A4B6-4E1B-822B-3BC50970A577}"/>
    <cellStyle name="SAPBEXHLevel2X 2 7 2" xfId="10455" xr:uid="{30DB63BF-3CC9-4661-AFFB-AB77913C097A}"/>
    <cellStyle name="SAPBEXHLevel2X 2 7 2 2" xfId="21910" xr:uid="{53FB507E-5417-4F1D-9541-AFFF67318318}"/>
    <cellStyle name="SAPBEXHLevel2X 2 7 2 3" xfId="33994" xr:uid="{B3059728-D654-4500-AABE-C1178BE61969}"/>
    <cellStyle name="SAPBEXHLevel2X 2 7 3" xfId="11636" xr:uid="{109AD55F-0F12-46DA-BE50-43488EF02CB1}"/>
    <cellStyle name="SAPBEXHLevel2X 2 7 3 2" xfId="23091" xr:uid="{847E1283-A003-44F3-9F3C-70F1008896AB}"/>
    <cellStyle name="SAPBEXHLevel2X 2 7 3 3" xfId="34821" xr:uid="{66D8B027-F55C-425F-82BC-994F1246BB56}"/>
    <cellStyle name="SAPBEXHLevel2X 2 7 4" xfId="26501" xr:uid="{E71B5EE8-4FD2-4CF4-8A50-B558F004AB60}"/>
    <cellStyle name="SAPBEXHLevel2X 2 7 4 2" xfId="37011" xr:uid="{BF094D25-C0AD-4D7C-B6AB-83D0B767EF22}"/>
    <cellStyle name="SAPBEXHLevel2X 2 7 5" xfId="18328" xr:uid="{D8D0F2B8-F810-4781-B643-8AB82FE3ADBD}"/>
    <cellStyle name="SAPBEXHLevel2X 2 7 6" xfId="30659" xr:uid="{05708B02-E08E-48DA-8655-55AEC478C3BE}"/>
    <cellStyle name="SAPBEXHLevel2X 2 7 7" xfId="37673" xr:uid="{F08A41E6-3891-443F-8DA6-C1D4636EC4C7}"/>
    <cellStyle name="SAPBEXHLevel2X 2 8" xfId="5523" xr:uid="{C5CE4390-B777-408E-992E-3BAAE666E883}"/>
    <cellStyle name="SAPBEXHLevel2X 2 8 2" xfId="8854" xr:uid="{D0CA4224-1773-4A40-94E7-AD8FFCC39041}"/>
    <cellStyle name="SAPBEXHLevel2X 2 8 2 2" xfId="20309" xr:uid="{AF4B1C9E-FADF-4C37-9E28-97F5D0D2FE5F}"/>
    <cellStyle name="SAPBEXHLevel2X 2 8 2 3" xfId="32394" xr:uid="{84270C67-1C54-455B-B028-D820E7BC4E86}"/>
    <cellStyle name="SAPBEXHLevel2X 2 8 3" xfId="9244" xr:uid="{98FDABC7-930D-41AA-89A4-9F964E0C74F4}"/>
    <cellStyle name="SAPBEXHLevel2X 2 8 3 2" xfId="20699" xr:uid="{1ED6F2FA-66C8-4184-890B-39FE7C5BE840}"/>
    <cellStyle name="SAPBEXHLevel2X 2 8 3 3" xfId="32784" xr:uid="{32DF3277-49FB-4C1E-91CB-A9C52588BDDF}"/>
    <cellStyle name="SAPBEXHLevel2X 2 8 4" xfId="25582" xr:uid="{57D072C0-F0E5-44F4-8847-57C24E9EF0CE}"/>
    <cellStyle name="SAPBEXHLevel2X 2 8 4 2" xfId="36367" xr:uid="{3CAE2F0A-B19B-4170-937D-A5E97C93996C}"/>
    <cellStyle name="SAPBEXHLevel2X 2 8 5" xfId="17307" xr:uid="{57BDEBBF-182A-4A65-8F45-D65E10884494}"/>
    <cellStyle name="SAPBEXHLevel2X 2 8 6" xfId="29823" xr:uid="{C787A9EF-44FF-4F3C-9B64-7510EBCBE268}"/>
    <cellStyle name="SAPBEXHLevel2X 2 8 7" xfId="13885" xr:uid="{75525F41-F23C-4DC4-89EC-97ECADF184D6}"/>
    <cellStyle name="SAPBEXHLevel2X 2 8 8" xfId="28726" xr:uid="{3B88E65C-6030-4181-8FB4-4C25C23841CA}"/>
    <cellStyle name="SAPBEXHLevel2X 2 9" xfId="4243" xr:uid="{9D188863-0E75-4A7C-8CEB-6CE302799723}"/>
    <cellStyle name="SAPBEXHLevel2X 2 9 2" xfId="16028" xr:uid="{E957706A-349C-4EFF-95ED-7F5090757356}"/>
    <cellStyle name="SAPBEXHLevel2X 2 9 3" xfId="29073" xr:uid="{19ADE41E-AAAA-4360-BA6F-06426A8AC626}"/>
    <cellStyle name="SAPBEXHLevel2X 3" xfId="2310" xr:uid="{C43B8477-3E1A-402A-A4FA-B3F5FE4C8475}"/>
    <cellStyle name="SAPBEXHLevel2X 3 10" xfId="3179" xr:uid="{B6B2653D-67FF-4158-8797-8D651F94FC03}"/>
    <cellStyle name="SAPBEXHLevel2X 3 10 10" xfId="28087" xr:uid="{14A695A7-50DF-4852-9E23-B59A76E49EB1}"/>
    <cellStyle name="SAPBEXHLevel2X 3 10 2" xfId="7342" xr:uid="{934AB535-D26E-461B-8FF6-B173D685F150}"/>
    <cellStyle name="SAPBEXHLevel2X 3 10 2 2" xfId="10742" xr:uid="{AFB225BE-642F-4870-9A56-8E143A2DE560}"/>
    <cellStyle name="SAPBEXHLevel2X 3 10 2 2 2" xfId="22197" xr:uid="{F7AA58EA-AD88-4A33-BEAF-6B523A131527}"/>
    <cellStyle name="SAPBEXHLevel2X 3 10 2 2 3" xfId="34281" xr:uid="{4FF42CD5-506A-45F3-8A53-62B07913B5B3}"/>
    <cellStyle name="SAPBEXHLevel2X 3 10 2 3" xfId="12126" xr:uid="{3F501140-D99C-4AFC-A512-E359EB9C5F12}"/>
    <cellStyle name="SAPBEXHLevel2X 3 10 2 3 2" xfId="23581" xr:uid="{B8619369-C73D-47D9-A7A9-3E54815A22C7}"/>
    <cellStyle name="SAPBEXHLevel2X 3 10 2 3 3" xfId="35165" xr:uid="{4791A965-A68E-4A6C-B62E-FD57A86BD582}"/>
    <cellStyle name="SAPBEXHLevel2X 3 10 2 4" xfId="27058" xr:uid="{F0F06F31-33A4-4128-9D13-731ADB4FB379}"/>
    <cellStyle name="SAPBEXHLevel2X 3 10 2 4 2" xfId="37427" xr:uid="{9E6AD4D0-8789-484B-AE8D-40640BFDE759}"/>
    <cellStyle name="SAPBEXHLevel2X 3 10 2 5" xfId="18860" xr:uid="{48A8B4CA-7924-4DD6-B46A-4C457E87F0AD}"/>
    <cellStyle name="SAPBEXHLevel2X 3 10 2 6" xfId="31099" xr:uid="{DB0BF830-4864-4F15-B123-22F6AE4261AF}"/>
    <cellStyle name="SAPBEXHLevel2X 3 10 2 7" xfId="14181" xr:uid="{CF535FE4-17EA-42DF-A41B-FD4B788F2EDB}"/>
    <cellStyle name="SAPBEXHLevel2X 3 10 3" xfId="5910" xr:uid="{98501AA6-DF4E-49A4-9DBD-763F95E3379A}"/>
    <cellStyle name="SAPBEXHLevel2X 3 10 3 2" xfId="9170" xr:uid="{58827E15-EADB-4856-B48B-9BE00EB7F58D}"/>
    <cellStyle name="SAPBEXHLevel2X 3 10 3 2 2" xfId="20625" xr:uid="{B3AECD61-0BBF-42BE-A606-F4882CD44674}"/>
    <cellStyle name="SAPBEXHLevel2X 3 10 3 2 3" xfId="32710" xr:uid="{8C777232-5727-4822-A1AE-8870FD181AC7}"/>
    <cellStyle name="SAPBEXHLevel2X 3 10 3 3" xfId="9724" xr:uid="{E0235E1B-4F05-48D7-B697-C9F8E2A4DE41}"/>
    <cellStyle name="SAPBEXHLevel2X 3 10 3 3 2" xfId="21179" xr:uid="{A3A58DE9-2800-4FAA-BDC5-A9115634E74E}"/>
    <cellStyle name="SAPBEXHLevel2X 3 10 3 3 3" xfId="33264" xr:uid="{2B13A8D1-1292-4BD4-9303-C220301C0B7F}"/>
    <cellStyle name="SAPBEXHLevel2X 3 10 3 4" xfId="25872" xr:uid="{85AACE3C-A7D1-49E2-879C-415F09205CCE}"/>
    <cellStyle name="SAPBEXHLevel2X 3 10 3 4 2" xfId="36587" xr:uid="{07F10A7F-7B8E-462A-A36D-9C62812AC36A}"/>
    <cellStyle name="SAPBEXHLevel2X 3 10 3 5" xfId="17633" xr:uid="{F4F3845C-AF2B-48A8-B5F3-585BEF368221}"/>
    <cellStyle name="SAPBEXHLevel2X 3 10 3 6" xfId="30128" xr:uid="{A3A1E3FD-C6B9-439D-82F4-E971EBED03F5}"/>
    <cellStyle name="SAPBEXHLevel2X 3 10 3 7" xfId="31445" xr:uid="{AB89B934-2EAB-4B09-90D6-953650FD916D}"/>
    <cellStyle name="SAPBEXHLevel2X 3 10 3 8" xfId="30373" xr:uid="{7769B7E4-45A8-4E4B-8212-7EF4D22BE5AD}"/>
    <cellStyle name="SAPBEXHLevel2X 3 10 4" xfId="5072" xr:uid="{DADD16BF-A6E4-41C1-877A-1E301A81DF73}"/>
    <cellStyle name="SAPBEXHLevel2X 3 10 4 2" xfId="16856" xr:uid="{2C0AFF67-C52A-4B64-96B0-24476ED83DB1}"/>
    <cellStyle name="SAPBEXHLevel2X 3 10 4 3" xfId="29504" xr:uid="{9BA1050D-437A-4145-8850-C96F075D4DF3}"/>
    <cellStyle name="SAPBEXHLevel2X 3 10 5" xfId="8537" xr:uid="{EA05D466-A35E-4D46-965B-6249148DEDCD}"/>
    <cellStyle name="SAPBEXHLevel2X 3 10 5 2" xfId="19992" xr:uid="{D0BD1A45-519A-4FDE-8AB8-71E193F2D9C2}"/>
    <cellStyle name="SAPBEXHLevel2X 3 10 5 3" xfId="32077" xr:uid="{62EA745A-C87E-4D84-A7AA-E7601952B65C}"/>
    <cellStyle name="SAPBEXHLevel2X 3 10 6" xfId="9829" xr:uid="{6430A5E5-868C-4141-B1D3-606DBD9E1EDF}"/>
    <cellStyle name="SAPBEXHLevel2X 3 10 6 2" xfId="21284" xr:uid="{4A33DD38-E64F-4FDC-81DA-FE3E780B6773}"/>
    <cellStyle name="SAPBEXHLevel2X 3 10 6 3" xfId="33369" xr:uid="{1DB4DA11-7E31-4659-89B2-A91B95137AF4}"/>
    <cellStyle name="SAPBEXHLevel2X 3 10 7" xfId="25131" xr:uid="{EE254001-E6CF-48EF-9B93-958AECF72A96}"/>
    <cellStyle name="SAPBEXHLevel2X 3 10 7 2" xfId="36043" xr:uid="{AAFAD6A9-7184-4669-ABFC-6615D000D799}"/>
    <cellStyle name="SAPBEXHLevel2X 3 10 8" xfId="14972" xr:uid="{58D16B2E-824D-46EA-8762-BC8A98A4C653}"/>
    <cellStyle name="SAPBEXHLevel2X 3 10 9" xfId="28420" xr:uid="{1E240818-C087-4A92-AE42-E80AC6FE4833}"/>
    <cellStyle name="SAPBEXHLevel2X 3 11" xfId="2977" xr:uid="{6B7BE80D-142E-4C07-A4D7-926888CA3634}"/>
    <cellStyle name="SAPBEXHLevel2X 3 11 10" xfId="17361" xr:uid="{35ABA25E-C977-447A-B441-EE961E8963F6}"/>
    <cellStyle name="SAPBEXHLevel2X 3 11 2" xfId="7599" xr:uid="{CE456B1D-88E6-4397-A01F-A7018D8D8A98}"/>
    <cellStyle name="SAPBEXHLevel2X 3 11 2 2" xfId="10910" xr:uid="{005048FB-1FAC-4022-9CDA-8182F0E3C1DE}"/>
    <cellStyle name="SAPBEXHLevel2X 3 11 2 2 2" xfId="22365" xr:uid="{4998FA87-BD7A-43C0-8B3C-F11536849095}"/>
    <cellStyle name="SAPBEXHLevel2X 3 11 2 2 3" xfId="34449" xr:uid="{E4AFC993-ACDA-445C-9517-7541BDAF032A}"/>
    <cellStyle name="SAPBEXHLevel2X 3 11 2 3" xfId="12383" xr:uid="{C0C81535-35F7-4D7D-8805-53DFD3F3F677}"/>
    <cellStyle name="SAPBEXHLevel2X 3 11 2 3 2" xfId="23838" xr:uid="{3FF4752A-2DA1-4CC9-8861-A4B91AC137F8}"/>
    <cellStyle name="SAPBEXHLevel2X 3 11 2 3 3" xfId="35353" xr:uid="{E8BA456D-C281-4771-AA22-73D680B63F6A}"/>
    <cellStyle name="SAPBEXHLevel2X 3 11 2 4" xfId="27315" xr:uid="{E2A8B1ED-4980-468F-836F-AE5995837036}"/>
    <cellStyle name="SAPBEXHLevel2X 3 11 2 4 2" xfId="37614" xr:uid="{A1B5460D-07A8-4EF5-A815-90997ACF728C}"/>
    <cellStyle name="SAPBEXHLevel2X 3 11 2 5" xfId="19117" xr:uid="{73C67EDC-6F6C-4CC1-8F30-793E08B810F9}"/>
    <cellStyle name="SAPBEXHLevel2X 3 11 2 6" xfId="31286" xr:uid="{C38E551A-BFAA-4289-AEE9-BDFA5E63D128}"/>
    <cellStyle name="SAPBEXHLevel2X 3 11 2 7" xfId="31335" xr:uid="{988541FF-3DA0-463A-A981-2AB4DF7D1328}"/>
    <cellStyle name="SAPBEXHLevel2X 3 11 3" xfId="6168" xr:uid="{BFB7ECB4-A6AB-49C7-AACC-D7B9455159AB}"/>
    <cellStyle name="SAPBEXHLevel2X 3 11 3 2" xfId="9384" xr:uid="{C23E626E-DC57-46E3-B53E-7E144F921331}"/>
    <cellStyle name="SAPBEXHLevel2X 3 11 3 2 2" xfId="20839" xr:uid="{DCB91E36-9A3C-4FC5-B59E-04567766A124}"/>
    <cellStyle name="SAPBEXHLevel2X 3 11 3 2 3" xfId="32924" xr:uid="{78A86EE7-E2F0-4E30-93FB-8D1552F874FD}"/>
    <cellStyle name="SAPBEXHLevel2X 3 11 3 3" xfId="9568" xr:uid="{F2E2E8A0-7272-4408-ADBE-4DAD3AC6E6E8}"/>
    <cellStyle name="SAPBEXHLevel2X 3 11 3 3 2" xfId="21023" xr:uid="{D56A275E-7048-44A8-8F7C-1F8C886065EA}"/>
    <cellStyle name="SAPBEXHLevel2X 3 11 3 3 3" xfId="33108" xr:uid="{0389AF47-DFB7-4624-A0B4-A4636E3F4712}"/>
    <cellStyle name="SAPBEXHLevel2X 3 11 3 4" xfId="26129" xr:uid="{E1EA145E-6227-43B6-91DF-DBCD73AE9CAB}"/>
    <cellStyle name="SAPBEXHLevel2X 3 11 3 4 2" xfId="36772" xr:uid="{0712F1D6-1D5C-455B-AB16-4C90F6D8F2C0}"/>
    <cellStyle name="SAPBEXHLevel2X 3 11 3 5" xfId="17890" xr:uid="{730AC138-F1F7-4DA8-B8CE-0E5FC803FA03}"/>
    <cellStyle name="SAPBEXHLevel2X 3 11 3 6" xfId="30316" xr:uid="{939BAA61-08B6-4BFF-9A18-9A828BB065BF}"/>
    <cellStyle name="SAPBEXHLevel2X 3 11 3 7" xfId="36974" xr:uid="{44CB294C-B8E0-4267-9F9E-A7895B4F2465}"/>
    <cellStyle name="SAPBEXHLevel2X 3 11 3 8" xfId="37838" xr:uid="{7804DC01-CF47-431B-A634-59606BC39F33}"/>
    <cellStyle name="SAPBEXHLevel2X 3 11 4" xfId="4870" xr:uid="{88864ABF-7900-4B7E-8795-822EC441F312}"/>
    <cellStyle name="SAPBEXHLevel2X 3 11 4 2" xfId="16654" xr:uid="{1676B41F-9A62-4E58-A456-2ADE4BB1FE99}"/>
    <cellStyle name="SAPBEXHLevel2X 3 11 4 3" xfId="29361" xr:uid="{AE840156-B7AB-4E05-B7C0-86C84FB0BB26}"/>
    <cellStyle name="SAPBEXHLevel2X 3 11 5" xfId="8374" xr:uid="{1C68B008-3203-4727-A386-7598C17680DA}"/>
    <cellStyle name="SAPBEXHLevel2X 3 11 5 2" xfId="19829" xr:uid="{80481C98-7B1A-42C1-909C-91632E290ED2}"/>
    <cellStyle name="SAPBEXHLevel2X 3 11 5 3" xfId="31914" xr:uid="{0F1DB5AC-D238-4993-8BCC-8BCCD8EA800D}"/>
    <cellStyle name="SAPBEXHLevel2X 3 11 6" xfId="8254" xr:uid="{BB40D23C-C8AF-4F3D-874E-DAC431E69819}"/>
    <cellStyle name="SAPBEXHLevel2X 3 11 6 2" xfId="19709" xr:uid="{C16379B8-7834-4D61-AE6E-9846F3C2FBC1}"/>
    <cellStyle name="SAPBEXHLevel2X 3 11 6 3" xfId="31794" xr:uid="{1BAEF906-F5C1-4AAC-8384-AA97EA16CD29}"/>
    <cellStyle name="SAPBEXHLevel2X 3 11 7" xfId="24929" xr:uid="{BBF7D8AB-4C0F-4B6B-BAEA-199172DB4FF8}"/>
    <cellStyle name="SAPBEXHLevel2X 3 11 7 2" xfId="35899" xr:uid="{11D6A7AD-E734-4AE1-ABC3-FAD9F3C83810}"/>
    <cellStyle name="SAPBEXHLevel2X 3 11 8" xfId="14770" xr:uid="{17BF651E-9254-4C80-AA3F-860AA3F218E9}"/>
    <cellStyle name="SAPBEXHLevel2X 3 11 9" xfId="28283" xr:uid="{8A6CC649-9F07-4779-9E58-BF0FC0BF27FF}"/>
    <cellStyle name="SAPBEXHLevel2X 3 12" xfId="2884" xr:uid="{0C6B9017-8D9E-45C5-94E6-FC0615F310C9}"/>
    <cellStyle name="SAPBEXHLevel2X 3 12 10" xfId="28663" xr:uid="{48EE570E-1496-4B76-9562-E92A540CDC4A}"/>
    <cellStyle name="SAPBEXHLevel2X 3 12 2" xfId="7783" xr:uid="{9B932B2E-6252-4398-955E-8DDD4006F274}"/>
    <cellStyle name="SAPBEXHLevel2X 3 12 2 2" xfId="10997" xr:uid="{FB79CDE5-85A5-459D-AB04-762061EAAE05}"/>
    <cellStyle name="SAPBEXHLevel2X 3 12 2 2 2" xfId="22452" xr:uid="{AD4C06D5-6E6E-4F71-B5B8-46F15868BA25}"/>
    <cellStyle name="SAPBEXHLevel2X 3 12 2 2 3" xfId="34536" xr:uid="{D1E58929-670D-4A79-9EA6-E2C057D14A6E}"/>
    <cellStyle name="SAPBEXHLevel2X 3 12 2 3" xfId="12558" xr:uid="{9FCE3F57-8453-4757-93EE-3607358B6D72}"/>
    <cellStyle name="SAPBEXHLevel2X 3 12 2 3 2" xfId="24013" xr:uid="{9060A590-2E3F-4F15-B936-B0A04625039B}"/>
    <cellStyle name="SAPBEXHLevel2X 3 12 2 3 3" xfId="35466" xr:uid="{85529BE7-2520-4FC2-AF8D-4963F016165D}"/>
    <cellStyle name="SAPBEXHLevel2X 3 12 2 4" xfId="27490" xr:uid="{63774FE5-CD1A-4614-B965-3C8B23BB50DF}"/>
    <cellStyle name="SAPBEXHLevel2X 3 12 2 4 2" xfId="37725" xr:uid="{006AED45-BFA3-4F58-8460-467DC627CE4F}"/>
    <cellStyle name="SAPBEXHLevel2X 3 12 2 5" xfId="19294" xr:uid="{0DE2E994-BA87-455D-A8E1-ED87ED20706B}"/>
    <cellStyle name="SAPBEXHLevel2X 3 12 2 6" xfId="31408" xr:uid="{1A33B6D1-6DAF-446C-B1E7-06C61F2F2F05}"/>
    <cellStyle name="SAPBEXHLevel2X 3 12 2 7" xfId="35715" xr:uid="{CF20621D-8D3C-47B0-AB0A-942FC6CD80A3}"/>
    <cellStyle name="SAPBEXHLevel2X 3 12 3" xfId="6352" xr:uid="{BEB3AB64-C1E1-49E6-9C21-84FB6E702439}"/>
    <cellStyle name="SAPBEXHLevel2X 3 12 3 2" xfId="9520" xr:uid="{87F71847-5955-42E6-A805-6D30ECE5EA17}"/>
    <cellStyle name="SAPBEXHLevel2X 3 12 3 2 2" xfId="20975" xr:uid="{717148FC-B91D-4607-97B7-F7481853F226}"/>
    <cellStyle name="SAPBEXHLevel2X 3 12 3 2 3" xfId="33060" xr:uid="{C3F1C61C-892B-4057-A739-92BDF2AA6EB5}"/>
    <cellStyle name="SAPBEXHLevel2X 3 12 3 3" xfId="9557" xr:uid="{5A196882-AEF1-4DD2-8277-2DC0A78DC6CE}"/>
    <cellStyle name="SAPBEXHLevel2X 3 12 3 3 2" xfId="21012" xr:uid="{81AA69F5-F263-4312-88D3-F017DB53BD79}"/>
    <cellStyle name="SAPBEXHLevel2X 3 12 3 3 3" xfId="33097" xr:uid="{80C67E50-5964-4D36-8C77-CF19065461B3}"/>
    <cellStyle name="SAPBEXHLevel2X 3 12 3 4" xfId="26304" xr:uid="{37541C5A-8688-4E67-B465-9F8E80DBEDDF}"/>
    <cellStyle name="SAPBEXHLevel2X 3 12 3 4 2" xfId="36884" xr:uid="{9A4D9491-526E-4B9F-AB8F-A934FAE55F17}"/>
    <cellStyle name="SAPBEXHLevel2X 3 12 3 5" xfId="18069" xr:uid="{1647A548-F37B-4D3F-A847-E0F69612F7F5}"/>
    <cellStyle name="SAPBEXHLevel2X 3 12 3 6" xfId="30441" xr:uid="{0B764BEC-9BBB-4CDA-8908-DD1EB5B24324}"/>
    <cellStyle name="SAPBEXHLevel2X 3 12 3 7" xfId="36142" xr:uid="{56FA6627-CE64-45F3-9294-07768294DB2D}"/>
    <cellStyle name="SAPBEXHLevel2X 3 12 3 8" xfId="19138" xr:uid="{8EF80ED8-8D62-4651-8217-EBADBEA0B07F}"/>
    <cellStyle name="SAPBEXHLevel2X 3 12 4" xfId="4777" xr:uid="{F7359CC9-456C-4F6E-A03D-3E63778C1CAF}"/>
    <cellStyle name="SAPBEXHLevel2X 3 12 4 2" xfId="16561" xr:uid="{7179030A-95B4-4297-8E4E-9957C8CB36F6}"/>
    <cellStyle name="SAPBEXHLevel2X 3 12 4 3" xfId="29268" xr:uid="{9E4138EC-3C06-49A8-AFA1-CE71FE92E52F}"/>
    <cellStyle name="SAPBEXHLevel2X 3 12 5" xfId="8281" xr:uid="{3F983A6E-09C9-4FD5-B052-4CD439F3EBB4}"/>
    <cellStyle name="SAPBEXHLevel2X 3 12 5 2" xfId="19736" xr:uid="{2DABA6AA-F841-438A-876F-BDED8FF04260}"/>
    <cellStyle name="SAPBEXHLevel2X 3 12 5 3" xfId="31821" xr:uid="{382B9B93-6F27-493B-B552-C8FA9CEDF4F4}"/>
    <cellStyle name="SAPBEXHLevel2X 3 12 6" xfId="10218" xr:uid="{D8063FFD-E0CB-469F-9F43-11FF8BA7CCC9}"/>
    <cellStyle name="SAPBEXHLevel2X 3 12 6 2" xfId="21673" xr:uid="{D7A4BDBC-B249-42D0-9730-32150BAAEE90}"/>
    <cellStyle name="SAPBEXHLevel2X 3 12 6 3" xfId="33757" xr:uid="{78F7D350-722D-4218-BD3D-53BEBBC32A67}"/>
    <cellStyle name="SAPBEXHLevel2X 3 12 7" xfId="24836" xr:uid="{1E822D68-C04F-4EBA-A50D-85EAECBC2529}"/>
    <cellStyle name="SAPBEXHLevel2X 3 12 7 2" xfId="35806" xr:uid="{AC8F5379-FABF-4720-839C-499E3D6BD9A0}"/>
    <cellStyle name="SAPBEXHLevel2X 3 12 8" xfId="14677" xr:uid="{3B10E637-D00D-406C-8CE6-10056074C62E}"/>
    <cellStyle name="SAPBEXHLevel2X 3 12 9" xfId="28190" xr:uid="{6BCE6F00-94CA-4F76-BC84-513847E1156B}"/>
    <cellStyle name="SAPBEXHLevel2X 3 13" xfId="6093" xr:uid="{4DC8B4A3-4595-41FD-BF6E-3830622DC38D}"/>
    <cellStyle name="SAPBEXHLevel2X 3 13 2" xfId="7524" xr:uid="{47717169-D1B1-4A95-8078-1211E189CC26}"/>
    <cellStyle name="SAPBEXHLevel2X 3 13 2 2" xfId="10835" xr:uid="{04A505E8-8373-466C-9AC9-B47B463D8CDF}"/>
    <cellStyle name="SAPBEXHLevel2X 3 13 2 2 2" xfId="22290" xr:uid="{41EA835B-FCA5-48E1-807E-0B310C6F714E}"/>
    <cellStyle name="SAPBEXHLevel2X 3 13 2 2 3" xfId="34374" xr:uid="{BBFAF1B3-827C-4F52-8E62-3687B196889B}"/>
    <cellStyle name="SAPBEXHLevel2X 3 13 2 3" xfId="12308" xr:uid="{64359891-24B8-41F0-9FE3-D73A5A6DB253}"/>
    <cellStyle name="SAPBEXHLevel2X 3 13 2 3 2" xfId="23763" xr:uid="{28ADF358-1667-4744-A107-D0C36EFCCBEF}"/>
    <cellStyle name="SAPBEXHLevel2X 3 13 2 3 3" xfId="35278" xr:uid="{EBA91AC9-912F-4E12-8F44-EE5D07CAABEB}"/>
    <cellStyle name="SAPBEXHLevel2X 3 13 2 4" xfId="27240" xr:uid="{7D03C96D-FA75-48F4-B78D-062C818AFEDC}"/>
    <cellStyle name="SAPBEXHLevel2X 3 13 2 4 2" xfId="37539" xr:uid="{F018E57C-297D-40F9-A1F7-FEDB1E277718}"/>
    <cellStyle name="SAPBEXHLevel2X 3 13 2 5" xfId="19042" xr:uid="{C923B158-D687-47E7-BE48-A1DEEDA833C5}"/>
    <cellStyle name="SAPBEXHLevel2X 3 13 2 6" xfId="31211" xr:uid="{0628FB49-BF91-4872-8ED5-48AD874002B3}"/>
    <cellStyle name="SAPBEXHLevel2X 3 13 2 7" xfId="35671" xr:uid="{67700902-25FD-48D0-ACF3-A0241C0A345C}"/>
    <cellStyle name="SAPBEXHLevel2X 3 13 3" xfId="9309" xr:uid="{3B597AEA-0B7C-409A-9E9D-B9CE93251C65}"/>
    <cellStyle name="SAPBEXHLevel2X 3 13 3 2" xfId="20764" xr:uid="{045C18C6-2DC3-421A-8201-0D77238BBE0C}"/>
    <cellStyle name="SAPBEXHLevel2X 3 13 3 3" xfId="32849" xr:uid="{B17CCC33-B77A-4827-B8F6-2105E673A60B}"/>
    <cellStyle name="SAPBEXHLevel2X 3 13 4" xfId="9651" xr:uid="{45446517-5056-4A9B-8095-4F994F176761}"/>
    <cellStyle name="SAPBEXHLevel2X 3 13 4 2" xfId="21106" xr:uid="{0465F930-7C4B-4C01-91A0-D4FC8D9A4DB1}"/>
    <cellStyle name="SAPBEXHLevel2X 3 13 4 3" xfId="33191" xr:uid="{3166DEC1-7463-44C8-835E-82DCC4714260}"/>
    <cellStyle name="SAPBEXHLevel2X 3 13 5" xfId="26054" xr:uid="{362B6673-9707-4B06-8B61-65EED8D9B323}"/>
    <cellStyle name="SAPBEXHLevel2X 3 13 5 2" xfId="36697" xr:uid="{D9D1CC16-0646-4E1B-9270-CB55A7086414}"/>
    <cellStyle name="SAPBEXHLevel2X 3 13 6" xfId="17815" xr:uid="{BC5EF46B-7242-4CF5-AE87-D79916B8DA05}"/>
    <cellStyle name="SAPBEXHLevel2X 3 13 7" xfId="30241" xr:uid="{0EEBA501-9914-4020-9AD7-ABB6CFA63835}"/>
    <cellStyle name="SAPBEXHLevel2X 3 13 8" xfId="28116" xr:uid="{CE5A94DA-97CC-4EA4-9CFD-DA687AB436BF}"/>
    <cellStyle name="SAPBEXHLevel2X 3 14" xfId="6742" xr:uid="{551A9487-3E79-4D65-B4BD-43947BA8966C}"/>
    <cellStyle name="SAPBEXHLevel2X 3 14 2" xfId="10456" xr:uid="{0F8F63F9-27C3-4A70-8AB3-10956F2D6ACF}"/>
    <cellStyle name="SAPBEXHLevel2X 3 14 2 2" xfId="21911" xr:uid="{D9F928C4-8537-49C4-8C9F-A1FD976EC3B5}"/>
    <cellStyle name="SAPBEXHLevel2X 3 14 2 3" xfId="33995" xr:uid="{07500708-84A4-4EAD-BD3E-9C0A2A9FBF07}"/>
    <cellStyle name="SAPBEXHLevel2X 3 14 3" xfId="11637" xr:uid="{7680EFC0-1F7E-414D-B9C8-6BC183CA8040}"/>
    <cellStyle name="SAPBEXHLevel2X 3 14 3 2" xfId="23092" xr:uid="{1B5B56C9-9CE9-4536-8CE0-C701487D94A2}"/>
    <cellStyle name="SAPBEXHLevel2X 3 14 3 3" xfId="34822" xr:uid="{159A06E2-6658-49DC-B124-C661B668661B}"/>
    <cellStyle name="SAPBEXHLevel2X 3 14 4" xfId="26502" xr:uid="{FE213A06-9BCC-4A6D-9318-6B4FD5EFB937}"/>
    <cellStyle name="SAPBEXHLevel2X 3 14 4 2" xfId="37012" xr:uid="{9CFAAEEB-76DA-4BA5-AC26-C2F5E6005BAB}"/>
    <cellStyle name="SAPBEXHLevel2X 3 14 5" xfId="18329" xr:uid="{26E61C22-6582-4DE0-A9AE-7913F4EE0986}"/>
    <cellStyle name="SAPBEXHLevel2X 3 14 6" xfId="30660" xr:uid="{F65EFC0A-247A-4283-8D94-C87489F43E95}"/>
    <cellStyle name="SAPBEXHLevel2X 3 14 7" xfId="28159" xr:uid="{57937017-22D5-4A46-B77C-99331EC2C5E1}"/>
    <cellStyle name="SAPBEXHLevel2X 3 15" xfId="5524" xr:uid="{5B7B20F8-8035-40E7-933F-D84B2D140F10}"/>
    <cellStyle name="SAPBEXHLevel2X 3 15 2" xfId="8855" xr:uid="{BC318FD7-ACBC-4FE1-ACED-BE2B648BE929}"/>
    <cellStyle name="SAPBEXHLevel2X 3 15 2 2" xfId="20310" xr:uid="{F70FF4E9-B6FE-4B5D-8831-91A863C9C561}"/>
    <cellStyle name="SAPBEXHLevel2X 3 15 2 3" xfId="32395" xr:uid="{D97A849B-79A9-4EF3-A2AC-55F5BC85B32C}"/>
    <cellStyle name="SAPBEXHLevel2X 3 15 3" xfId="10038" xr:uid="{57336663-B77D-4C67-B38A-BC7F199F81F4}"/>
    <cellStyle name="SAPBEXHLevel2X 3 15 3 2" xfId="21493" xr:uid="{D8E78A46-DB27-4275-89CC-063527173D93}"/>
    <cellStyle name="SAPBEXHLevel2X 3 15 3 3" xfId="33577" xr:uid="{E5C4453F-F729-4480-B124-E9E5DEFEC8E6}"/>
    <cellStyle name="SAPBEXHLevel2X 3 15 4" xfId="25583" xr:uid="{DC3CBC13-F259-4897-AB36-619D3838571F}"/>
    <cellStyle name="SAPBEXHLevel2X 3 15 4 2" xfId="36368" xr:uid="{5A86A50F-55D5-463F-AC5C-6A2FEBE4893B}"/>
    <cellStyle name="SAPBEXHLevel2X 3 15 5" xfId="17308" xr:uid="{09FB9136-1EB8-46E4-B5C3-A27040AC007C}"/>
    <cellStyle name="SAPBEXHLevel2X 3 15 6" xfId="29824" xr:uid="{6F6785E2-8CE3-4C9C-BF87-61357A812379}"/>
    <cellStyle name="SAPBEXHLevel2X 3 15 7" xfId="35952" xr:uid="{4F847073-CDE4-4B16-BD52-FFB437FEAFB0}"/>
    <cellStyle name="SAPBEXHLevel2X 3 15 8" xfId="35520" xr:uid="{E2622C49-719E-49D9-8656-4F9CE21BD687}"/>
    <cellStyle name="SAPBEXHLevel2X 3 16" xfId="4244" xr:uid="{69F10CB8-CA16-4486-8813-E42464B19D3E}"/>
    <cellStyle name="SAPBEXHLevel2X 3 16 2" xfId="16029" xr:uid="{5679F6CC-B639-4B77-B5BD-308458381080}"/>
    <cellStyle name="SAPBEXHLevel2X 3 16 3" xfId="29074" xr:uid="{94CDDF0A-D760-478B-87F4-AFF41DD3D6E6}"/>
    <cellStyle name="SAPBEXHLevel2X 3 17" xfId="4007" xr:uid="{023C8C9D-0F95-44E1-86D8-9F6A9C274F7A}"/>
    <cellStyle name="SAPBEXHLevel2X 3 17 2" xfId="15793" xr:uid="{DE62B5F8-4B27-42AA-B5E8-00E4AF4E69E8}"/>
    <cellStyle name="SAPBEXHLevel2X 3 17 3" xfId="28838" xr:uid="{2BA7E255-D8EA-4DBB-8D1F-F10274C8A79A}"/>
    <cellStyle name="SAPBEXHLevel2X 3 18" xfId="24327" xr:uid="{092FE469-9069-4AE1-90A6-1CC7C5C0C330}"/>
    <cellStyle name="SAPBEXHLevel2X 3 18 2" xfId="35632" xr:uid="{47B9BEC4-ECED-4A2B-9B78-CD29383FDAD5}"/>
    <cellStyle name="SAPBEXHLevel2X 3 19" xfId="14142" xr:uid="{00015719-DAEB-4E5E-A700-A445BC3B5131}"/>
    <cellStyle name="SAPBEXHLevel2X 3 2" xfId="2311" xr:uid="{5DB98A87-0FA3-453C-B106-99CB81AAD3A0}"/>
    <cellStyle name="SAPBEXHLevel2X 3 2 10" xfId="4008" xr:uid="{38F8FDA0-F0B6-47AE-9588-5F89BCF3C325}"/>
    <cellStyle name="SAPBEXHLevel2X 3 2 10 2" xfId="15794" xr:uid="{F8C9FF71-25FB-4B6E-9460-A3D5205EE852}"/>
    <cellStyle name="SAPBEXHLevel2X 3 2 10 3" xfId="28839" xr:uid="{ED5B3B48-FC6C-48D4-8137-F04774ED2434}"/>
    <cellStyle name="SAPBEXHLevel2X 3 2 11" xfId="24328" xr:uid="{1D2C9BD9-0415-4EFF-8873-515DCCA883AF}"/>
    <cellStyle name="SAPBEXHLevel2X 3 2 11 2" xfId="35633" xr:uid="{737A15F3-26E6-4B84-9EF2-812C455F6EF3}"/>
    <cellStyle name="SAPBEXHLevel2X 3 2 12" xfId="14143" xr:uid="{E6F92D25-643B-41AB-8EC8-E99F4CAEEF09}"/>
    <cellStyle name="SAPBEXHLevel2X 3 2 13" xfId="28006" xr:uid="{E7BDFFEF-1DE0-45BA-B8D5-E1D20A08F76E}"/>
    <cellStyle name="SAPBEXHLevel2X 3 2 2" xfId="2918" xr:uid="{468BE6B5-16AA-4292-8EE7-73C23D28EEB9}"/>
    <cellStyle name="SAPBEXHLevel2X 3 2 2 10" xfId="27752" xr:uid="{ADF26E79-D275-4E5F-8DFA-4854AE37BA9E}"/>
    <cellStyle name="SAPBEXHLevel2X 3 2 2 2" xfId="7232" xr:uid="{F25CEAB5-79C4-435B-A178-2364DC09E83D}"/>
    <cellStyle name="SAPBEXHLevel2X 3 2 2 2 2" xfId="10635" xr:uid="{6C206F8B-E815-4B54-B141-A46E7E49955C}"/>
    <cellStyle name="SAPBEXHLevel2X 3 2 2 2 2 2" xfId="22090" xr:uid="{FFDED5AC-B587-4AEE-A7BA-4AD0EF5AF3E8}"/>
    <cellStyle name="SAPBEXHLevel2X 3 2 2 2 2 3" xfId="34174" xr:uid="{F79AD3CB-2A10-4781-8B71-939AE27F045F}"/>
    <cellStyle name="SAPBEXHLevel2X 3 2 2 2 3" xfId="12031" xr:uid="{67851325-C221-4339-A4F4-F83D0C60B840}"/>
    <cellStyle name="SAPBEXHLevel2X 3 2 2 2 3 2" xfId="23486" xr:uid="{CB0E37F7-D259-45B9-B504-CC92F8FBB47D}"/>
    <cellStyle name="SAPBEXHLevel2X 3 2 2 2 3 3" xfId="35072" xr:uid="{8B188043-7001-4208-9467-063BC674254C}"/>
    <cellStyle name="SAPBEXHLevel2X 3 2 2 2 4" xfId="26948" xr:uid="{E67F2901-2057-4510-9FC4-632DE151296D}"/>
    <cellStyle name="SAPBEXHLevel2X 3 2 2 2 4 2" xfId="37319" xr:uid="{631D47A7-05CD-4D1F-B649-21F91B3383CC}"/>
    <cellStyle name="SAPBEXHLevel2X 3 2 2 2 5" xfId="18760" xr:uid="{D545DB98-3421-4EBA-AC59-979424F9CBB3}"/>
    <cellStyle name="SAPBEXHLevel2X 3 2 2 2 6" xfId="30991" xr:uid="{65A59BCD-1F07-440E-AAD0-DDBC2A5A0734}"/>
    <cellStyle name="SAPBEXHLevel2X 3 2 2 2 7" xfId="15640" xr:uid="{0C8E8577-A793-4E34-BF27-BCB9831CE323}"/>
    <cellStyle name="SAPBEXHLevel2X 3 2 2 3" xfId="5799" xr:uid="{185BA943-8B53-4BB9-8583-1AE310E245DF}"/>
    <cellStyle name="SAPBEXHLevel2X 3 2 2 3 2" xfId="9061" xr:uid="{8A4EBCF4-B87E-485B-BAC0-E5E9D3A98B9E}"/>
    <cellStyle name="SAPBEXHLevel2X 3 2 2 3 2 2" xfId="20516" xr:uid="{EBCAC361-823C-4111-A778-E6F92FCA5719}"/>
    <cellStyle name="SAPBEXHLevel2X 3 2 2 3 2 3" xfId="32601" xr:uid="{5215C443-A624-46EA-8F83-58224CE74BD6}"/>
    <cellStyle name="SAPBEXHLevel2X 3 2 2 3 3" xfId="4096" xr:uid="{E197FF59-3981-4E5C-8A81-BB37D05000D7}"/>
    <cellStyle name="SAPBEXHLevel2X 3 2 2 3 3 2" xfId="15881" xr:uid="{7A577342-9E7E-49FE-8406-05F5D84A2F8E}"/>
    <cellStyle name="SAPBEXHLevel2X 3 2 2 3 3 3" xfId="28926" xr:uid="{AE1E9FBB-2D53-4EBA-BED5-3132555D166C}"/>
    <cellStyle name="SAPBEXHLevel2X 3 2 2 3 4" xfId="25777" xr:uid="{B0ED8B6C-0F58-47F3-92A4-4225E2C1B902}"/>
    <cellStyle name="SAPBEXHLevel2X 3 2 2 3 4 2" xfId="36493" xr:uid="{E31CA477-CAFD-4A83-B894-5D8795A54CA2}"/>
    <cellStyle name="SAPBEXHLevel2X 3 2 2 3 5" xfId="17534" xr:uid="{37C2677F-1362-4A76-BFD8-F6ED4BEF9756}"/>
    <cellStyle name="SAPBEXHLevel2X 3 2 2 3 6" xfId="30019" xr:uid="{AAC7A0BD-D571-4B7C-B9FB-B97B85B0E5F2}"/>
    <cellStyle name="SAPBEXHLevel2X 3 2 2 3 7" xfId="35000" xr:uid="{1C5F5ED7-D3F1-467A-93A8-3ABC6BEE6828}"/>
    <cellStyle name="SAPBEXHLevel2X 3 2 2 3 8" xfId="31338" xr:uid="{4A858A5A-06E8-45D4-8A01-A4872E930739}"/>
    <cellStyle name="SAPBEXHLevel2X 3 2 2 4" xfId="4811" xr:uid="{653E6747-4495-45D5-AAA3-E5A84DE629E4}"/>
    <cellStyle name="SAPBEXHLevel2X 3 2 2 4 2" xfId="16595" xr:uid="{D02D335F-56FF-4546-B08A-328B0F60D739}"/>
    <cellStyle name="SAPBEXHLevel2X 3 2 2 4 3" xfId="29302" xr:uid="{CD4F174E-FEC5-4422-983E-A22E30E98F3C}"/>
    <cellStyle name="SAPBEXHLevel2X 3 2 2 5" xfId="8315" xr:uid="{4F39A0E1-E230-41C8-A8DF-5C302F62F235}"/>
    <cellStyle name="SAPBEXHLevel2X 3 2 2 5 2" xfId="19770" xr:uid="{63052B20-464A-4711-BE83-E16381D26F02}"/>
    <cellStyle name="SAPBEXHLevel2X 3 2 2 5 3" xfId="31855" xr:uid="{862624A3-0375-465D-ABE9-C47726737CE6}"/>
    <cellStyle name="SAPBEXHLevel2X 3 2 2 6" xfId="9577" xr:uid="{6D19997B-05CC-4E84-A3F1-BC5C74BA349E}"/>
    <cellStyle name="SAPBEXHLevel2X 3 2 2 6 2" xfId="21032" xr:uid="{EBDDD5C2-4139-4CBA-ACBB-5647DCBC7C20}"/>
    <cellStyle name="SAPBEXHLevel2X 3 2 2 6 3" xfId="33117" xr:uid="{88696C16-791C-4DFF-8F2F-0D8977951D22}"/>
    <cellStyle name="SAPBEXHLevel2X 3 2 2 7" xfId="24870" xr:uid="{A4C440D9-6E02-4FB9-B0EA-6123CF49000C}"/>
    <cellStyle name="SAPBEXHLevel2X 3 2 2 7 2" xfId="35840" xr:uid="{CA2D993C-135A-4643-BCE7-ECF325E4FC8E}"/>
    <cellStyle name="SAPBEXHLevel2X 3 2 2 8" xfId="14711" xr:uid="{3B6483AF-757A-48CA-AB88-770C9332ECE0}"/>
    <cellStyle name="SAPBEXHLevel2X 3 2 2 9" xfId="28224" xr:uid="{17427903-4316-400E-9AB3-AF5200E4CEE0}"/>
    <cellStyle name="SAPBEXHLevel2X 3 2 3" xfId="3180" xr:uid="{82EDB186-F69F-4689-BD09-B96EE1C3FCE1}"/>
    <cellStyle name="SAPBEXHLevel2X 3 2 3 10" xfId="31548" xr:uid="{15B56477-BE64-43BD-BF00-F76119140524}"/>
    <cellStyle name="SAPBEXHLevel2X 3 2 3 2" xfId="7343" xr:uid="{DA72E509-78D8-4246-9C43-846A1CBA1323}"/>
    <cellStyle name="SAPBEXHLevel2X 3 2 3 2 2" xfId="10743" xr:uid="{8764C62F-75A2-4C8A-8DA6-3DC4740687CF}"/>
    <cellStyle name="SAPBEXHLevel2X 3 2 3 2 2 2" xfId="22198" xr:uid="{0E0446ED-CCF6-4265-A7C0-B94E9CFC7DF0}"/>
    <cellStyle name="SAPBEXHLevel2X 3 2 3 2 2 3" xfId="34282" xr:uid="{316EDAB1-6AB3-4A32-9F38-81F05C7377BE}"/>
    <cellStyle name="SAPBEXHLevel2X 3 2 3 2 3" xfId="12127" xr:uid="{E9452772-10A8-419B-9522-463A859355BE}"/>
    <cellStyle name="SAPBEXHLevel2X 3 2 3 2 3 2" xfId="23582" xr:uid="{C5E7D605-B704-46CF-B4C7-B858A4C5C70F}"/>
    <cellStyle name="SAPBEXHLevel2X 3 2 3 2 3 3" xfId="35166" xr:uid="{A2B37D6F-1B88-4B61-8CA4-39F17F6DA532}"/>
    <cellStyle name="SAPBEXHLevel2X 3 2 3 2 4" xfId="27059" xr:uid="{B427FC28-48AA-472B-A3D9-A67A2B74A4BA}"/>
    <cellStyle name="SAPBEXHLevel2X 3 2 3 2 4 2" xfId="37428" xr:uid="{6A308A14-EE64-483D-BD10-25481BD5D4B6}"/>
    <cellStyle name="SAPBEXHLevel2X 3 2 3 2 5" xfId="18861" xr:uid="{56EFE249-48FF-4B09-B1F9-8BFF7B7D9706}"/>
    <cellStyle name="SAPBEXHLevel2X 3 2 3 2 6" xfId="31100" xr:uid="{24607712-CB60-4CBB-96EB-3CB37F87C52D}"/>
    <cellStyle name="SAPBEXHLevel2X 3 2 3 2 7" xfId="13810" xr:uid="{9C087FD3-435A-4EC1-80C6-5E68E2A7E1F6}"/>
    <cellStyle name="SAPBEXHLevel2X 3 2 3 3" xfId="5911" xr:uid="{88EF427D-9395-48CE-9286-0299C9F10A44}"/>
    <cellStyle name="SAPBEXHLevel2X 3 2 3 3 2" xfId="9171" xr:uid="{CD6B7628-01F9-49ED-A581-726C4D7E1BC1}"/>
    <cellStyle name="SAPBEXHLevel2X 3 2 3 3 2 2" xfId="20626" xr:uid="{65A151B1-9B87-49C8-9AF0-F0C983E3D1AA}"/>
    <cellStyle name="SAPBEXHLevel2X 3 2 3 3 2 3" xfId="32711" xr:uid="{693CA038-56F0-4076-81BC-0D6AF90764CC}"/>
    <cellStyle name="SAPBEXHLevel2X 3 2 3 3 3" xfId="8406" xr:uid="{C00CFA63-4F96-4697-80DD-381E8929CCA0}"/>
    <cellStyle name="SAPBEXHLevel2X 3 2 3 3 3 2" xfId="19861" xr:uid="{8A802208-27DD-4333-8AB4-0C86F3E9D3CC}"/>
    <cellStyle name="SAPBEXHLevel2X 3 2 3 3 3 3" xfId="31946" xr:uid="{F44C727F-E8CA-4EAF-916E-7D543A2B7088}"/>
    <cellStyle name="SAPBEXHLevel2X 3 2 3 3 4" xfId="25873" xr:uid="{C510DB34-56BE-4040-9A1E-B7402A28A979}"/>
    <cellStyle name="SAPBEXHLevel2X 3 2 3 3 4 2" xfId="36588" xr:uid="{D92E0329-12C3-4C4C-ADB3-18C2A11E295E}"/>
    <cellStyle name="SAPBEXHLevel2X 3 2 3 3 5" xfId="17634" xr:uid="{59D92793-E84B-49D9-B6F1-EDD2AB9C8DB6}"/>
    <cellStyle name="SAPBEXHLevel2X 3 2 3 3 6" xfId="30129" xr:uid="{956943ED-025D-4BE6-9BA4-0E2E73399879}"/>
    <cellStyle name="SAPBEXHLevel2X 3 2 3 3 7" xfId="28101" xr:uid="{EC3AA77A-EE19-40CA-8B41-0DAD7740855A}"/>
    <cellStyle name="SAPBEXHLevel2X 3 2 3 3 8" xfId="13700" xr:uid="{BF74A5A7-1BFA-46CC-BF08-410A008C6F33}"/>
    <cellStyle name="SAPBEXHLevel2X 3 2 3 4" xfId="5073" xr:uid="{1935A95B-AE18-469A-8EC7-422A8629814D}"/>
    <cellStyle name="SAPBEXHLevel2X 3 2 3 4 2" xfId="16857" xr:uid="{60AC460A-0DE2-4056-BB37-8A885344E81C}"/>
    <cellStyle name="SAPBEXHLevel2X 3 2 3 4 3" xfId="29505" xr:uid="{8EE792FC-5D8B-4C83-9F39-D354B2086C77}"/>
    <cellStyle name="SAPBEXHLevel2X 3 2 3 5" xfId="8538" xr:uid="{4EF687AE-D164-4D36-A443-F3D18E59DFA2}"/>
    <cellStyle name="SAPBEXHLevel2X 3 2 3 5 2" xfId="19993" xr:uid="{EFC8C0B5-1EBA-44ED-A210-BCDC6F6B88C2}"/>
    <cellStyle name="SAPBEXHLevel2X 3 2 3 5 3" xfId="32078" xr:uid="{9F586381-6C9E-402E-AF02-866E5C1DEF2C}"/>
    <cellStyle name="SAPBEXHLevel2X 3 2 3 6" xfId="8153" xr:uid="{29FE6275-756E-46EE-8DD2-7A39025B5143}"/>
    <cellStyle name="SAPBEXHLevel2X 3 2 3 6 2" xfId="19608" xr:uid="{4BB5AC94-579B-4AA3-B32A-0716E14F335D}"/>
    <cellStyle name="SAPBEXHLevel2X 3 2 3 6 3" xfId="31693" xr:uid="{58104912-779A-465D-9A50-D743711D06E5}"/>
    <cellStyle name="SAPBEXHLevel2X 3 2 3 7" xfId="25132" xr:uid="{83C333EA-F687-4E68-B4B9-5E71F669947E}"/>
    <cellStyle name="SAPBEXHLevel2X 3 2 3 7 2" xfId="36044" xr:uid="{9679BAE5-3564-40EE-8345-123DAD9BBFAD}"/>
    <cellStyle name="SAPBEXHLevel2X 3 2 3 8" xfId="14973" xr:uid="{72D2F144-6273-4605-8630-06564194FDBF}"/>
    <cellStyle name="SAPBEXHLevel2X 3 2 3 9" xfId="28421" xr:uid="{3DE126CB-C69E-428B-8598-055E40E15CFF}"/>
    <cellStyle name="SAPBEXHLevel2X 3 2 4" xfId="2976" xr:uid="{91C96F1D-0066-4BAE-B969-F76E0085D6E8}"/>
    <cellStyle name="SAPBEXHLevel2X 3 2 4 10" xfId="28710" xr:uid="{86D9E20E-8925-4098-B682-6B2DE8036651}"/>
    <cellStyle name="SAPBEXHLevel2X 3 2 4 2" xfId="7600" xr:uid="{1C0B6A4A-10A0-44EB-A6AF-FEA0100AF607}"/>
    <cellStyle name="SAPBEXHLevel2X 3 2 4 2 2" xfId="10911" xr:uid="{CDF27E5D-94D0-40FA-A77D-49CB4A601E73}"/>
    <cellStyle name="SAPBEXHLevel2X 3 2 4 2 2 2" xfId="22366" xr:uid="{12B79909-6DD7-40E0-A9DF-9D180E8E2483}"/>
    <cellStyle name="SAPBEXHLevel2X 3 2 4 2 2 3" xfId="34450" xr:uid="{FA656F8A-F6FD-4D37-9BDF-DE3414F2E038}"/>
    <cellStyle name="SAPBEXHLevel2X 3 2 4 2 3" xfId="12384" xr:uid="{FC38FC6C-810E-41C1-90CD-0016DF2CD2A0}"/>
    <cellStyle name="SAPBEXHLevel2X 3 2 4 2 3 2" xfId="23839" xr:uid="{F9CD8D25-0A9E-4B93-A618-FC485A13C7AD}"/>
    <cellStyle name="SAPBEXHLevel2X 3 2 4 2 3 3" xfId="35354" xr:uid="{DCEB05B8-DABD-45B2-88B7-01E3BFAF2A23}"/>
    <cellStyle name="SAPBEXHLevel2X 3 2 4 2 4" xfId="27316" xr:uid="{4360725F-3060-4F5E-8F83-D9505D1B0969}"/>
    <cellStyle name="SAPBEXHLevel2X 3 2 4 2 4 2" xfId="37615" xr:uid="{08A3EB3E-0682-404E-B88E-EBF90378AD69}"/>
    <cellStyle name="SAPBEXHLevel2X 3 2 4 2 5" xfId="19118" xr:uid="{93EFEA06-A592-4EF7-B40A-DB2A523E4888}"/>
    <cellStyle name="SAPBEXHLevel2X 3 2 4 2 6" xfId="31287" xr:uid="{0783EB48-E704-4BA5-8EE7-FD929DE4EB93}"/>
    <cellStyle name="SAPBEXHLevel2X 3 2 4 2 7" xfId="28153" xr:uid="{99F0FFDE-BBD0-4750-8E29-91CAE489BBB4}"/>
    <cellStyle name="SAPBEXHLevel2X 3 2 4 3" xfId="6169" xr:uid="{5A99BD1D-1CC4-4BBC-925C-362B50DAD106}"/>
    <cellStyle name="SAPBEXHLevel2X 3 2 4 3 2" xfId="9385" xr:uid="{BD866527-8E10-41EF-A0A1-799F6099514E}"/>
    <cellStyle name="SAPBEXHLevel2X 3 2 4 3 2 2" xfId="20840" xr:uid="{E37AC324-3451-4C5C-81F1-AA7998F181AB}"/>
    <cellStyle name="SAPBEXHLevel2X 3 2 4 3 2 3" xfId="32925" xr:uid="{995BD9AF-FD50-48A7-8800-44ADC4388F91}"/>
    <cellStyle name="SAPBEXHLevel2X 3 2 4 3 3" xfId="10209" xr:uid="{79C138E6-70BA-4BFC-87C2-7D8DC6AB9190}"/>
    <cellStyle name="SAPBEXHLevel2X 3 2 4 3 3 2" xfId="21664" xr:uid="{1202EE43-386D-4F57-8CA2-705104BD025E}"/>
    <cellStyle name="SAPBEXHLevel2X 3 2 4 3 3 3" xfId="33748" xr:uid="{956999A0-84DD-46A2-99A5-90EA024CA7E9}"/>
    <cellStyle name="SAPBEXHLevel2X 3 2 4 3 4" xfId="26130" xr:uid="{0E3691F4-BA7E-48EA-98CE-6D56433BDAB7}"/>
    <cellStyle name="SAPBEXHLevel2X 3 2 4 3 4 2" xfId="36773" xr:uid="{99682A5F-FC91-43F1-A2E1-E3E207AA8645}"/>
    <cellStyle name="SAPBEXHLevel2X 3 2 4 3 5" xfId="17891" xr:uid="{19E9E0A9-A1FF-4E63-86B8-64057D492A8A}"/>
    <cellStyle name="SAPBEXHLevel2X 3 2 4 3 6" xfId="30317" xr:uid="{C0A519E2-20CD-4365-B673-C3BE815BFB52}"/>
    <cellStyle name="SAPBEXHLevel2X 3 2 4 3 7" xfId="30618" xr:uid="{F67C102E-CA1B-4EA6-A225-28B1DE767CD3}"/>
    <cellStyle name="SAPBEXHLevel2X 3 2 4 3 8" xfId="18121" xr:uid="{F763CA8A-E97C-4C9C-ABEB-89299E4C27EA}"/>
    <cellStyle name="SAPBEXHLevel2X 3 2 4 4" xfId="4869" xr:uid="{4BF9EC3B-9BF6-4D7B-BD3F-8C40C6941F45}"/>
    <cellStyle name="SAPBEXHLevel2X 3 2 4 4 2" xfId="16653" xr:uid="{35A76DF6-D2BD-4B2E-B8C3-B48C1E90AD56}"/>
    <cellStyle name="SAPBEXHLevel2X 3 2 4 4 3" xfId="29360" xr:uid="{651E357F-200F-49BB-B3E9-20710DB699D3}"/>
    <cellStyle name="SAPBEXHLevel2X 3 2 4 5" xfId="8373" xr:uid="{14B2360F-71E5-4410-B58B-955D33BE6455}"/>
    <cellStyle name="SAPBEXHLevel2X 3 2 4 5 2" xfId="19828" xr:uid="{573F5506-BD96-4C51-B6BB-D65F43F37A7A}"/>
    <cellStyle name="SAPBEXHLevel2X 3 2 4 5 3" xfId="31913" xr:uid="{82F063B4-31EA-43B0-95B5-FEB627C06681}"/>
    <cellStyle name="SAPBEXHLevel2X 3 2 4 6" xfId="10165" xr:uid="{D939F735-ACA1-46C2-9C51-E87FBC2E540A}"/>
    <cellStyle name="SAPBEXHLevel2X 3 2 4 6 2" xfId="21620" xr:uid="{85905EBB-67D9-4FC5-98FA-B58103DC2A0A}"/>
    <cellStyle name="SAPBEXHLevel2X 3 2 4 6 3" xfId="33704" xr:uid="{49DBE64B-1252-44E5-BCA1-F9B3AE12B591}"/>
    <cellStyle name="SAPBEXHLevel2X 3 2 4 7" xfId="24928" xr:uid="{D4149E8E-D663-472F-BB0D-AF27D0B50380}"/>
    <cellStyle name="SAPBEXHLevel2X 3 2 4 7 2" xfId="35898" xr:uid="{18D2C8AA-659F-4D76-81A6-633F09822B05}"/>
    <cellStyle name="SAPBEXHLevel2X 3 2 4 8" xfId="14769" xr:uid="{8AF9E2E5-E826-408E-808B-C9206BF325B6}"/>
    <cellStyle name="SAPBEXHLevel2X 3 2 4 9" xfId="28282" xr:uid="{1D00AC01-CC14-4D71-BFEB-8369C3224423}"/>
    <cellStyle name="SAPBEXHLevel2X 3 2 5" xfId="3393" xr:uid="{FE8B9B09-0AF6-4FD4-89F8-4B11F39C197D}"/>
    <cellStyle name="SAPBEXHLevel2X 3 2 5 10" xfId="27857" xr:uid="{9EA0C893-2971-4583-B379-DE8F2142173E}"/>
    <cellStyle name="SAPBEXHLevel2X 3 2 5 2" xfId="7784" xr:uid="{0B332965-45E1-4C8C-B858-DEFCBE4859F6}"/>
    <cellStyle name="SAPBEXHLevel2X 3 2 5 2 2" xfId="10998" xr:uid="{042A6AAB-80FF-48E6-84A4-DD654DA1AAF7}"/>
    <cellStyle name="SAPBEXHLevel2X 3 2 5 2 2 2" xfId="22453" xr:uid="{10808743-4A65-4B86-AA2A-A101F6A86D39}"/>
    <cellStyle name="SAPBEXHLevel2X 3 2 5 2 2 3" xfId="34537" xr:uid="{C9179CAC-4D95-4260-865D-138CFEE40F0F}"/>
    <cellStyle name="SAPBEXHLevel2X 3 2 5 2 3" xfId="12559" xr:uid="{DD7DD765-B70F-43AD-911B-C8637029F1FA}"/>
    <cellStyle name="SAPBEXHLevel2X 3 2 5 2 3 2" xfId="24014" xr:uid="{033328C1-003D-4B72-87DE-DC2C13093EA1}"/>
    <cellStyle name="SAPBEXHLevel2X 3 2 5 2 3 3" xfId="35467" xr:uid="{029E360B-3600-4C7A-BFD7-8F6A1B96E426}"/>
    <cellStyle name="SAPBEXHLevel2X 3 2 5 2 4" xfId="27491" xr:uid="{08F2B459-97F5-45CF-80B3-CC60F4B168F3}"/>
    <cellStyle name="SAPBEXHLevel2X 3 2 5 2 4 2" xfId="37726" xr:uid="{EF12762C-41CD-4E3D-8180-208F33215AF2}"/>
    <cellStyle name="SAPBEXHLevel2X 3 2 5 2 5" xfId="19295" xr:uid="{1AEEC193-EFCC-4780-B403-6E97B70FFF27}"/>
    <cellStyle name="SAPBEXHLevel2X 3 2 5 2 6" xfId="31409" xr:uid="{37E6D471-39FD-4661-BDFB-72362FC0506D}"/>
    <cellStyle name="SAPBEXHLevel2X 3 2 5 2 7" xfId="34985" xr:uid="{CFF44272-6C31-42B5-9D5A-F4940C93F08E}"/>
    <cellStyle name="SAPBEXHLevel2X 3 2 5 3" xfId="6353" xr:uid="{DAF3B275-0176-48DC-9D84-A28D2F9564B1}"/>
    <cellStyle name="SAPBEXHLevel2X 3 2 5 3 2" xfId="9521" xr:uid="{20D2E7F2-8E79-4A40-82F5-B5A3459373D7}"/>
    <cellStyle name="SAPBEXHLevel2X 3 2 5 3 2 2" xfId="20976" xr:uid="{7A592172-D084-42EE-94B9-01720BF19AE0}"/>
    <cellStyle name="SAPBEXHLevel2X 3 2 5 3 2 3" xfId="33061" xr:uid="{5A3E1890-9F5E-4F72-9455-A90D818DBA5B}"/>
    <cellStyle name="SAPBEXHLevel2X 3 2 5 3 3" xfId="4152" xr:uid="{E6C03165-85C2-4DF7-A8F0-DF711266A96D}"/>
    <cellStyle name="SAPBEXHLevel2X 3 2 5 3 3 2" xfId="15937" xr:uid="{51CD4984-FA57-4EC6-9938-086495AAB0EE}"/>
    <cellStyle name="SAPBEXHLevel2X 3 2 5 3 3 3" xfId="28982" xr:uid="{D28E75CB-A1F4-4706-9ABD-DD1AF739C2A1}"/>
    <cellStyle name="SAPBEXHLevel2X 3 2 5 3 4" xfId="26305" xr:uid="{DDA41B5D-CBD9-43C5-998D-75B14C88BE8C}"/>
    <cellStyle name="SAPBEXHLevel2X 3 2 5 3 4 2" xfId="36885" xr:uid="{CCBD3EDC-EBF1-4BFC-993C-F81B08E75CAB}"/>
    <cellStyle name="SAPBEXHLevel2X 3 2 5 3 5" xfId="18070" xr:uid="{6EE40D03-C4BC-4172-BF4B-12D32BF12479}"/>
    <cellStyle name="SAPBEXHLevel2X 3 2 5 3 6" xfId="30442" xr:uid="{D1B880E4-D5C1-4893-ACFE-7FADEF20CA8B}"/>
    <cellStyle name="SAPBEXHLevel2X 3 2 5 3 7" xfId="29605" xr:uid="{84ECE871-3993-4547-B244-24C0B1A00614}"/>
    <cellStyle name="SAPBEXHLevel2X 3 2 5 3 8" xfId="28136" xr:uid="{49801A2C-59F4-4A5F-A8DF-CEA71610D8D3}"/>
    <cellStyle name="SAPBEXHLevel2X 3 2 5 4" xfId="5283" xr:uid="{C92C68E5-C708-4948-A106-011372B9077B}"/>
    <cellStyle name="SAPBEXHLevel2X 3 2 5 4 2" xfId="17067" xr:uid="{78843506-3D1D-455A-98A7-1D019B03D943}"/>
    <cellStyle name="SAPBEXHLevel2X 3 2 5 4 3" xfId="29650" xr:uid="{E9E3B807-D2A6-406F-9BD2-D5FB84A6B3B5}"/>
    <cellStyle name="SAPBEXHLevel2X 3 2 5 5" xfId="8710" xr:uid="{5CD0F0C6-6680-4495-8F0C-1EDFEA0AD217}"/>
    <cellStyle name="SAPBEXHLevel2X 3 2 5 5 2" xfId="20165" xr:uid="{4A75E351-D4BB-42B0-A83F-9A2B16779919}"/>
    <cellStyle name="SAPBEXHLevel2X 3 2 5 5 3" xfId="32250" xr:uid="{23141E47-6F12-4AD1-9751-F216AA0207DF}"/>
    <cellStyle name="SAPBEXHLevel2X 3 2 5 6" xfId="8778" xr:uid="{C687C6F4-9187-4D95-A002-709AA99B4EE7}"/>
    <cellStyle name="SAPBEXHLevel2X 3 2 5 6 2" xfId="20233" xr:uid="{4D485FBE-1D56-4B5C-BA26-98EC7BCA954F}"/>
    <cellStyle name="SAPBEXHLevel2X 3 2 5 6 3" xfId="32318" xr:uid="{67755116-3F97-48C3-BA9D-5A5FE2CF108A}"/>
    <cellStyle name="SAPBEXHLevel2X 3 2 5 7" xfId="25342" xr:uid="{2D707E37-C7A2-4BFC-9893-AB11648BF387}"/>
    <cellStyle name="SAPBEXHLevel2X 3 2 5 7 2" xfId="36188" xr:uid="{40F4C60E-A297-4985-8908-CB005256CA57}"/>
    <cellStyle name="SAPBEXHLevel2X 3 2 5 8" xfId="15184" xr:uid="{71133C04-B3E2-4321-BFD0-6FA147F7F8A6}"/>
    <cellStyle name="SAPBEXHLevel2X 3 2 5 9" xfId="28567" xr:uid="{19972F12-41B9-43A0-ABA2-033CBED625AA}"/>
    <cellStyle name="SAPBEXHLevel2X 3 2 6" xfId="6094" xr:uid="{AB01C936-DA77-48E7-8B84-5CEDC737D935}"/>
    <cellStyle name="SAPBEXHLevel2X 3 2 6 2" xfId="7525" xr:uid="{DC82D7A7-7634-4F78-A401-1FFA0FCF5789}"/>
    <cellStyle name="SAPBEXHLevel2X 3 2 6 2 2" xfId="10836" xr:uid="{A1A33491-C8B2-4AFA-9A1A-A6E87E216F6D}"/>
    <cellStyle name="SAPBEXHLevel2X 3 2 6 2 2 2" xfId="22291" xr:uid="{1DBFACD0-4017-4116-9F14-83760DF81085}"/>
    <cellStyle name="SAPBEXHLevel2X 3 2 6 2 2 3" xfId="34375" xr:uid="{C168BC43-B7B1-4F07-8510-0793F6E334BA}"/>
    <cellStyle name="SAPBEXHLevel2X 3 2 6 2 3" xfId="12309" xr:uid="{33C2BBD7-D3D3-4C45-B37A-4E926DC28093}"/>
    <cellStyle name="SAPBEXHLevel2X 3 2 6 2 3 2" xfId="23764" xr:uid="{70308E60-D27B-4758-89BF-43CF8C3A14EA}"/>
    <cellStyle name="SAPBEXHLevel2X 3 2 6 2 3 3" xfId="35279" xr:uid="{C6DB3599-62BD-42CB-A64D-DC6046BE97FF}"/>
    <cellStyle name="SAPBEXHLevel2X 3 2 6 2 4" xfId="27241" xr:uid="{003D39CB-C40A-4A20-88FB-4AC1658E3B25}"/>
    <cellStyle name="SAPBEXHLevel2X 3 2 6 2 4 2" xfId="37540" xr:uid="{F50451DA-8D5F-495B-B3B7-A0915FED7E7A}"/>
    <cellStyle name="SAPBEXHLevel2X 3 2 6 2 5" xfId="19043" xr:uid="{9B7A3BFC-40BA-4683-A1A5-3E17C0B361D9}"/>
    <cellStyle name="SAPBEXHLevel2X 3 2 6 2 6" xfId="31212" xr:uid="{7267D723-4A60-47C7-B49D-DABC66ABFC67}"/>
    <cellStyle name="SAPBEXHLevel2X 3 2 6 2 7" xfId="34676" xr:uid="{8305D1B7-7CB4-4C12-934C-2A75C9CF3404}"/>
    <cellStyle name="SAPBEXHLevel2X 3 2 6 3" xfId="9310" xr:uid="{3730B0EC-CE1F-499A-85C6-7E3935349547}"/>
    <cellStyle name="SAPBEXHLevel2X 3 2 6 3 2" xfId="20765" xr:uid="{E20BD5EC-0FAA-4BA4-A540-4EE03941734C}"/>
    <cellStyle name="SAPBEXHLevel2X 3 2 6 3 3" xfId="32850" xr:uid="{F506485E-C8E6-4942-827D-532CFB82F12A}"/>
    <cellStyle name="SAPBEXHLevel2X 3 2 6 4" xfId="10289" xr:uid="{1DA1F5DD-5202-4E94-AF3B-26BAF8CFBC8E}"/>
    <cellStyle name="SAPBEXHLevel2X 3 2 6 4 2" xfId="21744" xr:uid="{8FE674B4-0FE1-440A-9752-6756F697E3C8}"/>
    <cellStyle name="SAPBEXHLevel2X 3 2 6 4 3" xfId="33828" xr:uid="{5588C9A9-CA65-43B2-B41D-97AEB5C23734}"/>
    <cellStyle name="SAPBEXHLevel2X 3 2 6 5" xfId="26055" xr:uid="{F82BAA21-974A-47E8-9150-0AED13DBFA3C}"/>
    <cellStyle name="SAPBEXHLevel2X 3 2 6 5 2" xfId="36698" xr:uid="{B7E1C757-939D-49F0-BD98-0963A4379309}"/>
    <cellStyle name="SAPBEXHLevel2X 3 2 6 6" xfId="17816" xr:uid="{32871539-0B0A-43F0-8EFA-127E690C0D70}"/>
    <cellStyle name="SAPBEXHLevel2X 3 2 6 7" xfId="30242" xr:uid="{79AA9E63-04A5-44ED-BAD9-62CBF4EB4521}"/>
    <cellStyle name="SAPBEXHLevel2X 3 2 6 8" xfId="13698" xr:uid="{B0E528E4-D07B-434A-AF09-8120C82595F5}"/>
    <cellStyle name="SAPBEXHLevel2X 3 2 7" xfId="6743" xr:uid="{EBD00BFB-843A-4F03-B4FB-5E39ADFD27C3}"/>
    <cellStyle name="SAPBEXHLevel2X 3 2 7 2" xfId="10457" xr:uid="{C47A11F8-00F7-4619-9AD3-39ADBA1305E9}"/>
    <cellStyle name="SAPBEXHLevel2X 3 2 7 2 2" xfId="21912" xr:uid="{B1EBCAF8-DC46-44B9-8F8A-E2F474280247}"/>
    <cellStyle name="SAPBEXHLevel2X 3 2 7 2 3" xfId="33996" xr:uid="{E28115A7-DF10-4335-9CA0-5526EA35A234}"/>
    <cellStyle name="SAPBEXHLevel2X 3 2 7 3" xfId="11638" xr:uid="{A9862559-C1B2-443F-8729-94820FA50B5C}"/>
    <cellStyle name="SAPBEXHLevel2X 3 2 7 3 2" xfId="23093" xr:uid="{D49F5EC7-A700-414C-897E-079475EA65E3}"/>
    <cellStyle name="SAPBEXHLevel2X 3 2 7 3 3" xfId="34823" xr:uid="{39ADBF23-AF4C-46AF-A966-8D1B483B320D}"/>
    <cellStyle name="SAPBEXHLevel2X 3 2 7 4" xfId="26503" xr:uid="{561B87A4-F4CA-4732-ABA6-9335B26EBEFF}"/>
    <cellStyle name="SAPBEXHLevel2X 3 2 7 4 2" xfId="37013" xr:uid="{62E215D1-D974-4052-9B3C-F0F1AE1ECC7A}"/>
    <cellStyle name="SAPBEXHLevel2X 3 2 7 5" xfId="18330" xr:uid="{7C849E8F-12DB-4501-92B2-62355A1D78EC}"/>
    <cellStyle name="SAPBEXHLevel2X 3 2 7 6" xfId="30661" xr:uid="{C149DFE9-8101-4DFB-95B9-9C3E86EDBE47}"/>
    <cellStyle name="SAPBEXHLevel2X 3 2 7 7" xfId="19367" xr:uid="{023F4CEE-7690-421E-8970-9D5D04AB61A9}"/>
    <cellStyle name="SAPBEXHLevel2X 3 2 8" xfId="5525" xr:uid="{C883A230-2FEA-4A59-9116-415448F9A1DB}"/>
    <cellStyle name="SAPBEXHLevel2X 3 2 8 2" xfId="8856" xr:uid="{F74BED06-4FD0-493D-A0B4-6E8C504556B8}"/>
    <cellStyle name="SAPBEXHLevel2X 3 2 8 2 2" xfId="20311" xr:uid="{4E0E3503-6025-4FD2-9D67-C872135ED442}"/>
    <cellStyle name="SAPBEXHLevel2X 3 2 8 2 3" xfId="32396" xr:uid="{61358AA7-0873-4C05-8A77-0F4864E249B0}"/>
    <cellStyle name="SAPBEXHLevel2X 3 2 8 3" xfId="8189" xr:uid="{EF2E9948-F682-4DCD-90A0-8BBCF0E5C60C}"/>
    <cellStyle name="SAPBEXHLevel2X 3 2 8 3 2" xfId="19644" xr:uid="{7A92BE81-A5C7-47F4-A419-B8538FFC8E17}"/>
    <cellStyle name="SAPBEXHLevel2X 3 2 8 3 3" xfId="31729" xr:uid="{D9DE70EE-4264-4D82-8632-4B49AF4D3EFD}"/>
    <cellStyle name="SAPBEXHLevel2X 3 2 8 4" xfId="25584" xr:uid="{82CE0136-AB53-48A7-AB79-74F22F8C2CD7}"/>
    <cellStyle name="SAPBEXHLevel2X 3 2 8 4 2" xfId="36369" xr:uid="{76C3020C-183E-4AB1-832E-404403115603}"/>
    <cellStyle name="SAPBEXHLevel2X 3 2 8 5" xfId="17309" xr:uid="{D7BD4DAB-E318-4968-8425-114399FBEDB7}"/>
    <cellStyle name="SAPBEXHLevel2X 3 2 8 6" xfId="29825" xr:uid="{0506F4D4-5E15-4CEA-A655-DDEFE571B0CE}"/>
    <cellStyle name="SAPBEXHLevel2X 3 2 8 7" xfId="34873" xr:uid="{76BB708A-A0DA-425D-B4AA-FED473F20874}"/>
    <cellStyle name="SAPBEXHLevel2X 3 2 8 8" xfId="37837" xr:uid="{3C98184F-E5C4-4B50-AA05-C8A2A8859D76}"/>
    <cellStyle name="SAPBEXHLevel2X 3 2 9" xfId="4245" xr:uid="{D9C00100-8A75-4804-B4F9-650F7667B562}"/>
    <cellStyle name="SAPBEXHLevel2X 3 2 9 2" xfId="16030" xr:uid="{2F3773BA-2582-4F73-A46E-BCDC9D6F00D8}"/>
    <cellStyle name="SAPBEXHLevel2X 3 2 9 3" xfId="29075" xr:uid="{90257B3A-DDE7-4BBB-8038-9DA15F3B9D6F}"/>
    <cellStyle name="SAPBEXHLevel2X 3 20" xfId="28005" xr:uid="{5FA5A899-8070-4CCA-B089-4BD8FF1A29C2}"/>
    <cellStyle name="SAPBEXHLevel2X 3 3" xfId="2312" xr:uid="{A0E4C55D-D534-4FD5-8B10-3AB602352E14}"/>
    <cellStyle name="SAPBEXHLevel2X 3 3 10" xfId="4009" xr:uid="{AB74C737-71E2-40B0-AC86-7309DE537D5D}"/>
    <cellStyle name="SAPBEXHLevel2X 3 3 10 2" xfId="15795" xr:uid="{08EE2408-FDE2-4070-8BF2-5AE558BC1409}"/>
    <cellStyle name="SAPBEXHLevel2X 3 3 10 3" xfId="28840" xr:uid="{F83816CA-0202-40DA-975B-8712622EC24E}"/>
    <cellStyle name="SAPBEXHLevel2X 3 3 11" xfId="24329" xr:uid="{03490C70-B2C7-45E1-A08C-D2AC2B7BE25F}"/>
    <cellStyle name="SAPBEXHLevel2X 3 3 11 2" xfId="35634" xr:uid="{90EBB6C2-356D-4EAB-9F4B-41F4D99E2F98}"/>
    <cellStyle name="SAPBEXHLevel2X 3 3 12" xfId="14144" xr:uid="{AA206F94-00A3-4B3C-AC7A-23EEE0C341A1}"/>
    <cellStyle name="SAPBEXHLevel2X 3 3 13" xfId="28007" xr:uid="{D12A33DE-764D-4E34-8D42-6DE352A1E250}"/>
    <cellStyle name="SAPBEXHLevel2X 3 3 2" xfId="2917" xr:uid="{255A90EF-3753-45B3-BB21-CFC274B32AE8}"/>
    <cellStyle name="SAPBEXHLevel2X 3 3 2 10" xfId="29172" xr:uid="{57FF567F-DC85-4B70-A2C2-5D8587F05F0F}"/>
    <cellStyle name="SAPBEXHLevel2X 3 3 2 2" xfId="7233" xr:uid="{1716CBFF-9677-4610-885D-7C736CE9D158}"/>
    <cellStyle name="SAPBEXHLevel2X 3 3 2 2 2" xfId="10636" xr:uid="{14C83E06-295F-43B1-BEA5-D218BC0D90E9}"/>
    <cellStyle name="SAPBEXHLevel2X 3 3 2 2 2 2" xfId="22091" xr:uid="{D97881EE-298C-48D3-8B23-9495870DC9B6}"/>
    <cellStyle name="SAPBEXHLevel2X 3 3 2 2 2 3" xfId="34175" xr:uid="{8BE61643-D8E4-4D3C-8C83-227EF5B93E24}"/>
    <cellStyle name="SAPBEXHLevel2X 3 3 2 2 3" xfId="12032" xr:uid="{03644F8A-D82E-4B0A-8CB9-977182B6A007}"/>
    <cellStyle name="SAPBEXHLevel2X 3 3 2 2 3 2" xfId="23487" xr:uid="{949DDD6B-D9A4-4E32-A361-6BD136A3D7ED}"/>
    <cellStyle name="SAPBEXHLevel2X 3 3 2 2 3 3" xfId="35073" xr:uid="{EF63FED0-EE0B-4542-BE89-0CE1A06AF7C7}"/>
    <cellStyle name="SAPBEXHLevel2X 3 3 2 2 4" xfId="26949" xr:uid="{E19DCC39-706F-4B05-80C8-5B50C54CC566}"/>
    <cellStyle name="SAPBEXHLevel2X 3 3 2 2 4 2" xfId="37320" xr:uid="{30B8D4A3-8379-41AD-A189-528C6E4CC978}"/>
    <cellStyle name="SAPBEXHLevel2X 3 3 2 2 5" xfId="18761" xr:uid="{62A9691F-D8D1-4B3E-A748-AF007CD910D4}"/>
    <cellStyle name="SAPBEXHLevel2X 3 3 2 2 6" xfId="30992" xr:uid="{F614A6C4-07E0-4785-9DB4-908BDD2C0D3E}"/>
    <cellStyle name="SAPBEXHLevel2X 3 3 2 2 7" xfId="28718" xr:uid="{9B27EF59-44B7-4F78-BB82-3221F2FD4BC7}"/>
    <cellStyle name="SAPBEXHLevel2X 3 3 2 3" xfId="5800" xr:uid="{5D26CAFE-2940-4AAF-B268-CE853B6261A0}"/>
    <cellStyle name="SAPBEXHLevel2X 3 3 2 3 2" xfId="9062" xr:uid="{352F8071-A469-4834-B29E-55A324ADD594}"/>
    <cellStyle name="SAPBEXHLevel2X 3 3 2 3 2 2" xfId="20517" xr:uid="{AE354E1F-9BB9-4A8E-8BFD-F9750AD8A7EC}"/>
    <cellStyle name="SAPBEXHLevel2X 3 3 2 3 2 3" xfId="32602" xr:uid="{07204B07-F3BA-4B5E-8574-1F5413B9F0A6}"/>
    <cellStyle name="SAPBEXHLevel2X 3 3 2 3 3" xfId="4097" xr:uid="{941C2C4F-ECE8-4056-810D-3ABB02549760}"/>
    <cellStyle name="SAPBEXHLevel2X 3 3 2 3 3 2" xfId="15882" xr:uid="{F297EF64-B1D3-42E0-8864-E5EF5451EEBD}"/>
    <cellStyle name="SAPBEXHLevel2X 3 3 2 3 3 3" xfId="28927" xr:uid="{E6D97004-A718-46BC-937F-ED776EA87053}"/>
    <cellStyle name="SAPBEXHLevel2X 3 3 2 3 4" xfId="25778" xr:uid="{962F2931-7837-4422-94AF-1AB564F88E79}"/>
    <cellStyle name="SAPBEXHLevel2X 3 3 2 3 4 2" xfId="36494" xr:uid="{26F1873C-C0A9-4CE9-B6EA-4D598EE8A3FF}"/>
    <cellStyle name="SAPBEXHLevel2X 3 3 2 3 5" xfId="17535" xr:uid="{5033FF18-B9CC-43C2-99D5-56241A20223F}"/>
    <cellStyle name="SAPBEXHLevel2X 3 3 2 3 6" xfId="30020" xr:uid="{C7FF3520-1A7D-4102-A4C5-5DDD6C4DF1A5}"/>
    <cellStyle name="SAPBEXHLevel2X 3 3 2 3 7" xfId="29194" xr:uid="{EAEABDAE-16F5-482E-A48B-2CE51B01F09E}"/>
    <cellStyle name="SAPBEXHLevel2X 3 3 2 3 8" xfId="13744" xr:uid="{41262BC8-C952-4EDF-AF2A-7A54E96DF8D5}"/>
    <cellStyle name="SAPBEXHLevel2X 3 3 2 4" xfId="4810" xr:uid="{9854ACBD-32F2-4ADB-B283-E4597F701F9F}"/>
    <cellStyle name="SAPBEXHLevel2X 3 3 2 4 2" xfId="16594" xr:uid="{FF91E9B0-41E2-4D41-9385-8B2F1AF3E1D8}"/>
    <cellStyle name="SAPBEXHLevel2X 3 3 2 4 3" xfId="29301" xr:uid="{D4FEB008-B82E-43F9-9F2B-5FBD9BF7B052}"/>
    <cellStyle name="SAPBEXHLevel2X 3 3 2 5" xfId="8314" xr:uid="{71C5D9EC-8F76-424C-A929-CA26E9103661}"/>
    <cellStyle name="SAPBEXHLevel2X 3 3 2 5 2" xfId="19769" xr:uid="{9A850145-E02F-4933-94DE-784748A68C0B}"/>
    <cellStyle name="SAPBEXHLevel2X 3 3 2 5 3" xfId="31854" xr:uid="{45A48BFD-E3AE-49A6-8A08-2CA6F404C4E3}"/>
    <cellStyle name="SAPBEXHLevel2X 3 3 2 6" xfId="8446" xr:uid="{A73DF057-4E65-46BA-A4DE-1109DA928044}"/>
    <cellStyle name="SAPBEXHLevel2X 3 3 2 6 2" xfId="19901" xr:uid="{EC80B4AD-796B-4202-A52A-915A89222A3F}"/>
    <cellStyle name="SAPBEXHLevel2X 3 3 2 6 3" xfId="31986" xr:uid="{5564366E-5518-40C7-A452-C408E7D6BAE9}"/>
    <cellStyle name="SAPBEXHLevel2X 3 3 2 7" xfId="24869" xr:uid="{3D9F65A6-AE73-42BD-8CAC-EE05DAC48323}"/>
    <cellStyle name="SAPBEXHLevel2X 3 3 2 7 2" xfId="35839" xr:uid="{931C1458-B69F-41FE-836D-367BF8D8CB69}"/>
    <cellStyle name="SAPBEXHLevel2X 3 3 2 8" xfId="14710" xr:uid="{C85BC350-E2EB-4EAE-A4A9-8284B14B47A4}"/>
    <cellStyle name="SAPBEXHLevel2X 3 3 2 9" xfId="28223" xr:uid="{C56BF19C-6D4B-417E-8A98-D21F9789C376}"/>
    <cellStyle name="SAPBEXHLevel2X 3 3 3" xfId="2862" xr:uid="{04E680D8-9FA4-47EE-9DB8-820BD136F370}"/>
    <cellStyle name="SAPBEXHLevel2X 3 3 3 10" xfId="17481" xr:uid="{2671DF19-6F3C-49B8-AD7D-F589E98C0928}"/>
    <cellStyle name="SAPBEXHLevel2X 3 3 3 2" xfId="7344" xr:uid="{BD1F02C2-56FB-40BE-BA16-A854D238A141}"/>
    <cellStyle name="SAPBEXHLevel2X 3 3 3 2 2" xfId="10744" xr:uid="{62CA77D4-DC51-467B-8906-2E8D76B3D609}"/>
    <cellStyle name="SAPBEXHLevel2X 3 3 3 2 2 2" xfId="22199" xr:uid="{547BE2BC-39C2-4C7D-BF1F-7E8B7C1F3BFA}"/>
    <cellStyle name="SAPBEXHLevel2X 3 3 3 2 2 3" xfId="34283" xr:uid="{D10A148E-B939-4D9D-84A1-851D641CE858}"/>
    <cellStyle name="SAPBEXHLevel2X 3 3 3 2 3" xfId="12128" xr:uid="{21EC177C-EF87-4D3E-A967-5E2B78AC786B}"/>
    <cellStyle name="SAPBEXHLevel2X 3 3 3 2 3 2" xfId="23583" xr:uid="{F59D9E18-D61D-4219-9529-297F5831FFD8}"/>
    <cellStyle name="SAPBEXHLevel2X 3 3 3 2 3 3" xfId="35167" xr:uid="{EB3566BE-42EE-49B9-B2D0-FA6B5D1C0AC4}"/>
    <cellStyle name="SAPBEXHLevel2X 3 3 3 2 4" xfId="27060" xr:uid="{E4E989CC-0DEA-44D2-952D-BE09BAA2FA46}"/>
    <cellStyle name="SAPBEXHLevel2X 3 3 3 2 4 2" xfId="37429" xr:uid="{8A0694CA-25DE-43E0-9092-87347054DCFB}"/>
    <cellStyle name="SAPBEXHLevel2X 3 3 3 2 5" xfId="18862" xr:uid="{3F560CE0-4E86-4039-92DC-D8669CD6E7E5}"/>
    <cellStyle name="SAPBEXHLevel2X 3 3 3 2 6" xfId="31101" xr:uid="{16AEA82C-A67B-4846-8196-ADE473A0C814}"/>
    <cellStyle name="SAPBEXHLevel2X 3 3 3 2 7" xfId="27744" xr:uid="{C29F4411-6079-4CB4-BC94-6093A3772D4D}"/>
    <cellStyle name="SAPBEXHLevel2X 3 3 3 3" xfId="5912" xr:uid="{31934003-0366-446F-B328-278A7DB15D07}"/>
    <cellStyle name="SAPBEXHLevel2X 3 3 3 3 2" xfId="9172" xr:uid="{73FF3A4C-03BF-462B-BFBD-25A6855857F9}"/>
    <cellStyle name="SAPBEXHLevel2X 3 3 3 3 2 2" xfId="20627" xr:uid="{84737DB1-DD76-4671-949E-06454465AF28}"/>
    <cellStyle name="SAPBEXHLevel2X 3 3 3 3 2 3" xfId="32712" xr:uid="{960E3927-CC62-4567-923F-4DB5920D6577}"/>
    <cellStyle name="SAPBEXHLevel2X 3 3 3 3 3" xfId="9655" xr:uid="{6013C049-DE00-4562-8472-E37EBC9C1AF1}"/>
    <cellStyle name="SAPBEXHLevel2X 3 3 3 3 3 2" xfId="21110" xr:uid="{699A7A33-FC4D-42D0-BC4F-19A205A04E46}"/>
    <cellStyle name="SAPBEXHLevel2X 3 3 3 3 3 3" xfId="33195" xr:uid="{E310F56E-0E4F-4672-856F-1D1F2F4FA056}"/>
    <cellStyle name="SAPBEXHLevel2X 3 3 3 3 4" xfId="25874" xr:uid="{F387D137-87E0-4293-8A2B-B5371F2E4C15}"/>
    <cellStyle name="SAPBEXHLevel2X 3 3 3 3 4 2" xfId="36589" xr:uid="{258C160F-65F5-4A3E-A585-E19E5DA7FEC6}"/>
    <cellStyle name="SAPBEXHLevel2X 3 3 3 3 5" xfId="17635" xr:uid="{E7583649-5620-467B-8092-1E76F91FCCC9}"/>
    <cellStyle name="SAPBEXHLevel2X 3 3 3 3 6" xfId="30130" xr:uid="{0AAAC06C-E5D1-43D4-8B08-1741F57B6011}"/>
    <cellStyle name="SAPBEXHLevel2X 3 3 3 3 7" xfId="35754" xr:uid="{2371A082-72A5-47B7-860B-8425F0D5C172}"/>
    <cellStyle name="SAPBEXHLevel2X 3 3 3 3 8" xfId="37844" xr:uid="{DA6747EE-5003-487A-B032-6514A5E0DF78}"/>
    <cellStyle name="SAPBEXHLevel2X 3 3 3 4" xfId="4756" xr:uid="{E88B2193-8B8E-4F1F-A94B-FBFF64D03F7F}"/>
    <cellStyle name="SAPBEXHLevel2X 3 3 3 4 2" xfId="16540" xr:uid="{C6A4D3DC-50D0-440C-A193-B25B515BDB50}"/>
    <cellStyle name="SAPBEXHLevel2X 3 3 3 4 3" xfId="29249" xr:uid="{85012A3B-F697-4988-AE2E-D1B6A66DB520}"/>
    <cellStyle name="SAPBEXHLevel2X 3 3 3 5" xfId="8263" xr:uid="{56742E7D-1294-4A2E-8AEA-6F9750ACF176}"/>
    <cellStyle name="SAPBEXHLevel2X 3 3 3 5 2" xfId="19718" xr:uid="{91867629-6F2C-4EC5-A264-AB5FF96F2610}"/>
    <cellStyle name="SAPBEXHLevel2X 3 3 3 5 3" xfId="31803" xr:uid="{5A3DEBDD-84C0-400D-A160-4B0C10C0378F}"/>
    <cellStyle name="SAPBEXHLevel2X 3 3 3 6" xfId="10059" xr:uid="{21B64F2B-BEF0-437A-BD20-24C0ED5E138C}"/>
    <cellStyle name="SAPBEXHLevel2X 3 3 3 6 2" xfId="21514" xr:uid="{9EEB6148-210E-48C7-A3BE-76FA12FFFE8A}"/>
    <cellStyle name="SAPBEXHLevel2X 3 3 3 6 3" xfId="33598" xr:uid="{3F4997C0-61C3-43D7-B457-961172066AF6}"/>
    <cellStyle name="SAPBEXHLevel2X 3 3 3 7" xfId="24815" xr:uid="{171689CF-469E-4904-8B30-E7C535A87B0A}"/>
    <cellStyle name="SAPBEXHLevel2X 3 3 3 7 2" xfId="35787" xr:uid="{D81EFE1E-4A61-437B-B029-ADEFA4B69280}"/>
    <cellStyle name="SAPBEXHLevel2X 3 3 3 8" xfId="14655" xr:uid="{9FC6D457-2C01-4014-AD88-AF0F34D0BD8F}"/>
    <cellStyle name="SAPBEXHLevel2X 3 3 3 9" xfId="28171" xr:uid="{6F8E51E2-29CD-43F2-9B76-BCE86EBF0C6E}"/>
    <cellStyle name="SAPBEXHLevel2X 3 3 4" xfId="3212" xr:uid="{CBFFFC1D-A798-463B-BC25-F10A0F4874A1}"/>
    <cellStyle name="SAPBEXHLevel2X 3 3 4 10" xfId="27816" xr:uid="{5AF27EC6-93F0-4421-B74B-9F1A7CD03FDF}"/>
    <cellStyle name="SAPBEXHLevel2X 3 3 4 2" xfId="7601" xr:uid="{31E2D921-B22E-49B3-BA2F-77BE1100A488}"/>
    <cellStyle name="SAPBEXHLevel2X 3 3 4 2 2" xfId="10912" xr:uid="{4D38985B-6F1E-4AE2-BC96-BAE9BD0A643E}"/>
    <cellStyle name="SAPBEXHLevel2X 3 3 4 2 2 2" xfId="22367" xr:uid="{7ACD0DD8-E1A3-4F8E-BF1B-FC367B4F7305}"/>
    <cellStyle name="SAPBEXHLevel2X 3 3 4 2 2 3" xfId="34451" xr:uid="{29E0F4C1-EAC5-4DDF-957D-4C95A9CAED20}"/>
    <cellStyle name="SAPBEXHLevel2X 3 3 4 2 3" xfId="12385" xr:uid="{1460CB4F-1A00-44A8-89C6-715B9219133F}"/>
    <cellStyle name="SAPBEXHLevel2X 3 3 4 2 3 2" xfId="23840" xr:uid="{4ECCB56A-707A-4594-ABB0-670B73885E3E}"/>
    <cellStyle name="SAPBEXHLevel2X 3 3 4 2 3 3" xfId="35355" xr:uid="{97317F8A-2ABE-40D3-B573-955463BA36A4}"/>
    <cellStyle name="SAPBEXHLevel2X 3 3 4 2 4" xfId="27317" xr:uid="{D49B03EB-E91B-4A74-B7C1-14F3585094C9}"/>
    <cellStyle name="SAPBEXHLevel2X 3 3 4 2 4 2" xfId="37616" xr:uid="{B8F0792D-805D-4480-BCBF-256D1EFF0DEB}"/>
    <cellStyle name="SAPBEXHLevel2X 3 3 4 2 5" xfId="19119" xr:uid="{59CF4038-92E2-46BE-9270-9AEFB5E93F9D}"/>
    <cellStyle name="SAPBEXHLevel2X 3 3 4 2 6" xfId="31288" xr:uid="{3825ECEE-2028-4A88-8B40-199AB46E67B2}"/>
    <cellStyle name="SAPBEXHLevel2X 3 3 4 2 7" xfId="28055" xr:uid="{B848262A-C66B-46FD-8BA4-2F16A5968ADE}"/>
    <cellStyle name="SAPBEXHLevel2X 3 3 4 3" xfId="6170" xr:uid="{045107F3-A968-4435-B50C-471880EA4881}"/>
    <cellStyle name="SAPBEXHLevel2X 3 3 4 3 2" xfId="9386" xr:uid="{10E1634A-E7A9-4520-9DEF-FC0226D057B2}"/>
    <cellStyle name="SAPBEXHLevel2X 3 3 4 3 2 2" xfId="20841" xr:uid="{8CDE1099-E223-4E44-ABD5-4061C89FA660}"/>
    <cellStyle name="SAPBEXHLevel2X 3 3 4 3 2 3" xfId="32926" xr:uid="{AB42E8EE-87A4-4CCE-9F33-826F2057C6C0}"/>
    <cellStyle name="SAPBEXHLevel2X 3 3 4 3 3" xfId="9567" xr:uid="{A01B4217-A94E-40C3-AF0B-8792334707A9}"/>
    <cellStyle name="SAPBEXHLevel2X 3 3 4 3 3 2" xfId="21022" xr:uid="{CEDA8E0A-E028-4A48-9166-0E09F2E9B7A9}"/>
    <cellStyle name="SAPBEXHLevel2X 3 3 4 3 3 3" xfId="33107" xr:uid="{C096820B-4B21-4286-848C-3D87C0FBC73A}"/>
    <cellStyle name="SAPBEXHLevel2X 3 3 4 3 4" xfId="26131" xr:uid="{332542F9-8CBC-4A08-9738-EF2F7C6E3EE0}"/>
    <cellStyle name="SAPBEXHLevel2X 3 3 4 3 4 2" xfId="36774" xr:uid="{965A8F1C-F5F9-4E3B-B78C-BA6E4085D780}"/>
    <cellStyle name="SAPBEXHLevel2X 3 3 4 3 5" xfId="17892" xr:uid="{A6F9A14D-D9BA-4B6A-8CEB-52E79DA64E8A}"/>
    <cellStyle name="SAPBEXHLevel2X 3 3 4 3 6" xfId="30318" xr:uid="{2FB0B0B5-B291-476F-B1C5-22C79EB8CA89}"/>
    <cellStyle name="SAPBEXHLevel2X 3 3 4 3 7" xfId="37845" xr:uid="{26AE487B-D499-4BE2-8313-90F8C3DF58D1}"/>
    <cellStyle name="SAPBEXHLevel2X 3 3 4 3 8" xfId="27769" xr:uid="{263C5409-8D18-4173-80F4-E194608C8E8B}"/>
    <cellStyle name="SAPBEXHLevel2X 3 3 4 4" xfId="5104" xr:uid="{CFAE35B0-87FF-45A3-9A49-D3AE20A64295}"/>
    <cellStyle name="SAPBEXHLevel2X 3 3 4 4 2" xfId="16888" xr:uid="{1D54A44B-9EB6-46E1-91F3-24D4A5AACE76}"/>
    <cellStyle name="SAPBEXHLevel2X 3 3 4 4 3" xfId="29536" xr:uid="{80FB4886-47A9-40A0-860E-672B914DEEAE}"/>
    <cellStyle name="SAPBEXHLevel2X 3 3 4 5" xfId="8569" xr:uid="{387025B0-F171-48E7-A66D-B2D091AB37BD}"/>
    <cellStyle name="SAPBEXHLevel2X 3 3 4 5 2" xfId="20024" xr:uid="{6F7BBB40-99B4-4F26-8DD0-72BDC4DE1A5A}"/>
    <cellStyle name="SAPBEXHLevel2X 3 3 4 5 3" xfId="32109" xr:uid="{DD08E825-1687-4411-B0B5-5A92E050BA0B}"/>
    <cellStyle name="SAPBEXHLevel2X 3 3 4 6" xfId="10047" xr:uid="{EB1417E1-B75B-424F-A37D-B7EF8563E564}"/>
    <cellStyle name="SAPBEXHLevel2X 3 3 4 6 2" xfId="21502" xr:uid="{A3C84C88-C68D-4C91-B93A-88F8BE92449E}"/>
    <cellStyle name="SAPBEXHLevel2X 3 3 4 6 3" xfId="33586" xr:uid="{CB4921D0-60A5-4D85-89C3-1FD637E2E6D4}"/>
    <cellStyle name="SAPBEXHLevel2X 3 3 4 7" xfId="25163" xr:uid="{FA8213CD-4CED-437C-ABAC-9370BC3D09FE}"/>
    <cellStyle name="SAPBEXHLevel2X 3 3 4 7 2" xfId="36075" xr:uid="{3330DDDD-80E1-4F9E-871E-0598A98DBA37}"/>
    <cellStyle name="SAPBEXHLevel2X 3 3 4 8" xfId="15004" xr:uid="{E62EAFA6-C20E-4D16-BDC1-13C8073D2DBC}"/>
    <cellStyle name="SAPBEXHLevel2X 3 3 4 9" xfId="28452" xr:uid="{B5B70831-2945-4696-A494-7BD513689C42}"/>
    <cellStyle name="SAPBEXHLevel2X 3 3 5" xfId="3130" xr:uid="{BC0D8B5C-CCF4-477C-BCD4-4CFDE1C6925D}"/>
    <cellStyle name="SAPBEXHLevel2X 3 3 5 10" xfId="13956" xr:uid="{3BB8D6A8-1947-4762-AB85-ED118B2F8FA5}"/>
    <cellStyle name="SAPBEXHLevel2X 3 3 5 2" xfId="7785" xr:uid="{071A8D8B-6D5C-4656-A5E1-24CDC73C3D13}"/>
    <cellStyle name="SAPBEXHLevel2X 3 3 5 2 2" xfId="10999" xr:uid="{EE51EF27-A4FD-4134-937F-4C0E3CFA9DD0}"/>
    <cellStyle name="SAPBEXHLevel2X 3 3 5 2 2 2" xfId="22454" xr:uid="{CBCC1D61-5F7E-4995-AB41-563FB76A6C93}"/>
    <cellStyle name="SAPBEXHLevel2X 3 3 5 2 2 3" xfId="34538" xr:uid="{96A49CA0-E63F-4F09-817E-8A7417946EF4}"/>
    <cellStyle name="SAPBEXHLevel2X 3 3 5 2 3" xfId="12560" xr:uid="{91B62211-59E8-4F7C-8133-32CAB4F70210}"/>
    <cellStyle name="SAPBEXHLevel2X 3 3 5 2 3 2" xfId="24015" xr:uid="{5F5CB74A-9273-4150-98EF-AED08F269125}"/>
    <cellStyle name="SAPBEXHLevel2X 3 3 5 2 3 3" xfId="35468" xr:uid="{1B234ADB-E64F-439A-88DD-EEE0C8765045}"/>
    <cellStyle name="SAPBEXHLevel2X 3 3 5 2 4" xfId="27492" xr:uid="{961F716C-E55E-4549-80DA-A1FAAB1CEA59}"/>
    <cellStyle name="SAPBEXHLevel2X 3 3 5 2 4 2" xfId="37727" xr:uid="{1A4E52A9-19F0-4E95-82B4-6C7F66B72BBD}"/>
    <cellStyle name="SAPBEXHLevel2X 3 3 5 2 5" xfId="19296" xr:uid="{FB066512-906E-4A35-957C-202039CAAC55}"/>
    <cellStyle name="SAPBEXHLevel2X 3 3 5 2 6" xfId="31410" xr:uid="{032854CC-622C-482A-A814-CCF09988AC4A}"/>
    <cellStyle name="SAPBEXHLevel2X 3 3 5 2 7" xfId="29178" xr:uid="{658FA6C1-C9F4-400E-9E7D-58478BB924B0}"/>
    <cellStyle name="SAPBEXHLevel2X 3 3 5 3" xfId="6354" xr:uid="{97AD49AE-AB22-43BE-B46E-307FF2D605FF}"/>
    <cellStyle name="SAPBEXHLevel2X 3 3 5 3 2" xfId="9522" xr:uid="{210FBD35-0BCD-4A13-897B-018D1F66C088}"/>
    <cellStyle name="SAPBEXHLevel2X 3 3 5 3 2 2" xfId="20977" xr:uid="{FCC0C32D-697A-4235-AE9B-5D6734420AF3}"/>
    <cellStyle name="SAPBEXHLevel2X 3 3 5 3 2 3" xfId="33062" xr:uid="{203C5278-261B-4F31-B465-2A16DF05B99C}"/>
    <cellStyle name="SAPBEXHLevel2X 3 3 5 3 3" xfId="9556" xr:uid="{2127B265-D293-4069-B1FF-680129599ED9}"/>
    <cellStyle name="SAPBEXHLevel2X 3 3 5 3 3 2" xfId="21011" xr:uid="{E62DFA77-AB39-4B78-A6B9-880589036CD1}"/>
    <cellStyle name="SAPBEXHLevel2X 3 3 5 3 3 3" xfId="33096" xr:uid="{5CE0A26B-9975-4E74-9AA3-23FEF8030A7D}"/>
    <cellStyle name="SAPBEXHLevel2X 3 3 5 3 4" xfId="26306" xr:uid="{FF52C92B-C561-432B-B8C7-5C4F35F6487F}"/>
    <cellStyle name="SAPBEXHLevel2X 3 3 5 3 4 2" xfId="36886" xr:uid="{20FC99B5-7F1C-4335-BDCF-87AF630FECE8}"/>
    <cellStyle name="SAPBEXHLevel2X 3 3 5 3 5" xfId="18071" xr:uid="{5E962A34-A68B-40DA-AA2F-936CAABA62B2}"/>
    <cellStyle name="SAPBEXHLevel2X 3 3 5 3 6" xfId="30443" xr:uid="{9C380139-8D7F-42A9-82A4-DCCA598ED0DE}"/>
    <cellStyle name="SAPBEXHLevel2X 3 3 5 3 7" xfId="28521" xr:uid="{F035F585-92BE-41EF-BE76-98686FF0C65B}"/>
    <cellStyle name="SAPBEXHLevel2X 3 3 5 3 8" xfId="13688" xr:uid="{E8F5F8B9-E27B-42D0-9043-49554E372D5C}"/>
    <cellStyle name="SAPBEXHLevel2X 3 3 5 4" xfId="5023" xr:uid="{2D3655A7-E04F-479A-910E-03A2D29D4647}"/>
    <cellStyle name="SAPBEXHLevel2X 3 3 5 4 2" xfId="16807" xr:uid="{688DA94B-629E-47CA-88B3-06E8C73B2DC8}"/>
    <cellStyle name="SAPBEXHLevel2X 3 3 5 4 3" xfId="29455" xr:uid="{1CD04F75-9BA9-4FB4-BD93-346372C9A3B3}"/>
    <cellStyle name="SAPBEXHLevel2X 3 3 5 5" xfId="8488" xr:uid="{33D7B2B5-483C-4E83-A94B-0213BFD044C4}"/>
    <cellStyle name="SAPBEXHLevel2X 3 3 5 5 2" xfId="19943" xr:uid="{E0C88FBD-8AE4-4967-936C-9DB9B2B8B9AA}"/>
    <cellStyle name="SAPBEXHLevel2X 3 3 5 5 3" xfId="32028" xr:uid="{A0BF83AE-8340-4F67-9E63-369493751D69}"/>
    <cellStyle name="SAPBEXHLevel2X 3 3 5 6" xfId="8936" xr:uid="{8CF6A5AD-F485-4F2E-9054-16CD80B4BB88}"/>
    <cellStyle name="SAPBEXHLevel2X 3 3 5 6 2" xfId="20391" xr:uid="{CF4DAFA6-CC88-4CF9-AFE4-D70ED280BA6B}"/>
    <cellStyle name="SAPBEXHLevel2X 3 3 5 6 3" xfId="32476" xr:uid="{9631A366-8964-47D8-A45F-73CEBA2DC08F}"/>
    <cellStyle name="SAPBEXHLevel2X 3 3 5 7" xfId="25082" xr:uid="{3BED2889-B79E-402E-BD7D-6C778F005F72}"/>
    <cellStyle name="SAPBEXHLevel2X 3 3 5 7 2" xfId="35994" xr:uid="{10C18735-5A7A-4F62-955C-B7501FFC2B55}"/>
    <cellStyle name="SAPBEXHLevel2X 3 3 5 8" xfId="14923" xr:uid="{6395903B-3C55-4212-84FF-8759FB41706A}"/>
    <cellStyle name="SAPBEXHLevel2X 3 3 5 9" xfId="28371" xr:uid="{911735F6-751B-4990-A286-DCCB64D2980F}"/>
    <cellStyle name="SAPBEXHLevel2X 3 3 6" xfId="6095" xr:uid="{D33A1701-95A5-4DAD-B6AA-7CCBB0D66875}"/>
    <cellStyle name="SAPBEXHLevel2X 3 3 6 2" xfId="7526" xr:uid="{BA40A158-3DF5-4D92-BD06-366A71844BBB}"/>
    <cellStyle name="SAPBEXHLevel2X 3 3 6 2 2" xfId="10837" xr:uid="{8C03661B-2F2D-454E-99A0-F72D599483F7}"/>
    <cellStyle name="SAPBEXHLevel2X 3 3 6 2 2 2" xfId="22292" xr:uid="{F2A8FD08-784D-4816-8D89-B29C4B41DBFC}"/>
    <cellStyle name="SAPBEXHLevel2X 3 3 6 2 2 3" xfId="34376" xr:uid="{113DBE1A-B40A-40E4-A3C8-6056C045D7C8}"/>
    <cellStyle name="SAPBEXHLevel2X 3 3 6 2 3" xfId="12310" xr:uid="{A6C772FC-1A1B-4264-9E1F-64976D30CBF2}"/>
    <cellStyle name="SAPBEXHLevel2X 3 3 6 2 3 2" xfId="23765" xr:uid="{F2A0A6E1-DBEB-41DB-873B-DE8063BFB5FA}"/>
    <cellStyle name="SAPBEXHLevel2X 3 3 6 2 3 3" xfId="35280" xr:uid="{EB55B4EB-F48F-4C89-BDFE-FD2BCB82A23E}"/>
    <cellStyle name="SAPBEXHLevel2X 3 3 6 2 4" xfId="27242" xr:uid="{11934F52-03CE-4E97-A6BE-633F21320D51}"/>
    <cellStyle name="SAPBEXHLevel2X 3 3 6 2 4 2" xfId="37541" xr:uid="{D7007BAE-EB35-4C66-9B38-04218973C83E}"/>
    <cellStyle name="SAPBEXHLevel2X 3 3 6 2 5" xfId="19044" xr:uid="{D5E373CE-883D-47C9-AB43-AD8A15F22E3C}"/>
    <cellStyle name="SAPBEXHLevel2X 3 3 6 2 6" xfId="31213" xr:uid="{7E620D9D-65BF-4D49-9CDA-D2BB9D1BFDB8}"/>
    <cellStyle name="SAPBEXHLevel2X 3 3 6 2 7" xfId="29120" xr:uid="{2C3A4F62-7D62-4F44-B344-E1BEF149C669}"/>
    <cellStyle name="SAPBEXHLevel2X 3 3 6 3" xfId="9311" xr:uid="{6C6F861E-0B8F-4C9E-A87E-3753E61E5116}"/>
    <cellStyle name="SAPBEXHLevel2X 3 3 6 3 2" xfId="20766" xr:uid="{E7B1FD68-2968-4C1C-8205-F8A18F1A6C99}"/>
    <cellStyle name="SAPBEXHLevel2X 3 3 6 3 3" xfId="32851" xr:uid="{73B9F9E8-7FFE-4F46-888C-CF3AE06D1449}"/>
    <cellStyle name="SAPBEXHLevel2X 3 3 6 4" xfId="8073" xr:uid="{3E13B38E-5FCE-44C5-A97D-654A992A7EAD}"/>
    <cellStyle name="SAPBEXHLevel2X 3 3 6 4 2" xfId="19528" xr:uid="{6C9060B7-E8DF-4656-9373-FCD24AED5680}"/>
    <cellStyle name="SAPBEXHLevel2X 3 3 6 4 3" xfId="31613" xr:uid="{5EF9FDA2-D958-4ED7-9D41-07E185A1C98E}"/>
    <cellStyle name="SAPBEXHLevel2X 3 3 6 5" xfId="26056" xr:uid="{7228379B-F809-4BEC-BC50-7C7DE42D0637}"/>
    <cellStyle name="SAPBEXHLevel2X 3 3 6 5 2" xfId="36699" xr:uid="{D4AF1E7B-0DE5-4DE8-80D8-B7D283275582}"/>
    <cellStyle name="SAPBEXHLevel2X 3 3 6 6" xfId="17817" xr:uid="{1618FAD0-72F9-40EC-9B57-0E353F7EE67D}"/>
    <cellStyle name="SAPBEXHLevel2X 3 3 6 7" xfId="30243" xr:uid="{E93225CD-3372-4733-8C8E-4F4EACAFE32C}"/>
    <cellStyle name="SAPBEXHLevel2X 3 3 6 8" xfId="35704" xr:uid="{DC0E4383-6E69-444F-9719-AE952EC419F8}"/>
    <cellStyle name="SAPBEXHLevel2X 3 3 7" xfId="6744" xr:uid="{024753EE-4BAC-4605-AE5D-302D2362E69F}"/>
    <cellStyle name="SAPBEXHLevel2X 3 3 7 2" xfId="10458" xr:uid="{D81D7486-CB0C-4B8A-A37A-B35DCC8F0B30}"/>
    <cellStyle name="SAPBEXHLevel2X 3 3 7 2 2" xfId="21913" xr:uid="{B712A675-57F9-4918-9C1F-76F78151FFF7}"/>
    <cellStyle name="SAPBEXHLevel2X 3 3 7 2 3" xfId="33997" xr:uid="{7453F2C9-C994-4FFD-A9C1-C52ECA945D3D}"/>
    <cellStyle name="SAPBEXHLevel2X 3 3 7 3" xfId="11639" xr:uid="{5C9270B1-B3B2-4EE3-9AB3-62414464BDC4}"/>
    <cellStyle name="SAPBEXHLevel2X 3 3 7 3 2" xfId="23094" xr:uid="{23640AB2-4D2C-4A8C-8D7C-A133A7226FAC}"/>
    <cellStyle name="SAPBEXHLevel2X 3 3 7 3 3" xfId="34824" xr:uid="{5450A782-C79C-403C-85F8-448D84AC6051}"/>
    <cellStyle name="SAPBEXHLevel2X 3 3 7 4" xfId="26504" xr:uid="{83AB8DBE-DB1C-4C8B-86D6-A2AC3D99DA4D}"/>
    <cellStyle name="SAPBEXHLevel2X 3 3 7 4 2" xfId="37014" xr:uid="{E93AAAA9-65E7-4283-B442-BF67638FE9FB}"/>
    <cellStyle name="SAPBEXHLevel2X 3 3 7 5" xfId="18331" xr:uid="{4CFA1A2A-98F0-4EB2-8937-D9A284CAD392}"/>
    <cellStyle name="SAPBEXHLevel2X 3 3 7 6" xfId="30662" xr:uid="{54698EC7-693D-424C-8CD8-64FB0E1C8CCC}"/>
    <cellStyle name="SAPBEXHLevel2X 3 3 7 7" xfId="36240" xr:uid="{494A7E3F-6F77-42E0-B42C-61CE9C3997F7}"/>
    <cellStyle name="SAPBEXHLevel2X 3 3 8" xfId="5526" xr:uid="{5E2C37D2-193F-4019-8A5F-AF21B635FE05}"/>
    <cellStyle name="SAPBEXHLevel2X 3 3 8 2" xfId="8857" xr:uid="{DE263987-5A70-4030-87BF-A0A736B5CCC9}"/>
    <cellStyle name="SAPBEXHLevel2X 3 3 8 2 2" xfId="20312" xr:uid="{B35960A4-A7D5-443C-AF6E-4DEAD6CCBC0D}"/>
    <cellStyle name="SAPBEXHLevel2X 3 3 8 2 3" xfId="32397" xr:uid="{EC1E6930-95FD-4BA1-8D27-7B12D8FD6A64}"/>
    <cellStyle name="SAPBEXHLevel2X 3 3 8 3" xfId="4069" xr:uid="{0D74C9A3-CA7E-4C26-A66B-63A0FDD143B0}"/>
    <cellStyle name="SAPBEXHLevel2X 3 3 8 3 2" xfId="15854" xr:uid="{54DFC295-2A1C-4CB2-9B2A-29F96A8F0683}"/>
    <cellStyle name="SAPBEXHLevel2X 3 3 8 3 3" xfId="28899" xr:uid="{E27AD1E7-9209-4864-BF3F-BBF9209520D6}"/>
    <cellStyle name="SAPBEXHLevel2X 3 3 8 4" xfId="25585" xr:uid="{69E9A29E-9A59-4243-8117-5A79E14D41E9}"/>
    <cellStyle name="SAPBEXHLevel2X 3 3 8 4 2" xfId="36370" xr:uid="{F76FEE70-F6C6-4518-882E-0C1D5EF1D9AC}"/>
    <cellStyle name="SAPBEXHLevel2X 3 3 8 5" xfId="17310" xr:uid="{10ECEF0A-6A6C-4256-992E-E5ABAD4415F5}"/>
    <cellStyle name="SAPBEXHLevel2X 3 3 8 6" xfId="29826" xr:uid="{BEDD20DD-8DC3-4DA6-AEE6-1C0AD045B6DA}"/>
    <cellStyle name="SAPBEXHLevel2X 3 3 8 7" xfId="29413" xr:uid="{56DDFA29-DFE7-4AF3-A860-37E40B4F1D34}"/>
    <cellStyle name="SAPBEXHLevel2X 3 3 8 8" xfId="13679" xr:uid="{D61F4EEB-47D4-4CFE-8C76-5783052B9C0D}"/>
    <cellStyle name="SAPBEXHLevel2X 3 3 9" xfId="4246" xr:uid="{A22DC9C9-F7DE-45CE-BDA0-409EA78DF8FB}"/>
    <cellStyle name="SAPBEXHLevel2X 3 3 9 2" xfId="16031" xr:uid="{BE576567-15E6-4092-A76F-4E624718553D}"/>
    <cellStyle name="SAPBEXHLevel2X 3 3 9 3" xfId="29076" xr:uid="{F30DBE1B-91D7-4990-ADF5-0F80CB9C40FF}"/>
    <cellStyle name="SAPBEXHLevel2X 3 4" xfId="2313" xr:uid="{28FE42D6-32CB-4E7E-9FFF-8610610F5AE1}"/>
    <cellStyle name="SAPBEXHLevel2X 3 4 10" xfId="4010" xr:uid="{FED25BE2-21D8-49C9-B692-F3860F374100}"/>
    <cellStyle name="SAPBEXHLevel2X 3 4 10 2" xfId="15796" xr:uid="{A1E6A371-96A2-4730-B698-52CF41288D97}"/>
    <cellStyle name="SAPBEXHLevel2X 3 4 10 3" xfId="28841" xr:uid="{36D1B0E4-0F0B-4375-9D9F-AA371B1DA346}"/>
    <cellStyle name="SAPBEXHLevel2X 3 4 11" xfId="24330" xr:uid="{46CF48A0-C314-4B22-ABB4-62214D93721E}"/>
    <cellStyle name="SAPBEXHLevel2X 3 4 11 2" xfId="35635" xr:uid="{446DC368-0758-4523-AFD2-33320AB49203}"/>
    <cellStyle name="SAPBEXHLevel2X 3 4 12" xfId="14145" xr:uid="{487E00E0-3997-4630-BFE3-FC3CF9568D87}"/>
    <cellStyle name="SAPBEXHLevel2X 3 4 13" xfId="28008" xr:uid="{73C77877-10BD-4271-A9E6-D9B9D8809E3B}"/>
    <cellStyle name="SAPBEXHLevel2X 3 4 2" xfId="2916" xr:uid="{54EEB71E-157F-48E1-B0F3-56A60CCAA0BD}"/>
    <cellStyle name="SAPBEXHLevel2X 3 4 2 10" xfId="34780" xr:uid="{75C0BB19-BA64-44F6-BCA9-D07536BC2520}"/>
    <cellStyle name="SAPBEXHLevel2X 3 4 2 2" xfId="7234" xr:uid="{1262BD13-7028-4C53-9A9E-BE4CA086D109}"/>
    <cellStyle name="SAPBEXHLevel2X 3 4 2 2 2" xfId="10637" xr:uid="{8264BE63-54A5-45AF-9C6E-C54560B4EF3C}"/>
    <cellStyle name="SAPBEXHLevel2X 3 4 2 2 2 2" xfId="22092" xr:uid="{75A812F8-3562-44A5-B7FE-F921BA381C04}"/>
    <cellStyle name="SAPBEXHLevel2X 3 4 2 2 2 3" xfId="34176" xr:uid="{3A7872A4-68C6-47F8-9561-F7C8C3CAEA20}"/>
    <cellStyle name="SAPBEXHLevel2X 3 4 2 2 3" xfId="12033" xr:uid="{6F2573A0-6FF7-4951-8674-A57AB0415BF7}"/>
    <cellStyle name="SAPBEXHLevel2X 3 4 2 2 3 2" xfId="23488" xr:uid="{49A7D37E-1AC7-443C-B3AB-A235F4F36E36}"/>
    <cellStyle name="SAPBEXHLevel2X 3 4 2 2 3 3" xfId="35074" xr:uid="{D7AAAB1D-02F0-4F53-907E-25768A2FC0C5}"/>
    <cellStyle name="SAPBEXHLevel2X 3 4 2 2 4" xfId="26950" xr:uid="{1FC1D44C-CE58-48F3-B2C9-81A5D6377A4B}"/>
    <cellStyle name="SAPBEXHLevel2X 3 4 2 2 4 2" xfId="37321" xr:uid="{A6715370-C3EF-471A-9A4D-23B8A3F33D2C}"/>
    <cellStyle name="SAPBEXHLevel2X 3 4 2 2 5" xfId="18762" xr:uid="{F01485E3-68AD-41E7-AF90-57B8662A5ACD}"/>
    <cellStyle name="SAPBEXHLevel2X 3 4 2 2 6" xfId="30993" xr:uid="{39CC64EB-12BF-4C01-A453-EA9CED227DCF}"/>
    <cellStyle name="SAPBEXHLevel2X 3 4 2 2 7" xfId="17470" xr:uid="{1E9352F5-C7D6-41A4-AD95-4E193D8CF7E6}"/>
    <cellStyle name="SAPBEXHLevel2X 3 4 2 3" xfId="5801" xr:uid="{4C0F2D28-6A0B-442C-B941-30FE0FCF24B5}"/>
    <cellStyle name="SAPBEXHLevel2X 3 4 2 3 2" xfId="9063" xr:uid="{AD6794A6-A773-4D47-A70B-51382DCCB6FE}"/>
    <cellStyle name="SAPBEXHLevel2X 3 4 2 3 2 2" xfId="20518" xr:uid="{89EEBB29-48D8-4F05-BC88-19E72E4EC53D}"/>
    <cellStyle name="SAPBEXHLevel2X 3 4 2 3 2 3" xfId="32603" xr:uid="{698889F5-A8AF-42C5-81AB-DCB1E8E0DCC2}"/>
    <cellStyle name="SAPBEXHLevel2X 3 4 2 3 3" xfId="8766" xr:uid="{4964571C-BF05-4A94-AEDE-6090D67EF077}"/>
    <cellStyle name="SAPBEXHLevel2X 3 4 2 3 3 2" xfId="20221" xr:uid="{54174FBF-848A-4406-88F0-D119D0E097AA}"/>
    <cellStyle name="SAPBEXHLevel2X 3 4 2 3 3 3" xfId="32306" xr:uid="{70C12AEB-A160-4684-A116-4E3D35421997}"/>
    <cellStyle name="SAPBEXHLevel2X 3 4 2 3 4" xfId="25779" xr:uid="{A871BC5F-90B5-413A-8681-448A046DFCA6}"/>
    <cellStyle name="SAPBEXHLevel2X 3 4 2 3 4 2" xfId="36495" xr:uid="{9039C817-3577-446C-8FB7-9D5D41C36F05}"/>
    <cellStyle name="SAPBEXHLevel2X 3 4 2 3 5" xfId="17536" xr:uid="{9DDF3BAE-57C3-4DEE-AF13-38F0182BFF0C}"/>
    <cellStyle name="SAPBEXHLevel2X 3 4 2 3 6" xfId="30021" xr:uid="{56214FFA-A262-4229-AEEF-03190057C150}"/>
    <cellStyle name="SAPBEXHLevel2X 3 4 2 3 7" xfId="37197" xr:uid="{133A7C57-7152-4B8B-96AE-6AD139BB0696}"/>
    <cellStyle name="SAPBEXHLevel2X 3 4 2 3 8" xfId="36147" xr:uid="{0A06A8A4-7AD0-4EB4-930D-FB6E15D16E02}"/>
    <cellStyle name="SAPBEXHLevel2X 3 4 2 4" xfId="4809" xr:uid="{F6B86A57-3FA1-449B-90D0-AD697008EED5}"/>
    <cellStyle name="SAPBEXHLevel2X 3 4 2 4 2" xfId="16593" xr:uid="{8EBC1925-5BA6-421B-A337-B1F9858202DE}"/>
    <cellStyle name="SAPBEXHLevel2X 3 4 2 4 3" xfId="29300" xr:uid="{7E10A74D-0D89-428B-AB07-B8CE80E717AD}"/>
    <cellStyle name="SAPBEXHLevel2X 3 4 2 5" xfId="8313" xr:uid="{14DCA218-D892-4F6F-8521-94D3C5A50803}"/>
    <cellStyle name="SAPBEXHLevel2X 3 4 2 5 2" xfId="19768" xr:uid="{7949371D-C37B-419D-A988-EB5FFA24D27F}"/>
    <cellStyle name="SAPBEXHLevel2X 3 4 2 5 3" xfId="31853" xr:uid="{F58503F2-B40E-4583-ABFC-8F09D91C50E7}"/>
    <cellStyle name="SAPBEXHLevel2X 3 4 2 6" xfId="9754" xr:uid="{5E2444C1-C903-485E-8BA7-0987D89DE306}"/>
    <cellStyle name="SAPBEXHLevel2X 3 4 2 6 2" xfId="21209" xr:uid="{2B40EF1A-C628-4B8E-870B-B0A18C8A3E20}"/>
    <cellStyle name="SAPBEXHLevel2X 3 4 2 6 3" xfId="33294" xr:uid="{D54F8A69-9466-4CE4-AECC-DEBF74375F16}"/>
    <cellStyle name="SAPBEXHLevel2X 3 4 2 7" xfId="24868" xr:uid="{7E39F40B-11F1-40B8-BD84-A9D5096153EF}"/>
    <cellStyle name="SAPBEXHLevel2X 3 4 2 7 2" xfId="35838" xr:uid="{FF5B11A1-67CE-48DF-9D87-4F6961A37037}"/>
    <cellStyle name="SAPBEXHLevel2X 3 4 2 8" xfId="14709" xr:uid="{C0F84B33-A7C2-47A3-98C9-41D96244A7B0}"/>
    <cellStyle name="SAPBEXHLevel2X 3 4 2 9" xfId="28222" xr:uid="{2EB015E6-E080-4AF7-B4DF-92AD54837334}"/>
    <cellStyle name="SAPBEXHLevel2X 3 4 3" xfId="3181" xr:uid="{3AB91A4C-F3AD-4D4F-885F-C93B0EB3DB12}"/>
    <cellStyle name="SAPBEXHLevel2X 3 4 3 10" xfId="35533" xr:uid="{3E4651EB-A7AF-44B6-A2AE-3A9438957A9B}"/>
    <cellStyle name="SAPBEXHLevel2X 3 4 3 2" xfId="7345" xr:uid="{685103C4-06FE-4DAD-B5C6-DFFF7CCFEB5E}"/>
    <cellStyle name="SAPBEXHLevel2X 3 4 3 2 2" xfId="10745" xr:uid="{2E96FA76-F12C-4732-9E34-46B720374AE1}"/>
    <cellStyle name="SAPBEXHLevel2X 3 4 3 2 2 2" xfId="22200" xr:uid="{5AFCB2FB-5FC0-4503-AEFE-83B27C14429B}"/>
    <cellStyle name="SAPBEXHLevel2X 3 4 3 2 2 3" xfId="34284" xr:uid="{CFA5545C-C892-430A-B9FE-DBB62A0D6C35}"/>
    <cellStyle name="SAPBEXHLevel2X 3 4 3 2 3" xfId="12129" xr:uid="{243508EC-BF34-46C0-B28F-54D95C3D6EDD}"/>
    <cellStyle name="SAPBEXHLevel2X 3 4 3 2 3 2" xfId="23584" xr:uid="{0FF6FA44-FA07-4AAE-973A-A280AD672218}"/>
    <cellStyle name="SAPBEXHLevel2X 3 4 3 2 3 3" xfId="35168" xr:uid="{AA0A0E27-A34F-413D-86AB-3A4871B0396B}"/>
    <cellStyle name="SAPBEXHLevel2X 3 4 3 2 4" xfId="27061" xr:uid="{083E4382-7E43-4B68-BE47-F859D78EF143}"/>
    <cellStyle name="SAPBEXHLevel2X 3 4 3 2 4 2" xfId="37430" xr:uid="{3B0F86AB-72B5-495E-A486-4D6B17D38E32}"/>
    <cellStyle name="SAPBEXHLevel2X 3 4 3 2 5" xfId="18863" xr:uid="{9DE03F34-E52D-41E0-ADFD-843BE9FF0932}"/>
    <cellStyle name="SAPBEXHLevel2X 3 4 3 2 6" xfId="31102" xr:uid="{B9640FEF-9CD7-480F-93C1-D9CAB491F50A}"/>
    <cellStyle name="SAPBEXHLevel2X 3 4 3 2 7" xfId="13717" xr:uid="{00B181D6-CECD-47D0-9916-4CC9D7CA7711}"/>
    <cellStyle name="SAPBEXHLevel2X 3 4 3 3" xfId="5913" xr:uid="{A3398FC6-1839-4FD4-A635-859356B4BBC3}"/>
    <cellStyle name="SAPBEXHLevel2X 3 4 3 3 2" xfId="9173" xr:uid="{63E67668-8B72-47B5-9F2B-0407825BF5AE}"/>
    <cellStyle name="SAPBEXHLevel2X 3 4 3 3 2 2" xfId="20628" xr:uid="{192A1323-558D-4CA3-86D6-6F6C4DB6D22B}"/>
    <cellStyle name="SAPBEXHLevel2X 3 4 3 3 2 3" xfId="32713" xr:uid="{EC186C12-100F-419A-9BA8-493E09311D88}"/>
    <cellStyle name="SAPBEXHLevel2X 3 4 3 3 3" xfId="10294" xr:uid="{83BE039F-028C-4657-B9EB-386FDE27801A}"/>
    <cellStyle name="SAPBEXHLevel2X 3 4 3 3 3 2" xfId="21749" xr:uid="{2CD65E64-CA75-4578-85E4-C48FC6FCB5D8}"/>
    <cellStyle name="SAPBEXHLevel2X 3 4 3 3 3 3" xfId="33833" xr:uid="{DFE9ECFB-B90D-4353-8B5A-7589B5CEDBD8}"/>
    <cellStyle name="SAPBEXHLevel2X 3 4 3 3 4" xfId="25875" xr:uid="{23769A90-0608-4D37-8862-6AED1D11A579}"/>
    <cellStyle name="SAPBEXHLevel2X 3 4 3 3 4 2" xfId="36590" xr:uid="{36412A55-A2DB-482D-B16C-5F67A102FEB0}"/>
    <cellStyle name="SAPBEXHLevel2X 3 4 3 3 5" xfId="17636" xr:uid="{02D1BB02-9C32-4EBD-AEEE-74108BF6AC72}"/>
    <cellStyle name="SAPBEXHLevel2X 3 4 3 3 6" xfId="30131" xr:uid="{28BB038E-1CD9-41F7-BFBC-90A500123DBA}"/>
    <cellStyle name="SAPBEXHLevel2X 3 4 3 3 7" xfId="34708" xr:uid="{99C6DA46-7329-4659-A588-0A830FE5F1DE}"/>
    <cellStyle name="SAPBEXHLevel2X 3 4 3 3 8" xfId="37480" xr:uid="{34E03BCB-741C-4024-A1BD-DE07D9D65A90}"/>
    <cellStyle name="SAPBEXHLevel2X 3 4 3 4" xfId="5074" xr:uid="{B029F701-6665-4BBA-B031-DEB5770949EC}"/>
    <cellStyle name="SAPBEXHLevel2X 3 4 3 4 2" xfId="16858" xr:uid="{63E97EFF-8880-46C4-9A7C-681393A05717}"/>
    <cellStyle name="SAPBEXHLevel2X 3 4 3 4 3" xfId="29506" xr:uid="{E1FE19D3-7332-4B4C-9586-1AE9746A80A5}"/>
    <cellStyle name="SAPBEXHLevel2X 3 4 3 5" xfId="8539" xr:uid="{9C45FF73-63FC-4F74-BB06-A09E9037082B}"/>
    <cellStyle name="SAPBEXHLevel2X 3 4 3 5 2" xfId="19994" xr:uid="{1D42C7FE-D560-4B79-B35D-A07141E3391D}"/>
    <cellStyle name="SAPBEXHLevel2X 3 4 3 5 3" xfId="32079" xr:uid="{87619914-6391-4AE6-A0C1-B9FBEC18D9D6}"/>
    <cellStyle name="SAPBEXHLevel2X 3 4 3 6" xfId="9458" xr:uid="{0662CB63-DF9B-4198-9096-8064FEAF9C34}"/>
    <cellStyle name="SAPBEXHLevel2X 3 4 3 6 2" xfId="20913" xr:uid="{C0572596-E8B2-4655-ADBE-397EF10B0106}"/>
    <cellStyle name="SAPBEXHLevel2X 3 4 3 6 3" xfId="32998" xr:uid="{14C517A5-4729-4E0C-92F5-7707D695C452}"/>
    <cellStyle name="SAPBEXHLevel2X 3 4 3 7" xfId="25133" xr:uid="{E3BD476E-D7B2-492A-95D6-776E39C123AA}"/>
    <cellStyle name="SAPBEXHLevel2X 3 4 3 7 2" xfId="36045" xr:uid="{A41CD08E-79B1-4871-8A6D-4338D1012F37}"/>
    <cellStyle name="SAPBEXHLevel2X 3 4 3 8" xfId="14974" xr:uid="{4BEBC3C7-7F89-40CB-910C-BF7FD8A232AC}"/>
    <cellStyle name="SAPBEXHLevel2X 3 4 3 9" xfId="28422" xr:uid="{7F5406B0-2BCB-46C5-848E-BCABF8A3E6B6}"/>
    <cellStyle name="SAPBEXHLevel2X 3 4 4" xfId="2975" xr:uid="{3AF615D4-F64C-47C1-BDA8-A949306CC49D}"/>
    <cellStyle name="SAPBEXHLevel2X 3 4 4 10" xfId="14036" xr:uid="{41CA9CE7-C2F9-41FB-9BC4-57D49BE21624}"/>
    <cellStyle name="SAPBEXHLevel2X 3 4 4 2" xfId="7602" xr:uid="{BD3A0A93-B20D-459F-BCA9-E8C2A65DA179}"/>
    <cellStyle name="SAPBEXHLevel2X 3 4 4 2 2" xfId="10913" xr:uid="{B6FD708D-95BC-4210-952B-20EF991EB52C}"/>
    <cellStyle name="SAPBEXHLevel2X 3 4 4 2 2 2" xfId="22368" xr:uid="{689FB7C8-AFEA-4285-983D-C5917B89E72E}"/>
    <cellStyle name="SAPBEXHLevel2X 3 4 4 2 2 3" xfId="34452" xr:uid="{A9DF7EF4-5A80-4B93-8761-0D250A85BFBD}"/>
    <cellStyle name="SAPBEXHLevel2X 3 4 4 2 3" xfId="12386" xr:uid="{3013BE9A-FEB0-451C-9529-978143779EAE}"/>
    <cellStyle name="SAPBEXHLevel2X 3 4 4 2 3 2" xfId="23841" xr:uid="{71431E09-362D-497B-81CF-D471554B025D}"/>
    <cellStyle name="SAPBEXHLevel2X 3 4 4 2 3 3" xfId="35356" xr:uid="{C6625BA2-FB41-4ED7-8EE5-963F3F1FCF4F}"/>
    <cellStyle name="SAPBEXHLevel2X 3 4 4 2 4" xfId="27318" xr:uid="{957176D1-A298-4A5C-811F-C1E710C3727F}"/>
    <cellStyle name="SAPBEXHLevel2X 3 4 4 2 4 2" xfId="37617" xr:uid="{0C6E04FC-EF1F-47D9-8892-7404B428746D}"/>
    <cellStyle name="SAPBEXHLevel2X 3 4 4 2 5" xfId="19120" xr:uid="{FED2585E-E5ED-48D6-9CEA-4ACB51A4D97F}"/>
    <cellStyle name="SAPBEXHLevel2X 3 4 4 2 6" xfId="31289" xr:uid="{30D535B9-BCF0-4900-9C83-E110B230DAE6}"/>
    <cellStyle name="SAPBEXHLevel2X 3 4 4 2 7" xfId="13610" xr:uid="{24F0DE5C-F39F-4F1A-A630-541CB29C122A}"/>
    <cellStyle name="SAPBEXHLevel2X 3 4 4 3" xfId="6171" xr:uid="{7DD8DF84-EAA2-4D6F-AE04-E7239E150093}"/>
    <cellStyle name="SAPBEXHLevel2X 3 4 4 3 2" xfId="9387" xr:uid="{FBE77C7E-7559-425D-865A-713138E91551}"/>
    <cellStyle name="SAPBEXHLevel2X 3 4 4 3 2 2" xfId="20842" xr:uid="{BC2C23AD-88D1-4E86-804C-1B2449A4F2A8}"/>
    <cellStyle name="SAPBEXHLevel2X 3 4 4 3 2 3" xfId="32927" xr:uid="{509F4F39-CA37-46E9-BE1D-64A31F38FF63}"/>
    <cellStyle name="SAPBEXHLevel2X 3 4 4 3 3" xfId="10330" xr:uid="{F6C12438-AD14-4671-BAF2-D6C4FB87BB6D}"/>
    <cellStyle name="SAPBEXHLevel2X 3 4 4 3 3 2" xfId="21785" xr:uid="{8932DBB7-5B65-447D-BA70-D85D228C65BA}"/>
    <cellStyle name="SAPBEXHLevel2X 3 4 4 3 3 3" xfId="33869" xr:uid="{2BE3AA84-76B0-454E-B760-5824ED5C3010}"/>
    <cellStyle name="SAPBEXHLevel2X 3 4 4 3 4" xfId="26132" xr:uid="{AD8FA26A-1345-4A86-8B0D-E12E31E293CD}"/>
    <cellStyle name="SAPBEXHLevel2X 3 4 4 3 4 2" xfId="36775" xr:uid="{38301539-8BB5-404D-BFE5-C40963060FC5}"/>
    <cellStyle name="SAPBEXHLevel2X 3 4 4 3 5" xfId="17893" xr:uid="{070D34D4-C623-482A-B24A-D6CCF340B298}"/>
    <cellStyle name="SAPBEXHLevel2X 3 4 4 3 6" xfId="30319" xr:uid="{0A504468-5F49-4EF3-8D56-BC9CBBCCEDBD}"/>
    <cellStyle name="SAPBEXHLevel2X 3 4 4 3 7" xfId="35523" xr:uid="{D7F7DA63-8304-490B-9AA6-9E5D18A59070}"/>
    <cellStyle name="SAPBEXHLevel2X 3 4 4 3 8" xfId="17472" xr:uid="{08B31AAA-6C82-4677-8649-10539FC4B49E}"/>
    <cellStyle name="SAPBEXHLevel2X 3 4 4 4" xfId="4868" xr:uid="{F6AD5A75-7504-48D5-BEA4-36916B403201}"/>
    <cellStyle name="SAPBEXHLevel2X 3 4 4 4 2" xfId="16652" xr:uid="{FA55E4FC-4481-4F09-8B22-D1F772345EDB}"/>
    <cellStyle name="SAPBEXHLevel2X 3 4 4 4 3" xfId="29359" xr:uid="{0D2373AA-CF7F-4861-AC89-B00C27004C21}"/>
    <cellStyle name="SAPBEXHLevel2X 3 4 4 5" xfId="8372" xr:uid="{6E7C1F2C-A881-41EE-B90C-BF7528DD0324}"/>
    <cellStyle name="SAPBEXHLevel2X 3 4 4 5 2" xfId="19827" xr:uid="{2597D796-9A32-4D72-8AC7-B47DD8576979}"/>
    <cellStyle name="SAPBEXHLevel2X 3 4 4 5 3" xfId="31912" xr:uid="{CA30987E-49F1-420E-9AA0-9E92CE5AED78}"/>
    <cellStyle name="SAPBEXHLevel2X 3 4 4 6" xfId="9464" xr:uid="{C5EEA315-880E-431C-8DA4-89378F183FFA}"/>
    <cellStyle name="SAPBEXHLevel2X 3 4 4 6 2" xfId="20919" xr:uid="{BD939E34-0795-4782-BE11-81900F4D40D4}"/>
    <cellStyle name="SAPBEXHLevel2X 3 4 4 6 3" xfId="33004" xr:uid="{B179C8DE-86DA-4A0B-B9CD-0746433BE5AD}"/>
    <cellStyle name="SAPBEXHLevel2X 3 4 4 7" xfId="24927" xr:uid="{25320393-25A8-49CD-94FE-F03ACA9707D6}"/>
    <cellStyle name="SAPBEXHLevel2X 3 4 4 7 2" xfId="35897" xr:uid="{DEC9E4C0-E76C-46C3-BAA3-20AFF9991423}"/>
    <cellStyle name="SAPBEXHLevel2X 3 4 4 8" xfId="14768" xr:uid="{DE0C7C9D-7227-4460-A86F-57EF6FFB40EC}"/>
    <cellStyle name="SAPBEXHLevel2X 3 4 4 9" xfId="28281" xr:uid="{A9ACE7E7-43DA-46C8-8FF8-2BBA70F79E2E}"/>
    <cellStyle name="SAPBEXHLevel2X 3 4 5" xfId="3215" xr:uid="{C3346588-57BA-4F44-9BA0-C25268EE7296}"/>
    <cellStyle name="SAPBEXHLevel2X 3 4 5 10" xfId="27819" xr:uid="{3725AF52-3A0D-4042-9C67-7ADBDCACBDCA}"/>
    <cellStyle name="SAPBEXHLevel2X 3 4 5 2" xfId="7786" xr:uid="{0B9A1D75-A1ED-4437-B013-14DE9B3E1E46}"/>
    <cellStyle name="SAPBEXHLevel2X 3 4 5 2 2" xfId="11000" xr:uid="{23DBC829-FE7D-4E87-8428-C14D1F3A3593}"/>
    <cellStyle name="SAPBEXHLevel2X 3 4 5 2 2 2" xfId="22455" xr:uid="{CA47DF56-72F6-46DA-8460-DCF3BAA93F9C}"/>
    <cellStyle name="SAPBEXHLevel2X 3 4 5 2 2 3" xfId="34539" xr:uid="{BF519F0D-86AC-4E6F-BF87-47A9A1911E88}"/>
    <cellStyle name="SAPBEXHLevel2X 3 4 5 2 3" xfId="12561" xr:uid="{6C055C20-6B22-42A7-9858-6147FB21C129}"/>
    <cellStyle name="SAPBEXHLevel2X 3 4 5 2 3 2" xfId="24016" xr:uid="{E54AE211-6990-4D29-A2BC-0E1C658CF2EF}"/>
    <cellStyle name="SAPBEXHLevel2X 3 4 5 2 3 3" xfId="35469" xr:uid="{0F4C922B-C6F7-47BC-A2AB-83C87C69E05D}"/>
    <cellStyle name="SAPBEXHLevel2X 3 4 5 2 4" xfId="27493" xr:uid="{04EA7EA7-D1D1-4659-A8A8-5D31A65574F2}"/>
    <cellStyle name="SAPBEXHLevel2X 3 4 5 2 4 2" xfId="37728" xr:uid="{F5E64C5C-C3F6-48E3-A7B4-49497AA58F7C}"/>
    <cellStyle name="SAPBEXHLevel2X 3 4 5 2 5" xfId="19297" xr:uid="{9E3462D6-37DE-4294-9F06-B1544924F0FF}"/>
    <cellStyle name="SAPBEXHLevel2X 3 4 5 2 6" xfId="31411" xr:uid="{371F4A0D-6872-4258-A38C-C2497D96B248}"/>
    <cellStyle name="SAPBEXHLevel2X 3 4 5 2 7" xfId="37183" xr:uid="{4DAE974A-694C-45F1-BE5C-D677D24D161C}"/>
    <cellStyle name="SAPBEXHLevel2X 3 4 5 3" xfId="6355" xr:uid="{CEA0D5D5-03BA-4CD5-9B08-886F3ACFA362}"/>
    <cellStyle name="SAPBEXHLevel2X 3 4 5 3 2" xfId="9523" xr:uid="{DEE66041-FC90-40BF-8D92-E72CB89D72D6}"/>
    <cellStyle name="SAPBEXHLevel2X 3 4 5 3 2 2" xfId="20978" xr:uid="{512C29E5-9D99-4CC7-89B0-A25F077D4ED1}"/>
    <cellStyle name="SAPBEXHLevel2X 3 4 5 3 2 3" xfId="33063" xr:uid="{9659A2DD-8C4A-48F6-AEE9-E88CEE221518}"/>
    <cellStyle name="SAPBEXHLevel2X 3 4 5 3 3" xfId="4153" xr:uid="{6989E220-35F1-4D62-A65A-D22D9EA95529}"/>
    <cellStyle name="SAPBEXHLevel2X 3 4 5 3 3 2" xfId="15938" xr:uid="{39E3D626-5B9D-41C7-B242-912DF831F48A}"/>
    <cellStyle name="SAPBEXHLevel2X 3 4 5 3 3 3" xfId="28983" xr:uid="{DFE0104C-DE13-44A1-9DB5-FA78D135055E}"/>
    <cellStyle name="SAPBEXHLevel2X 3 4 5 3 4" xfId="26307" xr:uid="{F86DE28B-DD68-488E-9DCD-ED1E051DA8E5}"/>
    <cellStyle name="SAPBEXHLevel2X 3 4 5 3 4 2" xfId="36887" xr:uid="{C852F8AF-AF34-4C44-9846-9E2B3C544573}"/>
    <cellStyle name="SAPBEXHLevel2X 3 4 5 3 5" xfId="18072" xr:uid="{6BFE07D1-7398-45C9-A00E-E0AFDAFF60C7}"/>
    <cellStyle name="SAPBEXHLevel2X 3 4 5 3 6" xfId="30444" xr:uid="{21D737A1-A63D-40AC-9544-848EBD407308}"/>
    <cellStyle name="SAPBEXHLevel2X 3 4 5 3 7" xfId="35729" xr:uid="{E3CE0AD1-D811-4131-AAEA-56EE6116C049}"/>
    <cellStyle name="SAPBEXHLevel2X 3 4 5 3 8" xfId="28067" xr:uid="{6156D62A-EDD6-471E-BEFA-D73CAFEBF6D2}"/>
    <cellStyle name="SAPBEXHLevel2X 3 4 5 4" xfId="5107" xr:uid="{A8123CF6-0A28-4623-BE17-81DA6E4E2B19}"/>
    <cellStyle name="SAPBEXHLevel2X 3 4 5 4 2" xfId="16891" xr:uid="{3FB2042E-D9B7-4362-8541-1BD280B6EDF4}"/>
    <cellStyle name="SAPBEXHLevel2X 3 4 5 4 3" xfId="29539" xr:uid="{2A003858-5B15-40C3-9EEC-70C4D23C155E}"/>
    <cellStyle name="SAPBEXHLevel2X 3 4 5 5" xfId="8572" xr:uid="{26575FA9-1797-4E6B-B704-97E9DE040CA7}"/>
    <cellStyle name="SAPBEXHLevel2X 3 4 5 5 2" xfId="20027" xr:uid="{0153830D-1AE4-4567-8B07-62310056673E}"/>
    <cellStyle name="SAPBEXHLevel2X 3 4 5 5 3" xfId="32112" xr:uid="{B6BDF2C9-E1AB-4FDE-8936-8CCE2A2A4821}"/>
    <cellStyle name="SAPBEXHLevel2X 3 4 5 6" xfId="8657" xr:uid="{70440562-7566-4AA7-AF2F-A892746D00F0}"/>
    <cellStyle name="SAPBEXHLevel2X 3 4 5 6 2" xfId="20112" xr:uid="{3DD1F439-7C48-4E0F-A8F2-D7A069402127}"/>
    <cellStyle name="SAPBEXHLevel2X 3 4 5 6 3" xfId="32197" xr:uid="{773032A4-0061-4F11-B7B9-991683E90B32}"/>
    <cellStyle name="SAPBEXHLevel2X 3 4 5 7" xfId="25166" xr:uid="{A9A28C10-AFA3-4569-A1CD-7A3729ACB21E}"/>
    <cellStyle name="SAPBEXHLevel2X 3 4 5 7 2" xfId="36078" xr:uid="{C17E56FC-CAC0-4845-BCBA-7B41C16082D5}"/>
    <cellStyle name="SAPBEXHLevel2X 3 4 5 8" xfId="15007" xr:uid="{7F197241-3CDA-4C94-8641-8A2C883B915F}"/>
    <cellStyle name="SAPBEXHLevel2X 3 4 5 9" xfId="28455" xr:uid="{91084241-BB29-43BF-828F-868E0C76EBB8}"/>
    <cellStyle name="SAPBEXHLevel2X 3 4 6" xfId="6096" xr:uid="{E6935B83-6DB0-4A2F-AF80-C2DF8557B086}"/>
    <cellStyle name="SAPBEXHLevel2X 3 4 6 2" xfId="7527" xr:uid="{3AD420FF-4F72-4F8D-91AB-41CE2E31DCCD}"/>
    <cellStyle name="SAPBEXHLevel2X 3 4 6 2 2" xfId="10838" xr:uid="{54212147-791D-4462-B45F-9AA0235683BC}"/>
    <cellStyle name="SAPBEXHLevel2X 3 4 6 2 2 2" xfId="22293" xr:uid="{632FE523-E03E-4026-AE70-789103FEA9AA}"/>
    <cellStyle name="SAPBEXHLevel2X 3 4 6 2 2 3" xfId="34377" xr:uid="{5FF06A44-0265-462C-9227-7CC9B6B65379}"/>
    <cellStyle name="SAPBEXHLevel2X 3 4 6 2 3" xfId="12311" xr:uid="{C8EEE2E8-CDC2-4A52-AF82-78BC17664CA0}"/>
    <cellStyle name="SAPBEXHLevel2X 3 4 6 2 3 2" xfId="23766" xr:uid="{600F6915-84FA-423D-BE21-3BFB9EDFFC26}"/>
    <cellStyle name="SAPBEXHLevel2X 3 4 6 2 3 3" xfId="35281" xr:uid="{383836A4-12A8-41DE-B1D4-0711F36C7DA2}"/>
    <cellStyle name="SAPBEXHLevel2X 3 4 6 2 4" xfId="27243" xr:uid="{DCF6EE20-951A-43ED-B92A-5BE4C862296D}"/>
    <cellStyle name="SAPBEXHLevel2X 3 4 6 2 4 2" xfId="37542" xr:uid="{DF34FDB1-2D6C-4311-BCCD-96FE34ACE467}"/>
    <cellStyle name="SAPBEXHLevel2X 3 4 6 2 5" xfId="19045" xr:uid="{1100F7C4-AD4D-40F0-8550-2BCBA4F140E6}"/>
    <cellStyle name="SAPBEXHLevel2X 3 4 6 2 6" xfId="31214" xr:uid="{FF5D69C5-4009-4E29-8648-2F3188BC38F0}"/>
    <cellStyle name="SAPBEXHLevel2X 3 4 6 2 7" xfId="36412" xr:uid="{5D26A055-758A-4A0A-AC68-9BE15476176D}"/>
    <cellStyle name="SAPBEXHLevel2X 3 4 6 3" xfId="9312" xr:uid="{4568F9E6-A7C7-430B-9A1B-657CA8BD5A65}"/>
    <cellStyle name="SAPBEXHLevel2X 3 4 6 3 2" xfId="20767" xr:uid="{9BDFF893-90E7-49A6-85C1-3BC590BE4AC8}"/>
    <cellStyle name="SAPBEXHLevel2X 3 4 6 3 3" xfId="32852" xr:uid="{36E675AF-E7AA-43AF-AB3A-814DB32C141A}"/>
    <cellStyle name="SAPBEXHLevel2X 3 4 6 4" xfId="9225" xr:uid="{397686D6-A067-4136-92B9-137F75005B0C}"/>
    <cellStyle name="SAPBEXHLevel2X 3 4 6 4 2" xfId="20680" xr:uid="{02E258B3-E924-48C1-9602-D7F57F0F0189}"/>
    <cellStyle name="SAPBEXHLevel2X 3 4 6 4 3" xfId="32765" xr:uid="{512BE987-491C-4F1F-ABF3-CB5431C532B7}"/>
    <cellStyle name="SAPBEXHLevel2X 3 4 6 5" xfId="26057" xr:uid="{DF6267CA-6B8A-4E32-B7DA-A44DE1A610DE}"/>
    <cellStyle name="SAPBEXHLevel2X 3 4 6 5 2" xfId="36700" xr:uid="{08D32B8B-7F98-4B05-AEF1-C89B793CB4C9}"/>
    <cellStyle name="SAPBEXHLevel2X 3 4 6 6" xfId="17818" xr:uid="{4C1B833F-F405-4CF4-BD1D-327A9D2E0052}"/>
    <cellStyle name="SAPBEXHLevel2X 3 4 6 7" xfId="30244" xr:uid="{AD2DD23E-7B9E-463B-99BE-0EA764D1B196}"/>
    <cellStyle name="SAPBEXHLevel2X 3 4 6 8" xfId="35745" xr:uid="{4C59F13A-1C7F-4F40-A04B-37B1CED3D2E7}"/>
    <cellStyle name="SAPBEXHLevel2X 3 4 7" xfId="6745" xr:uid="{160DE3A9-61AE-4C76-A34F-C64C1EECB8B8}"/>
    <cellStyle name="SAPBEXHLevel2X 3 4 7 2" xfId="10459" xr:uid="{1A1FFAD8-B16A-4FD7-B25A-9C458A67B7C3}"/>
    <cellStyle name="SAPBEXHLevel2X 3 4 7 2 2" xfId="21914" xr:uid="{3C28F905-1B08-49C8-8A17-4A162120F765}"/>
    <cellStyle name="SAPBEXHLevel2X 3 4 7 2 3" xfId="33998" xr:uid="{622BEA53-3E86-44C1-9195-0115B32DE602}"/>
    <cellStyle name="SAPBEXHLevel2X 3 4 7 3" xfId="11640" xr:uid="{6A8C1DF3-F125-4E9F-8A09-6B7AFA29FF11}"/>
    <cellStyle name="SAPBEXHLevel2X 3 4 7 3 2" xfId="23095" xr:uid="{DA017D3A-D98F-4D82-AD61-1D95BBDE9305}"/>
    <cellStyle name="SAPBEXHLevel2X 3 4 7 3 3" xfId="34825" xr:uid="{0C0FB6A1-3685-45B1-950D-8AC9E8D36E95}"/>
    <cellStyle name="SAPBEXHLevel2X 3 4 7 4" xfId="26505" xr:uid="{9886ACA5-1436-45FC-8C4E-8F64F5490620}"/>
    <cellStyle name="SAPBEXHLevel2X 3 4 7 4 2" xfId="37015" xr:uid="{91F7BAF0-9B55-49C8-A74F-23672B9C8106}"/>
    <cellStyle name="SAPBEXHLevel2X 3 4 7 5" xfId="18332" xr:uid="{782C95D0-9A66-4F45-A979-7EB2DA79351E}"/>
    <cellStyle name="SAPBEXHLevel2X 3 4 7 6" xfId="30663" xr:uid="{74DA4738-0ECE-465D-9037-55E0A66A9E76}"/>
    <cellStyle name="SAPBEXHLevel2X 3 4 7 7" xfId="37657" xr:uid="{0CDB6858-8A3E-45B6-99D7-63B7CCD46468}"/>
    <cellStyle name="SAPBEXHLevel2X 3 4 8" xfId="5527" xr:uid="{BF581D76-688D-4C10-82F2-AB1E7B52416C}"/>
    <cellStyle name="SAPBEXHLevel2X 3 4 8 2" xfId="8858" xr:uid="{42B7C189-62C5-40E2-8E39-38D333E15B99}"/>
    <cellStyle name="SAPBEXHLevel2X 3 4 8 2 2" xfId="20313" xr:uid="{14B31AFE-780E-4A60-A36B-F467C51A0D5D}"/>
    <cellStyle name="SAPBEXHLevel2X 3 4 8 2 3" xfId="32398" xr:uid="{677EF1C1-8072-40F7-BA2F-5126619D6273}"/>
    <cellStyle name="SAPBEXHLevel2X 3 4 8 3" xfId="4070" xr:uid="{F5990771-339A-49B7-9B56-AFE08BF12C0C}"/>
    <cellStyle name="SAPBEXHLevel2X 3 4 8 3 2" xfId="15855" xr:uid="{070CCC57-AD63-49DF-B601-5AD88EA08C8D}"/>
    <cellStyle name="SAPBEXHLevel2X 3 4 8 3 3" xfId="28900" xr:uid="{4839EDBA-84B9-4A6B-B756-B57F82E6F862}"/>
    <cellStyle name="SAPBEXHLevel2X 3 4 8 4" xfId="25586" xr:uid="{85B33D2B-FDCE-4D9B-B87B-6CAD837E1192}"/>
    <cellStyle name="SAPBEXHLevel2X 3 4 8 4 2" xfId="36371" xr:uid="{471F0CFD-6423-4B68-9883-42537B2E073C}"/>
    <cellStyle name="SAPBEXHLevel2X 3 4 8 5" xfId="17311" xr:uid="{C134B75C-4D15-485B-9990-47F042A9E028}"/>
    <cellStyle name="SAPBEXHLevel2X 3 4 8 6" xfId="29827" xr:uid="{241EA52A-A8B1-4B91-ACB6-20FF9C3E6E4E}"/>
    <cellStyle name="SAPBEXHLevel2X 3 4 8 7" xfId="37070" xr:uid="{D062EFE6-3548-4372-99EA-0867D3B8AA40}"/>
    <cellStyle name="SAPBEXHLevel2X 3 4 8 8" xfId="37199" xr:uid="{33AA269C-2441-421F-A352-83569C995FC6}"/>
    <cellStyle name="SAPBEXHLevel2X 3 4 9" xfId="4247" xr:uid="{D72DCA10-2147-481E-879C-4C856015DEA7}"/>
    <cellStyle name="SAPBEXHLevel2X 3 4 9 2" xfId="16032" xr:uid="{7B0F1303-CD3B-4943-ADF1-D0AE21B0F7BF}"/>
    <cellStyle name="SAPBEXHLevel2X 3 4 9 3" xfId="29077" xr:uid="{5B9349F7-3EFE-4C44-A40D-2543FE1B4461}"/>
    <cellStyle name="SAPBEXHLevel2X 3 5" xfId="2314" xr:uid="{BEA801DC-B6B8-4E14-BB80-45E16A4FE546}"/>
    <cellStyle name="SAPBEXHLevel2X 3 5 10" xfId="4011" xr:uid="{DF047239-905E-4F81-BC62-BBB3517509FE}"/>
    <cellStyle name="SAPBEXHLevel2X 3 5 10 2" xfId="15797" xr:uid="{C8A4299A-922D-4248-A925-9FF54FC34E37}"/>
    <cellStyle name="SAPBEXHLevel2X 3 5 10 3" xfId="28842" xr:uid="{03ACA9DA-8AC4-4503-A9BB-94FCAF964218}"/>
    <cellStyle name="SAPBEXHLevel2X 3 5 11" xfId="24331" xr:uid="{9F21F8DD-4F9E-437D-B766-4419894138D9}"/>
    <cellStyle name="SAPBEXHLevel2X 3 5 11 2" xfId="35636" xr:uid="{76C0F27D-B68D-40A9-96A0-160CA138EC51}"/>
    <cellStyle name="SAPBEXHLevel2X 3 5 12" xfId="14146" xr:uid="{06296EE2-048C-4D70-A423-25C70B189928}"/>
    <cellStyle name="SAPBEXHLevel2X 3 5 13" xfId="28009" xr:uid="{7EDE6492-C6AE-4082-9F17-FA6E44293580}"/>
    <cellStyle name="SAPBEXHLevel2X 3 5 2" xfId="2915" xr:uid="{FA8D9A54-7FA2-4EFA-8E00-2C7607A642C6}"/>
    <cellStyle name="SAPBEXHLevel2X 3 5 2 10" xfId="29199" xr:uid="{84384229-05BB-4610-BA70-B978DBB6A672}"/>
    <cellStyle name="SAPBEXHLevel2X 3 5 2 2" xfId="7235" xr:uid="{67D28B9D-152B-47FC-A7AE-4EBE7D804C4E}"/>
    <cellStyle name="SAPBEXHLevel2X 3 5 2 2 2" xfId="10638" xr:uid="{A1218827-520D-4FA7-B4EF-2F12F989C882}"/>
    <cellStyle name="SAPBEXHLevel2X 3 5 2 2 2 2" xfId="22093" xr:uid="{73711040-2847-434B-BA4F-A7ECFFF682DF}"/>
    <cellStyle name="SAPBEXHLevel2X 3 5 2 2 2 3" xfId="34177" xr:uid="{83391968-EFE9-4BCB-9266-DE57FFB06C78}"/>
    <cellStyle name="SAPBEXHLevel2X 3 5 2 2 3" xfId="12034" xr:uid="{53C10F6B-180A-48A7-B61C-00AA38E6AF71}"/>
    <cellStyle name="SAPBEXHLevel2X 3 5 2 2 3 2" xfId="23489" xr:uid="{98E4158F-35F6-40F0-BC89-1E460B50E1D0}"/>
    <cellStyle name="SAPBEXHLevel2X 3 5 2 2 3 3" xfId="35075" xr:uid="{0C1F28BE-153C-4A17-8D88-F372D220AE1F}"/>
    <cellStyle name="SAPBEXHLevel2X 3 5 2 2 4" xfId="26951" xr:uid="{E393350D-2BF0-4601-B00B-FF04E0288FE2}"/>
    <cellStyle name="SAPBEXHLevel2X 3 5 2 2 4 2" xfId="37322" xr:uid="{9B0D451C-5F96-43A0-9313-7FAB047670F5}"/>
    <cellStyle name="SAPBEXHLevel2X 3 5 2 2 5" xfId="18763" xr:uid="{30C780F7-E6C6-4B8D-95D1-01E19B1E4F27}"/>
    <cellStyle name="SAPBEXHLevel2X 3 5 2 2 6" xfId="30994" xr:uid="{08210128-D45E-44C9-8DC7-4F5E4026779C}"/>
    <cellStyle name="SAPBEXHLevel2X 3 5 2 2 7" xfId="29235" xr:uid="{045B1ECC-23B1-48A0-9C5C-B681933AB3CC}"/>
    <cellStyle name="SAPBEXHLevel2X 3 5 2 3" xfId="5802" xr:uid="{AC4CB117-4625-498D-9871-1304AA7B129E}"/>
    <cellStyle name="SAPBEXHLevel2X 3 5 2 3 2" xfId="9064" xr:uid="{883E95FA-2298-4AD2-B2BE-206625385AC5}"/>
    <cellStyle name="SAPBEXHLevel2X 3 5 2 3 2 2" xfId="20519" xr:uid="{E0E6E12D-1781-4A25-B3F8-A27EA452FE97}"/>
    <cellStyle name="SAPBEXHLevel2X 3 5 2 3 2 3" xfId="32604" xr:uid="{5AEF4D70-9544-436A-A30D-51778B689038}"/>
    <cellStyle name="SAPBEXHLevel2X 3 5 2 3 3" xfId="9729" xr:uid="{E147FB1D-7A43-48B2-B2C4-838EDBEFA373}"/>
    <cellStyle name="SAPBEXHLevel2X 3 5 2 3 3 2" xfId="21184" xr:uid="{A9443319-156F-495E-B218-8BB0B8440D7B}"/>
    <cellStyle name="SAPBEXHLevel2X 3 5 2 3 3 3" xfId="33269" xr:uid="{037F9AE4-B954-422C-B286-6A1AB0B97933}"/>
    <cellStyle name="SAPBEXHLevel2X 3 5 2 3 4" xfId="25780" xr:uid="{69276E4C-32A5-4BEA-A78B-489593D794D9}"/>
    <cellStyle name="SAPBEXHLevel2X 3 5 2 3 4 2" xfId="36496" xr:uid="{3E0ECC31-AA2E-4816-B42C-9A423A8D7D1D}"/>
    <cellStyle name="SAPBEXHLevel2X 3 5 2 3 5" xfId="17537" xr:uid="{1046AA17-F8FA-4D43-9BD1-926C6705DB05}"/>
    <cellStyle name="SAPBEXHLevel2X 3 5 2 3 6" xfId="30022" xr:uid="{73EA0024-4112-402A-AA2E-962FF8A5530C}"/>
    <cellStyle name="SAPBEXHLevel2X 3 5 2 3 7" xfId="30869" xr:uid="{5932B503-A795-4EBB-A114-CDB8A24C8230}"/>
    <cellStyle name="SAPBEXHLevel2X 3 5 2 3 8" xfId="14182" xr:uid="{F25B2FA6-C150-4F85-B766-6C7D007AF799}"/>
    <cellStyle name="SAPBEXHLevel2X 3 5 2 4" xfId="4808" xr:uid="{251B314A-F272-4678-98B6-E3B9ABA0E5F3}"/>
    <cellStyle name="SAPBEXHLevel2X 3 5 2 4 2" xfId="16592" xr:uid="{6C1F0202-C867-4C18-B3B8-581B63FC6628}"/>
    <cellStyle name="SAPBEXHLevel2X 3 5 2 4 3" xfId="29299" xr:uid="{5B108BE3-8C39-4967-AF3B-795118D227D4}"/>
    <cellStyle name="SAPBEXHLevel2X 3 5 2 5" xfId="8312" xr:uid="{88B84519-A5F2-4280-9A17-B887BD0A6078}"/>
    <cellStyle name="SAPBEXHLevel2X 3 5 2 5 2" xfId="19767" xr:uid="{5AAF6C69-EBF8-430A-9E9D-F42669A6C9EB}"/>
    <cellStyle name="SAPBEXHLevel2X 3 5 2 5 3" xfId="31852" xr:uid="{C820FA58-B700-42E2-8765-1BACFF82926A}"/>
    <cellStyle name="SAPBEXHLevel2X 3 5 2 6" xfId="8792" xr:uid="{64040DCB-3DE8-4C30-8507-787E42E1E411}"/>
    <cellStyle name="SAPBEXHLevel2X 3 5 2 6 2" xfId="20247" xr:uid="{5423CB38-DA72-45BC-BB12-8403DBF9F728}"/>
    <cellStyle name="SAPBEXHLevel2X 3 5 2 6 3" xfId="32332" xr:uid="{340F4501-9DBB-44ED-8633-582ACE5BEF50}"/>
    <cellStyle name="SAPBEXHLevel2X 3 5 2 7" xfId="24867" xr:uid="{AF576DB3-33D0-48A7-B3EF-105E37B49D6C}"/>
    <cellStyle name="SAPBEXHLevel2X 3 5 2 7 2" xfId="35837" xr:uid="{0B3A66EE-C883-4FB9-8378-9149E57ADFE9}"/>
    <cellStyle name="SAPBEXHLevel2X 3 5 2 8" xfId="14708" xr:uid="{2156DAB5-580A-4A57-A667-A004D8BFFA09}"/>
    <cellStyle name="SAPBEXHLevel2X 3 5 2 9" xfId="28221" xr:uid="{65033E70-66B6-4CBC-B4A9-CD20478025B4}"/>
    <cellStyle name="SAPBEXHLevel2X 3 5 3" xfId="3182" xr:uid="{4D6E60AC-81CD-410C-A126-6E8FF2DBDE48}"/>
    <cellStyle name="SAPBEXHLevel2X 3 5 3 10" xfId="37858" xr:uid="{BE1C7AAF-8250-4814-9EAD-2D8A204856D8}"/>
    <cellStyle name="SAPBEXHLevel2X 3 5 3 2" xfId="7346" xr:uid="{864E484A-3A04-44E0-B3C8-2F674E752F16}"/>
    <cellStyle name="SAPBEXHLevel2X 3 5 3 2 2" xfId="10746" xr:uid="{F621D9C4-13EB-4D45-A857-97FC70ED23B7}"/>
    <cellStyle name="SAPBEXHLevel2X 3 5 3 2 2 2" xfId="22201" xr:uid="{CEE6391F-34A0-4C3E-A653-1D8F0FE01D7F}"/>
    <cellStyle name="SAPBEXHLevel2X 3 5 3 2 2 3" xfId="34285" xr:uid="{BFA157CC-D926-4F2B-80F7-F4D958396310}"/>
    <cellStyle name="SAPBEXHLevel2X 3 5 3 2 3" xfId="12130" xr:uid="{8A177284-DD71-4683-830A-99737CE74800}"/>
    <cellStyle name="SAPBEXHLevel2X 3 5 3 2 3 2" xfId="23585" xr:uid="{15EAE1CF-BCE6-470C-8390-B75C8E66F156}"/>
    <cellStyle name="SAPBEXHLevel2X 3 5 3 2 3 3" xfId="35169" xr:uid="{11E7D92B-8B3F-492B-A2CC-2C15BD9AD2A2}"/>
    <cellStyle name="SAPBEXHLevel2X 3 5 3 2 4" xfId="27062" xr:uid="{E3C0D5B9-0574-4F75-8A6B-D8918F29F581}"/>
    <cellStyle name="SAPBEXHLevel2X 3 5 3 2 4 2" xfId="37431" xr:uid="{1CB82029-EA8A-4D2B-B002-8BFBD5AF4248}"/>
    <cellStyle name="SAPBEXHLevel2X 3 5 3 2 5" xfId="18864" xr:uid="{E184CE20-48FD-4990-8F66-2F7086B3F3D4}"/>
    <cellStyle name="SAPBEXHLevel2X 3 5 3 2 6" xfId="31103" xr:uid="{B9A67535-2695-47C9-A02D-5FBC85B64FE2}"/>
    <cellStyle name="SAPBEXHLevel2X 3 5 3 2 7" xfId="27791" xr:uid="{64B0D873-6DC6-4CC0-B597-4810BC521825}"/>
    <cellStyle name="SAPBEXHLevel2X 3 5 3 3" xfId="5914" xr:uid="{5220094B-CBCF-4D9E-90A0-1A4583314BEF}"/>
    <cellStyle name="SAPBEXHLevel2X 3 5 3 3 2" xfId="9174" xr:uid="{B855AB4A-2BC9-491B-9759-05C31094AEF3}"/>
    <cellStyle name="SAPBEXHLevel2X 3 5 3 3 2 2" xfId="20629" xr:uid="{25FA5366-6D4F-40D5-B729-D5E5618D403C}"/>
    <cellStyle name="SAPBEXHLevel2X 3 5 3 3 2 3" xfId="32714" xr:uid="{E23FFF6F-5377-49E5-BF5B-57289AEDEB1E}"/>
    <cellStyle name="SAPBEXHLevel2X 3 5 3 3 3" xfId="8078" xr:uid="{37FB5B64-3965-473E-A800-3E37CC700EBB}"/>
    <cellStyle name="SAPBEXHLevel2X 3 5 3 3 3 2" xfId="19533" xr:uid="{F3DA24DF-A579-4820-9FAE-6A6ABE83C47F}"/>
    <cellStyle name="SAPBEXHLevel2X 3 5 3 3 3 3" xfId="31618" xr:uid="{70BD8A16-EA3A-4250-B5E8-D8DE753C0E90}"/>
    <cellStyle name="SAPBEXHLevel2X 3 5 3 3 4" xfId="25876" xr:uid="{933A02DA-FB8A-4633-81E0-93A6BD918A2A}"/>
    <cellStyle name="SAPBEXHLevel2X 3 5 3 3 4 2" xfId="36591" xr:uid="{E5479AD9-8841-4E60-9D97-983AFFAC66C5}"/>
    <cellStyle name="SAPBEXHLevel2X 3 5 3 3 5" xfId="17637" xr:uid="{94015859-7CAC-4627-9E51-ACF0C4AE44B8}"/>
    <cellStyle name="SAPBEXHLevel2X 3 5 3 3 6" xfId="30132" xr:uid="{BD3DD71F-2261-4EC9-906C-835F10847737}"/>
    <cellStyle name="SAPBEXHLevel2X 3 5 3 3 7" xfId="29217" xr:uid="{35AE0AE2-E361-49DA-813D-7AE3F72C92A4}"/>
    <cellStyle name="SAPBEXHLevel2X 3 5 3 3 8" xfId="13769" xr:uid="{2AEB9447-6399-4EC3-9D38-E246A53E68A1}"/>
    <cellStyle name="SAPBEXHLevel2X 3 5 3 4" xfId="5075" xr:uid="{5C4B3D66-486A-40BE-BCF2-0398972ED5CE}"/>
    <cellStyle name="SAPBEXHLevel2X 3 5 3 4 2" xfId="16859" xr:uid="{CD0AE239-ADD6-4A2A-B5ED-AD69C0D80C57}"/>
    <cellStyle name="SAPBEXHLevel2X 3 5 3 4 3" xfId="29507" xr:uid="{C807BAEC-D687-4B1C-8551-F6BC5DB90CEF}"/>
    <cellStyle name="SAPBEXHLevel2X 3 5 3 5" xfId="8540" xr:uid="{77362AC1-79D3-4687-82AB-4F618D25A68E}"/>
    <cellStyle name="SAPBEXHLevel2X 3 5 3 5 2" xfId="19995" xr:uid="{2D3A3A15-3E7F-4DF4-93B4-7496BCC69D62}"/>
    <cellStyle name="SAPBEXHLevel2X 3 5 3 5 3" xfId="32080" xr:uid="{B66D1243-976F-413A-9A16-491873DA46AA}"/>
    <cellStyle name="SAPBEXHLevel2X 3 5 3 6" xfId="10159" xr:uid="{5CD45E77-324C-4B7F-BA45-EEB2658C0CE6}"/>
    <cellStyle name="SAPBEXHLevel2X 3 5 3 6 2" xfId="21614" xr:uid="{0C97A2F7-4AB6-4804-99B8-D6EDF573F963}"/>
    <cellStyle name="SAPBEXHLevel2X 3 5 3 6 3" xfId="33698" xr:uid="{4C4250D2-3FEB-4E88-ABDE-45E4A46FB074}"/>
    <cellStyle name="SAPBEXHLevel2X 3 5 3 7" xfId="25134" xr:uid="{39E489EE-5AF1-471D-BA80-799B559A01E4}"/>
    <cellStyle name="SAPBEXHLevel2X 3 5 3 7 2" xfId="36046" xr:uid="{AFFBB0E0-4693-473E-AD88-A244B266A12D}"/>
    <cellStyle name="SAPBEXHLevel2X 3 5 3 8" xfId="14975" xr:uid="{69AD4D27-87E4-4CAB-87E5-014B4C170A19}"/>
    <cellStyle name="SAPBEXHLevel2X 3 5 3 9" xfId="28423" xr:uid="{EF441866-DC65-4F90-8360-D5057D991423}"/>
    <cellStyle name="SAPBEXHLevel2X 3 5 4" xfId="2974" xr:uid="{1DBADADD-F95D-4359-9A30-68C366214989}"/>
    <cellStyle name="SAPBEXHLevel2X 3 5 4 10" xfId="28671" xr:uid="{27D84E6A-4F3B-4ED2-9280-6707CB7CF021}"/>
    <cellStyle name="SAPBEXHLevel2X 3 5 4 2" xfId="7603" xr:uid="{915C109D-9E01-49A9-89FA-4587673B8EBB}"/>
    <cellStyle name="SAPBEXHLevel2X 3 5 4 2 2" xfId="10914" xr:uid="{72BEAB3E-9D05-439E-954A-7D0F92CDEA39}"/>
    <cellStyle name="SAPBEXHLevel2X 3 5 4 2 2 2" xfId="22369" xr:uid="{6CE7065D-7E7E-4AC2-985D-AAE7BAF42EA8}"/>
    <cellStyle name="SAPBEXHLevel2X 3 5 4 2 2 3" xfId="34453" xr:uid="{60ABE8DC-F424-44EA-A0DF-1CEF6286111A}"/>
    <cellStyle name="SAPBEXHLevel2X 3 5 4 2 3" xfId="12387" xr:uid="{575CFCC1-FA49-4FA1-B0FD-0F36D50119F6}"/>
    <cellStyle name="SAPBEXHLevel2X 3 5 4 2 3 2" xfId="23842" xr:uid="{19D83957-1D41-43F8-B789-43A8505891B6}"/>
    <cellStyle name="SAPBEXHLevel2X 3 5 4 2 3 3" xfId="35357" xr:uid="{4AC9B1FB-066B-4EBA-B3FA-DB0DF4631502}"/>
    <cellStyle name="SAPBEXHLevel2X 3 5 4 2 4" xfId="27319" xr:uid="{CB7521E0-BDC6-4CC0-B594-03EEC18D44AB}"/>
    <cellStyle name="SAPBEXHLevel2X 3 5 4 2 4 2" xfId="37618" xr:uid="{CC957B0D-6BD4-499C-BD66-FB06B1618A4A}"/>
    <cellStyle name="SAPBEXHLevel2X 3 5 4 2 5" xfId="19121" xr:uid="{1177EACB-A0BE-47CA-8D7D-89B1B8E675C4}"/>
    <cellStyle name="SAPBEXHLevel2X 3 5 4 2 6" xfId="31290" xr:uid="{53CF3EDB-5B43-4BEE-BFEA-E59211D4F60C}"/>
    <cellStyle name="SAPBEXHLevel2X 3 5 4 2 7" xfId="35543" xr:uid="{9027AEA4-6821-4AFC-B383-7CF5A0CA1639}"/>
    <cellStyle name="SAPBEXHLevel2X 3 5 4 3" xfId="6172" xr:uid="{0A7411E8-DFCF-4C5D-AB5E-1360A3383D93}"/>
    <cellStyle name="SAPBEXHLevel2X 3 5 4 3 2" xfId="9388" xr:uid="{D411903B-483C-4ACD-A23C-C4B6B67DE524}"/>
    <cellStyle name="SAPBEXHLevel2X 3 5 4 3 2 2" xfId="20843" xr:uid="{6615E670-1A1F-4D12-843E-8D8554CA959B}"/>
    <cellStyle name="SAPBEXHLevel2X 3 5 4 3 2 3" xfId="32928" xr:uid="{09CB00EF-541C-47F2-AAA6-C0C43D80BFB6}"/>
    <cellStyle name="SAPBEXHLevel2X 3 5 4 3 3" xfId="9704" xr:uid="{2ADD49B8-A223-4EE9-B920-94FF1D9931FD}"/>
    <cellStyle name="SAPBEXHLevel2X 3 5 4 3 3 2" xfId="21159" xr:uid="{EDE1319D-42CB-48EB-B429-5BE0321BF97E}"/>
    <cellStyle name="SAPBEXHLevel2X 3 5 4 3 3 3" xfId="33244" xr:uid="{4CF25BBB-AC85-400E-AD9D-C4B61CF05EC6}"/>
    <cellStyle name="SAPBEXHLevel2X 3 5 4 3 4" xfId="26133" xr:uid="{1CD8B6B2-CAB9-4583-818D-5F47FB041218}"/>
    <cellStyle name="SAPBEXHLevel2X 3 5 4 3 4 2" xfId="36776" xr:uid="{5C9873E6-B79A-434D-9E5B-F4B99B5EC049}"/>
    <cellStyle name="SAPBEXHLevel2X 3 5 4 3 5" xfId="17894" xr:uid="{EF0436BE-FAC5-4DE4-81A8-0BD23D9C4358}"/>
    <cellStyle name="SAPBEXHLevel2X 3 5 4 3 6" xfId="30320" xr:uid="{990016AF-5547-450C-8D2E-CB8F9DF90910}"/>
    <cellStyle name="SAPBEXHLevel2X 3 5 4 3 7" xfId="31529" xr:uid="{511BF724-5390-4369-AB89-747756DD8867}"/>
    <cellStyle name="SAPBEXHLevel2X 3 5 4 3 8" xfId="37491" xr:uid="{DD270F3F-B2B8-4B8B-89B9-94AB958DF912}"/>
    <cellStyle name="SAPBEXHLevel2X 3 5 4 4" xfId="4867" xr:uid="{6C25476E-5B8B-485B-BC29-C5901C0A28A2}"/>
    <cellStyle name="SAPBEXHLevel2X 3 5 4 4 2" xfId="16651" xr:uid="{E2071B4C-8950-4E65-8220-87DAB095B8EC}"/>
    <cellStyle name="SAPBEXHLevel2X 3 5 4 4 3" xfId="29358" xr:uid="{4FD7E5B7-5A00-49E6-AC35-D4BBFB229D2F}"/>
    <cellStyle name="SAPBEXHLevel2X 3 5 4 5" xfId="8371" xr:uid="{8AE9A230-A78D-497F-89B8-C25C979B7EB0}"/>
    <cellStyle name="SAPBEXHLevel2X 3 5 4 5 2" xfId="19826" xr:uid="{599DC326-060B-4AB0-ADB4-B43B51C6307B}"/>
    <cellStyle name="SAPBEXHLevel2X 3 5 4 5 3" xfId="31911" xr:uid="{3E4410FB-C02B-4102-9015-F7EFACDB9DDE}"/>
    <cellStyle name="SAPBEXHLevel2X 3 5 4 6" xfId="8159" xr:uid="{20648742-82B4-4A59-8892-DD20DF38CE7F}"/>
    <cellStyle name="SAPBEXHLevel2X 3 5 4 6 2" xfId="19614" xr:uid="{2AD8C1F8-1F32-4273-9C9B-0CF6D7515D26}"/>
    <cellStyle name="SAPBEXHLevel2X 3 5 4 6 3" xfId="31699" xr:uid="{6B887733-7355-4F41-9F64-CA2174C8699D}"/>
    <cellStyle name="SAPBEXHLevel2X 3 5 4 7" xfId="24926" xr:uid="{3F2972F9-23C2-4653-98C9-C0B1E2CE7E47}"/>
    <cellStyle name="SAPBEXHLevel2X 3 5 4 7 2" xfId="35896" xr:uid="{2007CA79-ABEB-4E33-94EC-240554EF8113}"/>
    <cellStyle name="SAPBEXHLevel2X 3 5 4 8" xfId="14767" xr:uid="{7EF7B800-F3A2-40BE-ACB2-98CCC4D1A394}"/>
    <cellStyle name="SAPBEXHLevel2X 3 5 4 9" xfId="28280" xr:uid="{C60240FA-815E-43BE-9711-FBDF7B3BF011}"/>
    <cellStyle name="SAPBEXHLevel2X 3 5 5" xfId="3421" xr:uid="{594DAAF2-119F-4784-AAF3-7A860BBBF8CC}"/>
    <cellStyle name="SAPBEXHLevel2X 3 5 5 10" xfId="27867" xr:uid="{A0A8A8FD-B26F-4671-A3C3-AFA004459882}"/>
    <cellStyle name="SAPBEXHLevel2X 3 5 5 2" xfId="7787" xr:uid="{763DD304-F6A2-4AC3-93BB-C01DEE9D2B32}"/>
    <cellStyle name="SAPBEXHLevel2X 3 5 5 2 2" xfId="11001" xr:uid="{84BC7E59-A94B-4515-BC23-66B4CC4F9C0F}"/>
    <cellStyle name="SAPBEXHLevel2X 3 5 5 2 2 2" xfId="22456" xr:uid="{482F1A07-FA2D-491F-9161-D15280FACA55}"/>
    <cellStyle name="SAPBEXHLevel2X 3 5 5 2 2 3" xfId="34540" xr:uid="{03A41B08-C822-4F39-9A59-18019D3A8BA5}"/>
    <cellStyle name="SAPBEXHLevel2X 3 5 5 2 3" xfId="12562" xr:uid="{34224AAE-64B2-4B88-959F-4A65E6F22215}"/>
    <cellStyle name="SAPBEXHLevel2X 3 5 5 2 3 2" xfId="24017" xr:uid="{2B0C9E62-504A-4E00-89BF-D09697E651A3}"/>
    <cellStyle name="SAPBEXHLevel2X 3 5 5 2 3 3" xfId="35470" xr:uid="{B151BEAB-5BCF-47AE-A2F1-31D60682774E}"/>
    <cellStyle name="SAPBEXHLevel2X 3 5 5 2 4" xfId="27494" xr:uid="{87E00C63-3438-4C8B-A10E-DE53186E7458}"/>
    <cellStyle name="SAPBEXHLevel2X 3 5 5 2 4 2" xfId="37729" xr:uid="{61E8FCF9-9466-4D82-80CF-A7D78D8B6F0A}"/>
    <cellStyle name="SAPBEXHLevel2X 3 5 5 2 5" xfId="19298" xr:uid="{65FF4320-C2F4-418B-B922-E752B63C0FBE}"/>
    <cellStyle name="SAPBEXHLevel2X 3 5 5 2 6" xfId="31412" xr:uid="{BB034B05-77CA-47A1-AD2D-A24AB59BB19C}"/>
    <cellStyle name="SAPBEXHLevel2X 3 5 5 2 7" xfId="30855" xr:uid="{F51997FF-E13C-4E53-96E0-8FED5FF17E83}"/>
    <cellStyle name="SAPBEXHLevel2X 3 5 5 3" xfId="6356" xr:uid="{C63D630A-1D65-4B89-B4C2-8CDABB68C903}"/>
    <cellStyle name="SAPBEXHLevel2X 3 5 5 3 2" xfId="9524" xr:uid="{CF865EE1-6921-4E70-8287-8512E63BA9E2}"/>
    <cellStyle name="SAPBEXHLevel2X 3 5 5 3 2 2" xfId="20979" xr:uid="{A4D09D53-4107-422E-8D8D-621E44FB2BEC}"/>
    <cellStyle name="SAPBEXHLevel2X 3 5 5 3 2 3" xfId="33064" xr:uid="{27D03DB3-8A71-4067-A476-B117522C87B1}"/>
    <cellStyle name="SAPBEXHLevel2X 3 5 5 3 3" xfId="4154" xr:uid="{D00A8F1C-E1FF-4B22-92E3-59A542405AF4}"/>
    <cellStyle name="SAPBEXHLevel2X 3 5 5 3 3 2" xfId="15939" xr:uid="{D1E23B19-A18C-4325-B167-3DFA7C1DDF4C}"/>
    <cellStyle name="SAPBEXHLevel2X 3 5 5 3 3 3" xfId="28984" xr:uid="{A3666813-271D-467A-BF8C-DCC61D5520DF}"/>
    <cellStyle name="SAPBEXHLevel2X 3 5 5 3 4" xfId="26308" xr:uid="{5587F2CA-D5F3-428A-A33A-BE8A824D3F38}"/>
    <cellStyle name="SAPBEXHLevel2X 3 5 5 3 4 2" xfId="36888" xr:uid="{AB43FAE3-9F12-46AF-8DE1-6FACE362D920}"/>
    <cellStyle name="SAPBEXHLevel2X 3 5 5 3 5" xfId="18073" xr:uid="{987AFAC6-E4E1-4E97-89BB-17F0714C46A6}"/>
    <cellStyle name="SAPBEXHLevel2X 3 5 5 3 6" xfId="30445" xr:uid="{315D813C-5B63-4B5A-91BE-B22BBF3DBB5D}"/>
    <cellStyle name="SAPBEXHLevel2X 3 5 5 3 7" xfId="34997" xr:uid="{9C55036C-C954-452D-8F0B-81A61FEA6609}"/>
    <cellStyle name="SAPBEXHLevel2X 3 5 5 3 8" xfId="34860" xr:uid="{735B79D1-49B0-4296-9D5A-B58BF7088A82}"/>
    <cellStyle name="SAPBEXHLevel2X 3 5 5 4" xfId="5311" xr:uid="{7EA07DA9-BEC6-4614-9153-C8C899B9E220}"/>
    <cellStyle name="SAPBEXHLevel2X 3 5 5 4 2" xfId="17095" xr:uid="{84DDC0A4-0F4A-4450-9E4C-05CC6F670F6F}"/>
    <cellStyle name="SAPBEXHLevel2X 3 5 5 4 3" xfId="29678" xr:uid="{8D3C4B46-7352-4A6C-A420-2CEBEB18187E}"/>
    <cellStyle name="SAPBEXHLevel2X 3 5 5 5" xfId="8738" xr:uid="{87EA4318-784B-4D7D-8B98-EE3814968632}"/>
    <cellStyle name="SAPBEXHLevel2X 3 5 5 5 2" xfId="20193" xr:uid="{4CA4BF42-CA71-4455-A821-349C1C7760A2}"/>
    <cellStyle name="SAPBEXHLevel2X 3 5 5 5 3" xfId="32278" xr:uid="{C8D8BF8D-C034-4E47-9C12-A9406527E006}"/>
    <cellStyle name="SAPBEXHLevel2X 3 5 5 6" xfId="8651" xr:uid="{2812D0AE-B2EB-4028-8653-7148E94FFBB7}"/>
    <cellStyle name="SAPBEXHLevel2X 3 5 5 6 2" xfId="20106" xr:uid="{C2BD1193-AF2C-4B12-8F98-6D6B92CBBDFC}"/>
    <cellStyle name="SAPBEXHLevel2X 3 5 5 6 3" xfId="32191" xr:uid="{5E2F3584-3E43-44C7-B0E9-0F60076B993C}"/>
    <cellStyle name="SAPBEXHLevel2X 3 5 5 7" xfId="25370" xr:uid="{E1116C95-1030-4E95-B769-2B8DEF2F2B8C}"/>
    <cellStyle name="SAPBEXHLevel2X 3 5 5 7 2" xfId="36216" xr:uid="{278A77BC-14BC-4C34-A62D-C9EA7FECDA09}"/>
    <cellStyle name="SAPBEXHLevel2X 3 5 5 8" xfId="15212" xr:uid="{7DAD9EB7-C381-45A6-8659-A529448768B6}"/>
    <cellStyle name="SAPBEXHLevel2X 3 5 5 9" xfId="28595" xr:uid="{427E65E0-957A-46B2-81BC-7583674115DB}"/>
    <cellStyle name="SAPBEXHLevel2X 3 5 6" xfId="6097" xr:uid="{39FC2B10-43A5-41DB-B3F4-101D40FA20B3}"/>
    <cellStyle name="SAPBEXHLevel2X 3 5 6 2" xfId="7528" xr:uid="{0ACEE8FA-3D47-4AFA-80E3-3715C25B4A50}"/>
    <cellStyle name="SAPBEXHLevel2X 3 5 6 2 2" xfId="10839" xr:uid="{26E303AC-25BC-4845-A7B9-0D1D734A57FF}"/>
    <cellStyle name="SAPBEXHLevel2X 3 5 6 2 2 2" xfId="22294" xr:uid="{D7C40451-BD14-4316-BB06-2091FD8A5950}"/>
    <cellStyle name="SAPBEXHLevel2X 3 5 6 2 2 3" xfId="34378" xr:uid="{D22B2E43-31C1-4A39-A39C-F784CA2B89B4}"/>
    <cellStyle name="SAPBEXHLevel2X 3 5 6 2 3" xfId="12312" xr:uid="{285AAD5E-14BB-4B9B-9961-1F9430D9E5D6}"/>
    <cellStyle name="SAPBEXHLevel2X 3 5 6 2 3 2" xfId="23767" xr:uid="{97BBCA80-81B4-4F72-AE11-E37B49CE9BE8}"/>
    <cellStyle name="SAPBEXHLevel2X 3 5 6 2 3 3" xfId="35282" xr:uid="{B7F5EE1A-58E0-49AC-9AC7-8A61EF569249}"/>
    <cellStyle name="SAPBEXHLevel2X 3 5 6 2 4" xfId="27244" xr:uid="{2AA3FA94-629D-493C-8C46-7B13951BF6ED}"/>
    <cellStyle name="SAPBEXHLevel2X 3 5 6 2 4 2" xfId="37543" xr:uid="{0AF42022-2A17-4B37-AF44-68E9CB2DB7D5}"/>
    <cellStyle name="SAPBEXHLevel2X 3 5 6 2 5" xfId="19046" xr:uid="{3F19B5D1-B074-4E20-BAEA-1E01BAA4068A}"/>
    <cellStyle name="SAPBEXHLevel2X 3 5 6 2 6" xfId="31215" xr:uid="{623842D3-86C2-40DD-AF92-82E0F7479F5C}"/>
    <cellStyle name="SAPBEXHLevel2X 3 5 6 2 7" xfId="29888" xr:uid="{0D5AA4B5-2A4D-435F-A622-260F8EC51C0B}"/>
    <cellStyle name="SAPBEXHLevel2X 3 5 6 3" xfId="9313" xr:uid="{CF51E4B8-5838-44FF-B3C7-469C28C09EC4}"/>
    <cellStyle name="SAPBEXHLevel2X 3 5 6 3 2" xfId="20768" xr:uid="{66A67544-027E-4E86-8B1E-9CCB672C4E52}"/>
    <cellStyle name="SAPBEXHLevel2X 3 5 6 3 3" xfId="32853" xr:uid="{014B9848-FD18-437F-85E4-669B4A9F3F24}"/>
    <cellStyle name="SAPBEXHLevel2X 3 5 6 4" xfId="10019" xr:uid="{AA13EEA5-CBAE-47DF-BAD5-437D745061A5}"/>
    <cellStyle name="SAPBEXHLevel2X 3 5 6 4 2" xfId="21474" xr:uid="{6B83AB74-7E8E-4E8F-B7DC-551CEB409AC1}"/>
    <cellStyle name="SAPBEXHLevel2X 3 5 6 4 3" xfId="33558" xr:uid="{E89DB929-62BF-4937-954D-A092992527F8}"/>
    <cellStyle name="SAPBEXHLevel2X 3 5 6 5" xfId="26058" xr:uid="{3900B7F2-A2C1-4C2B-AD9F-5B69B8F93183}"/>
    <cellStyle name="SAPBEXHLevel2X 3 5 6 5 2" xfId="36701" xr:uid="{1B95D024-E8D0-4C51-8E9A-AD36306316AE}"/>
    <cellStyle name="SAPBEXHLevel2X 3 5 6 6" xfId="17819" xr:uid="{60FD3EF0-7C94-47B1-8C7A-E5DCFA923134}"/>
    <cellStyle name="SAPBEXHLevel2X 3 5 6 7" xfId="30245" xr:uid="{6F586BB3-9B9F-4289-B381-F2F317C445EE}"/>
    <cellStyle name="SAPBEXHLevel2X 3 5 6 8" xfId="13767" xr:uid="{51C760D1-0E13-4C9E-AA30-76D5F5DB892F}"/>
    <cellStyle name="SAPBEXHLevel2X 3 5 7" xfId="6746" xr:uid="{E947C809-D515-43EC-ADA9-64EA906F2BF5}"/>
    <cellStyle name="SAPBEXHLevel2X 3 5 7 2" xfId="10460" xr:uid="{E676FE05-E915-40DF-ABCD-4AB7598886CF}"/>
    <cellStyle name="SAPBEXHLevel2X 3 5 7 2 2" xfId="21915" xr:uid="{199708E5-E579-4827-AA5F-D3B054E7F3B8}"/>
    <cellStyle name="SAPBEXHLevel2X 3 5 7 2 3" xfId="33999" xr:uid="{F2CF3328-62B9-4D4C-BA4A-9445457F36C4}"/>
    <cellStyle name="SAPBEXHLevel2X 3 5 7 3" xfId="11641" xr:uid="{651C84A3-89CC-40B4-A649-E3ED6E058F23}"/>
    <cellStyle name="SAPBEXHLevel2X 3 5 7 3 2" xfId="23096" xr:uid="{96F3479E-C9BE-4262-AE84-EAD0648A3EC2}"/>
    <cellStyle name="SAPBEXHLevel2X 3 5 7 3 3" xfId="34826" xr:uid="{4AF961EE-CCCE-49FC-8C99-3C0F9EF1E259}"/>
    <cellStyle name="SAPBEXHLevel2X 3 5 7 4" xfId="26506" xr:uid="{35708944-FE68-4655-BB45-1035094CF8E2}"/>
    <cellStyle name="SAPBEXHLevel2X 3 5 7 4 2" xfId="37016" xr:uid="{FFE4AB39-90E2-4DDC-8BC7-90C53F579119}"/>
    <cellStyle name="SAPBEXHLevel2X 3 5 7 5" xfId="18333" xr:uid="{A73514FF-A5C5-43B0-90EE-B87E8FF17D54}"/>
    <cellStyle name="SAPBEXHLevel2X 3 5 7 6" xfId="30664" xr:uid="{9497A906-45BA-4389-91F8-1E9B67E66644}"/>
    <cellStyle name="SAPBEXHLevel2X 3 5 7 7" xfId="27736" xr:uid="{2B3B6181-CED6-4A4D-9198-5E70534123A9}"/>
    <cellStyle name="SAPBEXHLevel2X 3 5 8" xfId="5528" xr:uid="{965654B5-F1E6-4323-8D43-E77C5DFC0177}"/>
    <cellStyle name="SAPBEXHLevel2X 3 5 8 2" xfId="8859" xr:uid="{CA437097-284A-4473-9CF2-B7418A48BBB7}"/>
    <cellStyle name="SAPBEXHLevel2X 3 5 8 2 2" xfId="20314" xr:uid="{82BE1E62-8D48-497E-9E71-D3072B12C757}"/>
    <cellStyle name="SAPBEXHLevel2X 3 5 8 2 3" xfId="32399" xr:uid="{AA8A1563-5492-4D96-829A-DA36E165C3BF}"/>
    <cellStyle name="SAPBEXHLevel2X 3 5 8 3" xfId="8758" xr:uid="{8DEA17C3-B0D4-4FA3-8401-96F712C09F28}"/>
    <cellStyle name="SAPBEXHLevel2X 3 5 8 3 2" xfId="20213" xr:uid="{78F1857F-49C6-4408-827A-6FF72A807F35}"/>
    <cellStyle name="SAPBEXHLevel2X 3 5 8 3 3" xfId="32298" xr:uid="{D1286F13-B896-484B-8CE2-E2AB4F8A9C6D}"/>
    <cellStyle name="SAPBEXHLevel2X 3 5 8 4" xfId="25587" xr:uid="{4EC90306-B36F-434C-8C2E-B90F0D9518BB}"/>
    <cellStyle name="SAPBEXHLevel2X 3 5 8 4 2" xfId="36372" xr:uid="{85B859E7-04DE-4954-83B7-C9D080372B74}"/>
    <cellStyle name="SAPBEXHLevel2X 3 5 8 5" xfId="17312" xr:uid="{92CDB214-5238-485D-9C6F-F01975FDAF6D}"/>
    <cellStyle name="SAPBEXHLevel2X 3 5 8 6" xfId="29828" xr:uid="{C91C576B-7069-4085-A534-B85DF97616FE}"/>
    <cellStyle name="SAPBEXHLevel2X 3 5 8 7" xfId="30734" xr:uid="{E4816443-E87F-4B2C-A637-DC5922171219}"/>
    <cellStyle name="SAPBEXHLevel2X 3 5 8 8" xfId="30719" xr:uid="{2571E999-2528-410E-A48D-D4CB54EE2452}"/>
    <cellStyle name="SAPBEXHLevel2X 3 5 9" xfId="4248" xr:uid="{61638108-5D30-4B35-B906-177151592F43}"/>
    <cellStyle name="SAPBEXHLevel2X 3 5 9 2" xfId="16033" xr:uid="{F6E95C79-5F1A-4461-ACDC-0EC5196B8E82}"/>
    <cellStyle name="SAPBEXHLevel2X 3 5 9 3" xfId="29078" xr:uid="{E379C416-AD2F-46E5-9AF8-8C6462FF7A30}"/>
    <cellStyle name="SAPBEXHLevel2X 3 6" xfId="2315" xr:uid="{5F609C1B-2589-4FE6-8C34-F8D9AEA0D087}"/>
    <cellStyle name="SAPBEXHLevel2X 3 6 10" xfId="4012" xr:uid="{1B115377-712D-4CE2-A4B4-FCBF3C63F26A}"/>
    <cellStyle name="SAPBEXHLevel2X 3 6 10 2" xfId="15798" xr:uid="{FBBDF7EC-8D76-459B-AB6D-D9F23AEA7655}"/>
    <cellStyle name="SAPBEXHLevel2X 3 6 10 3" xfId="28843" xr:uid="{CDF83E03-8522-4DD8-A04A-B7BC86DA55F6}"/>
    <cellStyle name="SAPBEXHLevel2X 3 6 11" xfId="24332" xr:uid="{8EB4E24F-B7A1-42D4-BA69-721CC8289E0D}"/>
    <cellStyle name="SAPBEXHLevel2X 3 6 11 2" xfId="35637" xr:uid="{6267387B-866D-4E33-B733-CA32FD90D4E7}"/>
    <cellStyle name="SAPBEXHLevel2X 3 6 12" xfId="14147" xr:uid="{62E63CD3-5A45-453B-923B-31FA1C2614E0}"/>
    <cellStyle name="SAPBEXHLevel2X 3 6 13" xfId="28010" xr:uid="{AD07A15A-0B16-4DEA-BAD4-F213BFBC02D4}"/>
    <cellStyle name="SAPBEXHLevel2X 3 6 2" xfId="2914" xr:uid="{32AEAA7D-3036-48C8-8B4C-6F3A76C76C70}"/>
    <cellStyle name="SAPBEXHLevel2X 3 6 2 10" xfId="27750" xr:uid="{51D4EDD1-C8C5-43F1-879D-0385EDE9C8A9}"/>
    <cellStyle name="SAPBEXHLevel2X 3 6 2 2" xfId="7236" xr:uid="{4480E0E5-CE1B-47B8-8325-439D80A19A11}"/>
    <cellStyle name="SAPBEXHLevel2X 3 6 2 2 2" xfId="10639" xr:uid="{78FE4295-67BF-425B-A2D0-29AA1DE591D7}"/>
    <cellStyle name="SAPBEXHLevel2X 3 6 2 2 2 2" xfId="22094" xr:uid="{C7DB4FFE-C2A0-4226-8848-5AB60644977F}"/>
    <cellStyle name="SAPBEXHLevel2X 3 6 2 2 2 3" xfId="34178" xr:uid="{6357A228-A364-45C4-9E8D-651457561E64}"/>
    <cellStyle name="SAPBEXHLevel2X 3 6 2 2 3" xfId="12035" xr:uid="{ACE27174-82A4-41D0-BBB5-94085D58DA0C}"/>
    <cellStyle name="SAPBEXHLevel2X 3 6 2 2 3 2" xfId="23490" xr:uid="{F2F10897-A61E-4CA5-BF4F-AEFD495C6560}"/>
    <cellStyle name="SAPBEXHLevel2X 3 6 2 2 3 3" xfId="35076" xr:uid="{1E86BA2E-3815-4FB0-B5FB-B54F2726956E}"/>
    <cellStyle name="SAPBEXHLevel2X 3 6 2 2 4" xfId="26952" xr:uid="{4F57B610-D093-44D2-B459-7E8F0F7B734F}"/>
    <cellStyle name="SAPBEXHLevel2X 3 6 2 2 4 2" xfId="37323" xr:uid="{D97F8141-67A8-4047-9712-4EEDA7079CC2}"/>
    <cellStyle name="SAPBEXHLevel2X 3 6 2 2 5" xfId="18764" xr:uid="{E2F15B9C-0159-43E4-959B-364EA7442325}"/>
    <cellStyle name="SAPBEXHLevel2X 3 6 2 2 6" xfId="30995" xr:uid="{884A9651-CC0F-4E1F-A636-CE22938BE644}"/>
    <cellStyle name="SAPBEXHLevel2X 3 6 2 2 7" xfId="13984" xr:uid="{48BFE093-3F2E-47D1-A451-D088392C0AD7}"/>
    <cellStyle name="SAPBEXHLevel2X 3 6 2 3" xfId="5803" xr:uid="{AC7DE46B-1AB6-4DFB-BC2B-55FEEEA2A136}"/>
    <cellStyle name="SAPBEXHLevel2X 3 6 2 3 2" xfId="9065" xr:uid="{5B2F5929-8C57-4390-9873-BE18E9CE9F22}"/>
    <cellStyle name="SAPBEXHLevel2X 3 6 2 3 2 2" xfId="20520" xr:uid="{ACA272EE-A401-4B58-B6DE-D552E8CB11D5}"/>
    <cellStyle name="SAPBEXHLevel2X 3 6 2 3 2 3" xfId="32605" xr:uid="{4684F534-1163-4B75-95DA-73A1A2FC50DD}"/>
    <cellStyle name="SAPBEXHLevel2X 3 6 2 3 3" xfId="8412" xr:uid="{7E5DD00B-D842-432D-9EA7-1091A95FABAB}"/>
    <cellStyle name="SAPBEXHLevel2X 3 6 2 3 3 2" xfId="19867" xr:uid="{1FEE358C-91CC-433E-A8C9-3C54602CAC64}"/>
    <cellStyle name="SAPBEXHLevel2X 3 6 2 3 3 3" xfId="31952" xr:uid="{0DA04C1C-1399-44A5-AB69-FFD8161EE4D4}"/>
    <cellStyle name="SAPBEXHLevel2X 3 6 2 3 4" xfId="25781" xr:uid="{E61CA9A4-8FF0-48AB-A3B2-B9C2902492DD}"/>
    <cellStyle name="SAPBEXHLevel2X 3 6 2 3 4 2" xfId="36497" xr:uid="{31451FE0-1061-434D-8AC0-B4D49E5B7D31}"/>
    <cellStyle name="SAPBEXHLevel2X 3 6 2 3 5" xfId="17538" xr:uid="{8F4DFCA7-03AC-42B4-A87B-BA518142BCF5}"/>
    <cellStyle name="SAPBEXHLevel2X 3 6 2 3 6" xfId="30023" xr:uid="{440A7921-1C55-4855-9C43-5D95335F4A07}"/>
    <cellStyle name="SAPBEXHLevel2X 3 6 2 3 7" xfId="28122" xr:uid="{2F4FFB98-78EF-4B28-B337-8BDAD670C8D2}"/>
    <cellStyle name="SAPBEXHLevel2X 3 6 2 3 8" xfId="28766" xr:uid="{2A7940D7-EC23-487C-8A55-5DB9DDC12595}"/>
    <cellStyle name="SAPBEXHLevel2X 3 6 2 4" xfId="4807" xr:uid="{4B36696B-F5CB-414B-A509-583D6070B55A}"/>
    <cellStyle name="SAPBEXHLevel2X 3 6 2 4 2" xfId="16591" xr:uid="{E2055ACC-8061-4993-AC84-0282ACA68834}"/>
    <cellStyle name="SAPBEXHLevel2X 3 6 2 4 3" xfId="29298" xr:uid="{D6A2F8F7-2C60-4A2D-B4E2-58691A58F5F2}"/>
    <cellStyle name="SAPBEXHLevel2X 3 6 2 5" xfId="8311" xr:uid="{EED47CA0-E122-4724-9302-FAA2B1B4BBC8}"/>
    <cellStyle name="SAPBEXHLevel2X 3 6 2 5 2" xfId="19766" xr:uid="{0684C484-A23A-4E4B-89FB-5CF88F28772E}"/>
    <cellStyle name="SAPBEXHLevel2X 3 6 2 5 3" xfId="31851" xr:uid="{E1F17103-B28E-4C06-AD90-2BDC5ADD5A71}"/>
    <cellStyle name="SAPBEXHLevel2X 3 6 2 6" xfId="4046" xr:uid="{63B27CBF-69C1-4CAE-A94F-E006876C2E56}"/>
    <cellStyle name="SAPBEXHLevel2X 3 6 2 6 2" xfId="15831" xr:uid="{A77848E3-4732-489B-9B4E-4929858E0EFF}"/>
    <cellStyle name="SAPBEXHLevel2X 3 6 2 6 3" xfId="28876" xr:uid="{3F25AB04-08CD-44CE-AFEA-471784821D0E}"/>
    <cellStyle name="SAPBEXHLevel2X 3 6 2 7" xfId="24866" xr:uid="{4AA512CF-9C8A-4304-A31F-8ECBFE969779}"/>
    <cellStyle name="SAPBEXHLevel2X 3 6 2 7 2" xfId="35836" xr:uid="{4E4EE6C2-873B-4D11-8F93-E1E91B5EE17F}"/>
    <cellStyle name="SAPBEXHLevel2X 3 6 2 8" xfId="14707" xr:uid="{15F3FDAE-8D33-44E8-833F-ACC41889977D}"/>
    <cellStyle name="SAPBEXHLevel2X 3 6 2 9" xfId="28220" xr:uid="{8A328CE1-81BD-43D1-9EBB-80832D15D918}"/>
    <cellStyle name="SAPBEXHLevel2X 3 6 3" xfId="3183" xr:uid="{2B517948-C1F7-4CFE-B399-72F1AB62CA0F}"/>
    <cellStyle name="SAPBEXHLevel2X 3 6 3 10" xfId="30705" xr:uid="{CCA47101-3582-48AA-AEBC-D93341F8D3B8}"/>
    <cellStyle name="SAPBEXHLevel2X 3 6 3 2" xfId="7347" xr:uid="{D24C7F57-DE4F-453B-AF52-9B50222FBC53}"/>
    <cellStyle name="SAPBEXHLevel2X 3 6 3 2 2" xfId="10747" xr:uid="{E5A3262F-CD50-4736-8D4C-0AA1704FFD42}"/>
    <cellStyle name="SAPBEXHLevel2X 3 6 3 2 2 2" xfId="22202" xr:uid="{D1FA2351-44AB-4340-8AA1-749153D73FF7}"/>
    <cellStyle name="SAPBEXHLevel2X 3 6 3 2 2 3" xfId="34286" xr:uid="{8075BAF3-BA90-41BE-9D2B-33C6CB90D961}"/>
    <cellStyle name="SAPBEXHLevel2X 3 6 3 2 3" xfId="12131" xr:uid="{79F44C29-3D3B-429E-BA1B-725234F931D0}"/>
    <cellStyle name="SAPBEXHLevel2X 3 6 3 2 3 2" xfId="23586" xr:uid="{D27BC63B-D664-46A0-89BD-3C86B664738E}"/>
    <cellStyle name="SAPBEXHLevel2X 3 6 3 2 3 3" xfId="35170" xr:uid="{EB80EBE5-CBA3-4914-8E61-E42ED7005875}"/>
    <cellStyle name="SAPBEXHLevel2X 3 6 3 2 4" xfId="27063" xr:uid="{DE6DE295-801F-40CF-BBB6-A4D29CECAAD2}"/>
    <cellStyle name="SAPBEXHLevel2X 3 6 3 2 4 2" xfId="37432" xr:uid="{72EC3ECD-300E-4A86-8B1D-901218051E1B}"/>
    <cellStyle name="SAPBEXHLevel2X 3 6 3 2 5" xfId="18865" xr:uid="{D9415F66-5542-4D9B-9313-4A57C17E6988}"/>
    <cellStyle name="SAPBEXHLevel2X 3 6 3 2 6" xfId="31104" xr:uid="{F309943F-2EDE-4677-A1E3-29326EE51109}"/>
    <cellStyle name="SAPBEXHLevel2X 3 6 3 2 7" xfId="28713" xr:uid="{2A39979A-3B9B-4532-B7A1-68561CF24B26}"/>
    <cellStyle name="SAPBEXHLevel2X 3 6 3 3" xfId="5915" xr:uid="{4508CA04-66AB-49D9-846B-2D508A193CA6}"/>
    <cellStyle name="SAPBEXHLevel2X 3 6 3 3 2" xfId="9175" xr:uid="{27E1D106-0DFE-4CE7-BE23-C08F6F84EA94}"/>
    <cellStyle name="SAPBEXHLevel2X 3 6 3 3 2 2" xfId="20630" xr:uid="{4657E5EE-D805-478B-9FEE-1E474855874F}"/>
    <cellStyle name="SAPBEXHLevel2X 3 6 3 3 2 3" xfId="32715" xr:uid="{F218C720-6B57-4C43-B4F1-954FBE26ED9A}"/>
    <cellStyle name="SAPBEXHLevel2X 3 6 3 3 3" xfId="9231" xr:uid="{B9F59DB5-DE8A-42AE-B6BA-F08EF6363B6A}"/>
    <cellStyle name="SAPBEXHLevel2X 3 6 3 3 3 2" xfId="20686" xr:uid="{06477EFB-276A-4C78-B447-7891C78581FF}"/>
    <cellStyle name="SAPBEXHLevel2X 3 6 3 3 3 3" xfId="32771" xr:uid="{DF970A72-416F-4220-A4C8-97EB1C38675A}"/>
    <cellStyle name="SAPBEXHLevel2X 3 6 3 3 4" xfId="25877" xr:uid="{E31143A1-F013-4A12-B2AE-1A39BF9011EF}"/>
    <cellStyle name="SAPBEXHLevel2X 3 6 3 3 4 2" xfId="36592" xr:uid="{3ED39C0E-5FFF-4F01-A8D1-9CACFEC5BC10}"/>
    <cellStyle name="SAPBEXHLevel2X 3 6 3 3 5" xfId="17638" xr:uid="{A0FC0F90-9302-4951-B1B6-FD532C7D3C2E}"/>
    <cellStyle name="SAPBEXHLevel2X 3 6 3 3 6" xfId="30133" xr:uid="{F486FEB6-AE58-487F-A0A9-5409C76DE250}"/>
    <cellStyle name="SAPBEXHLevel2X 3 6 3 3 7" xfId="36644" xr:uid="{D3269002-3F17-4D2B-9C1B-6B87F90686CC}"/>
    <cellStyle name="SAPBEXHLevel2X 3 6 3 3 8" xfId="27762" xr:uid="{29827D6F-7EBE-4D06-950A-1274A6D2B9BA}"/>
    <cellStyle name="SAPBEXHLevel2X 3 6 3 4" xfId="5076" xr:uid="{B618C382-589E-4635-A8C6-C4752F6547DD}"/>
    <cellStyle name="SAPBEXHLevel2X 3 6 3 4 2" xfId="16860" xr:uid="{689064E2-B078-428C-933E-097FA6DF7C16}"/>
    <cellStyle name="SAPBEXHLevel2X 3 6 3 4 3" xfId="29508" xr:uid="{06AC2C36-B545-447D-8F27-D5DEDC60EFD4}"/>
    <cellStyle name="SAPBEXHLevel2X 3 6 3 5" xfId="8541" xr:uid="{1E31061F-5C44-470D-973A-55D8E2938E15}"/>
    <cellStyle name="SAPBEXHLevel2X 3 6 3 5 2" xfId="19996" xr:uid="{84CCB34A-2DD1-46C8-BAEC-606E260CFBDA}"/>
    <cellStyle name="SAPBEXHLevel2X 3 6 3 5 3" xfId="32081" xr:uid="{B6F17CA1-443D-402D-BDCA-FF39E9CDF677}"/>
    <cellStyle name="SAPBEXHLevel2X 3 6 3 6" xfId="8249" xr:uid="{81110CD3-999D-4925-BE83-55B0C5DA388E}"/>
    <cellStyle name="SAPBEXHLevel2X 3 6 3 6 2" xfId="19704" xr:uid="{4D1EFE51-4B3B-42C9-9640-177BF28BA6BD}"/>
    <cellStyle name="SAPBEXHLevel2X 3 6 3 6 3" xfId="31789" xr:uid="{4095C61D-751E-4CF4-AA26-7732992BB5F1}"/>
    <cellStyle name="SAPBEXHLevel2X 3 6 3 7" xfId="25135" xr:uid="{BFC3BE30-ABBE-4BAA-A710-161F32192678}"/>
    <cellStyle name="SAPBEXHLevel2X 3 6 3 7 2" xfId="36047" xr:uid="{4ACF952A-54A0-4C16-AFDF-9D0C70F92D60}"/>
    <cellStyle name="SAPBEXHLevel2X 3 6 3 8" xfId="14976" xr:uid="{4776A176-6C5A-4F2F-B529-F6838DA3F102}"/>
    <cellStyle name="SAPBEXHLevel2X 3 6 3 9" xfId="28424" xr:uid="{5E5CC77C-FF80-4272-B594-924C2932492B}"/>
    <cellStyle name="SAPBEXHLevel2X 3 6 4" xfId="2973" xr:uid="{E4E70D4B-69CF-44A2-A7B5-E13A3EEF2488}"/>
    <cellStyle name="SAPBEXHLevel2X 3 6 4 10" xfId="13891" xr:uid="{8C896DB2-6B0B-4DF6-9799-FAD417B07C1D}"/>
    <cellStyle name="SAPBEXHLevel2X 3 6 4 2" xfId="7604" xr:uid="{E64601DF-67CC-40F1-AAD5-77FE2D488D4A}"/>
    <cellStyle name="SAPBEXHLevel2X 3 6 4 2 2" xfId="10915" xr:uid="{65051C23-5895-430C-A6C2-A1FF5C29D28B}"/>
    <cellStyle name="SAPBEXHLevel2X 3 6 4 2 2 2" xfId="22370" xr:uid="{B82A9F03-B60B-4BE1-80AD-4FB4074DA293}"/>
    <cellStyle name="SAPBEXHLevel2X 3 6 4 2 2 3" xfId="34454" xr:uid="{04A177F4-077A-4EAF-A27B-B19BF09FBCC1}"/>
    <cellStyle name="SAPBEXHLevel2X 3 6 4 2 3" xfId="12388" xr:uid="{BDBCAF57-EE93-43DC-803E-3977F7C19BF0}"/>
    <cellStyle name="SAPBEXHLevel2X 3 6 4 2 3 2" xfId="23843" xr:uid="{DC1A0DA8-3E96-486E-B0DF-A420E8B6F8C4}"/>
    <cellStyle name="SAPBEXHLevel2X 3 6 4 2 3 3" xfId="35358" xr:uid="{4F60ED1C-B4F3-4EC3-B407-96A0FAD9B2CB}"/>
    <cellStyle name="SAPBEXHLevel2X 3 6 4 2 4" xfId="27320" xr:uid="{14CC06B1-379F-4281-91EF-053FC6140BDF}"/>
    <cellStyle name="SAPBEXHLevel2X 3 6 4 2 4 2" xfId="37619" xr:uid="{244FD817-446E-4BF6-9E8F-060C471D48D3}"/>
    <cellStyle name="SAPBEXHLevel2X 3 6 4 2 5" xfId="19122" xr:uid="{1EE0E815-4A2B-4CA9-A08D-F239C374CD8E}"/>
    <cellStyle name="SAPBEXHLevel2X 3 6 4 2 6" xfId="31291" xr:uid="{6D524841-B393-4910-90AF-983DAB7C407E}"/>
    <cellStyle name="SAPBEXHLevel2X 3 6 4 2 7" xfId="34641" xr:uid="{BC81C88F-4931-4CBA-B17A-AC091EDC620E}"/>
    <cellStyle name="SAPBEXHLevel2X 3 6 4 3" xfId="6173" xr:uid="{3671B40E-E66D-4D17-9B3A-049ACD990ABC}"/>
    <cellStyle name="SAPBEXHLevel2X 3 6 4 3 2" xfId="9389" xr:uid="{6FFA3BAC-97C1-44EB-BF6A-D43DCEE0272D}"/>
    <cellStyle name="SAPBEXHLevel2X 3 6 4 3 2 2" xfId="20844" xr:uid="{2A26EA86-8D8D-4EB6-AB63-EEEE56854645}"/>
    <cellStyle name="SAPBEXHLevel2X 3 6 4 3 2 3" xfId="32929" xr:uid="{D71E5079-DB53-4D7A-B82E-FD547974C4B0}"/>
    <cellStyle name="SAPBEXHLevel2X 3 6 4 3 3" xfId="10001" xr:uid="{A3F9B62A-0013-4266-81F4-69131B2746B9}"/>
    <cellStyle name="SAPBEXHLevel2X 3 6 4 3 3 2" xfId="21456" xr:uid="{8A86D402-0C5C-45CB-99F3-20F92CFF1C4D}"/>
    <cellStyle name="SAPBEXHLevel2X 3 6 4 3 3 3" xfId="33540" xr:uid="{9FF0BBDC-28FD-4E96-9483-AE0E57B0E4CB}"/>
    <cellStyle name="SAPBEXHLevel2X 3 6 4 3 4" xfId="26134" xr:uid="{4422BED0-24AD-45E0-875A-77A5522327BF}"/>
    <cellStyle name="SAPBEXHLevel2X 3 6 4 3 4 2" xfId="36777" xr:uid="{586E15DF-B051-4DFF-9B8D-97E6FC503200}"/>
    <cellStyle name="SAPBEXHLevel2X 3 6 4 3 5" xfId="17895" xr:uid="{EAA6A886-53D3-4FC1-95C1-AC3B93F89118}"/>
    <cellStyle name="SAPBEXHLevel2X 3 6 4 3 6" xfId="30321" xr:uid="{EC141D8F-DD02-4DC4-92C2-F922312EAB8D}"/>
    <cellStyle name="SAPBEXHLevel2X 3 6 4 3 7" xfId="28099" xr:uid="{C33D49F8-761F-4D39-A3D2-3210CDAA12A9}"/>
    <cellStyle name="SAPBEXHLevel2X 3 6 4 3 8" xfId="35220" xr:uid="{3774071C-A0E9-4476-BE10-66BEEE654896}"/>
    <cellStyle name="SAPBEXHLevel2X 3 6 4 4" xfId="4866" xr:uid="{EE76FDE9-7408-43A8-B878-B9B620E5BF2E}"/>
    <cellStyle name="SAPBEXHLevel2X 3 6 4 4 2" xfId="16650" xr:uid="{432039FB-AD88-499F-B1BD-83709DC3D766}"/>
    <cellStyle name="SAPBEXHLevel2X 3 6 4 4 3" xfId="29357" xr:uid="{11080B9B-4852-49F2-B640-C78F4806A5A8}"/>
    <cellStyle name="SAPBEXHLevel2X 3 6 4 5" xfId="8370" xr:uid="{9C50F5E7-B37A-4F4F-9386-31811189E516}"/>
    <cellStyle name="SAPBEXHLevel2X 3 6 4 5 2" xfId="19825" xr:uid="{274E2801-EF89-48C8-843C-AA9BF7713D57}"/>
    <cellStyle name="SAPBEXHLevel2X 3 6 4 5 3" xfId="31910" xr:uid="{EA31EC2C-815D-43CB-982D-EB97F22B1B1A}"/>
    <cellStyle name="SAPBEXHLevel2X 3 6 4 6" xfId="9835" xr:uid="{C11D5316-2424-4389-8553-4052955A16AA}"/>
    <cellStyle name="SAPBEXHLevel2X 3 6 4 6 2" xfId="21290" xr:uid="{84FDB0ED-B22B-4B94-91EC-FE7133F3EF39}"/>
    <cellStyle name="SAPBEXHLevel2X 3 6 4 6 3" xfId="33375" xr:uid="{44ECA156-296E-49C9-8DAD-C91F4AA44AF8}"/>
    <cellStyle name="SAPBEXHLevel2X 3 6 4 7" xfId="24925" xr:uid="{50C5BF4C-5A12-4C98-9440-993E610F4091}"/>
    <cellStyle name="SAPBEXHLevel2X 3 6 4 7 2" xfId="35895" xr:uid="{CCCA2320-7E77-4710-A0C0-F7E841A108C1}"/>
    <cellStyle name="SAPBEXHLevel2X 3 6 4 8" xfId="14766" xr:uid="{9ADDB269-A021-4A60-9076-10030EEFD6B6}"/>
    <cellStyle name="SAPBEXHLevel2X 3 6 4 9" xfId="28279" xr:uid="{2C02F339-9E52-4597-95E4-C31132E1A768}"/>
    <cellStyle name="SAPBEXHLevel2X 3 6 5" xfId="3392" xr:uid="{3E289650-9637-4AD5-956C-DCB0EDF0578F}"/>
    <cellStyle name="SAPBEXHLevel2X 3 6 5 10" xfId="27856" xr:uid="{9D8A02A0-564C-46FB-98CD-6C8BE2060045}"/>
    <cellStyle name="SAPBEXHLevel2X 3 6 5 2" xfId="7788" xr:uid="{784A7196-E4DF-4BF3-9C74-C3DB0F5FB55E}"/>
    <cellStyle name="SAPBEXHLevel2X 3 6 5 2 2" xfId="11002" xr:uid="{EE36D4E8-2D23-4E1A-A863-C0349BBDC216}"/>
    <cellStyle name="SAPBEXHLevel2X 3 6 5 2 2 2" xfId="22457" xr:uid="{F9C9F58F-0CF4-4AFE-A6A1-9487D8B567F0}"/>
    <cellStyle name="SAPBEXHLevel2X 3 6 5 2 2 3" xfId="34541" xr:uid="{15A5220C-6C07-4795-93B2-4EE53A8466F6}"/>
    <cellStyle name="SAPBEXHLevel2X 3 6 5 2 3" xfId="12563" xr:uid="{78A50948-0C5C-4BC9-BD8A-0BB241B0F161}"/>
    <cellStyle name="SAPBEXHLevel2X 3 6 5 2 3 2" xfId="24018" xr:uid="{3BD12FCD-15F1-4E45-919A-8C19AF60404F}"/>
    <cellStyle name="SAPBEXHLevel2X 3 6 5 2 3 3" xfId="35471" xr:uid="{9EB358CE-BCA7-4166-ABFD-18B028646332}"/>
    <cellStyle name="SAPBEXHLevel2X 3 6 5 2 4" xfId="27495" xr:uid="{78C19697-1E34-4E3B-A803-E99FB3B87A80}"/>
    <cellStyle name="SAPBEXHLevel2X 3 6 5 2 4 2" xfId="37730" xr:uid="{4666F382-91C3-4615-8A7D-604FAE40D2DC}"/>
    <cellStyle name="SAPBEXHLevel2X 3 6 5 2 5" xfId="19299" xr:uid="{4A40A691-6D8A-4BB8-8A77-C8045A68BF70}"/>
    <cellStyle name="SAPBEXHLevel2X 3 6 5 2 6" xfId="31413" xr:uid="{87D159EA-8E7F-45F4-9BE7-7FB3577D20D1}"/>
    <cellStyle name="SAPBEXHLevel2X 3 6 5 2 7" xfId="28110" xr:uid="{59823E8A-74FF-45DD-9959-9017340B944E}"/>
    <cellStyle name="SAPBEXHLevel2X 3 6 5 3" xfId="6357" xr:uid="{81AB7B21-F7F6-42B3-90CB-B247057400DB}"/>
    <cellStyle name="SAPBEXHLevel2X 3 6 5 3 2" xfId="9525" xr:uid="{4F6D51A5-6DF5-4DB2-9738-BE8FF288C061}"/>
    <cellStyle name="SAPBEXHLevel2X 3 6 5 3 2 2" xfId="20980" xr:uid="{9A8B5C75-42D9-40D8-AC83-F622C333CA1E}"/>
    <cellStyle name="SAPBEXHLevel2X 3 6 5 3 2 3" xfId="33065" xr:uid="{7E9768BA-D72E-4563-83F0-7B928DBF7B3D}"/>
    <cellStyle name="SAPBEXHLevel2X 3 6 5 3 3" xfId="4155" xr:uid="{E04AED86-398D-4997-9513-EABAD0B6F0E5}"/>
    <cellStyle name="SAPBEXHLevel2X 3 6 5 3 3 2" xfId="15940" xr:uid="{AB45798A-88EE-43D2-9B21-F1936A3AF837}"/>
    <cellStyle name="SAPBEXHLevel2X 3 6 5 3 3 3" xfId="28985" xr:uid="{C3D4E19A-8B47-4C67-8055-FC3F47564B90}"/>
    <cellStyle name="SAPBEXHLevel2X 3 6 5 3 4" xfId="26309" xr:uid="{95B9AC6B-B168-4048-9C80-8C029E617A0D}"/>
    <cellStyle name="SAPBEXHLevel2X 3 6 5 3 4 2" xfId="36889" xr:uid="{50DD5C99-FFA7-4D5D-A064-97456CCDBF83}"/>
    <cellStyle name="SAPBEXHLevel2X 3 6 5 3 5" xfId="18074" xr:uid="{F0FB6C34-E835-4148-8D56-DC3C75273DAB}"/>
    <cellStyle name="SAPBEXHLevel2X 3 6 5 3 6" xfId="30446" xr:uid="{4CD8F031-7582-4D96-88A0-9DB7B97E4822}"/>
    <cellStyle name="SAPBEXHLevel2X 3 6 5 3 7" xfId="29191" xr:uid="{36998634-6BE4-4341-8EEF-9B52B927520E}"/>
    <cellStyle name="SAPBEXHLevel2X 3 6 5 3 8" xfId="18118" xr:uid="{D3FCCEA8-88DE-4B7A-B81F-0CBFB75C66B6}"/>
    <cellStyle name="SAPBEXHLevel2X 3 6 5 4" xfId="5282" xr:uid="{B88C8FF3-AE2B-44A3-AE35-F5EC17EC6D5D}"/>
    <cellStyle name="SAPBEXHLevel2X 3 6 5 4 2" xfId="17066" xr:uid="{AA27DB46-30A5-4BFE-AB85-78CED3B16AA1}"/>
    <cellStyle name="SAPBEXHLevel2X 3 6 5 4 3" xfId="29649" xr:uid="{5B7B0817-1CC9-41EF-A59C-A94043352B3D}"/>
    <cellStyle name="SAPBEXHLevel2X 3 6 5 5" xfId="8709" xr:uid="{5D0F2277-F7DF-41A7-8C1E-4FC6251CBA65}"/>
    <cellStyle name="SAPBEXHLevel2X 3 6 5 5 2" xfId="20164" xr:uid="{CB9D696F-D9ED-40D4-8A7E-8BC74795267A}"/>
    <cellStyle name="SAPBEXHLevel2X 3 6 5 5 3" xfId="32249" xr:uid="{F5E3230F-23FF-4139-B705-1ED9999526EC}"/>
    <cellStyle name="SAPBEXHLevel2X 3 6 5 6" xfId="8043" xr:uid="{0FAB6C88-27F6-4FB1-A39E-3CE0A3CCBC06}"/>
    <cellStyle name="SAPBEXHLevel2X 3 6 5 6 2" xfId="19498" xr:uid="{0DE87810-AE90-4569-BEE8-146DE5A41DFF}"/>
    <cellStyle name="SAPBEXHLevel2X 3 6 5 6 3" xfId="31583" xr:uid="{2098918C-351E-4698-B0B7-1A0912B406A1}"/>
    <cellStyle name="SAPBEXHLevel2X 3 6 5 7" xfId="25341" xr:uid="{1C8B11DB-BC95-490C-9D9D-926B2970F3DE}"/>
    <cellStyle name="SAPBEXHLevel2X 3 6 5 7 2" xfId="36187" xr:uid="{331AC8CC-5568-4EBF-9535-347B1486CEA3}"/>
    <cellStyle name="SAPBEXHLevel2X 3 6 5 8" xfId="15183" xr:uid="{C315C2B0-43C3-4839-8A92-1FEDF51B24C4}"/>
    <cellStyle name="SAPBEXHLevel2X 3 6 5 9" xfId="28566" xr:uid="{1D675C94-A32B-48A0-B212-7210ECFBD740}"/>
    <cellStyle name="SAPBEXHLevel2X 3 6 6" xfId="6098" xr:uid="{6E62AEFC-6FEE-44C0-8478-AD6DB38B4B56}"/>
    <cellStyle name="SAPBEXHLevel2X 3 6 6 2" xfId="7529" xr:uid="{A0D2B0B8-6D62-45FF-AA03-CB93A47C96FD}"/>
    <cellStyle name="SAPBEXHLevel2X 3 6 6 2 2" xfId="10840" xr:uid="{0A7A68CA-B73B-41E9-B687-D11238F28F30}"/>
    <cellStyle name="SAPBEXHLevel2X 3 6 6 2 2 2" xfId="22295" xr:uid="{9C5C25CA-A8DC-4EAD-A083-A5EF81538DCD}"/>
    <cellStyle name="SAPBEXHLevel2X 3 6 6 2 2 3" xfId="34379" xr:uid="{80ED8105-3C11-4749-B41A-B0474293E58D}"/>
    <cellStyle name="SAPBEXHLevel2X 3 6 6 2 3" xfId="12313" xr:uid="{9407F5B4-2641-46E7-B668-BDD916F7A020}"/>
    <cellStyle name="SAPBEXHLevel2X 3 6 6 2 3 2" xfId="23768" xr:uid="{973A6916-F616-4873-9411-51D005D09423}"/>
    <cellStyle name="SAPBEXHLevel2X 3 6 6 2 3 3" xfId="35283" xr:uid="{D0D54EB6-355E-4783-A802-8718AE3C9F33}"/>
    <cellStyle name="SAPBEXHLevel2X 3 6 6 2 4" xfId="27245" xr:uid="{DA0C5A72-2AAF-48AE-98F2-F73BF7A3DEF4}"/>
    <cellStyle name="SAPBEXHLevel2X 3 6 6 2 4 2" xfId="37544" xr:uid="{D6C3A73A-2D8D-4AE3-90A6-063614D58976}"/>
    <cellStyle name="SAPBEXHLevel2X 3 6 6 2 5" xfId="19047" xr:uid="{77DB2C48-B5BF-44B3-8A1C-586D2E6AD080}"/>
    <cellStyle name="SAPBEXHLevel2X 3 6 6 2 6" xfId="31216" xr:uid="{3EF55FB5-F3B8-43FA-BE3E-EE935A85B9D2}"/>
    <cellStyle name="SAPBEXHLevel2X 3 6 6 2 7" xfId="36132" xr:uid="{B3979733-92A3-4FEA-B928-5E86BB07CAFD}"/>
    <cellStyle name="SAPBEXHLevel2X 3 6 6 3" xfId="9314" xr:uid="{23343C96-B657-4D8C-AD5C-AC7F3E39B25E}"/>
    <cellStyle name="SAPBEXHLevel2X 3 6 6 3 2" xfId="20769" xr:uid="{D5EAC959-2510-4AD7-8A88-9DA3F4C7615E}"/>
    <cellStyle name="SAPBEXHLevel2X 3 6 6 3 3" xfId="32854" xr:uid="{062979E5-C2E2-401B-8481-8E6C5BE55E92}"/>
    <cellStyle name="SAPBEXHLevel2X 3 6 6 4" xfId="8171" xr:uid="{40FB7C0D-5D33-4F3B-A572-1A62B13C669C}"/>
    <cellStyle name="SAPBEXHLevel2X 3 6 6 4 2" xfId="19626" xr:uid="{7C3104CF-87F6-4B93-B5B7-9BB4C1B1443C}"/>
    <cellStyle name="SAPBEXHLevel2X 3 6 6 4 3" xfId="31711" xr:uid="{315A8094-A181-41D6-BA19-7FC9FB435089}"/>
    <cellStyle name="SAPBEXHLevel2X 3 6 6 5" xfId="26059" xr:uid="{31515A48-27D4-4080-93AC-805D25D6FC14}"/>
    <cellStyle name="SAPBEXHLevel2X 3 6 6 5 2" xfId="36702" xr:uid="{F5E14594-8CB9-4C1D-8B61-341F35A95889}"/>
    <cellStyle name="SAPBEXHLevel2X 3 6 6 6" xfId="17820" xr:uid="{06A2FD4E-D915-4BD7-96F4-784D5E0298BD}"/>
    <cellStyle name="SAPBEXHLevel2X 3 6 6 7" xfId="30246" xr:uid="{444ED628-5832-4BA2-A708-465DB61E5CA6}"/>
    <cellStyle name="SAPBEXHLevel2X 3 6 6 8" xfId="27765" xr:uid="{7C8603EB-EEC4-476D-BB7B-A40B42719513}"/>
    <cellStyle name="SAPBEXHLevel2X 3 6 7" xfId="6747" xr:uid="{87EE4102-1058-48D9-8EAF-BE498F01D303}"/>
    <cellStyle name="SAPBEXHLevel2X 3 6 7 2" xfId="10461" xr:uid="{174084A3-9066-4BAD-994C-23CDB58889EC}"/>
    <cellStyle name="SAPBEXHLevel2X 3 6 7 2 2" xfId="21916" xr:uid="{6B2623E0-EA5F-4205-A8A6-E6967B4ED4FF}"/>
    <cellStyle name="SAPBEXHLevel2X 3 6 7 2 3" xfId="34000" xr:uid="{777FC2BA-DFB8-4056-9A21-649746F2C37D}"/>
    <cellStyle name="SAPBEXHLevel2X 3 6 7 3" xfId="11642" xr:uid="{6A7919FA-3F49-4B6F-B5D8-EE1774548927}"/>
    <cellStyle name="SAPBEXHLevel2X 3 6 7 3 2" xfId="23097" xr:uid="{2AAAA74F-E42D-43E8-A79C-4F3B7663F642}"/>
    <cellStyle name="SAPBEXHLevel2X 3 6 7 3 3" xfId="34827" xr:uid="{A4B573FC-DE2E-4FA0-BD4B-B3A54A03E3C8}"/>
    <cellStyle name="SAPBEXHLevel2X 3 6 7 4" xfId="26507" xr:uid="{799B5666-68B9-459D-8779-F32FD44B5C41}"/>
    <cellStyle name="SAPBEXHLevel2X 3 6 7 4 2" xfId="37017" xr:uid="{B4B4B115-1106-44D6-A466-3D1004AA5A3B}"/>
    <cellStyle name="SAPBEXHLevel2X 3 6 7 5" xfId="18334" xr:uid="{D82679BB-8546-4EDA-87CB-38B2EE541E31}"/>
    <cellStyle name="SAPBEXHLevel2X 3 6 7 6" xfId="30665" xr:uid="{CEA84291-F17F-4292-8233-6F4122D3270D}"/>
    <cellStyle name="SAPBEXHLevel2X 3 6 7 7" xfId="29196" xr:uid="{E78FAA0E-2D10-4372-BE01-D222DF5B7800}"/>
    <cellStyle name="SAPBEXHLevel2X 3 6 8" xfId="5529" xr:uid="{A67C87BE-BAC6-4D15-BE37-5515657CA7F2}"/>
    <cellStyle name="SAPBEXHLevel2X 3 6 8 2" xfId="8860" xr:uid="{1F7E9470-E39F-4ADE-A6A2-012819E84A8A}"/>
    <cellStyle name="SAPBEXHLevel2X 3 6 8 2 2" xfId="20315" xr:uid="{9578237D-82AF-4478-934B-C7936D325FE8}"/>
    <cellStyle name="SAPBEXHLevel2X 3 6 8 2 3" xfId="32400" xr:uid="{729E94C6-45A0-4F08-99F5-DF548FF4584C}"/>
    <cellStyle name="SAPBEXHLevel2X 3 6 8 3" xfId="8403" xr:uid="{D00FB2BB-17E8-4921-B559-FFDB96CE96B9}"/>
    <cellStyle name="SAPBEXHLevel2X 3 6 8 3 2" xfId="19858" xr:uid="{025A6E68-D6E0-43AF-AC8C-D97C68AFE4E3}"/>
    <cellStyle name="SAPBEXHLevel2X 3 6 8 3 3" xfId="31943" xr:uid="{B26730E3-0C8B-4DE4-B2BE-925754A3C755}"/>
    <cellStyle name="SAPBEXHLevel2X 3 6 8 4" xfId="25588" xr:uid="{DBB7D896-37E6-4CAB-92F7-28A9420CCA4D}"/>
    <cellStyle name="SAPBEXHLevel2X 3 6 8 4 2" xfId="36373" xr:uid="{58D8310A-E9C6-4298-B971-FB1E630F2BF1}"/>
    <cellStyle name="SAPBEXHLevel2X 3 6 8 5" xfId="17313" xr:uid="{92D2BDB3-953B-4C02-9DB1-4B4CC1DA2614}"/>
    <cellStyle name="SAPBEXHLevel2X 3 6 8 6" xfId="29829" xr:uid="{CD2C12AA-FA92-4C97-9254-24B932141D0B}"/>
    <cellStyle name="SAPBEXHLevel2X 3 6 8 7" xfId="28330" xr:uid="{0D0C68E5-E083-444E-92D3-B7B8637C76F0}"/>
    <cellStyle name="SAPBEXHLevel2X 3 6 8 8" xfId="13749" xr:uid="{9188D753-7A95-477F-9D15-7A17DF4B18A4}"/>
    <cellStyle name="SAPBEXHLevel2X 3 6 9" xfId="4249" xr:uid="{0CACE8D1-C7CD-4266-A277-4CB514FA9623}"/>
    <cellStyle name="SAPBEXHLevel2X 3 6 9 2" xfId="16034" xr:uid="{2888D646-049F-4887-BDF6-EDC1ECA7C67C}"/>
    <cellStyle name="SAPBEXHLevel2X 3 6 9 3" xfId="29079" xr:uid="{B5D5B411-857A-4674-82AC-62722F31949A}"/>
    <cellStyle name="SAPBEXHLevel2X 3 7" xfId="2316" xr:uid="{A4F232B7-5C01-479A-A065-8777BC3F936D}"/>
    <cellStyle name="SAPBEXHLevel2X 3 7 10" xfId="4013" xr:uid="{23EDA9F7-13B8-4D6F-88DF-8A3F89E80D94}"/>
    <cellStyle name="SAPBEXHLevel2X 3 7 10 2" xfId="15799" xr:uid="{40B811D8-6CDF-4F5A-9689-DAB9DDE1408B}"/>
    <cellStyle name="SAPBEXHLevel2X 3 7 10 3" xfId="28844" xr:uid="{AE3CE42B-78EA-42DB-85CA-3969FA7DB7E0}"/>
    <cellStyle name="SAPBEXHLevel2X 3 7 11" xfId="24333" xr:uid="{48F164C7-EEAF-4C30-8C81-9E25DE61E1CB}"/>
    <cellStyle name="SAPBEXHLevel2X 3 7 11 2" xfId="35638" xr:uid="{DC508C31-0FD8-42C3-8919-AB0324852FCC}"/>
    <cellStyle name="SAPBEXHLevel2X 3 7 12" xfId="14148" xr:uid="{0DBE2528-5B77-42C8-8864-7001B418E262}"/>
    <cellStyle name="SAPBEXHLevel2X 3 7 13" xfId="28011" xr:uid="{6270C96E-C774-4665-8208-42EE91564E1E}"/>
    <cellStyle name="SAPBEXHLevel2X 3 7 2" xfId="2913" xr:uid="{1838332A-CDB7-4AD0-865C-7C3B72CD3443}"/>
    <cellStyle name="SAPBEXHLevel2X 3 7 2 10" xfId="34644" xr:uid="{676FE74D-A7ED-4F31-9C67-D021F799BCC8}"/>
    <cellStyle name="SAPBEXHLevel2X 3 7 2 2" xfId="7237" xr:uid="{DB246516-9159-46F7-9B58-8DCF7F4A025B}"/>
    <cellStyle name="SAPBEXHLevel2X 3 7 2 2 2" xfId="10640" xr:uid="{85AF9EC2-387A-4346-AD69-DA0F8E7F421D}"/>
    <cellStyle name="SAPBEXHLevel2X 3 7 2 2 2 2" xfId="22095" xr:uid="{1A6C3423-7041-4749-A31B-85DCF17456FD}"/>
    <cellStyle name="SAPBEXHLevel2X 3 7 2 2 2 3" xfId="34179" xr:uid="{1B2B36DA-F61D-4F22-BF2A-95CC726D142D}"/>
    <cellStyle name="SAPBEXHLevel2X 3 7 2 2 3" xfId="12036" xr:uid="{C35BABF5-7C91-4A54-A338-E2A9562E47DA}"/>
    <cellStyle name="SAPBEXHLevel2X 3 7 2 2 3 2" xfId="23491" xr:uid="{ADD0574C-D818-4812-A6EC-141BC2E7E16D}"/>
    <cellStyle name="SAPBEXHLevel2X 3 7 2 2 3 3" xfId="35077" xr:uid="{659B36C5-72FB-4C0F-8130-BE7642658318}"/>
    <cellStyle name="SAPBEXHLevel2X 3 7 2 2 4" xfId="26953" xr:uid="{4EC170A2-3D43-4D18-9DA6-27E336142AF3}"/>
    <cellStyle name="SAPBEXHLevel2X 3 7 2 2 4 2" xfId="37324" xr:uid="{7E968787-56A9-442B-A036-CBE6A0E830D2}"/>
    <cellStyle name="SAPBEXHLevel2X 3 7 2 2 5" xfId="18765" xr:uid="{80B6BFF6-5995-44E4-A1E0-B204D1741A2A}"/>
    <cellStyle name="SAPBEXHLevel2X 3 7 2 2 6" xfId="30996" xr:uid="{FD25AF90-5B70-4A95-909E-0A901963098B}"/>
    <cellStyle name="SAPBEXHLevel2X 3 7 2 2 7" xfId="34722" xr:uid="{84988FC2-1DCC-40E3-82A2-164394B00F2D}"/>
    <cellStyle name="SAPBEXHLevel2X 3 7 2 3" xfId="5804" xr:uid="{C43EA8EC-317A-4253-9133-BF5FEBDAE7FC}"/>
    <cellStyle name="SAPBEXHLevel2X 3 7 2 3 2" xfId="9066" xr:uid="{460EAC1E-B8D4-41F3-B939-E64B50B2FE1B}"/>
    <cellStyle name="SAPBEXHLevel2X 3 7 2 3 2 2" xfId="20521" xr:uid="{DB886CC6-4981-4EA3-8F50-07A24C5060BE}"/>
    <cellStyle name="SAPBEXHLevel2X 3 7 2 3 2 3" xfId="32606" xr:uid="{452047B3-DD8D-4198-8FCC-F4B99547861D}"/>
    <cellStyle name="SAPBEXHLevel2X 3 7 2 3 3" xfId="9661" xr:uid="{E2FC38F6-48C4-4DFC-907B-C732C40C38F0}"/>
    <cellStyle name="SAPBEXHLevel2X 3 7 2 3 3 2" xfId="21116" xr:uid="{28605F40-4211-4BD5-98BD-C593ADBF8D8E}"/>
    <cellStyle name="SAPBEXHLevel2X 3 7 2 3 3 3" xfId="33201" xr:uid="{D90A8F9E-F251-45EA-98EA-CE2DF2A61103}"/>
    <cellStyle name="SAPBEXHLevel2X 3 7 2 3 4" xfId="25782" xr:uid="{3C53DBF6-50C1-4352-B7B7-402BE07EC7DD}"/>
    <cellStyle name="SAPBEXHLevel2X 3 7 2 3 4 2" xfId="36498" xr:uid="{6BCE65CD-1D2F-4E52-AB94-EB0D1C8F0201}"/>
    <cellStyle name="SAPBEXHLevel2X 3 7 2 3 5" xfId="17539" xr:uid="{D7190A46-1692-4319-BB65-6B9DAAEDBADF}"/>
    <cellStyle name="SAPBEXHLevel2X 3 7 2 3 6" xfId="30024" xr:uid="{D4AA79D5-AED5-412C-98AE-AD95C2399E7F}"/>
    <cellStyle name="SAPBEXHLevel2X 3 7 2 3 7" xfId="35778" xr:uid="{E2DD30B1-BEC9-4DE3-9583-C4FDEC8CA351}"/>
    <cellStyle name="SAPBEXHLevel2X 3 7 2 3 8" xfId="13707" xr:uid="{98E74E65-37DD-4D17-86AA-C99A27412E97}"/>
    <cellStyle name="SAPBEXHLevel2X 3 7 2 4" xfId="4806" xr:uid="{67B33A71-7E7C-4F7C-9AFD-88B36BB9E8B9}"/>
    <cellStyle name="SAPBEXHLevel2X 3 7 2 4 2" xfId="16590" xr:uid="{D7E35687-AFC4-43F8-AEE5-B169311E82F3}"/>
    <cellStyle name="SAPBEXHLevel2X 3 7 2 4 3" xfId="29297" xr:uid="{6F5F1469-C7DA-47E6-A6E8-143DB76770EC}"/>
    <cellStyle name="SAPBEXHLevel2X 3 7 2 5" xfId="8310" xr:uid="{15550CD1-0D31-43A3-8AB5-BBD4C4409FFD}"/>
    <cellStyle name="SAPBEXHLevel2X 3 7 2 5 2" xfId="19765" xr:uid="{CBC7887A-A3AC-4213-A856-C91EE82C359B}"/>
    <cellStyle name="SAPBEXHLevel2X 3 7 2 5 3" xfId="31850" xr:uid="{0733C74D-621C-4858-91B4-DDF5C3EE6EA8}"/>
    <cellStyle name="SAPBEXHLevel2X 3 7 2 6" xfId="8062" xr:uid="{06971B65-D7ED-4C1F-A3D6-A931DD489D76}"/>
    <cellStyle name="SAPBEXHLevel2X 3 7 2 6 2" xfId="19517" xr:uid="{C6CF04C3-3965-4494-A3F8-FD0337338E3D}"/>
    <cellStyle name="SAPBEXHLevel2X 3 7 2 6 3" xfId="31602" xr:uid="{9F67BF83-20A1-4830-A874-ADDCC04A18ED}"/>
    <cellStyle name="SAPBEXHLevel2X 3 7 2 7" xfId="24865" xr:uid="{599598CF-7D06-46C4-9F97-467D5500B19E}"/>
    <cellStyle name="SAPBEXHLevel2X 3 7 2 7 2" xfId="35835" xr:uid="{3D831804-0215-4D35-8C8A-931ECA99A9E0}"/>
    <cellStyle name="SAPBEXHLevel2X 3 7 2 8" xfId="14706" xr:uid="{C914D64F-2ECF-402E-91C9-63823A283961}"/>
    <cellStyle name="SAPBEXHLevel2X 3 7 2 9" xfId="28219" xr:uid="{2941FEC5-8983-43EF-9274-9E44D717AD6A}"/>
    <cellStyle name="SAPBEXHLevel2X 3 7 3" xfId="3184" xr:uid="{92C71525-F62A-42BC-B763-FB1A9EB5A6AE}"/>
    <cellStyle name="SAPBEXHLevel2X 3 7 3 10" xfId="37040" xr:uid="{F79E165F-8CDF-4BF9-87DF-C06C2A589BC8}"/>
    <cellStyle name="SAPBEXHLevel2X 3 7 3 2" xfId="7348" xr:uid="{8A1EEA23-5397-486A-A6E8-32D580F649A5}"/>
    <cellStyle name="SAPBEXHLevel2X 3 7 3 2 2" xfId="10748" xr:uid="{A43C45FB-65CA-4446-84D6-2CCDA19CAB3A}"/>
    <cellStyle name="SAPBEXHLevel2X 3 7 3 2 2 2" xfId="22203" xr:uid="{3AEFA9FE-2E85-48DC-9F2D-F0A4FBE87A2F}"/>
    <cellStyle name="SAPBEXHLevel2X 3 7 3 2 2 3" xfId="34287" xr:uid="{1AD7C241-D26A-4ED8-986B-0021098BB53C}"/>
    <cellStyle name="SAPBEXHLevel2X 3 7 3 2 3" xfId="12132" xr:uid="{71EC83D2-7D70-4095-9E48-E1042FFCBAF7}"/>
    <cellStyle name="SAPBEXHLevel2X 3 7 3 2 3 2" xfId="23587" xr:uid="{6D2E3CB2-C2AA-4154-AD17-639B0BF12389}"/>
    <cellStyle name="SAPBEXHLevel2X 3 7 3 2 3 3" xfId="35171" xr:uid="{AF328392-C9C5-4008-996E-E57990E1E446}"/>
    <cellStyle name="SAPBEXHLevel2X 3 7 3 2 4" xfId="27064" xr:uid="{4874FFF1-2136-4DC2-9A7C-08D3B1F59EBC}"/>
    <cellStyle name="SAPBEXHLevel2X 3 7 3 2 4 2" xfId="37433" xr:uid="{C66D2B83-998D-4713-A50B-A0CF1852604A}"/>
    <cellStyle name="SAPBEXHLevel2X 3 7 3 2 5" xfId="18866" xr:uid="{FDF5FDC7-CEE6-4298-A838-E832A69BD6AC}"/>
    <cellStyle name="SAPBEXHLevel2X 3 7 3 2 6" xfId="31105" xr:uid="{26491BB5-F8C0-41B2-984A-A4FC31591611}"/>
    <cellStyle name="SAPBEXHLevel2X 3 7 3 2 7" xfId="18797" xr:uid="{3DDE57D5-C472-430B-B0F8-96ED82350BA9}"/>
    <cellStyle name="SAPBEXHLevel2X 3 7 3 3" xfId="5916" xr:uid="{203B69FA-C300-4BD4-A03D-FE83670E5915}"/>
    <cellStyle name="SAPBEXHLevel2X 3 7 3 3 2" xfId="9176" xr:uid="{8F175B44-3FF1-4D63-BCA4-BA6B43A3D0AC}"/>
    <cellStyle name="SAPBEXHLevel2X 3 7 3 3 2 2" xfId="20631" xr:uid="{D41E3B41-9F76-41A1-9645-CAB52E78764A}"/>
    <cellStyle name="SAPBEXHLevel2X 3 7 3 3 2 3" xfId="32716" xr:uid="{C9B6BD33-41F3-4887-ADFD-33394EA66E9A}"/>
    <cellStyle name="SAPBEXHLevel2X 3 7 3 3 3" xfId="10025" xr:uid="{1D0FDB3B-64D3-43A7-8D45-832CACD0B858}"/>
    <cellStyle name="SAPBEXHLevel2X 3 7 3 3 3 2" xfId="21480" xr:uid="{3F6D9359-E957-4B12-97DE-0C7D6754FB27}"/>
    <cellStyle name="SAPBEXHLevel2X 3 7 3 3 3 3" xfId="33564" xr:uid="{FB4993F9-1E52-4CF3-8CDD-1BD40F34EFAD}"/>
    <cellStyle name="SAPBEXHLevel2X 3 7 3 3 4" xfId="25878" xr:uid="{BA527DC3-0016-4B90-B312-EFED07D92F1C}"/>
    <cellStyle name="SAPBEXHLevel2X 3 7 3 3 4 2" xfId="36593" xr:uid="{7869AC3A-C43F-4E0D-9301-358F670F0154}"/>
    <cellStyle name="SAPBEXHLevel2X 3 7 3 3 5" xfId="17639" xr:uid="{D947C99B-6AA9-4959-ACC8-09680CEF9F78}"/>
    <cellStyle name="SAPBEXHLevel2X 3 7 3 3 6" xfId="30134" xr:uid="{E5DA222A-1A12-4E91-B900-8DCC4069E559}"/>
    <cellStyle name="SAPBEXHLevel2X 3 7 3 3 7" xfId="30189" xr:uid="{EB705E84-823E-4DE6-A300-014100537F6D}"/>
    <cellStyle name="SAPBEXHLevel2X 3 7 3 3 8" xfId="35004" xr:uid="{3D69FE54-3E7D-4011-A943-2F71BAC2D77A}"/>
    <cellStyle name="SAPBEXHLevel2X 3 7 3 4" xfId="5077" xr:uid="{059856D3-3128-40A2-8D5A-F169F03A7BC9}"/>
    <cellStyle name="SAPBEXHLevel2X 3 7 3 4 2" xfId="16861" xr:uid="{8601E063-86E3-4736-A1B4-EE825A6FD5C1}"/>
    <cellStyle name="SAPBEXHLevel2X 3 7 3 4 3" xfId="29509" xr:uid="{2EA24167-179B-4339-8B3A-9115196E662A}"/>
    <cellStyle name="SAPBEXHLevel2X 3 7 3 5" xfId="8542" xr:uid="{A46FBC5C-E8C9-4250-878F-22AC44935109}"/>
    <cellStyle name="SAPBEXHLevel2X 3 7 3 5 2" xfId="19997" xr:uid="{6AB2855E-555F-4EDC-8EF1-43CEBD07690C}"/>
    <cellStyle name="SAPBEXHLevel2X 3 7 3 5 3" xfId="32082" xr:uid="{3E6E0DC8-4915-474B-A3AB-A288147E7191}"/>
    <cellStyle name="SAPBEXHLevel2X 3 7 3 6" xfId="8054" xr:uid="{EF7B1A37-5CA2-495E-A314-03610902A299}"/>
    <cellStyle name="SAPBEXHLevel2X 3 7 3 6 2" xfId="19509" xr:uid="{38C4B2B1-98ED-4C23-8C0C-D1FF4E3CF86F}"/>
    <cellStyle name="SAPBEXHLevel2X 3 7 3 6 3" xfId="31594" xr:uid="{D99A8DFE-06C7-44EA-A5DA-013D14EA52E3}"/>
    <cellStyle name="SAPBEXHLevel2X 3 7 3 7" xfId="25136" xr:uid="{B82EFF8E-F5B3-48D4-9F0F-FB3C95293191}"/>
    <cellStyle name="SAPBEXHLevel2X 3 7 3 7 2" xfId="36048" xr:uid="{70397B0E-2208-4E6C-B331-627F1BA41FAD}"/>
    <cellStyle name="SAPBEXHLevel2X 3 7 3 8" xfId="14977" xr:uid="{6BBFD916-5984-4D53-999A-482A02D45D26}"/>
    <cellStyle name="SAPBEXHLevel2X 3 7 3 9" xfId="28425" xr:uid="{BAE7AACB-0AB1-4299-B373-830F25C3F1DF}"/>
    <cellStyle name="SAPBEXHLevel2X 3 7 4" xfId="2972" xr:uid="{5CF8421A-0472-45EB-853A-21D3D366E1EB}"/>
    <cellStyle name="SAPBEXHLevel2X 3 7 4 10" xfId="12709" xr:uid="{5EE516F7-24DF-408A-BD08-6A696E845D2B}"/>
    <cellStyle name="SAPBEXHLevel2X 3 7 4 2" xfId="7605" xr:uid="{5FD1B440-E09D-47A1-B73B-FFC05A09289F}"/>
    <cellStyle name="SAPBEXHLevel2X 3 7 4 2 2" xfId="10916" xr:uid="{52FED482-9B1F-4D58-8696-CAD117EA1160}"/>
    <cellStyle name="SAPBEXHLevel2X 3 7 4 2 2 2" xfId="22371" xr:uid="{632DC6FE-DB4F-4E81-9692-458A26D5E616}"/>
    <cellStyle name="SAPBEXHLevel2X 3 7 4 2 2 3" xfId="34455" xr:uid="{2D512F5D-3E92-4284-BB14-83740684E419}"/>
    <cellStyle name="SAPBEXHLevel2X 3 7 4 2 3" xfId="12389" xr:uid="{15EF5FAA-D84C-4CE4-9A08-B6E264B04E44}"/>
    <cellStyle name="SAPBEXHLevel2X 3 7 4 2 3 2" xfId="23844" xr:uid="{D8A9D80A-8754-46FB-A31D-3097E288ABB7}"/>
    <cellStyle name="SAPBEXHLevel2X 3 7 4 2 3 3" xfId="35359" xr:uid="{601050A1-0253-4E78-B26C-BB4E686C4158}"/>
    <cellStyle name="SAPBEXHLevel2X 3 7 4 2 4" xfId="27321" xr:uid="{AFE0DDBB-B4F1-4F2D-BA11-1A700625080A}"/>
    <cellStyle name="SAPBEXHLevel2X 3 7 4 2 4 2" xfId="37620" xr:uid="{0A0D0F35-A356-4D08-BB9A-7B3D6324DAE7}"/>
    <cellStyle name="SAPBEXHLevel2X 3 7 4 2 5" xfId="19123" xr:uid="{E99D60A0-F2C3-4FB7-AB3F-E3EE461B5CDE}"/>
    <cellStyle name="SAPBEXHLevel2X 3 7 4 2 6" xfId="31292" xr:uid="{2094E1D7-F3B0-4558-A906-420420AB78C0}"/>
    <cellStyle name="SAPBEXHLevel2X 3 7 4 2 7" xfId="28759" xr:uid="{C4AE74BA-2B86-4149-B831-79264213755F}"/>
    <cellStyle name="SAPBEXHLevel2X 3 7 4 3" xfId="6174" xr:uid="{E7452D9C-7421-446A-B6C9-05C457DF605D}"/>
    <cellStyle name="SAPBEXHLevel2X 3 7 4 3 2" xfId="9390" xr:uid="{2DE66260-9C24-4CAA-8468-C3D28FD92B00}"/>
    <cellStyle name="SAPBEXHLevel2X 3 7 4 3 2 2" xfId="20845" xr:uid="{E28718BE-36CE-4960-91E0-72A246F2E01F}"/>
    <cellStyle name="SAPBEXHLevel2X 3 7 4 3 2 3" xfId="32930" xr:uid="{BACF8EB2-09B5-4CBA-BD72-8E47AEC4E1A3}"/>
    <cellStyle name="SAPBEXHLevel2X 3 7 4 3 3" xfId="9204" xr:uid="{14F20EB1-C4ED-4E23-8FE9-6D15284F6924}"/>
    <cellStyle name="SAPBEXHLevel2X 3 7 4 3 3 2" xfId="20659" xr:uid="{1679F7BA-2347-4803-B6A9-A67DBFEE8B44}"/>
    <cellStyle name="SAPBEXHLevel2X 3 7 4 3 3 3" xfId="32744" xr:uid="{0C6045D9-AB33-40DD-9C8F-E3F751D1E0F4}"/>
    <cellStyle name="SAPBEXHLevel2X 3 7 4 3 4" xfId="26135" xr:uid="{2EE1EE0C-44A0-4315-AFAD-BC7E1CE4C813}"/>
    <cellStyle name="SAPBEXHLevel2X 3 7 4 3 4 2" xfId="36778" xr:uid="{24799555-BE63-4487-B86F-1E12F5D072AB}"/>
    <cellStyle name="SAPBEXHLevel2X 3 7 4 3 5" xfId="17896" xr:uid="{5E0BA061-4568-45E4-BC30-050AADDCDDB4}"/>
    <cellStyle name="SAPBEXHLevel2X 3 7 4 3 6" xfId="30322" xr:uid="{BE3A0A29-EEB0-4AC0-B14E-F45CC9E4B24D}"/>
    <cellStyle name="SAPBEXHLevel2X 3 7 4 3 7" xfId="35752" xr:uid="{9491D76F-8CCB-4C88-B130-D125E0BD75F9}"/>
    <cellStyle name="SAPBEXHLevel2X 3 7 4 3 8" xfId="28606" xr:uid="{30BB8159-A238-4C7D-B782-F03C27909484}"/>
    <cellStyle name="SAPBEXHLevel2X 3 7 4 4" xfId="4865" xr:uid="{31493596-63CC-4537-AD04-37BF34A5CB04}"/>
    <cellStyle name="SAPBEXHLevel2X 3 7 4 4 2" xfId="16649" xr:uid="{298B7159-71E9-41A8-A3F9-58DB5AC22280}"/>
    <cellStyle name="SAPBEXHLevel2X 3 7 4 4 3" xfId="29356" xr:uid="{7F0046D2-0B24-4068-B5BC-F55995282091}"/>
    <cellStyle name="SAPBEXHLevel2X 3 7 4 5" xfId="8369" xr:uid="{B4341DC6-CAFB-4860-A8D2-DE695EE04736}"/>
    <cellStyle name="SAPBEXHLevel2X 3 7 4 5 2" xfId="19824" xr:uid="{056E6CDD-19A6-420F-B8FF-E305129A4C26}"/>
    <cellStyle name="SAPBEXHLevel2X 3 7 4 5 3" xfId="31909" xr:uid="{902BBC10-2206-4EC6-9606-1E7B5A86157A}"/>
    <cellStyle name="SAPBEXHLevel2X 3 7 4 6" xfId="8665" xr:uid="{FC99A822-04CD-452A-BDFE-188D64905E29}"/>
    <cellStyle name="SAPBEXHLevel2X 3 7 4 6 2" xfId="20120" xr:uid="{FC134FAC-93C4-4BBD-9598-74C36390158E}"/>
    <cellStyle name="SAPBEXHLevel2X 3 7 4 6 3" xfId="32205" xr:uid="{6B31FDB1-3126-4138-946F-730EB467374E}"/>
    <cellStyle name="SAPBEXHLevel2X 3 7 4 7" xfId="24924" xr:uid="{0B8F68D3-76D5-42FD-8AFA-2F92EFE7967F}"/>
    <cellStyle name="SAPBEXHLevel2X 3 7 4 7 2" xfId="35894" xr:uid="{2EE2513F-40DF-4B33-8FE3-E12B194D33FF}"/>
    <cellStyle name="SAPBEXHLevel2X 3 7 4 8" xfId="14765" xr:uid="{A4CC5FDA-F39D-41AA-8F41-8A1E877CDBDD}"/>
    <cellStyle name="SAPBEXHLevel2X 3 7 4 9" xfId="28278" xr:uid="{3E7BCABE-8B91-4AF6-95DA-CF9E7FEDD034}"/>
    <cellStyle name="SAPBEXHLevel2X 3 7 5" xfId="3131" xr:uid="{50E5654F-6ECB-4FA3-8652-1E699A45C68B}"/>
    <cellStyle name="SAPBEXHLevel2X 3 7 5 10" xfId="27802" xr:uid="{9F18C2A8-50CF-47D7-A456-12EFB22E8C8D}"/>
    <cellStyle name="SAPBEXHLevel2X 3 7 5 2" xfId="7789" xr:uid="{C4CB1D22-9666-4372-AEEA-F40F0357F2FC}"/>
    <cellStyle name="SAPBEXHLevel2X 3 7 5 2 2" xfId="11003" xr:uid="{3D3CB43A-5286-48D4-896A-10370D0FA857}"/>
    <cellStyle name="SAPBEXHLevel2X 3 7 5 2 2 2" xfId="22458" xr:uid="{FEE524E6-5803-43FE-AB36-5DD560DBCEF1}"/>
    <cellStyle name="SAPBEXHLevel2X 3 7 5 2 2 3" xfId="34542" xr:uid="{2988589B-7F49-4764-9049-68B5CE819007}"/>
    <cellStyle name="SAPBEXHLevel2X 3 7 5 2 3" xfId="12564" xr:uid="{72EA70B9-BCCF-49A2-A62D-F72D6B121F57}"/>
    <cellStyle name="SAPBEXHLevel2X 3 7 5 2 3 2" xfId="24019" xr:uid="{65DC4102-A4EA-49ED-85B0-ED301BB37E0F}"/>
    <cellStyle name="SAPBEXHLevel2X 3 7 5 2 3 3" xfId="35472" xr:uid="{30537E2E-5E5A-48DB-B95E-A1C4B3BF0DE7}"/>
    <cellStyle name="SAPBEXHLevel2X 3 7 5 2 4" xfId="27496" xr:uid="{47936167-AC64-4D94-8ED2-F06ECD7E0872}"/>
    <cellStyle name="SAPBEXHLevel2X 3 7 5 2 4 2" xfId="37731" xr:uid="{B8D33369-7F66-4392-8108-12EBA6785D09}"/>
    <cellStyle name="SAPBEXHLevel2X 3 7 5 2 5" xfId="19300" xr:uid="{5C7CA3B1-41FF-455F-BA1E-7449D1EF39FF}"/>
    <cellStyle name="SAPBEXHLevel2X 3 7 5 2 6" xfId="31414" xr:uid="{D16080A5-8518-4D57-90F8-2B40779C9F8B}"/>
    <cellStyle name="SAPBEXHLevel2X 3 7 5 2 7" xfId="35762" xr:uid="{E3E7D3D3-0EF3-4ECA-B2C7-5E7E895011A7}"/>
    <cellStyle name="SAPBEXHLevel2X 3 7 5 3" xfId="6358" xr:uid="{AD47C486-A1D9-426F-B82F-E51DFE45C6E0}"/>
    <cellStyle name="SAPBEXHLevel2X 3 7 5 3 2" xfId="9526" xr:uid="{250BB35F-65D0-4FAF-8346-561FC13715F4}"/>
    <cellStyle name="SAPBEXHLevel2X 3 7 5 3 2 2" xfId="20981" xr:uid="{EB6E2659-7822-4E21-A805-9439819EB66D}"/>
    <cellStyle name="SAPBEXHLevel2X 3 7 5 3 2 3" xfId="33066" xr:uid="{75B7C0CC-04AA-46F6-BC35-4579FC69D11F}"/>
    <cellStyle name="SAPBEXHLevel2X 3 7 5 3 3" xfId="4156" xr:uid="{AA2F3F88-F208-4BF8-BCE6-9278D8069B96}"/>
    <cellStyle name="SAPBEXHLevel2X 3 7 5 3 3 2" xfId="15941" xr:uid="{AF5CFC96-E302-409C-B231-D6D4B5717715}"/>
    <cellStyle name="SAPBEXHLevel2X 3 7 5 3 3 3" xfId="28986" xr:uid="{004CA087-90E7-40FC-8028-396DDF2729A3}"/>
    <cellStyle name="SAPBEXHLevel2X 3 7 5 3 4" xfId="26310" xr:uid="{9CB90E04-B337-403C-97D0-0B435F0C5013}"/>
    <cellStyle name="SAPBEXHLevel2X 3 7 5 3 4 2" xfId="36890" xr:uid="{2E05CB0D-B451-413D-832C-3964DB7B9C25}"/>
    <cellStyle name="SAPBEXHLevel2X 3 7 5 3 5" xfId="18075" xr:uid="{320B157C-FBBF-4B76-A180-014DEFF547F4}"/>
    <cellStyle name="SAPBEXHLevel2X 3 7 5 3 6" xfId="30447" xr:uid="{80E4A27D-B9DD-4AA4-BA9E-D0D193E4EBF1}"/>
    <cellStyle name="SAPBEXHLevel2X 3 7 5 3 7" xfId="37194" xr:uid="{884D7976-D7DC-413A-A5A5-78569828A2F8}"/>
    <cellStyle name="SAPBEXHLevel2X 3 7 5 3 8" xfId="27773" xr:uid="{AB2F7C06-BED3-4BED-BB9A-51088FE42032}"/>
    <cellStyle name="SAPBEXHLevel2X 3 7 5 4" xfId="5024" xr:uid="{B96365AC-FDAD-45EE-BAC7-DE03CB4FAE89}"/>
    <cellStyle name="SAPBEXHLevel2X 3 7 5 4 2" xfId="16808" xr:uid="{DDBB7111-BC6D-4CB4-9866-D60692346F6F}"/>
    <cellStyle name="SAPBEXHLevel2X 3 7 5 4 3" xfId="29456" xr:uid="{26A8244B-5CC7-434F-820F-279648B74359}"/>
    <cellStyle name="SAPBEXHLevel2X 3 7 5 5" xfId="8489" xr:uid="{D5F31EF0-D514-4053-8D3A-F10D407B85A0}"/>
    <cellStyle name="SAPBEXHLevel2X 3 7 5 5 2" xfId="19944" xr:uid="{569E9547-EF7A-4442-873B-4DEA4D93821A}"/>
    <cellStyle name="SAPBEXHLevel2X 3 7 5 5 3" xfId="32029" xr:uid="{8056F198-349F-4B17-8F2E-3C3DBEBF35E4}"/>
    <cellStyle name="SAPBEXHLevel2X 3 7 5 6" xfId="8661" xr:uid="{3585A260-C815-4924-82B6-0D2AFC03DB9D}"/>
    <cellStyle name="SAPBEXHLevel2X 3 7 5 6 2" xfId="20116" xr:uid="{5A06C569-8C56-4267-B1F1-1853618CFF4D}"/>
    <cellStyle name="SAPBEXHLevel2X 3 7 5 6 3" xfId="32201" xr:uid="{4AF39F26-4180-46CD-B070-B657377BF7C8}"/>
    <cellStyle name="SAPBEXHLevel2X 3 7 5 7" xfId="25083" xr:uid="{37DB3CD2-C856-43F7-90AB-728E6FBB6DCD}"/>
    <cellStyle name="SAPBEXHLevel2X 3 7 5 7 2" xfId="35995" xr:uid="{A4E1B8BB-C1AD-49B8-A221-9D7806D9916B}"/>
    <cellStyle name="SAPBEXHLevel2X 3 7 5 8" xfId="14924" xr:uid="{6ED57397-EFA8-411C-95D2-A6D71B07270D}"/>
    <cellStyle name="SAPBEXHLevel2X 3 7 5 9" xfId="28372" xr:uid="{4268CE71-C84D-4B96-AEB2-419334F0D9A5}"/>
    <cellStyle name="SAPBEXHLevel2X 3 7 6" xfId="6099" xr:uid="{56D14762-81D0-49CD-A683-D8C4F64A17C5}"/>
    <cellStyle name="SAPBEXHLevel2X 3 7 6 2" xfId="7530" xr:uid="{75F2B130-ECC3-4BAA-B3F6-B46E4FAEC000}"/>
    <cellStyle name="SAPBEXHLevel2X 3 7 6 2 2" xfId="10841" xr:uid="{96FF1436-B783-483A-A0B0-3D1FA29FB12A}"/>
    <cellStyle name="SAPBEXHLevel2X 3 7 6 2 2 2" xfId="22296" xr:uid="{7EEBA908-011F-4572-A6FA-0AA5590255B8}"/>
    <cellStyle name="SAPBEXHLevel2X 3 7 6 2 2 3" xfId="34380" xr:uid="{1B9E17AA-A4A6-4176-890E-E95DFF1CBC19}"/>
    <cellStyle name="SAPBEXHLevel2X 3 7 6 2 3" xfId="12314" xr:uid="{D4BC6F01-B1C1-4B8D-8A5C-FEB295630289}"/>
    <cellStyle name="SAPBEXHLevel2X 3 7 6 2 3 2" xfId="23769" xr:uid="{006B539C-A6ED-4B15-83F8-601504DA124F}"/>
    <cellStyle name="SAPBEXHLevel2X 3 7 6 2 3 3" xfId="35284" xr:uid="{3BFF9105-6239-4CAF-816C-E29A150B72CA}"/>
    <cellStyle name="SAPBEXHLevel2X 3 7 6 2 4" xfId="27246" xr:uid="{78DA3621-40EC-4E0E-8D16-AF6F6023589C}"/>
    <cellStyle name="SAPBEXHLevel2X 3 7 6 2 4 2" xfId="37545" xr:uid="{40BABB18-3D67-4FA4-BE5D-A7B6B148D2CC}"/>
    <cellStyle name="SAPBEXHLevel2X 3 7 6 2 5" xfId="19048" xr:uid="{F10D4D50-2B35-4061-B466-E8A40586A7E6}"/>
    <cellStyle name="SAPBEXHLevel2X 3 7 6 2 6" xfId="31217" xr:uid="{BB3B2850-DFCA-452B-9288-E6484726F830}"/>
    <cellStyle name="SAPBEXHLevel2X 3 7 6 2 7" xfId="29594" xr:uid="{C866837D-7AB0-44E7-9212-CDE6A6139088}"/>
    <cellStyle name="SAPBEXHLevel2X 3 7 6 3" xfId="9315" xr:uid="{AB1E7233-786C-4EE4-AF9F-152EAE539682}"/>
    <cellStyle name="SAPBEXHLevel2X 3 7 6 3 2" xfId="20770" xr:uid="{175A69A7-C312-4B8E-A3C9-EF69A61D96FF}"/>
    <cellStyle name="SAPBEXHLevel2X 3 7 6 3 3" xfId="32855" xr:uid="{371AE7A7-9161-4368-8AEF-65494FB6C45C}"/>
    <cellStyle name="SAPBEXHLevel2X 3 7 6 4" xfId="8902" xr:uid="{37889D3C-2CF1-4FCC-96AA-7DB19F437364}"/>
    <cellStyle name="SAPBEXHLevel2X 3 7 6 4 2" xfId="20357" xr:uid="{8D9E771A-91D4-4C74-A29C-4E2E8319AD65}"/>
    <cellStyle name="SAPBEXHLevel2X 3 7 6 4 3" xfId="32442" xr:uid="{09E029D6-50AF-442B-8312-759C695DAA5C}"/>
    <cellStyle name="SAPBEXHLevel2X 3 7 6 5" xfId="26060" xr:uid="{D9CC923D-6529-4154-BF4B-B8E57532F4E0}"/>
    <cellStyle name="SAPBEXHLevel2X 3 7 6 5 2" xfId="36703" xr:uid="{C346CBF3-1ECA-4EDC-BC9C-361C936D147C}"/>
    <cellStyle name="SAPBEXHLevel2X 3 7 6 6" xfId="17821" xr:uid="{F28EE6B8-DBCE-4ACE-929C-D96AD7C8C858}"/>
    <cellStyle name="SAPBEXHLevel2X 3 7 6 7" xfId="30247" xr:uid="{41A682CE-9552-4C75-ABE5-5D932E29A7CB}"/>
    <cellStyle name="SAPBEXHLevel2X 3 7 6 8" xfId="13970" xr:uid="{49B20449-380A-4C62-96D4-F60E9158D8D0}"/>
    <cellStyle name="SAPBEXHLevel2X 3 7 7" xfId="6748" xr:uid="{AB308631-1C73-4F3C-9EF3-4BD76327389C}"/>
    <cellStyle name="SAPBEXHLevel2X 3 7 7 2" xfId="10462" xr:uid="{0845A382-9E6E-4C41-BCA3-FE3445DF3D10}"/>
    <cellStyle name="SAPBEXHLevel2X 3 7 7 2 2" xfId="21917" xr:uid="{EC07D41B-174E-4709-837F-660FDF7D9E37}"/>
    <cellStyle name="SAPBEXHLevel2X 3 7 7 2 3" xfId="34001" xr:uid="{8911CBF5-3271-4B50-896F-163FCBEB554E}"/>
    <cellStyle name="SAPBEXHLevel2X 3 7 7 3" xfId="11643" xr:uid="{D68615E3-A09E-49EA-9AB9-CB8259162ED8}"/>
    <cellStyle name="SAPBEXHLevel2X 3 7 7 3 2" xfId="23098" xr:uid="{392E6A9C-E7C8-4649-ADF9-09F6ACAE4724}"/>
    <cellStyle name="SAPBEXHLevel2X 3 7 7 3 3" xfId="34828" xr:uid="{C96C517A-548F-48EB-9886-E6B6C71BD27A}"/>
    <cellStyle name="SAPBEXHLevel2X 3 7 7 4" xfId="26508" xr:uid="{657CD8B7-17C5-450E-A98D-E84DD41F6B49}"/>
    <cellStyle name="SAPBEXHLevel2X 3 7 7 4 2" xfId="37018" xr:uid="{A059F7E1-A978-483C-AFFE-EDCABD5C952A}"/>
    <cellStyle name="SAPBEXHLevel2X 3 7 7 5" xfId="18335" xr:uid="{F90B2510-EE16-4FB0-82F2-B03F1E00558F}"/>
    <cellStyle name="SAPBEXHLevel2X 3 7 7 6" xfId="30666" xr:uid="{2D712852-323F-4E4C-9BEA-0A5B7AF351F2}"/>
    <cellStyle name="SAPBEXHLevel2X 3 7 7 7" xfId="35219" xr:uid="{053FE1D6-6431-4FDD-9360-21977AE9B9BB}"/>
    <cellStyle name="SAPBEXHLevel2X 3 7 8" xfId="5530" xr:uid="{94E19C73-7131-4935-B47B-3731487F54BE}"/>
    <cellStyle name="SAPBEXHLevel2X 3 7 8 2" xfId="8861" xr:uid="{B5965EE2-8991-4F4D-B04F-3776EA7DE1EF}"/>
    <cellStyle name="SAPBEXHLevel2X 3 7 8 2 2" xfId="20316" xr:uid="{B3B373CE-940C-401E-B60F-7D3CC37E5A7D}"/>
    <cellStyle name="SAPBEXHLevel2X 3 7 8 2 3" xfId="32401" xr:uid="{A628DC06-4742-4BB7-8D5C-F15CA7FC2CA1}"/>
    <cellStyle name="SAPBEXHLevel2X 3 7 8 3" xfId="9722" xr:uid="{DCFD053F-2F15-4BD6-ADAB-4924EEA7B92C}"/>
    <cellStyle name="SAPBEXHLevel2X 3 7 8 3 2" xfId="21177" xr:uid="{416396CD-E7B9-4D06-9501-C2FB7EF4A2EC}"/>
    <cellStyle name="SAPBEXHLevel2X 3 7 8 3 3" xfId="33262" xr:uid="{966D25E0-3D4B-4EDD-82AB-681027DB02A3}"/>
    <cellStyle name="SAPBEXHLevel2X 3 7 8 4" xfId="25589" xr:uid="{3531C649-B8EF-4D37-9971-6582F60DD14B}"/>
    <cellStyle name="SAPBEXHLevel2X 3 7 8 4 2" xfId="36374" xr:uid="{3260398F-A1F6-44FA-B23C-F79BEB096384}"/>
    <cellStyle name="SAPBEXHLevel2X 3 7 8 5" xfId="17314" xr:uid="{B59934E4-205C-49EB-825C-18A141C4C77B}"/>
    <cellStyle name="SAPBEXHLevel2X 3 7 8 6" xfId="29830" xr:uid="{DD243BA6-0A27-4BF3-9567-C538AACC8496}"/>
    <cellStyle name="SAPBEXHLevel2X 3 7 8 7" xfId="35711" xr:uid="{50B2C0AA-EB9A-4661-8BE9-C795B8FDA54D}"/>
    <cellStyle name="SAPBEXHLevel2X 3 7 8 8" xfId="36829" xr:uid="{0E24B1EC-80E1-4930-B0F5-051D9ED7CCE9}"/>
    <cellStyle name="SAPBEXHLevel2X 3 7 9" xfId="4250" xr:uid="{C665A677-FA7F-4465-93A6-2E4139B366EB}"/>
    <cellStyle name="SAPBEXHLevel2X 3 7 9 2" xfId="16035" xr:uid="{E5D1004C-AC77-4FB7-9ADD-7D594E937563}"/>
    <cellStyle name="SAPBEXHLevel2X 3 7 9 3" xfId="29080" xr:uid="{7D0838ED-4680-4362-8FCC-695FAA9D809F}"/>
    <cellStyle name="SAPBEXHLevel2X 3 8" xfId="2317" xr:uid="{40A8ABC3-DDA4-484A-BA56-94C701D3D92C}"/>
    <cellStyle name="SAPBEXHLevel2X 3 8 10" xfId="4014" xr:uid="{EBC2BEEF-0524-43B7-B84F-B2F2D0D96612}"/>
    <cellStyle name="SAPBEXHLevel2X 3 8 10 2" xfId="15800" xr:uid="{C5028E09-D378-44A0-9A84-C5467C271DB2}"/>
    <cellStyle name="SAPBEXHLevel2X 3 8 10 3" xfId="28845" xr:uid="{E01C6F6C-9695-4421-A63B-5708C0030CF3}"/>
    <cellStyle name="SAPBEXHLevel2X 3 8 11" xfId="24334" xr:uid="{79B40943-6A1D-4CA1-AC2F-4AC66394EEBB}"/>
    <cellStyle name="SAPBEXHLevel2X 3 8 11 2" xfId="35639" xr:uid="{29D3009F-6679-4758-8F9A-21D4E4E302E7}"/>
    <cellStyle name="SAPBEXHLevel2X 3 8 12" xfId="14149" xr:uid="{BC692C75-A59E-40DB-8B6C-F7B48737C9FF}"/>
    <cellStyle name="SAPBEXHLevel2X 3 8 13" xfId="28012" xr:uid="{7C3AF65D-44AF-47BE-AFEB-649359B0A569}"/>
    <cellStyle name="SAPBEXHLevel2X 3 8 2" xfId="2912" xr:uid="{F3B083CD-C0BF-456E-BDB8-D3D1E49B1B9A}"/>
    <cellStyle name="SAPBEXHLevel2X 3 8 2 10" xfId="34671" xr:uid="{99EC9D65-B397-4DBB-A9A6-EE0891F6DE75}"/>
    <cellStyle name="SAPBEXHLevel2X 3 8 2 2" xfId="7238" xr:uid="{75CB133D-2F0D-4CC6-86CE-3A6AA0BF4DB3}"/>
    <cellStyle name="SAPBEXHLevel2X 3 8 2 2 2" xfId="10641" xr:uid="{F0E725AB-3A2C-4C79-817E-67A200FD2EDD}"/>
    <cellStyle name="SAPBEXHLevel2X 3 8 2 2 2 2" xfId="22096" xr:uid="{6E3A26C6-D4D4-4F67-9810-7036E555141E}"/>
    <cellStyle name="SAPBEXHLevel2X 3 8 2 2 2 3" xfId="34180" xr:uid="{4FF0B9EB-C567-4CD4-BE58-F9835BBCD751}"/>
    <cellStyle name="SAPBEXHLevel2X 3 8 2 2 3" xfId="12037" xr:uid="{8695283C-F1EC-4CC6-826F-9F521C2B1420}"/>
    <cellStyle name="SAPBEXHLevel2X 3 8 2 2 3 2" xfId="23492" xr:uid="{3633953E-1D95-48AC-B481-F6075CC70245}"/>
    <cellStyle name="SAPBEXHLevel2X 3 8 2 2 3 3" xfId="35078" xr:uid="{1170C802-9A2F-4E35-9C6A-355E959C0F04}"/>
    <cellStyle name="SAPBEXHLevel2X 3 8 2 2 4" xfId="26954" xr:uid="{A9FF06AA-F636-4D9B-9475-6FE2BE1C2319}"/>
    <cellStyle name="SAPBEXHLevel2X 3 8 2 2 4 2" xfId="37325" xr:uid="{DF555E4C-BB28-4F26-A154-24BC1B32318C}"/>
    <cellStyle name="SAPBEXHLevel2X 3 8 2 2 5" xfId="18766" xr:uid="{5819B004-B0BA-457F-BB3D-7C83CAAD0B15}"/>
    <cellStyle name="SAPBEXHLevel2X 3 8 2 2 6" xfId="30997" xr:uid="{78812367-35B1-4310-82E3-5F7D9D5AC6E0}"/>
    <cellStyle name="SAPBEXHLevel2X 3 8 2 2 7" xfId="28647" xr:uid="{D602433B-13BD-433A-BBBE-A9B041554227}"/>
    <cellStyle name="SAPBEXHLevel2X 3 8 2 3" xfId="5805" xr:uid="{92395A4C-0C6F-4A3F-8544-71FAB86488F6}"/>
    <cellStyle name="SAPBEXHLevel2X 3 8 2 3 2" xfId="9067" xr:uid="{D0D74F7A-E21E-4B7B-9719-830B48670CBC}"/>
    <cellStyle name="SAPBEXHLevel2X 3 8 2 3 2 2" xfId="20522" xr:uid="{7140D5B9-22E8-41F3-8FA1-FF5C8A3C272C}"/>
    <cellStyle name="SAPBEXHLevel2X 3 8 2 3 2 3" xfId="32607" xr:uid="{3CA14B4D-C9EB-43FE-952C-6E3D92C65D13}"/>
    <cellStyle name="SAPBEXHLevel2X 3 8 2 3 3" xfId="10300" xr:uid="{3DAA8B73-09B7-44F7-B211-EB38604262EB}"/>
    <cellStyle name="SAPBEXHLevel2X 3 8 2 3 3 2" xfId="21755" xr:uid="{4493A9E1-00B1-480F-9BFC-348EF7E9034A}"/>
    <cellStyle name="SAPBEXHLevel2X 3 8 2 3 3 3" xfId="33839" xr:uid="{3879B50A-3BCC-4F54-9022-4B732FCBAFB6}"/>
    <cellStyle name="SAPBEXHLevel2X 3 8 2 3 4" xfId="25783" xr:uid="{4030023B-4D02-4263-A0A2-9257C800C9F2}"/>
    <cellStyle name="SAPBEXHLevel2X 3 8 2 3 4 2" xfId="36499" xr:uid="{5988C127-3DED-4EA6-B4A2-3BDEFC8842A7}"/>
    <cellStyle name="SAPBEXHLevel2X 3 8 2 3 5" xfId="17540" xr:uid="{CABA7A81-8B17-43E2-8C9F-4BED55061F37}"/>
    <cellStyle name="SAPBEXHLevel2X 3 8 2 3 6" xfId="30025" xr:uid="{16403E48-6042-4F5B-8ED6-C0F5D5416525}"/>
    <cellStyle name="SAPBEXHLevel2X 3 8 2 3 7" xfId="34726" xr:uid="{14EC8FEC-D9A4-4786-A1DB-DC4E4D4DE9B0}"/>
    <cellStyle name="SAPBEXHLevel2X 3 8 2 3 8" xfId="37484" xr:uid="{25CB9086-614E-42B9-B0A2-1379D13B5D64}"/>
    <cellStyle name="SAPBEXHLevel2X 3 8 2 4" xfId="4805" xr:uid="{F1BB5C6C-7716-4CFE-AE88-6570BEE11366}"/>
    <cellStyle name="SAPBEXHLevel2X 3 8 2 4 2" xfId="16589" xr:uid="{622B6C48-63A5-42BF-9CEF-4A0F5EE25467}"/>
    <cellStyle name="SAPBEXHLevel2X 3 8 2 4 3" xfId="29296" xr:uid="{806843C9-625E-4E95-B6F6-6AA132B640AF}"/>
    <cellStyle name="SAPBEXHLevel2X 3 8 2 5" xfId="8309" xr:uid="{E738D435-671C-4F42-84D1-C457D6035EB8}"/>
    <cellStyle name="SAPBEXHLevel2X 3 8 2 5 2" xfId="19764" xr:uid="{B337714C-04EC-4078-8E4E-0B7B2340B618}"/>
    <cellStyle name="SAPBEXHLevel2X 3 8 2 5 3" xfId="31849" xr:uid="{B8A223BB-CB11-4582-A5C1-C95BC9C3C236}"/>
    <cellStyle name="SAPBEXHLevel2X 3 8 2 6" xfId="8257" xr:uid="{D0C7EEC8-9D53-402F-93A9-BE0BC63F948C}"/>
    <cellStyle name="SAPBEXHLevel2X 3 8 2 6 2" xfId="19712" xr:uid="{54A7EA11-A1DB-459A-A75F-CCE6AFC3BC07}"/>
    <cellStyle name="SAPBEXHLevel2X 3 8 2 6 3" xfId="31797" xr:uid="{8618630B-996D-44CC-B911-8FB5BDEF5549}"/>
    <cellStyle name="SAPBEXHLevel2X 3 8 2 7" xfId="24864" xr:uid="{7C020AE5-2FD1-4DF4-B54E-4F6251EA0419}"/>
    <cellStyle name="SAPBEXHLevel2X 3 8 2 7 2" xfId="35834" xr:uid="{6D24DC25-1C5E-48FB-BF8C-326CE0452CD0}"/>
    <cellStyle name="SAPBEXHLevel2X 3 8 2 8" xfId="14705" xr:uid="{F98BE7A3-CA61-4DC9-A03B-ED7D97D07944}"/>
    <cellStyle name="SAPBEXHLevel2X 3 8 2 9" xfId="28218" xr:uid="{FC3254B7-5102-45A7-9F01-C7E7D4237196}"/>
    <cellStyle name="SAPBEXHLevel2X 3 8 3" xfId="3185" xr:uid="{505FC6A8-D365-47F1-A166-23D607BAB333}"/>
    <cellStyle name="SAPBEXHLevel2X 3 8 3 10" xfId="29150" xr:uid="{ACAAD376-5E3C-4357-941E-2881304711C2}"/>
    <cellStyle name="SAPBEXHLevel2X 3 8 3 2" xfId="7349" xr:uid="{19AF6210-1298-4B0B-B5CD-10E625C1F5CF}"/>
    <cellStyle name="SAPBEXHLevel2X 3 8 3 2 2" xfId="10749" xr:uid="{89C15C02-A01F-4E2F-A40D-4DA9BB2E0C0D}"/>
    <cellStyle name="SAPBEXHLevel2X 3 8 3 2 2 2" xfId="22204" xr:uid="{97E531BB-2CA5-42AF-916D-B902B586764C}"/>
    <cellStyle name="SAPBEXHLevel2X 3 8 3 2 2 3" xfId="34288" xr:uid="{546C59B7-3C8B-424F-8EE3-819EB5E0DD1D}"/>
    <cellStyle name="SAPBEXHLevel2X 3 8 3 2 3" xfId="12133" xr:uid="{5DE59968-43AF-4730-B5EE-946D944CC83B}"/>
    <cellStyle name="SAPBEXHLevel2X 3 8 3 2 3 2" xfId="23588" xr:uid="{5392D020-C30F-4BE8-A43C-DECBF0AE8121}"/>
    <cellStyle name="SAPBEXHLevel2X 3 8 3 2 3 3" xfId="35172" xr:uid="{AC0BF343-ACF0-4E11-B9EA-4D13DD43859C}"/>
    <cellStyle name="SAPBEXHLevel2X 3 8 3 2 4" xfId="27065" xr:uid="{0A91D22E-DF6A-4D3D-BD85-305A866C71AF}"/>
    <cellStyle name="SAPBEXHLevel2X 3 8 3 2 4 2" xfId="37434" xr:uid="{7FD4EF40-19C3-4E24-84D3-4677E252D66B}"/>
    <cellStyle name="SAPBEXHLevel2X 3 8 3 2 5" xfId="18867" xr:uid="{A1E61D28-18CD-4C5A-BB00-B93A3EB7883F}"/>
    <cellStyle name="SAPBEXHLevel2X 3 8 3 2 6" xfId="31106" xr:uid="{1FCB5F50-B1EC-4183-8398-5923203DF8C8}"/>
    <cellStyle name="SAPBEXHLevel2X 3 8 3 2 7" xfId="37482" xr:uid="{372D84CA-DB0C-4489-A85F-C3AA136E4897}"/>
    <cellStyle name="SAPBEXHLevel2X 3 8 3 3" xfId="5917" xr:uid="{D62FDC9E-D613-4E84-A477-7F302BF9DF2C}"/>
    <cellStyle name="SAPBEXHLevel2X 3 8 3 3 2" xfId="9177" xr:uid="{DB040530-99A2-40D3-B487-C3E51E781A0E}"/>
    <cellStyle name="SAPBEXHLevel2X 3 8 3 3 2 2" xfId="20632" xr:uid="{65ADFB6D-9796-4D5E-A8CE-0F86E246A500}"/>
    <cellStyle name="SAPBEXHLevel2X 3 8 3 3 2 3" xfId="32717" xr:uid="{5B4C46AD-E207-48F6-BD55-28A44A7FA46E}"/>
    <cellStyle name="SAPBEXHLevel2X 3 8 3 3 3" xfId="8177" xr:uid="{7ACCCB97-56C1-4F9D-801B-BDFF2DA87375}"/>
    <cellStyle name="SAPBEXHLevel2X 3 8 3 3 3 2" xfId="19632" xr:uid="{BA61F9F5-1986-459D-BC35-0A3167315B36}"/>
    <cellStyle name="SAPBEXHLevel2X 3 8 3 3 3 3" xfId="31717" xr:uid="{9EFBD71E-4BA6-4D09-9669-FA2C01B20D71}"/>
    <cellStyle name="SAPBEXHLevel2X 3 8 3 3 4" xfId="25879" xr:uid="{A9264F50-DB19-40BB-A6C3-2D7B5F962958}"/>
    <cellStyle name="SAPBEXHLevel2X 3 8 3 3 4 2" xfId="36594" xr:uid="{0F880DCC-381D-4D6E-A658-4DE2EDDE4C1F}"/>
    <cellStyle name="SAPBEXHLevel2X 3 8 3 3 5" xfId="17640" xr:uid="{E325BCE4-72B3-498D-81DD-0735C836E767}"/>
    <cellStyle name="SAPBEXHLevel2X 3 8 3 3 6" xfId="30135" xr:uid="{42706C93-29A5-44E7-84B4-9C4DACAFC484}"/>
    <cellStyle name="SAPBEXHLevel2X 3 8 3 3 7" xfId="37487" xr:uid="{9C8BB3AF-B5C2-464F-B218-3D7E71D7A6BC}"/>
    <cellStyle name="SAPBEXHLevel2X 3 8 3 3 8" xfId="29188" xr:uid="{E76A56B2-2627-4B47-89C6-BF5846A4AB7E}"/>
    <cellStyle name="SAPBEXHLevel2X 3 8 3 4" xfId="5078" xr:uid="{B6D02CF2-D3EA-441E-A530-4637CCE98D15}"/>
    <cellStyle name="SAPBEXHLevel2X 3 8 3 4 2" xfId="16862" xr:uid="{26CFF2F7-6EBC-469F-87F4-74A8DBCF8944}"/>
    <cellStyle name="SAPBEXHLevel2X 3 8 3 4 3" xfId="29510" xr:uid="{CF4A0A55-DD8C-4379-8E48-8AE5155D1BDF}"/>
    <cellStyle name="SAPBEXHLevel2X 3 8 3 5" xfId="8543" xr:uid="{EA9EA82C-E367-4E0D-B4FE-5787DAD619AD}"/>
    <cellStyle name="SAPBEXHLevel2X 3 8 3 5 2" xfId="19998" xr:uid="{D16A7B64-BED9-4A53-98EE-7A800D36239A}"/>
    <cellStyle name="SAPBEXHLevel2X 3 8 3 5 3" xfId="32083" xr:uid="{03E10607-8C2B-4235-82D9-D093C5038071}"/>
    <cellStyle name="SAPBEXHLevel2X 3 8 3 6" xfId="4055" xr:uid="{8127E170-CAE2-43F9-B8C5-7EF4ED70C42A}"/>
    <cellStyle name="SAPBEXHLevel2X 3 8 3 6 2" xfId="15840" xr:uid="{9768669A-17E7-4C74-A239-CBEB30AD496B}"/>
    <cellStyle name="SAPBEXHLevel2X 3 8 3 6 3" xfId="28885" xr:uid="{B633E293-A612-4D10-A0CA-452301F7E3D9}"/>
    <cellStyle name="SAPBEXHLevel2X 3 8 3 7" xfId="25137" xr:uid="{4E9BF95C-8D67-4172-83ED-8612EBE562E6}"/>
    <cellStyle name="SAPBEXHLevel2X 3 8 3 7 2" xfId="36049" xr:uid="{CCA4A9E9-8BF8-408A-BA65-F3745AB84B38}"/>
    <cellStyle name="SAPBEXHLevel2X 3 8 3 8" xfId="14978" xr:uid="{2682E7F0-153C-470B-B34F-ABB186FD62F9}"/>
    <cellStyle name="SAPBEXHLevel2X 3 8 3 9" xfId="28426" xr:uid="{8D2191B1-0C83-4787-9404-FF61731644C4}"/>
    <cellStyle name="SAPBEXHLevel2X 3 8 4" xfId="2971" xr:uid="{38913762-275B-46C6-8CCB-71960B65878C}"/>
    <cellStyle name="SAPBEXHLevel2X 3 8 4 10" xfId="28744" xr:uid="{5F102327-DECD-49F7-95D1-0289CBAC39CC}"/>
    <cellStyle name="SAPBEXHLevel2X 3 8 4 2" xfId="7606" xr:uid="{0CF635F7-9D56-4E5D-90F4-DC1359E47364}"/>
    <cellStyle name="SAPBEXHLevel2X 3 8 4 2 2" xfId="10917" xr:uid="{BE72A782-37AC-41BA-9E01-06FC99F9CA14}"/>
    <cellStyle name="SAPBEXHLevel2X 3 8 4 2 2 2" xfId="22372" xr:uid="{C21FE81F-FF97-4D4A-A2EA-9E96D959A4B3}"/>
    <cellStyle name="SAPBEXHLevel2X 3 8 4 2 2 3" xfId="34456" xr:uid="{05A49258-00D4-48E6-954E-D35AD49EAD8D}"/>
    <cellStyle name="SAPBEXHLevel2X 3 8 4 2 3" xfId="12390" xr:uid="{5606E922-D616-4EAF-8A06-B058A055C43F}"/>
    <cellStyle name="SAPBEXHLevel2X 3 8 4 2 3 2" xfId="23845" xr:uid="{F8F3FBD6-D572-40CD-899E-777C54193213}"/>
    <cellStyle name="SAPBEXHLevel2X 3 8 4 2 3 3" xfId="35360" xr:uid="{06CD9D15-314B-4665-9722-8BD418ECCFCE}"/>
    <cellStyle name="SAPBEXHLevel2X 3 8 4 2 4" xfId="27322" xr:uid="{3DA91809-3DA2-410C-B166-2E801995A37C}"/>
    <cellStyle name="SAPBEXHLevel2X 3 8 4 2 4 2" xfId="37621" xr:uid="{4A4F23E2-52D6-4F9C-A814-0742E4E6270E}"/>
    <cellStyle name="SAPBEXHLevel2X 3 8 4 2 5" xfId="19124" xr:uid="{F797D751-1330-45C2-9BC0-0F7FE1E457EA}"/>
    <cellStyle name="SAPBEXHLevel2X 3 8 4 2 6" xfId="31293" xr:uid="{8CBB8154-048D-4925-88AE-F13D8B8DDA9E}"/>
    <cellStyle name="SAPBEXHLevel2X 3 8 4 2 7" xfId="36231" xr:uid="{653F7CB0-B1B4-4DFC-8DE6-F88913F750E1}"/>
    <cellStyle name="SAPBEXHLevel2X 3 8 4 3" xfId="6175" xr:uid="{34AF542C-1FA4-48A8-B48F-FFC568582405}"/>
    <cellStyle name="SAPBEXHLevel2X 3 8 4 3 2" xfId="9391" xr:uid="{D0FC52BB-638E-4794-862C-83C45FA2522B}"/>
    <cellStyle name="SAPBEXHLevel2X 3 8 4 3 2 2" xfId="20846" xr:uid="{987E6368-3EDA-49C6-8FBB-9F69D1C587B7}"/>
    <cellStyle name="SAPBEXHLevel2X 3 8 4 3 2 3" xfId="32931" xr:uid="{C5A7E280-1FED-4487-BD3D-B1DF4B3632B6}"/>
    <cellStyle name="SAPBEXHLevel2X 3 8 4 3 3" xfId="9942" xr:uid="{C222050F-814A-4551-85AC-9D6558584EDD}"/>
    <cellStyle name="SAPBEXHLevel2X 3 8 4 3 3 2" xfId="21397" xr:uid="{88615ED8-8E74-4003-B510-9E05580B5E21}"/>
    <cellStyle name="SAPBEXHLevel2X 3 8 4 3 3 3" xfId="33482" xr:uid="{05096AFE-CAA2-4A37-A38E-C27FF55E8F68}"/>
    <cellStyle name="SAPBEXHLevel2X 3 8 4 3 4" xfId="26136" xr:uid="{E5681D70-2BB6-463E-9837-42E552FF4152}"/>
    <cellStyle name="SAPBEXHLevel2X 3 8 4 3 4 2" xfId="36779" xr:uid="{2B108D09-013E-487B-BCEC-739E35A3921A}"/>
    <cellStyle name="SAPBEXHLevel2X 3 8 4 3 5" xfId="17897" xr:uid="{4201D2DD-B0B8-4B4D-963A-1F63DB14487E}"/>
    <cellStyle name="SAPBEXHLevel2X 3 8 4 3 6" xfId="30323" xr:uid="{9285C983-158E-4B55-AFC1-3FE2C537E656}"/>
    <cellStyle name="SAPBEXHLevel2X 3 8 4 3 7" xfId="34706" xr:uid="{362DF72A-7611-4DB2-A810-826DBF149A7D}"/>
    <cellStyle name="SAPBEXHLevel2X 3 8 4 3 8" xfId="29892" xr:uid="{AD9C9968-38B8-4365-820E-DB832EC6457A}"/>
    <cellStyle name="SAPBEXHLevel2X 3 8 4 4" xfId="4864" xr:uid="{02595AAC-C2E2-412B-A09F-8C91BDD72E04}"/>
    <cellStyle name="SAPBEXHLevel2X 3 8 4 4 2" xfId="16648" xr:uid="{9016CF2B-E93F-4849-981D-0626E9948EF8}"/>
    <cellStyle name="SAPBEXHLevel2X 3 8 4 4 3" xfId="29355" xr:uid="{33E45406-BB85-4DC6-BE11-561CDE422DF0}"/>
    <cellStyle name="SAPBEXHLevel2X 3 8 4 5" xfId="8368" xr:uid="{00AC69D7-EF24-4D3D-A1A1-E2691F392AEF}"/>
    <cellStyle name="SAPBEXHLevel2X 3 8 4 5 2" xfId="19823" xr:uid="{61D68804-76D3-40BB-A0B8-6AA4D91167E3}"/>
    <cellStyle name="SAPBEXHLevel2X 3 8 4 5 3" xfId="31908" xr:uid="{0DA7CEB7-0A30-44DB-9666-1E1C929DBF0F}"/>
    <cellStyle name="SAPBEXHLevel2X 3 8 4 6" xfId="8940" xr:uid="{B0250F08-7B71-4266-944C-4B7766C60895}"/>
    <cellStyle name="SAPBEXHLevel2X 3 8 4 6 2" xfId="20395" xr:uid="{5A556356-BA8F-472E-850A-C7F37369B667}"/>
    <cellStyle name="SAPBEXHLevel2X 3 8 4 6 3" xfId="32480" xr:uid="{840050B3-C55F-4086-A4CB-FD2E9ECC536C}"/>
    <cellStyle name="SAPBEXHLevel2X 3 8 4 7" xfId="24923" xr:uid="{1DE8E4AC-2248-4322-9818-438A95F97A86}"/>
    <cellStyle name="SAPBEXHLevel2X 3 8 4 7 2" xfId="35893" xr:uid="{32496175-4465-4137-94D2-2D968725FDE4}"/>
    <cellStyle name="SAPBEXHLevel2X 3 8 4 8" xfId="14764" xr:uid="{95181CA1-0D21-424B-A02A-F4A48FC27040}"/>
    <cellStyle name="SAPBEXHLevel2X 3 8 4 9" xfId="28277" xr:uid="{279F4EE2-A531-4E32-8A18-3DB0BC85D020}"/>
    <cellStyle name="SAPBEXHLevel2X 3 8 5" xfId="3391" xr:uid="{D97D81F7-8323-436F-9340-4C4553E3F1D8}"/>
    <cellStyle name="SAPBEXHLevel2X 3 8 5 10" xfId="27855" xr:uid="{6331F7AD-5F52-4876-933A-1CEDEC7B2C30}"/>
    <cellStyle name="SAPBEXHLevel2X 3 8 5 2" xfId="7790" xr:uid="{65CBFDA6-C54F-442D-A5E7-5E3A8473D1F4}"/>
    <cellStyle name="SAPBEXHLevel2X 3 8 5 2 2" xfId="11004" xr:uid="{EF2478A8-53CB-4F4B-B636-2284B30DDD2F}"/>
    <cellStyle name="SAPBEXHLevel2X 3 8 5 2 2 2" xfId="22459" xr:uid="{E1F1EAF0-C700-4687-ADCF-BC9ED0D60602}"/>
    <cellStyle name="SAPBEXHLevel2X 3 8 5 2 2 3" xfId="34543" xr:uid="{1B0FF706-610E-4823-A653-09323EF4D58B}"/>
    <cellStyle name="SAPBEXHLevel2X 3 8 5 2 3" xfId="12565" xr:uid="{3C9FBDA9-3704-4022-8667-C69A0A9E5932}"/>
    <cellStyle name="SAPBEXHLevel2X 3 8 5 2 3 2" xfId="24020" xr:uid="{7AEF520E-1BB4-4045-ABB7-44745A90F0BE}"/>
    <cellStyle name="SAPBEXHLevel2X 3 8 5 2 3 3" xfId="35473" xr:uid="{86CD0406-8BCE-4A24-90DF-B4AEE5A67FBF}"/>
    <cellStyle name="SAPBEXHLevel2X 3 8 5 2 4" xfId="27497" xr:uid="{46D10498-7910-4779-BC04-86C2E59759EA}"/>
    <cellStyle name="SAPBEXHLevel2X 3 8 5 2 4 2" xfId="37732" xr:uid="{9F4BF159-7990-4ADF-A4D7-8F3D9A298FD5}"/>
    <cellStyle name="SAPBEXHLevel2X 3 8 5 2 5" xfId="19301" xr:uid="{D4724D5A-C391-43C3-BD95-70C5DB091386}"/>
    <cellStyle name="SAPBEXHLevel2X 3 8 5 2 6" xfId="31415" xr:uid="{6801524A-ABA6-4B14-9EEC-87C7A1567894}"/>
    <cellStyle name="SAPBEXHLevel2X 3 8 5 2 7" xfId="34714" xr:uid="{40B742A9-8F0F-4131-8ECE-136A59171756}"/>
    <cellStyle name="SAPBEXHLevel2X 3 8 5 3" xfId="6359" xr:uid="{E79C7D26-E748-4497-A4F2-BE797F6529EF}"/>
    <cellStyle name="SAPBEXHLevel2X 3 8 5 3 2" xfId="9527" xr:uid="{DD84E554-22DE-431E-8F35-993BF89A5D18}"/>
    <cellStyle name="SAPBEXHLevel2X 3 8 5 3 2 2" xfId="20982" xr:uid="{B3C9CC5C-047A-4A50-842D-8D6FCD59946A}"/>
    <cellStyle name="SAPBEXHLevel2X 3 8 5 3 2 3" xfId="33067" xr:uid="{9C5DA445-5D9C-470B-8DEA-25A5255FD75D}"/>
    <cellStyle name="SAPBEXHLevel2X 3 8 5 3 3" xfId="4157" xr:uid="{1025589C-7295-48D5-ABB0-B5CE9BC367F1}"/>
    <cellStyle name="SAPBEXHLevel2X 3 8 5 3 3 2" xfId="15942" xr:uid="{C719A9A0-9FF6-4632-A494-84DAACC429B2}"/>
    <cellStyle name="SAPBEXHLevel2X 3 8 5 3 3 3" xfId="28987" xr:uid="{8BDC8281-EB5B-4B2C-9965-4FF1ED32455A}"/>
    <cellStyle name="SAPBEXHLevel2X 3 8 5 3 4" xfId="26311" xr:uid="{2F7B0207-0B3D-45B4-80CF-EC74D4F655B0}"/>
    <cellStyle name="SAPBEXHLevel2X 3 8 5 3 4 2" xfId="36891" xr:uid="{233A44D1-962A-4D01-A8B8-5F668A1378B9}"/>
    <cellStyle name="SAPBEXHLevel2X 3 8 5 3 5" xfId="18076" xr:uid="{19A20FB2-C2D9-47DF-94AD-D8F614A7E856}"/>
    <cellStyle name="SAPBEXHLevel2X 3 8 5 3 6" xfId="30448" xr:uid="{AFA79C5C-B456-477D-983C-DD403BDE7458}"/>
    <cellStyle name="SAPBEXHLevel2X 3 8 5 3 7" xfId="30866" xr:uid="{9C6E096B-4137-404D-BFC3-57480EA2B02D}"/>
    <cellStyle name="SAPBEXHLevel2X 3 8 5 3 8" xfId="28676" xr:uid="{2AF17440-9829-4791-A54D-36486262ACEB}"/>
    <cellStyle name="SAPBEXHLevel2X 3 8 5 4" xfId="5281" xr:uid="{1BA26024-BA6B-40CC-B51C-50CB43D5873D}"/>
    <cellStyle name="SAPBEXHLevel2X 3 8 5 4 2" xfId="17065" xr:uid="{306B47B3-0722-417A-974D-0C2B81B7A0F0}"/>
    <cellStyle name="SAPBEXHLevel2X 3 8 5 4 3" xfId="29648" xr:uid="{6D0F2EEB-2259-487B-A182-1D56C08D2B7B}"/>
    <cellStyle name="SAPBEXHLevel2X 3 8 5 5" xfId="8708" xr:uid="{529BBC02-DF70-4F15-8D83-59A74D089D76}"/>
    <cellStyle name="SAPBEXHLevel2X 3 8 5 5 2" xfId="20163" xr:uid="{98C5F453-235A-4821-B270-3FDA86A3F089}"/>
    <cellStyle name="SAPBEXHLevel2X 3 8 5 5 3" xfId="32248" xr:uid="{BAE76E2D-7380-44D2-A64C-0658DE631622}"/>
    <cellStyle name="SAPBEXHLevel2X 3 8 5 6" xfId="8237" xr:uid="{A399D899-7D81-414A-9683-0ADC73D5F467}"/>
    <cellStyle name="SAPBEXHLevel2X 3 8 5 6 2" xfId="19692" xr:uid="{CA885B00-2CF6-40CE-A39F-7E0DBC8E22D3}"/>
    <cellStyle name="SAPBEXHLevel2X 3 8 5 6 3" xfId="31777" xr:uid="{18E6DF55-5772-44DB-9362-7462FFF52139}"/>
    <cellStyle name="SAPBEXHLevel2X 3 8 5 7" xfId="25340" xr:uid="{322489EB-9CEB-4547-B045-538B75F918A3}"/>
    <cellStyle name="SAPBEXHLevel2X 3 8 5 7 2" xfId="36186" xr:uid="{55F2BC35-E243-4FA6-9B05-685BA3F08A8B}"/>
    <cellStyle name="SAPBEXHLevel2X 3 8 5 8" xfId="15182" xr:uid="{E6593E8C-0416-4F5E-9A33-7ACB79C707AD}"/>
    <cellStyle name="SAPBEXHLevel2X 3 8 5 9" xfId="28565" xr:uid="{37752907-A17B-4530-8E4A-19E182819B9D}"/>
    <cellStyle name="SAPBEXHLevel2X 3 8 6" xfId="6100" xr:uid="{E73A857C-ACAC-4CDF-8226-1A9F95C7BA2D}"/>
    <cellStyle name="SAPBEXHLevel2X 3 8 6 2" xfId="7531" xr:uid="{98DDDAE2-423D-4BB2-9748-F2C4B02F6036}"/>
    <cellStyle name="SAPBEXHLevel2X 3 8 6 2 2" xfId="10842" xr:uid="{4A8A7087-DCFA-4728-B393-1E42C05B3528}"/>
    <cellStyle name="SAPBEXHLevel2X 3 8 6 2 2 2" xfId="22297" xr:uid="{B4414C42-5CB8-4E1E-BB05-EB230DF41ECE}"/>
    <cellStyle name="SAPBEXHLevel2X 3 8 6 2 2 3" xfId="34381" xr:uid="{EB3A13C0-8F2F-4A01-A16D-201CD098900E}"/>
    <cellStyle name="SAPBEXHLevel2X 3 8 6 2 3" xfId="12315" xr:uid="{D162ADE5-7FF1-409F-823C-895A41406B12}"/>
    <cellStyle name="SAPBEXHLevel2X 3 8 6 2 3 2" xfId="23770" xr:uid="{9F4F2DB3-4537-49B1-89C4-F9E2178A5251}"/>
    <cellStyle name="SAPBEXHLevel2X 3 8 6 2 3 3" xfId="35285" xr:uid="{7024262F-C64E-4691-9A6C-1A145CE517FA}"/>
    <cellStyle name="SAPBEXHLevel2X 3 8 6 2 4" xfId="27247" xr:uid="{2923E724-7D2D-4190-AD7C-385397595C8D}"/>
    <cellStyle name="SAPBEXHLevel2X 3 8 6 2 4 2" xfId="37546" xr:uid="{7BEE2AD2-93A6-4C1D-9D67-54AAC8505CB3}"/>
    <cellStyle name="SAPBEXHLevel2X 3 8 6 2 5" xfId="19049" xr:uid="{18F8C758-A429-4910-84A4-2E1CED74221C}"/>
    <cellStyle name="SAPBEXHLevel2X 3 8 6 2 6" xfId="31218" xr:uid="{1CB2CE97-CAFD-4069-BD79-494AE796676A}"/>
    <cellStyle name="SAPBEXHLevel2X 3 8 6 2 7" xfId="28510" xr:uid="{B23D18CC-74CC-461A-9462-AF14DF6AD073}"/>
    <cellStyle name="SAPBEXHLevel2X 3 8 6 3" xfId="9316" xr:uid="{9015F9AE-6E74-4DDC-9B4F-68BB331DE818}"/>
    <cellStyle name="SAPBEXHLevel2X 3 8 6 3 2" xfId="20771" xr:uid="{DD0CA659-FEC5-49BA-8254-B138E058F7C4}"/>
    <cellStyle name="SAPBEXHLevel2X 3 8 6 3 3" xfId="32856" xr:uid="{B1B4AE34-3D64-4EF9-99A9-02EDA633357B}"/>
    <cellStyle name="SAPBEXHLevel2X 3 8 6 4" xfId="8626" xr:uid="{BF07C7D7-C062-4ECF-A5A4-7DAD1D916CD9}"/>
    <cellStyle name="SAPBEXHLevel2X 3 8 6 4 2" xfId="20081" xr:uid="{4C576461-D445-4DB4-A183-5F951C7B5791}"/>
    <cellStyle name="SAPBEXHLevel2X 3 8 6 4 3" xfId="32166" xr:uid="{CCD44569-2F25-4C58-91A1-F034CE3BD36A}"/>
    <cellStyle name="SAPBEXHLevel2X 3 8 6 5" xfId="26061" xr:uid="{80CB0EED-EA8C-439B-BB24-ABA75CEBDE5B}"/>
    <cellStyle name="SAPBEXHLevel2X 3 8 6 5 2" xfId="36704" xr:uid="{6EFC3719-B1C9-48CF-B556-EB17458E71D7}"/>
    <cellStyle name="SAPBEXHLevel2X 3 8 6 6" xfId="17822" xr:uid="{F67029C1-89E4-4CBE-B79D-04DC10323869}"/>
    <cellStyle name="SAPBEXHLevel2X 3 8 6 7" xfId="30248" xr:uid="{69A01D3C-7158-40DA-8A97-1C8FF70D2F3C}"/>
    <cellStyle name="SAPBEXHLevel2X 3 8 6 8" xfId="35688" xr:uid="{7ECDE649-E736-498C-8B94-858A386D967A}"/>
    <cellStyle name="SAPBEXHLevel2X 3 8 7" xfId="6749" xr:uid="{9BC18EBA-88E8-457C-993C-A20F65B67CB9}"/>
    <cellStyle name="SAPBEXHLevel2X 3 8 7 2" xfId="10463" xr:uid="{6345F65A-C7EC-4C9C-A3DF-B08AA274101D}"/>
    <cellStyle name="SAPBEXHLevel2X 3 8 7 2 2" xfId="21918" xr:uid="{3EBF2946-EE67-4109-8AEB-2F8B76A6AD7F}"/>
    <cellStyle name="SAPBEXHLevel2X 3 8 7 2 3" xfId="34002" xr:uid="{62428725-484E-4B6C-8747-444A3D38E5D6}"/>
    <cellStyle name="SAPBEXHLevel2X 3 8 7 3" xfId="11644" xr:uid="{5295865C-0480-4996-841B-6F638A5E7FE4}"/>
    <cellStyle name="SAPBEXHLevel2X 3 8 7 3 2" xfId="23099" xr:uid="{7160211B-B0C1-47A1-857C-900C0FC0A2A8}"/>
    <cellStyle name="SAPBEXHLevel2X 3 8 7 3 3" xfId="34829" xr:uid="{06B5EF8E-7DBE-44AE-8806-2185AEC35D85}"/>
    <cellStyle name="SAPBEXHLevel2X 3 8 7 4" xfId="26509" xr:uid="{9CF95D85-CC51-465A-A422-E3A09844799B}"/>
    <cellStyle name="SAPBEXHLevel2X 3 8 7 4 2" xfId="37019" xr:uid="{742C602A-CA66-401E-BAC9-753BA36251AC}"/>
    <cellStyle name="SAPBEXHLevel2X 3 8 7 5" xfId="18336" xr:uid="{FB57D11C-C9CF-4A40-8B48-762E4E8A997F}"/>
    <cellStyle name="SAPBEXHLevel2X 3 8 7 6" xfId="30667" xr:uid="{2D698D8A-8CFE-48E9-90A6-76EF530B0231}"/>
    <cellStyle name="SAPBEXHLevel2X 3 8 7 7" xfId="13725" xr:uid="{D5B6AA27-BF79-4B93-9BCC-F786DFF18130}"/>
    <cellStyle name="SAPBEXHLevel2X 3 8 8" xfId="5531" xr:uid="{15AD0775-FEBD-406D-887B-C758217CB0D1}"/>
    <cellStyle name="SAPBEXHLevel2X 3 8 8 2" xfId="8862" xr:uid="{27D2F512-330E-4193-AF95-919F6A1F1216}"/>
    <cellStyle name="SAPBEXHLevel2X 3 8 8 2 2" xfId="20317" xr:uid="{FE7B5BBD-35B9-47C1-A28E-1EAB17421B37}"/>
    <cellStyle name="SAPBEXHLevel2X 3 8 8 2 3" xfId="32402" xr:uid="{F6270965-DC93-4539-8964-645C9E467054}"/>
    <cellStyle name="SAPBEXHLevel2X 3 8 8 3" xfId="8076" xr:uid="{BC32D9D0-1678-4B0A-9FCC-386918DD5F23}"/>
    <cellStyle name="SAPBEXHLevel2X 3 8 8 3 2" xfId="19531" xr:uid="{C8ED6232-5DD2-4CB4-B7E0-15021DFA1805}"/>
    <cellStyle name="SAPBEXHLevel2X 3 8 8 3 3" xfId="31616" xr:uid="{05E5C077-54B7-49CC-8338-6FE889495F53}"/>
    <cellStyle name="SAPBEXHLevel2X 3 8 8 4" xfId="25590" xr:uid="{783A64E1-CD6B-4EB6-8DA7-5C68D1324A39}"/>
    <cellStyle name="SAPBEXHLevel2X 3 8 8 4 2" xfId="36375" xr:uid="{7DC4D5C4-9FD5-404C-B614-E9ECA4D14321}"/>
    <cellStyle name="SAPBEXHLevel2X 3 8 8 5" xfId="17315" xr:uid="{EF598C1B-C9D8-42F9-998F-262F95A3E6CC}"/>
    <cellStyle name="SAPBEXHLevel2X 3 8 8 6" xfId="29831" xr:uid="{8681E039-175E-4700-B556-BC25D5358F2A}"/>
    <cellStyle name="SAPBEXHLevel2X 3 8 8 7" xfId="34740" xr:uid="{E92BA985-7251-417A-A26C-1CDD4438C772}"/>
    <cellStyle name="SAPBEXHLevel2X 3 8 8 8" xfId="13637" xr:uid="{EC3DB823-4ED8-4B4B-AC1A-4B97ABF652E5}"/>
    <cellStyle name="SAPBEXHLevel2X 3 8 9" xfId="4251" xr:uid="{CC1218F7-CA69-40D8-B17F-175BE9CA8346}"/>
    <cellStyle name="SAPBEXHLevel2X 3 8 9 2" xfId="16036" xr:uid="{F1954482-D650-4798-889F-8F2091CDF125}"/>
    <cellStyle name="SAPBEXHLevel2X 3 8 9 3" xfId="29081" xr:uid="{9C56A83C-B174-4E63-ABD8-EFB90D689B3A}"/>
    <cellStyle name="SAPBEXHLevel2X 3 9" xfId="2919" xr:uid="{1D63F18F-83F8-4BB5-A7BA-A18C033A9AAA}"/>
    <cellStyle name="SAPBEXHLevel2X 3 9 10" xfId="34875" xr:uid="{CA9F2401-A358-48B4-8743-101129A3BE9E}"/>
    <cellStyle name="SAPBEXHLevel2X 3 9 2" xfId="7231" xr:uid="{9A5D957E-D6A1-4F3C-A69F-E57E39808C45}"/>
    <cellStyle name="SAPBEXHLevel2X 3 9 2 2" xfId="10634" xr:uid="{66FE073D-3534-4606-924A-8EFB58C3CA62}"/>
    <cellStyle name="SAPBEXHLevel2X 3 9 2 2 2" xfId="22089" xr:uid="{0B8CC5B8-C912-4A6D-85FA-54F5D0C90C32}"/>
    <cellStyle name="SAPBEXHLevel2X 3 9 2 2 3" xfId="34173" xr:uid="{30DFC025-49F5-439B-8182-8C33D8ED8949}"/>
    <cellStyle name="SAPBEXHLevel2X 3 9 2 3" xfId="12030" xr:uid="{2AE147E6-9999-49AC-ACEE-787ED6E407AB}"/>
    <cellStyle name="SAPBEXHLevel2X 3 9 2 3 2" xfId="23485" xr:uid="{9D80F11F-D006-49FE-994C-2E11AD1E4320}"/>
    <cellStyle name="SAPBEXHLevel2X 3 9 2 3 3" xfId="35071" xr:uid="{394EEDD2-E146-48DF-A007-0C156A12EC29}"/>
    <cellStyle name="SAPBEXHLevel2X 3 9 2 4" xfId="26947" xr:uid="{F4174BB8-BB5C-4E0A-9862-27C5893B1CCA}"/>
    <cellStyle name="SAPBEXHLevel2X 3 9 2 4 2" xfId="37318" xr:uid="{CADF77E1-27ED-4581-98A1-B716BD566545}"/>
    <cellStyle name="SAPBEXHLevel2X 3 9 2 5" xfId="18759" xr:uid="{DE11EDC1-8C37-435A-81F2-D55F885CBAFA}"/>
    <cellStyle name="SAPBEXHLevel2X 3 9 2 6" xfId="30990" xr:uid="{E7ACA67B-3899-4B47-92E7-20D5C5B83937}"/>
    <cellStyle name="SAPBEXHLevel2X 3 9 2 7" xfId="36820" xr:uid="{91AF0599-DC73-4CB7-9DA2-39B2674DAB82}"/>
    <cellStyle name="SAPBEXHLevel2X 3 9 3" xfId="5798" xr:uid="{19052936-F9C7-4EB7-AF62-41877718B67B}"/>
    <cellStyle name="SAPBEXHLevel2X 3 9 3 2" xfId="9060" xr:uid="{B9575C2C-74B7-41D4-8306-FFF102107425}"/>
    <cellStyle name="SAPBEXHLevel2X 3 9 3 2 2" xfId="20515" xr:uid="{1BB53242-295B-41DE-B804-2A3C0E8C18DA}"/>
    <cellStyle name="SAPBEXHLevel2X 3 9 3 2 3" xfId="32600" xr:uid="{ADB3D71A-B8BF-456F-8EC6-A40A60E04BEE}"/>
    <cellStyle name="SAPBEXHLevel2X 3 9 3 3" xfId="4095" xr:uid="{A3C95239-0894-4E22-91F6-59D9FE45D571}"/>
    <cellStyle name="SAPBEXHLevel2X 3 9 3 3 2" xfId="15880" xr:uid="{10479CA9-7EF8-4B83-9869-3C52C4F28740}"/>
    <cellStyle name="SAPBEXHLevel2X 3 9 3 3 3" xfId="28925" xr:uid="{E2EF62D8-D642-4E93-ADE4-4D232FBFB852}"/>
    <cellStyle name="SAPBEXHLevel2X 3 9 3 4" xfId="25776" xr:uid="{9414AAD4-7195-4713-AC9A-31A51EABE556}"/>
    <cellStyle name="SAPBEXHLevel2X 3 9 3 4 2" xfId="36492" xr:uid="{C785BB52-48C1-431A-996E-B71A80D4A2C0}"/>
    <cellStyle name="SAPBEXHLevel2X 3 9 3 5" xfId="17533" xr:uid="{98912DCC-9A1A-4BCE-9A81-2653ACE89326}"/>
    <cellStyle name="SAPBEXHLevel2X 3 9 3 6" xfId="30018" xr:uid="{1A4CEF32-8466-42CF-82C1-4B8CE0A4454E}"/>
    <cellStyle name="SAPBEXHLevel2X 3 9 3 7" xfId="35731" xr:uid="{BAB4FD5A-8D9A-42CB-ABEF-39343F505658}"/>
    <cellStyle name="SAPBEXHLevel2X 3 9 3 8" xfId="34689" xr:uid="{5D6F9C69-D7EB-4C9A-8350-977312CD1BB6}"/>
    <cellStyle name="SAPBEXHLevel2X 3 9 4" xfId="4812" xr:uid="{DA305A1F-E397-4F53-B4A6-D8A3C930556A}"/>
    <cellStyle name="SAPBEXHLevel2X 3 9 4 2" xfId="16596" xr:uid="{CBFC1C7C-8B5F-4491-BB33-8CD87891A771}"/>
    <cellStyle name="SAPBEXHLevel2X 3 9 4 3" xfId="29303" xr:uid="{4A8982D1-9340-48D0-A1C5-C2F78970128A}"/>
    <cellStyle name="SAPBEXHLevel2X 3 9 5" xfId="8316" xr:uid="{43040513-A30F-4BD9-AA37-10E6EE3F5404}"/>
    <cellStyle name="SAPBEXHLevel2X 3 9 5 2" xfId="19771" xr:uid="{73E36967-52C8-4E1E-ACC4-001BAF3F5296}"/>
    <cellStyle name="SAPBEXHLevel2X 3 9 5 3" xfId="31856" xr:uid="{F82463F7-264A-4206-8BB3-39C0C5697710}"/>
    <cellStyle name="SAPBEXHLevel2X 3 9 6" xfId="10219" xr:uid="{BFD2CEB1-E5D7-405E-B81B-9A97F89081A0}"/>
    <cellStyle name="SAPBEXHLevel2X 3 9 6 2" xfId="21674" xr:uid="{15CB3269-8B7C-474D-86BB-2906A536814E}"/>
    <cellStyle name="SAPBEXHLevel2X 3 9 6 3" xfId="33758" xr:uid="{6D37F149-0A1E-414C-8F1B-D3FB412CAEDB}"/>
    <cellStyle name="SAPBEXHLevel2X 3 9 7" xfId="24871" xr:uid="{62CC1C24-8D7B-4953-866B-D074DAAAF8AB}"/>
    <cellStyle name="SAPBEXHLevel2X 3 9 7 2" xfId="35841" xr:uid="{7C31E289-38FB-4EE6-A4EA-30323C0B4A6F}"/>
    <cellStyle name="SAPBEXHLevel2X 3 9 8" xfId="14712" xr:uid="{E43DE173-C2F5-4146-BBD7-1783ECCD76B6}"/>
    <cellStyle name="SAPBEXHLevel2X 3 9 9" xfId="28225" xr:uid="{7C822387-6D7C-4A8F-95B2-7E9CB63AD00F}"/>
    <cellStyle name="SAPBEXHLevel2X 4" xfId="3369" xr:uid="{1699890F-C991-4460-9E69-A1D508CE9168}"/>
    <cellStyle name="SAPBEXHLevel2X 4 10" xfId="14076" xr:uid="{3B185C0B-628D-430D-A4DE-C47A2D65397C}"/>
    <cellStyle name="SAPBEXHLevel2X 4 2" xfId="7229" xr:uid="{6F70D0BE-C638-467E-BA96-C3A1F5A0D83E}"/>
    <cellStyle name="SAPBEXHLevel2X 4 2 2" xfId="10632" xr:uid="{06D29076-4265-43A3-8704-16C99494FBFB}"/>
    <cellStyle name="SAPBEXHLevel2X 4 2 2 2" xfId="22087" xr:uid="{34DBB409-66E3-4D0E-BBAA-C7213E8164B8}"/>
    <cellStyle name="SAPBEXHLevel2X 4 2 2 3" xfId="34171" xr:uid="{37C26D81-5078-4FD2-AAC1-8C4615522D1A}"/>
    <cellStyle name="SAPBEXHLevel2X 4 2 3" xfId="12028" xr:uid="{EA2AA024-0267-470A-9A70-889EEFE834AD}"/>
    <cellStyle name="SAPBEXHLevel2X 4 2 3 2" xfId="23483" xr:uid="{BCF37B38-FCCD-48CE-85B3-80B7F791476F}"/>
    <cellStyle name="SAPBEXHLevel2X 4 2 3 3" xfId="35069" xr:uid="{0D273B5D-3E0A-445A-8D2B-5623A69A1FA3}"/>
    <cellStyle name="SAPBEXHLevel2X 4 2 4" xfId="26945" xr:uid="{D9960F82-BB80-4332-9E05-11C9EAAE5D61}"/>
    <cellStyle name="SAPBEXHLevel2X 4 2 4 2" xfId="37316" xr:uid="{39E2D18D-7800-4E31-BB6D-AFD516BCA6EB}"/>
    <cellStyle name="SAPBEXHLevel2X 4 2 5" xfId="18757" xr:uid="{06A9F4B6-8BD1-438B-994B-7D5D197B583F}"/>
    <cellStyle name="SAPBEXHLevel2X 4 2 6" xfId="30988" xr:uid="{165F9E9E-990B-45F3-8564-07852CB21D1D}"/>
    <cellStyle name="SAPBEXHLevel2X 4 2 7" xfId="30377" xr:uid="{BDF2F5FF-0EC3-4CFD-952F-6EAED189D015}"/>
    <cellStyle name="SAPBEXHLevel2X 4 3" xfId="5796" xr:uid="{978EFDA6-3D95-4564-81E3-30E6B642AB70}"/>
    <cellStyle name="SAPBEXHLevel2X 4 3 2" xfId="9058" xr:uid="{4CFC53D6-D00F-470C-84A2-992C6CCBBEB3}"/>
    <cellStyle name="SAPBEXHLevel2X 4 3 2 2" xfId="20513" xr:uid="{BE17586F-A209-467E-815C-EA3DC53E89A0}"/>
    <cellStyle name="SAPBEXHLevel2X 4 3 2 3" xfId="32598" xr:uid="{D277C842-9A61-4AC5-881C-765AB3CEC178}"/>
    <cellStyle name="SAPBEXHLevel2X 4 3 3" xfId="4093" xr:uid="{8F9EF8D1-CF40-4DCC-973B-8CBD8B594905}"/>
    <cellStyle name="SAPBEXHLevel2X 4 3 3 2" xfId="15878" xr:uid="{344D99BF-3EA6-4C20-8064-3CD9BC62E5C7}"/>
    <cellStyle name="SAPBEXHLevel2X 4 3 3 3" xfId="28923" xr:uid="{E1CF6599-5D4E-4A87-A029-DEAF741CFE95}"/>
    <cellStyle name="SAPBEXHLevel2X 4 3 4" xfId="25774" xr:uid="{2A454E6E-A0C1-4369-B1CA-8FF155627700}"/>
    <cellStyle name="SAPBEXHLevel2X 4 3 4 2" xfId="36490" xr:uid="{B1E6A033-8254-4604-94A0-1D1255783C02}"/>
    <cellStyle name="SAPBEXHLevel2X 4 3 5" xfId="17531" xr:uid="{39408243-CCE8-4DE0-BCF7-B9A5D7636A23}"/>
    <cellStyle name="SAPBEXHLevel2X 4 3 6" xfId="30016" xr:uid="{F8A75003-3946-470F-8D80-539C79FDFBA6}"/>
    <cellStyle name="SAPBEXHLevel2X 4 3 7" xfId="29606" xr:uid="{AEAA9619-0CB9-4C34-AE76-1E94B8B81790}"/>
    <cellStyle name="SAPBEXHLevel2X 4 3 8" xfId="37189" xr:uid="{FC6F1932-3F62-46A6-AF08-7106DECB4B0B}"/>
    <cellStyle name="SAPBEXHLevel2X 4 4" xfId="5259" xr:uid="{7DF2DEA2-78C5-4C27-9E19-AD2CD430E318}"/>
    <cellStyle name="SAPBEXHLevel2X 4 4 2" xfId="17043" xr:uid="{6B869AAD-CB4F-462D-9D34-14392A9ADE51}"/>
    <cellStyle name="SAPBEXHLevel2X 4 4 3" xfId="29626" xr:uid="{2611CEF2-3CF4-4A67-A738-2FE743465CFD}"/>
    <cellStyle name="SAPBEXHLevel2X 4 5" xfId="8686" xr:uid="{7DD666C8-DB39-4E02-B824-FEF096D1DD9C}"/>
    <cellStyle name="SAPBEXHLevel2X 4 5 2" xfId="20141" xr:uid="{5EC9708E-92F4-44BF-8A08-68FA79369855}"/>
    <cellStyle name="SAPBEXHLevel2X 4 5 3" xfId="32226" xr:uid="{ACC33743-FBF9-4A6D-9A44-B95386F0DB9F}"/>
    <cellStyle name="SAPBEXHLevel2X 4 6" xfId="8434" xr:uid="{59F25883-26D9-4335-AF11-E0E9B2ADC8B9}"/>
    <cellStyle name="SAPBEXHLevel2X 4 6 2" xfId="19889" xr:uid="{5AA5C70D-1A24-478A-94E2-8AEB58346448}"/>
    <cellStyle name="SAPBEXHLevel2X 4 6 3" xfId="31974" xr:uid="{D05229FD-F377-484C-8ACC-36F1D814D66B}"/>
    <cellStyle name="SAPBEXHLevel2X 4 7" xfId="25318" xr:uid="{AB1F66A4-694B-46DD-9FE4-435D061CEEAF}"/>
    <cellStyle name="SAPBEXHLevel2X 4 7 2" xfId="36164" xr:uid="{596F1657-54F6-4487-8712-482C1CD04D8B}"/>
    <cellStyle name="SAPBEXHLevel2X 4 8" xfId="15160" xr:uid="{B386B209-EBBE-4CE0-822A-27A5D301B2C7}"/>
    <cellStyle name="SAPBEXHLevel2X 4 9" xfId="28543" xr:uid="{A4ECE024-3D8E-4CAB-864B-EEB344225312}"/>
    <cellStyle name="SAPBEXHLevel2X 5" xfId="3177" xr:uid="{95ADD8A0-2964-44B2-AF27-C984D45CDDC7}"/>
    <cellStyle name="SAPBEXHLevel2X 5 10" xfId="34844" xr:uid="{8DCBFF60-5939-4C4B-A61B-CBB19FF48B7A}"/>
    <cellStyle name="SAPBEXHLevel2X 5 2" xfId="7340" xr:uid="{8D40B710-B084-4E65-A0A5-E2A3DA7889CA}"/>
    <cellStyle name="SAPBEXHLevel2X 5 2 2" xfId="10740" xr:uid="{C954D9B9-5F41-4E44-8C91-038C240C7951}"/>
    <cellStyle name="SAPBEXHLevel2X 5 2 2 2" xfId="22195" xr:uid="{0685381D-3045-4A7D-9157-2983DE00657E}"/>
    <cellStyle name="SAPBEXHLevel2X 5 2 2 3" xfId="34279" xr:uid="{B1EFBB6E-C8B8-4B3C-9C9F-0B6C6DAA63D6}"/>
    <cellStyle name="SAPBEXHLevel2X 5 2 3" xfId="12124" xr:uid="{F6665302-EC95-45D3-9296-9515644848AD}"/>
    <cellStyle name="SAPBEXHLevel2X 5 2 3 2" xfId="23579" xr:uid="{F03F5BC9-A4DF-4658-A4BB-47E8D598253F}"/>
    <cellStyle name="SAPBEXHLevel2X 5 2 3 3" xfId="35163" xr:uid="{33978237-B5EB-4581-A931-954779300254}"/>
    <cellStyle name="SAPBEXHLevel2X 5 2 4" xfId="27056" xr:uid="{3B163499-F425-4FF1-B144-7E2E3841F616}"/>
    <cellStyle name="SAPBEXHLevel2X 5 2 4 2" xfId="37425" xr:uid="{012F6F82-6C6C-40E3-937B-D37BCBEF7E67}"/>
    <cellStyle name="SAPBEXHLevel2X 5 2 5" xfId="18858" xr:uid="{E5C7E088-2E8B-4104-8FB6-0D1E92077882}"/>
    <cellStyle name="SAPBEXHLevel2X 5 2 6" xfId="31097" xr:uid="{ADE2236C-A540-488D-A5C0-36B4504A2EDE}"/>
    <cellStyle name="SAPBEXHLevel2X 5 2 7" xfId="14034" xr:uid="{2ECA81EA-D687-4E93-BCBF-5E1C6E1FBD12}"/>
    <cellStyle name="SAPBEXHLevel2X 5 3" xfId="5908" xr:uid="{8DCC1A6B-FFA3-493E-996B-413E2E462B5C}"/>
    <cellStyle name="SAPBEXHLevel2X 5 3 2" xfId="9168" xr:uid="{021ED0DC-C730-4545-A726-0B534AE00576}"/>
    <cellStyle name="SAPBEXHLevel2X 5 3 2 2" xfId="20623" xr:uid="{D15355F2-349D-458A-B6CC-0F6808461E02}"/>
    <cellStyle name="SAPBEXHLevel2X 5 3 2 3" xfId="32708" xr:uid="{ACBC58F1-04D2-43A5-9B8F-46945A7B120C}"/>
    <cellStyle name="SAPBEXHLevel2X 5 3 3" xfId="4102" xr:uid="{7F8AD1ED-93A5-46CE-B7BF-07B46CDA7DE3}"/>
    <cellStyle name="SAPBEXHLevel2X 5 3 3 2" xfId="15887" xr:uid="{8E5C62A7-099B-4B1D-9EEC-DC1F39A5B049}"/>
    <cellStyle name="SAPBEXHLevel2X 5 3 3 3" xfId="28932" xr:uid="{AA012938-34F1-493E-BB6B-B231FE35B79D}"/>
    <cellStyle name="SAPBEXHLevel2X 5 3 4" xfId="25870" xr:uid="{89D578E4-B15D-4EFA-8A58-FE3886648A09}"/>
    <cellStyle name="SAPBEXHLevel2X 5 3 4 2" xfId="36585" xr:uid="{F775A7CC-3C3A-4065-B1D4-D6FC668157EF}"/>
    <cellStyle name="SAPBEXHLevel2X 5 3 5" xfId="17631" xr:uid="{672A71DF-F104-427B-A8E5-CAF74B41FA66}"/>
    <cellStyle name="SAPBEXHLevel2X 5 3 6" xfId="30126" xr:uid="{C7536AD6-01BD-4D1D-9B33-A23E40408105}"/>
    <cellStyle name="SAPBEXHLevel2X 5 3 7" xfId="37761" xr:uid="{779928AF-3ED6-4F65-BF35-42ACE856FC24}"/>
    <cellStyle name="SAPBEXHLevel2X 5 3 8" xfId="31162" xr:uid="{0B54C0C8-7998-4E13-8C8C-676B1B6B7A01}"/>
    <cellStyle name="SAPBEXHLevel2X 5 4" xfId="5070" xr:uid="{1A011578-158E-492B-90DA-0567F6DB9ACE}"/>
    <cellStyle name="SAPBEXHLevel2X 5 4 2" xfId="16854" xr:uid="{9690C61F-5A80-492B-A9C9-0790E0AD7070}"/>
    <cellStyle name="SAPBEXHLevel2X 5 4 3" xfId="29502" xr:uid="{D99AF6E4-F9E6-49D2-8E28-47AE278E8F30}"/>
    <cellStyle name="SAPBEXHLevel2X 5 5" xfId="8535" xr:uid="{AE15A791-549F-416A-84DC-8B317CF49C91}"/>
    <cellStyle name="SAPBEXHLevel2X 5 5 2" xfId="19990" xr:uid="{0883DCEA-7FCB-48E2-A01D-FA9FFBBBE0EF}"/>
    <cellStyle name="SAPBEXHLevel2X 5 5 3" xfId="32075" xr:uid="{5A784B39-7820-4854-B1D3-9A061C2FB7DD}"/>
    <cellStyle name="SAPBEXHLevel2X 5 6" xfId="8934" xr:uid="{D7665878-E211-4B08-8C08-D7E1507D69AF}"/>
    <cellStyle name="SAPBEXHLevel2X 5 6 2" xfId="20389" xr:uid="{B6EFD798-1850-41DD-AD3F-BFD4EE8B7836}"/>
    <cellStyle name="SAPBEXHLevel2X 5 6 3" xfId="32474" xr:uid="{71285FE5-CED3-4A97-A8DB-9DB0B09B4317}"/>
    <cellStyle name="SAPBEXHLevel2X 5 7" xfId="25129" xr:uid="{A7A570D1-B99D-4BF0-8888-AE66913199C9}"/>
    <cellStyle name="SAPBEXHLevel2X 5 7 2" xfId="36041" xr:uid="{7282C305-36F9-4F9F-B20E-1779CFB06372}"/>
    <cellStyle name="SAPBEXHLevel2X 5 8" xfId="14970" xr:uid="{67863DFE-D01B-4C7E-84AD-5EA57FFF4FB1}"/>
    <cellStyle name="SAPBEXHLevel2X 5 9" xfId="28418" xr:uid="{4E974322-3A48-4CAA-A82D-12A4870C60EE}"/>
    <cellStyle name="SAPBEXHLevel2X 6" xfId="3229" xr:uid="{330A71DF-E40A-4D7B-A557-7E55E0F8393B}"/>
    <cellStyle name="SAPBEXHLevel2X 6 10" xfId="14162" xr:uid="{5A74430C-9CAB-4F4C-A9E0-05AC01421BCD}"/>
    <cellStyle name="SAPBEXHLevel2X 6 2" xfId="7597" xr:uid="{6BF4418E-B81C-49DB-A5CF-9F7CB17F0206}"/>
    <cellStyle name="SAPBEXHLevel2X 6 2 2" xfId="10908" xr:uid="{CC77364F-CED7-45CB-AFD7-AE380047B876}"/>
    <cellStyle name="SAPBEXHLevel2X 6 2 2 2" xfId="22363" xr:uid="{CA194059-FD46-4AB0-80BF-1AA2D51B6887}"/>
    <cellStyle name="SAPBEXHLevel2X 6 2 2 3" xfId="34447" xr:uid="{7EA625BA-B049-470A-9269-6AF5B24157CA}"/>
    <cellStyle name="SAPBEXHLevel2X 6 2 3" xfId="12381" xr:uid="{51D433E1-0262-4C15-9050-65E95FE5B921}"/>
    <cellStyle name="SAPBEXHLevel2X 6 2 3 2" xfId="23836" xr:uid="{6C7C12BA-588E-4886-9C60-038CFCEF81EF}"/>
    <cellStyle name="SAPBEXHLevel2X 6 2 3 3" xfId="35351" xr:uid="{319D63CD-965B-454C-8556-C606D74B7773}"/>
    <cellStyle name="SAPBEXHLevel2X 6 2 4" xfId="27313" xr:uid="{FCAEEB58-32AB-4CD1-84D3-80DF3C623E63}"/>
    <cellStyle name="SAPBEXHLevel2X 6 2 4 2" xfId="37612" xr:uid="{69BE2BDA-CB43-417D-9741-EE1951461D32}"/>
    <cellStyle name="SAPBEXHLevel2X 6 2 5" xfId="19115" xr:uid="{B1E3E10B-D05F-4D88-8C53-9EE5E6746702}"/>
    <cellStyle name="SAPBEXHLevel2X 6 2 6" xfId="31284" xr:uid="{80BC1F80-D324-4C8E-B4F6-6D1F04062E7B}"/>
    <cellStyle name="SAPBEXHLevel2X 6 2 7" xfId="37653" xr:uid="{1C02457E-DFFD-459E-B672-A4DBE5566418}"/>
    <cellStyle name="SAPBEXHLevel2X 6 3" xfId="6166" xr:uid="{CB0497B9-C891-4175-8AF7-6DF5845F4C16}"/>
    <cellStyle name="SAPBEXHLevel2X 6 3 2" xfId="9382" xr:uid="{9F1B746D-3F93-46BC-B0C3-FF7C113259A3}"/>
    <cellStyle name="SAPBEXHLevel2X 6 3 2 2" xfId="20837" xr:uid="{42C8E9A7-93BE-48E7-8CE1-B814D200E01C}"/>
    <cellStyle name="SAPBEXHLevel2X 6 3 2 3" xfId="32922" xr:uid="{D583EAA8-D6C1-4050-ABFA-E7C5C7D5AF50}"/>
    <cellStyle name="SAPBEXHLevel2X 6 3 3" xfId="9703" xr:uid="{1C97D0F5-E850-403E-8A68-8732BA08578F}"/>
    <cellStyle name="SAPBEXHLevel2X 6 3 3 2" xfId="21158" xr:uid="{D0E5CAE3-9EEB-4EE5-B1FF-20CCAECFE977}"/>
    <cellStyle name="SAPBEXHLevel2X 6 3 3 3" xfId="33243" xr:uid="{83C72B75-A7A8-45FB-8991-9FF3A9248A47}"/>
    <cellStyle name="SAPBEXHLevel2X 6 3 4" xfId="26127" xr:uid="{FB64188C-3A8B-4420-B656-B4ADB9186096}"/>
    <cellStyle name="SAPBEXHLevel2X 6 3 4 2" xfId="36770" xr:uid="{AC918A5E-9477-4983-8216-A96A83C5FDF3}"/>
    <cellStyle name="SAPBEXHLevel2X 6 3 5" xfId="17888" xr:uid="{00B2B9E2-9C57-46AF-95BD-DBABDDC4E977}"/>
    <cellStyle name="SAPBEXHLevel2X 6 3 6" xfId="30314" xr:uid="{0AB5A44A-34B5-4466-B500-1429B46976EB}"/>
    <cellStyle name="SAPBEXHLevel2X 6 3 7" xfId="34784" xr:uid="{69B43D72-3261-4E3E-AFE2-EDF7E8E02E40}"/>
    <cellStyle name="SAPBEXHLevel2X 6 3 8" xfId="13694" xr:uid="{7B6358BF-CB2B-41D1-9E43-E47B6EA6397F}"/>
    <cellStyle name="SAPBEXHLevel2X 6 4" xfId="5121" xr:uid="{4E1920E2-8EB3-4EEE-84BA-2961ED4DE5B8}"/>
    <cellStyle name="SAPBEXHLevel2X 6 4 2" xfId="16905" xr:uid="{B688EC61-2F7D-49B5-A35E-A8518C32AB70}"/>
    <cellStyle name="SAPBEXHLevel2X 6 4 3" xfId="29553" xr:uid="{1ACEE4D7-B7AA-429F-A5CF-865A36EC4881}"/>
    <cellStyle name="SAPBEXHLevel2X 6 5" xfId="8586" xr:uid="{56BD7956-238B-4521-8C5B-956F43000760}"/>
    <cellStyle name="SAPBEXHLevel2X 6 5 2" xfId="20041" xr:uid="{D6B1B1C7-51F0-45D4-9F7A-21690D72670E}"/>
    <cellStyle name="SAPBEXHLevel2X 6 5 3" xfId="32126" xr:uid="{09AE1520-C481-445A-B517-4FEDAB9D36F2}"/>
    <cellStyle name="SAPBEXHLevel2X 6 6" xfId="9252" xr:uid="{33CECEAD-F730-48E3-B96F-B3D975ABACA0}"/>
    <cellStyle name="SAPBEXHLevel2X 6 6 2" xfId="20707" xr:uid="{ED8D268F-47AE-4B4E-A6E9-8C6D3F54C1EB}"/>
    <cellStyle name="SAPBEXHLevel2X 6 6 3" xfId="32792" xr:uid="{7F089196-3FA4-4097-B34B-BA0390E950F1}"/>
    <cellStyle name="SAPBEXHLevel2X 6 7" xfId="25180" xr:uid="{6B4B0069-506D-49CA-A1C9-82668A6CD066}"/>
    <cellStyle name="SAPBEXHLevel2X 6 7 2" xfId="36092" xr:uid="{7BC05888-4697-4C5C-9482-B38FDE6229D0}"/>
    <cellStyle name="SAPBEXHLevel2X 6 8" xfId="15021" xr:uid="{92286BFF-17CA-405B-8AC7-AAF14CE257A5}"/>
    <cellStyle name="SAPBEXHLevel2X 6 9" xfId="28469" xr:uid="{0A5AD007-A153-45F9-BCF6-6C6F8EDD4A25}"/>
    <cellStyle name="SAPBEXHLevel2X 7" xfId="3394" xr:uid="{50E53535-E4B9-4421-AAC9-93CCAE1A06F6}"/>
    <cellStyle name="SAPBEXHLevel2X 7 10" xfId="27858" xr:uid="{1B7EEF4B-E405-4481-891D-C8006CBF17D6}"/>
    <cellStyle name="SAPBEXHLevel2X 7 2" xfId="7781" xr:uid="{1CFF84FB-81DF-48B7-A334-300E94B1C4BA}"/>
    <cellStyle name="SAPBEXHLevel2X 7 2 2" xfId="10995" xr:uid="{29498822-CB83-4986-AF6F-2915FDBBE279}"/>
    <cellStyle name="SAPBEXHLevel2X 7 2 2 2" xfId="22450" xr:uid="{BD79EB6B-29E8-404C-8B80-05648258B096}"/>
    <cellStyle name="SAPBEXHLevel2X 7 2 2 3" xfId="34534" xr:uid="{8F81C80A-7FB1-4916-A06F-17BF8B12B615}"/>
    <cellStyle name="SAPBEXHLevel2X 7 2 3" xfId="12556" xr:uid="{9F5CFF84-5B8B-47B3-8055-1874D4FC1311}"/>
    <cellStyle name="SAPBEXHLevel2X 7 2 3 2" xfId="24011" xr:uid="{17D3ECB9-7B21-456D-8472-6E75B9DF1A3C}"/>
    <cellStyle name="SAPBEXHLevel2X 7 2 3 3" xfId="35464" xr:uid="{CE8F4A12-F88C-4D05-BA46-EFC14F26BCC8}"/>
    <cellStyle name="SAPBEXHLevel2X 7 2 4" xfId="27488" xr:uid="{C62E1C8F-65D8-4251-BCAB-31C366727DAC}"/>
    <cellStyle name="SAPBEXHLevel2X 7 2 4 2" xfId="37723" xr:uid="{659CE07E-815A-4143-BE72-D42833355843}"/>
    <cellStyle name="SAPBEXHLevel2X 7 2 5" xfId="19292" xr:uid="{2F0886EB-7DFB-4FC6-B5E2-3090C5FA1D65}"/>
    <cellStyle name="SAPBEXHLevel2X 7 2 6" xfId="31406" xr:uid="{BB938118-57DC-479E-A8EC-0E10410AFE08}"/>
    <cellStyle name="SAPBEXHLevel2X 7 2 7" xfId="29591" xr:uid="{3C0FAF06-868A-4B06-B984-BB1C14A21F49}"/>
    <cellStyle name="SAPBEXHLevel2X 7 3" xfId="6350" xr:uid="{B53C06E0-EBDD-4B3A-A417-5086FB1F0BCB}"/>
    <cellStyle name="SAPBEXHLevel2X 7 3 2" xfId="9518" xr:uid="{5D42FA12-5C82-4D4F-A619-3BF8874B29B2}"/>
    <cellStyle name="SAPBEXHLevel2X 7 3 2 2" xfId="20973" xr:uid="{36C598F3-9890-4154-954D-62C8BADFE3EC}"/>
    <cellStyle name="SAPBEXHLevel2X 7 3 2 3" xfId="33058" xr:uid="{DEE606E9-9E71-4E87-A789-284B9E3194D7}"/>
    <cellStyle name="SAPBEXHLevel2X 7 3 3" xfId="4150" xr:uid="{1C352A92-8BF7-432B-8912-363B9324571F}"/>
    <cellStyle name="SAPBEXHLevel2X 7 3 3 2" xfId="15935" xr:uid="{B7243D8D-D4F6-44BB-A77F-048A7845116E}"/>
    <cellStyle name="SAPBEXHLevel2X 7 3 3 3" xfId="28980" xr:uid="{4ED34E7C-30FC-4A99-A69A-5DBD5A40F5EC}"/>
    <cellStyle name="SAPBEXHLevel2X 7 3 4" xfId="26302" xr:uid="{62E1EB31-5C14-4195-88F9-8C7D63DECBC2}"/>
    <cellStyle name="SAPBEXHLevel2X 7 3 4 2" xfId="36882" xr:uid="{681D6851-0A1F-4A74-8FEA-83354F50AFB3}"/>
    <cellStyle name="SAPBEXHLevel2X 7 3 5" xfId="18067" xr:uid="{820B7538-FD19-4990-ADF1-6E0DE1610B92}"/>
    <cellStyle name="SAPBEXHLevel2X 7 3 6" xfId="30439" xr:uid="{E433E5E2-D0B0-4A66-BF03-B502711DB4D3}"/>
    <cellStyle name="SAPBEXHLevel2X 7 3 7" xfId="36418" xr:uid="{3751A418-E353-443E-BED5-2F2A6D2E054D}"/>
    <cellStyle name="SAPBEXHLevel2X 7 3 8" xfId="13729" xr:uid="{DBC13D9D-29B7-4848-9652-374DA05DE924}"/>
    <cellStyle name="SAPBEXHLevel2X 7 4" xfId="5284" xr:uid="{17C1B4E5-9B58-4469-8C5B-D9E7F3DBB640}"/>
    <cellStyle name="SAPBEXHLevel2X 7 4 2" xfId="17068" xr:uid="{8C7E5CE1-2982-46CE-B734-11105E7CBF21}"/>
    <cellStyle name="SAPBEXHLevel2X 7 4 3" xfId="29651" xr:uid="{7E71C64B-A67B-4D9C-9384-1A61A70E8C41}"/>
    <cellStyle name="SAPBEXHLevel2X 7 5" xfId="8711" xr:uid="{B1881B44-90C0-4ED2-A15F-12A2AFD42007}"/>
    <cellStyle name="SAPBEXHLevel2X 7 5 2" xfId="20166" xr:uid="{8EFE9130-A27B-47F0-B3D3-382674226086}"/>
    <cellStyle name="SAPBEXHLevel2X 7 5 3" xfId="32251" xr:uid="{F836ECBF-0826-46F0-85CC-26764339AF75}"/>
    <cellStyle name="SAPBEXHLevel2X 7 6" xfId="9741" xr:uid="{1C4121F2-9D10-4E1B-9835-A3DF2EBD3411}"/>
    <cellStyle name="SAPBEXHLevel2X 7 6 2" xfId="21196" xr:uid="{A0A8A18C-8A0A-4C75-A0DF-B8EBFE5401DA}"/>
    <cellStyle name="SAPBEXHLevel2X 7 6 3" xfId="33281" xr:uid="{963CDD31-C18A-4D71-B631-BA270B050728}"/>
    <cellStyle name="SAPBEXHLevel2X 7 7" xfId="25343" xr:uid="{35EA2A96-97FA-4D5E-96F2-83DDBE2BA14B}"/>
    <cellStyle name="SAPBEXHLevel2X 7 7 2" xfId="36189" xr:uid="{28BA4CD6-8E80-4347-8DE6-D7D7883841B8}"/>
    <cellStyle name="SAPBEXHLevel2X 7 8" xfId="15185" xr:uid="{EAF3CF4D-D359-49FE-89A8-A25A6741A088}"/>
    <cellStyle name="SAPBEXHLevel2X 7 9" xfId="28568" xr:uid="{368B5C1B-3E3F-4A5E-8B7F-2FF0ACAEA173}"/>
    <cellStyle name="SAPBEXHLevel2X 8" xfId="6092" xr:uid="{C110E4E7-FE73-47D0-988E-1274481D22A4}"/>
    <cellStyle name="SAPBEXHLevel2X 8 2" xfId="7523" xr:uid="{6E1EFF8A-3B8E-49F5-89A4-1EECCF65E9B6}"/>
    <cellStyle name="SAPBEXHLevel2X 8 2 2" xfId="10834" xr:uid="{925C726A-1461-47D9-A525-ED68BA4CCFBC}"/>
    <cellStyle name="SAPBEXHLevel2X 8 2 2 2" xfId="22289" xr:uid="{DD3DE2B4-5484-44E3-8ABD-D84B401BEEAE}"/>
    <cellStyle name="SAPBEXHLevel2X 8 2 2 3" xfId="34373" xr:uid="{BA350F1A-7E2C-439E-9D64-B5A26E1FEEA4}"/>
    <cellStyle name="SAPBEXHLevel2X 8 2 3" xfId="12307" xr:uid="{CE17D947-0495-4119-9313-630B56D035E3}"/>
    <cellStyle name="SAPBEXHLevel2X 8 2 3 2" xfId="23762" xr:uid="{ADE521CC-BD1E-4364-9321-29B4E3C467C3}"/>
    <cellStyle name="SAPBEXHLevel2X 8 2 3 3" xfId="35277" xr:uid="{57D6A8B9-9D1B-4672-83B5-5D165C12E754}"/>
    <cellStyle name="SAPBEXHLevel2X 8 2 4" xfId="27239" xr:uid="{C6E3F342-2EDD-41BE-A57F-8876CAE4B45C}"/>
    <cellStyle name="SAPBEXHLevel2X 8 2 4 2" xfId="37538" xr:uid="{2A554E7D-7C97-415E-BB71-ED0BB8CCC4A2}"/>
    <cellStyle name="SAPBEXHLevel2X 8 2 5" xfId="19041" xr:uid="{8CD13CB2-62E0-4050-9877-13F4E181BD48}"/>
    <cellStyle name="SAPBEXHLevel2X 8 2 6" xfId="31210" xr:uid="{332A40E0-5D83-4195-AF5C-9AFE96DDAE05}"/>
    <cellStyle name="SAPBEXHLevel2X 8 2 7" xfId="28133" xr:uid="{90276E6D-BC46-490E-88E7-F97BDD625B1E}"/>
    <cellStyle name="SAPBEXHLevel2X 8 3" xfId="9308" xr:uid="{57E06047-D0E1-49DC-BC4A-6D3E7996592E}"/>
    <cellStyle name="SAPBEXHLevel2X 8 3 2" xfId="20763" xr:uid="{82F355AD-ABDB-4201-ADA7-ACFEEFA7133B}"/>
    <cellStyle name="SAPBEXHLevel2X 8 3 3" xfId="32848" xr:uid="{C34960BC-FF1E-459C-BC6A-8CD32915506E}"/>
    <cellStyle name="SAPBEXHLevel2X 8 4" xfId="8400" xr:uid="{51C5AA1D-61FC-4AF9-80FA-D493ADD80E91}"/>
    <cellStyle name="SAPBEXHLevel2X 8 4 2" xfId="19855" xr:uid="{26B8C0AB-D43E-4EA1-BD11-8303AF1F448A}"/>
    <cellStyle name="SAPBEXHLevel2X 8 4 3" xfId="31940" xr:uid="{C07F103B-2272-4F22-91BE-5EA981D4C02F}"/>
    <cellStyle name="SAPBEXHLevel2X 8 5" xfId="26053" xr:uid="{49ED35E0-79BF-4441-B3CE-115D79CB5203}"/>
    <cellStyle name="SAPBEXHLevel2X 8 5 2" xfId="36696" xr:uid="{A59A18F7-71D1-4AE0-9923-5A957662E905}"/>
    <cellStyle name="SAPBEXHLevel2X 8 6" xfId="17814" xr:uid="{77569A0F-E7DF-4357-AB99-7964628F2A87}"/>
    <cellStyle name="SAPBEXHLevel2X 8 7" xfId="30240" xr:uid="{74C42E15-0855-4FE5-9EF2-5F9305201F90}"/>
    <cellStyle name="SAPBEXHLevel2X 8 8" xfId="13924" xr:uid="{E68C4430-F32A-4A63-9BBB-9D90F0EBE25F}"/>
    <cellStyle name="SAPBEXHLevel2X 9" xfId="6615" xr:uid="{0B8A7951-2219-44C4-9CC9-B676148F68AF}"/>
    <cellStyle name="SAPBEXHLevel2X 9 2" xfId="10404" xr:uid="{9FD39F78-B419-42BE-A29B-41C877331B6D}"/>
    <cellStyle name="SAPBEXHLevel2X 9 2 2" xfId="21859" xr:uid="{C3B154D9-81AF-40B8-8757-DCB00E7CD75A}"/>
    <cellStyle name="SAPBEXHLevel2X 9 2 3" xfId="33943" xr:uid="{A71B6CBA-E54F-4342-B9A7-5BB4BE86D1C0}"/>
    <cellStyle name="SAPBEXHLevel2X 9 3" xfId="11520" xr:uid="{BC3D1D32-32E2-49AC-A72F-C953F37EE728}"/>
    <cellStyle name="SAPBEXHLevel2X 9 3 2" xfId="22975" xr:uid="{B666C86F-7D3F-4BA3-9C04-6682D03750E4}"/>
    <cellStyle name="SAPBEXHLevel2X 9 3 3" xfId="34760" xr:uid="{2CBD1CF1-56D4-442B-9792-B419F20AD2D9}"/>
    <cellStyle name="SAPBEXHLevel2X 9 4" xfId="26383" xr:uid="{C1CADC96-B4E0-44BE-9982-8955B60FAACA}"/>
    <cellStyle name="SAPBEXHLevel2X 9 4 2" xfId="36947" xr:uid="{CF2558D4-DAF2-4343-B02F-FE641E69AF13}"/>
    <cellStyle name="SAPBEXHLevel2X 9 5" xfId="18206" xr:uid="{1A626BC8-9700-496A-B0A2-AC194E6E174C}"/>
    <cellStyle name="SAPBEXHLevel2X 9 6" xfId="30588" xr:uid="{80591E20-4270-47B0-97C5-467E1DFBB57A}"/>
    <cellStyle name="SAPBEXHLevel2X 9 7" xfId="13726" xr:uid="{EB6B21EE-C095-44A3-ACE1-21CC0C14F930}"/>
    <cellStyle name="SAPBEXHLevel2X_0910 GSO Capex RRP - Final (Detail) v2 220710" xfId="2318" xr:uid="{F79DA4CE-94CF-4775-9B4F-753867C091AC}"/>
    <cellStyle name="SAPBEXHLevel3" xfId="2319" xr:uid="{6DC0CCB9-BE1E-4E11-B9B2-A21DFE9B67DD}"/>
    <cellStyle name="SAPBEXHLevel3 10" xfId="4252" xr:uid="{B33D4FC0-F7D2-475E-9ECF-00F5C4A310C6}"/>
    <cellStyle name="SAPBEXHLevel3 10 2" xfId="16037" xr:uid="{02EEF14D-C837-4A7E-BC3A-F57C515110D5}"/>
    <cellStyle name="SAPBEXHLevel3 10 3" xfId="29082" xr:uid="{E99D0CCF-D901-4544-8032-920956323EB5}"/>
    <cellStyle name="SAPBEXHLevel3 11" xfId="4015" xr:uid="{B17D9A10-8F5B-4773-AF13-B69E64D4E9D7}"/>
    <cellStyle name="SAPBEXHLevel3 11 2" xfId="15801" xr:uid="{32555869-254F-4749-917F-8AA6DDB9C961}"/>
    <cellStyle name="SAPBEXHLevel3 11 3" xfId="28846" xr:uid="{AB79B035-6727-4AFD-8370-46CC3351BF91}"/>
    <cellStyle name="SAPBEXHLevel3 12" xfId="24335" xr:uid="{EA241E75-25F9-42A5-A3BE-288E1734CC51}"/>
    <cellStyle name="SAPBEXHLevel3 12 2" xfId="35640" xr:uid="{D8D978F2-DD62-4D39-A0C6-49C02EC4EAE1}"/>
    <cellStyle name="SAPBEXHLevel3 13" xfId="14150" xr:uid="{03BB2167-C277-40F3-8873-0228863CDA9F}"/>
    <cellStyle name="SAPBEXHLevel3 14" xfId="28013" xr:uid="{B93D4E38-47C5-48BF-A8F2-2A044E7246CC}"/>
    <cellStyle name="SAPBEXHLevel3 2" xfId="2320" xr:uid="{57E031A9-30C5-4BC9-AD48-5C9357A35CE1}"/>
    <cellStyle name="SAPBEXHLevel3 2 10" xfId="4016" xr:uid="{991FCF9F-B0E6-4AA2-9F37-291967E0FBFF}"/>
    <cellStyle name="SAPBEXHLevel3 2 10 2" xfId="15802" xr:uid="{5C102A15-8AB8-430A-909E-EE41628D8470}"/>
    <cellStyle name="SAPBEXHLevel3 2 10 3" xfId="28847" xr:uid="{65998324-9B3F-4944-B568-923ED419CFC7}"/>
    <cellStyle name="SAPBEXHLevel3 2 11" xfId="24336" xr:uid="{F9463B45-6E91-4F40-9C90-7086DEFC6214}"/>
    <cellStyle name="SAPBEXHLevel3 2 11 2" xfId="35641" xr:uid="{35FBB361-3606-4B92-A2C7-5F915CDEDDD9}"/>
    <cellStyle name="SAPBEXHLevel3 2 12" xfId="14151" xr:uid="{947AF9FB-A1B6-4CAF-8903-9BF475D8AA26}"/>
    <cellStyle name="SAPBEXHLevel3 2 13" xfId="28014" xr:uid="{7D24F924-0235-4EF5-A812-B34D22E1F04E}"/>
    <cellStyle name="SAPBEXHLevel3 2 2" xfId="2911" xr:uid="{99EED281-BDF4-43A4-9200-07183EDC2004}"/>
    <cellStyle name="SAPBEXHLevel3 2 2 10" xfId="27748" xr:uid="{822AACEE-EF0D-4DD1-8DAE-615625F579C9}"/>
    <cellStyle name="SAPBEXHLevel3 2 2 2" xfId="7240" xr:uid="{395B8073-F1D1-43F3-A9CD-678E5D51C637}"/>
    <cellStyle name="SAPBEXHLevel3 2 2 2 2" xfId="10643" xr:uid="{8E60F566-8B75-45B0-B56F-6C37E56AD18C}"/>
    <cellStyle name="SAPBEXHLevel3 2 2 2 2 2" xfId="22098" xr:uid="{C75D6FF5-6931-40EB-A206-EFD83834A30F}"/>
    <cellStyle name="SAPBEXHLevel3 2 2 2 2 3" xfId="34182" xr:uid="{BB44D668-0324-4798-81FE-F96CBC742037}"/>
    <cellStyle name="SAPBEXHLevel3 2 2 2 3" xfId="12039" xr:uid="{4676C3E5-B40E-462D-B8AA-F61114B049B5}"/>
    <cellStyle name="SAPBEXHLevel3 2 2 2 3 2" xfId="23494" xr:uid="{CACB23F3-6529-4012-A0B7-6C5A4A9608DA}"/>
    <cellStyle name="SAPBEXHLevel3 2 2 2 3 3" xfId="35080" xr:uid="{9A5B98BC-6163-43A5-A321-70CC3AFF0658}"/>
    <cellStyle name="SAPBEXHLevel3 2 2 2 4" xfId="26956" xr:uid="{2F32D9B9-86CD-470C-AAAE-9C5B9071992F}"/>
    <cellStyle name="SAPBEXHLevel3 2 2 2 4 2" xfId="37327" xr:uid="{C90ED25F-286A-410A-A9E2-1D87949DA9C9}"/>
    <cellStyle name="SAPBEXHLevel3 2 2 2 5" xfId="18768" xr:uid="{EDDFA7C0-A93A-4098-9B76-334A7C6538AF}"/>
    <cellStyle name="SAPBEXHLevel3 2 2 2 6" xfId="30999" xr:uid="{6B67EFB0-8CD0-4212-9AF2-AFEAD4D07013}"/>
    <cellStyle name="SAPBEXHLevel3 2 2 2 7" xfId="18294" xr:uid="{AA5A7F9F-CEBE-4D42-831E-67F78B0D3DA8}"/>
    <cellStyle name="SAPBEXHLevel3 2 2 3" xfId="5807" xr:uid="{2A692AD8-BD17-4545-B2E5-412A289BB317}"/>
    <cellStyle name="SAPBEXHLevel3 2 2 3 2" xfId="9069" xr:uid="{FB6C1623-0D6D-45C2-AD53-47329C92F142}"/>
    <cellStyle name="SAPBEXHLevel3 2 2 3 2 2" xfId="20524" xr:uid="{71EFE110-6D58-4E6A-9CB4-1B870F10E682}"/>
    <cellStyle name="SAPBEXHLevel3 2 2 3 2 3" xfId="32609" xr:uid="{C76BC3DE-90D8-414D-84D0-76533FC5DDCA}"/>
    <cellStyle name="SAPBEXHLevel3 2 2 3 3" xfId="9237" xr:uid="{9E31A584-252A-4025-A583-3E72270CA4F1}"/>
    <cellStyle name="SAPBEXHLevel3 2 2 3 3 2" xfId="20692" xr:uid="{BE8ED9A7-911C-45A4-BF2D-1735BF6100D2}"/>
    <cellStyle name="SAPBEXHLevel3 2 2 3 3 3" xfId="32777" xr:uid="{8190E9B4-21DC-4FD2-8F01-90F335CF666D}"/>
    <cellStyle name="SAPBEXHLevel3 2 2 3 4" xfId="25785" xr:uid="{4BB2716E-A229-4341-BB3E-FEE4580D6C82}"/>
    <cellStyle name="SAPBEXHLevel3 2 2 3 4 2" xfId="36501" xr:uid="{8A450799-85CD-486E-8CA0-0FD8149026ED}"/>
    <cellStyle name="SAPBEXHLevel3 2 2 3 5" xfId="17542" xr:uid="{A94421BF-F32C-4FB0-9463-448868731191}"/>
    <cellStyle name="SAPBEXHLevel3 2 2 3 6" xfId="30027" xr:uid="{5187DAE3-B3EB-4A3F-BADC-08BBE1E50028}"/>
    <cellStyle name="SAPBEXHLevel3 2 2 3 7" xfId="36825" xr:uid="{28FF74D6-102B-454B-A56E-D03819B384B7}"/>
    <cellStyle name="SAPBEXHLevel3 2 2 3 8" xfId="12751" xr:uid="{4E4A1FF8-D73C-480F-A74C-72D3ECB63429}"/>
    <cellStyle name="SAPBEXHLevel3 2 2 4" xfId="4804" xr:uid="{646C9482-8F73-499D-8B96-0D73A227FF5C}"/>
    <cellStyle name="SAPBEXHLevel3 2 2 4 2" xfId="16588" xr:uid="{1696399D-5939-4065-82BD-870377A9B46D}"/>
    <cellStyle name="SAPBEXHLevel3 2 2 4 3" xfId="29295" xr:uid="{506770DE-D215-40EB-B700-4DD2025514D2}"/>
    <cellStyle name="SAPBEXHLevel3 2 2 5" xfId="8308" xr:uid="{F0DBBF46-124B-4FC7-9065-D8EF6AED3B91}"/>
    <cellStyle name="SAPBEXHLevel3 2 2 5 2" xfId="19763" xr:uid="{6C8DD560-136D-4B79-9472-7E2063859D54}"/>
    <cellStyle name="SAPBEXHLevel3 2 2 5 3" xfId="31848" xr:uid="{561127FA-CED7-4F46-B3AE-1D1BAF37A15B}"/>
    <cellStyle name="SAPBEXHLevel3 2 2 6" xfId="10168" xr:uid="{9D8B76B1-74E7-4D81-A953-D67B36A943A2}"/>
    <cellStyle name="SAPBEXHLevel3 2 2 6 2" xfId="21623" xr:uid="{7B87B4EE-36A3-4A17-A415-B97FB9E4FD68}"/>
    <cellStyle name="SAPBEXHLevel3 2 2 6 3" xfId="33707" xr:uid="{5A37B432-D519-44FF-84BB-6ABB80670A24}"/>
    <cellStyle name="SAPBEXHLevel3 2 2 7" xfId="24863" xr:uid="{4BBADCEF-751E-4B22-9B20-C60F6DDA079E}"/>
    <cellStyle name="SAPBEXHLevel3 2 2 7 2" xfId="35833" xr:uid="{FEF22989-3F35-4714-958B-E252FEA0385B}"/>
    <cellStyle name="SAPBEXHLevel3 2 2 8" xfId="14704" xr:uid="{FF794A6B-5AF8-4027-879A-424D9CA8DE85}"/>
    <cellStyle name="SAPBEXHLevel3 2 2 9" xfId="28217" xr:uid="{7261F509-8D75-49F4-88B4-5627308DFCDD}"/>
    <cellStyle name="SAPBEXHLevel3 2 3" xfId="3187" xr:uid="{CFC1EF59-7192-4427-BF50-4A06D8120851}"/>
    <cellStyle name="SAPBEXHLevel3 2 3 10" xfId="35692" xr:uid="{FF7B5910-3AAD-4A5E-81F0-4B4FF10C1C59}"/>
    <cellStyle name="SAPBEXHLevel3 2 3 2" xfId="7351" xr:uid="{A173BCBC-89AC-443B-9254-5DF54E3448BE}"/>
    <cellStyle name="SAPBEXHLevel3 2 3 2 2" xfId="10751" xr:uid="{CE12B7CB-4FA6-4C70-B1CF-AC3E708F3F1D}"/>
    <cellStyle name="SAPBEXHLevel3 2 3 2 2 2" xfId="22206" xr:uid="{8546EA44-A784-4BAB-879A-DFB9E8742247}"/>
    <cellStyle name="SAPBEXHLevel3 2 3 2 2 3" xfId="34290" xr:uid="{BBB2C216-5C71-46D5-9BC1-7585A46D01D6}"/>
    <cellStyle name="SAPBEXHLevel3 2 3 2 3" xfId="12135" xr:uid="{F72E7ECF-7432-4579-AC19-C9640D3728E9}"/>
    <cellStyle name="SAPBEXHLevel3 2 3 2 3 2" xfId="23590" xr:uid="{F48379D9-6DB4-4AAE-9BF7-44160E706221}"/>
    <cellStyle name="SAPBEXHLevel3 2 3 2 3 3" xfId="35174" xr:uid="{C46B04AA-2659-4B87-B824-4381AA7E26D5}"/>
    <cellStyle name="SAPBEXHLevel3 2 3 2 4" xfId="27067" xr:uid="{00CF4744-6F25-481B-85CC-7A409F3B2BBD}"/>
    <cellStyle name="SAPBEXHLevel3 2 3 2 4 2" xfId="37436" xr:uid="{319333C5-D831-4B26-AD61-EFE1648B1C8B}"/>
    <cellStyle name="SAPBEXHLevel3 2 3 2 5" xfId="18869" xr:uid="{69948783-AE41-479C-9C84-2073830CCD2D}"/>
    <cellStyle name="SAPBEXHLevel3 2 3 2 6" xfId="31108" xr:uid="{E7AB22EB-6733-41CA-A19B-533BFC0D3AF1}"/>
    <cellStyle name="SAPBEXHLevel3 2 3 2 7" xfId="13989" xr:uid="{F5A4BA36-CE68-4EDA-8C79-9A6486637479}"/>
    <cellStyle name="SAPBEXHLevel3 2 3 3" xfId="5919" xr:uid="{389A7E45-022C-4671-AD3E-201CAA79BF7C}"/>
    <cellStyle name="SAPBEXHLevel3 2 3 3 2" xfId="9179" xr:uid="{A7913AA6-1A42-4B41-8E24-E9E750CC90EA}"/>
    <cellStyle name="SAPBEXHLevel3 2 3 3 2 2" xfId="20634" xr:uid="{F8FF36E4-DFF4-4A8C-85A6-E52A052D291B}"/>
    <cellStyle name="SAPBEXHLevel3 2 3 3 2 3" xfId="32719" xr:uid="{DB493A32-8B86-4526-A52B-B7DA698DD859}"/>
    <cellStyle name="SAPBEXHLevel3 2 3 3 3" xfId="8632" xr:uid="{2029D4D6-549E-4B94-B5DA-8B1B46C27516}"/>
    <cellStyle name="SAPBEXHLevel3 2 3 3 3 2" xfId="20087" xr:uid="{26353581-C1B9-465B-8E95-A08C400D06CE}"/>
    <cellStyle name="SAPBEXHLevel3 2 3 3 3 3" xfId="32172" xr:uid="{95025FE0-E749-4809-BF67-676E68A9897E}"/>
    <cellStyle name="SAPBEXHLevel3 2 3 3 4" xfId="25881" xr:uid="{36895286-006F-46EE-8EDD-9CAF28DAF69A}"/>
    <cellStyle name="SAPBEXHLevel3 2 3 3 4 2" xfId="36596" xr:uid="{501BE266-B429-407A-8B16-B0DE0649BDDC}"/>
    <cellStyle name="SAPBEXHLevel3 2 3 3 5" xfId="17642" xr:uid="{0B16387E-9C08-475B-9717-5CDD3ABF146E}"/>
    <cellStyle name="SAPBEXHLevel3 2 3 3 6" xfId="30137" xr:uid="{D3381793-2890-43A4-BFE1-4CD0FA6ED9E0}"/>
    <cellStyle name="SAPBEXHLevel3 2 3 3 7" xfId="31160" xr:uid="{6FF9F526-B493-4DA6-A5F1-6BA97ED453D4}"/>
    <cellStyle name="SAPBEXHLevel3 2 3 3 8" xfId="35773" xr:uid="{C336BF10-5FF5-4270-BB80-B197BC12935D}"/>
    <cellStyle name="SAPBEXHLevel3 2 3 4" xfId="5080" xr:uid="{CD40477D-6B05-4A71-B2AC-4BA5E022B8E2}"/>
    <cellStyle name="SAPBEXHLevel3 2 3 4 2" xfId="16864" xr:uid="{B6AD7804-42F6-44B2-8698-605FECBC0294}"/>
    <cellStyle name="SAPBEXHLevel3 2 3 4 3" xfId="29512" xr:uid="{80BA40F9-4D89-4EC6-88EB-1F77BC40053A}"/>
    <cellStyle name="SAPBEXHLevel3 2 3 5" xfId="8545" xr:uid="{CA836F47-A1F6-46EA-ADF8-B30DB853D991}"/>
    <cellStyle name="SAPBEXHLevel3 2 3 5 2" xfId="20000" xr:uid="{2F7FA01C-2969-4C44-83BD-7A126C6C2C3E}"/>
    <cellStyle name="SAPBEXHLevel3 2 3 5 3" xfId="32085" xr:uid="{051914ED-E4E9-47D9-8ED6-8275FBC5A2E0}"/>
    <cellStyle name="SAPBEXHLevel3 2 3 6" xfId="8784" xr:uid="{84D50E54-C645-40AA-A295-081B7AF48826}"/>
    <cellStyle name="SAPBEXHLevel3 2 3 6 2" xfId="20239" xr:uid="{24BD7ECA-55B1-4E01-A987-766171A83D0E}"/>
    <cellStyle name="SAPBEXHLevel3 2 3 6 3" xfId="32324" xr:uid="{C1C503F2-9FC7-400B-8BA6-03331A418DCD}"/>
    <cellStyle name="SAPBEXHLevel3 2 3 7" xfId="25139" xr:uid="{284A65E2-131C-47D2-B502-3AB1944305BF}"/>
    <cellStyle name="SAPBEXHLevel3 2 3 7 2" xfId="36051" xr:uid="{0AFC012C-9F30-4CAD-9CB1-B3FF5A2B5CCD}"/>
    <cellStyle name="SAPBEXHLevel3 2 3 8" xfId="14980" xr:uid="{8043695A-2743-4897-B28F-A58D8FE5E085}"/>
    <cellStyle name="SAPBEXHLevel3 2 3 9" xfId="28428" xr:uid="{AD09A629-3D76-4896-B9E0-BDC64808382E}"/>
    <cellStyle name="SAPBEXHLevel3 2 4" xfId="2969" xr:uid="{B84C2A9C-8B57-4B17-A6AF-FA601AE89415}"/>
    <cellStyle name="SAPBEXHLevel3 2 4 10" xfId="14085" xr:uid="{6B0DA82A-4C53-4E9E-8DB0-E1CF5A80E0DD}"/>
    <cellStyle name="SAPBEXHLevel3 2 4 2" xfId="7608" xr:uid="{623664B7-6E35-4F10-8DE0-C0D218D60A8F}"/>
    <cellStyle name="SAPBEXHLevel3 2 4 2 2" xfId="10919" xr:uid="{380D5D4B-22E1-4A3F-BD76-620DFFEF915D}"/>
    <cellStyle name="SAPBEXHLevel3 2 4 2 2 2" xfId="22374" xr:uid="{3F9BE252-C73C-4CC5-87D9-6DC9A41D6F2D}"/>
    <cellStyle name="SAPBEXHLevel3 2 4 2 2 3" xfId="34458" xr:uid="{4B188770-8272-4B2E-90B6-519CDAD2944B}"/>
    <cellStyle name="SAPBEXHLevel3 2 4 2 3" xfId="12392" xr:uid="{083C69EF-8680-4184-850B-6A9B86EC6257}"/>
    <cellStyle name="SAPBEXHLevel3 2 4 2 3 2" xfId="23847" xr:uid="{551B5E7B-7487-4541-A4AB-5E55EA29ED01}"/>
    <cellStyle name="SAPBEXHLevel3 2 4 2 3 3" xfId="35362" xr:uid="{08C95C7C-20CD-484B-9CFD-D02301981D2D}"/>
    <cellStyle name="SAPBEXHLevel3 2 4 2 4" xfId="27324" xr:uid="{1C1FFB72-B8E5-4CED-B0BC-BC5AA9EBC724}"/>
    <cellStyle name="SAPBEXHLevel3 2 4 2 4 2" xfId="37623" xr:uid="{0D89E790-2D9A-492F-AF86-7199FDFD9B50}"/>
    <cellStyle name="SAPBEXHLevel3 2 4 2 5" xfId="19126" xr:uid="{0C52FBCE-EBDA-4D80-A798-03DBB3D209C6}"/>
    <cellStyle name="SAPBEXHLevel3 2 4 2 6" xfId="31295" xr:uid="{0E2CE7BD-D0B2-4146-9385-E0DE76E03F2C}"/>
    <cellStyle name="SAPBEXHLevel3 2 4 2 7" xfId="35930" xr:uid="{C4DF6F06-9C2B-484A-9A57-9665AB2A88A8}"/>
    <cellStyle name="SAPBEXHLevel3 2 4 3" xfId="6177" xr:uid="{62871A34-D0BC-4685-B31A-B2A3997A3EAF}"/>
    <cellStyle name="SAPBEXHLevel3 2 4 3 2" xfId="9393" xr:uid="{57937168-0E48-4128-B664-BAD40FA77EDE}"/>
    <cellStyle name="SAPBEXHLevel3 2 4 3 2 2" xfId="20848" xr:uid="{11925C9D-7C5A-4271-A0BC-51B0E0264E91}"/>
    <cellStyle name="SAPBEXHLevel3 2 4 3 2 3" xfId="32933" xr:uid="{BCB468AF-E885-41CE-8756-BFAFB621E79D}"/>
    <cellStyle name="SAPBEXHLevel3 2 4 3 3" xfId="9566" xr:uid="{AFB24F00-0908-452A-BCA5-9FC06B7EA70F}"/>
    <cellStyle name="SAPBEXHLevel3 2 4 3 3 2" xfId="21021" xr:uid="{E3DEDEF2-DB48-45AB-9E10-8C7814B96E1F}"/>
    <cellStyle name="SAPBEXHLevel3 2 4 3 3 3" xfId="33106" xr:uid="{4382E38D-0B2A-4769-9A6C-DFEAA4BCF929}"/>
    <cellStyle name="SAPBEXHLevel3 2 4 3 4" xfId="26138" xr:uid="{E9FE56E4-F4C6-4673-8BFC-CEA5E831E3AD}"/>
    <cellStyle name="SAPBEXHLevel3 2 4 3 4 2" xfId="36781" xr:uid="{1FA09AA3-8B21-4773-9573-DDFC01272203}"/>
    <cellStyle name="SAPBEXHLevel3 2 4 3 5" xfId="17899" xr:uid="{011B819F-2372-4E59-94CD-3F183ABE7628}"/>
    <cellStyle name="SAPBEXHLevel3 2 4 3 6" xfId="30325" xr:uid="{1280F4DD-8890-4EBD-8F40-6770597EF3AE}"/>
    <cellStyle name="SAPBEXHLevel3 2 4 3 7" xfId="36642" xr:uid="{0241DE39-F01A-47A3-B11A-ED94D830DA0E}"/>
    <cellStyle name="SAPBEXHLevel3 2 4 3 8" xfId="27723" xr:uid="{5118DE07-DD0C-4FBA-B854-6C616CA16475}"/>
    <cellStyle name="SAPBEXHLevel3 2 4 4" xfId="4862" xr:uid="{C52319EB-B941-4F7E-9852-BBA37817D72E}"/>
    <cellStyle name="SAPBEXHLevel3 2 4 4 2" xfId="16646" xr:uid="{809CFA9F-DE8C-4E9E-B26C-7A1DB546032C}"/>
    <cellStyle name="SAPBEXHLevel3 2 4 4 3" xfId="29353" xr:uid="{E9D8E6BC-DB94-4A64-8657-96AB8E95E75F}"/>
    <cellStyle name="SAPBEXHLevel3 2 4 5" xfId="8366" xr:uid="{DACA35A7-BEF3-4979-83E2-C4E28EAA0702}"/>
    <cellStyle name="SAPBEXHLevel3 2 4 5 2" xfId="19821" xr:uid="{31A1AF18-479C-4164-9AC1-99418F6A4409}"/>
    <cellStyle name="SAPBEXHLevel3 2 4 5 3" xfId="31906" xr:uid="{771BF85F-8BD5-4F95-BBDE-507DA0348E40}"/>
    <cellStyle name="SAPBEXHLevel3 2 4 6" xfId="10055" xr:uid="{2C787EE7-42BF-411E-ABE3-20D3E03297B5}"/>
    <cellStyle name="SAPBEXHLevel3 2 4 6 2" xfId="21510" xr:uid="{15EEBA06-FE82-4234-AAB4-592F90B0EFAE}"/>
    <cellStyle name="SAPBEXHLevel3 2 4 6 3" xfId="33594" xr:uid="{6856B327-8084-4D17-8BBE-C06F9A1FA46E}"/>
    <cellStyle name="SAPBEXHLevel3 2 4 7" xfId="24921" xr:uid="{2EFBF90D-B44C-4847-ACBC-F80A7E3FCE64}"/>
    <cellStyle name="SAPBEXHLevel3 2 4 7 2" xfId="35891" xr:uid="{EE15A70F-3740-4648-B204-2544A28C9D3F}"/>
    <cellStyle name="SAPBEXHLevel3 2 4 8" xfId="14762" xr:uid="{A3465A26-6D7D-40C3-A9D5-8F235E0D0A61}"/>
    <cellStyle name="SAPBEXHLevel3 2 4 9" xfId="28275" xr:uid="{29CFBD3F-C7EE-43ED-AA37-C313E5561D9A}"/>
    <cellStyle name="SAPBEXHLevel3 2 5" xfId="3390" xr:uid="{54430C05-5006-41D3-AF88-535D0FD0BCBB}"/>
    <cellStyle name="SAPBEXHLevel3 2 5 10" xfId="27854" xr:uid="{F89FF419-D6BB-4668-9C62-2FFDBE85CA15}"/>
    <cellStyle name="SAPBEXHLevel3 2 5 2" xfId="7792" xr:uid="{08BD7931-B28F-41C9-AEE8-1CEE189D2F71}"/>
    <cellStyle name="SAPBEXHLevel3 2 5 2 2" xfId="11006" xr:uid="{F2BF517C-720D-4034-A712-78042DD8DE5C}"/>
    <cellStyle name="SAPBEXHLevel3 2 5 2 2 2" xfId="22461" xr:uid="{2B5E0E20-4127-4451-B494-B351A5944560}"/>
    <cellStyle name="SAPBEXHLevel3 2 5 2 2 3" xfId="34545" xr:uid="{BA852348-2258-4AF7-BD57-BC1CEFBDAB88}"/>
    <cellStyle name="SAPBEXHLevel3 2 5 2 3" xfId="12567" xr:uid="{99CE94E4-9323-471C-89DC-20795C767DCF}"/>
    <cellStyle name="SAPBEXHLevel3 2 5 2 3 2" xfId="24022" xr:uid="{CBB053AB-CEB2-46AA-A01F-B66757BC88D2}"/>
    <cellStyle name="SAPBEXHLevel3 2 5 2 3 3" xfId="35475" xr:uid="{C6A634FE-7713-443A-B53E-B37FADE928E1}"/>
    <cellStyle name="SAPBEXHLevel3 2 5 2 4" xfId="27499" xr:uid="{379DBDFD-A9B6-40C2-BF8E-7A50D42978F3}"/>
    <cellStyle name="SAPBEXHLevel3 2 5 2 4 2" xfId="37734" xr:uid="{90D98FD1-3540-454E-B205-915DAED3CF21}"/>
    <cellStyle name="SAPBEXHLevel3 2 5 2 5" xfId="19303" xr:uid="{B8E29CD7-C4D9-479B-B503-6039F5524555}"/>
    <cellStyle name="SAPBEXHLevel3 2 5 2 6" xfId="31417" xr:uid="{516B1183-1D26-47DD-A311-566AED2175CD}"/>
    <cellStyle name="SAPBEXHLevel3 2 5 2 7" xfId="36809" xr:uid="{5F3BFA9F-E453-4D21-86C1-C1FAFC68457D}"/>
    <cellStyle name="SAPBEXHLevel3 2 5 3" xfId="6361" xr:uid="{271A8307-C5A4-4DEA-BBB8-7B28983516D3}"/>
    <cellStyle name="SAPBEXHLevel3 2 5 3 2" xfId="9529" xr:uid="{14F3000F-C589-4BB8-9594-DE0B5403974F}"/>
    <cellStyle name="SAPBEXHLevel3 2 5 3 2 2" xfId="20984" xr:uid="{4E561EAC-7D1A-45EE-BC35-35932C67DE2B}"/>
    <cellStyle name="SAPBEXHLevel3 2 5 3 2 3" xfId="33069" xr:uid="{4192BD7F-29FF-46B3-9C45-6D06AC6D5B0A}"/>
    <cellStyle name="SAPBEXHLevel3 2 5 3 3" xfId="9555" xr:uid="{EBB5E7CD-54BD-4DC1-824F-64DD089951FD}"/>
    <cellStyle name="SAPBEXHLevel3 2 5 3 3 2" xfId="21010" xr:uid="{CF44EE88-FC72-4AD7-A0D9-F912E9EAD324}"/>
    <cellStyle name="SAPBEXHLevel3 2 5 3 3 3" xfId="33095" xr:uid="{60D47290-8B7B-4DAF-AB0D-7BFEA85420D7}"/>
    <cellStyle name="SAPBEXHLevel3 2 5 3 4" xfId="26313" xr:uid="{C10A4A95-06D2-461D-9F09-E1127E18D5EA}"/>
    <cellStyle name="SAPBEXHLevel3 2 5 3 4 2" xfId="36893" xr:uid="{3CC041EC-C125-4784-ACFA-405379998E47}"/>
    <cellStyle name="SAPBEXHLevel3 2 5 3 5" xfId="18078" xr:uid="{A4E8DEB4-65DB-4FED-BD2B-9F874EFA5FAD}"/>
    <cellStyle name="SAPBEXHLevel3 2 5 3 6" xfId="30450" xr:uid="{5B465C17-D359-49D8-85AB-F656B1144366}"/>
    <cellStyle name="SAPBEXHLevel3 2 5 3 7" xfId="35775" xr:uid="{25A727DA-AA6B-46D5-919D-4A3C0A320493}"/>
    <cellStyle name="SAPBEXHLevel3 2 5 3 8" xfId="37841" xr:uid="{E1BFC674-02AD-412F-B1A8-C477ADDCD4E9}"/>
    <cellStyle name="SAPBEXHLevel3 2 5 4" xfId="5280" xr:uid="{919784D7-6C2E-401E-B421-8B556AB4CC1A}"/>
    <cellStyle name="SAPBEXHLevel3 2 5 4 2" xfId="17064" xr:uid="{404917C3-9AF0-466B-8B06-3FD86F6C57C9}"/>
    <cellStyle name="SAPBEXHLevel3 2 5 4 3" xfId="29647" xr:uid="{DA478816-CF97-45AA-A099-246FDABBEE36}"/>
    <cellStyle name="SAPBEXHLevel3 2 5 5" xfId="8707" xr:uid="{19070BA7-EAD9-4DD5-B9F1-045D73472C2D}"/>
    <cellStyle name="SAPBEXHLevel3 2 5 5 2" xfId="20162" xr:uid="{4A9350EC-E969-44E6-9064-93E051725D84}"/>
    <cellStyle name="SAPBEXHLevel3 2 5 5 3" xfId="32247" xr:uid="{BAE4A752-8349-4210-8C61-49B3DE9A8713}"/>
    <cellStyle name="SAPBEXHLevel3 2 5 6" xfId="10147" xr:uid="{C6BE01FD-EC09-447B-A9A3-3BD27C52B1DC}"/>
    <cellStyle name="SAPBEXHLevel3 2 5 6 2" xfId="21602" xr:uid="{0A606667-0208-43BB-9EBA-92A703AFABAC}"/>
    <cellStyle name="SAPBEXHLevel3 2 5 6 3" xfId="33686" xr:uid="{C8AFABE0-0433-4EC7-B774-781A168875FC}"/>
    <cellStyle name="SAPBEXHLevel3 2 5 7" xfId="25339" xr:uid="{488C68A6-91C8-46F5-87DF-DD30D54A1177}"/>
    <cellStyle name="SAPBEXHLevel3 2 5 7 2" xfId="36185" xr:uid="{11026B2B-FA81-439A-958C-DB0C16533869}"/>
    <cellStyle name="SAPBEXHLevel3 2 5 8" xfId="15181" xr:uid="{4B2E8C1D-CECA-4977-80CF-F299EA107FDC}"/>
    <cellStyle name="SAPBEXHLevel3 2 5 9" xfId="28564" xr:uid="{1EB07980-776F-4DF8-9417-C61E07F76DCE}"/>
    <cellStyle name="SAPBEXHLevel3 2 6" xfId="5949" xr:uid="{7EDB4C93-87F0-4C58-AD8C-7A40522DBCA1}"/>
    <cellStyle name="SAPBEXHLevel3 2 6 2" xfId="7381" xr:uid="{82A200F8-7CA8-417A-BFEF-A19117B8026D}"/>
    <cellStyle name="SAPBEXHLevel3 2 6 2 2" xfId="10778" xr:uid="{00D4214B-32EE-4CFD-9D1D-2F0BE6B05B49}"/>
    <cellStyle name="SAPBEXHLevel3 2 6 2 2 2" xfId="22233" xr:uid="{46702B09-D586-4852-800B-E52E068757AD}"/>
    <cellStyle name="SAPBEXHLevel3 2 6 2 2 3" xfId="34317" xr:uid="{4D5CB54E-1EA7-4485-A698-49120A6BD1BC}"/>
    <cellStyle name="SAPBEXHLevel3 2 6 2 3" xfId="12165" xr:uid="{D6949D0A-1050-4ED4-AA7E-60C97F273635}"/>
    <cellStyle name="SAPBEXHLevel3 2 6 2 3 2" xfId="23620" xr:uid="{0FAA0AE8-CF89-4019-98D2-2D735D4D20CB}"/>
    <cellStyle name="SAPBEXHLevel3 2 6 2 3 3" xfId="35201" xr:uid="{C91C938B-EAD2-4BFB-9233-7DFCF800837A}"/>
    <cellStyle name="SAPBEXHLevel3 2 6 2 4" xfId="27097" xr:uid="{5FE4D69E-90AE-4B0B-989F-7ED6DAE9F7E5}"/>
    <cellStyle name="SAPBEXHLevel3 2 6 2 4 2" xfId="37463" xr:uid="{54873A96-5E8E-4C22-A982-FB5632EDB886}"/>
    <cellStyle name="SAPBEXHLevel3 2 6 2 5" xfId="18899" xr:uid="{9C52715C-AC9F-49DE-AB5D-EFF9D236005C}"/>
    <cellStyle name="SAPBEXHLevel3 2 6 2 6" xfId="31135" xr:uid="{B96BB81E-A5A1-4934-87D3-F3338E8D924E}"/>
    <cellStyle name="SAPBEXHLevel3 2 6 2 7" xfId="34732" xr:uid="{60B2642F-5DE6-4824-80FB-309BE703B1CB}"/>
    <cellStyle name="SAPBEXHLevel3 2 6 3" xfId="9207" xr:uid="{87B63B49-29FA-41E0-B1B3-E09C063A6E6F}"/>
    <cellStyle name="SAPBEXHLevel3 2 6 3 2" xfId="20662" xr:uid="{3A8BF824-3D61-4ADC-9C63-C5F2E0964D19}"/>
    <cellStyle name="SAPBEXHLevel3 2 6 3 3" xfId="32747" xr:uid="{37152581-9183-4923-B45F-C2C1F0FC0FA3}"/>
    <cellStyle name="SAPBEXHLevel3 2 6 4" xfId="10292" xr:uid="{86FC9E9B-1518-447E-8C4E-577298CCB9F1}"/>
    <cellStyle name="SAPBEXHLevel3 2 6 4 2" xfId="21747" xr:uid="{EEA5B115-A0E0-409B-B919-CDC2C3CA4FBE}"/>
    <cellStyle name="SAPBEXHLevel3 2 6 4 3" xfId="33831" xr:uid="{0C31F183-73DF-4CFC-9F22-CE7E36D16EA2}"/>
    <cellStyle name="SAPBEXHLevel3 2 6 5" xfId="25911" xr:uid="{C40C0055-6DD1-4DB4-A50E-11E72D2A74BF}"/>
    <cellStyle name="SAPBEXHLevel3 2 6 5 2" xfId="36623" xr:uid="{0527E249-C416-4B1D-B418-3542339B65F5}"/>
    <cellStyle name="SAPBEXHLevel3 2 6 6" xfId="17671" xr:uid="{01B1C07A-AC6D-4199-B3B6-8163E234F818}"/>
    <cellStyle name="SAPBEXHLevel3 2 6 7" xfId="30164" xr:uid="{11701060-84DA-49ED-98C4-AA28A93D89EC}"/>
    <cellStyle name="SAPBEXHLevel3 2 6 8" xfId="18125" xr:uid="{3732B65F-AB44-4EA9-B846-77470EAF54FD}"/>
    <cellStyle name="SAPBEXHLevel3 2 7" xfId="6750" xr:uid="{EF402842-7D58-4CDD-B22E-E8189F6EDE23}"/>
    <cellStyle name="SAPBEXHLevel3 2 7 2" xfId="10464" xr:uid="{994C088D-3788-4373-ABC3-566FE91B06E6}"/>
    <cellStyle name="SAPBEXHLevel3 2 7 2 2" xfId="21919" xr:uid="{28B3042A-B3D2-4D9F-8EB8-2ACFBCF408F4}"/>
    <cellStyle name="SAPBEXHLevel3 2 7 2 3" xfId="34003" xr:uid="{19C71E32-9641-495D-9A67-5413A60FD698}"/>
    <cellStyle name="SAPBEXHLevel3 2 7 3" xfId="11645" xr:uid="{F900DF1E-85E4-4B12-AD4C-E54FE5266C8B}"/>
    <cellStyle name="SAPBEXHLevel3 2 7 3 2" xfId="23100" xr:uid="{3E594A72-36B9-4E31-B165-2FC2FEB56912}"/>
    <cellStyle name="SAPBEXHLevel3 2 7 3 3" xfId="34830" xr:uid="{827FF963-2665-4F4B-98D6-7A5D3AB9D308}"/>
    <cellStyle name="SAPBEXHLevel3 2 7 4" xfId="26510" xr:uid="{99D1FF71-CD27-48BE-A39A-8FFDDEE62E61}"/>
    <cellStyle name="SAPBEXHLevel3 2 7 4 2" xfId="37020" xr:uid="{640963BC-8AED-49CB-8868-890CD9876809}"/>
    <cellStyle name="SAPBEXHLevel3 2 7 5" xfId="18337" xr:uid="{6D785C18-8B11-4F22-AC84-6C49178B143D}"/>
    <cellStyle name="SAPBEXHLevel3 2 7 6" xfId="30668" xr:uid="{F64C38CC-E07F-484B-A34D-5688C8F08CE6}"/>
    <cellStyle name="SAPBEXHLevel3 2 7 7" xfId="28106" xr:uid="{B0E36A54-1A43-4F82-B8B8-7BE941FA69EA}"/>
    <cellStyle name="SAPBEXHLevel3 2 8" xfId="5533" xr:uid="{CCA5D005-3B18-4C2D-ADA4-1739F6C4D728}"/>
    <cellStyle name="SAPBEXHLevel3 2 8 2" xfId="8864" xr:uid="{C2D27050-0519-4653-8769-D06099ECEEED}"/>
    <cellStyle name="SAPBEXHLevel3 2 8 2 2" xfId="20319" xr:uid="{AD68311E-5925-4839-AE0E-6152E324E4D0}"/>
    <cellStyle name="SAPBEXHLevel3 2 8 2 3" xfId="32404" xr:uid="{DDC29C95-5649-4C32-8D6E-60055D0BC78B}"/>
    <cellStyle name="SAPBEXHLevel3 2 8 3" xfId="10022" xr:uid="{51726FA8-A6A4-46F2-B150-1B7D3041D03E}"/>
    <cellStyle name="SAPBEXHLevel3 2 8 3 2" xfId="21477" xr:uid="{E9812C35-35AE-455C-9955-78F1CB9CE951}"/>
    <cellStyle name="SAPBEXHLevel3 2 8 3 3" xfId="33561" xr:uid="{27496CE6-2738-4A17-B0FF-6BA955F57249}"/>
    <cellStyle name="SAPBEXHLevel3 2 8 4" xfId="25592" xr:uid="{8EBA60B6-2839-4BE9-823F-2B3C2805C1FC}"/>
    <cellStyle name="SAPBEXHLevel3 2 8 4 2" xfId="36377" xr:uid="{BDBC074E-DB48-4621-9FE5-991C344CA96F}"/>
    <cellStyle name="SAPBEXHLevel3 2 8 5" xfId="17317" xr:uid="{390D4FF4-15CA-456E-9C58-53D045561FD0}"/>
    <cellStyle name="SAPBEXHLevel3 2 8 6" xfId="29833" xr:uid="{A671FF3F-0250-4327-9C1E-B67EF5B14D4E}"/>
    <cellStyle name="SAPBEXHLevel3 2 8 7" xfId="36926" xr:uid="{AACF8E8A-DCD2-48D4-A059-0173A1AD0507}"/>
    <cellStyle name="SAPBEXHLevel3 2 8 8" xfId="13713" xr:uid="{438516D8-F3FC-45E0-BA63-59EBEF9A1B87}"/>
    <cellStyle name="SAPBEXHLevel3 2 9" xfId="4253" xr:uid="{68926102-91CA-4EC5-A363-635D35328BB7}"/>
    <cellStyle name="SAPBEXHLevel3 2 9 2" xfId="16038" xr:uid="{9942E486-9E98-402F-A28E-0DA317874E32}"/>
    <cellStyle name="SAPBEXHLevel3 2 9 3" xfId="29083" xr:uid="{4066FE4D-7EAC-4F04-B16C-F37B0C5DD14E}"/>
    <cellStyle name="SAPBEXHLevel3 3" xfId="3265" xr:uid="{817840B4-1D97-4F2F-B83F-925F933C00C9}"/>
    <cellStyle name="SAPBEXHLevel3 3 10" xfId="30624" xr:uid="{AEB5DC5B-76AA-4148-A39E-AAC48F174E67}"/>
    <cellStyle name="SAPBEXHLevel3 3 2" xfId="7239" xr:uid="{BFA95750-ACD1-4A0E-B2CA-B1BB86A8BE72}"/>
    <cellStyle name="SAPBEXHLevel3 3 2 2" xfId="9929" xr:uid="{BB4C573D-DAF4-4390-AE7F-9A1181F4205A}"/>
    <cellStyle name="SAPBEXHLevel3 3 2 2 2" xfId="21384" xr:uid="{2C84BBDE-D884-466F-9BE8-B3C18A8B4CB3}"/>
    <cellStyle name="SAPBEXHLevel3 3 2 2 3" xfId="33469" xr:uid="{EE994ABC-CAF0-4AEB-9700-254B52A836CF}"/>
    <cellStyle name="SAPBEXHLevel3 3 2 3" xfId="10642" xr:uid="{6A4860A9-87C1-4C40-99D5-3F7D3F4E6E9B}"/>
    <cellStyle name="SAPBEXHLevel3 3 2 3 2" xfId="22097" xr:uid="{19AD42AE-9DF9-4F51-9BC4-E29B6C95A68C}"/>
    <cellStyle name="SAPBEXHLevel3 3 2 3 3" xfId="34181" xr:uid="{0BB5F357-1221-41D7-848A-D7E0050CC0F1}"/>
    <cellStyle name="SAPBEXHLevel3 3 2 4" xfId="12038" xr:uid="{EA45D7A6-3DBD-47C6-A195-3DC0C7540DDF}"/>
    <cellStyle name="SAPBEXHLevel3 3 2 4 2" xfId="23493" xr:uid="{9A02D32E-BBCE-4A66-8FD2-9494C8AC0938}"/>
    <cellStyle name="SAPBEXHLevel3 3 2 4 3" xfId="35079" xr:uid="{F56502D7-AFC3-4E6C-B97E-FD528EBBB1B3}"/>
    <cellStyle name="SAPBEXHLevel3 3 2 5" xfId="26955" xr:uid="{DE8C6A64-564A-4BAC-BEF2-B24F161FC2AE}"/>
    <cellStyle name="SAPBEXHLevel3 3 2 5 2" xfId="37326" xr:uid="{465DC31E-5B6C-4F13-8CC6-338D57605C9E}"/>
    <cellStyle name="SAPBEXHLevel3 3 2 6" xfId="18767" xr:uid="{80E99D76-DF78-4F67-B866-1AAD1E6B9451}"/>
    <cellStyle name="SAPBEXHLevel3 3 2 7" xfId="30998" xr:uid="{8285DEBF-44DA-4F18-9EB9-DCB3CC0AF865}"/>
    <cellStyle name="SAPBEXHLevel3 3 2 8" xfId="35774" xr:uid="{2531682A-2779-4B76-999B-0C630199CD34}"/>
    <cellStyle name="SAPBEXHLevel3 3 3" xfId="5806" xr:uid="{22150623-48BD-4B3F-8313-84F1491C3FE5}"/>
    <cellStyle name="SAPBEXHLevel3 3 3 2" xfId="9068" xr:uid="{1F89366C-2558-479D-BD49-D7B01419F1EC}"/>
    <cellStyle name="SAPBEXHLevel3 3 3 2 2" xfId="20523" xr:uid="{D001132E-617D-44B9-BC4C-9C80BE0DD1C3}"/>
    <cellStyle name="SAPBEXHLevel3 3 3 2 3" xfId="32608" xr:uid="{22884FF8-205F-466D-9543-22E3069B67AC}"/>
    <cellStyle name="SAPBEXHLevel3 3 3 3" xfId="8084" xr:uid="{415D6FAF-9808-4BED-98B7-27C040F17B5C}"/>
    <cellStyle name="SAPBEXHLevel3 3 3 3 2" xfId="19539" xr:uid="{BD6DB002-749D-4DA9-AB59-726E3B2161A2}"/>
    <cellStyle name="SAPBEXHLevel3 3 3 3 3" xfId="31624" xr:uid="{38EAD9FA-94A6-4414-B689-4881B3EB0273}"/>
    <cellStyle name="SAPBEXHLevel3 3 3 4" xfId="25784" xr:uid="{84C26C3E-45FA-442C-AFA0-38B5F6B3BC06}"/>
    <cellStyle name="SAPBEXHLevel3 3 3 4 2" xfId="36500" xr:uid="{31B3270E-3383-4853-8BD8-2BA68A83A533}"/>
    <cellStyle name="SAPBEXHLevel3 3 3 5" xfId="17541" xr:uid="{9DD7B0A2-95A3-4EF2-A88F-2200C89A0AB9}"/>
    <cellStyle name="SAPBEXHLevel3 3 3 6" xfId="30026" xr:uid="{9BCA6509-DE29-4E97-B280-FAF622BFF86D}"/>
    <cellStyle name="SAPBEXHLevel3 3 3 7" xfId="29239" xr:uid="{38E6DD37-1914-4840-BC66-632BD71B9A4E}"/>
    <cellStyle name="SAPBEXHLevel3 3 3 8" xfId="36136" xr:uid="{4C8AD4BE-4CDB-45E9-AECD-2E85D30A1B00}"/>
    <cellStyle name="SAPBEXHLevel3 3 4" xfId="5157" xr:uid="{E182160E-33A2-45FD-899D-0BD9789F609D}"/>
    <cellStyle name="SAPBEXHLevel3 3 4 2" xfId="16941" xr:uid="{A6B6F19E-B242-4F38-AE97-8D32F423C68E}"/>
    <cellStyle name="SAPBEXHLevel3 3 4 3" xfId="29587" xr:uid="{92CFD1B2-7F3C-45B7-8B0F-B8831DA72768}"/>
    <cellStyle name="SAPBEXHLevel3 3 5" xfId="8620" xr:uid="{339291FB-834D-49CE-84A8-9C800EB369AD}"/>
    <cellStyle name="SAPBEXHLevel3 3 5 2" xfId="20075" xr:uid="{411035DE-7502-43B5-91DB-E9FF1371CABC}"/>
    <cellStyle name="SAPBEXHLevel3 3 5 3" xfId="32160" xr:uid="{194C82CE-2DAA-4052-ADD4-6BCBFD49E071}"/>
    <cellStyle name="SAPBEXHLevel3 3 6" xfId="9454" xr:uid="{EE4C3A05-4683-42DB-9E93-9EE67196DFE1}"/>
    <cellStyle name="SAPBEXHLevel3 3 6 2" xfId="20909" xr:uid="{92B98C9D-62CE-44AB-B20F-C3EDDCF9C58D}"/>
    <cellStyle name="SAPBEXHLevel3 3 6 3" xfId="32994" xr:uid="{2D7B2CDD-2B2E-4B56-9BC4-DE28B1547D80}"/>
    <cellStyle name="SAPBEXHLevel3 3 7" xfId="25216" xr:uid="{F0E2B33A-A4AD-42BB-982D-60156F67D806}"/>
    <cellStyle name="SAPBEXHLevel3 3 7 2" xfId="36126" xr:uid="{AD79E38E-19D4-4BA8-B5A7-8C082637ED1E}"/>
    <cellStyle name="SAPBEXHLevel3 3 8" xfId="15057" xr:uid="{DCDA6083-2593-4E63-A094-A13634DEC3D1}"/>
    <cellStyle name="SAPBEXHLevel3 3 9" xfId="28503" xr:uid="{D208276A-9D6D-4F31-990C-95DA60C791A1}"/>
    <cellStyle name="SAPBEXHLevel3 4" xfId="3186" xr:uid="{27DD8FCD-F662-407C-8C6E-15E7E9D978CD}"/>
    <cellStyle name="SAPBEXHLevel3 4 10" xfId="34849" xr:uid="{0B19CF25-2A4C-4481-A042-E7B81FD80045}"/>
    <cellStyle name="SAPBEXHLevel3 4 2" xfId="7350" xr:uid="{E1C5DD29-E855-4178-A95F-BE638400095C}"/>
    <cellStyle name="SAPBEXHLevel3 4 2 2" xfId="9991" xr:uid="{26780CC8-300A-4BFE-8868-B20A654B9070}"/>
    <cellStyle name="SAPBEXHLevel3 4 2 2 2" xfId="21446" xr:uid="{FE56E362-31EA-4C8B-AC62-E55E7E476B02}"/>
    <cellStyle name="SAPBEXHLevel3 4 2 2 3" xfId="33530" xr:uid="{3707F665-2461-490E-BF89-3AD76E25EDB8}"/>
    <cellStyle name="SAPBEXHLevel3 4 2 3" xfId="10750" xr:uid="{5A743918-5FCA-42BD-8704-8A60FBC80CE1}"/>
    <cellStyle name="SAPBEXHLevel3 4 2 3 2" xfId="22205" xr:uid="{F2B22E65-0D19-4C85-B680-A8F701F769F6}"/>
    <cellStyle name="SAPBEXHLevel3 4 2 3 3" xfId="34289" xr:uid="{4A078BAA-3B49-4707-B82C-080E11432710}"/>
    <cellStyle name="SAPBEXHLevel3 4 2 4" xfId="12134" xr:uid="{7AC45C5D-D497-457C-A11D-BA538C31E595}"/>
    <cellStyle name="SAPBEXHLevel3 4 2 4 2" xfId="23589" xr:uid="{A82F9AB8-D798-4A15-A09A-D4E44A8AC8EA}"/>
    <cellStyle name="SAPBEXHLevel3 4 2 4 3" xfId="35173" xr:uid="{7B487D52-3AD0-4491-BC71-9A04E4951328}"/>
    <cellStyle name="SAPBEXHLevel3 4 2 5" xfId="27066" xr:uid="{066F531D-538F-4C46-942B-15DA6A3438FC}"/>
    <cellStyle name="SAPBEXHLevel3 4 2 5 2" xfId="37435" xr:uid="{59DF9C80-1A48-4F1E-89C2-0A562223F2F0}"/>
    <cellStyle name="SAPBEXHLevel3 4 2 6" xfId="18868" xr:uid="{C43DFDA6-71AA-4036-895D-DC11ADCE773C}"/>
    <cellStyle name="SAPBEXHLevel3 4 2 7" xfId="31107" xr:uid="{17FA1DC8-CCDF-4B56-B053-D22ECC5F01A1}"/>
    <cellStyle name="SAPBEXHLevel3 4 2 8" xfId="27755" xr:uid="{1FBD2040-4E74-44F8-BFB1-6054D99A1C15}"/>
    <cellStyle name="SAPBEXHLevel3 4 3" xfId="5918" xr:uid="{8D003167-2C66-4D04-B40D-BE9CD9AA9C36}"/>
    <cellStyle name="SAPBEXHLevel3 4 3 2" xfId="9178" xr:uid="{1AFB3776-B112-4B22-A3E8-BC8349289AC8}"/>
    <cellStyle name="SAPBEXHLevel3 4 3 2 2" xfId="20633" xr:uid="{1199CCD3-3B56-433F-A149-FDF5F570C3A9}"/>
    <cellStyle name="SAPBEXHLevel3 4 3 2 3" xfId="32718" xr:uid="{778A9637-9A8A-4CFD-89A0-DC39837EA57A}"/>
    <cellStyle name="SAPBEXHLevel3 4 3 3" xfId="8908" xr:uid="{49DB768D-8866-484F-94D7-07FB24EC3167}"/>
    <cellStyle name="SAPBEXHLevel3 4 3 3 2" xfId="20363" xr:uid="{AEF3ECA5-C97A-4FA3-BCCE-7073357B4E75}"/>
    <cellStyle name="SAPBEXHLevel3 4 3 3 3" xfId="32448" xr:uid="{10ACA694-E665-4957-8E00-95EB8271C3CC}"/>
    <cellStyle name="SAPBEXHLevel3 4 3 4" xfId="25880" xr:uid="{40AFD931-2F1E-4F2E-828D-2AF195AEC2EA}"/>
    <cellStyle name="SAPBEXHLevel3 4 3 4 2" xfId="36595" xr:uid="{A50567E8-8006-4141-9C9E-A58D4D87F7DE}"/>
    <cellStyle name="SAPBEXHLevel3 4 3 5" xfId="17641" xr:uid="{A2C36A94-15EE-406B-A072-98E80767E7A2}"/>
    <cellStyle name="SAPBEXHLevel3 4 3 6" xfId="30136" xr:uid="{60C50AC6-7735-430A-85AF-D400A4767BB1}"/>
    <cellStyle name="SAPBEXHLevel3 4 3 7" xfId="35226" xr:uid="{AC742AC3-EF9F-4DC9-B72A-42678C1EB9DA}"/>
    <cellStyle name="SAPBEXHLevel3 4 3 8" xfId="18167" xr:uid="{B4DDCC30-5FB7-47D6-8190-E648997BBA07}"/>
    <cellStyle name="SAPBEXHLevel3 4 4" xfId="5079" xr:uid="{EBC25494-860F-4BBF-8C92-1EC563D934A6}"/>
    <cellStyle name="SAPBEXHLevel3 4 4 2" xfId="16863" xr:uid="{EC25FD32-3226-4691-A616-A9FAA94FD067}"/>
    <cellStyle name="SAPBEXHLevel3 4 4 3" xfId="29511" xr:uid="{689F6DBA-A3B6-4C5B-B4DB-6F06BEE9996E}"/>
    <cellStyle name="SAPBEXHLevel3 4 5" xfId="8544" xr:uid="{E6D39B3E-6C53-4F47-A1E5-83749A378BC5}"/>
    <cellStyle name="SAPBEXHLevel3 4 5 2" xfId="19999" xr:uid="{8EA36034-92FA-45B5-B095-3E610766542C}"/>
    <cellStyle name="SAPBEXHLevel3 4 5 3" xfId="32084" xr:uid="{B17CD692-5698-45F6-80B7-F9E9C283F6A1}"/>
    <cellStyle name="SAPBEXHLevel3 4 6" xfId="4056" xr:uid="{028DE720-9886-40D5-92C6-25C0C4138CB2}"/>
    <cellStyle name="SAPBEXHLevel3 4 6 2" xfId="15841" xr:uid="{887AB052-42F3-4ABD-AB11-91CD9DBC9497}"/>
    <cellStyle name="SAPBEXHLevel3 4 6 3" xfId="28886" xr:uid="{7FB18678-5DDA-4476-9AD5-9FA71A962B82}"/>
    <cellStyle name="SAPBEXHLevel3 4 7" xfId="25138" xr:uid="{BB47817C-1AB1-440D-A763-96723045BFFC}"/>
    <cellStyle name="SAPBEXHLevel3 4 7 2" xfId="36050" xr:uid="{8A7FD869-75F5-4F62-8958-DA3F54746629}"/>
    <cellStyle name="SAPBEXHLevel3 4 8" xfId="14979" xr:uid="{B92EA58D-D24B-4F94-8815-97B6C5495A85}"/>
    <cellStyle name="SAPBEXHLevel3 4 9" xfId="28427" xr:uid="{13ECD39C-BEF1-4E89-A3B1-16DD538211D0}"/>
    <cellStyle name="SAPBEXHLevel3 5" xfId="2970" xr:uid="{0B31538E-6EF3-494C-B56B-7A9559F4FE21}"/>
    <cellStyle name="SAPBEXHLevel3 5 10" xfId="14015" xr:uid="{F2DFFEE9-20F9-45FB-B033-4CCA019E22D6}"/>
    <cellStyle name="SAPBEXHLevel3 5 2" xfId="7607" xr:uid="{6C8C029C-E36A-4A2D-8499-E030FE41AC3D}"/>
    <cellStyle name="SAPBEXHLevel3 5 2 2" xfId="10112" xr:uid="{81E248B1-4F57-499B-9D40-F1A7A2935A7B}"/>
    <cellStyle name="SAPBEXHLevel3 5 2 2 2" xfId="21567" xr:uid="{9C419320-AF69-45B5-8628-14743F303621}"/>
    <cellStyle name="SAPBEXHLevel3 5 2 2 3" xfId="33651" xr:uid="{44BD23FA-0B41-4F17-9BD4-4022A14CB775}"/>
    <cellStyle name="SAPBEXHLevel3 5 2 3" xfId="10918" xr:uid="{7D61EE9E-DDEF-4EB3-B75F-E75EE295A604}"/>
    <cellStyle name="SAPBEXHLevel3 5 2 3 2" xfId="22373" xr:uid="{DDD24F06-08B3-4F06-ADBF-74F21DD3EA8F}"/>
    <cellStyle name="SAPBEXHLevel3 5 2 3 3" xfId="34457" xr:uid="{E6FC59A7-0A49-4F2E-92C1-907251697397}"/>
    <cellStyle name="SAPBEXHLevel3 5 2 4" xfId="12391" xr:uid="{852FF5E4-407C-4A6C-923F-DFF99F8974FA}"/>
    <cellStyle name="SAPBEXHLevel3 5 2 4 2" xfId="23846" xr:uid="{094E1C86-878D-45C5-ACAF-7CD21302CB73}"/>
    <cellStyle name="SAPBEXHLevel3 5 2 4 3" xfId="35361" xr:uid="{F4CA235B-3E69-4BC6-A5C4-41F6F0572EE7}"/>
    <cellStyle name="SAPBEXHLevel3 5 2 5" xfId="27323" xr:uid="{D3246FC1-6274-4A26-B6AD-CC254AC3BBC8}"/>
    <cellStyle name="SAPBEXHLevel3 5 2 5 2" xfId="37622" xr:uid="{B5CB8238-85F4-4F66-8C17-63D75E5D8583}"/>
    <cellStyle name="SAPBEXHLevel3 5 2 6" xfId="19125" xr:uid="{F63D3A37-91AB-454D-8DDB-6382B45183F5}"/>
    <cellStyle name="SAPBEXHLevel3 5 2 7" xfId="31294" xr:uid="{B7BCF4AB-70C0-4D9C-AE86-273652CF7A2E}"/>
    <cellStyle name="SAPBEXHLevel3 5 2 8" xfId="29693" xr:uid="{E7D12CBF-E1A3-4A4C-9678-2102B44CC86E}"/>
    <cellStyle name="SAPBEXHLevel3 5 3" xfId="6176" xr:uid="{BBBC7303-87C0-4098-A5B9-DB9CCC818E0C}"/>
    <cellStyle name="SAPBEXHLevel3 5 3 2" xfId="9392" xr:uid="{91662573-38A8-4B34-A342-D6F0284F9894}"/>
    <cellStyle name="SAPBEXHLevel3 5 3 2 2" xfId="20847" xr:uid="{3CEEEE42-E3C2-43A4-8EE4-61C1BC37ACE8}"/>
    <cellStyle name="SAPBEXHLevel3 5 3 2 3" xfId="32932" xr:uid="{32C4CDA3-9C3C-486D-91D5-61014BD8B326}"/>
    <cellStyle name="SAPBEXHLevel3 5 3 3" xfId="10208" xr:uid="{D0A74C55-BFF0-4F5F-849C-63BD3CE4B8F5}"/>
    <cellStyle name="SAPBEXHLevel3 5 3 3 2" xfId="21663" xr:uid="{A713B954-09D5-4AA0-A213-3FF88303ABCF}"/>
    <cellStyle name="SAPBEXHLevel3 5 3 3 3" xfId="33747" xr:uid="{647CF8D8-5CBE-419F-BEB4-ECA925F18671}"/>
    <cellStyle name="SAPBEXHLevel3 5 3 4" xfId="26137" xr:uid="{CED92850-6D53-4ED8-A7B4-4348F006161D}"/>
    <cellStyle name="SAPBEXHLevel3 5 3 4 2" xfId="36780" xr:uid="{B5BC1715-68F3-4BDC-93F2-603715B593F1}"/>
    <cellStyle name="SAPBEXHLevel3 5 3 5" xfId="17898" xr:uid="{1C40B4A9-AE10-4799-9270-D884FA5A6264}"/>
    <cellStyle name="SAPBEXHLevel3 5 3 6" xfId="30324" xr:uid="{E4CF53B8-14A6-4CF1-B164-55392493495F}"/>
    <cellStyle name="SAPBEXHLevel3 5 3 7" xfId="29215" xr:uid="{DF23CAFA-B156-4606-9A41-8A047CB900A6}"/>
    <cellStyle name="SAPBEXHLevel3 5 3 8" xfId="30179" xr:uid="{4517C7C5-CF46-4E06-AE80-A01EAE7E6A2A}"/>
    <cellStyle name="SAPBEXHLevel3 5 4" xfId="4863" xr:uid="{DDF22BDE-517A-4098-9395-EF5D4ED64ECB}"/>
    <cellStyle name="SAPBEXHLevel3 5 4 2" xfId="16647" xr:uid="{FE04575D-DDFF-4724-9AC6-4A57660E46C2}"/>
    <cellStyle name="SAPBEXHLevel3 5 4 3" xfId="29354" xr:uid="{F3B93810-6DF9-46D7-B701-E1FE90119891}"/>
    <cellStyle name="SAPBEXHLevel3 5 5" xfId="8367" xr:uid="{4BDCE127-F3C5-48C9-87F9-516CB4F3A6F3}"/>
    <cellStyle name="SAPBEXHLevel3 5 5 2" xfId="19822" xr:uid="{D971922C-6FA6-4579-8EA2-9A9E04DFDFE2}"/>
    <cellStyle name="SAPBEXHLevel3 5 5 3" xfId="31907" xr:uid="{EEDAD071-692D-4F38-B948-515213AB1B1A}"/>
    <cellStyle name="SAPBEXHLevel3 5 6" xfId="8206" xr:uid="{951A327C-BA26-4DAB-95F6-33BE98233663}"/>
    <cellStyle name="SAPBEXHLevel3 5 6 2" xfId="19661" xr:uid="{C3C39D6D-7430-4FEC-B401-D1A346767C04}"/>
    <cellStyle name="SAPBEXHLevel3 5 6 3" xfId="31746" xr:uid="{D5FB93E8-C6EC-4B83-A955-C7D8CFBEF349}"/>
    <cellStyle name="SAPBEXHLevel3 5 7" xfId="24922" xr:uid="{5CD84764-CF1E-4586-89E1-BE1B4D6FA948}"/>
    <cellStyle name="SAPBEXHLevel3 5 7 2" xfId="35892" xr:uid="{D47F0294-3809-4BF6-82FB-AD89EDBD64BA}"/>
    <cellStyle name="SAPBEXHLevel3 5 8" xfId="14763" xr:uid="{4D8420D4-6B09-4521-BB88-006D836591D0}"/>
    <cellStyle name="SAPBEXHLevel3 5 9" xfId="28276" xr:uid="{FAEAFF74-61B7-43FA-8196-E4B1A1608318}"/>
    <cellStyle name="SAPBEXHLevel3 6" xfId="3132" xr:uid="{59C2EEC0-9921-444B-80CD-30E6B939021E}"/>
    <cellStyle name="SAPBEXHLevel3 6 10" xfId="27803" xr:uid="{66748B9A-3198-4857-A126-2A0FCAB0397E}"/>
    <cellStyle name="SAPBEXHLevel3 6 2" xfId="7791" xr:uid="{69DE8C60-49EE-4E66-9447-4600A6183891}"/>
    <cellStyle name="SAPBEXHLevel3 6 2 2" xfId="10196" xr:uid="{2B3F0F08-655E-461F-8F25-8FCC852A1227}"/>
    <cellStyle name="SAPBEXHLevel3 6 2 2 2" xfId="21651" xr:uid="{D50E1A68-B6FE-44B6-9A65-0290C2C5FDC8}"/>
    <cellStyle name="SAPBEXHLevel3 6 2 2 3" xfId="33735" xr:uid="{4C27DF90-D672-4BD8-9ABA-5BD6B19A44C1}"/>
    <cellStyle name="SAPBEXHLevel3 6 2 3" xfId="11005" xr:uid="{8B335E79-E8C5-4718-909E-4AA08D762B5B}"/>
    <cellStyle name="SAPBEXHLevel3 6 2 3 2" xfId="22460" xr:uid="{9BA6CAEA-3838-40BA-A021-9B5926E694B3}"/>
    <cellStyle name="SAPBEXHLevel3 6 2 3 3" xfId="34544" xr:uid="{3C4A988C-3279-4088-8258-D0ED96F3C6D5}"/>
    <cellStyle name="SAPBEXHLevel3 6 2 4" xfId="12566" xr:uid="{C3FECE3D-FBD3-4392-8079-A436C83BC350}"/>
    <cellStyle name="SAPBEXHLevel3 6 2 4 2" xfId="24021" xr:uid="{10D9D3F1-8B5C-4F41-9EA6-46427346CBB3}"/>
    <cellStyle name="SAPBEXHLevel3 6 2 4 3" xfId="35474" xr:uid="{933401A7-4AD8-49FF-9EE7-2AD6238237F8}"/>
    <cellStyle name="SAPBEXHLevel3 6 2 5" xfId="27498" xr:uid="{E206D6A4-EE33-4232-A8A3-8ACC0A5F1109}"/>
    <cellStyle name="SAPBEXHLevel3 6 2 5 2" xfId="37733" xr:uid="{63ADD443-82D3-4064-9A7F-B1CDB8F41A32}"/>
    <cellStyle name="SAPBEXHLevel3 6 2 6" xfId="19302" xr:uid="{5BAD92E5-1CBD-4091-A5AB-3EFA4C0400D6}"/>
    <cellStyle name="SAPBEXHLevel3 6 2 7" xfId="31416" xr:uid="{F7F75881-CFF0-46A6-B80B-FDFFC1CC68AC}"/>
    <cellStyle name="SAPBEXHLevel3 6 2 8" xfId="29226" xr:uid="{1F8B3124-1CEA-4745-BD0E-EAAFDB9E18A7}"/>
    <cellStyle name="SAPBEXHLevel3 6 3" xfId="6360" xr:uid="{880868B3-570E-49DD-AB84-809E28D57F49}"/>
    <cellStyle name="SAPBEXHLevel3 6 3 2" xfId="9528" xr:uid="{E912006C-1ADE-40FC-9E80-4551E7FEA7B0}"/>
    <cellStyle name="SAPBEXHLevel3 6 3 2 2" xfId="20983" xr:uid="{DF255C94-0E84-4DE0-B81A-2B6D38C6CF03}"/>
    <cellStyle name="SAPBEXHLevel3 6 3 2 3" xfId="33068" xr:uid="{3D58D713-E351-4FDB-B0D6-DCC52BB18920}"/>
    <cellStyle name="SAPBEXHLevel3 6 3 3" xfId="4158" xr:uid="{94303D29-1E4D-4524-B203-B880F3CBED30}"/>
    <cellStyle name="SAPBEXHLevel3 6 3 3 2" xfId="15943" xr:uid="{B1F245D2-4C75-4D03-A06A-6E74A55201E7}"/>
    <cellStyle name="SAPBEXHLevel3 6 3 3 3" xfId="28988" xr:uid="{F97A6B3D-4811-4453-8C2E-388868727561}"/>
    <cellStyle name="SAPBEXHLevel3 6 3 4" xfId="26312" xr:uid="{653A1CD0-E068-44D8-B022-3CC1E9A094D8}"/>
    <cellStyle name="SAPBEXHLevel3 6 3 4 2" xfId="36892" xr:uid="{27AA19E9-469C-4630-BCC3-595D6B68B0EA}"/>
    <cellStyle name="SAPBEXHLevel3 6 3 5" xfId="18077" xr:uid="{71F638B4-F4AB-4363-813B-523D02295F65}"/>
    <cellStyle name="SAPBEXHLevel3 6 3 6" xfId="30449" xr:uid="{C922603D-E417-4C4C-8EFA-D605011A6F8A}"/>
    <cellStyle name="SAPBEXHLevel3 6 3 7" xfId="28119" xr:uid="{1F9D238F-73DB-417D-80ED-0647899F207C}"/>
    <cellStyle name="SAPBEXHLevel3 6 3 8" xfId="30487" xr:uid="{2D1047E3-F9B7-4901-9D20-CD079D15DAD6}"/>
    <cellStyle name="SAPBEXHLevel3 6 4" xfId="5025" xr:uid="{E1685317-2CEA-4360-BDC1-1534FB24B6DA}"/>
    <cellStyle name="SAPBEXHLevel3 6 4 2" xfId="16809" xr:uid="{EBB466B9-DA4B-43FB-BFCB-B57F28E61CE2}"/>
    <cellStyle name="SAPBEXHLevel3 6 4 3" xfId="29457" xr:uid="{45B494DF-DBAE-4608-BB48-0FFBC2F1EDAE}"/>
    <cellStyle name="SAPBEXHLevel3 6 5" xfId="8490" xr:uid="{9D77C0D8-2F32-4E5D-89F9-3439B8B27AC7}"/>
    <cellStyle name="SAPBEXHLevel3 6 5 2" xfId="19945" xr:uid="{3F32122C-19F3-49C8-9C20-350E86AD24AE}"/>
    <cellStyle name="SAPBEXHLevel3 6 5 3" xfId="32030" xr:uid="{691F3FCF-B628-4179-A230-B45FC732C44F}"/>
    <cellStyle name="SAPBEXHLevel3 6 6" xfId="9831" xr:uid="{F413669D-48FF-4D0C-8C0C-B36D9808669F}"/>
    <cellStyle name="SAPBEXHLevel3 6 6 2" xfId="21286" xr:uid="{63B8807B-405D-46FA-A27E-0C983CE90DF7}"/>
    <cellStyle name="SAPBEXHLevel3 6 6 3" xfId="33371" xr:uid="{D5410B4F-EF73-4A79-9530-E55EDAF081CD}"/>
    <cellStyle name="SAPBEXHLevel3 6 7" xfId="25084" xr:uid="{6FAE6350-F165-4844-B4CD-8177D8428174}"/>
    <cellStyle name="SAPBEXHLevel3 6 7 2" xfId="35996" xr:uid="{9CD3A7BA-5F80-474A-B8DB-A04CEDCF0AE6}"/>
    <cellStyle name="SAPBEXHLevel3 6 8" xfId="14925" xr:uid="{126E4666-CC86-46D1-B21B-B5A257EB8068}"/>
    <cellStyle name="SAPBEXHLevel3 6 9" xfId="28373" xr:uid="{888FA9CA-4869-4260-9453-1B12FC2DE2CB}"/>
    <cellStyle name="SAPBEXHLevel3 7" xfId="6616" xr:uid="{401FAB28-7CC5-4F1F-9B66-3F7DE9543C78}"/>
    <cellStyle name="SAPBEXHLevel3 7 2" xfId="10405" xr:uid="{8BDEE55B-FEDA-4EDD-BE95-52C1A2E6DC28}"/>
    <cellStyle name="SAPBEXHLevel3 7 2 2" xfId="21860" xr:uid="{A8E3AC13-1162-435C-8A52-4B42162AF206}"/>
    <cellStyle name="SAPBEXHLevel3 7 2 3" xfId="33944" xr:uid="{BFEBCC52-39B0-4AAF-A3D0-E4E2715AC9A2}"/>
    <cellStyle name="SAPBEXHLevel3 7 3" xfId="11521" xr:uid="{6185626B-DCE8-4413-9C75-8EF1A8F9C470}"/>
    <cellStyle name="SAPBEXHLevel3 7 3 2" xfId="22976" xr:uid="{817AF82B-A30C-498D-A830-9828928DD834}"/>
    <cellStyle name="SAPBEXHLevel3 7 3 3" xfId="34761" xr:uid="{1ECE8DD9-0A1B-4AC8-AE8F-C2459D00F6C8}"/>
    <cellStyle name="SAPBEXHLevel3 7 4" xfId="26384" xr:uid="{B6027013-609F-4270-9D57-CBBCABAB555F}"/>
    <cellStyle name="SAPBEXHLevel3 7 4 2" xfId="36948" xr:uid="{47508C1F-87CC-4768-9E4C-620007270340}"/>
    <cellStyle name="SAPBEXHLevel3 7 5" xfId="18207" xr:uid="{6E0BE438-4125-42C7-A1CC-15A19052C1AC}"/>
    <cellStyle name="SAPBEXHLevel3 7 6" xfId="30589" xr:uid="{6002C1AE-5913-4F9A-87E8-0CA424D5FB50}"/>
    <cellStyle name="SAPBEXHLevel3 7 7" xfId="35389" xr:uid="{9B424489-70E1-49B6-9FA2-FADB8A1AAB65}"/>
    <cellStyle name="SAPBEXHLevel3 8" xfId="6984" xr:uid="{D3371E34-2DD4-4B70-BB60-6647E758AECE}"/>
    <cellStyle name="SAPBEXHLevel3 8 2" xfId="9779" xr:uid="{9E08480B-21E2-49F5-8388-5F88CA5B02D5}"/>
    <cellStyle name="SAPBEXHLevel3 8 2 2" xfId="21234" xr:uid="{8A7AEE48-7B57-4622-8B86-AA988AC0F359}"/>
    <cellStyle name="SAPBEXHLevel3 8 2 3" xfId="33319" xr:uid="{3E6A61F2-FCD9-41DD-8DA6-83BDB744389A}"/>
    <cellStyle name="SAPBEXHLevel3 8 3" xfId="10502" xr:uid="{9CB3E046-CD04-43EA-9F0A-1077DDE2C408}"/>
    <cellStyle name="SAPBEXHLevel3 8 3 2" xfId="21957" xr:uid="{E9B41CAD-B466-47FB-93BD-86CFA1D13E32}"/>
    <cellStyle name="SAPBEXHLevel3 8 3 3" xfId="34041" xr:uid="{32648791-C5AD-4ED3-85D2-5D113D950078}"/>
    <cellStyle name="SAPBEXHLevel3 8 4" xfId="11844" xr:uid="{D716A70F-AE72-4EF2-BFA6-5126DD338678}"/>
    <cellStyle name="SAPBEXHLevel3 8 4 2" xfId="23299" xr:uid="{0E1E8F06-E55A-4B2C-85D1-1B80A98F0C29}"/>
    <cellStyle name="SAPBEXHLevel3 8 4 3" xfId="34951" xr:uid="{BDA780EF-B1F2-4F4D-89C3-4A52929FA0D0}"/>
    <cellStyle name="SAPBEXHLevel3 8 5" xfId="26709" xr:uid="{19F83026-E880-4A69-9A75-06D66EB8A047}"/>
    <cellStyle name="SAPBEXHLevel3 8 5 2" xfId="37148" xr:uid="{5DAF4AE8-A9B9-4F12-AB52-F6E7CB9E72BE}"/>
    <cellStyle name="SAPBEXHLevel3 8 6" xfId="18550" xr:uid="{20A62095-385A-4F97-B1CD-330ACE7D01C4}"/>
    <cellStyle name="SAPBEXHLevel3 8 7" xfId="30811" xr:uid="{751BC797-886C-45DE-A01B-4FB9460D6568}"/>
    <cellStyle name="SAPBEXHLevel3 8 8" xfId="35665" xr:uid="{D4A1D0CD-EDAC-4647-8651-2FF70981CE3C}"/>
    <cellStyle name="SAPBEXHLevel3 9" xfId="5532" xr:uid="{947B310A-A438-45DA-B0B0-07AA5414AF69}"/>
    <cellStyle name="SAPBEXHLevel3 9 2" xfId="8863" xr:uid="{0C92BCCF-5FB6-4A7E-8CF5-DEF9195F049C}"/>
    <cellStyle name="SAPBEXHLevel3 9 2 2" xfId="20318" xr:uid="{4751EAA4-9FC3-4AE8-A790-F3CF0D0A149B}"/>
    <cellStyle name="SAPBEXHLevel3 9 2 3" xfId="32403" xr:uid="{EDD28D47-A7F4-46E4-AEF4-A0E2E335874A}"/>
    <cellStyle name="SAPBEXHLevel3 9 3" xfId="9228" xr:uid="{63527CB8-6B7B-4798-9B16-49BEBE58B941}"/>
    <cellStyle name="SAPBEXHLevel3 9 3 2" xfId="20683" xr:uid="{9480610B-AB40-4A0A-AA26-DAF658F6F5B2}"/>
    <cellStyle name="SAPBEXHLevel3 9 3 3" xfId="32768" xr:uid="{CBFEC2CE-4FCB-423C-897D-08C51E2ACB16}"/>
    <cellStyle name="SAPBEXHLevel3 9 4" xfId="25591" xr:uid="{CAB599E6-16B6-4511-A62F-5904C9D582D3}"/>
    <cellStyle name="SAPBEXHLevel3 9 4 2" xfId="36376" xr:uid="{D5C848BC-670B-4957-9BC8-F6C269F34DFF}"/>
    <cellStyle name="SAPBEXHLevel3 9 5" xfId="17316" xr:uid="{F58B4C1A-82E1-419D-9B2A-E53EC1EEFF1B}"/>
    <cellStyle name="SAPBEXHLevel3 9 6" xfId="29832" xr:uid="{56BC9352-7B56-4A46-B765-F5E222C22188}"/>
    <cellStyle name="SAPBEXHLevel3 9 7" xfId="29173" xr:uid="{37F5C14B-2BBB-455B-AC2B-64DEAA56128D}"/>
    <cellStyle name="SAPBEXHLevel3 9 8" xfId="36971" xr:uid="{F34EC2E3-84EE-45A6-A4F3-C107B2F5E001}"/>
    <cellStyle name="SAPBEXHLevel3_0910 GSO Capex RRP - Final (Detail) v2 220710" xfId="2321" xr:uid="{3AF70EC3-B6EE-4105-989A-9E661135347F}"/>
    <cellStyle name="SAPBEXHLevel3X" xfId="2322" xr:uid="{12CEC39A-D7B0-4152-A8F4-2708F6A2A53A}"/>
    <cellStyle name="SAPBEXHLevel3X 10" xfId="5534" xr:uid="{F5CC23C1-20BB-4AFB-88FF-9F95EB8B3D26}"/>
    <cellStyle name="SAPBEXHLevel3X 10 2" xfId="8865" xr:uid="{2217B284-6856-454B-9BCC-3E2A82328235}"/>
    <cellStyle name="SAPBEXHLevel3X 10 2 2" xfId="20320" xr:uid="{2DF5E53A-661D-408F-B8C1-74D978A9C09D}"/>
    <cellStyle name="SAPBEXHLevel3X 10 2 3" xfId="32405" xr:uid="{57AC5B19-95AF-4A3E-82FE-AB7C1BE9D43E}"/>
    <cellStyle name="SAPBEXHLevel3X 10 3" xfId="8174" xr:uid="{E3D3975E-048E-42F9-8B45-62E16EAE80E3}"/>
    <cellStyle name="SAPBEXHLevel3X 10 3 2" xfId="19629" xr:uid="{1E400D6E-8B05-4818-9720-3D672771978C}"/>
    <cellStyle name="SAPBEXHLevel3X 10 3 3" xfId="31714" xr:uid="{3875816E-8CCD-4C76-B2E2-DDEFEDA4F92D}"/>
    <cellStyle name="SAPBEXHLevel3X 10 4" xfId="25593" xr:uid="{52E7F598-56C9-4A26-9CE0-6CB465547040}"/>
    <cellStyle name="SAPBEXHLevel3X 10 4 2" xfId="36378" xr:uid="{9B98C17B-06D8-4E85-BFE0-318554E1D140}"/>
    <cellStyle name="SAPBEXHLevel3X 10 5" xfId="17318" xr:uid="{988204F8-5F82-4EA2-8DFE-FEFB6F2CED0C}"/>
    <cellStyle name="SAPBEXHLevel3X 10 6" xfId="29834" xr:uid="{28D7D61B-715B-4B2B-9E7C-10B9BB4A031E}"/>
    <cellStyle name="SAPBEXHLevel3X 10 7" xfId="30486" xr:uid="{1A0D9922-0F2A-4EEC-BBFE-BCE5AFB9CD82}"/>
    <cellStyle name="SAPBEXHLevel3X 10 8" xfId="35730" xr:uid="{31609E6B-FE87-4B32-A814-0892560FF503}"/>
    <cellStyle name="SAPBEXHLevel3X 11" xfId="4254" xr:uid="{0D2D59D9-A675-4341-AC70-DEEF68E9AFFF}"/>
    <cellStyle name="SAPBEXHLevel3X 11 2" xfId="16039" xr:uid="{EDEA13E4-2D69-4D77-85DE-4A92FBEED40E}"/>
    <cellStyle name="SAPBEXHLevel3X 11 3" xfId="29084" xr:uid="{8A86A461-0CC2-44E6-B116-52FF286B59B5}"/>
    <cellStyle name="SAPBEXHLevel3X 12" xfId="4017" xr:uid="{6F1F0DAA-8799-4250-B903-A183A2433BF4}"/>
    <cellStyle name="SAPBEXHLevel3X 12 2" xfId="15803" xr:uid="{600EF02B-96BC-4C42-8398-EA979DF7143B}"/>
    <cellStyle name="SAPBEXHLevel3X 12 3" xfId="28848" xr:uid="{F7FAD113-4D02-446C-A781-F889F70E4F73}"/>
    <cellStyle name="SAPBEXHLevel3X 13" xfId="24337" xr:uid="{CE2F5216-93E7-48DE-A2CE-1EEA93AC06BC}"/>
    <cellStyle name="SAPBEXHLevel3X 13 2" xfId="35642" xr:uid="{39E8EE73-A020-466C-90FA-57D21E956D48}"/>
    <cellStyle name="SAPBEXHLevel3X 14" xfId="14152" xr:uid="{D155462E-F84F-4962-B1E6-9524DB1C2EB5}"/>
    <cellStyle name="SAPBEXHLevel3X 15" xfId="28015" xr:uid="{00B9A9BC-4AB3-4DAF-B867-B65AE9AF280B}"/>
    <cellStyle name="SAPBEXHLevel3X 2" xfId="2323" xr:uid="{11CA4DFD-CB8E-4A79-940A-7807BB465FDE}"/>
    <cellStyle name="SAPBEXHLevel3X 2 10" xfId="4018" xr:uid="{305653E5-8C1C-4F56-91DD-B2F2BA0B1FA5}"/>
    <cellStyle name="SAPBEXHLevel3X 2 10 2" xfId="15804" xr:uid="{D53EF4B3-1BBA-44F3-98A3-65FB46BA8429}"/>
    <cellStyle name="SAPBEXHLevel3X 2 10 3" xfId="28849" xr:uid="{973336E0-353E-4677-B9BA-C7A9280BFB28}"/>
    <cellStyle name="SAPBEXHLevel3X 2 11" xfId="24338" xr:uid="{8F471BE8-36F0-41DE-BC19-DA36CBC68228}"/>
    <cellStyle name="SAPBEXHLevel3X 2 11 2" xfId="35643" xr:uid="{3D75C091-502C-4B81-8016-E2AA9DD87EF0}"/>
    <cellStyle name="SAPBEXHLevel3X 2 12" xfId="14153" xr:uid="{5AF0B074-81CB-453F-B036-79DB3FC7D8FD}"/>
    <cellStyle name="SAPBEXHLevel3X 2 13" xfId="28016" xr:uid="{990BA0E4-3622-4380-96D0-D40FF044F445}"/>
    <cellStyle name="SAPBEXHLevel3X 2 2" xfId="3356" xr:uid="{05970997-B1A9-4BBA-8378-97F69C2E5C65}"/>
    <cellStyle name="SAPBEXHLevel3X 2 2 10" xfId="12736" xr:uid="{903C1896-D453-49D7-A158-59FDAFF9A287}"/>
    <cellStyle name="SAPBEXHLevel3X 2 2 2" xfId="7242" xr:uid="{B0A118AD-96D5-4721-A7EA-81ACA067B98F}"/>
    <cellStyle name="SAPBEXHLevel3X 2 2 2 2" xfId="10645" xr:uid="{C43A6873-70BF-4AE8-AE79-6C343250DFB0}"/>
    <cellStyle name="SAPBEXHLevel3X 2 2 2 2 2" xfId="22100" xr:uid="{5C2E37D6-EF8F-4F98-9269-86683A773244}"/>
    <cellStyle name="SAPBEXHLevel3X 2 2 2 2 3" xfId="34184" xr:uid="{E9762920-B908-4035-991B-903A7299C571}"/>
    <cellStyle name="SAPBEXHLevel3X 2 2 2 3" xfId="12041" xr:uid="{39DA59D1-C7DA-42D7-9700-DF40683ECF19}"/>
    <cellStyle name="SAPBEXHLevel3X 2 2 2 3 2" xfId="23496" xr:uid="{11119771-1505-48C0-89C0-211CC4BD69A5}"/>
    <cellStyle name="SAPBEXHLevel3X 2 2 2 3 3" xfId="35082" xr:uid="{46D89AA2-22FB-4823-986E-09C3ABDC2302}"/>
    <cellStyle name="SAPBEXHLevel3X 2 2 2 4" xfId="26958" xr:uid="{50671346-28EA-45CE-85B5-F59B7EB855BA}"/>
    <cellStyle name="SAPBEXHLevel3X 2 2 2 4 2" xfId="37329" xr:uid="{3B0BF360-9F2F-4F41-A135-34229EA6A266}"/>
    <cellStyle name="SAPBEXHLevel3X 2 2 2 5" xfId="18770" xr:uid="{2D03D8CE-6DE4-4D08-9414-3A866ADE5E83}"/>
    <cellStyle name="SAPBEXHLevel3X 2 2 2 6" xfId="31001" xr:uid="{1572A77E-A77C-475E-BA68-5F57BBE9ABD5}"/>
    <cellStyle name="SAPBEXHLevel3X 2 2 2 7" xfId="28680" xr:uid="{74BF4921-99CC-474E-B1BC-43813FCF4C20}"/>
    <cellStyle name="SAPBEXHLevel3X 2 2 3" xfId="5809" xr:uid="{F40A6F89-8787-4FD2-B7BB-972F3D89FAA0}"/>
    <cellStyle name="SAPBEXHLevel3X 2 2 3 2" xfId="9071" xr:uid="{AC2B66CA-022B-4F97-9243-5DEA4A1BF891}"/>
    <cellStyle name="SAPBEXHLevel3X 2 2 3 2 2" xfId="20526" xr:uid="{EE31AB3B-646D-4A91-BB3E-C34364EEFA64}"/>
    <cellStyle name="SAPBEXHLevel3X 2 2 3 2 3" xfId="32611" xr:uid="{023D5B5C-CD4A-43C2-B146-22BDB700EC5F}"/>
    <cellStyle name="SAPBEXHLevel3X 2 2 3 3" xfId="8183" xr:uid="{5DDDCEBC-3C48-49D6-8847-5891B6A06FA8}"/>
    <cellStyle name="SAPBEXHLevel3X 2 2 3 3 2" xfId="19638" xr:uid="{7A6A4A99-A4C0-4827-8444-7A0B415CA061}"/>
    <cellStyle name="SAPBEXHLevel3X 2 2 3 3 3" xfId="31723" xr:uid="{86552247-A2B9-4020-8AA6-F2C325603909}"/>
    <cellStyle name="SAPBEXHLevel3X 2 2 3 4" xfId="25787" xr:uid="{F09EB8B7-BB61-4C29-952C-B3F9A207969D}"/>
    <cellStyle name="SAPBEXHLevel3X 2 2 3 4 2" xfId="36503" xr:uid="{AD63CE70-34BC-434B-9131-08BBEF1576C5}"/>
    <cellStyle name="SAPBEXHLevel3X 2 2 3 5" xfId="17544" xr:uid="{E35C4FF5-82C3-4222-A92C-82CDA9D92F72}"/>
    <cellStyle name="SAPBEXHLevel3X 2 2 3 6" xfId="30029" xr:uid="{C8C30A0F-593E-4840-8959-AB571B13882C}"/>
    <cellStyle name="SAPBEXHLevel3X 2 2 3 7" xfId="37666" xr:uid="{2B72F865-89FB-43F7-BF9A-C388F760182D}"/>
    <cellStyle name="SAPBEXHLevel3X 2 2 3 8" xfId="18293" xr:uid="{7517FCBD-93E6-4FA9-800C-85CBAACD6756}"/>
    <cellStyle name="SAPBEXHLevel3X 2 2 4" xfId="5247" xr:uid="{E3529FB6-8324-4079-8FC0-48CB9597F861}"/>
    <cellStyle name="SAPBEXHLevel3X 2 2 4 2" xfId="17031" xr:uid="{A8CB83CD-62F3-45F0-8C7E-DB7EF63C9421}"/>
    <cellStyle name="SAPBEXHLevel3X 2 2 4 3" xfId="29615" xr:uid="{67C1F8C0-2262-4A65-B573-E32011ED89EA}"/>
    <cellStyle name="SAPBEXHLevel3X 2 2 5" xfId="8673" xr:uid="{3273156B-05D2-496D-A1CF-4AC8A8AB616B}"/>
    <cellStyle name="SAPBEXHLevel3X 2 2 5 2" xfId="20128" xr:uid="{C2B490A6-2C43-4F9E-915A-2B9ADDC3EAC0}"/>
    <cellStyle name="SAPBEXHLevel3X 2 2 5 3" xfId="32213" xr:uid="{8655E126-F868-4F0F-8767-371E25D547BC}"/>
    <cellStyle name="SAPBEXHLevel3X 2 2 6" xfId="10155" xr:uid="{0DA4FADA-BAB5-42CE-B94C-8919F22453A3}"/>
    <cellStyle name="SAPBEXHLevel3X 2 2 6 2" xfId="21610" xr:uid="{129D8D34-C2E9-4B0F-9F38-22CF380CB765}"/>
    <cellStyle name="SAPBEXHLevel3X 2 2 6 3" xfId="33694" xr:uid="{1064EC64-A89F-4288-A1AD-15EB11C1DAD9}"/>
    <cellStyle name="SAPBEXHLevel3X 2 2 7" xfId="25306" xr:uid="{53FDFADE-0FAE-4D73-AB18-327595503435}"/>
    <cellStyle name="SAPBEXHLevel3X 2 2 7 2" xfId="36153" xr:uid="{C1733BFE-F94D-4859-8199-03EBE0063DD2}"/>
    <cellStyle name="SAPBEXHLevel3X 2 2 8" xfId="15148" xr:uid="{306ADCCF-280E-4836-8987-9B57256ACC5D}"/>
    <cellStyle name="SAPBEXHLevel3X 2 2 9" xfId="28532" xr:uid="{B446C581-C5B5-4ABF-9FAD-165F1E217148}"/>
    <cellStyle name="SAPBEXHLevel3X 2 3" xfId="3189" xr:uid="{38A65B53-3A5E-4A87-B26E-A86F7C82729F}"/>
    <cellStyle name="SAPBEXHLevel3X 2 3 10" xfId="31549" xr:uid="{F66B852A-2372-4FA3-ACCF-7551261DB812}"/>
    <cellStyle name="SAPBEXHLevel3X 2 3 2" xfId="7353" xr:uid="{904E5C78-F3E8-41CC-9665-E5E7F06AD1A6}"/>
    <cellStyle name="SAPBEXHLevel3X 2 3 2 2" xfId="10753" xr:uid="{0CB484CA-7980-42CC-8875-3FE2650905F8}"/>
    <cellStyle name="SAPBEXHLevel3X 2 3 2 2 2" xfId="22208" xr:uid="{6E427B2E-4B1B-4E83-B02F-C2D703AC9E73}"/>
    <cellStyle name="SAPBEXHLevel3X 2 3 2 2 3" xfId="34292" xr:uid="{69D51F77-1D71-4CB7-A760-8C1EC45B4835}"/>
    <cellStyle name="SAPBEXHLevel3X 2 3 2 3" xfId="12137" xr:uid="{5792EA1E-1553-4020-AC48-5855D02319B4}"/>
    <cellStyle name="SAPBEXHLevel3X 2 3 2 3 2" xfId="23592" xr:uid="{005B127C-52BA-4126-9E28-87861EAE8294}"/>
    <cellStyle name="SAPBEXHLevel3X 2 3 2 3 3" xfId="35176" xr:uid="{1507DBF5-A9AE-45AE-91D6-EE109B9A635E}"/>
    <cellStyle name="SAPBEXHLevel3X 2 3 2 4" xfId="27069" xr:uid="{73AE9991-2FA7-4DF1-AB59-1754AF237A94}"/>
    <cellStyle name="SAPBEXHLevel3X 2 3 2 4 2" xfId="37438" xr:uid="{20A16C0A-D864-41B5-B1EE-54ADAB3FBC3D}"/>
    <cellStyle name="SAPBEXHLevel3X 2 3 2 5" xfId="18871" xr:uid="{BF8A07F2-8674-45CE-AF2B-EF9D06612BD3}"/>
    <cellStyle name="SAPBEXHLevel3X 2 3 2 6" xfId="31110" xr:uid="{B0753FCE-D1AF-4A46-A3B4-3E120BEBD0A8}"/>
    <cellStyle name="SAPBEXHLevel3X 2 3 2 7" xfId="31155" xr:uid="{C82BA1F9-A100-49A3-AB98-BB09653D1A1B}"/>
    <cellStyle name="SAPBEXHLevel3X 2 3 3" xfId="5921" xr:uid="{090AA40D-A617-4E15-8FBF-8D030EB19DEB}"/>
    <cellStyle name="SAPBEXHLevel3X 2 3 3 2" xfId="9181" xr:uid="{257EFC0A-C809-4138-B627-6ECF12C1E60B}"/>
    <cellStyle name="SAPBEXHLevel3X 2 3 3 2 2" xfId="20636" xr:uid="{F7DDFB28-F9A6-42F0-BB94-81777FEB3752}"/>
    <cellStyle name="SAPBEXHLevel3X 2 3 3 2 3" xfId="32721" xr:uid="{01EAD9C1-542E-4768-A1C8-C0A45BCD9DD5}"/>
    <cellStyle name="SAPBEXHLevel3X 2 3 3 3" xfId="8126" xr:uid="{ACFF3E17-38AC-4E67-A21E-6F8C43CB331F}"/>
    <cellStyle name="SAPBEXHLevel3X 2 3 3 3 2" xfId="19581" xr:uid="{16089D5E-3C9F-4BC3-9E36-9702CB7572C8}"/>
    <cellStyle name="SAPBEXHLevel3X 2 3 3 3 3" xfId="31666" xr:uid="{DDE06335-207B-4F99-AA86-40D1C3A144A5}"/>
    <cellStyle name="SAPBEXHLevel3X 2 3 3 4" xfId="25883" xr:uid="{4F41F599-7E8E-4393-A57E-C908A8810354}"/>
    <cellStyle name="SAPBEXHLevel3X 2 3 3 4 2" xfId="36598" xr:uid="{E142CDEA-5FA6-4A59-B3EA-A062B0D1E15A}"/>
    <cellStyle name="SAPBEXHLevel3X 2 3 3 5" xfId="17644" xr:uid="{DD40AAA0-526A-43B4-AC4B-B75C122F87FE}"/>
    <cellStyle name="SAPBEXHLevel3X 2 3 3 6" xfId="30139" xr:uid="{A257C8FB-570B-44D7-A172-B2C3D7320201}"/>
    <cellStyle name="SAPBEXHLevel3X 2 3 3 7" xfId="35683" xr:uid="{95AAA764-6D91-4795-AFFA-0378EE8AA13F}"/>
    <cellStyle name="SAPBEXHLevel3X 2 3 3 8" xfId="27713" xr:uid="{6BA128F4-17F1-43F1-92F8-CF38F17DA3C1}"/>
    <cellStyle name="SAPBEXHLevel3X 2 3 4" xfId="5082" xr:uid="{81575D7D-E919-4713-ADB7-95087EAC277C}"/>
    <cellStyle name="SAPBEXHLevel3X 2 3 4 2" xfId="16866" xr:uid="{70AC081F-BE34-42B3-B5AA-ED2BD2EF8B32}"/>
    <cellStyle name="SAPBEXHLevel3X 2 3 4 3" xfId="29514" xr:uid="{87F4CAA0-A186-42B6-BF50-7C92422E5B3B}"/>
    <cellStyle name="SAPBEXHLevel3X 2 3 5" xfId="8547" xr:uid="{C831F83A-D480-46E3-A3F9-AC56B5F2782D}"/>
    <cellStyle name="SAPBEXHLevel3X 2 3 5 2" xfId="20002" xr:uid="{4DA0B6AA-1D3A-437D-BAD0-FE24CA2A84A6}"/>
    <cellStyle name="SAPBEXHLevel3X 2 3 5 3" xfId="32087" xr:uid="{6A28ED52-F7F7-4211-B6C1-AB81E56695BD}"/>
    <cellStyle name="SAPBEXHLevel3X 2 3 6" xfId="8439" xr:uid="{38EEDA14-B6AA-485E-AD89-723ECB598C0E}"/>
    <cellStyle name="SAPBEXHLevel3X 2 3 6 2" xfId="19894" xr:uid="{EED943AC-1679-46C2-B627-678C96A1152A}"/>
    <cellStyle name="SAPBEXHLevel3X 2 3 6 3" xfId="31979" xr:uid="{01B42F6B-1C71-4691-8793-167590E6DEF1}"/>
    <cellStyle name="SAPBEXHLevel3X 2 3 7" xfId="25141" xr:uid="{FCD80E06-E3E7-45D4-A59A-85EC6B15506F}"/>
    <cellStyle name="SAPBEXHLevel3X 2 3 7 2" xfId="36053" xr:uid="{B0413989-5D54-4C45-8A18-40E4A9098027}"/>
    <cellStyle name="SAPBEXHLevel3X 2 3 8" xfId="14982" xr:uid="{C277A0A8-7172-4ED9-9DA1-0276C018D1FD}"/>
    <cellStyle name="SAPBEXHLevel3X 2 3 9" xfId="28430" xr:uid="{9C681583-D7C1-456D-BA30-C385A20E30AC}"/>
    <cellStyle name="SAPBEXHLevel3X 2 4" xfId="3260" xr:uid="{1E61C754-9EF4-4BF8-BD68-1A8AEB6DE2F2}"/>
    <cellStyle name="SAPBEXHLevel3X 2 4 10" xfId="28712" xr:uid="{8FA2ED75-2E5B-42A4-A4DC-CBAACC71C4EE}"/>
    <cellStyle name="SAPBEXHLevel3X 2 4 2" xfId="7610" xr:uid="{6492BDCA-E704-47C5-BB28-8A2E2A478CDC}"/>
    <cellStyle name="SAPBEXHLevel3X 2 4 2 2" xfId="10921" xr:uid="{440FBDC5-9637-45E7-AC52-2D82F28F9D08}"/>
    <cellStyle name="SAPBEXHLevel3X 2 4 2 2 2" xfId="22376" xr:uid="{462D7177-19AF-400E-9F1E-8C256B55BA7C}"/>
    <cellStyle name="SAPBEXHLevel3X 2 4 2 2 3" xfId="34460" xr:uid="{CC72574B-B3DB-46B8-B7C3-F95E50CCE5A6}"/>
    <cellStyle name="SAPBEXHLevel3X 2 4 2 3" xfId="12394" xr:uid="{FB56AE7C-BCB4-498B-A499-0D78C37C0994}"/>
    <cellStyle name="SAPBEXHLevel3X 2 4 2 3 2" xfId="23849" xr:uid="{B187090D-C3F2-40CF-9221-4A72A457CD5E}"/>
    <cellStyle name="SAPBEXHLevel3X 2 4 2 3 3" xfId="35364" xr:uid="{C95BB79F-1A25-4676-B567-758DD3BF7057}"/>
    <cellStyle name="SAPBEXHLevel3X 2 4 2 4" xfId="27326" xr:uid="{EF988276-2F9B-4587-A1D6-E76AAFA37187}"/>
    <cellStyle name="SAPBEXHLevel3X 2 4 2 4 2" xfId="37625" xr:uid="{B38E8BA2-F1E6-4CC8-9E8D-2ECD0F604799}"/>
    <cellStyle name="SAPBEXHLevel3X 2 4 2 5" xfId="19128" xr:uid="{5C0F5B9A-42F5-41BE-8956-1C1B9CD9E6D7}"/>
    <cellStyle name="SAPBEXHLevel3X 2 4 2 6" xfId="31297" xr:uid="{27F6D1BC-E66C-415A-92B5-B9F1F5E11C7A}"/>
    <cellStyle name="SAPBEXHLevel3X 2 4 2 7" xfId="29392" xr:uid="{4A101DE6-AFAF-4872-B2C9-CABF03243901}"/>
    <cellStyle name="SAPBEXHLevel3X 2 4 3" xfId="6179" xr:uid="{8B2ED34F-3415-41DC-B0CE-20793D041BEB}"/>
    <cellStyle name="SAPBEXHLevel3X 2 4 3 2" xfId="9395" xr:uid="{80213839-3875-4FD7-AA0F-225840B8DCD7}"/>
    <cellStyle name="SAPBEXHLevel3X 2 4 3 2 2" xfId="20850" xr:uid="{A7506A90-5B2F-43BE-9FC7-05433EA1B769}"/>
    <cellStyle name="SAPBEXHLevel3X 2 4 3 2 3" xfId="32935" xr:uid="{AB8DAD9A-47A5-481B-9E3B-FA18DE6FB88A}"/>
    <cellStyle name="SAPBEXHLevel3X 2 4 3 3" xfId="8750" xr:uid="{B770115A-9C54-4CF3-9E79-E5DB7C740FE0}"/>
    <cellStyle name="SAPBEXHLevel3X 2 4 3 3 2" xfId="20205" xr:uid="{AC2AB7DA-16AF-467E-AF52-DF8741237E41}"/>
    <cellStyle name="SAPBEXHLevel3X 2 4 3 3 3" xfId="32290" xr:uid="{D9709D05-E310-4C87-AEC6-EE85A8509E85}"/>
    <cellStyle name="SAPBEXHLevel3X 2 4 3 4" xfId="26140" xr:uid="{56685A5F-82B5-4651-ADD9-A01F8EFEF50D}"/>
    <cellStyle name="SAPBEXHLevel3X 2 4 3 4 2" xfId="36783" xr:uid="{CC19FAC0-6EEB-408D-8629-8D17BC8C7801}"/>
    <cellStyle name="SAPBEXHLevel3X 2 4 3 5" xfId="17901" xr:uid="{1E7C09C6-ABF3-445C-AFF6-62848F1760ED}"/>
    <cellStyle name="SAPBEXHLevel3X 2 4 3 6" xfId="30327" xr:uid="{D9C9C6C0-C67B-46E3-A497-05A0845BA743}"/>
    <cellStyle name="SAPBEXHLevel3X 2 4 3 7" xfId="37485" xr:uid="{5C4DEAFB-CC84-4122-8F1B-7C762AB0F972}"/>
    <cellStyle name="SAPBEXHLevel3X 2 4 3 8" xfId="29121" xr:uid="{BFDA75F8-7D22-4595-BBCE-4E3C25D1C73E}"/>
    <cellStyle name="SAPBEXHLevel3X 2 4 4" xfId="5152" xr:uid="{0353F62D-447B-4E88-AE9D-6FA90356B61D}"/>
    <cellStyle name="SAPBEXHLevel3X 2 4 4 2" xfId="16936" xr:uid="{342728CA-96AD-475B-AFE6-4B1530496551}"/>
    <cellStyle name="SAPBEXHLevel3X 2 4 4 3" xfId="29584" xr:uid="{BE8BA7C3-3638-4136-BE1D-5AD2F855152A}"/>
    <cellStyle name="SAPBEXHLevel3X 2 4 5" xfId="8617" xr:uid="{212497B7-44B5-4E68-9646-DFEBA5C12A52}"/>
    <cellStyle name="SAPBEXHLevel3X 2 4 5 2" xfId="20072" xr:uid="{078C148D-5252-4162-8354-844C8D1A7228}"/>
    <cellStyle name="SAPBEXHLevel3X 2 4 5 3" xfId="32157" xr:uid="{8FB66516-24D7-4729-A77C-5E235B454A09}"/>
    <cellStyle name="SAPBEXHLevel3X 2 4 6" xfId="8196" xr:uid="{564867C9-44BA-49E4-B099-EFE7A412BE69}"/>
    <cellStyle name="SAPBEXHLevel3X 2 4 6 2" xfId="19651" xr:uid="{E4EF8040-EE46-4177-B597-7C0A4780AE13}"/>
    <cellStyle name="SAPBEXHLevel3X 2 4 6 3" xfId="31736" xr:uid="{84A82F78-D67B-411B-B400-A4DB083EC376}"/>
    <cellStyle name="SAPBEXHLevel3X 2 4 7" xfId="25211" xr:uid="{FD77C10F-8231-4B30-8388-9286D5DCFA7B}"/>
    <cellStyle name="SAPBEXHLevel3X 2 4 7 2" xfId="36123" xr:uid="{E02E3D98-214B-4878-AB11-1C39673DB94F}"/>
    <cellStyle name="SAPBEXHLevel3X 2 4 8" xfId="15052" xr:uid="{8E5AC3FE-CEB0-4FD0-8454-0B814A20C22B}"/>
    <cellStyle name="SAPBEXHLevel3X 2 4 9" xfId="28500" xr:uid="{5DE5DEB6-0ECD-413D-9A4E-69E7C00E931A}"/>
    <cellStyle name="SAPBEXHLevel3X 2 5" xfId="3134" xr:uid="{72B7FB2C-7AD7-4AD6-985C-46397E845EB3}"/>
    <cellStyle name="SAPBEXHLevel3X 2 5 10" xfId="27804" xr:uid="{F0E8FDC4-3F9E-4F62-B127-0C69CE61CFF4}"/>
    <cellStyle name="SAPBEXHLevel3X 2 5 2" xfId="7794" xr:uid="{5B00200A-779F-4571-A556-581E1273DE25}"/>
    <cellStyle name="SAPBEXHLevel3X 2 5 2 2" xfId="11008" xr:uid="{78290443-4C5D-4A7E-BE8B-16F15EC2A646}"/>
    <cellStyle name="SAPBEXHLevel3X 2 5 2 2 2" xfId="22463" xr:uid="{8D6C7D9D-669D-4721-B4AC-037AB61B23D3}"/>
    <cellStyle name="SAPBEXHLevel3X 2 5 2 2 3" xfId="34547" xr:uid="{ED06F45B-6FCF-461D-9CAE-0584E43F16A1}"/>
    <cellStyle name="SAPBEXHLevel3X 2 5 2 3" xfId="12569" xr:uid="{7AA52733-E6FB-4F85-ADC1-B83F7FC56896}"/>
    <cellStyle name="SAPBEXHLevel3X 2 5 2 3 2" xfId="24024" xr:uid="{E0422216-D323-4789-AB11-FDFDFCB0D1AA}"/>
    <cellStyle name="SAPBEXHLevel3X 2 5 2 3 3" xfId="35477" xr:uid="{EF9BF6A4-2601-4F28-BF22-301476B675F6}"/>
    <cellStyle name="SAPBEXHLevel3X 2 5 2 4" xfId="27501" xr:uid="{3E5A7C54-5D5C-4473-B25A-2BBDED71D2EE}"/>
    <cellStyle name="SAPBEXHLevel3X 2 5 2 4 2" xfId="37736" xr:uid="{5313CDEC-9CEC-4E69-BA71-A37A82A617CD}"/>
    <cellStyle name="SAPBEXHLevel3X 2 5 2 5" xfId="19305" xr:uid="{2A6EB519-2AAA-4483-BA75-B8CF692E87B1}"/>
    <cellStyle name="SAPBEXHLevel3X 2 5 2 6" xfId="31419" xr:uid="{BC322ADC-FE79-43A6-B088-CD4A2CABDE14}"/>
    <cellStyle name="SAPBEXHLevel3X 2 5 2 7" xfId="37651" xr:uid="{7255A137-9E9C-4402-B319-C55A72EB6E2E}"/>
    <cellStyle name="SAPBEXHLevel3X 2 5 3" xfId="6363" xr:uid="{62CEBC23-1BEF-4448-8CE0-3D70C4E23D74}"/>
    <cellStyle name="SAPBEXHLevel3X 2 5 3 2" xfId="9531" xr:uid="{BEBA2950-EA7C-411A-A628-89DC2DCC954E}"/>
    <cellStyle name="SAPBEXHLevel3X 2 5 3 2 2" xfId="20986" xr:uid="{2C33A30D-44D6-4B28-B585-3A2669058F9F}"/>
    <cellStyle name="SAPBEXHLevel3X 2 5 3 2 3" xfId="33071" xr:uid="{D7A75704-532D-493A-A182-26D5E23D7FDD}"/>
    <cellStyle name="SAPBEXHLevel3X 2 5 3 3" xfId="4160" xr:uid="{7A7B8541-4CFD-4EEE-9ECF-007700E68971}"/>
    <cellStyle name="SAPBEXHLevel3X 2 5 3 3 2" xfId="15945" xr:uid="{88E389A7-6C4C-480E-83F1-224E9819307D}"/>
    <cellStyle name="SAPBEXHLevel3X 2 5 3 3 3" xfId="28990" xr:uid="{94E8F8D0-9A61-4855-80F2-CB02DB7F02A4}"/>
    <cellStyle name="SAPBEXHLevel3X 2 5 3 4" xfId="26315" xr:uid="{6C24F6D4-0555-46A1-8D1E-A31EF2F91C22}"/>
    <cellStyle name="SAPBEXHLevel3X 2 5 3 4 2" xfId="36895" xr:uid="{112D26AE-5336-4F13-A2A5-2DC85E304A78}"/>
    <cellStyle name="SAPBEXHLevel3X 2 5 3 5" xfId="18080" xr:uid="{7C072D99-DC9D-4E11-80BA-5D1ABD427A2C}"/>
    <cellStyle name="SAPBEXHLevel3X 2 5 3 6" xfId="30452" xr:uid="{700D0F8E-E8F7-4449-80DD-B5DE707FAE52}"/>
    <cellStyle name="SAPBEXHLevel3X 2 5 3 7" xfId="29236" xr:uid="{87655073-0EF7-4184-81E0-79BF9E1353CF}"/>
    <cellStyle name="SAPBEXHLevel3X 2 5 3 8" xfId="36639" xr:uid="{BCB04A34-27C5-46C7-8A13-D4E5899B528A}"/>
    <cellStyle name="SAPBEXHLevel3X 2 5 4" xfId="5027" xr:uid="{CDBFC711-F917-4AB0-A917-2D9D7326193A}"/>
    <cellStyle name="SAPBEXHLevel3X 2 5 4 2" xfId="16811" xr:uid="{458226AA-8FAB-4F8C-9459-585D2E7F0A0D}"/>
    <cellStyle name="SAPBEXHLevel3X 2 5 4 3" xfId="29459" xr:uid="{325999BA-3770-4F5C-B44C-AB03C96CACCA}"/>
    <cellStyle name="SAPBEXHLevel3X 2 5 5" xfId="8492" xr:uid="{B655BC40-332E-4F97-AA08-D86360330A21}"/>
    <cellStyle name="SAPBEXHLevel3X 2 5 5 2" xfId="19947" xr:uid="{4AEF1285-5027-45EB-A81E-178CD2AEA6BB}"/>
    <cellStyle name="SAPBEXHLevel3X 2 5 5 3" xfId="32032" xr:uid="{A9A4D618-4C7A-4B5E-B208-25557415DF16}"/>
    <cellStyle name="SAPBEXHLevel3X 2 5 6" xfId="9460" xr:uid="{92C463D8-B7FC-43CC-816D-2A93BB370C0F}"/>
    <cellStyle name="SAPBEXHLevel3X 2 5 6 2" xfId="20915" xr:uid="{FE39C9D2-6818-4949-922F-C9754CB912A3}"/>
    <cellStyle name="SAPBEXHLevel3X 2 5 6 3" xfId="33000" xr:uid="{2EAA5E44-E45A-46EC-9779-D55816CEFC70}"/>
    <cellStyle name="SAPBEXHLevel3X 2 5 7" xfId="25086" xr:uid="{4E2086AC-1AF8-4975-8886-09329DA8D6CF}"/>
    <cellStyle name="SAPBEXHLevel3X 2 5 7 2" xfId="35998" xr:uid="{04BEA65C-800C-4D07-8B1E-DA1250AA0C1B}"/>
    <cellStyle name="SAPBEXHLevel3X 2 5 8" xfId="14927" xr:uid="{C4ABCAE2-DCCE-489D-85A2-1F52D50C15EB}"/>
    <cellStyle name="SAPBEXHLevel3X 2 5 9" xfId="28375" xr:uid="{39AB40FF-C56E-413B-88F8-23740C6498FB}"/>
    <cellStyle name="SAPBEXHLevel3X 2 6" xfId="6102" xr:uid="{87ABA112-36EC-44BC-87A8-6C2439A4C84A}"/>
    <cellStyle name="SAPBEXHLevel3X 2 6 2" xfId="7533" xr:uid="{314085DE-3819-4089-A539-74B2B2BB94A1}"/>
    <cellStyle name="SAPBEXHLevel3X 2 6 2 2" xfId="10844" xr:uid="{1AC5CF1B-0AF9-464D-8BE2-0BF38895B7BE}"/>
    <cellStyle name="SAPBEXHLevel3X 2 6 2 2 2" xfId="22299" xr:uid="{1A4E6DFD-A7A1-44A9-9E7C-5B4DB850CF97}"/>
    <cellStyle name="SAPBEXHLevel3X 2 6 2 2 3" xfId="34383" xr:uid="{E1AB8F45-D1D3-425A-B2EA-AC3BE73F8AC0}"/>
    <cellStyle name="SAPBEXHLevel3X 2 6 2 3" xfId="12317" xr:uid="{3010AE15-E5C0-452A-A3D0-A0427C7C6D97}"/>
    <cellStyle name="SAPBEXHLevel3X 2 6 2 3 2" xfId="23772" xr:uid="{FA35509E-CC35-449D-B55E-641123269D64}"/>
    <cellStyle name="SAPBEXHLevel3X 2 6 2 3 3" xfId="35287" xr:uid="{F7B1E0A8-F35D-4A1A-8A27-E447FC166C43}"/>
    <cellStyle name="SAPBEXHLevel3X 2 6 2 4" xfId="27249" xr:uid="{32ADEACE-E9B0-47D1-96A6-2C25D15480A0}"/>
    <cellStyle name="SAPBEXHLevel3X 2 6 2 4 2" xfId="37548" xr:uid="{7B1B6204-2985-4658-84FF-9BA1767A190F}"/>
    <cellStyle name="SAPBEXHLevel3X 2 6 2 5" xfId="19051" xr:uid="{C74B0755-BD8E-4023-A674-EFB6EBA97E65}"/>
    <cellStyle name="SAPBEXHLevel3X 2 6 2 6" xfId="31220" xr:uid="{EAE1D273-199F-4767-870E-8BB0EE9CD3F1}"/>
    <cellStyle name="SAPBEXHLevel3X 2 6 2 7" xfId="34988" xr:uid="{71EA85FB-EAA9-44F6-A977-0D59FDFFA9D1}"/>
    <cellStyle name="SAPBEXHLevel3X 2 6 3" xfId="9318" xr:uid="{4B0C1C1A-CF92-4048-B1EB-F494745282BD}"/>
    <cellStyle name="SAPBEXHLevel3X 2 6 3 2" xfId="20773" xr:uid="{28466EC3-286B-4A5E-8849-6F3CE98C6E81}"/>
    <cellStyle name="SAPBEXHLevel3X 2 6 3 3" xfId="32858" xr:uid="{F69ADDB1-7478-4395-9C17-0FF7CFD4789F}"/>
    <cellStyle name="SAPBEXHLevel3X 2 6 4" xfId="8119" xr:uid="{F719C01D-30BC-43D8-BF7F-6D594D86AFB0}"/>
    <cellStyle name="SAPBEXHLevel3X 2 6 4 2" xfId="19574" xr:uid="{2E083BEB-63AE-480E-A1A2-26A8EAB7EEA5}"/>
    <cellStyle name="SAPBEXHLevel3X 2 6 4 3" xfId="31659" xr:uid="{91DEF3DF-2351-446F-B8B0-737AD7DD324E}"/>
    <cellStyle name="SAPBEXHLevel3X 2 6 5" xfId="26063" xr:uid="{5AC976E6-0121-4A05-8697-15FB9333B80E}"/>
    <cellStyle name="SAPBEXHLevel3X 2 6 5 2" xfId="36706" xr:uid="{4C4DDF45-8294-4B33-B167-9849C8559B76}"/>
    <cellStyle name="SAPBEXHLevel3X 2 6 6" xfId="17824" xr:uid="{D16982CE-6544-42AD-B0F8-02E7B694C579}"/>
    <cellStyle name="SAPBEXHLevel3X 2 6 7" xfId="30250" xr:uid="{FCF17C58-8CB9-4A72-B66E-143364C50833}"/>
    <cellStyle name="SAPBEXHLevel3X 2 6 8" xfId="12735" xr:uid="{73295B2C-25C9-477C-96DF-6DEB03C09202}"/>
    <cellStyle name="SAPBEXHLevel3X 2 7" xfId="6751" xr:uid="{3CF2D323-9394-4EF1-9EFA-28210E7832FE}"/>
    <cellStyle name="SAPBEXHLevel3X 2 7 2" xfId="10465" xr:uid="{42CF8BB8-65BC-4BBB-B98D-82EB9365B304}"/>
    <cellStyle name="SAPBEXHLevel3X 2 7 2 2" xfId="21920" xr:uid="{CCE8D679-E796-4B89-BDBE-C2A6CEF78E7B}"/>
    <cellStyle name="SAPBEXHLevel3X 2 7 2 3" xfId="34004" xr:uid="{BA959E7F-52AF-44B8-A9F9-F7290E88DDC0}"/>
    <cellStyle name="SAPBEXHLevel3X 2 7 3" xfId="11646" xr:uid="{E96AAEE5-C864-45E8-8E7A-DB8137882AA3}"/>
    <cellStyle name="SAPBEXHLevel3X 2 7 3 2" xfId="23101" xr:uid="{91E2CE5B-317D-4375-8CC0-309FA97368C1}"/>
    <cellStyle name="SAPBEXHLevel3X 2 7 3 3" xfId="34831" xr:uid="{E4B5FD11-A10E-4153-9EFD-1847E4354B7F}"/>
    <cellStyle name="SAPBEXHLevel3X 2 7 4" xfId="26511" xr:uid="{1994322C-143B-42EB-A3A3-9EFBA8256E3D}"/>
    <cellStyle name="SAPBEXHLevel3X 2 7 4 2" xfId="37021" xr:uid="{695F8A72-AC46-4F3D-82C9-483C1E56C307}"/>
    <cellStyle name="SAPBEXHLevel3X 2 7 5" xfId="18338" xr:uid="{23250554-CD5E-4CD1-80BE-5A62C1EC1FB6}"/>
    <cellStyle name="SAPBEXHLevel3X 2 7 6" xfId="30669" xr:uid="{A03F3AB8-B3C2-4136-888C-FE423291FC07}"/>
    <cellStyle name="SAPBEXHLevel3X 2 7 7" xfId="13947" xr:uid="{EDBCF8DB-AE19-4EB6-A89F-0A39742C0ADE}"/>
    <cellStyle name="SAPBEXHLevel3X 2 8" xfId="5535" xr:uid="{106BEFB9-7641-45FF-8F18-12DF9201B9F8}"/>
    <cellStyle name="SAPBEXHLevel3X 2 8 2" xfId="8866" xr:uid="{7635DD69-24A1-412E-A02F-1CB839A2757A}"/>
    <cellStyle name="SAPBEXHLevel3X 2 8 2 2" xfId="20321" xr:uid="{002C0F9D-6940-43CC-883C-1EC9A69A4F6E}"/>
    <cellStyle name="SAPBEXHLevel3X 2 8 2 3" xfId="32406" xr:uid="{2B5ADDB6-99E0-429B-974A-6A69834FDA1F}"/>
    <cellStyle name="SAPBEXHLevel3X 2 8 3" xfId="8905" xr:uid="{28ACF3AE-DBD5-4260-A917-9C6C854D9866}"/>
    <cellStyle name="SAPBEXHLevel3X 2 8 3 2" xfId="20360" xr:uid="{88880896-B847-48BB-A01B-520C28CFD37E}"/>
    <cellStyle name="SAPBEXHLevel3X 2 8 3 3" xfId="32445" xr:uid="{008B7358-3A61-46C4-91F6-3544F80E197D}"/>
    <cellStyle name="SAPBEXHLevel3X 2 8 4" xfId="25594" xr:uid="{BF564E92-6730-4B3D-AE3E-2D651AD8A349}"/>
    <cellStyle name="SAPBEXHLevel3X 2 8 4 2" xfId="36379" xr:uid="{DC059F1F-3C01-4C48-9E1B-C628CC320009}"/>
    <cellStyle name="SAPBEXHLevel3X 2 8 5" xfId="17319" xr:uid="{A25C7457-A938-406F-8666-4391289D598C}"/>
    <cellStyle name="SAPBEXHLevel3X 2 8 6" xfId="29835" xr:uid="{4339F2A1-2D67-4399-8224-B2ACB62D70DB}"/>
    <cellStyle name="SAPBEXHLevel3X 2 8 7" xfId="37765" xr:uid="{EC9A9FD9-CD8F-4594-BB03-9BD8DCF6B88A}"/>
    <cellStyle name="SAPBEXHLevel3X 2 8 8" xfId="36816" xr:uid="{1D7167CE-1A88-4AA0-9A3D-1E820382766A}"/>
    <cellStyle name="SAPBEXHLevel3X 2 9" xfId="4255" xr:uid="{79D8ACCC-1900-4FDB-BA40-D6037A179BE0}"/>
    <cellStyle name="SAPBEXHLevel3X 2 9 2" xfId="16040" xr:uid="{60F29DA6-76E1-48A0-8C5C-FA194B382A07}"/>
    <cellStyle name="SAPBEXHLevel3X 2 9 3" xfId="29085" xr:uid="{CABEECA3-F951-4CED-8030-DC6331328459}"/>
    <cellStyle name="SAPBEXHLevel3X 3" xfId="2324" xr:uid="{AFA6FF5D-C508-465B-A8E6-F03288582283}"/>
    <cellStyle name="SAPBEXHLevel3X 3 10" xfId="3190" xr:uid="{757561F7-E6CD-4608-9DC7-D50AF1669E81}"/>
    <cellStyle name="SAPBEXHLevel3X 3 10 10" xfId="35534" xr:uid="{94D4103E-52EB-43A1-A155-5A98DE5720DF}"/>
    <cellStyle name="SAPBEXHLevel3X 3 10 2" xfId="7354" xr:uid="{943CEF53-957E-472F-882E-81542AA1C8A9}"/>
    <cellStyle name="SAPBEXHLevel3X 3 10 2 2" xfId="10754" xr:uid="{67339E29-5E70-4009-AF7F-8439EAAD3E3E}"/>
    <cellStyle name="SAPBEXHLevel3X 3 10 2 2 2" xfId="22209" xr:uid="{7220FFBD-30F7-4BB4-B2EB-296472FF953F}"/>
    <cellStyle name="SAPBEXHLevel3X 3 10 2 2 3" xfId="34293" xr:uid="{9BD9AF7E-350A-44AD-A510-A550AB1D2A6F}"/>
    <cellStyle name="SAPBEXHLevel3X 3 10 2 3" xfId="12138" xr:uid="{DDD47E85-0A95-41FE-A36F-C7B946A2D519}"/>
    <cellStyle name="SAPBEXHLevel3X 3 10 2 3 2" xfId="23593" xr:uid="{0E464A00-BEC2-4AA9-A1DE-5CD21915B8A5}"/>
    <cellStyle name="SAPBEXHLevel3X 3 10 2 3 3" xfId="35177" xr:uid="{9C724256-3E65-4499-858A-4F55125D9376}"/>
    <cellStyle name="SAPBEXHLevel3X 3 10 2 4" xfId="27070" xr:uid="{88F43DB2-E02B-4B2D-BAAC-4113AB818DA7}"/>
    <cellStyle name="SAPBEXHLevel3X 3 10 2 4 2" xfId="37439" xr:uid="{4632DC95-86D8-47FF-A84D-B01C2440D913}"/>
    <cellStyle name="SAPBEXHLevel3X 3 10 2 5" xfId="18872" xr:uid="{D8DB8710-6A57-45C1-81FF-FD8F7BFB2026}"/>
    <cellStyle name="SAPBEXHLevel3X 3 10 2 6" xfId="31111" xr:uid="{647E620B-163A-405F-9EBB-45BE0BD4AE5A}"/>
    <cellStyle name="SAPBEXHLevel3X 3 10 2 7" xfId="13593" xr:uid="{576D79B4-EA4F-4DC0-BAF7-6C8460B87051}"/>
    <cellStyle name="SAPBEXHLevel3X 3 10 3" xfId="5922" xr:uid="{87D3CEA1-EF14-4636-9E80-9963F3E54DDA}"/>
    <cellStyle name="SAPBEXHLevel3X 3 10 3 2" xfId="9182" xr:uid="{424B11BF-592E-4279-9912-6B6BF8CDC170}"/>
    <cellStyle name="SAPBEXHLevel3X 3 10 3 2 2" xfId="20637" xr:uid="{3B1CEDEC-0918-4DAF-B88F-1C79D1A52A04}"/>
    <cellStyle name="SAPBEXHLevel3X 3 10 3 2 3" xfId="32722" xr:uid="{49B41122-8D86-47BE-9357-39681FF21C86}"/>
    <cellStyle name="SAPBEXHLevel3X 3 10 3 3" xfId="9432" xr:uid="{D758FF19-BCDF-4941-8624-CF7AB734295D}"/>
    <cellStyle name="SAPBEXHLevel3X 3 10 3 3 2" xfId="20887" xr:uid="{E71A4A31-DA6E-44B2-9F1A-4217CB8216B6}"/>
    <cellStyle name="SAPBEXHLevel3X 3 10 3 3 3" xfId="32972" xr:uid="{9CC46447-45AA-4E1C-86FF-C687977C61CF}"/>
    <cellStyle name="SAPBEXHLevel3X 3 10 3 4" xfId="25884" xr:uid="{DB468CF6-24F1-4907-9747-D8BA256C3BA0}"/>
    <cellStyle name="SAPBEXHLevel3X 3 10 3 4 2" xfId="36599" xr:uid="{B5186D69-EB77-40B0-9C32-9B75A964C199}"/>
    <cellStyle name="SAPBEXHLevel3X 3 10 3 5" xfId="17645" xr:uid="{3AEC3769-9208-405D-9AC1-B80B6F1EC5B7}"/>
    <cellStyle name="SAPBEXHLevel3X 3 10 3 6" xfId="30140" xr:uid="{E9884C09-1564-44E8-AFC0-B97F1DAD1B40}"/>
    <cellStyle name="SAPBEXHLevel3X 3 10 3 7" xfId="34688" xr:uid="{4A2DD344-914A-40AE-AE99-88F91ABEC0BF}"/>
    <cellStyle name="SAPBEXHLevel3X 3 10 3 8" xfId="37488" xr:uid="{C284A3C2-4831-481F-B5E5-EE63A3AEBABD}"/>
    <cellStyle name="SAPBEXHLevel3X 3 10 4" xfId="5083" xr:uid="{44CF1A1B-C903-4D6E-BEAD-CACAA63D372A}"/>
    <cellStyle name="SAPBEXHLevel3X 3 10 4 2" xfId="16867" xr:uid="{52CD6031-083D-4FF8-8C6B-33009B495489}"/>
    <cellStyle name="SAPBEXHLevel3X 3 10 4 3" xfId="29515" xr:uid="{408103F1-F0AA-465D-97ED-20DFF4A62C17}"/>
    <cellStyle name="SAPBEXHLevel3X 3 10 5" xfId="8548" xr:uid="{A29791F4-D05D-46EE-BA40-257C703D9AA4}"/>
    <cellStyle name="SAPBEXHLevel3X 3 10 5 2" xfId="20003" xr:uid="{2B9A941D-B27E-4B46-88F0-7C61E8DEA32F}"/>
    <cellStyle name="SAPBEXHLevel3X 3 10 5 3" xfId="32088" xr:uid="{C4BAA8F8-93A7-4414-B776-9EED6C198EB1}"/>
    <cellStyle name="SAPBEXHLevel3X 3 10 6" xfId="9679" xr:uid="{33403083-4BA9-48C0-AA5F-8B824C011D46}"/>
    <cellStyle name="SAPBEXHLevel3X 3 10 6 2" xfId="21134" xr:uid="{90B427CC-AB5B-47AD-8EE1-50E8B1C49445}"/>
    <cellStyle name="SAPBEXHLevel3X 3 10 6 3" xfId="33219" xr:uid="{019505B7-4343-4606-8E9E-84EBF5363245}"/>
    <cellStyle name="SAPBEXHLevel3X 3 10 7" xfId="25142" xr:uid="{2CA87A23-0CCF-4957-A7FC-DA4D3CFDD6EB}"/>
    <cellStyle name="SAPBEXHLevel3X 3 10 7 2" xfId="36054" xr:uid="{F1AF52D8-40BC-4D72-AC0D-3725991A13B3}"/>
    <cellStyle name="SAPBEXHLevel3X 3 10 8" xfId="14983" xr:uid="{CAB2F22A-01A7-4946-A8E4-B15E51F15977}"/>
    <cellStyle name="SAPBEXHLevel3X 3 10 9" xfId="28431" xr:uid="{4700552A-5745-45A5-B71B-4838FD0653EB}"/>
    <cellStyle name="SAPBEXHLevel3X 3 11" xfId="2967" xr:uid="{9D8919F3-2EA5-4D9C-A2AA-E7F6E153E144}"/>
    <cellStyle name="SAPBEXHLevel3X 3 11 10" xfId="18347" xr:uid="{7B7BEC64-A82D-4620-9ABC-7F35C743A2A7}"/>
    <cellStyle name="SAPBEXHLevel3X 3 11 2" xfId="7611" xr:uid="{92A613BD-F607-4A92-9BD2-E2540CA6937C}"/>
    <cellStyle name="SAPBEXHLevel3X 3 11 2 2" xfId="10922" xr:uid="{88F2C45A-9582-47AC-B5B3-04C7C6FE01F0}"/>
    <cellStyle name="SAPBEXHLevel3X 3 11 2 2 2" xfId="22377" xr:uid="{A026EE7B-32C0-4EF6-AB14-367748CFE65E}"/>
    <cellStyle name="SAPBEXHLevel3X 3 11 2 2 3" xfId="34461" xr:uid="{3D478F12-2DD1-4B3A-88AB-3531C909267F}"/>
    <cellStyle name="SAPBEXHLevel3X 3 11 2 3" xfId="12395" xr:uid="{5768CA40-12FE-49D1-A012-848378164C6E}"/>
    <cellStyle name="SAPBEXHLevel3X 3 11 2 3 2" xfId="23850" xr:uid="{924EBB26-F233-4AA0-851C-0D5E6B0EEF10}"/>
    <cellStyle name="SAPBEXHLevel3X 3 11 2 3 3" xfId="35365" xr:uid="{49F171D2-A2F7-4E89-B253-0C6AA10954B0}"/>
    <cellStyle name="SAPBEXHLevel3X 3 11 2 4" xfId="27327" xr:uid="{A46CD499-6603-4D8D-8231-C41C14D8BA3E}"/>
    <cellStyle name="SAPBEXHLevel3X 3 11 2 4 2" xfId="37626" xr:uid="{360D0B8D-1DF6-4C10-AF6C-148B07F7FB07}"/>
    <cellStyle name="SAPBEXHLevel3X 3 11 2 5" xfId="19129" xr:uid="{DCEAA704-7987-46A0-A0A5-2FC1B19202F9}"/>
    <cellStyle name="SAPBEXHLevel3X 3 11 2 6" xfId="31298" xr:uid="{66D6ECC9-9F70-4F60-AE81-3BA746E11E2A}"/>
    <cellStyle name="SAPBEXHLevel3X 3 11 2 7" xfId="37048" xr:uid="{615301F1-973B-4AE6-B187-62A67A0B0E59}"/>
    <cellStyle name="SAPBEXHLevel3X 3 11 3" xfId="6180" xr:uid="{D96BB8A4-3A4E-4161-A015-A647F558526E}"/>
    <cellStyle name="SAPBEXHLevel3X 3 11 3 2" xfId="9396" xr:uid="{D9B1341A-1D6B-489F-9DFC-968830A5BE2F}"/>
    <cellStyle name="SAPBEXHLevel3X 3 11 3 2 2" xfId="20851" xr:uid="{FC6F1828-25D0-4DEE-8131-F606CD687850}"/>
    <cellStyle name="SAPBEXHLevel3X 3 11 3 2 3" xfId="32936" xr:uid="{316ABB67-F476-45F5-A851-87F24D873428}"/>
    <cellStyle name="SAPBEXHLevel3X 3 11 3 3" xfId="9714" xr:uid="{A6014726-9E33-4209-BC91-9ABEBB8336D6}"/>
    <cellStyle name="SAPBEXHLevel3X 3 11 3 3 2" xfId="21169" xr:uid="{50479383-1342-4C04-911C-4A7E439318F5}"/>
    <cellStyle name="SAPBEXHLevel3X 3 11 3 3 3" xfId="33254" xr:uid="{C15B122F-F6BE-4510-B26C-B0976BB459A4}"/>
    <cellStyle name="SAPBEXHLevel3X 3 11 3 4" xfId="26141" xr:uid="{707064A9-6E7B-41BB-9DC5-8BF0C5A5AF15}"/>
    <cellStyle name="SAPBEXHLevel3X 3 11 3 4 2" xfId="36784" xr:uid="{ABF971BA-AB7C-4856-B5D8-AB67C56FCFED}"/>
    <cellStyle name="SAPBEXHLevel3X 3 11 3 5" xfId="17902" xr:uid="{9A0F5A2B-8FCC-4D63-9C6A-7717F14C405C}"/>
    <cellStyle name="SAPBEXHLevel3X 3 11 3 6" xfId="30328" xr:uid="{8ABED213-5D5B-499D-80E4-B78D74556AD8}"/>
    <cellStyle name="SAPBEXHLevel3X 3 11 3 7" xfId="35224" xr:uid="{2F9FFE3C-42C5-4ED9-AAC1-483779D70CCE}"/>
    <cellStyle name="SAPBEXHLevel3X 3 11 3 8" xfId="13643" xr:uid="{DEF764E3-D209-4E13-83CC-98343BA72685}"/>
    <cellStyle name="SAPBEXHLevel3X 3 11 4" xfId="4860" xr:uid="{4A2C3374-9793-4083-B6FF-6133D8B36618}"/>
    <cellStyle name="SAPBEXHLevel3X 3 11 4 2" xfId="16644" xr:uid="{2FB9087C-AC7D-4534-B531-0D96CA5359C4}"/>
    <cellStyle name="SAPBEXHLevel3X 3 11 4 3" xfId="29351" xr:uid="{E40A8EC0-C15A-449C-A181-670584F4A3F3}"/>
    <cellStyle name="SAPBEXHLevel3X 3 11 5" xfId="8364" xr:uid="{735DE719-39CA-43D2-AFA1-1EAEB7576112}"/>
    <cellStyle name="SAPBEXHLevel3X 3 11 5 2" xfId="19819" xr:uid="{6A15FC50-1CB7-4FCD-BD5D-28714E44AFE8}"/>
    <cellStyle name="SAPBEXHLevel3X 3 11 5 3" xfId="31904" xr:uid="{9AF073F3-CA1E-4EF0-BB4F-EBE91ADDDDB0}"/>
    <cellStyle name="SAPBEXHLevel3X 3 11 6" xfId="8109" xr:uid="{F14899F9-9E49-40FB-9612-8FA8FDA4FC71}"/>
    <cellStyle name="SAPBEXHLevel3X 3 11 6 2" xfId="19564" xr:uid="{127A0167-C770-4BD6-8493-9698D9656EEB}"/>
    <cellStyle name="SAPBEXHLevel3X 3 11 6 3" xfId="31649" xr:uid="{1953B1F3-BCC9-4A2E-B222-28921C6041C1}"/>
    <cellStyle name="SAPBEXHLevel3X 3 11 7" xfId="24919" xr:uid="{B00EE1FE-BABD-4913-BB7F-30774AD08AF0}"/>
    <cellStyle name="SAPBEXHLevel3X 3 11 7 2" xfId="35889" xr:uid="{A9E7F79E-F7A7-426D-BDF0-4A8AFF478989}"/>
    <cellStyle name="SAPBEXHLevel3X 3 11 8" xfId="14760" xr:uid="{9B074127-324E-4130-9503-16D8C7E146A0}"/>
    <cellStyle name="SAPBEXHLevel3X 3 11 9" xfId="28273" xr:uid="{A67959CA-EA6D-4DDD-B1C8-5D33D1669746}"/>
    <cellStyle name="SAPBEXHLevel3X 3 12" xfId="3135" xr:uid="{F47EEECA-FFEB-4665-8C3F-64A73EF67B79}"/>
    <cellStyle name="SAPBEXHLevel3X 3 12 10" xfId="13901" xr:uid="{A8E56139-D5AE-4B72-93E1-8225603BE050}"/>
    <cellStyle name="SAPBEXHLevel3X 3 12 2" xfId="7795" xr:uid="{FBC10C94-6AC9-4C4A-AC4D-73D6F694E900}"/>
    <cellStyle name="SAPBEXHLevel3X 3 12 2 2" xfId="11009" xr:uid="{ABB16482-C9E8-484A-8113-D8E4C8729DA5}"/>
    <cellStyle name="SAPBEXHLevel3X 3 12 2 2 2" xfId="22464" xr:uid="{CDCD0B09-1D85-4B56-A5EF-7D0CB8A37F91}"/>
    <cellStyle name="SAPBEXHLevel3X 3 12 2 2 3" xfId="34548" xr:uid="{FB523E39-26E2-4B8C-8D69-15704120A9BE}"/>
    <cellStyle name="SAPBEXHLevel3X 3 12 2 3" xfId="12570" xr:uid="{D0A570F4-3D3D-4F2D-99CC-74A426F74A7A}"/>
    <cellStyle name="SAPBEXHLevel3X 3 12 2 3 2" xfId="24025" xr:uid="{D608CBC9-FC55-407E-9AA5-AE9A36202308}"/>
    <cellStyle name="SAPBEXHLevel3X 3 12 2 3 3" xfId="35478" xr:uid="{0CFF0C80-DB9D-4DD1-A506-F552CFF54F39}"/>
    <cellStyle name="SAPBEXHLevel3X 3 12 2 4" xfId="27502" xr:uid="{D1629597-EAFB-4C14-BA26-751FE23BB7CF}"/>
    <cellStyle name="SAPBEXHLevel3X 3 12 2 4 2" xfId="37737" xr:uid="{2F059EAF-4399-4D9B-9146-CA26F514E7AD}"/>
    <cellStyle name="SAPBEXHLevel3X 3 12 2 5" xfId="19306" xr:uid="{CFAD2D74-F30C-4961-8711-2C59A7C08738}"/>
    <cellStyle name="SAPBEXHLevel3X 3 12 2 6" xfId="31420" xr:uid="{CF2E55D6-6857-4F2D-9327-6262240911F8}"/>
    <cellStyle name="SAPBEXHLevel3X 3 12 2 7" xfId="35391" xr:uid="{2A9279EB-F9E0-4B1F-A954-B0CF56EBB3E0}"/>
    <cellStyle name="SAPBEXHLevel3X 3 12 3" xfId="6364" xr:uid="{1A3A5895-2883-41ED-AE33-3C8386C8365B}"/>
    <cellStyle name="SAPBEXHLevel3X 3 12 3 2" xfId="9532" xr:uid="{70610E4B-27B6-4742-B832-5C90A311E756}"/>
    <cellStyle name="SAPBEXHLevel3X 3 12 3 2 2" xfId="20987" xr:uid="{BEEB29E6-B835-472E-A6DA-00738A4101B3}"/>
    <cellStyle name="SAPBEXHLevel3X 3 12 3 2 3" xfId="33072" xr:uid="{C3B4C3B1-3B31-47B7-AA64-6E8CD1EAEF03}"/>
    <cellStyle name="SAPBEXHLevel3X 3 12 3 3" xfId="4390" xr:uid="{A30A19F5-8749-4613-89C7-B3BE50AED8E2}"/>
    <cellStyle name="SAPBEXHLevel3X 3 12 3 3 2" xfId="16174" xr:uid="{3649E48A-4238-4F2B-B2A2-416B773ED34E}"/>
    <cellStyle name="SAPBEXHLevel3X 3 12 3 3 3" xfId="29149" xr:uid="{376F6A9E-5EE8-4FF7-B2DB-891232322282}"/>
    <cellStyle name="SAPBEXHLevel3X 3 12 3 4" xfId="26316" xr:uid="{9085022D-B3DF-4A0C-AF1B-406C5551EDB7}"/>
    <cellStyle name="SAPBEXHLevel3X 3 12 3 4 2" xfId="36896" xr:uid="{B1CC7DC8-9D40-4C8E-9C8E-62F9B9EC0A18}"/>
    <cellStyle name="SAPBEXHLevel3X 3 12 3 5" xfId="18081" xr:uid="{2D4E6F7C-B800-4B0D-9D91-172B77251CE2}"/>
    <cellStyle name="SAPBEXHLevel3X 3 12 3 6" xfId="30453" xr:uid="{BC870C42-BE04-45A6-BAF4-076884F3BFE3}"/>
    <cellStyle name="SAPBEXHLevel3X 3 12 3 7" xfId="36821" xr:uid="{9A5442F3-FCC9-4214-BA88-3B3010D7FF47}"/>
    <cellStyle name="SAPBEXHLevel3X 3 12 3 8" xfId="36968" xr:uid="{9F7061BD-CEF1-4BB2-B226-0D3129C1A899}"/>
    <cellStyle name="SAPBEXHLevel3X 3 12 4" xfId="5028" xr:uid="{64B7E69A-8DAD-4C35-8967-20D6DDCEDA5E}"/>
    <cellStyle name="SAPBEXHLevel3X 3 12 4 2" xfId="16812" xr:uid="{D4E5FB06-932E-4B36-AEB4-0329664A0F83}"/>
    <cellStyle name="SAPBEXHLevel3X 3 12 4 3" xfId="29460" xr:uid="{419466A2-67E0-4410-A4D3-3144F8286AAD}"/>
    <cellStyle name="SAPBEXHLevel3X 3 12 5" xfId="8493" xr:uid="{9050A72D-B526-412E-A679-BC0FDD337EA4}"/>
    <cellStyle name="SAPBEXHLevel3X 3 12 5 2" xfId="19948" xr:uid="{F548D93A-45BF-4A2A-ADEE-F5FE0EB602D7}"/>
    <cellStyle name="SAPBEXHLevel3X 3 12 5 3" xfId="32033" xr:uid="{9A624E98-1C85-448A-89D8-45EA6B00B0CA}"/>
    <cellStyle name="SAPBEXHLevel3X 3 12 6" xfId="10161" xr:uid="{754D3AD0-D01F-4636-B2F4-CB0B245702EB}"/>
    <cellStyle name="SAPBEXHLevel3X 3 12 6 2" xfId="21616" xr:uid="{D4D95C40-7835-4FAC-99C5-62A8C34AB20C}"/>
    <cellStyle name="SAPBEXHLevel3X 3 12 6 3" xfId="33700" xr:uid="{3FA49DBA-9B36-4618-A0DD-D5B875801109}"/>
    <cellStyle name="SAPBEXHLevel3X 3 12 7" xfId="25087" xr:uid="{A62FCCA9-E9BC-4DC4-BC4C-4B8BA32DE0BE}"/>
    <cellStyle name="SAPBEXHLevel3X 3 12 7 2" xfId="35999" xr:uid="{BDC4D53A-44F0-44BC-9FA5-A3BB2E689FA5}"/>
    <cellStyle name="SAPBEXHLevel3X 3 12 8" xfId="14928" xr:uid="{56B06D80-9642-44AB-A71E-A89CDEC6A6D4}"/>
    <cellStyle name="SAPBEXHLevel3X 3 12 9" xfId="28376" xr:uid="{CEDCDBB7-E2F0-423F-B84C-F01231E55B29}"/>
    <cellStyle name="SAPBEXHLevel3X 3 13" xfId="6103" xr:uid="{A5289F20-C37A-4D6A-8F6D-5E64C6692B38}"/>
    <cellStyle name="SAPBEXHLevel3X 3 13 2" xfId="7534" xr:uid="{E7B2CFBF-D13B-478A-B09D-720116361BA2}"/>
    <cellStyle name="SAPBEXHLevel3X 3 13 2 2" xfId="10845" xr:uid="{F3A3A2BB-57E6-4548-9A05-3B101CDD662D}"/>
    <cellStyle name="SAPBEXHLevel3X 3 13 2 2 2" xfId="22300" xr:uid="{9590BBD6-EB61-48F2-A459-1395328D411B}"/>
    <cellStyle name="SAPBEXHLevel3X 3 13 2 2 3" xfId="34384" xr:uid="{42E8769A-9D02-44C5-BBBA-64934CAC6D70}"/>
    <cellStyle name="SAPBEXHLevel3X 3 13 2 3" xfId="12318" xr:uid="{21A58D10-6064-4DB4-B3E2-437FFA72CB2E}"/>
    <cellStyle name="SAPBEXHLevel3X 3 13 2 3 2" xfId="23773" xr:uid="{5BCDAED6-6502-41E7-8A8F-B80529096DFC}"/>
    <cellStyle name="SAPBEXHLevel3X 3 13 2 3 3" xfId="35288" xr:uid="{9A0CE730-E5F2-482D-87AC-228F47C5A18A}"/>
    <cellStyle name="SAPBEXHLevel3X 3 13 2 4" xfId="27250" xr:uid="{DC99B83E-79F0-4112-8EAA-0C37BB870DA2}"/>
    <cellStyle name="SAPBEXHLevel3X 3 13 2 4 2" xfId="37549" xr:uid="{39E31C77-D74F-41B2-910E-0B950B6BBB5C}"/>
    <cellStyle name="SAPBEXHLevel3X 3 13 2 5" xfId="19052" xr:uid="{50E1569A-D4FE-4E21-87E8-E97B536A76FB}"/>
    <cellStyle name="SAPBEXHLevel3X 3 13 2 6" xfId="31221" xr:uid="{5C2FF191-9A94-4878-AAE1-1F266AED5841}"/>
    <cellStyle name="SAPBEXHLevel3X 3 13 2 7" xfId="29181" xr:uid="{ADF97367-D590-435D-9FE9-1DC975D0AC9A}"/>
    <cellStyle name="SAPBEXHLevel3X 3 13 3" xfId="9319" xr:uid="{E23C79C0-39C1-4AB8-B90A-A28BB5772E19}"/>
    <cellStyle name="SAPBEXHLevel3X 3 13 3 2" xfId="20774" xr:uid="{C2664253-72B8-4798-836D-4A3B8B9C0733}"/>
    <cellStyle name="SAPBEXHLevel3X 3 13 3 3" xfId="32859" xr:uid="{D111285D-34BD-484A-90CC-BFA4FEF7EA61}"/>
    <cellStyle name="SAPBEXHLevel3X 3 13 4" xfId="9425" xr:uid="{9A8A5D7A-B217-4637-BA1A-5B296A248445}"/>
    <cellStyle name="SAPBEXHLevel3X 3 13 4 2" xfId="20880" xr:uid="{CFD4E685-8CF1-4AAD-8F73-40042F8CCD44}"/>
    <cellStyle name="SAPBEXHLevel3X 3 13 4 3" xfId="32965" xr:uid="{7D865343-FC2E-47F1-B30C-5A3B5A9D8A9F}"/>
    <cellStyle name="SAPBEXHLevel3X 3 13 5" xfId="26064" xr:uid="{9854F335-D154-4311-BFDC-76BE449AC732}"/>
    <cellStyle name="SAPBEXHLevel3X 3 13 5 2" xfId="36707" xr:uid="{B40F4BB1-7BAB-48C9-8E25-FD3F57066FAA}"/>
    <cellStyle name="SAPBEXHLevel3X 3 13 6" xfId="17825" xr:uid="{9704EDF3-B830-429E-B4A2-6AB5FDB87211}"/>
    <cellStyle name="SAPBEXHLevel3X 3 13 7" xfId="30251" xr:uid="{5929268D-FD76-4637-8A35-5D91E446FD78}"/>
    <cellStyle name="SAPBEXHLevel3X 3 13 8" xfId="35727" xr:uid="{AFC36199-02EC-4859-BAFD-851111F21BBF}"/>
    <cellStyle name="SAPBEXHLevel3X 3 14" xfId="6752" xr:uid="{3F2AD20D-9594-4684-AF85-83B845F212E9}"/>
    <cellStyle name="SAPBEXHLevel3X 3 14 2" xfId="10466" xr:uid="{AF661174-E021-4F67-8107-432D5CD2A2DD}"/>
    <cellStyle name="SAPBEXHLevel3X 3 14 2 2" xfId="21921" xr:uid="{68922F69-DAE5-46A1-8069-765CF852ECEE}"/>
    <cellStyle name="SAPBEXHLevel3X 3 14 2 3" xfId="34005" xr:uid="{ABA62570-4075-4E9E-B37E-4A528FBDEA99}"/>
    <cellStyle name="SAPBEXHLevel3X 3 14 3" xfId="11647" xr:uid="{86E83F26-FE05-4B0B-A427-92E2F3CCCC73}"/>
    <cellStyle name="SAPBEXHLevel3X 3 14 3 2" xfId="23102" xr:uid="{D53DF312-C619-4DE4-A929-AE32BAAEE554}"/>
    <cellStyle name="SAPBEXHLevel3X 3 14 3 3" xfId="34832" xr:uid="{1D0EA2E5-43ED-4FE7-AE20-2827CBC7B653}"/>
    <cellStyle name="SAPBEXHLevel3X 3 14 4" xfId="26512" xr:uid="{56F249C7-CCA4-4701-9A59-015D41B91576}"/>
    <cellStyle name="SAPBEXHLevel3X 3 14 4 2" xfId="37022" xr:uid="{A756A162-03B0-470D-B13F-2749210CA774}"/>
    <cellStyle name="SAPBEXHLevel3X 3 14 5" xfId="18339" xr:uid="{456AC24C-5EB5-4FEC-9CB0-AD892519159D}"/>
    <cellStyle name="SAPBEXHLevel3X 3 14 6" xfId="30670" xr:uid="{3B0B0359-16D3-4A2D-A5EF-62DB66241CB6}"/>
    <cellStyle name="SAPBEXHLevel3X 3 14 7" xfId="29400" xr:uid="{72E8CA64-722E-4BA1-9D39-CE4E0963405F}"/>
    <cellStyle name="SAPBEXHLevel3X 3 15" xfId="5536" xr:uid="{349CD44B-33BA-40EF-9857-B18C8C3D5A66}"/>
    <cellStyle name="SAPBEXHLevel3X 3 15 2" xfId="8867" xr:uid="{A3D2F316-084F-4D8E-AA8F-48AF6B38798F}"/>
    <cellStyle name="SAPBEXHLevel3X 3 15 2 2" xfId="20322" xr:uid="{565DAA48-EA40-4B0F-BD4D-DD42E0BC49E8}"/>
    <cellStyle name="SAPBEXHLevel3X 3 15 2 3" xfId="32407" xr:uid="{E1AE450A-5641-48B9-9546-2FCEACFDDB11}"/>
    <cellStyle name="SAPBEXHLevel3X 3 15 3" xfId="8629" xr:uid="{42A83CC3-ACDF-448C-89D2-FBF9915F6F60}"/>
    <cellStyle name="SAPBEXHLevel3X 3 15 3 2" xfId="20084" xr:uid="{3FE928DE-D67D-4DB5-896B-D501180A73FF}"/>
    <cellStyle name="SAPBEXHLevel3X 3 15 3 3" xfId="32169" xr:uid="{0F66ABA4-51A7-4021-92C3-975B5A59DB71}"/>
    <cellStyle name="SAPBEXHLevel3X 3 15 4" xfId="25595" xr:uid="{065DFEE1-2416-4D8E-9A4D-DB7625CEAAD3}"/>
    <cellStyle name="SAPBEXHLevel3X 3 15 4 2" xfId="36380" xr:uid="{CF577634-1A60-48B5-BA1F-0E553D740261}"/>
    <cellStyle name="SAPBEXHLevel3X 3 15 5" xfId="17320" xr:uid="{E82DA9C8-B952-4556-8C63-A62C8B93B272}"/>
    <cellStyle name="SAPBEXHLevel3X 3 15 6" xfId="29836" xr:uid="{3182A452-D6DF-4500-97E9-F4ABF8708A7C}"/>
    <cellStyle name="SAPBEXHLevel3X 3 15 7" xfId="35509" xr:uid="{F20F2E55-A90F-43DF-9E1C-9044043F92D7}"/>
    <cellStyle name="SAPBEXHLevel3X 3 15 8" xfId="13780" xr:uid="{8B728B82-029A-446D-9290-366DA2B6B025}"/>
    <cellStyle name="SAPBEXHLevel3X 3 16" xfId="4256" xr:uid="{69B255FE-D9D9-4AEC-9FCE-219C3C646907}"/>
    <cellStyle name="SAPBEXHLevel3X 3 16 2" xfId="16041" xr:uid="{39D48B1C-E9A7-4556-9DBD-1CC7420A351D}"/>
    <cellStyle name="SAPBEXHLevel3X 3 16 3" xfId="29086" xr:uid="{9F97012A-3491-468E-BE5A-69B8CCB6377C}"/>
    <cellStyle name="SAPBEXHLevel3X 3 17" xfId="4019" xr:uid="{B7F0149B-4A36-4BA1-AAC6-C392101C8639}"/>
    <cellStyle name="SAPBEXHLevel3X 3 17 2" xfId="15805" xr:uid="{BF0B2795-7CD4-4105-A817-A19FA35CDFD0}"/>
    <cellStyle name="SAPBEXHLevel3X 3 17 3" xfId="28850" xr:uid="{CD80DE5F-F2B4-4725-9A30-B88FB5B9BF51}"/>
    <cellStyle name="SAPBEXHLevel3X 3 18" xfId="24339" xr:uid="{40CF1B3C-A9E0-48F8-A325-007485856B5C}"/>
    <cellStyle name="SAPBEXHLevel3X 3 18 2" xfId="35644" xr:uid="{D8B9B090-24B5-4B9D-B460-F4A4414161BC}"/>
    <cellStyle name="SAPBEXHLevel3X 3 19" xfId="14154" xr:uid="{13CFAE69-A8AE-42CD-86E2-A6A8F300CB15}"/>
    <cellStyle name="SAPBEXHLevel3X 3 2" xfId="2325" xr:uid="{4C4392BD-4077-46FD-9FD8-5D5A6FE2AB4D}"/>
    <cellStyle name="SAPBEXHLevel3X 3 2 10" xfId="4020" xr:uid="{95C3299A-FE74-4684-B6BC-D6E7AEA1BA81}"/>
    <cellStyle name="SAPBEXHLevel3X 3 2 10 2" xfId="15806" xr:uid="{73AA371E-F3CE-4AF6-9DAA-1BB016CBE12D}"/>
    <cellStyle name="SAPBEXHLevel3X 3 2 10 3" xfId="28851" xr:uid="{F25BC4D0-8A69-4A04-912F-A1647AAB0E51}"/>
    <cellStyle name="SAPBEXHLevel3X 3 2 11" xfId="24340" xr:uid="{632F878F-B55D-44EB-9586-11B61D073A10}"/>
    <cellStyle name="SAPBEXHLevel3X 3 2 11 2" xfId="35645" xr:uid="{365FDF1A-8DD5-43F4-AF49-FDE92A608EE8}"/>
    <cellStyle name="SAPBEXHLevel3X 3 2 12" xfId="14155" xr:uid="{F07B96BE-A752-4176-BFF5-FCB029471C32}"/>
    <cellStyle name="SAPBEXHLevel3X 3 2 13" xfId="28018" xr:uid="{D46F0537-AE7C-4D92-9473-7E3819FA13C7}"/>
    <cellStyle name="SAPBEXHLevel3X 3 2 2" xfId="2908" xr:uid="{D17EC137-7D80-4BA7-B558-D3D3239EF859}"/>
    <cellStyle name="SAPBEXHLevel3X 3 2 2 10" xfId="18124" xr:uid="{7E15DE73-C58E-4197-A6AF-3C6CB2CD1C62}"/>
    <cellStyle name="SAPBEXHLevel3X 3 2 2 2" xfId="7244" xr:uid="{DB6B3444-14AB-4C27-A5C6-CD35F6C250EA}"/>
    <cellStyle name="SAPBEXHLevel3X 3 2 2 2 2" xfId="10647" xr:uid="{C3AD8BE3-C2ED-42B0-878F-020C65B0A13A}"/>
    <cellStyle name="SAPBEXHLevel3X 3 2 2 2 2 2" xfId="22102" xr:uid="{50335F1D-0FDE-48DE-8124-550DFB39B9EB}"/>
    <cellStyle name="SAPBEXHLevel3X 3 2 2 2 2 3" xfId="34186" xr:uid="{7F36C1A6-6427-42D5-B8B7-8C39E5313974}"/>
    <cellStyle name="SAPBEXHLevel3X 3 2 2 2 3" xfId="12043" xr:uid="{ED244365-E3F9-4F7E-A9B2-7966E227769E}"/>
    <cellStyle name="SAPBEXHLevel3X 3 2 2 2 3 2" xfId="23498" xr:uid="{2ECF21EA-C87F-4EDA-80AD-B37DBD06B29E}"/>
    <cellStyle name="SAPBEXHLevel3X 3 2 2 2 3 3" xfId="35084" xr:uid="{8804DFD7-A8D9-4CA7-9A4D-3CE65518398A}"/>
    <cellStyle name="SAPBEXHLevel3X 3 2 2 2 4" xfId="26960" xr:uid="{FACB70DA-8498-4B0E-A9E9-12D119409D74}"/>
    <cellStyle name="SAPBEXHLevel3X 3 2 2 2 4 2" xfId="37331" xr:uid="{AF209C08-62A8-4976-B87F-FB489A888300}"/>
    <cellStyle name="SAPBEXHLevel3X 3 2 2 2 5" xfId="18772" xr:uid="{38AF7634-4F8D-4CDB-B848-887DA3FE624F}"/>
    <cellStyle name="SAPBEXHLevel3X 3 2 2 2 6" xfId="31003" xr:uid="{1502A9D5-40EB-4D4B-BC33-21C039DDC910}"/>
    <cellStyle name="SAPBEXHLevel3X 3 2 2 2 7" xfId="17475" xr:uid="{A720677F-B05C-492D-BC3F-775FFDF225EA}"/>
    <cellStyle name="SAPBEXHLevel3X 3 2 2 3" xfId="5811" xr:uid="{D33E4F18-3AC4-4373-8AB1-877F8B2526AA}"/>
    <cellStyle name="SAPBEXHLevel3X 3 2 2 3 2" xfId="9073" xr:uid="{0E7F0BBE-8702-4CCD-ABBA-8B2E8C74A26F}"/>
    <cellStyle name="SAPBEXHLevel3X 3 2 2 3 2 2" xfId="20528" xr:uid="{ECFA7BC3-DC8A-4864-970E-C3CB9C0245CA}"/>
    <cellStyle name="SAPBEXHLevel3X 3 2 2 3 2 3" xfId="32613" xr:uid="{641AC0FE-B922-44DF-B7BE-9C2D266A41E1}"/>
    <cellStyle name="SAPBEXHLevel3X 3 2 2 3 3" xfId="8638" xr:uid="{A6B987FB-6699-44F3-9230-B7B6E769281A}"/>
    <cellStyle name="SAPBEXHLevel3X 3 2 2 3 3 2" xfId="20093" xr:uid="{630C4F04-8890-4163-9B6F-D5BD0FEF8AA8}"/>
    <cellStyle name="SAPBEXHLevel3X 3 2 2 3 3 3" xfId="32178" xr:uid="{20D8B6A0-197D-4F0F-98F8-BB6D1ECE9EB0}"/>
    <cellStyle name="SAPBEXHLevel3X 3 2 2 3 4" xfId="25789" xr:uid="{A7932AB2-148E-48AD-BC87-C1C8336799BE}"/>
    <cellStyle name="SAPBEXHLevel3X 3 2 2 3 4 2" xfId="36505" xr:uid="{828794BB-3641-40D6-A1B3-B10E667DFDD5}"/>
    <cellStyle name="SAPBEXHLevel3X 3 2 2 3 5" xfId="17546" xr:uid="{59813F77-380F-4ADB-ABB9-D7DAA79DF561}"/>
    <cellStyle name="SAPBEXHLevel3X 3 2 2 3 6" xfId="30031" xr:uid="{F9A63557-E94A-4CD4-8C46-8131895B24F7}"/>
    <cellStyle name="SAPBEXHLevel3X 3 2 2 3 7" xfId="31350" xr:uid="{B77BA92E-C6DB-43B2-8109-BB8BB8A071A0}"/>
    <cellStyle name="SAPBEXHLevel3X 3 2 2 3 8" xfId="34720" xr:uid="{03EA49BA-01CA-4EB7-B78C-5C0E82C0B27C}"/>
    <cellStyle name="SAPBEXHLevel3X 3 2 2 4" xfId="4801" xr:uid="{A0690C70-50EE-402B-85A0-CECA043B595D}"/>
    <cellStyle name="SAPBEXHLevel3X 3 2 2 4 2" xfId="16585" xr:uid="{2AAAE48E-8693-4FEC-B5A2-9EE382ECC8BB}"/>
    <cellStyle name="SAPBEXHLevel3X 3 2 2 4 3" xfId="29292" xr:uid="{5BD3970B-B1DC-47AA-B657-268E67CE4F25}"/>
    <cellStyle name="SAPBEXHLevel3X 3 2 2 5" xfId="8305" xr:uid="{1C4D2A66-3D0A-4B13-9465-F2F7EED976A7}"/>
    <cellStyle name="SAPBEXHLevel3X 3 2 2 5 2" xfId="19760" xr:uid="{35DE666B-411D-4DA7-B3AA-9393160F7B7D}"/>
    <cellStyle name="SAPBEXHLevel3X 3 2 2 5 3" xfId="31845" xr:uid="{D68BD4DB-55C8-4E60-881D-791F3CA82684}"/>
    <cellStyle name="SAPBEXHLevel3X 3 2 2 6" xfId="9838" xr:uid="{6B87282A-421C-4AF3-832C-93B84F9F649B}"/>
    <cellStyle name="SAPBEXHLevel3X 3 2 2 6 2" xfId="21293" xr:uid="{CD187990-E00B-4AD9-A5EA-83077398E416}"/>
    <cellStyle name="SAPBEXHLevel3X 3 2 2 6 3" xfId="33378" xr:uid="{9D925110-859A-47B1-8714-6E307A2A8F58}"/>
    <cellStyle name="SAPBEXHLevel3X 3 2 2 7" xfId="24860" xr:uid="{B7FE8787-D8EB-40E9-B336-850E769ABCC9}"/>
    <cellStyle name="SAPBEXHLevel3X 3 2 2 7 2" xfId="35830" xr:uid="{12345628-835D-4798-96B4-C24CCB6A6411}"/>
    <cellStyle name="SAPBEXHLevel3X 3 2 2 8" xfId="14701" xr:uid="{F7B98A91-EDE0-4036-A48C-B35FA3C142A4}"/>
    <cellStyle name="SAPBEXHLevel3X 3 2 2 9" xfId="28214" xr:uid="{69708F3A-08F9-466B-8D61-7DC0D5EBF2BB}"/>
    <cellStyle name="SAPBEXHLevel3X 3 2 3" xfId="3262" xr:uid="{E6CD82B3-489D-49CE-91C5-7B4387B6A9DE}"/>
    <cellStyle name="SAPBEXHLevel3X 3 2 3 10" xfId="13990" xr:uid="{80E440EB-D26D-4BC4-AC68-B6027095D64D}"/>
    <cellStyle name="SAPBEXHLevel3X 3 2 3 2" xfId="7355" xr:uid="{DAA36E75-7F80-42BC-A59B-EFA4DB4CC4F7}"/>
    <cellStyle name="SAPBEXHLevel3X 3 2 3 2 2" xfId="10755" xr:uid="{13FAA4AF-DB29-4841-ACEB-C148EE9DFF10}"/>
    <cellStyle name="SAPBEXHLevel3X 3 2 3 2 2 2" xfId="22210" xr:uid="{27FC67DF-9D4E-4DC9-A7D5-606DF7012F6B}"/>
    <cellStyle name="SAPBEXHLevel3X 3 2 3 2 2 3" xfId="34294" xr:uid="{E37D9630-E227-461A-8E92-1EBB819D7866}"/>
    <cellStyle name="SAPBEXHLevel3X 3 2 3 2 3" xfId="12139" xr:uid="{5F1716FE-2841-49EB-97D7-4B78BF055C94}"/>
    <cellStyle name="SAPBEXHLevel3X 3 2 3 2 3 2" xfId="23594" xr:uid="{D99EEA51-0017-4AD6-A9D2-3D5431212572}"/>
    <cellStyle name="SAPBEXHLevel3X 3 2 3 2 3 3" xfId="35178" xr:uid="{5BC2D385-7F0A-458C-80F2-48C044635C26}"/>
    <cellStyle name="SAPBEXHLevel3X 3 2 3 2 4" xfId="27071" xr:uid="{A42F0849-313D-4A7D-B3E3-465CDEFB160B}"/>
    <cellStyle name="SAPBEXHLevel3X 3 2 3 2 4 2" xfId="37440" xr:uid="{59ACAB5A-1E8E-47FE-9A00-AFC7E642D476}"/>
    <cellStyle name="SAPBEXHLevel3X 3 2 3 2 5" xfId="18873" xr:uid="{71E18A84-1576-4237-B25C-5C179DE6D87D}"/>
    <cellStyle name="SAPBEXHLevel3X 3 2 3 2 6" xfId="31112" xr:uid="{B5402082-6811-48FE-B587-8A6D4B236583}"/>
    <cellStyle name="SAPBEXHLevel3X 3 2 3 2 7" xfId="13910" xr:uid="{1459BE21-ECD7-4B3C-8AC0-1DDEFEA9CD92}"/>
    <cellStyle name="SAPBEXHLevel3X 3 2 3 3" xfId="5923" xr:uid="{82F99A7D-DB19-48B2-B48B-55188447FC03}"/>
    <cellStyle name="SAPBEXHLevel3X 3 2 3 3 2" xfId="9183" xr:uid="{D454CF8F-38C1-463B-BEC1-AAD69A487921}"/>
    <cellStyle name="SAPBEXHLevel3X 3 2 3 3 2 2" xfId="20638" xr:uid="{03D6B79A-683B-4354-BE10-38889CB9A02E}"/>
    <cellStyle name="SAPBEXHLevel3X 3 2 3 3 2 3" xfId="32723" xr:uid="{C5DA4FB6-B7A1-4AA8-95DD-1B8D2103DD85}"/>
    <cellStyle name="SAPBEXHLevel3X 3 2 3 3 3" xfId="10134" xr:uid="{33D4F15A-C015-4060-B2C2-A719058C6423}"/>
    <cellStyle name="SAPBEXHLevel3X 3 2 3 3 3 2" xfId="21589" xr:uid="{46B902AD-5F8C-430A-9FE9-6AF85FD62725}"/>
    <cellStyle name="SAPBEXHLevel3X 3 2 3 3 3 3" xfId="33673" xr:uid="{86E54CA7-0B88-4934-9BCC-338315C7A895}"/>
    <cellStyle name="SAPBEXHLevel3X 3 2 3 3 4" xfId="25885" xr:uid="{561712FF-7C85-430F-99A0-5EEEE1A4C286}"/>
    <cellStyle name="SAPBEXHLevel3X 3 2 3 3 4 2" xfId="36600" xr:uid="{34E09F16-DDFD-439B-9A39-F86C31BE6CC5}"/>
    <cellStyle name="SAPBEXHLevel3X 3 2 3 3 5" xfId="17646" xr:uid="{7F833050-C792-42BF-B154-61E959121E49}"/>
    <cellStyle name="SAPBEXHLevel3X 3 2 3 3 6" xfId="30141" xr:uid="{08BADCA2-922E-40FA-BFD6-51E975CA6768}"/>
    <cellStyle name="SAPBEXHLevel3X 3 2 3 3 7" xfId="29132" xr:uid="{75753C14-67A9-4CD6-8FA7-4DD4926DF6A7}"/>
    <cellStyle name="SAPBEXHLevel3X 3 2 3 3 8" xfId="34719" xr:uid="{CDABDE44-1C8E-4184-8BDB-C8828FCC8A78}"/>
    <cellStyle name="SAPBEXHLevel3X 3 2 3 4" xfId="5154" xr:uid="{E3CE533C-36B2-432E-B85A-9A7062FE580C}"/>
    <cellStyle name="SAPBEXHLevel3X 3 2 3 4 2" xfId="16938" xr:uid="{5A3F53F3-6E5D-435E-B40F-AECDF401773C}"/>
    <cellStyle name="SAPBEXHLevel3X 3 2 3 4 3" xfId="29586" xr:uid="{0DD56354-EFCF-43B9-87FC-8E692CA3227D}"/>
    <cellStyle name="SAPBEXHLevel3X 3 2 3 5" xfId="8619" xr:uid="{9684EAD1-E147-4F19-8DBD-C5791FDA9993}"/>
    <cellStyle name="SAPBEXHLevel3X 3 2 3 5 2" xfId="20074" xr:uid="{8B007719-7E0D-4B51-BD7B-9568C50F789B}"/>
    <cellStyle name="SAPBEXHLevel3X 3 2 3 5 3" xfId="32159" xr:uid="{E783BB18-3821-49BF-86FD-A157C57072D4}"/>
    <cellStyle name="SAPBEXHLevel3X 3 2 3 6" xfId="8655" xr:uid="{9FC6C16A-F5E6-4EBF-89AC-1FF53F4644CF}"/>
    <cellStyle name="SAPBEXHLevel3X 3 2 3 6 2" xfId="20110" xr:uid="{22AB6C48-B32F-42A2-9794-51D465704E57}"/>
    <cellStyle name="SAPBEXHLevel3X 3 2 3 6 3" xfId="32195" xr:uid="{934E375F-1B03-4B70-805A-19B6244EC570}"/>
    <cellStyle name="SAPBEXHLevel3X 3 2 3 7" xfId="25213" xr:uid="{0D1B3D71-F9FE-4688-8AC8-E51974E1294F}"/>
    <cellStyle name="SAPBEXHLevel3X 3 2 3 7 2" xfId="36125" xr:uid="{C7D1A649-F7E4-405E-8A48-C7A27D6F16A8}"/>
    <cellStyle name="SAPBEXHLevel3X 3 2 3 8" xfId="15054" xr:uid="{3D988043-F50C-4923-AC61-BB67089914A6}"/>
    <cellStyle name="SAPBEXHLevel3X 3 2 3 9" xfId="28502" xr:uid="{57200FD2-EB14-4C5A-9DB1-EBFC2C70BCE3}"/>
    <cellStyle name="SAPBEXHLevel3X 3 2 4" xfId="2966" xr:uid="{065243F5-A282-4A81-81F3-9346EA268331}"/>
    <cellStyle name="SAPBEXHLevel3X 3 2 4 10" xfId="29864" xr:uid="{7AF6B8E4-1481-4014-BF73-5F7791E773E3}"/>
    <cellStyle name="SAPBEXHLevel3X 3 2 4 2" xfId="7612" xr:uid="{9BCB8C7D-69C4-4202-B26F-E7DAD45ADC7F}"/>
    <cellStyle name="SAPBEXHLevel3X 3 2 4 2 2" xfId="10923" xr:uid="{9F64BB8D-D3E5-4FFA-B1E6-78C1C3E3DD33}"/>
    <cellStyle name="SAPBEXHLevel3X 3 2 4 2 2 2" xfId="22378" xr:uid="{74C86AC2-A4A2-4166-8B77-4E9AB73ECC4A}"/>
    <cellStyle name="SAPBEXHLevel3X 3 2 4 2 2 3" xfId="34462" xr:uid="{6CD0CAA2-57B2-4E78-BE3E-96B0F60EAC09}"/>
    <cellStyle name="SAPBEXHLevel3X 3 2 4 2 3" xfId="12396" xr:uid="{C86E6203-C2E3-40DD-91EA-A8432A14CC1B}"/>
    <cellStyle name="SAPBEXHLevel3X 3 2 4 2 3 2" xfId="23851" xr:uid="{110F8725-6394-4126-B565-E876D78CA6FA}"/>
    <cellStyle name="SAPBEXHLevel3X 3 2 4 2 3 3" xfId="35366" xr:uid="{C250D06D-704C-45AC-AA56-DD2A480F53FB}"/>
    <cellStyle name="SAPBEXHLevel3X 3 2 4 2 4" xfId="27328" xr:uid="{18A05BCB-1201-4275-8AE7-314541D23FCE}"/>
    <cellStyle name="SAPBEXHLevel3X 3 2 4 2 4 2" xfId="37627" xr:uid="{51C08BCB-9AEF-43A4-9125-EE7A2344AACE}"/>
    <cellStyle name="SAPBEXHLevel3X 3 2 4 2 5" xfId="19130" xr:uid="{9AFF1B66-A69C-4855-9FEA-E0394A99ACD9}"/>
    <cellStyle name="SAPBEXHLevel3X 3 2 4 2 6" xfId="31299" xr:uid="{E6EBD0AF-082F-4193-80CD-3849FBB02DAE}"/>
    <cellStyle name="SAPBEXHLevel3X 3 2 4 2 7" xfId="30715" xr:uid="{BC036CEE-E4B3-4F8E-83C4-8ADA40DA26A6}"/>
    <cellStyle name="SAPBEXHLevel3X 3 2 4 3" xfId="6181" xr:uid="{8144331B-410A-4D7D-A836-44FC170F4CCF}"/>
    <cellStyle name="SAPBEXHLevel3X 3 2 4 3 2" xfId="9397" xr:uid="{7A56F22E-F8FC-4483-AC7F-D8BFD4492E67}"/>
    <cellStyle name="SAPBEXHLevel3X 3 2 4 3 2 2" xfId="20852" xr:uid="{976DBCB1-DB05-4BA6-ACB3-72D46D664B58}"/>
    <cellStyle name="SAPBEXHLevel3X 3 2 4 3 2 3" xfId="32937" xr:uid="{E27734D8-F20C-4A3A-A66B-0654C073581D}"/>
    <cellStyle name="SAPBEXHLevel3X 3 2 4 3 3" xfId="8395" xr:uid="{1EC52762-C076-4097-B55A-E53B7CFAFFB6}"/>
    <cellStyle name="SAPBEXHLevel3X 3 2 4 3 3 2" xfId="19850" xr:uid="{1C590042-9A94-4C9B-91A7-6F6F08468FEC}"/>
    <cellStyle name="SAPBEXHLevel3X 3 2 4 3 3 3" xfId="31935" xr:uid="{2644904D-1383-44AD-87B5-0723F1B06D77}"/>
    <cellStyle name="SAPBEXHLevel3X 3 2 4 3 4" xfId="26142" xr:uid="{A4E222C8-AEEB-4F0F-89D4-D21533AB4C51}"/>
    <cellStyle name="SAPBEXHLevel3X 3 2 4 3 4 2" xfId="36785" xr:uid="{04029AC4-9530-4E71-B163-5637EA6471DD}"/>
    <cellStyle name="SAPBEXHLevel3X 3 2 4 3 5" xfId="17903" xr:uid="{A08B9266-5205-4FDB-9176-3F707FED0AC8}"/>
    <cellStyle name="SAPBEXHLevel3X 3 2 4 3 6" xfId="30329" xr:uid="{2D0B6979-011C-45C8-B8EF-FB39B693DE69}"/>
    <cellStyle name="SAPBEXHLevel3X 3 2 4 3 7" xfId="31158" xr:uid="{4236ECAA-94B1-4B47-9D04-3C7DD7312A0D}"/>
    <cellStyle name="SAPBEXHLevel3X 3 2 4 3 8" xfId="35508" xr:uid="{F71DD299-E0C9-4481-9636-DF31C2FCA273}"/>
    <cellStyle name="SAPBEXHLevel3X 3 2 4 4" xfId="4859" xr:uid="{39C1A17F-7875-4377-BD8D-D02DD2F1B347}"/>
    <cellStyle name="SAPBEXHLevel3X 3 2 4 4 2" xfId="16643" xr:uid="{A215CB06-2EF5-42D2-A9F9-94F21D12E1BE}"/>
    <cellStyle name="SAPBEXHLevel3X 3 2 4 4 3" xfId="29350" xr:uid="{3817A10F-345E-4ED9-B08D-89DFFBB8B085}"/>
    <cellStyle name="SAPBEXHLevel3X 3 2 4 5" xfId="8363" xr:uid="{15CB7A8A-E44A-4D5E-8857-80FFF02CBD51}"/>
    <cellStyle name="SAPBEXHLevel3X 3 2 4 5 2" xfId="19818" xr:uid="{062B56F2-D88F-4FF8-B192-2965B5F84B8C}"/>
    <cellStyle name="SAPBEXHLevel3X 3 2 4 5 3" xfId="31903" xr:uid="{9D773A54-9242-418C-880A-1BAC159B8914}"/>
    <cellStyle name="SAPBEXHLevel3X 3 2 4 6" xfId="10323" xr:uid="{768E5889-BAF7-44C0-B49B-F00739370FA6}"/>
    <cellStyle name="SAPBEXHLevel3X 3 2 4 6 2" xfId="21778" xr:uid="{25AFCBFE-B875-416F-9671-FCB484708B71}"/>
    <cellStyle name="SAPBEXHLevel3X 3 2 4 6 3" xfId="33862" xr:uid="{3656D696-2D14-43B1-A91B-A2B94FAFE19E}"/>
    <cellStyle name="SAPBEXHLevel3X 3 2 4 7" xfId="24918" xr:uid="{89EB479D-57A7-4399-9A52-E005D9A0E3AF}"/>
    <cellStyle name="SAPBEXHLevel3X 3 2 4 7 2" xfId="35888" xr:uid="{C0FABED4-F519-43AA-949E-F327F183B6BD}"/>
    <cellStyle name="SAPBEXHLevel3X 3 2 4 8" xfId="14759" xr:uid="{A655634F-22C8-490C-86B1-7D85D8A702D7}"/>
    <cellStyle name="SAPBEXHLevel3X 3 2 4 9" xfId="28272" xr:uid="{E45F8F0A-F6E4-4131-A824-921DF057610F}"/>
    <cellStyle name="SAPBEXHLevel3X 3 2 5" xfId="3136" xr:uid="{85A9FB6D-2620-4F2B-893C-D0C7528579B1}"/>
    <cellStyle name="SAPBEXHLevel3X 3 2 5 10" xfId="19374" xr:uid="{F0D92EE3-1859-4F54-B36A-CCD7A11727D6}"/>
    <cellStyle name="SAPBEXHLevel3X 3 2 5 2" xfId="7796" xr:uid="{2DF3B802-1C84-4DAA-9C18-D5A05C51D2D1}"/>
    <cellStyle name="SAPBEXHLevel3X 3 2 5 2 2" xfId="11010" xr:uid="{CE9D068A-3A87-4E6E-B1CA-24ABEFB68003}"/>
    <cellStyle name="SAPBEXHLevel3X 3 2 5 2 2 2" xfId="22465" xr:uid="{D52C7864-FE6B-4D4F-B4A5-0565D919461E}"/>
    <cellStyle name="SAPBEXHLevel3X 3 2 5 2 2 3" xfId="34549" xr:uid="{46F50601-4819-4E97-B846-6F4CE2200C45}"/>
    <cellStyle name="SAPBEXHLevel3X 3 2 5 2 3" xfId="12571" xr:uid="{67185294-146A-4627-B0DF-768B30112D57}"/>
    <cellStyle name="SAPBEXHLevel3X 3 2 5 2 3 2" xfId="24026" xr:uid="{CF371F14-60DF-4F3A-B339-C8F0FCA7BCD8}"/>
    <cellStyle name="SAPBEXHLevel3X 3 2 5 2 3 3" xfId="35479" xr:uid="{D3DFA418-8275-43D9-805A-5BD383187D83}"/>
    <cellStyle name="SAPBEXHLevel3X 3 2 5 2 4" xfId="27503" xr:uid="{62151C95-1FC1-43B2-96D0-1EFE0E7BE869}"/>
    <cellStyle name="SAPBEXHLevel3X 3 2 5 2 4 2" xfId="37738" xr:uid="{94BAFA77-E8AA-4F81-92E0-0B26BD661501}"/>
    <cellStyle name="SAPBEXHLevel3X 3 2 5 2 5" xfId="19307" xr:uid="{E0E924DB-05C6-43A7-9421-8AD4D44D47C1}"/>
    <cellStyle name="SAPBEXHLevel3X 3 2 5 2 6" xfId="31421" xr:uid="{E7AF8ECA-8007-44F7-B49C-D7505FE14995}"/>
    <cellStyle name="SAPBEXHLevel3X 3 2 5 2 7" xfId="31333" xr:uid="{70A82350-36EF-40AC-ACAB-AB8F07F8B6D3}"/>
    <cellStyle name="SAPBEXHLevel3X 3 2 5 3" xfId="6365" xr:uid="{766B0CEF-E302-4FA7-B654-0E5B37D39D2F}"/>
    <cellStyle name="SAPBEXHLevel3X 3 2 5 3 2" xfId="9533" xr:uid="{7CE21E73-9A6D-48FC-B6CB-94FFCE1243DB}"/>
    <cellStyle name="SAPBEXHLevel3X 3 2 5 3 2 2" xfId="20988" xr:uid="{379A90D9-E27B-4A19-B013-82F6D5F0666A}"/>
    <cellStyle name="SAPBEXHLevel3X 3 2 5 3 2 3" xfId="33073" xr:uid="{05AEFB2E-AEFB-4D7B-A8BA-472368CDB24C}"/>
    <cellStyle name="SAPBEXHLevel3X 3 2 5 3 3" xfId="4161" xr:uid="{7D453EBD-25EA-4C29-A72F-861006AA65BA}"/>
    <cellStyle name="SAPBEXHLevel3X 3 2 5 3 3 2" xfId="15946" xr:uid="{F49B6F87-A546-42CE-8167-4E03DD8B7F0E}"/>
    <cellStyle name="SAPBEXHLevel3X 3 2 5 3 3 3" xfId="28991" xr:uid="{95B1A67E-A6D0-481F-AB30-22A15CC9FD23}"/>
    <cellStyle name="SAPBEXHLevel3X 3 2 5 3 4" xfId="26317" xr:uid="{0F92E924-1886-4372-B320-8C3D033A5EFE}"/>
    <cellStyle name="SAPBEXHLevel3X 3 2 5 3 4 2" xfId="36897" xr:uid="{F8D3DD04-AA92-466C-8605-7338774581DD}"/>
    <cellStyle name="SAPBEXHLevel3X 3 2 5 3 5" xfId="18082" xr:uid="{FB4A2CEC-165A-4450-8810-98B682B102B9}"/>
    <cellStyle name="SAPBEXHLevel3X 3 2 5 3 6" xfId="30454" xr:uid="{4F1C7E98-909C-4F4B-B637-885361B17A16}"/>
    <cellStyle name="SAPBEXHLevel3X 3 2 5 3 7" xfId="30378" xr:uid="{E42B63EC-4D0B-4363-8992-905577C67BF8}"/>
    <cellStyle name="SAPBEXHLevel3X 3 2 5 3 8" xfId="27727" xr:uid="{5E30C123-2021-482E-BE87-754F217C9090}"/>
    <cellStyle name="SAPBEXHLevel3X 3 2 5 4" xfId="5029" xr:uid="{60DDB5E4-655E-4E83-8B03-68226D6CF619}"/>
    <cellStyle name="SAPBEXHLevel3X 3 2 5 4 2" xfId="16813" xr:uid="{104D1A05-9F68-4D17-B35C-620755F57416}"/>
    <cellStyle name="SAPBEXHLevel3X 3 2 5 4 3" xfId="29461" xr:uid="{ACE942D5-AA0C-4E39-8C72-92CD84B36FC7}"/>
    <cellStyle name="SAPBEXHLevel3X 3 2 5 5" xfId="8494" xr:uid="{A2D9C977-A653-4E53-9936-B5CE597F2156}"/>
    <cellStyle name="SAPBEXHLevel3X 3 2 5 5 2" xfId="19949" xr:uid="{5029E5D8-A587-409F-B059-196200778CC7}"/>
    <cellStyle name="SAPBEXHLevel3X 3 2 5 5 3" xfId="32034" xr:uid="{D73B1AC0-C16C-4C10-9F66-3033D9273031}"/>
    <cellStyle name="SAPBEXHLevel3X 3 2 5 6" xfId="8251" xr:uid="{62EC2B9E-A164-4965-B05C-2CC013821E5B}"/>
    <cellStyle name="SAPBEXHLevel3X 3 2 5 6 2" xfId="19706" xr:uid="{A158E923-E72B-44B5-8770-1CFE5C220B9C}"/>
    <cellStyle name="SAPBEXHLevel3X 3 2 5 6 3" xfId="31791" xr:uid="{D986BC5A-65FC-45BE-9744-9AC1660C9203}"/>
    <cellStyle name="SAPBEXHLevel3X 3 2 5 7" xfId="25088" xr:uid="{9851A356-E01C-4A42-AF18-931713F62EF2}"/>
    <cellStyle name="SAPBEXHLevel3X 3 2 5 7 2" xfId="36000" xr:uid="{4A0BB7AD-0FC0-4C0C-B8DD-B938F114EBB3}"/>
    <cellStyle name="SAPBEXHLevel3X 3 2 5 8" xfId="14929" xr:uid="{15F00B3E-03E3-438E-A1A3-8135825586DA}"/>
    <cellStyle name="SAPBEXHLevel3X 3 2 5 9" xfId="28377" xr:uid="{4C64F1D5-BFC1-4797-ACED-46FEB7A6E22C}"/>
    <cellStyle name="SAPBEXHLevel3X 3 2 6" xfId="6104" xr:uid="{FF07A6F7-C8F7-42B3-AC37-A287A0E9EA40}"/>
    <cellStyle name="SAPBEXHLevel3X 3 2 6 2" xfId="7535" xr:uid="{BDFD12A6-B8B5-4EBF-8F17-99B7B4FEEA22}"/>
    <cellStyle name="SAPBEXHLevel3X 3 2 6 2 2" xfId="10846" xr:uid="{E4BF3670-C3F8-4859-9A75-91B9CD08976D}"/>
    <cellStyle name="SAPBEXHLevel3X 3 2 6 2 2 2" xfId="22301" xr:uid="{64CEB97C-EC4A-4261-8BBD-A12190DA2B51}"/>
    <cellStyle name="SAPBEXHLevel3X 3 2 6 2 2 3" xfId="34385" xr:uid="{7231D92B-DF59-4459-AE9B-5D082C079702}"/>
    <cellStyle name="SAPBEXHLevel3X 3 2 6 2 3" xfId="12319" xr:uid="{793E953C-F546-459B-8D13-DAC2D2A1DD8F}"/>
    <cellStyle name="SAPBEXHLevel3X 3 2 6 2 3 2" xfId="23774" xr:uid="{273630A1-53D8-4686-BCE8-8A7F55D1BEC6}"/>
    <cellStyle name="SAPBEXHLevel3X 3 2 6 2 3 3" xfId="35289" xr:uid="{04D3D580-9E6A-4ECD-9CA7-FA233BC3A988}"/>
    <cellStyle name="SAPBEXHLevel3X 3 2 6 2 4" xfId="27251" xr:uid="{71DE5E71-609E-4695-958D-4780BE09C55B}"/>
    <cellStyle name="SAPBEXHLevel3X 3 2 6 2 4 2" xfId="37550" xr:uid="{7E3DDE7A-7B8A-464F-9273-527D20AD7B3C}"/>
    <cellStyle name="SAPBEXHLevel3X 3 2 6 2 5" xfId="19053" xr:uid="{D1A066D3-11D0-4A31-8575-90C10969CB89}"/>
    <cellStyle name="SAPBEXHLevel3X 3 2 6 2 6" xfId="31222" xr:uid="{3F866AAD-D2A5-463E-A53B-47E7EC87BEBF}"/>
    <cellStyle name="SAPBEXHLevel3X 3 2 6 2 7" xfId="37187" xr:uid="{EC86597A-34CE-4F5E-B173-6A3CB61A4707}"/>
    <cellStyle name="SAPBEXHLevel3X 3 2 6 3" xfId="9320" xr:uid="{5EC52B0C-F4B1-4D68-A5C8-A1126FF22E50}"/>
    <cellStyle name="SAPBEXHLevel3X 3 2 6 3 2" xfId="20775" xr:uid="{4E567AC6-02D4-4B79-98FF-181E7F7EF419}"/>
    <cellStyle name="SAPBEXHLevel3X 3 2 6 3 3" xfId="32860" xr:uid="{EFC8BE0A-F99F-423F-A3A1-D9E5DE532972}"/>
    <cellStyle name="SAPBEXHLevel3X 3 2 6 4" xfId="10127" xr:uid="{9941AA7C-2AB7-4D0B-ABF6-66F064D26AB2}"/>
    <cellStyle name="SAPBEXHLevel3X 3 2 6 4 2" xfId="21582" xr:uid="{327F5CC6-0759-4A95-814F-9002A40CB75F}"/>
    <cellStyle name="SAPBEXHLevel3X 3 2 6 4 3" xfId="33666" xr:uid="{E37A737F-7362-4603-8F0E-04EB22D3A2C0}"/>
    <cellStyle name="SAPBEXHLevel3X 3 2 6 5" xfId="26065" xr:uid="{436E1FAA-E86E-421E-84BA-6FDDC4B32B08}"/>
    <cellStyle name="SAPBEXHLevel3X 3 2 6 5 2" xfId="36708" xr:uid="{BACE9C0E-DA3D-4824-802B-3B07D99A0F7A}"/>
    <cellStyle name="SAPBEXHLevel3X 3 2 6 6" xfId="17826" xr:uid="{06BFD33E-E7C3-4811-B644-15AFE23A0548}"/>
    <cellStyle name="SAPBEXHLevel3X 3 2 6 7" xfId="30252" xr:uid="{7E32FED8-0840-4D3C-A581-5AC57132B454}"/>
    <cellStyle name="SAPBEXHLevel3X 3 2 6 8" xfId="28134" xr:uid="{E28B72B7-E5DD-4B99-81D1-A920C6E9C0DD}"/>
    <cellStyle name="SAPBEXHLevel3X 3 2 7" xfId="6753" xr:uid="{8B46D282-3339-40FE-8F6A-3200ACC29B75}"/>
    <cellStyle name="SAPBEXHLevel3X 3 2 7 2" xfId="10467" xr:uid="{359DBBC0-9C76-4949-B7DD-D5A7B9D8C122}"/>
    <cellStyle name="SAPBEXHLevel3X 3 2 7 2 2" xfId="21922" xr:uid="{6D3B0506-4F23-4129-A31C-CEC5018B1DB8}"/>
    <cellStyle name="SAPBEXHLevel3X 3 2 7 2 3" xfId="34006" xr:uid="{05B8F0EA-BC21-46FF-963B-994490F15312}"/>
    <cellStyle name="SAPBEXHLevel3X 3 2 7 3" xfId="11648" xr:uid="{C749E0DB-0234-44B5-86D4-DF70BD7A8062}"/>
    <cellStyle name="SAPBEXHLevel3X 3 2 7 3 2" xfId="23103" xr:uid="{66D0CCE2-2DFD-4DE6-97C2-60D487496D84}"/>
    <cellStyle name="SAPBEXHLevel3X 3 2 7 3 3" xfId="34833" xr:uid="{AEAD5F82-C7CD-49F2-BFAD-DF6A8A5488C2}"/>
    <cellStyle name="SAPBEXHLevel3X 3 2 7 4" xfId="26513" xr:uid="{8F304CE3-1C2D-4383-A079-70848EAF4102}"/>
    <cellStyle name="SAPBEXHLevel3X 3 2 7 4 2" xfId="37023" xr:uid="{6E0165FD-257B-4BE6-A815-D365588650F4}"/>
    <cellStyle name="SAPBEXHLevel3X 3 2 7 5" xfId="18340" xr:uid="{153E1B13-3390-48B9-BF94-D32F3CB24B78}"/>
    <cellStyle name="SAPBEXHLevel3X 3 2 7 6" xfId="30671" xr:uid="{ABD17F0F-EDEA-451F-A1AF-5AF0A4FA2BD6}"/>
    <cellStyle name="SAPBEXHLevel3X 3 2 7 7" xfId="13683" xr:uid="{338C85A9-9654-40EA-8D1E-09783713BCF9}"/>
    <cellStyle name="SAPBEXHLevel3X 3 2 8" xfId="5537" xr:uid="{8C4AB8EB-A63D-4C1F-BE5A-EE7714147511}"/>
    <cellStyle name="SAPBEXHLevel3X 3 2 8 2" xfId="8868" xr:uid="{26603F48-0E73-400A-97F5-ABD795385300}"/>
    <cellStyle name="SAPBEXHLevel3X 3 2 8 2 2" xfId="20323" xr:uid="{924DBB16-A31D-4965-9D32-88B19E430F56}"/>
    <cellStyle name="SAPBEXHLevel3X 3 2 8 2 3" xfId="32408" xr:uid="{80536423-0B09-496C-A82B-A5A38B393A7B}"/>
    <cellStyle name="SAPBEXHLevel3X 3 2 8 3" xfId="9800" xr:uid="{D6F61414-B291-4C0E-AF09-3AC091D386D9}"/>
    <cellStyle name="SAPBEXHLevel3X 3 2 8 3 2" xfId="21255" xr:uid="{D8E191FD-4C90-41FC-B1BE-A5C7BE836729}"/>
    <cellStyle name="SAPBEXHLevel3X 3 2 8 3 3" xfId="33340" xr:uid="{513BCBCF-E7B6-4688-8954-847564003DF2}"/>
    <cellStyle name="SAPBEXHLevel3X 3 2 8 4" xfId="25596" xr:uid="{7E1E58CA-3E7B-4799-9F03-CB01A6828B45}"/>
    <cellStyle name="SAPBEXHLevel3X 3 2 8 4 2" xfId="36381" xr:uid="{7A9E7644-D176-4FE7-9EED-515AE7714E3F}"/>
    <cellStyle name="SAPBEXHLevel3X 3 2 8 5" xfId="17321" xr:uid="{668B269B-C3AA-4217-AB5E-C8A0A39C81B3}"/>
    <cellStyle name="SAPBEXHLevel3X 3 2 8 6" xfId="29837" xr:uid="{5A7A78C0-40D8-4A3C-BC4E-E21B7879E069}"/>
    <cellStyle name="SAPBEXHLevel3X 3 2 8 7" xfId="31451" xr:uid="{4547378A-8F06-4A64-BB15-3A299A2BD2B9}"/>
    <cellStyle name="SAPBEXHLevel3X 3 2 8 8" xfId="27758" xr:uid="{8A19DE8F-5B01-404D-AAFE-59B52C749F99}"/>
    <cellStyle name="SAPBEXHLevel3X 3 2 9" xfId="4257" xr:uid="{DA0261D1-090C-423B-B2FB-201A35EEF531}"/>
    <cellStyle name="SAPBEXHLevel3X 3 2 9 2" xfId="16042" xr:uid="{D2D98F33-B595-4E52-A85D-F5461816B136}"/>
    <cellStyle name="SAPBEXHLevel3X 3 2 9 3" xfId="29087" xr:uid="{9AC1B7CB-05C6-45AE-9A8A-B52742FE5662}"/>
    <cellStyle name="SAPBEXHLevel3X 3 20" xfId="28017" xr:uid="{00F2A9C1-37B5-4D58-9009-11198CCDCAF9}"/>
    <cellStyle name="SAPBEXHLevel3X 3 3" xfId="2326" xr:uid="{E295B041-7512-4EE1-AC0B-3F0590E21962}"/>
    <cellStyle name="SAPBEXHLevel3X 3 3 10" xfId="4021" xr:uid="{B07CE897-8530-4BB5-8A62-507AAE49A571}"/>
    <cellStyle name="SAPBEXHLevel3X 3 3 10 2" xfId="15807" xr:uid="{A1AEEBD5-3882-43F9-8546-75178A8E7618}"/>
    <cellStyle name="SAPBEXHLevel3X 3 3 10 3" xfId="28852" xr:uid="{64AFE57E-6440-4C8A-8BFF-25F81ECAD4D4}"/>
    <cellStyle name="SAPBEXHLevel3X 3 3 11" xfId="24341" xr:uid="{C1521A6A-FF13-4A2B-A306-926E377D5903}"/>
    <cellStyle name="SAPBEXHLevel3X 3 3 11 2" xfId="35646" xr:uid="{675BD97D-CC2F-4D11-848E-21DA9F0A188B}"/>
    <cellStyle name="SAPBEXHLevel3X 3 3 12" xfId="14156" xr:uid="{5E94F372-9886-42F3-85FB-BC5C8154A6D2}"/>
    <cellStyle name="SAPBEXHLevel3X 3 3 13" xfId="28019" xr:uid="{2E111C08-CA99-4A0C-AF5C-3FBDB0D5CDBB}"/>
    <cellStyle name="SAPBEXHLevel3X 3 3 2" xfId="2907" xr:uid="{56D73692-3A1D-404D-B03D-5D4D59B0C2F8}"/>
    <cellStyle name="SAPBEXHLevel3X 3 3 2 10" xfId="36967" xr:uid="{4543A921-8D98-4325-8863-AE5599E0460E}"/>
    <cellStyle name="SAPBEXHLevel3X 3 3 2 2" xfId="7245" xr:uid="{0DF27EC3-730C-480F-83D0-CBCB9470FFE8}"/>
    <cellStyle name="SAPBEXHLevel3X 3 3 2 2 2" xfId="10648" xr:uid="{18F1BD10-1BCC-4FD4-A360-AC8E5DC948ED}"/>
    <cellStyle name="SAPBEXHLevel3X 3 3 2 2 2 2" xfId="22103" xr:uid="{CCEBF476-B4AE-4345-96CC-41CA1DABFFEC}"/>
    <cellStyle name="SAPBEXHLevel3X 3 3 2 2 2 3" xfId="34187" xr:uid="{21A1A331-1E60-49CB-A426-48299ADCC117}"/>
    <cellStyle name="SAPBEXHLevel3X 3 3 2 2 3" xfId="12044" xr:uid="{D5AAC46C-BE9F-4CB1-B633-AC613A0A6E43}"/>
    <cellStyle name="SAPBEXHLevel3X 3 3 2 2 3 2" xfId="23499" xr:uid="{619F26A8-9F70-435B-976C-4C45430F9E56}"/>
    <cellStyle name="SAPBEXHLevel3X 3 3 2 2 3 3" xfId="35085" xr:uid="{DCED5616-89DE-40FB-A812-368D8864FCC6}"/>
    <cellStyle name="SAPBEXHLevel3X 3 3 2 2 4" xfId="26961" xr:uid="{58821335-EDE0-4025-B38D-8024074423D5}"/>
    <cellStyle name="SAPBEXHLevel3X 3 3 2 2 4 2" xfId="37332" xr:uid="{CA455449-05B1-452C-8AA1-A75D42870A6C}"/>
    <cellStyle name="SAPBEXHLevel3X 3 3 2 2 5" xfId="18773" xr:uid="{43715719-A3DD-4327-83D1-42D28ACF6129}"/>
    <cellStyle name="SAPBEXHLevel3X 3 3 2 2 6" xfId="31004" xr:uid="{E11EDEEE-6B6D-43D1-81CE-A661340FE3BD}"/>
    <cellStyle name="SAPBEXHLevel3X 3 3 2 2 7" xfId="30865" xr:uid="{12270FF8-5D5F-4061-8F34-92F1A6D335EE}"/>
    <cellStyle name="SAPBEXHLevel3X 3 3 2 3" xfId="5812" xr:uid="{5AF245A7-7EA0-4B9F-ADA7-E6C09B887857}"/>
    <cellStyle name="SAPBEXHLevel3X 3 3 2 3 2" xfId="9074" xr:uid="{FABFD474-0DA0-4D43-9B85-4F5D410C2A38}"/>
    <cellStyle name="SAPBEXHLevel3X 3 3 2 3 2 2" xfId="20529" xr:uid="{90EC84EB-4C2F-4FF3-9A5C-4A4C1BD8F9E4}"/>
    <cellStyle name="SAPBEXHLevel3X 3 3 2 3 2 3" xfId="32614" xr:uid="{AD1B56A5-BBF2-42A7-BDBF-C7C6B3C2E018}"/>
    <cellStyle name="SAPBEXHLevel3X 3 3 2 3 3" xfId="9809" xr:uid="{BB10272B-3582-4BC2-9957-F75E3B9FF0F4}"/>
    <cellStyle name="SAPBEXHLevel3X 3 3 2 3 3 2" xfId="21264" xr:uid="{1DF88CA7-3612-4B99-B4DA-B551C66DFD62}"/>
    <cellStyle name="SAPBEXHLevel3X 3 3 2 3 3 3" xfId="33349" xr:uid="{BD5D63F9-4C5F-446F-9242-E270C7B7BF40}"/>
    <cellStyle name="SAPBEXHLevel3X 3 3 2 3 4" xfId="25790" xr:uid="{CF323839-F0E8-496B-BE91-ED6AA6AF0C31}"/>
    <cellStyle name="SAPBEXHLevel3X 3 3 2 3 4 2" xfId="36506" xr:uid="{CAABDEBF-630F-4B50-B578-EA12E625AB9C}"/>
    <cellStyle name="SAPBEXHLevel3X 3 3 2 3 5" xfId="17547" xr:uid="{C794CF43-876A-4934-92F4-A941A438FEC7}"/>
    <cellStyle name="SAPBEXHLevel3X 3 3 2 3 6" xfId="30032" xr:uid="{63D1C584-FF1C-432C-8AA2-9D72484936FA}"/>
    <cellStyle name="SAPBEXHLevel3X 3 3 2 3 7" xfId="28165" xr:uid="{2BDC97E3-E180-4218-BC6F-626E4FB75CB4}"/>
    <cellStyle name="SAPBEXHLevel3X 3 3 2 3 8" xfId="14289" xr:uid="{AAB0CCB4-7F68-4A62-8CFB-905F4F21A0DB}"/>
    <cellStyle name="SAPBEXHLevel3X 3 3 2 4" xfId="4800" xr:uid="{38BB24A7-4C9B-4C5F-BF59-2E1B2B55067D}"/>
    <cellStyle name="SAPBEXHLevel3X 3 3 2 4 2" xfId="16584" xr:uid="{B127B54A-A5AA-49C5-9032-8532B8FF5D88}"/>
    <cellStyle name="SAPBEXHLevel3X 3 3 2 4 3" xfId="29291" xr:uid="{4B73E6EC-61BA-4F9E-AC46-272BCCC67C9E}"/>
    <cellStyle name="SAPBEXHLevel3X 3 3 2 5" xfId="8304" xr:uid="{908C6813-F6A5-48ED-9C09-F7309167440D}"/>
    <cellStyle name="SAPBEXHLevel3X 3 3 2 5 2" xfId="19759" xr:uid="{0C038AF1-AAA6-468A-B713-86EC3167CF4F}"/>
    <cellStyle name="SAPBEXHLevel3X 3 3 2 5 3" xfId="31844" xr:uid="{691DB2FD-B652-4DC1-A93B-8844888EDE44}"/>
    <cellStyle name="SAPBEXHLevel3X 3 3 2 6" xfId="8668" xr:uid="{0226DB99-D960-4046-920E-8FDA6730B8D7}"/>
    <cellStyle name="SAPBEXHLevel3X 3 3 2 6 2" xfId="20123" xr:uid="{18E54698-397A-4D1F-A0AC-B6378DE42AA5}"/>
    <cellStyle name="SAPBEXHLevel3X 3 3 2 6 3" xfId="32208" xr:uid="{BC54FF91-9B55-4A60-888E-96F6EEE23FCD}"/>
    <cellStyle name="SAPBEXHLevel3X 3 3 2 7" xfId="24859" xr:uid="{B42B5054-1F85-44D3-BC28-2BB3982D6AA9}"/>
    <cellStyle name="SAPBEXHLevel3X 3 3 2 7 2" xfId="35829" xr:uid="{23FB0FB3-3DBF-4664-AFEF-7ED06F455FD0}"/>
    <cellStyle name="SAPBEXHLevel3X 3 3 2 8" xfId="14700" xr:uid="{47ABC000-3F04-48AB-802F-A44D5AF9FD4E}"/>
    <cellStyle name="SAPBEXHLevel3X 3 3 2 9" xfId="28213" xr:uid="{C548D31B-4D63-4CFC-B1B5-1781764D53F6}"/>
    <cellStyle name="SAPBEXHLevel3X 3 3 3" xfId="3357" xr:uid="{4FD4F030-3E6E-4F93-AE30-2E1C08748502}"/>
    <cellStyle name="SAPBEXHLevel3X 3 3 3 10" xfId="28615" xr:uid="{A184DE23-2054-4EAF-857A-DC29A78EDA13}"/>
    <cellStyle name="SAPBEXHLevel3X 3 3 3 2" xfId="7356" xr:uid="{6B454EC5-4630-42CE-BE43-A724FF79C36D}"/>
    <cellStyle name="SAPBEXHLevel3X 3 3 3 2 2" xfId="10756" xr:uid="{358E563F-495B-438B-9DAF-BD4C1F8AA372}"/>
    <cellStyle name="SAPBEXHLevel3X 3 3 3 2 2 2" xfId="22211" xr:uid="{5892D9A5-6D55-404B-BDE7-2CE3FF43AD76}"/>
    <cellStyle name="SAPBEXHLevel3X 3 3 3 2 2 3" xfId="34295" xr:uid="{F1BAE337-A992-45EB-980F-5D26E7369DC3}"/>
    <cellStyle name="SAPBEXHLevel3X 3 3 3 2 3" xfId="12140" xr:uid="{A4144E53-4520-4FAD-9E9E-F703F315DA8F}"/>
    <cellStyle name="SAPBEXHLevel3X 3 3 3 2 3 2" xfId="23595" xr:uid="{5A44C577-F789-4E9E-BB9C-4DE850A2FE0A}"/>
    <cellStyle name="SAPBEXHLevel3X 3 3 3 2 3 3" xfId="35179" xr:uid="{7D11A6C2-3C1C-48B5-B831-279F683E6C66}"/>
    <cellStyle name="SAPBEXHLevel3X 3 3 3 2 4" xfId="27072" xr:uid="{D3891920-953B-4859-A885-0BD3BD636FD6}"/>
    <cellStyle name="SAPBEXHLevel3X 3 3 3 2 4 2" xfId="37441" xr:uid="{655B0826-EA7E-486A-AF83-AF3B1DBC4FFE}"/>
    <cellStyle name="SAPBEXHLevel3X 3 3 3 2 5" xfId="18874" xr:uid="{F8E19BA5-7D8C-4A9F-9C22-5F820CD13243}"/>
    <cellStyle name="SAPBEXHLevel3X 3 3 3 2 6" xfId="31113" xr:uid="{9EA67EF6-D074-49B9-BA8F-C1073C0CB693}"/>
    <cellStyle name="SAPBEXHLevel3X 3 3 3 2 7" xfId="28674" xr:uid="{2F6247D3-A106-44E0-99D1-910D53474849}"/>
    <cellStyle name="SAPBEXHLevel3X 3 3 3 3" xfId="5924" xr:uid="{3B89B1EC-5245-4F4F-A542-75869F81850D}"/>
    <cellStyle name="SAPBEXHLevel3X 3 3 3 3 2" xfId="9184" xr:uid="{80AB1BC8-9231-4984-8FB2-069CA3C1AA62}"/>
    <cellStyle name="SAPBEXHLevel3X 3 3 3 3 2 2" xfId="20639" xr:uid="{903F9CEC-96C1-4AE1-8D7E-C3862B5A38BC}"/>
    <cellStyle name="SAPBEXHLevel3X 3 3 3 3 2 3" xfId="32724" xr:uid="{044C9E70-87F0-4398-BD75-D8209274530C}"/>
    <cellStyle name="SAPBEXHLevel3X 3 3 3 3 3" xfId="8223" xr:uid="{8B2F9758-DB57-48B1-B855-7B0F1FC5FA16}"/>
    <cellStyle name="SAPBEXHLevel3X 3 3 3 3 3 2" xfId="19678" xr:uid="{417AED8F-266F-4F12-B8F4-926C4ADAA3BE}"/>
    <cellStyle name="SAPBEXHLevel3X 3 3 3 3 3 3" xfId="31763" xr:uid="{BD967961-DD82-4D96-AB33-7CE3E04B6477}"/>
    <cellStyle name="SAPBEXHLevel3X 3 3 3 3 4" xfId="25886" xr:uid="{AFF91BC5-7ECE-468D-B3D8-FE0F6EDFE183}"/>
    <cellStyle name="SAPBEXHLevel3X 3 3 3 3 4 2" xfId="36601" xr:uid="{E69A5E85-BD3C-4381-8DFC-BF0610BBAB42}"/>
    <cellStyle name="SAPBEXHLevel3X 3 3 3 3 5" xfId="17647" xr:uid="{ADC28D3C-9353-420A-96A7-634E732BC4DE}"/>
    <cellStyle name="SAPBEXHLevel3X 3 3 3 3 6" xfId="30142" xr:uid="{B7E5E336-F889-4103-A379-CA03337DEAE4}"/>
    <cellStyle name="SAPBEXHLevel3X 3 3 3 3 7" xfId="36422" xr:uid="{EC501033-6277-410A-B2D6-81440AD59D78}"/>
    <cellStyle name="SAPBEXHLevel3X 3 3 3 3 8" xfId="13741" xr:uid="{2E5FBADB-4AFC-40FC-A211-430AC4F4515D}"/>
    <cellStyle name="SAPBEXHLevel3X 3 3 3 4" xfId="5248" xr:uid="{E1F58270-D4F5-420B-82B7-F59C732AE26F}"/>
    <cellStyle name="SAPBEXHLevel3X 3 3 3 4 2" xfId="17032" xr:uid="{F8F9DA4F-2E0D-452C-8C76-B3C8B4499688}"/>
    <cellStyle name="SAPBEXHLevel3X 3 3 3 4 3" xfId="29616" xr:uid="{19630F4A-E3E5-4CD9-8DC6-62D0F423AF8A}"/>
    <cellStyle name="SAPBEXHLevel3X 3 3 3 5" xfId="8674" xr:uid="{924171FC-1B25-4BB2-92E7-2DECDBFEFFE2}"/>
    <cellStyle name="SAPBEXHLevel3X 3 3 3 5 2" xfId="20129" xr:uid="{B8DF3D51-2C9D-44DB-B5D4-052F0848B945}"/>
    <cellStyle name="SAPBEXHLevel3X 3 3 3 5 3" xfId="32214" xr:uid="{EABABFC3-9265-4C20-947A-DE6E15CE1D02}"/>
    <cellStyle name="SAPBEXHLevel3X 3 3 3 6" xfId="8245" xr:uid="{C81A0294-3123-4E98-81E8-87FE862A1606}"/>
    <cellStyle name="SAPBEXHLevel3X 3 3 3 6 2" xfId="19700" xr:uid="{8B9D353D-F670-4F9B-A1E8-A4DE5E65A4AE}"/>
    <cellStyle name="SAPBEXHLevel3X 3 3 3 6 3" xfId="31785" xr:uid="{0164B111-53E4-429A-BF15-67DF0C8EF2E6}"/>
    <cellStyle name="SAPBEXHLevel3X 3 3 3 7" xfId="25307" xr:uid="{48E1A694-CCE0-46A3-88F2-C4F68C396518}"/>
    <cellStyle name="SAPBEXHLevel3X 3 3 3 7 2" xfId="36154" xr:uid="{D6428902-4D59-4DB4-8A4F-2934D456314D}"/>
    <cellStyle name="SAPBEXHLevel3X 3 3 3 8" xfId="15149" xr:uid="{A51D3ED7-6C7A-4CBF-8B50-8F7A29365BA4}"/>
    <cellStyle name="SAPBEXHLevel3X 3 3 3 9" xfId="28533" xr:uid="{145488CA-0F78-4BFB-9BE8-0850834441DC}"/>
    <cellStyle name="SAPBEXHLevel3X 3 3 4" xfId="2965" xr:uid="{A97BFAAD-15A6-47D9-B03F-7E03DB467070}"/>
    <cellStyle name="SAPBEXHLevel3X 3 3 4 10" xfId="28610" xr:uid="{3F927DFD-DF02-4218-8709-4523C01C260E}"/>
    <cellStyle name="SAPBEXHLevel3X 3 3 4 2" xfId="7613" xr:uid="{6135D046-3501-458B-945E-18A3C3610491}"/>
    <cellStyle name="SAPBEXHLevel3X 3 3 4 2 2" xfId="10924" xr:uid="{A45A90E2-D512-4F52-A006-239AF9C7A0CA}"/>
    <cellStyle name="SAPBEXHLevel3X 3 3 4 2 2 2" xfId="22379" xr:uid="{42731A29-82C6-42E1-B75A-A36B83671CE9}"/>
    <cellStyle name="SAPBEXHLevel3X 3 3 4 2 2 3" xfId="34463" xr:uid="{EBA84F44-77F2-4DBB-99A9-AFF0230E669C}"/>
    <cellStyle name="SAPBEXHLevel3X 3 3 4 2 3" xfId="12397" xr:uid="{C34CCFB3-99C1-451A-A67D-2FE7251DD10D}"/>
    <cellStyle name="SAPBEXHLevel3X 3 3 4 2 3 2" xfId="23852" xr:uid="{A78B6C00-2C7B-491E-ADB8-ED8D47407376}"/>
    <cellStyle name="SAPBEXHLevel3X 3 3 4 2 3 3" xfId="35367" xr:uid="{5F31B894-66AC-459C-BD25-0DE5DB9D6B4A}"/>
    <cellStyle name="SAPBEXHLevel3X 3 3 4 2 4" xfId="27329" xr:uid="{69DC4407-D68F-47BF-BA0B-81B57E704340}"/>
    <cellStyle name="SAPBEXHLevel3X 3 3 4 2 4 2" xfId="37628" xr:uid="{97D185BA-833F-4A5C-9308-E3E5FD795A55}"/>
    <cellStyle name="SAPBEXHLevel3X 3 3 4 2 5" xfId="19131" xr:uid="{2A82F053-AB21-4EAA-A080-C5554FB17BF3}"/>
    <cellStyle name="SAPBEXHLevel3X 3 3 4 2 6" xfId="31300" xr:uid="{EEAF4B5F-93F4-4C6B-A332-EF9C0DA86C5F}"/>
    <cellStyle name="SAPBEXHLevel3X 3 3 4 2 7" xfId="28313" xr:uid="{0A1BDAA8-D277-4797-A805-C3E810340731}"/>
    <cellStyle name="SAPBEXHLevel3X 3 3 4 3" xfId="6182" xr:uid="{E72A9F81-02BD-412D-AF68-692A9B6777EE}"/>
    <cellStyle name="SAPBEXHLevel3X 3 3 4 3 2" xfId="9398" xr:uid="{90C5F85E-CF60-4CAF-904F-B7A15D07BEED}"/>
    <cellStyle name="SAPBEXHLevel3X 3 3 4 3 2 2" xfId="20853" xr:uid="{A6CB9E61-40BD-4704-80B4-FC856168DA23}"/>
    <cellStyle name="SAPBEXHLevel3X 3 3 4 3 2 3" xfId="32938" xr:uid="{1CC56121-A73F-4692-8475-B1BABA2E1F7E}"/>
    <cellStyle name="SAPBEXHLevel3X 3 3 4 3 3" xfId="9565" xr:uid="{CB9B0736-D907-4D15-840A-C33D1C28BC18}"/>
    <cellStyle name="SAPBEXHLevel3X 3 3 4 3 3 2" xfId="21020" xr:uid="{2CCBEE8D-1434-427B-94BF-7C3013BC0EFD}"/>
    <cellStyle name="SAPBEXHLevel3X 3 3 4 3 3 3" xfId="33105" xr:uid="{A8AC5DB0-3914-4C99-9CC9-A915CC0849CC}"/>
    <cellStyle name="SAPBEXHLevel3X 3 3 4 3 4" xfId="26143" xr:uid="{946A08EF-411F-4658-A2E0-05163D898E8B}"/>
    <cellStyle name="SAPBEXHLevel3X 3 3 4 3 4 2" xfId="36786" xr:uid="{E416D958-C53C-424C-85FF-A218572EBC29}"/>
    <cellStyle name="SAPBEXHLevel3X 3 3 4 3 5" xfId="17904" xr:uid="{CC817F37-6635-4DFC-9C05-11B87D812BD9}"/>
    <cellStyle name="SAPBEXHLevel3X 3 3 4 3 6" xfId="30330" xr:uid="{4FE3016A-2B6F-4B2C-BBBE-3D991FFA1A05}"/>
    <cellStyle name="SAPBEXHLevel3X 3 3 4 3 7" xfId="28142" xr:uid="{371A1D03-97AF-4A20-A001-1858CF054DB2}"/>
    <cellStyle name="SAPBEXHLevel3X 3 3 4 3 8" xfId="18152" xr:uid="{23302D7F-59D5-4539-9269-178DB2417C1A}"/>
    <cellStyle name="SAPBEXHLevel3X 3 3 4 4" xfId="4858" xr:uid="{4AA6F227-091C-4052-A9A7-85398061F3B1}"/>
    <cellStyle name="SAPBEXHLevel3X 3 3 4 4 2" xfId="16642" xr:uid="{062C101C-0F43-4B4C-B622-90905B98A176}"/>
    <cellStyle name="SAPBEXHLevel3X 3 3 4 4 3" xfId="29349" xr:uid="{D7FA5586-8035-41D4-9CB3-6D865818E961}"/>
    <cellStyle name="SAPBEXHLevel3X 3 3 4 5" xfId="8362" xr:uid="{E8A2452E-7160-45C7-815B-65C6C0DE9DE0}"/>
    <cellStyle name="SAPBEXHLevel3X 3 3 4 5 2" xfId="19817" xr:uid="{E52F8FA5-9D2E-4AF5-81F8-37497428D5FE}"/>
    <cellStyle name="SAPBEXHLevel3X 3 3 4 5 3" xfId="31902" xr:uid="{1BB77B8D-3093-4454-9191-26B5A8E4ABF4}"/>
    <cellStyle name="SAPBEXHLevel3X 3 3 4 6" xfId="9682" xr:uid="{16C308F8-B894-453A-A869-12BD23D06193}"/>
    <cellStyle name="SAPBEXHLevel3X 3 3 4 6 2" xfId="21137" xr:uid="{8EAD0EA1-01B0-4437-B64A-284640C20FF2}"/>
    <cellStyle name="SAPBEXHLevel3X 3 3 4 6 3" xfId="33222" xr:uid="{0768F842-08C0-427C-8DAE-51C76B8AF2E0}"/>
    <cellStyle name="SAPBEXHLevel3X 3 3 4 7" xfId="24917" xr:uid="{CC429116-14F6-466F-B284-971317CC01FA}"/>
    <cellStyle name="SAPBEXHLevel3X 3 3 4 7 2" xfId="35887" xr:uid="{3B82DF30-628C-45E0-B0F8-6F917E76961D}"/>
    <cellStyle name="SAPBEXHLevel3X 3 3 4 8" xfId="14758" xr:uid="{E9D2F5AE-A248-45AB-BA39-A2E0F951CC02}"/>
    <cellStyle name="SAPBEXHLevel3X 3 3 4 9" xfId="28271" xr:uid="{CFAB8874-6C5B-4A53-8F3F-49121997A184}"/>
    <cellStyle name="SAPBEXHLevel3X 3 3 5" xfId="3137" xr:uid="{A30133A5-DA99-4398-A8A5-080F20DA3878}"/>
    <cellStyle name="SAPBEXHLevel3X 3 3 5 10" xfId="28129" xr:uid="{92F86DA4-6C21-4C69-8015-266EBBF26F85}"/>
    <cellStyle name="SAPBEXHLevel3X 3 3 5 2" xfId="7797" xr:uid="{F00CB301-1A5F-4761-B7E5-D836EBC7F38F}"/>
    <cellStyle name="SAPBEXHLevel3X 3 3 5 2 2" xfId="11011" xr:uid="{77CD1C9A-8E1C-4BF9-9D5B-2A54ACBF6566}"/>
    <cellStyle name="SAPBEXHLevel3X 3 3 5 2 2 2" xfId="22466" xr:uid="{CEAD10D5-3E67-4C3B-8CBA-81547AD70A19}"/>
    <cellStyle name="SAPBEXHLevel3X 3 3 5 2 2 3" xfId="34550" xr:uid="{CF5285A3-178E-49FB-9115-29F5D45EF808}"/>
    <cellStyle name="SAPBEXHLevel3X 3 3 5 2 3" xfId="12572" xr:uid="{7A15718F-AEFB-4B88-8C66-51C7EC6B78F1}"/>
    <cellStyle name="SAPBEXHLevel3X 3 3 5 2 3 2" xfId="24027" xr:uid="{D61F79FF-4917-4654-82E1-5B371EB8321A}"/>
    <cellStyle name="SAPBEXHLevel3X 3 3 5 2 3 3" xfId="35480" xr:uid="{BA0B452A-5A47-496F-B9E9-BD03713972FA}"/>
    <cellStyle name="SAPBEXHLevel3X 3 3 5 2 4" xfId="27504" xr:uid="{1AE9D0BD-BD69-401A-9747-265D58E1F7D1}"/>
    <cellStyle name="SAPBEXHLevel3X 3 3 5 2 4 2" xfId="37739" xr:uid="{593B2655-EA76-4550-B82E-D4289E79BD2E}"/>
    <cellStyle name="SAPBEXHLevel3X 3 3 5 2 5" xfId="19308" xr:uid="{73B75F9B-492A-4B01-9AE3-8658AC86F705}"/>
    <cellStyle name="SAPBEXHLevel3X 3 3 5 2 6" xfId="31422" xr:uid="{C87BD50B-23C7-4ECD-919B-AF0DC2D46659}"/>
    <cellStyle name="SAPBEXHLevel3X 3 3 5 2 7" xfId="28151" xr:uid="{691903B1-2F4C-4070-81EE-266001E6D13A}"/>
    <cellStyle name="SAPBEXHLevel3X 3 3 5 3" xfId="6366" xr:uid="{1A51E582-E88E-4836-B7F2-6F0533B216D0}"/>
    <cellStyle name="SAPBEXHLevel3X 3 3 5 3 2" xfId="9534" xr:uid="{90F18D9B-A880-4EF1-8D3F-1E6335E16BB4}"/>
    <cellStyle name="SAPBEXHLevel3X 3 3 5 3 2 2" xfId="20989" xr:uid="{6105F86B-9016-4F0D-95E3-F7971742B90F}"/>
    <cellStyle name="SAPBEXHLevel3X 3 3 5 3 2 3" xfId="33074" xr:uid="{7DACCCF9-6CD2-418F-86A2-118D0592CC2E}"/>
    <cellStyle name="SAPBEXHLevel3X 3 3 5 3 3" xfId="4162" xr:uid="{8437EE25-B922-4C0C-8366-C676A0488943}"/>
    <cellStyle name="SAPBEXHLevel3X 3 3 5 3 3 2" xfId="15947" xr:uid="{0F940B54-9517-4A4F-BF4F-5B7D39AC3BC4}"/>
    <cellStyle name="SAPBEXHLevel3X 3 3 5 3 3 3" xfId="28992" xr:uid="{D2AD2137-E094-452B-B905-511D1CD2D6C1}"/>
    <cellStyle name="SAPBEXHLevel3X 3 3 5 3 4" xfId="26318" xr:uid="{29FF79C5-724C-46E1-8BD0-50A8A9B424CC}"/>
    <cellStyle name="SAPBEXHLevel3X 3 3 5 3 4 2" xfId="36898" xr:uid="{3C80BDF4-0151-4119-B4CB-47ED173AFE84}"/>
    <cellStyle name="SAPBEXHLevel3X 3 3 5 3 5" xfId="18083" xr:uid="{20EA7655-648A-4615-A87A-F12E0AA0A0AD}"/>
    <cellStyle name="SAPBEXHLevel3X 3 3 5 3 6" xfId="30455" xr:uid="{3B4542C0-B279-4008-B3E5-A43290345A86}"/>
    <cellStyle name="SAPBEXHLevel3X 3 3 5 3 7" xfId="37663" xr:uid="{826701DF-539E-4B93-9FB4-2676036E60FE}"/>
    <cellStyle name="SAPBEXHLevel3X 3 3 5 3 8" xfId="36247" xr:uid="{3B95D203-DD2F-42EA-97C1-6433CFB3751E}"/>
    <cellStyle name="SAPBEXHLevel3X 3 3 5 4" xfId="5030" xr:uid="{F00D8EA5-D799-4037-A446-F29DA5E5B433}"/>
    <cellStyle name="SAPBEXHLevel3X 3 3 5 4 2" xfId="16814" xr:uid="{364C5F9C-9F23-4F14-85AA-03EF62A5E376}"/>
    <cellStyle name="SAPBEXHLevel3X 3 3 5 4 3" xfId="29462" xr:uid="{28A113A1-2BE3-44E0-9702-4E203957940E}"/>
    <cellStyle name="SAPBEXHLevel3X 3 3 5 5" xfId="8495" xr:uid="{89220438-73AD-46D5-A5A7-5689C4664269}"/>
    <cellStyle name="SAPBEXHLevel3X 3 3 5 5 2" xfId="19950" xr:uid="{9CDE73A5-224B-4B60-BFC7-A86D42B327D5}"/>
    <cellStyle name="SAPBEXHLevel3X 3 3 5 5 3" xfId="32035" xr:uid="{2C37A1DC-868B-4FB3-9E3F-15DD1ED2E0E0}"/>
    <cellStyle name="SAPBEXHLevel3X 3 3 5 6" xfId="8056" xr:uid="{16809C5A-4B20-4843-A164-0A98410B0D11}"/>
    <cellStyle name="SAPBEXHLevel3X 3 3 5 6 2" xfId="19511" xr:uid="{F057B14B-D67B-40D2-85C3-A23575777810}"/>
    <cellStyle name="SAPBEXHLevel3X 3 3 5 6 3" xfId="31596" xr:uid="{C0C1481E-F770-4599-9C94-489F1516A41C}"/>
    <cellStyle name="SAPBEXHLevel3X 3 3 5 7" xfId="25089" xr:uid="{A83E4F2B-3927-423E-B4FA-1A814049A162}"/>
    <cellStyle name="SAPBEXHLevel3X 3 3 5 7 2" xfId="36001" xr:uid="{B21E74FB-0A70-42F4-A4A9-4CAF9ADB4402}"/>
    <cellStyle name="SAPBEXHLevel3X 3 3 5 8" xfId="14930" xr:uid="{EB059A6C-A796-4121-9BCC-4CB6386078DD}"/>
    <cellStyle name="SAPBEXHLevel3X 3 3 5 9" xfId="28378" xr:uid="{4BF308D6-F916-4D6C-8372-4C7D8307FE63}"/>
    <cellStyle name="SAPBEXHLevel3X 3 3 6" xfId="6105" xr:uid="{BFA4FF86-CC73-422A-8710-C4299C52189C}"/>
    <cellStyle name="SAPBEXHLevel3X 3 3 6 2" xfId="7536" xr:uid="{220F9753-6593-47F1-A446-7E1EB38CF9B3}"/>
    <cellStyle name="SAPBEXHLevel3X 3 3 6 2 2" xfId="10847" xr:uid="{C5B76C8F-21F5-4B05-8517-2DC752537A52}"/>
    <cellStyle name="SAPBEXHLevel3X 3 3 6 2 2 2" xfId="22302" xr:uid="{99CF63AA-3980-496B-8185-220EC8619889}"/>
    <cellStyle name="SAPBEXHLevel3X 3 3 6 2 2 3" xfId="34386" xr:uid="{B97F1C21-09FB-4EB1-829A-D20DD5F4D2CF}"/>
    <cellStyle name="SAPBEXHLevel3X 3 3 6 2 3" xfId="12320" xr:uid="{DC22D22E-D0AF-442E-9067-3687D752215F}"/>
    <cellStyle name="SAPBEXHLevel3X 3 3 6 2 3 2" xfId="23775" xr:uid="{B65FBF2A-3329-4873-8374-DF9227485B15}"/>
    <cellStyle name="SAPBEXHLevel3X 3 3 6 2 3 3" xfId="35290" xr:uid="{11C88F74-B840-4364-A03B-74E0F38942A9}"/>
    <cellStyle name="SAPBEXHLevel3X 3 3 6 2 4" xfId="27252" xr:uid="{DE3A07BA-5DBA-4143-9C0E-A141B56A2AEF}"/>
    <cellStyle name="SAPBEXHLevel3X 3 3 6 2 4 2" xfId="37551" xr:uid="{A8131015-A50D-4F01-82BF-D8B2BBD55A76}"/>
    <cellStyle name="SAPBEXHLevel3X 3 3 6 2 5" xfId="19054" xr:uid="{2DFEDB5C-D881-4374-9900-5890C5BC5494}"/>
    <cellStyle name="SAPBEXHLevel3X 3 3 6 2 6" xfId="31223" xr:uid="{DF87B57C-9678-4C28-87B1-5A4829F16984}"/>
    <cellStyle name="SAPBEXHLevel3X 3 3 6 2 7" xfId="30858" xr:uid="{6EC157F6-A056-417E-9BEA-5F57F8C05853}"/>
    <cellStyle name="SAPBEXHLevel3X 3 3 6 3" xfId="9321" xr:uid="{C944F982-B3D9-4D36-A0FA-81CE73E6C8FB}"/>
    <cellStyle name="SAPBEXHLevel3X 3 3 6 3 2" xfId="20776" xr:uid="{A172B47F-6A10-4B47-9E63-8C3379FAECB9}"/>
    <cellStyle name="SAPBEXHLevel3X 3 3 6 3 3" xfId="32861" xr:uid="{664477CC-E53C-4C63-8BA4-88B4A497D363}"/>
    <cellStyle name="SAPBEXHLevel3X 3 3 6 4" xfId="8216" xr:uid="{1D628B49-51F4-4069-BF1C-F7F762065C04}"/>
    <cellStyle name="SAPBEXHLevel3X 3 3 6 4 2" xfId="19671" xr:uid="{F413260E-7D6C-4F55-A6D3-505BDD0274D8}"/>
    <cellStyle name="SAPBEXHLevel3X 3 3 6 4 3" xfId="31756" xr:uid="{4FAFD49A-5FE2-4CCE-9854-1B7C5610E668}"/>
    <cellStyle name="SAPBEXHLevel3X 3 3 6 5" xfId="26066" xr:uid="{8608FD5F-A38F-473E-9D8A-28F68F60CB63}"/>
    <cellStyle name="SAPBEXHLevel3X 3 3 6 5 2" xfId="36709" xr:uid="{4EEE2C0A-13DD-451E-A53A-ACC7389395CC}"/>
    <cellStyle name="SAPBEXHLevel3X 3 3 6 6" xfId="17827" xr:uid="{B0A5DF7C-4D23-4F24-AB9D-38996DF4B2CF}"/>
    <cellStyle name="SAPBEXHLevel3X 3 3 6 7" xfId="30253" xr:uid="{DEBA3228-6BA0-4A77-AF3D-79FA7F01735D}"/>
    <cellStyle name="SAPBEXHLevel3X 3 3 6 8" xfId="27719" xr:uid="{A05D98D0-604B-468A-9711-F528D61F25C8}"/>
    <cellStyle name="SAPBEXHLevel3X 3 3 7" xfId="6754" xr:uid="{8570E2C5-E226-4029-976F-72CD921DA9E2}"/>
    <cellStyle name="SAPBEXHLevel3X 3 3 7 2" xfId="10468" xr:uid="{CF42BCD5-BB9F-4DBF-9815-E068CC17A89B}"/>
    <cellStyle name="SAPBEXHLevel3X 3 3 7 2 2" xfId="21923" xr:uid="{99D4092E-E5F7-4437-9225-44AFEB38459C}"/>
    <cellStyle name="SAPBEXHLevel3X 3 3 7 2 3" xfId="34007" xr:uid="{EE188BDF-99E6-46E7-99E6-9D0A7369EF42}"/>
    <cellStyle name="SAPBEXHLevel3X 3 3 7 3" xfId="11649" xr:uid="{F38393C6-D992-419E-A862-F6B93FF04EFD}"/>
    <cellStyle name="SAPBEXHLevel3X 3 3 7 3 2" xfId="23104" xr:uid="{8F9ACA78-DAC6-4CBA-BE3C-D6473EED4BBE}"/>
    <cellStyle name="SAPBEXHLevel3X 3 3 7 3 3" xfId="34834" xr:uid="{A06D755E-0816-413F-A54F-F8CEC9F1CB02}"/>
    <cellStyle name="SAPBEXHLevel3X 3 3 7 4" xfId="26514" xr:uid="{D74C269C-9CA0-47E2-A6E7-5A6F6D191012}"/>
    <cellStyle name="SAPBEXHLevel3X 3 3 7 4 2" xfId="37024" xr:uid="{0AC03E1D-8AF8-4099-A261-35FAF92F5F73}"/>
    <cellStyle name="SAPBEXHLevel3X 3 3 7 5" xfId="18341" xr:uid="{7BE02B6A-4509-46ED-9714-07FACCBA6559}"/>
    <cellStyle name="SAPBEXHLevel3X 3 3 7 6" xfId="30672" xr:uid="{7DD8513D-B95E-48A5-92ED-201880F1B536}"/>
    <cellStyle name="SAPBEXHLevel3X 3 3 7 7" xfId="29129" xr:uid="{ED964FC2-E7F1-4D2D-A6F3-7444690970F3}"/>
    <cellStyle name="SAPBEXHLevel3X 3 3 8" xfId="5538" xr:uid="{C70ABE66-8DA6-489F-84C7-59E9D4C0C24E}"/>
    <cellStyle name="SAPBEXHLevel3X 3 3 8 2" xfId="8869" xr:uid="{B3200C69-1F91-4786-9FA1-89B19B378D66}"/>
    <cellStyle name="SAPBEXHLevel3X 3 3 8 2 2" xfId="20324" xr:uid="{F6581965-2CF8-47BD-A3AF-112895F7A7D3}"/>
    <cellStyle name="SAPBEXHLevel3X 3 3 8 2 3" xfId="32409" xr:uid="{7F3F704A-E3C2-4EC2-8200-8C22FCAC24B2}"/>
    <cellStyle name="SAPBEXHLevel3X 3 3 8 3" xfId="8123" xr:uid="{C47583DF-12C3-4845-89B0-5DF45D9C2921}"/>
    <cellStyle name="SAPBEXHLevel3X 3 3 8 3 2" xfId="19578" xr:uid="{F1ACFE06-95B1-4A54-AB3C-1BCE47FB9B21}"/>
    <cellStyle name="SAPBEXHLevel3X 3 3 8 3 3" xfId="31663" xr:uid="{05B3DE2B-E0C9-42DB-9C84-AE7C98BD3902}"/>
    <cellStyle name="SAPBEXHLevel3X 3 3 8 4" xfId="25597" xr:uid="{84D51A4F-BF88-4D28-9416-7318B69E03BF}"/>
    <cellStyle name="SAPBEXHLevel3X 3 3 8 4 2" xfId="36382" xr:uid="{F7242CD4-EC5D-4B1E-BD29-312EE27D9B4E}"/>
    <cellStyle name="SAPBEXHLevel3X 3 3 8 5" xfId="17322" xr:uid="{21C7992B-4E32-4EBD-AF19-0460EB66D5F7}"/>
    <cellStyle name="SAPBEXHLevel3X 3 3 8 6" xfId="29838" xr:uid="{A41BB3AE-65B0-4432-9160-99B2B3D2C977}"/>
    <cellStyle name="SAPBEXHLevel3X 3 3 8 7" xfId="28103" xr:uid="{28E03AE3-C2A4-416E-B7F4-2B85F8470C00}"/>
    <cellStyle name="SAPBEXHLevel3X 3 3 8 8" xfId="14091" xr:uid="{CDBE6CF1-0F1D-4D4E-BEF7-C3D5EC9B7663}"/>
    <cellStyle name="SAPBEXHLevel3X 3 3 9" xfId="4258" xr:uid="{888F20F8-8F76-4D68-9101-58C3F33CC835}"/>
    <cellStyle name="SAPBEXHLevel3X 3 3 9 2" xfId="16043" xr:uid="{2B928D41-72D8-4A7B-B7AE-D8C3C07AA010}"/>
    <cellStyle name="SAPBEXHLevel3X 3 3 9 3" xfId="29088" xr:uid="{D911FB59-C4E3-4079-A905-0972F08DA261}"/>
    <cellStyle name="SAPBEXHLevel3X 3 4" xfId="2327" xr:uid="{E726F5AB-BCE8-4AC5-B6BF-0D01016E5068}"/>
    <cellStyle name="SAPBEXHLevel3X 3 4 10" xfId="4022" xr:uid="{F2DA27E4-FE5A-4A77-9AD6-62D4731E6FB2}"/>
    <cellStyle name="SAPBEXHLevel3X 3 4 10 2" xfId="15808" xr:uid="{AC2A6A5D-904D-4661-9EE9-33696F664A79}"/>
    <cellStyle name="SAPBEXHLevel3X 3 4 10 3" xfId="28853" xr:uid="{8A035DAB-B05E-44C3-BED6-3C45B200BFFB}"/>
    <cellStyle name="SAPBEXHLevel3X 3 4 11" xfId="24342" xr:uid="{0311397B-9B38-4B65-8EC5-11AA0CA38C46}"/>
    <cellStyle name="SAPBEXHLevel3X 3 4 11 2" xfId="35647" xr:uid="{989D01DB-8F2C-488D-AB14-DE088AB05DD6}"/>
    <cellStyle name="SAPBEXHLevel3X 3 4 12" xfId="14157" xr:uid="{FB0DAA02-2E45-4A25-BE54-C23DF300B034}"/>
    <cellStyle name="SAPBEXHLevel3X 3 4 13" xfId="28020" xr:uid="{5DCFEF1A-0AC2-47E5-B924-2D2ED48C728C}"/>
    <cellStyle name="SAPBEXHLevel3X 3 4 2" xfId="2906" xr:uid="{35DBB4DA-588D-4B96-9130-24F1F8D043A8}"/>
    <cellStyle name="SAPBEXHLevel3X 3 4 2 10" xfId="28317" xr:uid="{67A5CFC3-519F-412E-9BFD-3B2A8D61BE1A}"/>
    <cellStyle name="SAPBEXHLevel3X 3 4 2 2" xfId="7246" xr:uid="{8155ED6D-BBDB-47F1-BCA8-2B73D51F142F}"/>
    <cellStyle name="SAPBEXHLevel3X 3 4 2 2 2" xfId="10649" xr:uid="{5FCBBA82-A879-40CC-A0ED-F279A900802F}"/>
    <cellStyle name="SAPBEXHLevel3X 3 4 2 2 2 2" xfId="22104" xr:uid="{E385D604-7D00-40E7-8A5B-608F234EC569}"/>
    <cellStyle name="SAPBEXHLevel3X 3 4 2 2 2 3" xfId="34188" xr:uid="{6898F325-F88A-430B-AF3C-DECD2DC19EAD}"/>
    <cellStyle name="SAPBEXHLevel3X 3 4 2 2 3" xfId="12045" xr:uid="{C1C73F5C-A369-488D-8651-737F230ACC00}"/>
    <cellStyle name="SAPBEXHLevel3X 3 4 2 2 3 2" xfId="23500" xr:uid="{D6FD1194-A056-4B89-9AF4-6AA6C97F8AA0}"/>
    <cellStyle name="SAPBEXHLevel3X 3 4 2 2 3 3" xfId="35086" xr:uid="{BC3B2C23-D80C-4B42-8227-F31950D35688}"/>
    <cellStyle name="SAPBEXHLevel3X 3 4 2 2 4" xfId="26962" xr:uid="{B1F82C06-5B1A-49BB-BE48-E12FC175923A}"/>
    <cellStyle name="SAPBEXHLevel3X 3 4 2 2 4 2" xfId="37333" xr:uid="{3D1653FA-BD3C-464A-AA02-876040333202}"/>
    <cellStyle name="SAPBEXHLevel3X 3 4 2 2 5" xfId="18774" xr:uid="{FE67137D-3795-4A91-8B8F-74C31E48738F}"/>
    <cellStyle name="SAPBEXHLevel3X 3 4 2 2 6" xfId="31005" xr:uid="{3B8CF7CC-F1FC-46CA-82A9-B869C8A6F5F9}"/>
    <cellStyle name="SAPBEXHLevel3X 3 4 2 2 7" xfId="27882" xr:uid="{69A607C0-2631-4235-8F54-4106A0E12307}"/>
    <cellStyle name="SAPBEXHLevel3X 3 4 2 3" xfId="5813" xr:uid="{AE464A16-4279-4A97-B2FE-F67AA5088298}"/>
    <cellStyle name="SAPBEXHLevel3X 3 4 2 3 2" xfId="9075" xr:uid="{CA6F61BC-BAF8-4743-B192-5F4AE54FEA0F}"/>
    <cellStyle name="SAPBEXHLevel3X 3 4 2 3 2 2" xfId="20530" xr:uid="{7EF6BF28-3048-411E-82F3-4EA48AD1BB29}"/>
    <cellStyle name="SAPBEXHLevel3X 3 4 2 3 2 3" xfId="32615" xr:uid="{C341CF4C-6AB2-4F4E-AFB4-7A6F8E7F8099}"/>
    <cellStyle name="SAPBEXHLevel3X 3 4 2 3 3" xfId="8132" xr:uid="{6CC4D05F-98F2-4B57-848F-449115A0A881}"/>
    <cellStyle name="SAPBEXHLevel3X 3 4 2 3 3 2" xfId="19587" xr:uid="{E235AD84-C750-4EDE-84B8-50826DF21335}"/>
    <cellStyle name="SAPBEXHLevel3X 3 4 2 3 3 3" xfId="31672" xr:uid="{9465642E-723E-4C8E-AFA9-D60CA468FC42}"/>
    <cellStyle name="SAPBEXHLevel3X 3 4 2 3 4" xfId="25791" xr:uid="{5C923230-3586-4A2A-BDB7-487B2FFDF52A}"/>
    <cellStyle name="SAPBEXHLevel3X 3 4 2 3 4 2" xfId="36507" xr:uid="{191C8FFA-4903-4487-B93C-9F9B23BF74E8}"/>
    <cellStyle name="SAPBEXHLevel3X 3 4 2 3 5" xfId="17548" xr:uid="{6B7B7304-AD16-47C2-A532-06582E915C5C}"/>
    <cellStyle name="SAPBEXHLevel3X 3 4 2 3 6" xfId="30033" xr:uid="{C5D54055-AAD9-404B-AB2A-1A7411CB6DBC}"/>
    <cellStyle name="SAPBEXHLevel3X 3 4 2 3 7" xfId="35682" xr:uid="{4DABE070-AE7F-4B7E-BDA7-DAFCA8E3D2A6}"/>
    <cellStyle name="SAPBEXHLevel3X 3 4 2 3 8" xfId="37661" xr:uid="{FFFEEA5D-6591-481B-8D01-231E841A5328}"/>
    <cellStyle name="SAPBEXHLevel3X 3 4 2 4" xfId="4799" xr:uid="{C60FEC91-BA48-46CF-B5D4-1E751F27D9E4}"/>
    <cellStyle name="SAPBEXHLevel3X 3 4 2 4 2" xfId="16583" xr:uid="{7A874467-A7D8-40B7-BF59-59AB3D75D887}"/>
    <cellStyle name="SAPBEXHLevel3X 3 4 2 4 3" xfId="29290" xr:uid="{11E21E84-EF3D-41E8-8FF0-A5D14F72973E}"/>
    <cellStyle name="SAPBEXHLevel3X 3 4 2 5" xfId="8303" xr:uid="{05FF9E98-6553-4974-B056-EB98E695AC9A}"/>
    <cellStyle name="SAPBEXHLevel3X 3 4 2 5 2" xfId="19758" xr:uid="{14B8F3D7-18D4-412D-9D14-BD84FABB77C2}"/>
    <cellStyle name="SAPBEXHLevel3X 3 4 2 5 3" xfId="31843" xr:uid="{488A109E-A191-4D7F-9137-BB56E932B446}"/>
    <cellStyle name="SAPBEXHLevel3X 3 4 2 6" xfId="8943" xr:uid="{820E615A-06EE-4E1B-9437-5088FBE35DB3}"/>
    <cellStyle name="SAPBEXHLevel3X 3 4 2 6 2" xfId="20398" xr:uid="{6F691B50-E021-4C54-9E45-FFD9E27543E0}"/>
    <cellStyle name="SAPBEXHLevel3X 3 4 2 6 3" xfId="32483" xr:uid="{A50B5D2D-E950-4A15-B30A-CEAB421FCDB6}"/>
    <cellStyle name="SAPBEXHLevel3X 3 4 2 7" xfId="24858" xr:uid="{4573A2D5-4BE5-4E86-9984-2D4931D8868B}"/>
    <cellStyle name="SAPBEXHLevel3X 3 4 2 7 2" xfId="35828" xr:uid="{4C59FC7C-38CC-4271-947C-5D82EE935A74}"/>
    <cellStyle name="SAPBEXHLevel3X 3 4 2 8" xfId="14699" xr:uid="{5A560476-B293-4A0C-8E95-D3AE439EB299}"/>
    <cellStyle name="SAPBEXHLevel3X 3 4 2 9" xfId="28212" xr:uid="{A91206E7-3377-4C0B-9210-901DAF8C43E3}"/>
    <cellStyle name="SAPBEXHLevel3X 3 4 3" xfId="3191" xr:uid="{AC7025BE-031E-4BF2-A201-4A4E00813938}"/>
    <cellStyle name="SAPBEXHLevel3X 3 4 3 10" xfId="37859" xr:uid="{3B9F2567-E037-4A14-81C2-17D20A34D17E}"/>
    <cellStyle name="SAPBEXHLevel3X 3 4 3 2" xfId="7357" xr:uid="{CCC7EE39-8A45-4EBB-9DE1-4A4B70C6B733}"/>
    <cellStyle name="SAPBEXHLevel3X 3 4 3 2 2" xfId="10757" xr:uid="{7334249B-4B45-41E7-9519-BA5BADF03FEB}"/>
    <cellStyle name="SAPBEXHLevel3X 3 4 3 2 2 2" xfId="22212" xr:uid="{3E389813-A71B-465B-8EE5-CA1E97FDC191}"/>
    <cellStyle name="SAPBEXHLevel3X 3 4 3 2 2 3" xfId="34296" xr:uid="{0D2B6679-BB68-4E21-9E38-95FFEE3A3F27}"/>
    <cellStyle name="SAPBEXHLevel3X 3 4 3 2 3" xfId="12141" xr:uid="{3AD9C209-2587-43C5-B9B6-7073341EC399}"/>
    <cellStyle name="SAPBEXHLevel3X 3 4 3 2 3 2" xfId="23596" xr:uid="{25D0426A-64A6-46DF-B220-F873A94250D3}"/>
    <cellStyle name="SAPBEXHLevel3X 3 4 3 2 3 3" xfId="35180" xr:uid="{301A5D65-5CEC-48EB-B63E-06C58C706548}"/>
    <cellStyle name="SAPBEXHLevel3X 3 4 3 2 4" xfId="27073" xr:uid="{93B915ED-32AF-4FE2-ACFC-8C577486C638}"/>
    <cellStyle name="SAPBEXHLevel3X 3 4 3 2 4 2" xfId="37442" xr:uid="{9A78C9A1-0FF8-430A-877E-023CB636CA2C}"/>
    <cellStyle name="SAPBEXHLevel3X 3 4 3 2 5" xfId="18875" xr:uid="{DCE3B378-A3DA-4832-81A6-3FA1C47BCA97}"/>
    <cellStyle name="SAPBEXHLevel3X 3 4 3 2 6" xfId="31114" xr:uid="{572D4DF8-09C3-4E7A-89F7-341853078C94}"/>
    <cellStyle name="SAPBEXHLevel3X 3 4 3 2 7" xfId="35221" xr:uid="{E1610905-4BFC-42B7-8287-815DAACE9899}"/>
    <cellStyle name="SAPBEXHLevel3X 3 4 3 3" xfId="5925" xr:uid="{317E7756-F30D-470B-894E-88C34C675B88}"/>
    <cellStyle name="SAPBEXHLevel3X 3 4 3 3 2" xfId="9185" xr:uid="{422FA494-B95A-4912-8F72-EDB68C3BB6FF}"/>
    <cellStyle name="SAPBEXHLevel3X 3 4 3 3 2 2" xfId="20640" xr:uid="{291915EC-BBD9-4C95-A6A7-0FB3304EACD5}"/>
    <cellStyle name="SAPBEXHLevel3X 3 4 3 3 2 3" xfId="32725" xr:uid="{1D9E8459-E8FA-4CFE-BA31-02CA80E32ADA}"/>
    <cellStyle name="SAPBEXHLevel3X 3 4 3 3 3" xfId="8030" xr:uid="{6AE04B84-4191-47B3-BCB9-326B058AEB3E}"/>
    <cellStyle name="SAPBEXHLevel3X 3 4 3 3 3 2" xfId="19485" xr:uid="{54CD40D6-BF18-4AAB-9421-AB21DCB48A3A}"/>
    <cellStyle name="SAPBEXHLevel3X 3 4 3 3 3 3" xfId="31570" xr:uid="{EBAF399C-B1D7-4693-8368-A8F77C0DC6D8}"/>
    <cellStyle name="SAPBEXHLevel3X 3 4 3 3 4" xfId="25887" xr:uid="{5D1C421F-29C9-4F36-A7D6-1F6B57EDB957}"/>
    <cellStyle name="SAPBEXHLevel3X 3 4 3 3 4 2" xfId="36602" xr:uid="{F8336294-D6FE-4553-AF1E-F125F1EA77DD}"/>
    <cellStyle name="SAPBEXHLevel3X 3 4 3 3 5" xfId="17648" xr:uid="{E3CC2F40-07DE-4A66-BDF6-DF086D82505F}"/>
    <cellStyle name="SAPBEXHLevel3X 3 4 3 3 6" xfId="30143" xr:uid="{792DDFC2-1019-4A4C-A0E9-C5FF8E6C4CDA}"/>
    <cellStyle name="SAPBEXHLevel3X 3 4 3 3 7" xfId="29898" xr:uid="{0A2B59D0-87EB-40A6-988F-726008563B8A}"/>
    <cellStyle name="SAPBEXHLevel3X 3 4 3 3 8" xfId="35686" xr:uid="{874B3CE0-5CBC-40AE-9F5E-6D5D27009B04}"/>
    <cellStyle name="SAPBEXHLevel3X 3 4 3 4" xfId="5084" xr:uid="{6B5DA76C-4EE9-43AD-B61F-0E6AA1C1CED4}"/>
    <cellStyle name="SAPBEXHLevel3X 3 4 3 4 2" xfId="16868" xr:uid="{816491DA-AA04-49AB-993D-D07F640B5F2F}"/>
    <cellStyle name="SAPBEXHLevel3X 3 4 3 4 3" xfId="29516" xr:uid="{066D0009-5B9F-4148-9142-E9AA14877731}"/>
    <cellStyle name="SAPBEXHLevel3X 3 4 3 5" xfId="8549" xr:uid="{898FE208-5179-4FC6-A2D9-7048282F06E9}"/>
    <cellStyle name="SAPBEXHLevel3X 3 4 3 5 2" xfId="20004" xr:uid="{17B7E1F7-0433-4B00-8B5B-59EABA624977}"/>
    <cellStyle name="SAPBEXHLevel3X 3 4 3 5 3" xfId="32089" xr:uid="{58F30E51-20E8-49F7-9732-96CBD0D631CC}"/>
    <cellStyle name="SAPBEXHLevel3X 3 4 3 6" xfId="10320" xr:uid="{18D0F958-D2F6-442D-A020-EFE83782E0B5}"/>
    <cellStyle name="SAPBEXHLevel3X 3 4 3 6 2" xfId="21775" xr:uid="{F34846A1-AFA5-44D5-B5D7-068EF5DF6C0B}"/>
    <cellStyle name="SAPBEXHLevel3X 3 4 3 6 3" xfId="33859" xr:uid="{BC9231C8-3940-4BD1-8A33-0E12BDB73770}"/>
    <cellStyle name="SAPBEXHLevel3X 3 4 3 7" xfId="25143" xr:uid="{CE325E40-BC21-4873-92D3-D9978E801EFB}"/>
    <cellStyle name="SAPBEXHLevel3X 3 4 3 7 2" xfId="36055" xr:uid="{AEE3C2A4-6F69-4B21-B0B6-C6435A8284C6}"/>
    <cellStyle name="SAPBEXHLevel3X 3 4 3 8" xfId="14984" xr:uid="{5CB2BCA4-2EE2-4D29-947D-5C1890ECFEF4}"/>
    <cellStyle name="SAPBEXHLevel3X 3 4 3 9" xfId="28432" xr:uid="{AC76F741-8ED4-4093-A6C7-5A66A1C29100}"/>
    <cellStyle name="SAPBEXHLevel3X 3 4 4" xfId="2964" xr:uid="{222A936F-00CC-441C-B3C4-07C299652FD3}"/>
    <cellStyle name="SAPBEXHLevel3X 3 4 4 10" xfId="13645" xr:uid="{DE54DB80-F37E-45A6-944A-EE6C69D3BF0F}"/>
    <cellStyle name="SAPBEXHLevel3X 3 4 4 2" xfId="7614" xr:uid="{9F5A25C6-10DA-4940-B33F-26F3DF3BC582}"/>
    <cellStyle name="SAPBEXHLevel3X 3 4 4 2 2" xfId="10925" xr:uid="{EAFF000D-481B-410D-9EC9-867715F07D63}"/>
    <cellStyle name="SAPBEXHLevel3X 3 4 4 2 2 2" xfId="22380" xr:uid="{E5FAE68D-7824-47B7-A111-F7F1F1480497}"/>
    <cellStyle name="SAPBEXHLevel3X 3 4 4 2 2 3" xfId="34464" xr:uid="{9BD272BA-5CC8-4CEB-B42C-6925CFFA732C}"/>
    <cellStyle name="SAPBEXHLevel3X 3 4 4 2 3" xfId="12398" xr:uid="{BB7205CC-7A6C-4A4C-8A2F-094800376C64}"/>
    <cellStyle name="SAPBEXHLevel3X 3 4 4 2 3 2" xfId="23853" xr:uid="{3407178D-D448-4B56-BFA2-B774602B3588}"/>
    <cellStyle name="SAPBEXHLevel3X 3 4 4 2 3 3" xfId="35368" xr:uid="{10EF6FE4-3B87-438A-B272-B984BE4E1580}"/>
    <cellStyle name="SAPBEXHLevel3X 3 4 4 2 4" xfId="27330" xr:uid="{60AF9F07-0D56-4A28-BEA5-1AAB3D39BFAF}"/>
    <cellStyle name="SAPBEXHLevel3X 3 4 4 2 4 2" xfId="37629" xr:uid="{5A0B475F-522D-467A-9514-FA9A91071146}"/>
    <cellStyle name="SAPBEXHLevel3X 3 4 4 2 5" xfId="19132" xr:uid="{348732AB-7334-4BC5-8DD0-A81E19EBB151}"/>
    <cellStyle name="SAPBEXHLevel3X 3 4 4 2 6" xfId="31301" xr:uid="{DCC29396-70B7-42F7-94C9-7315FD1883AF}"/>
    <cellStyle name="SAPBEXHLevel3X 3 4 4 2 7" xfId="35696" xr:uid="{B2276DB1-E459-4DCA-8348-53420F002FE4}"/>
    <cellStyle name="SAPBEXHLevel3X 3 4 4 3" xfId="6183" xr:uid="{01AAFF53-A21D-4637-A895-4C83CEB571E3}"/>
    <cellStyle name="SAPBEXHLevel3X 3 4 4 3 2" xfId="9399" xr:uid="{D36E3349-F949-4B44-895F-1CF321716AB9}"/>
    <cellStyle name="SAPBEXHLevel3X 3 4 4 3 2 2" xfId="20854" xr:uid="{ACA8FB6A-3876-487D-94F6-487D3364B8A9}"/>
    <cellStyle name="SAPBEXHLevel3X 3 4 4 3 2 3" xfId="32939" xr:uid="{2C97288D-BF50-4F2B-BFFA-47F1CE8233CC}"/>
    <cellStyle name="SAPBEXHLevel3X 3 4 4 3 3" xfId="10207" xr:uid="{0F3FADC2-8A15-4FB1-9895-C29C42468329}"/>
    <cellStyle name="SAPBEXHLevel3X 3 4 4 3 3 2" xfId="21662" xr:uid="{782C4F7E-A1F4-4378-9D8F-BE737DEFBB20}"/>
    <cellStyle name="SAPBEXHLevel3X 3 4 4 3 3 3" xfId="33746" xr:uid="{64333BE4-E6C0-4A51-90A1-CB8CF03539D1}"/>
    <cellStyle name="SAPBEXHLevel3X 3 4 4 3 4" xfId="26144" xr:uid="{6FC06DDD-49CB-4995-B0E7-E462F39AE88F}"/>
    <cellStyle name="SAPBEXHLevel3X 3 4 4 3 4 2" xfId="36787" xr:uid="{9BD7A7D4-2E06-4796-B6AE-A4A5E552DE48}"/>
    <cellStyle name="SAPBEXHLevel3X 3 4 4 3 5" xfId="17905" xr:uid="{596238C1-7B6E-4930-9FEF-8B67BD0A8625}"/>
    <cellStyle name="SAPBEXHLevel3X 3 4 4 3 6" xfId="30331" xr:uid="{CBB18C0E-113D-4E41-B5A2-272F758082D9}"/>
    <cellStyle name="SAPBEXHLevel3X 3 4 4 3 7" xfId="35681" xr:uid="{63C1B2EE-8E88-4498-8906-FE477DFE8ED6}"/>
    <cellStyle name="SAPBEXHLevel3X 3 4 4 3 8" xfId="35724" xr:uid="{3F32E31D-687D-4288-B0FE-01F4D9D66661}"/>
    <cellStyle name="SAPBEXHLevel3X 3 4 4 4" xfId="4857" xr:uid="{FDCA50F4-5286-472C-8F81-05EAA20A3C0F}"/>
    <cellStyle name="SAPBEXHLevel3X 3 4 4 4 2" xfId="16641" xr:uid="{1868E8A5-3B28-40E0-83FB-B57CE56F6F0B}"/>
    <cellStyle name="SAPBEXHLevel3X 3 4 4 4 3" xfId="29348" xr:uid="{EDAAB1C7-FF52-4E06-8DFD-6F21699BABEC}"/>
    <cellStyle name="SAPBEXHLevel3X 3 4 4 5" xfId="8361" xr:uid="{32E84F1F-F6B1-4A96-B872-DE6B10561572}"/>
    <cellStyle name="SAPBEXHLevel3X 3 4 4 5 2" xfId="19816" xr:uid="{F7358D4A-F87F-4802-9BF8-98C6AC54B5B2}"/>
    <cellStyle name="SAPBEXHLevel3X 3 4 4 5 3" xfId="31901" xr:uid="{988B6D97-5BE0-4EA4-A2BF-146D8711BFB3}"/>
    <cellStyle name="SAPBEXHLevel3X 3 4 4 6" xfId="8444" xr:uid="{5372E0CF-2380-4A64-9B9A-DD1AEA290B73}"/>
    <cellStyle name="SAPBEXHLevel3X 3 4 4 6 2" xfId="19899" xr:uid="{E4C5AF1C-6DF3-406F-97CD-84E32F87AA60}"/>
    <cellStyle name="SAPBEXHLevel3X 3 4 4 6 3" xfId="31984" xr:uid="{D5F48063-8AB4-4F6F-8CBC-24B9A4424FC5}"/>
    <cellStyle name="SAPBEXHLevel3X 3 4 4 7" xfId="24916" xr:uid="{95FB4969-79F6-4B32-8450-73007711B941}"/>
    <cellStyle name="SAPBEXHLevel3X 3 4 4 7 2" xfId="35886" xr:uid="{B2B1D96E-9116-4D3C-9929-8F440351C206}"/>
    <cellStyle name="SAPBEXHLevel3X 3 4 4 8" xfId="14757" xr:uid="{EF5AE144-E034-4AE8-AE90-65129A3FF154}"/>
    <cellStyle name="SAPBEXHLevel3X 3 4 4 9" xfId="28270" xr:uid="{2A28BB49-EB0B-419D-9AA9-F9BCF5D4F0ED}"/>
    <cellStyle name="SAPBEXHLevel3X 3 4 5" xfId="3365" xr:uid="{592A9A7E-59C8-4BB3-A595-903D1F20F89C}"/>
    <cellStyle name="SAPBEXHLevel3X 3 4 5 10" xfId="28664" xr:uid="{1220C0A3-29CE-4BD8-A586-65D60C097565}"/>
    <cellStyle name="SAPBEXHLevel3X 3 4 5 2" xfId="7798" xr:uid="{9D37A8E1-5EE0-4256-A356-38B5C6BE6780}"/>
    <cellStyle name="SAPBEXHLevel3X 3 4 5 2 2" xfId="11012" xr:uid="{FD2C28A1-7AC6-4EDD-84E8-52CE26D219A5}"/>
    <cellStyle name="SAPBEXHLevel3X 3 4 5 2 2 2" xfId="22467" xr:uid="{CA43A458-83FA-4651-BB28-B917790A10E6}"/>
    <cellStyle name="SAPBEXHLevel3X 3 4 5 2 2 3" xfId="34551" xr:uid="{BB51A042-C146-42CA-8088-96B743482562}"/>
    <cellStyle name="SAPBEXHLevel3X 3 4 5 2 3" xfId="12573" xr:uid="{4AA73E6C-C99D-4570-8B53-55CCF795B0F0}"/>
    <cellStyle name="SAPBEXHLevel3X 3 4 5 2 3 2" xfId="24028" xr:uid="{9669EF51-F4B8-418C-8B17-7C9F31AB1376}"/>
    <cellStyle name="SAPBEXHLevel3X 3 4 5 2 3 3" xfId="35481" xr:uid="{0AF67A8C-0B7B-4632-9B5B-5B5185E0948D}"/>
    <cellStyle name="SAPBEXHLevel3X 3 4 5 2 4" xfId="27505" xr:uid="{B3076363-F0C7-4C8C-843B-B1885D810C3F}"/>
    <cellStyle name="SAPBEXHLevel3X 3 4 5 2 4 2" xfId="37740" xr:uid="{C7AF42D4-1A95-479D-928E-3C9724C2ABC2}"/>
    <cellStyle name="SAPBEXHLevel3X 3 4 5 2 5" xfId="19309" xr:uid="{BA40A9B8-50E9-47D9-B669-F511B3E4CBBD}"/>
    <cellStyle name="SAPBEXHLevel3X 3 4 5 2 6" xfId="31423" xr:uid="{1F2DECB7-5A44-4A19-BE80-9B49A7B094AA}"/>
    <cellStyle name="SAPBEXHLevel3X 3 4 5 2 7" xfId="28053" xr:uid="{D450A776-354A-4D64-831A-229099FA18C2}"/>
    <cellStyle name="SAPBEXHLevel3X 3 4 5 3" xfId="6367" xr:uid="{DFB4193A-FB83-455A-8A52-383EF8F76C2C}"/>
    <cellStyle name="SAPBEXHLevel3X 3 4 5 3 2" xfId="9535" xr:uid="{B478B089-D8C7-4C46-A9B1-675C89CAA29E}"/>
    <cellStyle name="SAPBEXHLevel3X 3 4 5 3 2 2" xfId="20990" xr:uid="{C3FDCCC7-E848-48B5-98F5-C25D7F9DEDD2}"/>
    <cellStyle name="SAPBEXHLevel3X 3 4 5 3 2 3" xfId="33075" xr:uid="{DBBBEEC1-2504-434C-917C-4E9AD78B7C62}"/>
    <cellStyle name="SAPBEXHLevel3X 3 4 5 3 3" xfId="4163" xr:uid="{CAABD9A0-6747-4BEE-9B0C-D6915DBF779F}"/>
    <cellStyle name="SAPBEXHLevel3X 3 4 5 3 3 2" xfId="15948" xr:uid="{32C41C21-F042-431A-9008-1F193E5C7665}"/>
    <cellStyle name="SAPBEXHLevel3X 3 4 5 3 3 3" xfId="28993" xr:uid="{D709AE4C-6728-4B3E-96C9-612BCB1EE118}"/>
    <cellStyle name="SAPBEXHLevel3X 3 4 5 3 4" xfId="26319" xr:uid="{5F4876A7-62B9-4486-95E8-8F139658767B}"/>
    <cellStyle name="SAPBEXHLevel3X 3 4 5 3 4 2" xfId="36899" xr:uid="{4F32F32E-B67B-4572-9D7F-644A00AF63F7}"/>
    <cellStyle name="SAPBEXHLevel3X 3 4 5 3 5" xfId="18084" xr:uid="{BC7920FD-CF24-4C52-AB11-889E1FE73173}"/>
    <cellStyle name="SAPBEXHLevel3X 3 4 5 3 6" xfId="30456" xr:uid="{51D84EBE-791A-4480-A544-9DD7E814DE7E}"/>
    <cellStyle name="SAPBEXHLevel3X 3 4 5 3 7" xfId="35403" xr:uid="{DC146D62-BC56-48BA-A2C2-6B5FAD24EF62}"/>
    <cellStyle name="SAPBEXHLevel3X 3 4 5 3 8" xfId="36818" xr:uid="{895C3622-C4FF-4051-9530-4F4B93DE7E50}"/>
    <cellStyle name="SAPBEXHLevel3X 3 4 5 4" xfId="5255" xr:uid="{6FCFD37C-5155-4816-83C7-F1778EF9DC00}"/>
    <cellStyle name="SAPBEXHLevel3X 3 4 5 4 2" xfId="17039" xr:uid="{7652C054-7276-4DA9-A724-0D3C96C3D34D}"/>
    <cellStyle name="SAPBEXHLevel3X 3 4 5 4 3" xfId="29622" xr:uid="{A059E4E4-39AD-4880-9783-AD3DDB2CD5D5}"/>
    <cellStyle name="SAPBEXHLevel3X 3 4 5 5" xfId="8682" xr:uid="{4C042D3F-9D3E-4388-AA47-AA8EEDC660F1}"/>
    <cellStyle name="SAPBEXHLevel3X 3 4 5 5 2" xfId="20137" xr:uid="{AC1C61E1-3B36-4428-A0F3-D5C093FB7933}"/>
    <cellStyle name="SAPBEXHLevel3X 3 4 5 5 3" xfId="32222" xr:uid="{75CF8A48-A6FE-466A-BF12-12AB8C2AA3D8}"/>
    <cellStyle name="SAPBEXHLevel3X 3 4 5 6" xfId="8099" xr:uid="{ADC2A0D8-883F-46CF-A210-14B860104E3F}"/>
    <cellStyle name="SAPBEXHLevel3X 3 4 5 6 2" xfId="19554" xr:uid="{6998CF3B-9B5A-49FF-9BFC-738D0A7140DA}"/>
    <cellStyle name="SAPBEXHLevel3X 3 4 5 6 3" xfId="31639" xr:uid="{D009B7D0-3764-42CF-A3AA-15B330E0DC74}"/>
    <cellStyle name="SAPBEXHLevel3X 3 4 5 7" xfId="25314" xr:uid="{7EB8979E-0067-4783-85FA-227C14AB6215}"/>
    <cellStyle name="SAPBEXHLevel3X 3 4 5 7 2" xfId="36160" xr:uid="{EE9F4DFA-813D-436C-8F53-ADE9B56198AB}"/>
    <cellStyle name="SAPBEXHLevel3X 3 4 5 8" xfId="15156" xr:uid="{13D111E4-7C49-436C-ACFE-7C3DC48C7E66}"/>
    <cellStyle name="SAPBEXHLevel3X 3 4 5 9" xfId="28539" xr:uid="{D3F798C7-B1C5-4FC5-991F-29D368902619}"/>
    <cellStyle name="SAPBEXHLevel3X 3 4 6" xfId="6106" xr:uid="{8B0C07D5-A411-4751-810A-070F220CBC24}"/>
    <cellStyle name="SAPBEXHLevel3X 3 4 6 2" xfId="7537" xr:uid="{28287F0C-0E7D-4B6F-B9F4-0479B8FF1797}"/>
    <cellStyle name="SAPBEXHLevel3X 3 4 6 2 2" xfId="10848" xr:uid="{7B806868-CAB9-4685-AFBE-8014BE807AA3}"/>
    <cellStyle name="SAPBEXHLevel3X 3 4 6 2 2 2" xfId="22303" xr:uid="{BD04810C-B9F1-4F31-9346-EE55BF978671}"/>
    <cellStyle name="SAPBEXHLevel3X 3 4 6 2 2 3" xfId="34387" xr:uid="{19E0D01B-073F-4B2D-8428-F45906782A9A}"/>
    <cellStyle name="SAPBEXHLevel3X 3 4 6 2 3" xfId="12321" xr:uid="{C9BEEBF3-6F80-4E99-A4B0-47DE72E79AEB}"/>
    <cellStyle name="SAPBEXHLevel3X 3 4 6 2 3 2" xfId="23776" xr:uid="{7DF20650-EF65-4E39-9C15-E198DAA98F27}"/>
    <cellStyle name="SAPBEXHLevel3X 3 4 6 2 3 3" xfId="35291" xr:uid="{8446599A-F0B0-4B2F-9A42-75F26DDB62DF}"/>
    <cellStyle name="SAPBEXHLevel3X 3 4 6 2 4" xfId="27253" xr:uid="{0376EE9F-B8A2-4204-B26E-649518D95381}"/>
    <cellStyle name="SAPBEXHLevel3X 3 4 6 2 4 2" xfId="37552" xr:uid="{933D3622-59CC-4A02-BFE7-7FC0A0D588E1}"/>
    <cellStyle name="SAPBEXHLevel3X 3 4 6 2 5" xfId="19055" xr:uid="{E59EBAA5-7AA7-497B-A6DA-207909D7DFA5}"/>
    <cellStyle name="SAPBEXHLevel3X 3 4 6 2 6" xfId="31224" xr:uid="{703B9B40-C0B4-428D-9F72-BECCDF77B1D8}"/>
    <cellStyle name="SAPBEXHLevel3X 3 4 6 2 7" xfId="28113" xr:uid="{C66251F0-AD61-497D-87C3-FED71CE3342A}"/>
    <cellStyle name="SAPBEXHLevel3X 3 4 6 3" xfId="9322" xr:uid="{67A8361D-2DFC-459E-9A64-97303795F373}"/>
    <cellStyle name="SAPBEXHLevel3X 3 4 6 3 2" xfId="20777" xr:uid="{FD290EE9-A613-412D-B928-FE896765EFDF}"/>
    <cellStyle name="SAPBEXHLevel3X 3 4 6 3 3" xfId="32862" xr:uid="{94C00F57-9E05-4E98-BEDB-8962C4E14D9E}"/>
    <cellStyle name="SAPBEXHLevel3X 3 4 6 4" xfId="8023" xr:uid="{BB09E929-C77B-475F-98B4-9BDC34EEC0E3}"/>
    <cellStyle name="SAPBEXHLevel3X 3 4 6 4 2" xfId="19478" xr:uid="{148DD34E-BB87-4533-89BD-E858F09C64C0}"/>
    <cellStyle name="SAPBEXHLevel3X 3 4 6 4 3" xfId="31563" xr:uid="{9ECD72C6-846D-41E3-89F6-930836AC09DA}"/>
    <cellStyle name="SAPBEXHLevel3X 3 4 6 5" xfId="26067" xr:uid="{98E9455C-0388-4235-8C2A-DFDA0BF5D757}"/>
    <cellStyle name="SAPBEXHLevel3X 3 4 6 5 2" xfId="36710" xr:uid="{A16169EA-FDFF-4B0E-9734-C61C6088599C}"/>
    <cellStyle name="SAPBEXHLevel3X 3 4 6 6" xfId="17828" xr:uid="{9E279B8E-CA84-49D9-B735-50E891D10BB4}"/>
    <cellStyle name="SAPBEXHLevel3X 3 4 6 7" xfId="30254" xr:uid="{F3DE1745-1A7F-4E61-96F9-38EADE4BCC2B}"/>
    <cellStyle name="SAPBEXHLevel3X 3 4 6 8" xfId="37762" xr:uid="{6B97299F-09E7-4476-BF33-7F06FE4CCD2F}"/>
    <cellStyle name="SAPBEXHLevel3X 3 4 7" xfId="6755" xr:uid="{CC5CDBD7-B3C5-4EE2-87A2-D5D309ED15F0}"/>
    <cellStyle name="SAPBEXHLevel3X 3 4 7 2" xfId="10469" xr:uid="{4E2111F9-544C-46BA-8A45-0B88BA20DF58}"/>
    <cellStyle name="SAPBEXHLevel3X 3 4 7 2 2" xfId="21924" xr:uid="{77486355-F632-4A57-86C0-66F0FACF8309}"/>
    <cellStyle name="SAPBEXHLevel3X 3 4 7 2 3" xfId="34008" xr:uid="{2F0BC896-08B7-4AD9-AAC3-FD14F6FA26C5}"/>
    <cellStyle name="SAPBEXHLevel3X 3 4 7 3" xfId="11650" xr:uid="{18B3C72B-9BC1-4C56-B61E-5EF80E0AD3D5}"/>
    <cellStyle name="SAPBEXHLevel3X 3 4 7 3 2" xfId="23105" xr:uid="{95514623-405E-4A3D-8183-9E04AE6EC928}"/>
    <cellStyle name="SAPBEXHLevel3X 3 4 7 3 3" xfId="34835" xr:uid="{F6BA1EE5-A107-4758-B011-C00E7D11ED3D}"/>
    <cellStyle name="SAPBEXHLevel3X 3 4 7 4" xfId="26515" xr:uid="{394F02FD-64B3-4779-A559-A3BC82DC664B}"/>
    <cellStyle name="SAPBEXHLevel3X 3 4 7 4 2" xfId="37025" xr:uid="{A06DE51F-6832-4CEF-85DC-BC9574B382C1}"/>
    <cellStyle name="SAPBEXHLevel3X 3 4 7 5" xfId="18342" xr:uid="{A48DF57B-7995-4B23-8D53-A4CE4B13531F}"/>
    <cellStyle name="SAPBEXHLevel3X 3 4 7 6" xfId="30673" xr:uid="{7D90A5E8-F20E-4CFD-9EDB-AD19B6609519}"/>
    <cellStyle name="SAPBEXHLevel3X 3 4 7 7" xfId="29185" xr:uid="{A2257582-BE85-48AA-8007-175B711393B0}"/>
    <cellStyle name="SAPBEXHLevel3X 3 4 8" xfId="5539" xr:uid="{C32C8FAA-7951-425C-8014-2EDA9EE95F9C}"/>
    <cellStyle name="SAPBEXHLevel3X 3 4 8 2" xfId="8870" xr:uid="{0B20C771-46C8-45DC-A5C5-E5D98BFC3C97}"/>
    <cellStyle name="SAPBEXHLevel3X 3 4 8 2 2" xfId="20325" xr:uid="{39053FDA-F235-4DDC-AAFF-7578B43336DA}"/>
    <cellStyle name="SAPBEXHLevel3X 3 4 8 2 3" xfId="32410" xr:uid="{F0DCE69B-B7BE-4BB0-A5D6-A67C505FAAB5}"/>
    <cellStyle name="SAPBEXHLevel3X 3 4 8 3" xfId="9429" xr:uid="{C5821DDE-0F24-4D30-BF5D-5B2C13DDBA63}"/>
    <cellStyle name="SAPBEXHLevel3X 3 4 8 3 2" xfId="20884" xr:uid="{177104D2-0FC5-4B2B-8B84-FB2045CD292C}"/>
    <cellStyle name="SAPBEXHLevel3X 3 4 8 3 3" xfId="32969" xr:uid="{B0128D76-F0FA-4971-B87F-8E0E7BD93D74}"/>
    <cellStyle name="SAPBEXHLevel3X 3 4 8 4" xfId="25598" xr:uid="{065F00A4-4D31-47D8-9190-63D1BAE24114}"/>
    <cellStyle name="SAPBEXHLevel3X 3 4 8 4 2" xfId="36383" xr:uid="{508791D6-61FB-44E8-9A54-F94A6939AA0B}"/>
    <cellStyle name="SAPBEXHLevel3X 3 4 8 5" xfId="17323" xr:uid="{6F8041B4-6B2F-495F-9F13-6159255BCFFB}"/>
    <cellStyle name="SAPBEXHLevel3X 3 4 8 6" xfId="29839" xr:uid="{132B5C71-2994-48E3-9777-0241EE61E8C3}"/>
    <cellStyle name="SAPBEXHLevel3X 3 4 8 7" xfId="35756" xr:uid="{DA8D4865-8B1F-4187-AC62-42BFC8B7BC5E}"/>
    <cellStyle name="SAPBEXHLevel3X 3 4 8 8" xfId="35562" xr:uid="{22F6E395-31CE-429A-A50C-0A699A43959F}"/>
    <cellStyle name="SAPBEXHLevel3X 3 4 9" xfId="4259" xr:uid="{10ABF306-6637-46B1-ADF4-7D4ECB9E6C1A}"/>
    <cellStyle name="SAPBEXHLevel3X 3 4 9 2" xfId="16044" xr:uid="{E3269C6C-F0F9-46CB-9483-2B5B27F5DB66}"/>
    <cellStyle name="SAPBEXHLevel3X 3 4 9 3" xfId="29089" xr:uid="{993166DB-221A-4C7A-8033-62552437DEB7}"/>
    <cellStyle name="SAPBEXHLevel3X 3 5" xfId="2328" xr:uid="{74519165-0ED4-4964-95A5-4A047E76AB7A}"/>
    <cellStyle name="SAPBEXHLevel3X 3 5 10" xfId="4023" xr:uid="{E4083267-CAA0-4EBD-9C1A-CE0041DCDF9E}"/>
    <cellStyle name="SAPBEXHLevel3X 3 5 10 2" xfId="15809" xr:uid="{70D46F3E-3869-4C7E-A371-25F9A7A3EC4E}"/>
    <cellStyle name="SAPBEXHLevel3X 3 5 10 3" xfId="28854" xr:uid="{0F726EA6-46C8-4BE7-850F-FC9C474B26BC}"/>
    <cellStyle name="SAPBEXHLevel3X 3 5 11" xfId="24343" xr:uid="{08C27100-99AC-4B1A-893D-57345F42F49D}"/>
    <cellStyle name="SAPBEXHLevel3X 3 5 11 2" xfId="35648" xr:uid="{D3199802-0B66-4749-826B-DBCB089A97A6}"/>
    <cellStyle name="SAPBEXHLevel3X 3 5 12" xfId="14158" xr:uid="{6E5E651A-C35C-47A9-B98D-8305C4195379}"/>
    <cellStyle name="SAPBEXHLevel3X 3 5 13" xfId="28021" xr:uid="{6D85FF84-D078-4616-8CEC-C51952503E99}"/>
    <cellStyle name="SAPBEXHLevel3X 3 5 2" xfId="2905" xr:uid="{76185BA1-352F-4D61-8A19-CBFB08FBBF57}"/>
    <cellStyle name="SAPBEXHLevel3X 3 5 2 10" xfId="29162" xr:uid="{AFB5C0E9-32BA-4DC2-983E-CE6EE3429F33}"/>
    <cellStyle name="SAPBEXHLevel3X 3 5 2 2" xfId="7247" xr:uid="{8F3ADFE8-997B-4D75-BB9A-45B6DFD7897A}"/>
    <cellStyle name="SAPBEXHLevel3X 3 5 2 2 2" xfId="10650" xr:uid="{9F364B1A-702B-4123-96C2-6C44970BDC75}"/>
    <cellStyle name="SAPBEXHLevel3X 3 5 2 2 2 2" xfId="22105" xr:uid="{09824918-430A-41C6-BABC-40C6B1B69854}"/>
    <cellStyle name="SAPBEXHLevel3X 3 5 2 2 2 3" xfId="34189" xr:uid="{A34A22B2-A0DF-4124-9209-53EFD81429B4}"/>
    <cellStyle name="SAPBEXHLevel3X 3 5 2 2 3" xfId="12046" xr:uid="{84A04AF3-63C3-4D9E-952A-7E7830DAD586}"/>
    <cellStyle name="SAPBEXHLevel3X 3 5 2 2 3 2" xfId="23501" xr:uid="{6ED9F85E-32D6-4A0B-9B33-A9FD78D4E300}"/>
    <cellStyle name="SAPBEXHLevel3X 3 5 2 2 3 3" xfId="35087" xr:uid="{3166BC0E-51DA-42AC-80F3-46E9B7848605}"/>
    <cellStyle name="SAPBEXHLevel3X 3 5 2 2 4" xfId="26963" xr:uid="{57E9C3B5-BDA3-4134-88DB-DDCE32DFDB1E}"/>
    <cellStyle name="SAPBEXHLevel3X 3 5 2 2 4 2" xfId="37334" xr:uid="{52E5B8A0-5788-4134-B32A-B2C6E82B2DB7}"/>
    <cellStyle name="SAPBEXHLevel3X 3 5 2 2 5" xfId="18775" xr:uid="{4BCF0FA9-C7F1-4B1F-99D9-BFA32F1DEEFA}"/>
    <cellStyle name="SAPBEXHLevel3X 3 5 2 2 6" xfId="31006" xr:uid="{35B848A7-1AE6-4310-944E-EFF9EF7A8AA9}"/>
    <cellStyle name="SAPBEXHLevel3X 3 5 2 2 7" xfId="37193" xr:uid="{8F2190A7-BA22-402C-995B-8F30E83D95E8}"/>
    <cellStyle name="SAPBEXHLevel3X 3 5 2 3" xfId="5814" xr:uid="{96A83BD3-BE06-44DF-BAF9-2EA6270058EB}"/>
    <cellStyle name="SAPBEXHLevel3X 3 5 2 3 2" xfId="9076" xr:uid="{E3393F2E-1E43-4115-9572-E516E0A71FCC}"/>
    <cellStyle name="SAPBEXHLevel3X 3 5 2 3 2 2" xfId="20531" xr:uid="{E61C4EF0-C838-453F-8785-EA572E3E5972}"/>
    <cellStyle name="SAPBEXHLevel3X 3 5 2 3 2 3" xfId="32616" xr:uid="{9C2E0C9C-D8B0-42E5-99BC-5F74CD171A69}"/>
    <cellStyle name="SAPBEXHLevel3X 3 5 2 3 3" xfId="9438" xr:uid="{A45B98CB-047B-4442-8A99-22B1007C19C6}"/>
    <cellStyle name="SAPBEXHLevel3X 3 5 2 3 3 2" xfId="20893" xr:uid="{A0276E2E-FEBA-42F3-A33C-DE79A962FE8D}"/>
    <cellStyle name="SAPBEXHLevel3X 3 5 2 3 3 3" xfId="32978" xr:uid="{26413BBB-3312-4FF6-BAC0-A6716FE236A4}"/>
    <cellStyle name="SAPBEXHLevel3X 3 5 2 3 4" xfId="25792" xr:uid="{C01196EA-4E4E-4386-BAA5-9CF83A8B52BA}"/>
    <cellStyle name="SAPBEXHLevel3X 3 5 2 3 4 2" xfId="36508" xr:uid="{266238CC-CA1F-4A5A-9E1B-1045832F2021}"/>
    <cellStyle name="SAPBEXHLevel3X 3 5 2 3 5" xfId="17549" xr:uid="{AF95907C-6CDC-4A2A-A248-7D3628B069D2}"/>
    <cellStyle name="SAPBEXHLevel3X 3 5 2 3 6" xfId="30034" xr:uid="{86ED5E96-9B4C-4F84-9602-1296FEC3EF0F}"/>
    <cellStyle name="SAPBEXHLevel3X 3 5 2 3 7" xfId="14047" xr:uid="{17C7457C-D259-42FA-8052-46EB7022575F}"/>
    <cellStyle name="SAPBEXHLevel3X 3 5 2 3 8" xfId="29183" xr:uid="{25577502-7BA1-4A48-9C34-85765CE2A503}"/>
    <cellStyle name="SAPBEXHLevel3X 3 5 2 4" xfId="4798" xr:uid="{59252BDC-1691-4F93-8838-7896D1A1118A}"/>
    <cellStyle name="SAPBEXHLevel3X 3 5 2 4 2" xfId="16582" xr:uid="{B8FFA1A8-1E43-4525-90EA-DCC1BE67073B}"/>
    <cellStyle name="SAPBEXHLevel3X 3 5 2 4 3" xfId="29289" xr:uid="{53CE3741-549B-4C2F-85CD-BA38129600F5}"/>
    <cellStyle name="SAPBEXHLevel3X 3 5 2 5" xfId="8302" xr:uid="{8F562F7D-DFA6-4C08-9362-A71E0F649D4B}"/>
    <cellStyle name="SAPBEXHLevel3X 3 5 2 5 2" xfId="19757" xr:uid="{1F96CCBF-4504-4ADD-8D54-2B96274EBB53}"/>
    <cellStyle name="SAPBEXHLevel3X 3 5 2 5 3" xfId="31842" xr:uid="{511AD677-4DB8-4605-82CB-99200F31DC9B}"/>
    <cellStyle name="SAPBEXHLevel3X 3 5 2 6" xfId="8209" xr:uid="{29D5C7BC-7BE2-4011-A090-B250E17BDAFC}"/>
    <cellStyle name="SAPBEXHLevel3X 3 5 2 6 2" xfId="19664" xr:uid="{F2CCD339-3995-4F15-8739-7AE773D1D8CF}"/>
    <cellStyle name="SAPBEXHLevel3X 3 5 2 6 3" xfId="31749" xr:uid="{AD4ECFA0-1ABF-4D56-8F04-4A455368E71C}"/>
    <cellStyle name="SAPBEXHLevel3X 3 5 2 7" xfId="24857" xr:uid="{E992B201-5622-40BB-A1B5-0B72469E94CF}"/>
    <cellStyle name="SAPBEXHLevel3X 3 5 2 7 2" xfId="35827" xr:uid="{84266CCD-6C90-4AD1-91BB-90B666D06917}"/>
    <cellStyle name="SAPBEXHLevel3X 3 5 2 8" xfId="14698" xr:uid="{B643C054-B4D9-4056-AA7E-D9D82682588F}"/>
    <cellStyle name="SAPBEXHLevel3X 3 5 2 9" xfId="28211" xr:uid="{7AF0F579-6D45-4CDD-A2DC-D960E386E76E}"/>
    <cellStyle name="SAPBEXHLevel3X 3 5 3" xfId="3192" xr:uid="{CC222BF4-B650-4030-95D3-62DE3B8F8CE2}"/>
    <cellStyle name="SAPBEXHLevel3X 3 5 3 10" xfId="30708" xr:uid="{A1EBF412-512E-4971-99CD-A9CD3BBC538A}"/>
    <cellStyle name="SAPBEXHLevel3X 3 5 3 2" xfId="7358" xr:uid="{20299879-298E-4093-B7ED-9868AB32989E}"/>
    <cellStyle name="SAPBEXHLevel3X 3 5 3 2 2" xfId="10758" xr:uid="{9218F06F-6372-4971-AE2B-71F042335638}"/>
    <cellStyle name="SAPBEXHLevel3X 3 5 3 2 2 2" xfId="22213" xr:uid="{7F17012E-9CA8-498C-8951-9CA0106A38FD}"/>
    <cellStyle name="SAPBEXHLevel3X 3 5 3 2 2 3" xfId="34297" xr:uid="{E47D6B18-64D9-4B3F-992D-FC2988675977}"/>
    <cellStyle name="SAPBEXHLevel3X 3 5 3 2 3" xfId="12142" xr:uid="{F09AA639-2A64-4C1F-B6DC-30554D7C6D23}"/>
    <cellStyle name="SAPBEXHLevel3X 3 5 3 2 3 2" xfId="23597" xr:uid="{1539E09E-7313-4084-9E8B-B39B82445BB7}"/>
    <cellStyle name="SAPBEXHLevel3X 3 5 3 2 3 3" xfId="35181" xr:uid="{1F45E695-0FE7-4116-8BBE-998FF848C2DA}"/>
    <cellStyle name="SAPBEXHLevel3X 3 5 3 2 4" xfId="27074" xr:uid="{5A6C29DA-5AA4-4917-ACCB-C7B8C99B141B}"/>
    <cellStyle name="SAPBEXHLevel3X 3 5 3 2 4 2" xfId="37443" xr:uid="{FB9C84DF-9650-4D01-82F4-A9F8BC60675D}"/>
    <cellStyle name="SAPBEXHLevel3X 3 5 3 2 5" xfId="18876" xr:uid="{BB076915-747E-4E24-9248-9104E527B6C4}"/>
    <cellStyle name="SAPBEXHLevel3X 3 5 3 2 6" xfId="31115" xr:uid="{7C8ED121-1A52-4CB9-99C2-5A799E6315D7}"/>
    <cellStyle name="SAPBEXHLevel3X 3 5 3 2 7" xfId="18174" xr:uid="{41CC4BCC-4A44-4EEA-A1BD-7C98630CE76B}"/>
    <cellStyle name="SAPBEXHLevel3X 3 5 3 3" xfId="5926" xr:uid="{DE8282B8-2DC9-4D13-BD3F-7F608A5C8A17}"/>
    <cellStyle name="SAPBEXHLevel3X 3 5 3 3 2" xfId="9186" xr:uid="{F1C2A6BC-F21A-4548-86FE-FB4B43EC4B3A}"/>
    <cellStyle name="SAPBEXHLevel3X 3 5 3 3 2 2" xfId="20641" xr:uid="{4BCC6779-AB8B-446D-B1B1-08BD76B68828}"/>
    <cellStyle name="SAPBEXHLevel3X 3 5 3 3 2 3" xfId="32726" xr:uid="{3B046C06-DF08-4B2B-A7C5-F26450282C9B}"/>
    <cellStyle name="SAPBEXHLevel3X 3 5 3 3 3" xfId="4103" xr:uid="{D91816F2-C99C-4E5B-AEAD-730EDBE19E6A}"/>
    <cellStyle name="SAPBEXHLevel3X 3 5 3 3 3 2" xfId="15888" xr:uid="{BFAF0DE4-79C0-4D08-AF2B-51A057FFED23}"/>
    <cellStyle name="SAPBEXHLevel3X 3 5 3 3 3 3" xfId="28933" xr:uid="{495CBC56-A3A9-413C-B46C-BB2ECC70220D}"/>
    <cellStyle name="SAPBEXHLevel3X 3 5 3 3 4" xfId="25888" xr:uid="{58674F83-3127-422B-85BC-991AF403910E}"/>
    <cellStyle name="SAPBEXHLevel3X 3 5 3 3 4 2" xfId="36603" xr:uid="{CBB427F2-4E17-4A90-8929-211E0E6186F1}"/>
    <cellStyle name="SAPBEXHLevel3X 3 5 3 3 5" xfId="17649" xr:uid="{246EA4B8-F2B6-411E-859C-D694F8C4F2DB}"/>
    <cellStyle name="SAPBEXHLevel3X 3 5 3 3 6" xfId="30144" xr:uid="{1A3A9B4D-CE19-4034-94A0-904A89115B4E}"/>
    <cellStyle name="SAPBEXHLevel3X 3 5 3 3 7" xfId="28070" xr:uid="{E61C6A42-2444-4600-A43A-1E4CF8866169}"/>
    <cellStyle name="SAPBEXHLevel3X 3 5 3 3 8" xfId="13879" xr:uid="{D9265972-F36B-4A89-AA97-BDB8DBFD0560}"/>
    <cellStyle name="SAPBEXHLevel3X 3 5 3 4" xfId="5085" xr:uid="{6387B40F-4E4C-4576-9E8D-642447DC8DBC}"/>
    <cellStyle name="SAPBEXHLevel3X 3 5 3 4 2" xfId="16869" xr:uid="{91BAED75-90EC-4ADA-A05E-C4D940D2E9F8}"/>
    <cellStyle name="SAPBEXHLevel3X 3 5 3 4 3" xfId="29517" xr:uid="{43D06AB5-CD30-45B7-B217-AF9348DE66DB}"/>
    <cellStyle name="SAPBEXHLevel3X 3 5 3 5" xfId="8550" xr:uid="{A97DFAE4-58B1-4D91-9789-5FCA7EB2E62D}"/>
    <cellStyle name="SAPBEXHLevel3X 3 5 3 5 2" xfId="20005" xr:uid="{4856A4F9-BDA8-41E1-B2FD-B95867A2B651}"/>
    <cellStyle name="SAPBEXHLevel3X 3 5 3 5 3" xfId="32090" xr:uid="{669B7C61-60AA-4D04-B0C4-806494ED6643}"/>
    <cellStyle name="SAPBEXHLevel3X 3 5 3 6" xfId="8103" xr:uid="{034E9E8D-4679-4A3E-B72F-722EC8D78BBE}"/>
    <cellStyle name="SAPBEXHLevel3X 3 5 3 6 2" xfId="19558" xr:uid="{FF6DF7E1-367A-47F3-B26C-389413423877}"/>
    <cellStyle name="SAPBEXHLevel3X 3 5 3 6 3" xfId="31643" xr:uid="{DC2CFAC6-365D-4A53-8E3E-AB072672FB75}"/>
    <cellStyle name="SAPBEXHLevel3X 3 5 3 7" xfId="25144" xr:uid="{6191E34F-031E-4BB3-BADB-492152EE1C96}"/>
    <cellStyle name="SAPBEXHLevel3X 3 5 3 7 2" xfId="36056" xr:uid="{C598A692-C354-4069-97DE-35D1660C438D}"/>
    <cellStyle name="SAPBEXHLevel3X 3 5 3 8" xfId="14985" xr:uid="{DD46A7BB-46AD-46C5-8240-A1E69F0A07C4}"/>
    <cellStyle name="SAPBEXHLevel3X 3 5 3 9" xfId="28433" xr:uid="{641BAE8F-9873-46A7-801E-88D84EC8C3DE}"/>
    <cellStyle name="SAPBEXHLevel3X 3 5 4" xfId="3416" xr:uid="{ACDCDE46-E92B-4EBD-948C-D0AA358DE258}"/>
    <cellStyle name="SAPBEXHLevel3X 3 5 4 10" xfId="27871" xr:uid="{EEE3DC41-7AE5-486B-BA7E-77FD715F0C1F}"/>
    <cellStyle name="SAPBEXHLevel3X 3 5 4 2" xfId="7615" xr:uid="{6EFE74CC-CB69-466D-A087-D5090B18D165}"/>
    <cellStyle name="SAPBEXHLevel3X 3 5 4 2 2" xfId="10926" xr:uid="{486F573A-D7CE-44FC-BF9E-0EDC57479BD0}"/>
    <cellStyle name="SAPBEXHLevel3X 3 5 4 2 2 2" xfId="22381" xr:uid="{67886C90-ED52-440E-9586-06E850C7E10E}"/>
    <cellStyle name="SAPBEXHLevel3X 3 5 4 2 2 3" xfId="34465" xr:uid="{8F2A74E5-F1E0-4709-A4DD-4D9AD9A49F84}"/>
    <cellStyle name="SAPBEXHLevel3X 3 5 4 2 3" xfId="12399" xr:uid="{43B64429-E970-49A4-8544-B0D66C69EE09}"/>
    <cellStyle name="SAPBEXHLevel3X 3 5 4 2 3 2" xfId="23854" xr:uid="{9282BFD7-476A-4298-88F4-2436C8495417}"/>
    <cellStyle name="SAPBEXHLevel3X 3 5 4 2 3 3" xfId="35369" xr:uid="{954F29F1-7E05-4B74-8A6B-2FFB88CA14EC}"/>
    <cellStyle name="SAPBEXHLevel3X 3 5 4 2 4" xfId="27331" xr:uid="{DEE5196A-4A3A-4EEF-8A11-97142A2AB846}"/>
    <cellStyle name="SAPBEXHLevel3X 3 5 4 2 4 2" xfId="37630" xr:uid="{3338B9F9-1E87-4420-A5CC-CF34A18BE594}"/>
    <cellStyle name="SAPBEXHLevel3X 3 5 4 2 5" xfId="19133" xr:uid="{6430B138-4CFD-45DB-A231-B8B88902E5FD}"/>
    <cellStyle name="SAPBEXHLevel3X 3 5 4 2 6" xfId="31302" xr:uid="{D2544B24-4B7C-4D82-85F8-B3E41E721D67}"/>
    <cellStyle name="SAPBEXHLevel3X 3 5 4 2 7" xfId="34775" xr:uid="{981F6E76-8A6C-4975-A20B-33DAC7C5B582}"/>
    <cellStyle name="SAPBEXHLevel3X 3 5 4 3" xfId="6184" xr:uid="{AD12EA71-DA40-447E-A030-0E3546D3F91B}"/>
    <cellStyle name="SAPBEXHLevel3X 3 5 4 3 2" xfId="9400" xr:uid="{AAB655EE-21E1-4BAC-99D2-54BCDD13A90D}"/>
    <cellStyle name="SAPBEXHLevel3X 3 5 4 3 2 2" xfId="20855" xr:uid="{75E8E550-A6FF-4A6D-84B8-57BAB139E966}"/>
    <cellStyle name="SAPBEXHLevel3X 3 5 4 3 2 3" xfId="32940" xr:uid="{CA6D7851-1227-4783-AC02-4C68EC285008}"/>
    <cellStyle name="SAPBEXHLevel3X 3 5 4 3 3" xfId="8068" xr:uid="{20B7DCC6-52A5-4B38-A2FF-13978EBDD348}"/>
    <cellStyle name="SAPBEXHLevel3X 3 5 4 3 3 2" xfId="19523" xr:uid="{6081254C-E508-496B-82C3-9933D5760E74}"/>
    <cellStyle name="SAPBEXHLevel3X 3 5 4 3 3 3" xfId="31608" xr:uid="{BA8DCE0E-4877-4394-80FE-51554D8610F7}"/>
    <cellStyle name="SAPBEXHLevel3X 3 5 4 3 4" xfId="26145" xr:uid="{08F9722A-89ED-40DC-A4D2-201F493641E9}"/>
    <cellStyle name="SAPBEXHLevel3X 3 5 4 3 4 2" xfId="36788" xr:uid="{F9B1D640-22AE-4FAC-AC8A-BFDF9BED92D9}"/>
    <cellStyle name="SAPBEXHLevel3X 3 5 4 3 5" xfId="17906" xr:uid="{B29583A6-54E8-4500-AF62-5FBEB7B8C1C1}"/>
    <cellStyle name="SAPBEXHLevel3X 3 5 4 3 6" xfId="30332" xr:uid="{F3DF1EAA-A5A3-42B5-9370-C682FAB3BBED}"/>
    <cellStyle name="SAPBEXHLevel3X 3 5 4 3 7" xfId="34686" xr:uid="{E566DD98-A785-49C2-86C7-D5967FED3622}"/>
    <cellStyle name="SAPBEXHLevel3X 3 5 4 3 8" xfId="13693" xr:uid="{235C1E5D-43EC-4A61-8EF1-26153F49F6C5}"/>
    <cellStyle name="SAPBEXHLevel3X 3 5 4 4" xfId="5306" xr:uid="{8A574C32-7514-447D-A90A-213A808008A1}"/>
    <cellStyle name="SAPBEXHLevel3X 3 5 4 4 2" xfId="17090" xr:uid="{ACE215A5-BB8B-4ED4-9922-D00990F0CED9}"/>
    <cellStyle name="SAPBEXHLevel3X 3 5 4 4 3" xfId="29673" xr:uid="{D580ED8A-D969-4E79-813F-BD7CFAD123F0}"/>
    <cellStyle name="SAPBEXHLevel3X 3 5 4 5" xfId="8733" xr:uid="{E87856DE-551B-483D-8F32-1207C54A6A59}"/>
    <cellStyle name="SAPBEXHLevel3X 3 5 4 5 2" xfId="20188" xr:uid="{C055E460-11AE-4F92-9261-6F13B6A0431A}"/>
    <cellStyle name="SAPBEXHLevel3X 3 5 4 5 3" xfId="32273" xr:uid="{A9056DF9-9DB5-4D7F-B304-7B100F9DF8CB}"/>
    <cellStyle name="SAPBEXHLevel3X 3 5 4 6" xfId="8096" xr:uid="{9569A2A4-096A-4FF9-A9DE-E80A73EDBF43}"/>
    <cellStyle name="SAPBEXHLevel3X 3 5 4 6 2" xfId="19551" xr:uid="{00C7BA87-757C-47F4-945B-61AE3B645E50}"/>
    <cellStyle name="SAPBEXHLevel3X 3 5 4 6 3" xfId="31636" xr:uid="{673127B5-1B9A-4A3F-9ADA-81BEB4A4B778}"/>
    <cellStyle name="SAPBEXHLevel3X 3 5 4 7" xfId="25365" xr:uid="{D91415BA-7D3F-4FA3-AB03-2C8300267D71}"/>
    <cellStyle name="SAPBEXHLevel3X 3 5 4 7 2" xfId="36211" xr:uid="{C5F9B926-9D04-433B-BC78-136627CE3539}"/>
    <cellStyle name="SAPBEXHLevel3X 3 5 4 8" xfId="15207" xr:uid="{99CCF966-AB00-4EEF-A930-5486E5F4D36E}"/>
    <cellStyle name="SAPBEXHLevel3X 3 5 4 9" xfId="28590" xr:uid="{2E54EBD6-8923-4F60-B16B-72EB36A33A5B}"/>
    <cellStyle name="SAPBEXHLevel3X 3 5 5" xfId="3138" xr:uid="{0D0DD466-004E-4786-ADB5-C6A52D174DD3}"/>
    <cellStyle name="SAPBEXHLevel3X 3 5 5 10" xfId="30736" xr:uid="{17CF012E-BAC8-4F90-B156-4C136FD81989}"/>
    <cellStyle name="SAPBEXHLevel3X 3 5 5 2" xfId="7799" xr:uid="{BE28EAF6-A638-451B-8523-74E73D5614F3}"/>
    <cellStyle name="SAPBEXHLevel3X 3 5 5 2 2" xfId="11013" xr:uid="{CB16889F-AB60-4B8D-9EA1-7AA1A7D8D87F}"/>
    <cellStyle name="SAPBEXHLevel3X 3 5 5 2 2 2" xfId="22468" xr:uid="{92469D95-A3E4-4AC9-BC0E-2DA667449AB7}"/>
    <cellStyle name="SAPBEXHLevel3X 3 5 5 2 2 3" xfId="34552" xr:uid="{56857FD3-A8B3-45BF-9187-51544F01690D}"/>
    <cellStyle name="SAPBEXHLevel3X 3 5 5 2 3" xfId="12574" xr:uid="{21A56B7F-5EB7-48D1-A410-2A9AC3F1669D}"/>
    <cellStyle name="SAPBEXHLevel3X 3 5 5 2 3 2" xfId="24029" xr:uid="{AF5F950B-0EEC-453B-AD56-31A778D789E8}"/>
    <cellStyle name="SAPBEXHLevel3X 3 5 5 2 3 3" xfId="35482" xr:uid="{13818201-CAA7-4F91-9D20-B434A66D7F2E}"/>
    <cellStyle name="SAPBEXHLevel3X 3 5 5 2 4" xfId="27506" xr:uid="{2124AD8C-A7C5-47F3-A465-AED39518329E}"/>
    <cellStyle name="SAPBEXHLevel3X 3 5 5 2 4 2" xfId="37741" xr:uid="{57735E1A-5BEF-4F90-91EC-F90D1776378F}"/>
    <cellStyle name="SAPBEXHLevel3X 3 5 5 2 5" xfId="19310" xr:uid="{094C1004-2CC0-4BF6-94AA-B592753FE6D5}"/>
    <cellStyle name="SAPBEXHLevel3X 3 5 5 2 6" xfId="31424" xr:uid="{DF63D7B8-4264-468F-802B-86113D841727}"/>
    <cellStyle name="SAPBEXHLevel3X 3 5 5 2 7" xfId="13890" xr:uid="{D7319319-A020-4563-B6A2-0CBECA619659}"/>
    <cellStyle name="SAPBEXHLevel3X 3 5 5 3" xfId="6368" xr:uid="{CA6BCF7C-6999-449B-A0BF-F85DC782C431}"/>
    <cellStyle name="SAPBEXHLevel3X 3 5 5 3 2" xfId="9536" xr:uid="{8099084C-185D-4FCB-B89C-A940C66526B5}"/>
    <cellStyle name="SAPBEXHLevel3X 3 5 5 3 2 2" xfId="20991" xr:uid="{3091B8F8-A910-4F88-ABA2-2689BE24887C}"/>
    <cellStyle name="SAPBEXHLevel3X 3 5 5 3 2 3" xfId="33076" xr:uid="{284494D6-3B71-4330-A46F-61943AA3A378}"/>
    <cellStyle name="SAPBEXHLevel3X 3 5 5 3 3" xfId="4164" xr:uid="{179090C1-EF84-4C41-A57F-34A81365FB5B}"/>
    <cellStyle name="SAPBEXHLevel3X 3 5 5 3 3 2" xfId="15949" xr:uid="{6E52AF94-12DD-44C1-AD18-FE3BF6BBB1AD}"/>
    <cellStyle name="SAPBEXHLevel3X 3 5 5 3 3 3" xfId="28994" xr:uid="{73B51DC7-3446-4B44-BA47-C4CF13973513}"/>
    <cellStyle name="SAPBEXHLevel3X 3 5 5 3 4" xfId="26320" xr:uid="{CFC44DB2-4B31-4C08-BA37-4FD3B2FD7CF7}"/>
    <cellStyle name="SAPBEXHLevel3X 3 5 5 3 4 2" xfId="36900" xr:uid="{35AB2173-791C-46B8-B0F8-42340C92D9AE}"/>
    <cellStyle name="SAPBEXHLevel3X 3 5 5 3 5" xfId="18085" xr:uid="{0CB7033F-D35B-4383-B6FF-18582370BC9F}"/>
    <cellStyle name="SAPBEXHLevel3X 3 5 5 3 6" xfId="30457" xr:uid="{53709418-A342-4B02-BD19-EA09031E58FE}"/>
    <cellStyle name="SAPBEXHLevel3X 3 5 5 3 7" xfId="31347" xr:uid="{FADBD279-F548-46AC-91AA-73D906598B28}"/>
    <cellStyle name="SAPBEXHLevel3X 3 5 5 3 8" xfId="13728" xr:uid="{462358E4-D9AF-4A10-AB25-5D20DA83B977}"/>
    <cellStyle name="SAPBEXHLevel3X 3 5 5 4" xfId="5031" xr:uid="{F6D069A0-D6DE-4A4B-A2A1-C9B8300E7954}"/>
    <cellStyle name="SAPBEXHLevel3X 3 5 5 4 2" xfId="16815" xr:uid="{3B55D808-D6F2-411D-A9CE-5BDD8EE7D771}"/>
    <cellStyle name="SAPBEXHLevel3X 3 5 5 4 3" xfId="29463" xr:uid="{7F7E6354-C009-4D98-A53F-A2E56B4135B4}"/>
    <cellStyle name="SAPBEXHLevel3X 3 5 5 5" xfId="8496" xr:uid="{CD150AE3-B2E5-4DD2-A2F1-E0E3B026ED69}"/>
    <cellStyle name="SAPBEXHLevel3X 3 5 5 5 2" xfId="19951" xr:uid="{B4ECB1D7-4F2A-4EA7-9E14-B20E18405940}"/>
    <cellStyle name="SAPBEXHLevel3X 3 5 5 5 3" xfId="32036" xr:uid="{79E49C76-03FF-4753-80DE-EECECAA77F7A}"/>
    <cellStyle name="SAPBEXHLevel3X 3 5 5 6" xfId="4052" xr:uid="{DB69D2EF-925E-45AC-80C2-30AE880DF5B2}"/>
    <cellStyle name="SAPBEXHLevel3X 3 5 5 6 2" xfId="15837" xr:uid="{AE043632-0028-4B76-8E1F-C01E7FDB959D}"/>
    <cellStyle name="SAPBEXHLevel3X 3 5 5 6 3" xfId="28882" xr:uid="{3B613BDA-486B-453C-8D70-5CBAA5B7ED24}"/>
    <cellStyle name="SAPBEXHLevel3X 3 5 5 7" xfId="25090" xr:uid="{4CD09630-9351-4629-AA49-F9D0798DE60F}"/>
    <cellStyle name="SAPBEXHLevel3X 3 5 5 7 2" xfId="36002" xr:uid="{18EADAEE-3F68-4604-B084-86F6CD207D1E}"/>
    <cellStyle name="SAPBEXHLevel3X 3 5 5 8" xfId="14931" xr:uid="{7C88D672-FA1B-4EF9-BBFB-9CCBF842B778}"/>
    <cellStyle name="SAPBEXHLevel3X 3 5 5 9" xfId="28379" xr:uid="{EB36CFCC-B461-4B86-A661-0D2B6B89EC11}"/>
    <cellStyle name="SAPBEXHLevel3X 3 5 6" xfId="6107" xr:uid="{D2BE3379-9145-4103-954C-CDF351278807}"/>
    <cellStyle name="SAPBEXHLevel3X 3 5 6 2" xfId="7538" xr:uid="{40254FB3-A5F3-4EAE-BDFD-090836AB01D8}"/>
    <cellStyle name="SAPBEXHLevel3X 3 5 6 2 2" xfId="10849" xr:uid="{736C1D47-E902-4334-BB6E-91E25DAC073E}"/>
    <cellStyle name="SAPBEXHLevel3X 3 5 6 2 2 2" xfId="22304" xr:uid="{8EFA7545-96F7-427C-A8BE-B9E1AB8530FA}"/>
    <cellStyle name="SAPBEXHLevel3X 3 5 6 2 2 3" xfId="34388" xr:uid="{7910F8E8-3BA8-4D0A-A519-85B1DEF6950E}"/>
    <cellStyle name="SAPBEXHLevel3X 3 5 6 2 3" xfId="12322" xr:uid="{1F6C024D-3791-46A6-93DA-1CDBD0482F72}"/>
    <cellStyle name="SAPBEXHLevel3X 3 5 6 2 3 2" xfId="23777" xr:uid="{99B84E13-0857-4638-B6EE-11F1E9E7E838}"/>
    <cellStyle name="SAPBEXHLevel3X 3 5 6 2 3 3" xfId="35292" xr:uid="{FE319E6C-4C8B-4380-9FAF-A683EDACA708}"/>
    <cellStyle name="SAPBEXHLevel3X 3 5 6 2 4" xfId="27254" xr:uid="{3D46F224-18B9-4574-8FCD-B5427C1A699C}"/>
    <cellStyle name="SAPBEXHLevel3X 3 5 6 2 4 2" xfId="37553" xr:uid="{21127A5D-5AE1-4BAB-9826-DBE9BC61C1C0}"/>
    <cellStyle name="SAPBEXHLevel3X 3 5 6 2 5" xfId="19056" xr:uid="{FA0FBE54-991C-4737-B31E-D934788D2DE7}"/>
    <cellStyle name="SAPBEXHLevel3X 3 5 6 2 6" xfId="31225" xr:uid="{3AE0B0DB-FFBD-417E-9EA3-721754D50FF7}"/>
    <cellStyle name="SAPBEXHLevel3X 3 5 6 2 7" xfId="35765" xr:uid="{6E1FEF9B-E16B-4B60-9D52-DB91CE38D5CC}"/>
    <cellStyle name="SAPBEXHLevel3X 3 5 6 3" xfId="9323" xr:uid="{CBBDE6BB-7BFE-41A6-868C-4D2B7AB978B2}"/>
    <cellStyle name="SAPBEXHLevel3X 3 5 6 3 2" xfId="20778" xr:uid="{79FD12D5-9312-4EAF-96DA-CAFE7CE786D2}"/>
    <cellStyle name="SAPBEXHLevel3X 3 5 6 3 3" xfId="32863" xr:uid="{906BA2F4-6E14-432A-A0F7-FD01EF899931}"/>
    <cellStyle name="SAPBEXHLevel3X 3 5 6 4" xfId="4107" xr:uid="{4F81526C-D10E-455E-9D11-1D753726F595}"/>
    <cellStyle name="SAPBEXHLevel3X 3 5 6 4 2" xfId="15892" xr:uid="{DD85D544-F136-456A-BC09-1DB4D65B034E}"/>
    <cellStyle name="SAPBEXHLevel3X 3 5 6 4 3" xfId="28937" xr:uid="{F5F9F445-4576-4BF1-92AC-06FA0B2BCF6B}"/>
    <cellStyle name="SAPBEXHLevel3X 3 5 6 5" xfId="26068" xr:uid="{0D0A5AF7-40CA-4D60-B814-E6AC82FD65D0}"/>
    <cellStyle name="SAPBEXHLevel3X 3 5 6 5 2" xfId="36711" xr:uid="{7A6729F7-B8F5-4835-8835-744C20880F4C}"/>
    <cellStyle name="SAPBEXHLevel3X 3 5 6 6" xfId="17829" xr:uid="{8994BB75-6453-4381-99A5-ACCA22830688}"/>
    <cellStyle name="SAPBEXHLevel3X 3 5 6 7" xfId="30255" xr:uid="{BCB29EA3-2BB0-41F8-8EA9-C2CAEB1EDDA1}"/>
    <cellStyle name="SAPBEXHLevel3X 3 5 6 8" xfId="29595" xr:uid="{0724002C-164D-460F-A848-95BEB70041A1}"/>
    <cellStyle name="SAPBEXHLevel3X 3 5 7" xfId="6756" xr:uid="{BDA7732D-FFD5-4ED1-99A7-B5D5E9436704}"/>
    <cellStyle name="SAPBEXHLevel3X 3 5 7 2" xfId="10470" xr:uid="{0A74DF87-19B6-492E-B6D0-9D03EA3BE7ED}"/>
    <cellStyle name="SAPBEXHLevel3X 3 5 7 2 2" xfId="21925" xr:uid="{F69659CD-C82A-468E-96CA-528365F0D231}"/>
    <cellStyle name="SAPBEXHLevel3X 3 5 7 2 3" xfId="34009" xr:uid="{25D6FAE5-AD71-4C6F-B0C9-60DD49A90F01}"/>
    <cellStyle name="SAPBEXHLevel3X 3 5 7 3" xfId="11651" xr:uid="{1B927345-A75B-48A3-9625-BA4E53BE677D}"/>
    <cellStyle name="SAPBEXHLevel3X 3 5 7 3 2" xfId="23106" xr:uid="{482C7CC4-0871-438D-9AE4-9B1DBEA130B0}"/>
    <cellStyle name="SAPBEXHLevel3X 3 5 7 3 3" xfId="34836" xr:uid="{13EF441D-0812-477E-8AA6-6527A8A2E8CB}"/>
    <cellStyle name="SAPBEXHLevel3X 3 5 7 4" xfId="26516" xr:uid="{BD16B3E3-B433-42E5-844A-B1ADFF856BEE}"/>
    <cellStyle name="SAPBEXHLevel3X 3 5 7 4 2" xfId="37026" xr:uid="{EBA7C9B1-D410-4F2C-9DC4-CB9B913458EC}"/>
    <cellStyle name="SAPBEXHLevel3X 3 5 7 5" xfId="18343" xr:uid="{367E076A-E099-4AB1-A2A8-D1FFEE1B9107}"/>
    <cellStyle name="SAPBEXHLevel3X 3 5 7 6" xfId="30674" xr:uid="{2E56D60D-C021-4CFA-937F-B475AEC114B2}"/>
    <cellStyle name="SAPBEXHLevel3X 3 5 7 7" xfId="13758" xr:uid="{83F922D1-8AE4-49A5-AC42-7E165CBE7A89}"/>
    <cellStyle name="SAPBEXHLevel3X 3 5 8" xfId="5540" xr:uid="{62C50B37-81E1-4930-A0D1-7385AF3C699B}"/>
    <cellStyle name="SAPBEXHLevel3X 3 5 8 2" xfId="8871" xr:uid="{A0C318A1-F503-4D87-A610-515ABB3320C5}"/>
    <cellStyle name="SAPBEXHLevel3X 3 5 8 2 2" xfId="20326" xr:uid="{7E735479-B7D5-42FC-B691-82187B16FB30}"/>
    <cellStyle name="SAPBEXHLevel3X 3 5 8 2 3" xfId="32411" xr:uid="{54FDF27C-0CC3-4D29-8F26-F91E91450299}"/>
    <cellStyle name="SAPBEXHLevel3X 3 5 8 3" xfId="10131" xr:uid="{BA2FF9F5-5983-4B8E-8219-3A41B943D7FB}"/>
    <cellStyle name="SAPBEXHLevel3X 3 5 8 3 2" xfId="21586" xr:uid="{3AB86110-9E31-471B-9A77-143DE53129CD}"/>
    <cellStyle name="SAPBEXHLevel3X 3 5 8 3 3" xfId="33670" xr:uid="{8D9A5952-D0D9-4543-8C47-9D269463942E}"/>
    <cellStyle name="SAPBEXHLevel3X 3 5 8 4" xfId="25599" xr:uid="{C1ECDB92-30A5-4FA4-8698-096A75282BBF}"/>
    <cellStyle name="SAPBEXHLevel3X 3 5 8 4 2" xfId="36384" xr:uid="{2FFBEC4C-A3B7-43CE-B6E7-4A811725F052}"/>
    <cellStyle name="SAPBEXHLevel3X 3 5 8 5" xfId="17324" xr:uid="{B7458C63-5E61-4523-9F64-901E3C530C2E}"/>
    <cellStyle name="SAPBEXHLevel3X 3 5 8 6" xfId="29840" xr:uid="{999FD0B6-3AF3-4117-8BE6-30EAF90DD805}"/>
    <cellStyle name="SAPBEXHLevel3X 3 5 8 7" xfId="34711" xr:uid="{D8ADEAF7-6170-43E2-B3C1-33BC8E0658A0}"/>
    <cellStyle name="SAPBEXHLevel3X 3 5 8 8" xfId="35551" xr:uid="{13D112D9-8A48-4477-AD78-5D9837DF5CAD}"/>
    <cellStyle name="SAPBEXHLevel3X 3 5 9" xfId="4260" xr:uid="{990CC4C2-C7EE-4E6B-9D06-F97CD8871803}"/>
    <cellStyle name="SAPBEXHLevel3X 3 5 9 2" xfId="16045" xr:uid="{0CAD4307-55A8-417D-BB1D-19BBD38822C3}"/>
    <cellStyle name="SAPBEXHLevel3X 3 5 9 3" xfId="29090" xr:uid="{F61ADA13-577A-4AA4-8936-1285904FA76B}"/>
    <cellStyle name="SAPBEXHLevel3X 3 6" xfId="2329" xr:uid="{1A953BAE-D2A3-4D27-AAB4-16DB1858D4C7}"/>
    <cellStyle name="SAPBEXHLevel3X 3 6 10" xfId="4024" xr:uid="{44B4DA55-CAF4-4D30-AA6C-0A9929DA054B}"/>
    <cellStyle name="SAPBEXHLevel3X 3 6 10 2" xfId="15810" xr:uid="{684B5B1A-4F1E-4354-9FD8-4D20F939AEB5}"/>
    <cellStyle name="SAPBEXHLevel3X 3 6 10 3" xfId="28855" xr:uid="{75360736-0B61-4ADF-A4CB-32000F3CBD84}"/>
    <cellStyle name="SAPBEXHLevel3X 3 6 11" xfId="24344" xr:uid="{F6F5F023-BC14-4C3B-B172-AD72C5F99D10}"/>
    <cellStyle name="SAPBEXHLevel3X 3 6 11 2" xfId="35649" xr:uid="{70FB1347-B80D-4760-901A-D9D79C97B1ED}"/>
    <cellStyle name="SAPBEXHLevel3X 3 6 12" xfId="14159" xr:uid="{8F75C769-69BF-4A73-90C7-6DC8C842D3DF}"/>
    <cellStyle name="SAPBEXHLevel3X 3 6 13" xfId="28022" xr:uid="{84907369-3226-4B79-AFAB-644416ACFCEE}"/>
    <cellStyle name="SAPBEXHLevel3X 3 6 2" xfId="2904" xr:uid="{FDFCC2B5-EEF8-4FF8-835A-15A6AEF2C18E}"/>
    <cellStyle name="SAPBEXHLevel3X 3 6 2 10" xfId="30610" xr:uid="{E3F705E5-47E8-4613-92B0-CC0A84F76196}"/>
    <cellStyle name="SAPBEXHLevel3X 3 6 2 2" xfId="7248" xr:uid="{E8F04F51-618C-40EE-90E6-BFF296D31CAB}"/>
    <cellStyle name="SAPBEXHLevel3X 3 6 2 2 2" xfId="10651" xr:uid="{A7506970-CB4B-4861-A356-AF146A306000}"/>
    <cellStyle name="SAPBEXHLevel3X 3 6 2 2 2 2" xfId="22106" xr:uid="{CCE5A99F-A220-4B75-8EA1-FADB87CCFE82}"/>
    <cellStyle name="SAPBEXHLevel3X 3 6 2 2 2 3" xfId="34190" xr:uid="{08877602-5465-43E5-BE88-5E903846FEF5}"/>
    <cellStyle name="SAPBEXHLevel3X 3 6 2 2 3" xfId="12047" xr:uid="{B1ECA77E-D862-4DEE-B1A8-EEA600F287BC}"/>
    <cellStyle name="SAPBEXHLevel3X 3 6 2 2 3 2" xfId="23502" xr:uid="{AEB61D83-9AED-419D-85BC-61BBE53B0E8F}"/>
    <cellStyle name="SAPBEXHLevel3X 3 6 2 2 3 3" xfId="35088" xr:uid="{7D493290-80A9-4BCA-8488-C795C1294A33}"/>
    <cellStyle name="SAPBEXHLevel3X 3 6 2 2 4" xfId="26964" xr:uid="{E95AFEAE-CD77-41A1-A2AB-EC96FE72754F}"/>
    <cellStyle name="SAPBEXHLevel3X 3 6 2 2 4 2" xfId="37335" xr:uid="{4316EFE4-092A-4120-8EE7-E13058574036}"/>
    <cellStyle name="SAPBEXHLevel3X 3 6 2 2 5" xfId="18776" xr:uid="{486DAA6E-7118-418A-9941-C37B3F83B84F}"/>
    <cellStyle name="SAPBEXHLevel3X 3 6 2 2 6" xfId="31007" xr:uid="{9CF2A280-7FD6-4108-950B-A10A686668A4}"/>
    <cellStyle name="SAPBEXHLevel3X 3 6 2 2 7" xfId="14010" xr:uid="{4EC67BA2-AC4D-4C0C-824D-DAC24B12E4B9}"/>
    <cellStyle name="SAPBEXHLevel3X 3 6 2 3" xfId="5815" xr:uid="{4149CFD6-B631-4804-899F-A37F1446BD0F}"/>
    <cellStyle name="SAPBEXHLevel3X 3 6 2 3 2" xfId="9077" xr:uid="{3E9B3AA2-FAA8-4D13-A386-CCCAA149BDCC}"/>
    <cellStyle name="SAPBEXHLevel3X 3 6 2 3 2 2" xfId="20532" xr:uid="{26D02EA5-AFCF-4250-9085-C85D91D23FBA}"/>
    <cellStyle name="SAPBEXHLevel3X 3 6 2 3 2 3" xfId="32617" xr:uid="{F6646515-DDD3-4E9A-92D6-0CAC95468A73}"/>
    <cellStyle name="SAPBEXHLevel3X 3 6 2 3 3" xfId="10140" xr:uid="{1674143A-3378-4B7D-9EBD-BE971564B10D}"/>
    <cellStyle name="SAPBEXHLevel3X 3 6 2 3 3 2" xfId="21595" xr:uid="{0F3776FC-E7BD-4E93-82E6-4A83E1A1CE11}"/>
    <cellStyle name="SAPBEXHLevel3X 3 6 2 3 3 3" xfId="33679" xr:uid="{BDACF84D-5172-45AD-9BC7-3CF0FCFF4CA3}"/>
    <cellStyle name="SAPBEXHLevel3X 3 6 2 3 4" xfId="25793" xr:uid="{E576E55C-4E73-481E-BB96-2739F919DC6E}"/>
    <cellStyle name="SAPBEXHLevel3X 3 6 2 3 4 2" xfId="36509" xr:uid="{5CC0A110-26C5-47C5-A371-1389C33592FA}"/>
    <cellStyle name="SAPBEXHLevel3X 3 6 2 3 5" xfId="17550" xr:uid="{6023E7A4-A78A-499D-B842-81BF354C0A3E}"/>
    <cellStyle name="SAPBEXHLevel3X 3 6 2 3 6" xfId="30035" xr:uid="{3F66386E-15FE-40C6-BDB9-9796E2D92710}"/>
    <cellStyle name="SAPBEXHLevel3X 3 6 2 3 7" xfId="28776" xr:uid="{0C9BB980-DFE5-428E-B3C0-CD75CA92949F}"/>
    <cellStyle name="SAPBEXHLevel3X 3 6 2 3 8" xfId="13652" xr:uid="{F30E87CB-96F4-4979-89B1-8B7301FD1260}"/>
    <cellStyle name="SAPBEXHLevel3X 3 6 2 4" xfId="4797" xr:uid="{B1BB90CB-1391-4D28-85CD-CFC33511C9B9}"/>
    <cellStyle name="SAPBEXHLevel3X 3 6 2 4 2" xfId="16581" xr:uid="{2F7B909A-6288-41CE-A0E0-30AB3B95EE00}"/>
    <cellStyle name="SAPBEXHLevel3X 3 6 2 4 3" xfId="29288" xr:uid="{86650FB9-C37E-4FB9-9D85-43EFDBF79B64}"/>
    <cellStyle name="SAPBEXHLevel3X 3 6 2 5" xfId="8301" xr:uid="{F1FD0E1B-27E1-44ED-B738-09A6227D2C90}"/>
    <cellStyle name="SAPBEXHLevel3X 3 6 2 5 2" xfId="19756" xr:uid="{DC722AA2-E8FA-448C-8971-3AE6FD3A202F}"/>
    <cellStyle name="SAPBEXHLevel3X 3 6 2 5 3" xfId="31841" xr:uid="{8D9C7B7A-837E-4B53-8FE2-9B3C68D19883}"/>
    <cellStyle name="SAPBEXHLevel3X 3 6 2 6" xfId="10058" xr:uid="{69A0BC7F-17FF-4898-8480-73714A9385CC}"/>
    <cellStyle name="SAPBEXHLevel3X 3 6 2 6 2" xfId="21513" xr:uid="{7886B8F9-33FF-48BD-8F62-AF89D71C42D2}"/>
    <cellStyle name="SAPBEXHLevel3X 3 6 2 6 3" xfId="33597" xr:uid="{A3DE0667-C159-4204-AC6E-2DF209ECF114}"/>
    <cellStyle name="SAPBEXHLevel3X 3 6 2 7" xfId="24856" xr:uid="{704A6833-C9CA-4B98-BBED-9390DCAA7FFD}"/>
    <cellStyle name="SAPBEXHLevel3X 3 6 2 7 2" xfId="35826" xr:uid="{1ADFFB01-899E-4F24-8087-1F73CF8C9093}"/>
    <cellStyle name="SAPBEXHLevel3X 3 6 2 8" xfId="14697" xr:uid="{3472C715-E790-4DFE-B3C6-1FBFC394B677}"/>
    <cellStyle name="SAPBEXHLevel3X 3 6 2 9" xfId="28210" xr:uid="{609CD1D1-57E8-487B-9DEF-032DC5264356}"/>
    <cellStyle name="SAPBEXHLevel3X 3 6 3" xfId="3193" xr:uid="{74DFCC27-50C4-4A02-859F-D133BFD62202}"/>
    <cellStyle name="SAPBEXHLevel3X 3 6 3 10" xfId="34850" xr:uid="{D420F392-90B7-4B42-A876-007C58A94E76}"/>
    <cellStyle name="SAPBEXHLevel3X 3 6 3 2" xfId="7359" xr:uid="{C2BB4222-B8CC-4576-91B4-664EA39E04D1}"/>
    <cellStyle name="SAPBEXHLevel3X 3 6 3 2 2" xfId="10759" xr:uid="{975E8D9B-4582-4BEC-9B99-E7DB12808E27}"/>
    <cellStyle name="SAPBEXHLevel3X 3 6 3 2 2 2" xfId="22214" xr:uid="{AD2D3B5E-6F8D-4FA6-B8AF-FF60F6573FBD}"/>
    <cellStyle name="SAPBEXHLevel3X 3 6 3 2 2 3" xfId="34298" xr:uid="{78FAC01D-64F5-45BA-8FC7-ABBD037F28AC}"/>
    <cellStyle name="SAPBEXHLevel3X 3 6 3 2 3" xfId="12143" xr:uid="{70FB2C1A-F6E7-46C8-8341-A94F77C6CCEC}"/>
    <cellStyle name="SAPBEXHLevel3X 3 6 3 2 3 2" xfId="23598" xr:uid="{E3CA2EC6-DCA1-4135-8E43-27559B3E6620}"/>
    <cellStyle name="SAPBEXHLevel3X 3 6 3 2 3 3" xfId="35182" xr:uid="{444EA359-CB5A-41F2-ABD4-D7058FB65111}"/>
    <cellStyle name="SAPBEXHLevel3X 3 6 3 2 4" xfId="27075" xr:uid="{837067BE-57BC-4811-8F93-52AAC9B4A9A6}"/>
    <cellStyle name="SAPBEXHLevel3X 3 6 3 2 4 2" xfId="37444" xr:uid="{106B626C-74AA-4A97-A8D9-E49B11E499B1}"/>
    <cellStyle name="SAPBEXHLevel3X 3 6 3 2 5" xfId="18877" xr:uid="{6325506E-EBFA-48B0-9503-D784A42EC099}"/>
    <cellStyle name="SAPBEXHLevel3X 3 6 3 2 6" xfId="31116" xr:uid="{565F90E1-BBAF-4F5F-A867-62F05101E7CB}"/>
    <cellStyle name="SAPBEXHLevel3X 3 6 3 2 7" xfId="30184" xr:uid="{33F3A4E1-0AB3-48E5-BA2F-38932ABCE3D6}"/>
    <cellStyle name="SAPBEXHLevel3X 3 6 3 3" xfId="5927" xr:uid="{DD06AF99-983F-4E38-82E3-C607A6DEBC9E}"/>
    <cellStyle name="SAPBEXHLevel3X 3 6 3 3 2" xfId="9187" xr:uid="{E435C1B6-7B79-4225-B362-8EC7AE202FD2}"/>
    <cellStyle name="SAPBEXHLevel3X 3 6 3 3 2 2" xfId="20642" xr:uid="{59E1877B-2E1C-4DCD-9703-78E9CE918F58}"/>
    <cellStyle name="SAPBEXHLevel3X 3 6 3 3 2 3" xfId="32727" xr:uid="{73D8EB24-009A-47B8-98FB-10462778DACB}"/>
    <cellStyle name="SAPBEXHLevel3X 3 6 3 3 3" xfId="8760" xr:uid="{8B598B56-F768-4BEC-AEF9-2F3F36CD65B1}"/>
    <cellStyle name="SAPBEXHLevel3X 3 6 3 3 3 2" xfId="20215" xr:uid="{539CD425-96C0-460A-8AF1-4BEA9406A211}"/>
    <cellStyle name="SAPBEXHLevel3X 3 6 3 3 3 3" xfId="32300" xr:uid="{07CE0DF9-DF1C-498B-9778-C5EFB770C6F5}"/>
    <cellStyle name="SAPBEXHLevel3X 3 6 3 3 4" xfId="25889" xr:uid="{93328C90-27BE-4A64-853B-D5E74F9D8E9C}"/>
    <cellStyle name="SAPBEXHLevel3X 3 6 3 3 4 2" xfId="36604" xr:uid="{4A0D910D-A958-4A91-84C8-49F2F05CE337}"/>
    <cellStyle name="SAPBEXHLevel3X 3 6 3 3 5" xfId="17650" xr:uid="{0EDF27CB-F89A-4EF0-8042-C98C448EC55A}"/>
    <cellStyle name="SAPBEXHLevel3X 3 6 3 3 6" xfId="30145" xr:uid="{E859D854-4952-41CC-B2C5-DEFCEBCA40C6}"/>
    <cellStyle name="SAPBEXHLevel3X 3 6 3 3 7" xfId="36145" xr:uid="{652B1145-866A-4C8B-A713-38382355C49D}"/>
    <cellStyle name="SAPBEXHLevel3X 3 6 3 3 8" xfId="31341" xr:uid="{E83F90FF-6194-4FA9-9276-F8394D499C31}"/>
    <cellStyle name="SAPBEXHLevel3X 3 6 3 4" xfId="5086" xr:uid="{F25EA417-B7CA-47FA-8D85-84FF5F2AA00A}"/>
    <cellStyle name="SAPBEXHLevel3X 3 6 3 4 2" xfId="16870" xr:uid="{DD805DCF-14D5-4DCA-80A3-28C19595A2AA}"/>
    <cellStyle name="SAPBEXHLevel3X 3 6 3 4 3" xfId="29518" xr:uid="{07CC41AA-F352-4DFE-A278-9112DB16D2F1}"/>
    <cellStyle name="SAPBEXHLevel3X 3 6 3 5" xfId="8551" xr:uid="{8D108048-D920-4084-9763-3B0CCB4500C2}"/>
    <cellStyle name="SAPBEXHLevel3X 3 6 3 5 2" xfId="20006" xr:uid="{C9212AC8-38F5-4358-B06C-BDCB4B4B2697}"/>
    <cellStyle name="SAPBEXHLevel3X 3 6 3 5 3" xfId="32091" xr:uid="{2258827B-703B-4364-9273-37B27806131C}"/>
    <cellStyle name="SAPBEXHLevel3X 3 6 3 6" xfId="9253" xr:uid="{D6349AC8-2A6A-4F68-A52A-1F03EB92EC3C}"/>
    <cellStyle name="SAPBEXHLevel3X 3 6 3 6 2" xfId="20708" xr:uid="{7F82BF2A-B825-4630-9471-9E81F8D32FFE}"/>
    <cellStyle name="SAPBEXHLevel3X 3 6 3 6 3" xfId="32793" xr:uid="{276EE2A8-6F8A-4F09-9FC9-C0FC9A61412A}"/>
    <cellStyle name="SAPBEXHLevel3X 3 6 3 7" xfId="25145" xr:uid="{0E53C5B0-3445-42CE-BD8F-249E448478D5}"/>
    <cellStyle name="SAPBEXHLevel3X 3 6 3 7 2" xfId="36057" xr:uid="{2BCD2C34-8695-4C7B-ABD1-0D7C7D91A402}"/>
    <cellStyle name="SAPBEXHLevel3X 3 6 3 8" xfId="14986" xr:uid="{689D85D6-393C-4379-B118-D5922F307FCA}"/>
    <cellStyle name="SAPBEXHLevel3X 3 6 3 9" xfId="28434" xr:uid="{20BB8F63-84FA-4E82-8B8D-AB6106C54D9D}"/>
    <cellStyle name="SAPBEXHLevel3X 3 6 4" xfId="2963" xr:uid="{AAAAB7A5-0CE4-4CFA-9DA1-70D17709EAB5}"/>
    <cellStyle name="SAPBEXHLevel3X 3 6 4 10" xfId="19362" xr:uid="{43FF12B5-9725-459C-8858-2F7B33260959}"/>
    <cellStyle name="SAPBEXHLevel3X 3 6 4 2" xfId="7616" xr:uid="{49DAEA92-AEA3-414C-8327-C1D7B9A2136E}"/>
    <cellStyle name="SAPBEXHLevel3X 3 6 4 2 2" xfId="10927" xr:uid="{87EC98F9-D47E-45AD-A963-5234CDED4016}"/>
    <cellStyle name="SAPBEXHLevel3X 3 6 4 2 2 2" xfId="22382" xr:uid="{A75C364F-F409-4769-8060-51C17A77E89D}"/>
    <cellStyle name="SAPBEXHLevel3X 3 6 4 2 2 3" xfId="34466" xr:uid="{091696A2-2FCA-41BE-B785-71CA3E0451D1}"/>
    <cellStyle name="SAPBEXHLevel3X 3 6 4 2 3" xfId="12400" xr:uid="{2AF177F6-648D-4062-9BD2-97D606B7EE4B}"/>
    <cellStyle name="SAPBEXHLevel3X 3 6 4 2 3 2" xfId="23855" xr:uid="{D20F68EC-B082-4BA5-A16D-F86809BA672B}"/>
    <cellStyle name="SAPBEXHLevel3X 3 6 4 2 3 3" xfId="35370" xr:uid="{6DC64455-DD15-4E90-B282-078C7D2C5AF6}"/>
    <cellStyle name="SAPBEXHLevel3X 3 6 4 2 4" xfId="27332" xr:uid="{F2FBEE9E-8710-45BB-AFD9-9025BB61080A}"/>
    <cellStyle name="SAPBEXHLevel3X 3 6 4 2 4 2" xfId="37631" xr:uid="{326A0653-3CD7-43D5-974E-EE0BED144205}"/>
    <cellStyle name="SAPBEXHLevel3X 3 6 4 2 5" xfId="19134" xr:uid="{51DDA928-8CDA-4B23-8F71-7E326054D9F8}"/>
    <cellStyle name="SAPBEXHLevel3X 3 6 4 2 6" xfId="31303" xr:uid="{563E4773-11D6-459E-9ADA-248A610E40DF}"/>
    <cellStyle name="SAPBEXHLevel3X 3 6 4 2 7" xfId="29154" xr:uid="{4B9F8AAB-F8FC-48AF-A7F6-66ECDE1C5027}"/>
    <cellStyle name="SAPBEXHLevel3X 3 6 4 3" xfId="6185" xr:uid="{CDD8FEF4-CAEC-4826-B34F-FA6ED06440AD}"/>
    <cellStyle name="SAPBEXHLevel3X 3 6 4 3 2" xfId="9401" xr:uid="{F7AF9598-4FB9-4D0E-B995-7500F9407051}"/>
    <cellStyle name="SAPBEXHLevel3X 3 6 4 3 2 2" xfId="20856" xr:uid="{D4638781-8FC8-43CF-A163-3CEAE33F83D1}"/>
    <cellStyle name="SAPBEXHLevel3X 3 6 4 3 2 3" xfId="32941" xr:uid="{475F30B5-D74F-4778-960A-4125A708CFD0}"/>
    <cellStyle name="SAPBEXHLevel3X 3 6 4 3 3" xfId="9220" xr:uid="{E3854DE3-1A01-4F27-9618-64EFB9C07F36}"/>
    <cellStyle name="SAPBEXHLevel3X 3 6 4 3 3 2" xfId="20675" xr:uid="{97A65B05-B327-46C2-9C65-D215378803DF}"/>
    <cellStyle name="SAPBEXHLevel3X 3 6 4 3 3 3" xfId="32760" xr:uid="{62CA4D17-5124-4AF0-859C-0167B4163BC8}"/>
    <cellStyle name="SAPBEXHLevel3X 3 6 4 3 4" xfId="26146" xr:uid="{81736A6A-A629-48FE-BD30-01B04CB336CF}"/>
    <cellStyle name="SAPBEXHLevel3X 3 6 4 3 4 2" xfId="36789" xr:uid="{E8A11F13-437A-4D08-A0A8-188EEE9855C0}"/>
    <cellStyle name="SAPBEXHLevel3X 3 6 4 3 5" xfId="17907" xr:uid="{863DD70C-7893-44B4-8985-B43B4BFFE1C2}"/>
    <cellStyle name="SAPBEXHLevel3X 3 6 4 3 6" xfId="30333" xr:uid="{DE0011A1-9DE9-493E-93D9-81E2A14F3686}"/>
    <cellStyle name="SAPBEXHLevel3X 3 6 4 3 7" xfId="29130" xr:uid="{67491380-E983-4430-BAEB-7943399F377D}"/>
    <cellStyle name="SAPBEXHLevel3X 3 6 4 3 8" xfId="34868" xr:uid="{9BFA7830-9FAA-4ECD-A7BB-681B6F8EFBED}"/>
    <cellStyle name="SAPBEXHLevel3X 3 6 4 4" xfId="4856" xr:uid="{B0D84FF3-11EA-46DC-9267-2E72FAF2B6CB}"/>
    <cellStyle name="SAPBEXHLevel3X 3 6 4 4 2" xfId="16640" xr:uid="{95BBCD63-5D36-44E0-954A-AF71FBD83434}"/>
    <cellStyle name="SAPBEXHLevel3X 3 6 4 4 3" xfId="29347" xr:uid="{92BF927B-C2F6-4F6E-B0AF-B3A2426C74A8}"/>
    <cellStyle name="SAPBEXHLevel3X 3 6 4 5" xfId="8360" xr:uid="{EFA69229-9B02-42D0-BD3B-CE5D4BAE626B}"/>
    <cellStyle name="SAPBEXHLevel3X 3 6 4 5 2" xfId="19815" xr:uid="{ED821ED7-0683-4A27-91DD-B612B87EBA18}"/>
    <cellStyle name="SAPBEXHLevel3X 3 6 4 5 3" xfId="31900" xr:uid="{0002766F-D83C-4469-9728-306C6AF5A653}"/>
    <cellStyle name="SAPBEXHLevel3X 3 6 4 6" xfId="9752" xr:uid="{6A17A2CC-5F0F-4FBD-86C4-B9FD31095EBB}"/>
    <cellStyle name="SAPBEXHLevel3X 3 6 4 6 2" xfId="21207" xr:uid="{17893429-896D-45B6-8325-72B9C1713A25}"/>
    <cellStyle name="SAPBEXHLevel3X 3 6 4 6 3" xfId="33292" xr:uid="{EB69F668-ABFA-466A-ACAC-DAFCC35EDB9B}"/>
    <cellStyle name="SAPBEXHLevel3X 3 6 4 7" xfId="24915" xr:uid="{8A993EB5-D171-4B0D-8D0D-61372C10B274}"/>
    <cellStyle name="SAPBEXHLevel3X 3 6 4 7 2" xfId="35885" xr:uid="{8ACD5ED7-0CF4-4163-A632-6885745FC585}"/>
    <cellStyle name="SAPBEXHLevel3X 3 6 4 8" xfId="14756" xr:uid="{DEE89F3F-60F3-40CC-A657-FBDC4B81FE85}"/>
    <cellStyle name="SAPBEXHLevel3X 3 6 4 9" xfId="28269" xr:uid="{DE5A0AB9-EED8-46AD-A657-D9F08AC06E28}"/>
    <cellStyle name="SAPBEXHLevel3X 3 6 5" xfId="3139" xr:uid="{179549ED-934A-4E9E-B8C3-03C6D924A8F5}"/>
    <cellStyle name="SAPBEXHLevel3X 3 6 5 10" xfId="37073" xr:uid="{9C53CA99-C54C-4BFB-81F1-0F5B7E0525BB}"/>
    <cellStyle name="SAPBEXHLevel3X 3 6 5 2" xfId="7800" xr:uid="{83B74953-F242-461E-A653-CD7C26C931DF}"/>
    <cellStyle name="SAPBEXHLevel3X 3 6 5 2 2" xfId="11014" xr:uid="{AEA4C11C-F446-48B8-BEC6-2A2091221F16}"/>
    <cellStyle name="SAPBEXHLevel3X 3 6 5 2 2 2" xfId="22469" xr:uid="{FE0890F4-FF1A-4958-BEC9-70C634901742}"/>
    <cellStyle name="SAPBEXHLevel3X 3 6 5 2 2 3" xfId="34553" xr:uid="{AA4F19E3-7C96-47F8-9A7D-C89C87F7DE96}"/>
    <cellStyle name="SAPBEXHLevel3X 3 6 5 2 3" xfId="12575" xr:uid="{336CEA0D-465E-4402-B834-CDAAC9A9DA73}"/>
    <cellStyle name="SAPBEXHLevel3X 3 6 5 2 3 2" xfId="24030" xr:uid="{AE5DB669-2CAE-492D-9343-D1BF3FA4CBDF}"/>
    <cellStyle name="SAPBEXHLevel3X 3 6 5 2 3 3" xfId="35483" xr:uid="{652DD262-CF93-4860-8F15-F9E1C445E011}"/>
    <cellStyle name="SAPBEXHLevel3X 3 6 5 2 4" xfId="27507" xr:uid="{3AF2DCDC-9682-4AE4-93C6-48A41F9A0618}"/>
    <cellStyle name="SAPBEXHLevel3X 3 6 5 2 4 2" xfId="37742" xr:uid="{71CC93DA-A903-4B07-93B3-E0D6BB598BF9}"/>
    <cellStyle name="SAPBEXHLevel3X 3 6 5 2 5" xfId="19311" xr:uid="{9D210441-191D-4709-88EB-05790FEEBD1F}"/>
    <cellStyle name="SAPBEXHLevel3X 3 6 5 2 6" xfId="31425" xr:uid="{17710184-8657-4A21-B336-0534519152A4}"/>
    <cellStyle name="SAPBEXHLevel3X 3 6 5 2 7" xfId="14186" xr:uid="{D05E0AFB-AB3C-492A-BB16-8980C37778C2}"/>
    <cellStyle name="SAPBEXHLevel3X 3 6 5 3" xfId="6369" xr:uid="{37655FAE-685F-4338-B216-2FA528457321}"/>
    <cellStyle name="SAPBEXHLevel3X 3 6 5 3 2" xfId="9537" xr:uid="{1EBE6EE8-5F8A-491A-BF1C-08650E020367}"/>
    <cellStyle name="SAPBEXHLevel3X 3 6 5 3 2 2" xfId="20992" xr:uid="{D53C9BED-9E01-48F9-82BE-C8E63851391A}"/>
    <cellStyle name="SAPBEXHLevel3X 3 6 5 3 2 3" xfId="33077" xr:uid="{742498FB-1C84-4F10-BAA3-D8B31539B276}"/>
    <cellStyle name="SAPBEXHLevel3X 3 6 5 3 3" xfId="4280" xr:uid="{E92993F2-A092-4052-9E8E-A71676DD479E}"/>
    <cellStyle name="SAPBEXHLevel3X 3 6 5 3 3 2" xfId="16065" xr:uid="{19768B00-C354-4442-8213-7DC8F4BF09F6}"/>
    <cellStyle name="SAPBEXHLevel3X 3 6 5 3 3 3" xfId="29110" xr:uid="{BE11B0E9-7E69-4FC0-906F-1B0CB87DA6B0}"/>
    <cellStyle name="SAPBEXHLevel3X 3 6 5 3 4" xfId="26321" xr:uid="{63AE04BE-28F2-4A14-B062-157FBC0DAFE5}"/>
    <cellStyle name="SAPBEXHLevel3X 3 6 5 3 4 2" xfId="36901" xr:uid="{2F53ACBC-F46A-4F81-9C12-3FD7D9F3ABF3}"/>
    <cellStyle name="SAPBEXHLevel3X 3 6 5 3 5" xfId="18086" xr:uid="{B125797C-DBAF-4D64-A875-34802CA87B15}"/>
    <cellStyle name="SAPBEXHLevel3X 3 6 5 3 6" xfId="30458" xr:uid="{C92A670D-21A6-4237-9AB7-49E11FBDF6F1}"/>
    <cellStyle name="SAPBEXHLevel3X 3 6 5 3 7" xfId="28161" xr:uid="{9D20DC15-11B6-4685-A1CF-14922F3A7930}"/>
    <cellStyle name="SAPBEXHLevel3X 3 6 5 3 8" xfId="29412" xr:uid="{2527CDF3-97BA-46A7-A4C0-978B850B07A7}"/>
    <cellStyle name="SAPBEXHLevel3X 3 6 5 4" xfId="5032" xr:uid="{0D213455-AD38-4F9F-A8D2-F22273F32574}"/>
    <cellStyle name="SAPBEXHLevel3X 3 6 5 4 2" xfId="16816" xr:uid="{8D5AD965-E008-49E4-B5AE-B41A9CC0E12D}"/>
    <cellStyle name="SAPBEXHLevel3X 3 6 5 4 3" xfId="29464" xr:uid="{C8314B04-60B6-4817-B22F-4045CB1A45EF}"/>
    <cellStyle name="SAPBEXHLevel3X 3 6 5 5" xfId="8497" xr:uid="{C493F3CF-8043-4EDC-B02C-8175B2E9A4DD}"/>
    <cellStyle name="SAPBEXHLevel3X 3 6 5 5 2" xfId="19952" xr:uid="{FC8D827C-894E-47A2-8EF7-7CEE86AA669D}"/>
    <cellStyle name="SAPBEXHLevel3X 3 6 5 5 3" xfId="32037" xr:uid="{94D58095-7013-4C91-8927-56282743CF84}"/>
    <cellStyle name="SAPBEXHLevel3X 3 6 5 6" xfId="4053" xr:uid="{9E88DCB2-BF56-4C05-A01D-9D1A0212ADDC}"/>
    <cellStyle name="SAPBEXHLevel3X 3 6 5 6 2" xfId="15838" xr:uid="{B627CBA9-D83B-4173-97D7-4B5F7640374F}"/>
    <cellStyle name="SAPBEXHLevel3X 3 6 5 6 3" xfId="28883" xr:uid="{7ED2E78B-3BB7-4E4D-A8D7-1C363A49FEBA}"/>
    <cellStyle name="SAPBEXHLevel3X 3 6 5 7" xfId="25091" xr:uid="{B49408E1-B0A7-4F8C-99AC-B3BB636D619B}"/>
    <cellStyle name="SAPBEXHLevel3X 3 6 5 7 2" xfId="36003" xr:uid="{E8513D77-9D92-4486-A243-34EE81FBCC21}"/>
    <cellStyle name="SAPBEXHLevel3X 3 6 5 8" xfId="14932" xr:uid="{10D8B3CA-D7E7-4755-826A-23C758A2C1E5}"/>
    <cellStyle name="SAPBEXHLevel3X 3 6 5 9" xfId="28380" xr:uid="{2C19CE36-D81A-4CB4-B3E4-4FF754B5249F}"/>
    <cellStyle name="SAPBEXHLevel3X 3 6 6" xfId="6108" xr:uid="{EB97104E-37E8-4095-981B-32166F84C472}"/>
    <cellStyle name="SAPBEXHLevel3X 3 6 6 2" xfId="7539" xr:uid="{B3F2D341-2066-4467-9B3C-A635737AD4E7}"/>
    <cellStyle name="SAPBEXHLevel3X 3 6 6 2 2" xfId="10850" xr:uid="{2BA87F63-C4CC-4108-9463-B04FCBBC82AF}"/>
    <cellStyle name="SAPBEXHLevel3X 3 6 6 2 2 2" xfId="22305" xr:uid="{678A86D4-6107-42E5-911B-AB93667AC9E8}"/>
    <cellStyle name="SAPBEXHLevel3X 3 6 6 2 2 3" xfId="34389" xr:uid="{01712C40-6FFA-4561-A401-CFE895ADBCDF}"/>
    <cellStyle name="SAPBEXHLevel3X 3 6 6 2 3" xfId="12323" xr:uid="{A19C8569-4886-4BAE-AF76-C911E8B3BEAA}"/>
    <cellStyle name="SAPBEXHLevel3X 3 6 6 2 3 2" xfId="23778" xr:uid="{32980A26-1199-4B8E-B92D-F569528327D9}"/>
    <cellStyle name="SAPBEXHLevel3X 3 6 6 2 3 3" xfId="35293" xr:uid="{DA29EB50-E37A-450E-B727-CFD3FC7E4BA1}"/>
    <cellStyle name="SAPBEXHLevel3X 3 6 6 2 4" xfId="27255" xr:uid="{C8C86847-007D-4B7B-A35D-576865CEDA19}"/>
    <cellStyle name="SAPBEXHLevel3X 3 6 6 2 4 2" xfId="37554" xr:uid="{3526BE20-30F3-476E-A59D-5654F03C1F27}"/>
    <cellStyle name="SAPBEXHLevel3X 3 6 6 2 5" xfId="19057" xr:uid="{86915EA0-3828-4C8D-A5B1-8311F3F712F4}"/>
    <cellStyle name="SAPBEXHLevel3X 3 6 6 2 6" xfId="31226" xr:uid="{7A21BC89-E757-4858-A73D-25377371D937}"/>
    <cellStyle name="SAPBEXHLevel3X 3 6 6 2 7" xfId="34717" xr:uid="{333E2928-09E7-4A6B-BB7B-6964A4F06C9B}"/>
    <cellStyle name="SAPBEXHLevel3X 3 6 6 3" xfId="9324" xr:uid="{2CD221B5-10B5-41BD-897F-87D37CF123F9}"/>
    <cellStyle name="SAPBEXHLevel3X 3 6 6 3 2" xfId="20779" xr:uid="{223188CC-FCA6-40AF-B439-6C4C9155604B}"/>
    <cellStyle name="SAPBEXHLevel3X 3 6 6 3 3" xfId="32864" xr:uid="{967B6F3D-4625-4AE2-B2D5-D5FAE55BD66D}"/>
    <cellStyle name="SAPBEXHLevel3X 3 6 6 4" xfId="8754" xr:uid="{F0C32872-ABC3-48C5-B4FA-57EA8D1131CA}"/>
    <cellStyle name="SAPBEXHLevel3X 3 6 6 4 2" xfId="20209" xr:uid="{636C412D-AB9C-4259-B6D1-91DF7A8A3220}"/>
    <cellStyle name="SAPBEXHLevel3X 3 6 6 4 3" xfId="32294" xr:uid="{649C80D8-AA94-4E45-B4CB-13F4259A87D8}"/>
    <cellStyle name="SAPBEXHLevel3X 3 6 6 5" xfId="26069" xr:uid="{73AB0DE7-1985-4BE0-9C02-93F5E48BC6FE}"/>
    <cellStyle name="SAPBEXHLevel3X 3 6 6 5 2" xfId="36712" xr:uid="{8CC6C92A-BA75-4688-B879-F15A64FB6ABE}"/>
    <cellStyle name="SAPBEXHLevel3X 3 6 6 6" xfId="17830" xr:uid="{10EFBCC7-0FEE-4F6C-8D77-BF799F1A9320}"/>
    <cellStyle name="SAPBEXHLevel3X 3 6 6 7" xfId="30256" xr:uid="{11935603-6B12-4BBC-AAFF-C545D124C644}"/>
    <cellStyle name="SAPBEXHLevel3X 3 6 6 8" xfId="13736" xr:uid="{F865C09B-C824-41AA-80A6-17E419D71866}"/>
    <cellStyle name="SAPBEXHLevel3X 3 6 7" xfId="6757" xr:uid="{05B0C20B-2C31-4D1B-BC79-0981E385EA54}"/>
    <cellStyle name="SAPBEXHLevel3X 3 6 7 2" xfId="10471" xr:uid="{59FAE7EB-AB27-46C5-9503-EBDAA64780A2}"/>
    <cellStyle name="SAPBEXHLevel3X 3 6 7 2 2" xfId="21926" xr:uid="{C18A33C4-57E3-47F0-BCED-0C455FCCCF48}"/>
    <cellStyle name="SAPBEXHLevel3X 3 6 7 2 3" xfId="34010" xr:uid="{7D689653-719B-4D76-8141-B270A2764438}"/>
    <cellStyle name="SAPBEXHLevel3X 3 6 7 3" xfId="11652" xr:uid="{566AF5D8-2FAE-4739-997B-CDB146DCFDCB}"/>
    <cellStyle name="SAPBEXHLevel3X 3 6 7 3 2" xfId="23107" xr:uid="{97035FA1-7EA2-4142-AAA9-13C8E5F431AC}"/>
    <cellStyle name="SAPBEXHLevel3X 3 6 7 3 3" xfId="34837" xr:uid="{FEF3E345-E765-47F7-A85D-A3A4236072C8}"/>
    <cellStyle name="SAPBEXHLevel3X 3 6 7 4" xfId="26517" xr:uid="{7D6D47D5-3B54-452B-90C3-27C5C097F0DF}"/>
    <cellStyle name="SAPBEXHLevel3X 3 6 7 4 2" xfId="37027" xr:uid="{A3DD7860-9740-4D66-AC06-F7CA27334C94}"/>
    <cellStyle name="SAPBEXHLevel3X 3 6 7 5" xfId="18344" xr:uid="{CE2D7573-20CA-424C-8E8A-96FFBD290743}"/>
    <cellStyle name="SAPBEXHLevel3X 3 6 7 6" xfId="30675" xr:uid="{FD969CAE-BB2F-4160-8035-FE488BBD5BE0}"/>
    <cellStyle name="SAPBEXHLevel3X 3 6 7 7" xfId="27785" xr:uid="{106F8480-BB27-4487-B46B-543A5007CF5A}"/>
    <cellStyle name="SAPBEXHLevel3X 3 6 8" xfId="5541" xr:uid="{4F88383D-4AD6-4FB8-A603-30324EFBD1C3}"/>
    <cellStyle name="SAPBEXHLevel3X 3 6 8 2" xfId="8872" xr:uid="{E7E6192D-2B17-4021-B9BA-72A3C13BE4E1}"/>
    <cellStyle name="SAPBEXHLevel3X 3 6 8 2 2" xfId="20327" xr:uid="{57C495B4-3E0C-4E2B-AC76-3F0820E16429}"/>
    <cellStyle name="SAPBEXHLevel3X 3 6 8 2 3" xfId="32412" xr:uid="{FFB7CBE2-92FD-4200-A76B-FB1FC1B76A8D}"/>
    <cellStyle name="SAPBEXHLevel3X 3 6 8 3" xfId="8220" xr:uid="{FCC74D12-1085-438F-B199-F4DBE90799B3}"/>
    <cellStyle name="SAPBEXHLevel3X 3 6 8 3 2" xfId="19675" xr:uid="{931613CC-4059-4199-A2C8-417C4872DFEC}"/>
    <cellStyle name="SAPBEXHLevel3X 3 6 8 3 3" xfId="31760" xr:uid="{08726E11-FB46-4C02-963B-55B07A01288F}"/>
    <cellStyle name="SAPBEXHLevel3X 3 6 8 4" xfId="25600" xr:uid="{D0B61B7D-B542-4992-B5A7-ABF7898A34EC}"/>
    <cellStyle name="SAPBEXHLevel3X 3 6 8 4 2" xfId="36385" xr:uid="{F0A626B1-61B2-433A-B6CB-EC1E2BFB47C2}"/>
    <cellStyle name="SAPBEXHLevel3X 3 6 8 5" xfId="17325" xr:uid="{528509B0-0DA0-4684-918E-CF85B4C3CCD0}"/>
    <cellStyle name="SAPBEXHLevel3X 3 6 8 6" xfId="29841" xr:uid="{21CE98D3-66DB-4671-8BBB-D6450A333A52}"/>
    <cellStyle name="SAPBEXHLevel3X 3 6 8 7" xfId="29220" xr:uid="{C3658A36-4CED-4A8C-9BC6-0FD0BCBA5A80}"/>
    <cellStyle name="SAPBEXHLevel3X 3 6 8 8" xfId="28655" xr:uid="{8F87FDBA-214A-462C-8C0C-07F0838B4521}"/>
    <cellStyle name="SAPBEXHLevel3X 3 6 9" xfId="4261" xr:uid="{49165FCA-6B8F-4770-9F6D-85A0B7C59CB4}"/>
    <cellStyle name="SAPBEXHLevel3X 3 6 9 2" xfId="16046" xr:uid="{18292860-C835-46AC-BC00-AFEF758554F8}"/>
    <cellStyle name="SAPBEXHLevel3X 3 6 9 3" xfId="29091" xr:uid="{A7F39D2E-C8A9-4550-8FE3-2968D9AFDDF4}"/>
    <cellStyle name="SAPBEXHLevel3X 3 7" xfId="2330" xr:uid="{24C9CC8D-EB17-4C7C-84C7-7CE9BAE4BF3A}"/>
    <cellStyle name="SAPBEXHLevel3X 3 7 10" xfId="4025" xr:uid="{FB5D2C97-06A7-4506-A572-2F8AAFC036F8}"/>
    <cellStyle name="SAPBEXHLevel3X 3 7 10 2" xfId="15811" xr:uid="{2032B3C1-9B28-4BE2-8505-4D269CFC7E6C}"/>
    <cellStyle name="SAPBEXHLevel3X 3 7 10 3" xfId="28856" xr:uid="{CA4FFB73-886A-4A95-828A-5F8274FDA7A5}"/>
    <cellStyle name="SAPBEXHLevel3X 3 7 11" xfId="24345" xr:uid="{D057F0C3-488D-4148-BC43-961E20B8426E}"/>
    <cellStyle name="SAPBEXHLevel3X 3 7 11 2" xfId="35650" xr:uid="{2EFAE021-DAAC-4626-A925-590956C0EF1D}"/>
    <cellStyle name="SAPBEXHLevel3X 3 7 12" xfId="14160" xr:uid="{31933C3C-C195-4D90-BCBE-C00AC10DB63A}"/>
    <cellStyle name="SAPBEXHLevel3X 3 7 13" xfId="28023" xr:uid="{41928C32-1E07-4132-A5B3-8ABD356F843E}"/>
    <cellStyle name="SAPBEXHLevel3X 3 7 2" xfId="2903" xr:uid="{C27F341E-9F1D-4891-BA1E-590051E84893}"/>
    <cellStyle name="SAPBEXHLevel3X 3 7 2 10" xfId="27901" xr:uid="{289BEBDD-6ED7-4704-A34A-9B560EA854E2}"/>
    <cellStyle name="SAPBEXHLevel3X 3 7 2 2" xfId="7249" xr:uid="{7A081360-DC41-439E-A9CF-BD8418E499E0}"/>
    <cellStyle name="SAPBEXHLevel3X 3 7 2 2 2" xfId="10652" xr:uid="{C5B03EFE-0483-4309-AD2C-4B0C6B93CD48}"/>
    <cellStyle name="SAPBEXHLevel3X 3 7 2 2 2 2" xfId="22107" xr:uid="{4F2C42B2-8886-46E5-BD9A-FC723C9AAECF}"/>
    <cellStyle name="SAPBEXHLevel3X 3 7 2 2 2 3" xfId="34191" xr:uid="{65A120F5-4243-48CB-8B17-640607972DDD}"/>
    <cellStyle name="SAPBEXHLevel3X 3 7 2 2 3" xfId="12048" xr:uid="{E119CE1D-5E70-408E-A11D-166BEF0FFA64}"/>
    <cellStyle name="SAPBEXHLevel3X 3 7 2 2 3 2" xfId="23503" xr:uid="{7D301490-C69E-4BF6-8D89-F114FACF800E}"/>
    <cellStyle name="SAPBEXHLevel3X 3 7 2 2 3 3" xfId="35089" xr:uid="{EAB4216A-F6DE-4DEB-BDEA-AC0DA67BB1EA}"/>
    <cellStyle name="SAPBEXHLevel3X 3 7 2 2 4" xfId="26965" xr:uid="{671579A7-0BF6-41DC-8E80-E5F94F2C1450}"/>
    <cellStyle name="SAPBEXHLevel3X 3 7 2 2 4 2" xfId="37336" xr:uid="{438D3ACB-B9CE-48F5-8FAB-275C62D32948}"/>
    <cellStyle name="SAPBEXHLevel3X 3 7 2 2 5" xfId="18777" xr:uid="{A5ACD46E-E9CC-4672-A9A8-74678757FD7E}"/>
    <cellStyle name="SAPBEXHLevel3X 3 7 2 2 6" xfId="31008" xr:uid="{96ABD138-9091-4790-A249-1F89AC8DEEF9}"/>
    <cellStyle name="SAPBEXHLevel3X 3 7 2 2 7" xfId="28607" xr:uid="{4E0B310D-68A8-4E9B-8481-550FCAC9DEF7}"/>
    <cellStyle name="SAPBEXHLevel3X 3 7 2 3" xfId="5816" xr:uid="{95DAA1B9-5DBD-49E5-80D1-CBC4C4A1A94D}"/>
    <cellStyle name="SAPBEXHLevel3X 3 7 2 3 2" xfId="9078" xr:uid="{CC656E6B-D1F4-494D-BA7F-BB3FD8BFB087}"/>
    <cellStyle name="SAPBEXHLevel3X 3 7 2 3 2 2" xfId="20533" xr:uid="{2EE6DE2F-79F8-4D29-9C22-272454CECA0E}"/>
    <cellStyle name="SAPBEXHLevel3X 3 7 2 3 2 3" xfId="32618" xr:uid="{46084490-FF4F-4E04-AFDC-22065D563C59}"/>
    <cellStyle name="SAPBEXHLevel3X 3 7 2 3 3" xfId="8229" xr:uid="{C2726FDE-6050-4B09-9948-ED4AFFFFB157}"/>
    <cellStyle name="SAPBEXHLevel3X 3 7 2 3 3 2" xfId="19684" xr:uid="{0D72DC2C-1C24-40E0-BD83-E014FA9CD958}"/>
    <cellStyle name="SAPBEXHLevel3X 3 7 2 3 3 3" xfId="31769" xr:uid="{B023BFFA-D857-4B2F-B65C-E7AAF5BCACA6}"/>
    <cellStyle name="SAPBEXHLevel3X 3 7 2 3 4" xfId="25794" xr:uid="{847950D7-E31D-4C7A-8FE3-80B3FF03C420}"/>
    <cellStyle name="SAPBEXHLevel3X 3 7 2 3 4 2" xfId="36510" xr:uid="{81B4D388-46F5-4272-9FDE-182D329DCC16}"/>
    <cellStyle name="SAPBEXHLevel3X 3 7 2 3 5" xfId="17551" xr:uid="{6ED7F9E9-F6FE-4403-B6AD-33EF649B5F8F}"/>
    <cellStyle name="SAPBEXHLevel3X 3 7 2 3 6" xfId="30036" xr:uid="{423316EF-A5AB-4E9F-87FD-42B3BCCBAC85}"/>
    <cellStyle name="SAPBEXHLevel3X 3 7 2 3 7" xfId="28659" xr:uid="{0889D5CA-481F-452D-A20D-5C61F3E36AA1}"/>
    <cellStyle name="SAPBEXHLevel3X 3 7 2 3 8" xfId="35684" xr:uid="{A66E60EC-735E-4357-8CBF-CE7FDED41713}"/>
    <cellStyle name="SAPBEXHLevel3X 3 7 2 4" xfId="4796" xr:uid="{24D351FE-67CF-4FE7-A2BB-CE6AFCA6E305}"/>
    <cellStyle name="SAPBEXHLevel3X 3 7 2 4 2" xfId="16580" xr:uid="{1AF3A981-19D5-4D43-BBA5-DB87CEFAE29C}"/>
    <cellStyle name="SAPBEXHLevel3X 3 7 2 4 3" xfId="29287" xr:uid="{03894B16-6AF1-4ECD-9067-23D20A10D119}"/>
    <cellStyle name="SAPBEXHLevel3X 3 7 2 5" xfId="8300" xr:uid="{7AB03F82-BD52-4E37-967E-F2C13F6CED28}"/>
    <cellStyle name="SAPBEXHLevel3X 3 7 2 5 2" xfId="19755" xr:uid="{69F514A1-E0E9-4683-8936-3BDE937306BF}"/>
    <cellStyle name="SAPBEXHLevel3X 3 7 2 5 3" xfId="31840" xr:uid="{32388CC1-43FB-4DF6-A1AE-125002E3FEB2}"/>
    <cellStyle name="SAPBEXHLevel3X 3 7 2 6" xfId="9262" xr:uid="{6DA660CC-D752-4C05-A8B5-A8AC73354617}"/>
    <cellStyle name="SAPBEXHLevel3X 3 7 2 6 2" xfId="20717" xr:uid="{A5BC38A8-C8F7-4E1F-A0E1-BD9845EDB9BF}"/>
    <cellStyle name="SAPBEXHLevel3X 3 7 2 6 3" xfId="32802" xr:uid="{BCF3DFF7-1751-4D3F-B0B6-740FEBA73287}"/>
    <cellStyle name="SAPBEXHLevel3X 3 7 2 7" xfId="24855" xr:uid="{7E0F6260-6B7A-4CD1-B144-85AB75F5E735}"/>
    <cellStyle name="SAPBEXHLevel3X 3 7 2 7 2" xfId="35825" xr:uid="{10AD2F2D-9BFC-4898-B937-F8020E5C32A1}"/>
    <cellStyle name="SAPBEXHLevel3X 3 7 2 8" xfId="14696" xr:uid="{50AD1BC4-B1B2-4F4F-B15C-1BD7BCA4EA98}"/>
    <cellStyle name="SAPBEXHLevel3X 3 7 2 9" xfId="28209" xr:uid="{BC5184A5-4A4F-4FF6-AD05-FC2E6B27611F}"/>
    <cellStyle name="SAPBEXHLevel3X 3 7 3" xfId="3194" xr:uid="{D6FCE643-3DA5-4D1A-8E17-C633982EBF56}"/>
    <cellStyle name="SAPBEXHLevel3X 3 7 3 10" xfId="37041" xr:uid="{64170322-21E1-484A-98BC-BABA42AAFE22}"/>
    <cellStyle name="SAPBEXHLevel3X 3 7 3 2" xfId="7360" xr:uid="{6FC618A2-47C2-4AAE-91A3-050F5BA666AB}"/>
    <cellStyle name="SAPBEXHLevel3X 3 7 3 2 2" xfId="10760" xr:uid="{8191831E-F82A-4AF3-A319-EEF75BDA3E1F}"/>
    <cellStyle name="SAPBEXHLevel3X 3 7 3 2 2 2" xfId="22215" xr:uid="{D2D445B3-EC97-41FA-8E0C-739C6F1D0D67}"/>
    <cellStyle name="SAPBEXHLevel3X 3 7 3 2 2 3" xfId="34299" xr:uid="{256CB764-AB90-4B20-84A3-A90280285C4D}"/>
    <cellStyle name="SAPBEXHLevel3X 3 7 3 2 3" xfId="12144" xr:uid="{52FFFA42-3306-4854-A973-8BC415EED561}"/>
    <cellStyle name="SAPBEXHLevel3X 3 7 3 2 3 2" xfId="23599" xr:uid="{8B3CB224-4662-41D7-B60D-D87B0FDE2A71}"/>
    <cellStyle name="SAPBEXHLevel3X 3 7 3 2 3 3" xfId="35183" xr:uid="{CCDB487C-C456-48BA-99B0-42C781299F67}"/>
    <cellStyle name="SAPBEXHLevel3X 3 7 3 2 4" xfId="27076" xr:uid="{3C5B2B70-396B-4BC0-9F6B-6684473D80A3}"/>
    <cellStyle name="SAPBEXHLevel3X 3 7 3 2 4 2" xfId="37445" xr:uid="{AA50B381-6B5E-425F-9E8E-4A5CA48C832A}"/>
    <cellStyle name="SAPBEXHLevel3X 3 7 3 2 5" xfId="18878" xr:uid="{5117BB91-B4C5-467F-9787-C8590DDEFF79}"/>
    <cellStyle name="SAPBEXHLevel3X 3 7 3 2 6" xfId="31117" xr:uid="{46119507-36C4-4C55-B739-9EEE40086CE8}"/>
    <cellStyle name="SAPBEXHLevel3X 3 7 3 2 7" xfId="13823" xr:uid="{58383A47-F16D-4671-9812-6A61747ED9F4}"/>
    <cellStyle name="SAPBEXHLevel3X 3 7 3 3" xfId="5928" xr:uid="{A9178403-418B-41FD-AF31-EF653EBF52FD}"/>
    <cellStyle name="SAPBEXHLevel3X 3 7 3 3 2" xfId="9188" xr:uid="{951487B8-6678-4D5C-8637-E47DB9EA4370}"/>
    <cellStyle name="SAPBEXHLevel3X 3 7 3 3 2 2" xfId="20643" xr:uid="{755ACAF0-10F1-46BB-801E-2CB3AF647524}"/>
    <cellStyle name="SAPBEXHLevel3X 3 7 3 3 2 3" xfId="32728" xr:uid="{7B2BAB18-2291-4034-A360-47C79BEC2D80}"/>
    <cellStyle name="SAPBEXHLevel3X 3 7 3 3 3" xfId="9723" xr:uid="{E9614EBC-2609-43E7-A5A9-B7072F79A976}"/>
    <cellStyle name="SAPBEXHLevel3X 3 7 3 3 3 2" xfId="21178" xr:uid="{904F4D3F-C3DF-4869-9789-43E97A356057}"/>
    <cellStyle name="SAPBEXHLevel3X 3 7 3 3 3 3" xfId="33263" xr:uid="{CF8D66D5-C232-4C7F-B9B4-A06DB0BF2F28}"/>
    <cellStyle name="SAPBEXHLevel3X 3 7 3 3 4" xfId="25890" xr:uid="{4BFBDFFE-7D04-45C4-B4AD-F4D6D8625028}"/>
    <cellStyle name="SAPBEXHLevel3X 3 7 3 3 4 2" xfId="36605" xr:uid="{3AE0A09E-3D77-4E46-8F22-2AFF90F0A9E2}"/>
    <cellStyle name="SAPBEXHLevel3X 3 7 3 3 5" xfId="17651" xr:uid="{24C3A8BF-F1F5-4753-8A13-18785E37658F}"/>
    <cellStyle name="SAPBEXHLevel3X 3 7 3 3 6" xfId="30146" xr:uid="{20886A68-066C-4844-94AB-867747A70927}"/>
    <cellStyle name="SAPBEXHLevel3X 3 7 3 3 7" xfId="29607" xr:uid="{D6000CD4-DB28-4CED-BD11-36516B79F2C6}"/>
    <cellStyle name="SAPBEXHLevel3X 3 7 3 3 8" xfId="13701" xr:uid="{7F25AA0D-75F1-418D-A222-FCCBCA163230}"/>
    <cellStyle name="SAPBEXHLevel3X 3 7 3 4" xfId="5087" xr:uid="{C09D22E6-5B0E-4B0B-978D-7DBE9332497B}"/>
    <cellStyle name="SAPBEXHLevel3X 3 7 3 4 2" xfId="16871" xr:uid="{28B1D17D-7749-425E-A562-4CDC4D87755D}"/>
    <cellStyle name="SAPBEXHLevel3X 3 7 3 4 3" xfId="29519" xr:uid="{899A5FD7-E0E6-49CF-A3C8-12FB3158A7C5}"/>
    <cellStyle name="SAPBEXHLevel3X 3 7 3 5" xfId="8552" xr:uid="{5169142C-E161-4D05-B74F-0E1833A5A1D0}"/>
    <cellStyle name="SAPBEXHLevel3X 3 7 3 5 2" xfId="20007" xr:uid="{B18DCB8D-84E3-49C9-9923-F91521A3CA42}"/>
    <cellStyle name="SAPBEXHLevel3X 3 7 3 5 3" xfId="32092" xr:uid="{2F87C4BA-EC2B-48B0-9025-BFC391BACD48}"/>
    <cellStyle name="SAPBEXHLevel3X 3 7 3 6" xfId="10048" xr:uid="{8FA4812F-171E-40D2-8146-C97A7DA3A37D}"/>
    <cellStyle name="SAPBEXHLevel3X 3 7 3 6 2" xfId="21503" xr:uid="{FDEC208E-33EF-476F-AB71-A2190CE4FDAB}"/>
    <cellStyle name="SAPBEXHLevel3X 3 7 3 6 3" xfId="33587" xr:uid="{3CB26A80-4981-4E88-9C7D-387B07964147}"/>
    <cellStyle name="SAPBEXHLevel3X 3 7 3 7" xfId="25146" xr:uid="{DAAD6605-BD25-4955-93EC-FC3ED979AD04}"/>
    <cellStyle name="SAPBEXHLevel3X 3 7 3 7 2" xfId="36058" xr:uid="{32A39EF5-25D2-49EA-A086-53AB1604BDE2}"/>
    <cellStyle name="SAPBEXHLevel3X 3 7 3 8" xfId="14987" xr:uid="{EDF296B3-C63F-4C31-A990-CC6B0DFC790C}"/>
    <cellStyle name="SAPBEXHLevel3X 3 7 3 9" xfId="28435" xr:uid="{3524AB95-E06D-4092-8098-D40ADDBEAA47}"/>
    <cellStyle name="SAPBEXHLevel3X 3 7 4" xfId="3228" xr:uid="{AF5AFDF1-D6D1-4663-9A79-15C8D164D657}"/>
    <cellStyle name="SAPBEXHLevel3X 3 7 4 10" xfId="27829" xr:uid="{2DA2266A-6B02-435C-B158-28553281C24E}"/>
    <cellStyle name="SAPBEXHLevel3X 3 7 4 2" xfId="7617" xr:uid="{90578142-0307-4617-B5C7-FFD2F24D6318}"/>
    <cellStyle name="SAPBEXHLevel3X 3 7 4 2 2" xfId="10928" xr:uid="{E9F71F61-20DC-4018-966C-02841394AE3D}"/>
    <cellStyle name="SAPBEXHLevel3X 3 7 4 2 2 2" xfId="22383" xr:uid="{8C8345FC-07E9-4B5E-88F5-C7DD562DF949}"/>
    <cellStyle name="SAPBEXHLevel3X 3 7 4 2 2 3" xfId="34467" xr:uid="{9607896E-941B-4C09-B7E6-C0E3E5E3DA83}"/>
    <cellStyle name="SAPBEXHLevel3X 3 7 4 2 3" xfId="12401" xr:uid="{0C5690F3-9E7C-4D1E-B495-73A87B11F2E1}"/>
    <cellStyle name="SAPBEXHLevel3X 3 7 4 2 3 2" xfId="23856" xr:uid="{CC1E8FFC-0A70-45DE-AA1E-BBC5E775DF55}"/>
    <cellStyle name="SAPBEXHLevel3X 3 7 4 2 3 3" xfId="35371" xr:uid="{B4F422B5-ED90-4F2B-91AE-59CA1C10A566}"/>
    <cellStyle name="SAPBEXHLevel3X 3 7 4 2 4" xfId="27333" xr:uid="{C4E575E0-2A3A-4D9C-A291-F54209E6FEB4}"/>
    <cellStyle name="SAPBEXHLevel3X 3 7 4 2 4 2" xfId="37632" xr:uid="{FF21BBF6-35C4-4B0A-9DCA-CA6FCDD8F254}"/>
    <cellStyle name="SAPBEXHLevel3X 3 7 4 2 5" xfId="19135" xr:uid="{EB306E6E-7919-4122-816F-7CA476A45F45}"/>
    <cellStyle name="SAPBEXHLevel3X 3 7 4 2 6" xfId="31304" xr:uid="{83B5A978-9136-442E-942F-A8CB5732779B}"/>
    <cellStyle name="SAPBEXHLevel3X 3 7 4 2 7" xfId="36964" xr:uid="{957CBD08-504F-48F0-9DD7-591F001FB551}"/>
    <cellStyle name="SAPBEXHLevel3X 3 7 4 3" xfId="6186" xr:uid="{E4901879-3584-451D-96F9-0F56094F7C7D}"/>
    <cellStyle name="SAPBEXHLevel3X 3 7 4 3 2" xfId="9402" xr:uid="{3A96FBE9-3DD6-4F9E-BBFD-EA7575E6BE33}"/>
    <cellStyle name="SAPBEXHLevel3X 3 7 4 3 2 2" xfId="20857" xr:uid="{6C3F0951-2DF3-4FB3-97A6-4FDD2843CF86}"/>
    <cellStyle name="SAPBEXHLevel3X 3 7 4 3 2 3" xfId="32942" xr:uid="{31BDBD43-7ADA-4AE9-8292-62E09D1F36BD}"/>
    <cellStyle name="SAPBEXHLevel3X 3 7 4 3 3" xfId="10014" xr:uid="{2185DD61-BB77-49D2-89C4-643BDDC5E605}"/>
    <cellStyle name="SAPBEXHLevel3X 3 7 4 3 3 2" xfId="21469" xr:uid="{133A9B0C-9A43-4FF1-B808-6CE12FDF02E8}"/>
    <cellStyle name="SAPBEXHLevel3X 3 7 4 3 3 3" xfId="33553" xr:uid="{34444E7F-6E64-4760-A237-D860215FE583}"/>
    <cellStyle name="SAPBEXHLevel3X 3 7 4 3 4" xfId="26147" xr:uid="{721014A6-5021-4278-A471-B4C78FEC0C43}"/>
    <cellStyle name="SAPBEXHLevel3X 3 7 4 3 4 2" xfId="36790" xr:uid="{5D1392B1-0E8C-487C-943F-9C5E18F5A23A}"/>
    <cellStyle name="SAPBEXHLevel3X 3 7 4 3 5" xfId="17908" xr:uid="{06BAADFF-989D-45EB-900A-3A712ED64FA3}"/>
    <cellStyle name="SAPBEXHLevel3X 3 7 4 3 6" xfId="30334" xr:uid="{1B90E2C7-3BFA-4126-93A3-3CC32D1A0F5A}"/>
    <cellStyle name="SAPBEXHLevel3X 3 7 4 3 7" xfId="36420" xr:uid="{DE37B73F-CF6A-43F8-9203-4325188AE5FA}"/>
    <cellStyle name="SAPBEXHLevel3X 3 7 4 3 8" xfId="30613" xr:uid="{73ED3B8B-3696-4058-8779-DECDBD1E6488}"/>
    <cellStyle name="SAPBEXHLevel3X 3 7 4 4" xfId="5120" xr:uid="{8905613E-38A8-49A5-9A4F-406906B91747}"/>
    <cellStyle name="SAPBEXHLevel3X 3 7 4 4 2" xfId="16904" xr:uid="{D0877CD4-90C4-4EEF-8FB4-A78E5BE4FBCB}"/>
    <cellStyle name="SAPBEXHLevel3X 3 7 4 4 3" xfId="29552" xr:uid="{23EA47C7-1A83-4BC0-B044-AE5324791BDC}"/>
    <cellStyle name="SAPBEXHLevel3X 3 7 4 5" xfId="8585" xr:uid="{AA8A9ECD-3A17-46A1-9817-BCDFFFB3B54C}"/>
    <cellStyle name="SAPBEXHLevel3X 3 7 4 5 2" xfId="20040" xr:uid="{75B5B124-B17E-4A0A-98FA-4CF54883C779}"/>
    <cellStyle name="SAPBEXHLevel3X 3 7 4 5 3" xfId="32125" xr:uid="{FAD1AA39-503E-4543-8260-A53AD7FBE846}"/>
    <cellStyle name="SAPBEXHLevel3X 3 7 4 6" xfId="8101" xr:uid="{1FF8E818-B13F-4F94-8EC5-8A29793CC26F}"/>
    <cellStyle name="SAPBEXHLevel3X 3 7 4 6 2" xfId="19556" xr:uid="{4469747A-68A9-4317-9C16-02D8DEE56BC2}"/>
    <cellStyle name="SAPBEXHLevel3X 3 7 4 6 3" xfId="31641" xr:uid="{5C24037E-A595-47EB-BCE1-B8DCDF051E12}"/>
    <cellStyle name="SAPBEXHLevel3X 3 7 4 7" xfId="25179" xr:uid="{D56474D0-CAE6-4A67-9829-EE31E3CE509B}"/>
    <cellStyle name="SAPBEXHLevel3X 3 7 4 7 2" xfId="36091" xr:uid="{564A97DD-AFA9-426A-8F1B-2555290826E6}"/>
    <cellStyle name="SAPBEXHLevel3X 3 7 4 8" xfId="15020" xr:uid="{239904AF-7EB4-4280-B028-CF995BC5493D}"/>
    <cellStyle name="SAPBEXHLevel3X 3 7 4 9" xfId="28468" xr:uid="{EC8B2BEE-A7D9-475E-9FEB-86FACAAA7AF2}"/>
    <cellStyle name="SAPBEXHLevel3X 3 7 5" xfId="3140" xr:uid="{CD45BB6A-B30E-4A93-9997-74582F3466AF}"/>
    <cellStyle name="SAPBEXHLevel3X 3 7 5 10" xfId="36417" xr:uid="{F62398E8-74DA-4E86-99A9-0A2CE3D95603}"/>
    <cellStyle name="SAPBEXHLevel3X 3 7 5 2" xfId="7801" xr:uid="{03F0D36F-9320-4C60-84AC-70E128F9E9FA}"/>
    <cellStyle name="SAPBEXHLevel3X 3 7 5 2 2" xfId="11015" xr:uid="{649A54DF-E55A-473A-829D-E4371957A8F8}"/>
    <cellStyle name="SAPBEXHLevel3X 3 7 5 2 2 2" xfId="22470" xr:uid="{F40860FD-310F-4DF3-90F5-EF4FFBE3955B}"/>
    <cellStyle name="SAPBEXHLevel3X 3 7 5 2 2 3" xfId="34554" xr:uid="{3BEAFAD8-BF72-4BF6-884A-082DBC6B53F8}"/>
    <cellStyle name="SAPBEXHLevel3X 3 7 5 2 3" xfId="12576" xr:uid="{79F0BC6B-4164-4487-A3A8-3CEC4B47E9AE}"/>
    <cellStyle name="SAPBEXHLevel3X 3 7 5 2 3 2" xfId="24031" xr:uid="{845F3C99-152E-4E5F-B26B-CA57203A87D7}"/>
    <cellStyle name="SAPBEXHLevel3X 3 7 5 2 3 3" xfId="35484" xr:uid="{C02258C6-AB02-4B3E-8003-690B7A576076}"/>
    <cellStyle name="SAPBEXHLevel3X 3 7 5 2 4" xfId="27508" xr:uid="{34E433F4-1203-407A-AF2C-461B1B47E255}"/>
    <cellStyle name="SAPBEXHLevel3X 3 7 5 2 4 2" xfId="37743" xr:uid="{5296A076-9F91-4BC3-8249-65CBB6B217B7}"/>
    <cellStyle name="SAPBEXHLevel3X 3 7 5 2 5" xfId="19312" xr:uid="{B55C54D5-B634-4299-A205-D201FFC6C78E}"/>
    <cellStyle name="SAPBEXHLevel3X 3 7 5 2 6" xfId="31426" xr:uid="{305D3E3A-F24E-49CA-A90C-351F0A1375C7}"/>
    <cellStyle name="SAPBEXHLevel3X 3 7 5 2 7" xfId="13614" xr:uid="{D5C8D6FE-F8ED-4C81-AC3A-8D230FCB2082}"/>
    <cellStyle name="SAPBEXHLevel3X 3 7 5 3" xfId="6370" xr:uid="{9F46D9C1-EA17-4173-A6EE-4A0E057DD340}"/>
    <cellStyle name="SAPBEXHLevel3X 3 7 5 3 2" xfId="9538" xr:uid="{E49430AB-49BF-4989-AFB8-821ABDA25600}"/>
    <cellStyle name="SAPBEXHLevel3X 3 7 5 3 2 2" xfId="20993" xr:uid="{DF814D59-38F5-43DB-81DE-F4186C291FCB}"/>
    <cellStyle name="SAPBEXHLevel3X 3 7 5 3 2 3" xfId="33078" xr:uid="{D7F2B258-83E2-4FA5-895B-2B4AD4781558}"/>
    <cellStyle name="SAPBEXHLevel3X 3 7 5 3 3" xfId="4165" xr:uid="{448FD9C8-B41D-473D-A82F-171D1EDE5888}"/>
    <cellStyle name="SAPBEXHLevel3X 3 7 5 3 3 2" xfId="15950" xr:uid="{D2C0B800-D1FA-4D77-9396-D5AA7B72385E}"/>
    <cellStyle name="SAPBEXHLevel3X 3 7 5 3 3 3" xfId="28995" xr:uid="{0BD6498F-1B27-42B5-983A-27F4308F2810}"/>
    <cellStyle name="SAPBEXHLevel3X 3 7 5 3 4" xfId="26322" xr:uid="{A56CF695-CBFF-4D38-8FB0-52D673E44F57}"/>
    <cellStyle name="SAPBEXHLevel3X 3 7 5 3 4 2" xfId="36902" xr:uid="{ED880418-45E0-4B60-9F29-9843AA40FF4E}"/>
    <cellStyle name="SAPBEXHLevel3X 3 7 5 3 5" xfId="18087" xr:uid="{0E4F300B-8800-4AD9-9F0B-006A785FFC4E}"/>
    <cellStyle name="SAPBEXHLevel3X 3 7 5 3 6" xfId="30459" xr:uid="{86F161C7-FD87-47E0-8B58-42C8DEA2C52B}"/>
    <cellStyle name="SAPBEXHLevel3X 3 7 5 3 7" xfId="28065" xr:uid="{9A529F1A-B22C-4ABE-8B85-5051D5D0F765}"/>
    <cellStyle name="SAPBEXHLevel3X 3 7 5 3 8" xfId="28078" xr:uid="{07D8B8E3-A370-4016-A4E8-EB20FB2A9864}"/>
    <cellStyle name="SAPBEXHLevel3X 3 7 5 4" xfId="5033" xr:uid="{2621CA79-2A7D-4160-A20C-C671D1D65373}"/>
    <cellStyle name="SAPBEXHLevel3X 3 7 5 4 2" xfId="16817" xr:uid="{4BB93A8A-4A8D-47F5-A737-898D2CB74879}"/>
    <cellStyle name="SAPBEXHLevel3X 3 7 5 4 3" xfId="29465" xr:uid="{4F8989B2-2F2D-4080-B6BF-75C89C8B5D1F}"/>
    <cellStyle name="SAPBEXHLevel3X 3 7 5 5" xfId="8498" xr:uid="{E99046BD-67DA-4334-B2D4-6A22584D89F5}"/>
    <cellStyle name="SAPBEXHLevel3X 3 7 5 5 2" xfId="19953" xr:uid="{BAAC678A-680B-4D7E-B9BF-EAF26524897C}"/>
    <cellStyle name="SAPBEXHLevel3X 3 7 5 5 3" xfId="32038" xr:uid="{A8491EE9-AA78-4704-B62D-0828EE5C4518}"/>
    <cellStyle name="SAPBEXHLevel3X 3 7 5 6" xfId="4054" xr:uid="{E5B91901-5C01-4689-B202-DAF383DFE878}"/>
    <cellStyle name="SAPBEXHLevel3X 3 7 5 6 2" xfId="15839" xr:uid="{3B7E9636-F433-47A7-81C8-A49889FF9457}"/>
    <cellStyle name="SAPBEXHLevel3X 3 7 5 6 3" xfId="28884" xr:uid="{5789EC8A-0782-49A8-9774-70500019DA32}"/>
    <cellStyle name="SAPBEXHLevel3X 3 7 5 7" xfId="25092" xr:uid="{13B30C48-0631-48B9-952F-C65A95B3A718}"/>
    <cellStyle name="SAPBEXHLevel3X 3 7 5 7 2" xfId="36004" xr:uid="{A10BC981-DD50-4B8F-909B-C70C9FE0BD70}"/>
    <cellStyle name="SAPBEXHLevel3X 3 7 5 8" xfId="14933" xr:uid="{5BF0E7D3-7696-4339-AA73-32D280F57ECA}"/>
    <cellStyle name="SAPBEXHLevel3X 3 7 5 9" xfId="28381" xr:uid="{9396F0E4-FCA9-4DFC-BF53-E567A1485178}"/>
    <cellStyle name="SAPBEXHLevel3X 3 7 6" xfId="6109" xr:uid="{08D0225E-AF0B-4520-9151-EE44924EC65B}"/>
    <cellStyle name="SAPBEXHLevel3X 3 7 6 2" xfId="7540" xr:uid="{8391A4C2-E962-49D8-837B-CC0A9A142D47}"/>
    <cellStyle name="SAPBEXHLevel3X 3 7 6 2 2" xfId="10851" xr:uid="{0A39D446-5E03-40C5-B11F-48FFC26B2DAC}"/>
    <cellStyle name="SAPBEXHLevel3X 3 7 6 2 2 2" xfId="22306" xr:uid="{29B68B0D-3709-4E1F-A3D3-9A95785455DF}"/>
    <cellStyle name="SAPBEXHLevel3X 3 7 6 2 2 3" xfId="34390" xr:uid="{092A3259-38F8-48D2-8810-9E3E1DFE6151}"/>
    <cellStyle name="SAPBEXHLevel3X 3 7 6 2 3" xfId="12324" xr:uid="{22E3A540-9523-4F6B-8378-A655B712EF55}"/>
    <cellStyle name="SAPBEXHLevel3X 3 7 6 2 3 2" xfId="23779" xr:uid="{34DAED2E-045F-4FCD-88D2-E6DBB1A0CE5F}"/>
    <cellStyle name="SAPBEXHLevel3X 3 7 6 2 3 3" xfId="35294" xr:uid="{5572EDFC-4666-4814-B036-B89984E7DB2F}"/>
    <cellStyle name="SAPBEXHLevel3X 3 7 6 2 4" xfId="27256" xr:uid="{5081A674-3DF1-4775-8B5E-5B0ACE52FFED}"/>
    <cellStyle name="SAPBEXHLevel3X 3 7 6 2 4 2" xfId="37555" xr:uid="{015BF9FA-BCE8-41DD-B8C9-DA84EFA5834D}"/>
    <cellStyle name="SAPBEXHLevel3X 3 7 6 2 5" xfId="19058" xr:uid="{4CFAD3AC-AB0D-4CD2-8B76-D2BA4D9FFB8E}"/>
    <cellStyle name="SAPBEXHLevel3X 3 7 6 2 6" xfId="31227" xr:uid="{0FD94D84-3209-4986-AF28-397D02DD1419}"/>
    <cellStyle name="SAPBEXHLevel3X 3 7 6 2 7" xfId="29229" xr:uid="{7E2BF99A-55BA-4E1E-9905-DBAE0A14C998}"/>
    <cellStyle name="SAPBEXHLevel3X 3 7 6 3" xfId="9325" xr:uid="{AEA6C2BC-ED57-4753-ACA7-43C69F0DB856}"/>
    <cellStyle name="SAPBEXHLevel3X 3 7 6 3 2" xfId="20780" xr:uid="{758AFA01-89D2-4827-9F57-462C1823C1BE}"/>
    <cellStyle name="SAPBEXHLevel3X 3 7 6 3 3" xfId="32865" xr:uid="{2A25A771-CE45-4DF4-A2D2-D02489DC8558}"/>
    <cellStyle name="SAPBEXHLevel3X 3 7 6 4" xfId="9718" xr:uid="{4777CDD9-1800-4AE0-AED0-1C45677C21DA}"/>
    <cellStyle name="SAPBEXHLevel3X 3 7 6 4 2" xfId="21173" xr:uid="{DCF0A8C6-B755-4482-AFC5-8AD4B70CA23B}"/>
    <cellStyle name="SAPBEXHLevel3X 3 7 6 4 3" xfId="33258" xr:uid="{556DF6DD-6211-4929-B3F8-89CCD6A83868}"/>
    <cellStyle name="SAPBEXHLevel3X 3 7 6 5" xfId="26070" xr:uid="{7DE4D39C-E692-430D-A0EF-3293B35EE5A8}"/>
    <cellStyle name="SAPBEXHLevel3X 3 7 6 5 2" xfId="36713" xr:uid="{83FD8D9A-3708-4C86-ACCE-781281D7503F}"/>
    <cellStyle name="SAPBEXHLevel3X 3 7 6 6" xfId="17831" xr:uid="{917B6852-5675-45C7-A321-32E0A53CF6E8}"/>
    <cellStyle name="SAPBEXHLevel3X 3 7 6 7" xfId="30257" xr:uid="{001AE798-3A67-48E6-869F-288756873B8B}"/>
    <cellStyle name="SAPBEXHLevel3X 3 7 6 8" xfId="34710" xr:uid="{F55479A1-5395-48EE-8DD4-ABDFB53BE126}"/>
    <cellStyle name="SAPBEXHLevel3X 3 7 7" xfId="6758" xr:uid="{19FD25A2-63B2-4670-B015-00C6671AE95A}"/>
    <cellStyle name="SAPBEXHLevel3X 3 7 7 2" xfId="10472" xr:uid="{4D14F070-6B7B-494C-81A6-21D267553C93}"/>
    <cellStyle name="SAPBEXHLevel3X 3 7 7 2 2" xfId="21927" xr:uid="{88C93E53-E572-4A47-A486-FB86EB9AE6C3}"/>
    <cellStyle name="SAPBEXHLevel3X 3 7 7 2 3" xfId="34011" xr:uid="{1018702D-EEE2-4D9D-8BF4-4406FDB18DD8}"/>
    <cellStyle name="SAPBEXHLevel3X 3 7 7 3" xfId="11653" xr:uid="{1E6C4C71-0485-4019-AFBF-C6BAB2690A5E}"/>
    <cellStyle name="SAPBEXHLevel3X 3 7 7 3 2" xfId="23108" xr:uid="{AACDD311-C866-487B-8E5A-B31AA79BC002}"/>
    <cellStyle name="SAPBEXHLevel3X 3 7 7 3 3" xfId="34838" xr:uid="{E833F875-54DD-4551-A464-2AB87F309FB9}"/>
    <cellStyle name="SAPBEXHLevel3X 3 7 7 4" xfId="26518" xr:uid="{F563D30B-5131-4F19-8390-03E408853948}"/>
    <cellStyle name="SAPBEXHLevel3X 3 7 7 4 2" xfId="37028" xr:uid="{80573FEC-75DC-40EB-BD6D-04EB5EDE37F9}"/>
    <cellStyle name="SAPBEXHLevel3X 3 7 7 5" xfId="18345" xr:uid="{45AB2EAF-3C9D-4C8D-9AE7-24B11C648B1C}"/>
    <cellStyle name="SAPBEXHLevel3X 3 7 7 6" xfId="30676" xr:uid="{2897BD9A-04C9-40FB-A910-996C8B91CA6A}"/>
    <cellStyle name="SAPBEXHLevel3X 3 7 7 7" xfId="28642" xr:uid="{16D69DCD-8E80-4298-BF3F-126ACE1806CE}"/>
    <cellStyle name="SAPBEXHLevel3X 3 7 8" xfId="5542" xr:uid="{FCE9EF00-C527-4649-9727-92F23F534B1A}"/>
    <cellStyle name="SAPBEXHLevel3X 3 7 8 2" xfId="8873" xr:uid="{3025E644-9000-4825-B1BD-74D6C16E10E1}"/>
    <cellStyle name="SAPBEXHLevel3X 3 7 8 2 2" xfId="20328" xr:uid="{2FE5E172-F43A-4DC2-8C27-29451DA8CC03}"/>
    <cellStyle name="SAPBEXHLevel3X 3 7 8 2 3" xfId="32413" xr:uid="{FFC2CB88-170B-4B5A-B7CA-00E65608905E}"/>
    <cellStyle name="SAPBEXHLevel3X 3 7 8 3" xfId="8027" xr:uid="{C524D983-8F33-4199-935C-5BFA7E2BD3B6}"/>
    <cellStyle name="SAPBEXHLevel3X 3 7 8 3 2" xfId="19482" xr:uid="{1E4D7356-E4CA-4CCD-888F-D22558FD1A6C}"/>
    <cellStyle name="SAPBEXHLevel3X 3 7 8 3 3" xfId="31567" xr:uid="{6C7CA83F-19A5-4DDF-AFA2-B7FA2667A6DE}"/>
    <cellStyle name="SAPBEXHLevel3X 3 7 8 4" xfId="25601" xr:uid="{F6A9F184-9C2D-45B9-82FD-079993AE9278}"/>
    <cellStyle name="SAPBEXHLevel3X 3 7 8 4 2" xfId="36386" xr:uid="{86DCF5DB-F92B-4BFE-9DB2-DD81258806CD}"/>
    <cellStyle name="SAPBEXHLevel3X 3 7 8 5" xfId="17326" xr:uid="{CE7EA1E7-06DC-4302-93D1-58C7385790C4}"/>
    <cellStyle name="SAPBEXHLevel3X 3 7 8 6" xfId="29842" xr:uid="{E9701EDB-2B68-4E90-A1C7-B6AC491AD83D}"/>
    <cellStyle name="SAPBEXHLevel3X 3 7 8 7" xfId="36648" xr:uid="{70A49A8E-9DC7-4C25-A053-47A6633CE30B}"/>
    <cellStyle name="SAPBEXHLevel3X 3 7 8 8" xfId="37842" xr:uid="{097C6AB9-D4E8-4B9C-BE97-799CD7C4103F}"/>
    <cellStyle name="SAPBEXHLevel3X 3 7 9" xfId="4262" xr:uid="{7A4F4968-2F84-4520-B616-6A348B21FC7E}"/>
    <cellStyle name="SAPBEXHLevel3X 3 7 9 2" xfId="16047" xr:uid="{836FE24B-2E0B-4EB7-9642-C765772D1F7D}"/>
    <cellStyle name="SAPBEXHLevel3X 3 7 9 3" xfId="29092" xr:uid="{A8889B44-9849-4F83-9E9D-0EF942CF3020}"/>
    <cellStyle name="SAPBEXHLevel3X 3 8" xfId="2331" xr:uid="{9BB419A0-1ED1-4B98-9ECA-BEB3D54A40CD}"/>
    <cellStyle name="SAPBEXHLevel3X 3 8 10" xfId="4026" xr:uid="{A379DF81-962E-4D21-BFA8-39115B994CA2}"/>
    <cellStyle name="SAPBEXHLevel3X 3 8 10 2" xfId="15812" xr:uid="{DC247EF9-F570-4338-90FF-9C7E059457B7}"/>
    <cellStyle name="SAPBEXHLevel3X 3 8 10 3" xfId="28857" xr:uid="{F66FFD4D-6533-4DCA-B82B-648652127711}"/>
    <cellStyle name="SAPBEXHLevel3X 3 8 11" xfId="24346" xr:uid="{B86C1AAC-B392-4FE8-8BDA-B9621F2210A3}"/>
    <cellStyle name="SAPBEXHLevel3X 3 8 11 2" xfId="35651" xr:uid="{E942AB69-C82C-48E6-BF76-2BE26D312933}"/>
    <cellStyle name="SAPBEXHLevel3X 3 8 12" xfId="14161" xr:uid="{5FA22040-6A2B-4230-B46E-0C4F530AF198}"/>
    <cellStyle name="SAPBEXHLevel3X 3 8 13" xfId="28024" xr:uid="{0F337EC3-AC51-45EA-9D60-0DEDBF681AAA}"/>
    <cellStyle name="SAPBEXHLevel3X 3 8 2" xfId="2902" xr:uid="{62E7E3C3-122F-45AC-94D7-C6E99700DBAF}"/>
    <cellStyle name="SAPBEXHLevel3X 3 8 2 10" xfId="18702" xr:uid="{BC7FD11F-B726-4B3D-A067-3BE256BA4922}"/>
    <cellStyle name="SAPBEXHLevel3X 3 8 2 2" xfId="7250" xr:uid="{B1C8B973-1D9D-42CC-92D0-6FC643395727}"/>
    <cellStyle name="SAPBEXHLevel3X 3 8 2 2 2" xfId="10653" xr:uid="{30AD3AE1-E667-4B2A-A1D8-65066E61ED12}"/>
    <cellStyle name="SAPBEXHLevel3X 3 8 2 2 2 2" xfId="22108" xr:uid="{59C2B8D1-908B-436A-838C-4C116F87DE5D}"/>
    <cellStyle name="SAPBEXHLevel3X 3 8 2 2 2 3" xfId="34192" xr:uid="{6A0D9A15-DADE-40BE-99CB-D4861F196EB5}"/>
    <cellStyle name="SAPBEXHLevel3X 3 8 2 2 3" xfId="12049" xr:uid="{2DF2A1D7-6BD0-4DAC-976C-59D750D880A3}"/>
    <cellStyle name="SAPBEXHLevel3X 3 8 2 2 3 2" xfId="23504" xr:uid="{2412475F-25F8-41EE-AFBA-D7939E909B71}"/>
    <cellStyle name="SAPBEXHLevel3X 3 8 2 2 3 3" xfId="35090" xr:uid="{B2619A7A-98EC-486F-8DAC-654E48820187}"/>
    <cellStyle name="SAPBEXHLevel3X 3 8 2 2 4" xfId="26966" xr:uid="{61080DA4-5385-42A4-96A4-975AA1815EBF}"/>
    <cellStyle name="SAPBEXHLevel3X 3 8 2 2 4 2" xfId="37337" xr:uid="{E16B36C9-24BF-4D14-A0F3-07EC87427D99}"/>
    <cellStyle name="SAPBEXHLevel3X 3 8 2 2 5" xfId="18778" xr:uid="{6EEB5549-68F8-4D80-AD98-C84E3903A475}"/>
    <cellStyle name="SAPBEXHLevel3X 3 8 2 2 6" xfId="31009" xr:uid="{19CCD8E1-470F-43E6-935E-E2E56B6B39AE}"/>
    <cellStyle name="SAPBEXHLevel3X 3 8 2 2 7" xfId="18788" xr:uid="{A85A381F-F0E9-4225-8AEE-0D6218CFE423}"/>
    <cellStyle name="SAPBEXHLevel3X 3 8 2 3" xfId="5817" xr:uid="{0D27C3CB-6527-4D32-8152-FE123602B898}"/>
    <cellStyle name="SAPBEXHLevel3X 3 8 2 3 2" xfId="9079" xr:uid="{66AF99D2-A506-427F-96DA-3B51D268CA15}"/>
    <cellStyle name="SAPBEXHLevel3X 3 8 2 3 2 2" xfId="20534" xr:uid="{A3DE6146-591A-4AC4-B07A-B770C998D91A}"/>
    <cellStyle name="SAPBEXHLevel3X 3 8 2 3 2 3" xfId="32619" xr:uid="{DFBEDF31-80B9-4ABD-BA84-C8CB76765FF3}"/>
    <cellStyle name="SAPBEXHLevel3X 3 8 2 3 3" xfId="8035" xr:uid="{DE77F8F6-B3F1-4F42-AFF5-930CE12506B8}"/>
    <cellStyle name="SAPBEXHLevel3X 3 8 2 3 3 2" xfId="19490" xr:uid="{60DF101C-76E1-4C22-ADA5-F73C10CA07EC}"/>
    <cellStyle name="SAPBEXHLevel3X 3 8 2 3 3 3" xfId="31575" xr:uid="{D2A7EBB7-4909-4187-99B7-93BC2D9239DA}"/>
    <cellStyle name="SAPBEXHLevel3X 3 8 2 3 4" xfId="25795" xr:uid="{8DF246BA-9074-4E0D-8835-8DE9CC465805}"/>
    <cellStyle name="SAPBEXHLevel3X 3 8 2 3 4 2" xfId="36511" xr:uid="{2036275D-DDBF-45B5-AC6D-99BC9B4975C0}"/>
    <cellStyle name="SAPBEXHLevel3X 3 8 2 3 5" xfId="17552" xr:uid="{FD8B7C49-F816-4542-97D4-D0104939AFC0}"/>
    <cellStyle name="SAPBEXHLevel3X 3 8 2 3 6" xfId="30037" xr:uid="{047419F2-C6CC-4DB9-86D5-16091E9F0E0E}"/>
    <cellStyle name="SAPBEXHLevel3X 3 8 2 3 7" xfId="36249" xr:uid="{AC835BFC-4D7C-4814-9690-470721C7D411}"/>
    <cellStyle name="SAPBEXHLevel3X 3 8 2 3 8" xfId="35396" xr:uid="{D38E1AC3-ED46-4C04-BD82-FB738E1138AA}"/>
    <cellStyle name="SAPBEXHLevel3X 3 8 2 4" xfId="4795" xr:uid="{FF6837FF-DB31-445B-8135-416672B24378}"/>
    <cellStyle name="SAPBEXHLevel3X 3 8 2 4 2" xfId="16579" xr:uid="{31333F0A-E35E-4C5B-AD05-0095AA3DD1A8}"/>
    <cellStyle name="SAPBEXHLevel3X 3 8 2 4 3" xfId="29286" xr:uid="{51A07B31-2FB2-42E9-9600-65E27CE77382}"/>
    <cellStyle name="SAPBEXHLevel3X 3 8 2 5" xfId="8299" xr:uid="{5A9BDB61-3B90-44B6-AFF7-4C8F79078028}"/>
    <cellStyle name="SAPBEXHLevel3X 3 8 2 5 2" xfId="19754" xr:uid="{319A4207-77FD-4C4D-B5CD-C32A0BA4B694}"/>
    <cellStyle name="SAPBEXHLevel3X 3 8 2 5 3" xfId="31839" xr:uid="{6BC7F789-3A58-46CD-8B6B-F13C24D6DB7A}"/>
    <cellStyle name="SAPBEXHLevel3X 3 8 2 6" xfId="8112" xr:uid="{23A0C8D6-B825-488E-A02D-339E79B4F508}"/>
    <cellStyle name="SAPBEXHLevel3X 3 8 2 6 2" xfId="19567" xr:uid="{B3949665-9696-41BD-9E63-BA40AF5E9F40}"/>
    <cellStyle name="SAPBEXHLevel3X 3 8 2 6 3" xfId="31652" xr:uid="{DEEC7806-CCA0-4580-B83B-5A8CEEEE67E7}"/>
    <cellStyle name="SAPBEXHLevel3X 3 8 2 7" xfId="24854" xr:uid="{5AA477DE-D70B-41B1-A72C-9651EEAF1BDD}"/>
    <cellStyle name="SAPBEXHLevel3X 3 8 2 7 2" xfId="35824" xr:uid="{A6030DAB-7A43-41CF-BA26-788ECF0191E0}"/>
    <cellStyle name="SAPBEXHLevel3X 3 8 2 8" xfId="14695" xr:uid="{0D7BC452-8B3B-4AF3-B84C-3E107684FFB7}"/>
    <cellStyle name="SAPBEXHLevel3X 3 8 2 9" xfId="28208" xr:uid="{B1347FD0-7DFE-4857-A634-85B44B6EFB46}"/>
    <cellStyle name="SAPBEXHLevel3X 3 8 3" xfId="3195" xr:uid="{10A127A3-F29E-42C1-93CC-D713CE47B8FF}"/>
    <cellStyle name="SAPBEXHLevel3X 3 8 3 10" xfId="28749" xr:uid="{063D6326-D4D3-489C-BC21-EA845D20FED7}"/>
    <cellStyle name="SAPBEXHLevel3X 3 8 3 2" xfId="7361" xr:uid="{26886DC3-8689-4887-8B8C-227FF4E46142}"/>
    <cellStyle name="SAPBEXHLevel3X 3 8 3 2 2" xfId="10761" xr:uid="{CE7D8A38-E8EF-4F99-B8B3-E1CA0A4D4EB2}"/>
    <cellStyle name="SAPBEXHLevel3X 3 8 3 2 2 2" xfId="22216" xr:uid="{ADAD57C8-F324-484E-B344-56E76647A2BB}"/>
    <cellStyle name="SAPBEXHLevel3X 3 8 3 2 2 3" xfId="34300" xr:uid="{064826F7-7075-4FC2-95B0-B827CAC44916}"/>
    <cellStyle name="SAPBEXHLevel3X 3 8 3 2 3" xfId="12145" xr:uid="{275C63A5-B245-4422-AB8D-9D121D913A9A}"/>
    <cellStyle name="SAPBEXHLevel3X 3 8 3 2 3 2" xfId="23600" xr:uid="{9E534A45-EB74-4BA9-9FB0-35DEE08D8F48}"/>
    <cellStyle name="SAPBEXHLevel3X 3 8 3 2 3 3" xfId="35184" xr:uid="{E06FB295-1FD2-46FE-A30A-AE6E13111587}"/>
    <cellStyle name="SAPBEXHLevel3X 3 8 3 2 4" xfId="27077" xr:uid="{7347CC17-48F7-4931-8F4E-340226AC2223}"/>
    <cellStyle name="SAPBEXHLevel3X 3 8 3 2 4 2" xfId="37446" xr:uid="{FEA63038-372E-44ED-88A7-B4B0DFDA4FEF}"/>
    <cellStyle name="SAPBEXHLevel3X 3 8 3 2 5" xfId="18879" xr:uid="{A45D1DC3-F6BF-476A-BE08-DF8F4CC7A260}"/>
    <cellStyle name="SAPBEXHLevel3X 3 8 3 2 6" xfId="31118" xr:uid="{458E3E31-1497-44E9-A9B5-9265B1169190}"/>
    <cellStyle name="SAPBEXHLevel3X 3 8 3 2 7" xfId="27903" xr:uid="{38D1DB74-55EE-4FB0-BD5F-7B46498D86F5}"/>
    <cellStyle name="SAPBEXHLevel3X 3 8 3 3" xfId="5929" xr:uid="{ABF5E15B-51FB-418D-9FF5-64BAEEE34A3E}"/>
    <cellStyle name="SAPBEXHLevel3X 3 8 3 3 2" xfId="9189" xr:uid="{D816E89A-060F-4D4A-B706-14F7C67722B9}"/>
    <cellStyle name="SAPBEXHLevel3X 3 8 3 3 2 2" xfId="20644" xr:uid="{289A7FC4-DAD3-4F79-AFAD-3514F31DEF0B}"/>
    <cellStyle name="SAPBEXHLevel3X 3 8 3 3 2 3" xfId="32729" xr:uid="{924107CC-E028-4719-83D4-3C4D322A76DC}"/>
    <cellStyle name="SAPBEXHLevel3X 3 8 3 3 3" xfId="8405" xr:uid="{186A5DF5-FB5B-40F9-8DFA-6885E7390997}"/>
    <cellStyle name="SAPBEXHLevel3X 3 8 3 3 3 2" xfId="19860" xr:uid="{C48C2EA5-149D-430E-AC9B-9954B8A6E222}"/>
    <cellStyle name="SAPBEXHLevel3X 3 8 3 3 3 3" xfId="31945" xr:uid="{93BFB74C-151F-4461-AA83-A3944DC14EDA}"/>
    <cellStyle name="SAPBEXHLevel3X 3 8 3 3 4" xfId="25891" xr:uid="{22317030-3C27-4003-8A4B-497D2FCCE372}"/>
    <cellStyle name="SAPBEXHLevel3X 3 8 3 3 4 2" xfId="36606" xr:uid="{40234DF1-4D05-4D55-850F-5587359C0854}"/>
    <cellStyle name="SAPBEXHLevel3X 3 8 3 3 5" xfId="17652" xr:uid="{0966FD17-D779-4F79-B19D-21382E71C0B7}"/>
    <cellStyle name="SAPBEXHLevel3X 3 8 3 3 6" xfId="30147" xr:uid="{34F8A07E-0F01-4ADF-8642-5F048D4562BA}"/>
    <cellStyle name="SAPBEXHLevel3X 3 8 3 3 7" xfId="28523" xr:uid="{91531A46-D51A-4DCD-8ECC-D1E8CCA42069}"/>
    <cellStyle name="SAPBEXHLevel3X 3 8 3 3 8" xfId="28098" xr:uid="{0164F7F1-9FA3-472F-BA40-2F08257FDDB9}"/>
    <cellStyle name="SAPBEXHLevel3X 3 8 3 4" xfId="5088" xr:uid="{A5234D71-08F6-46AE-946E-F0EBABE0AE78}"/>
    <cellStyle name="SAPBEXHLevel3X 3 8 3 4 2" xfId="16872" xr:uid="{000177F0-A316-474C-905C-D9AAB13BBE8C}"/>
    <cellStyle name="SAPBEXHLevel3X 3 8 3 4 3" xfId="29520" xr:uid="{A454DEBC-FEBC-454E-A61F-F1A4A57CCBE5}"/>
    <cellStyle name="SAPBEXHLevel3X 3 8 3 5" xfId="8553" xr:uid="{CFE35944-B210-42F4-A671-1EF5EB4144E8}"/>
    <cellStyle name="SAPBEXHLevel3X 3 8 3 5 2" xfId="20008" xr:uid="{05F5697D-4C6F-42B3-B666-223573A66A6E}"/>
    <cellStyle name="SAPBEXHLevel3X 3 8 3 5 3" xfId="32093" xr:uid="{23AA1BA6-2314-401F-A495-4D451A769AC5}"/>
    <cellStyle name="SAPBEXHLevel3X 3 8 3 6" xfId="8199" xr:uid="{A7145788-B498-4638-AD52-2B9B86762F28}"/>
    <cellStyle name="SAPBEXHLevel3X 3 8 3 6 2" xfId="19654" xr:uid="{511117B2-6E18-4AA0-AC2B-38F9B8F170CE}"/>
    <cellStyle name="SAPBEXHLevel3X 3 8 3 6 3" xfId="31739" xr:uid="{94420EAB-0639-4A42-BCEB-2BD53B28CE0C}"/>
    <cellStyle name="SAPBEXHLevel3X 3 8 3 7" xfId="25147" xr:uid="{6F42FC65-1C56-441D-A77F-7BE58A0712DC}"/>
    <cellStyle name="SAPBEXHLevel3X 3 8 3 7 2" xfId="36059" xr:uid="{16C56C80-EE7A-451C-BA97-E18319181AC4}"/>
    <cellStyle name="SAPBEXHLevel3X 3 8 3 8" xfId="14988" xr:uid="{576C6A88-2B10-4F9D-A429-244A25102F45}"/>
    <cellStyle name="SAPBEXHLevel3X 3 8 3 9" xfId="28436" xr:uid="{7055FD49-6FFA-4129-B744-32A71A3784F5}"/>
    <cellStyle name="SAPBEXHLevel3X 3 8 4" xfId="2962" xr:uid="{07B12EE1-8B00-457F-A36F-320B6191DF6F}"/>
    <cellStyle name="SAPBEXHLevel3X 3 8 4 10" xfId="28684" xr:uid="{8899FBB0-8612-4249-995B-4B2B009FFC67}"/>
    <cellStyle name="SAPBEXHLevel3X 3 8 4 2" xfId="7618" xr:uid="{A094493A-9AF8-4AA5-9D87-1C81151A07CC}"/>
    <cellStyle name="SAPBEXHLevel3X 3 8 4 2 2" xfId="10929" xr:uid="{1AB5A219-C592-4D36-A7A1-99510B7251F0}"/>
    <cellStyle name="SAPBEXHLevel3X 3 8 4 2 2 2" xfId="22384" xr:uid="{38989954-7965-4B3F-9513-061E7D383B2F}"/>
    <cellStyle name="SAPBEXHLevel3X 3 8 4 2 2 3" xfId="34468" xr:uid="{3B5538EB-AFF4-4B23-A9F6-9A1ADC126736}"/>
    <cellStyle name="SAPBEXHLevel3X 3 8 4 2 3" xfId="12402" xr:uid="{7B26657E-EAD5-4945-9DB0-9CD3B583CDF1}"/>
    <cellStyle name="SAPBEXHLevel3X 3 8 4 2 3 2" xfId="23857" xr:uid="{60EF6EAF-303E-4FA4-B079-2E30F319ACA0}"/>
    <cellStyle name="SAPBEXHLevel3X 3 8 4 2 3 3" xfId="35372" xr:uid="{5E032F8C-A629-4B2A-B778-2DF85037870E}"/>
    <cellStyle name="SAPBEXHLevel3X 3 8 4 2 4" xfId="27334" xr:uid="{0B3169AE-B3B9-40A6-B982-03D18CE58A15}"/>
    <cellStyle name="SAPBEXHLevel3X 3 8 4 2 4 2" xfId="37633" xr:uid="{6F7EFE4D-75B2-488E-B4DE-E52262A03C8E}"/>
    <cellStyle name="SAPBEXHLevel3X 3 8 4 2 5" xfId="19136" xr:uid="{71BFF0CC-A853-4021-A2C4-2EFD34408F87}"/>
    <cellStyle name="SAPBEXHLevel3X 3 8 4 2 6" xfId="31305" xr:uid="{5CA715AB-6546-48AA-9B16-C9F816033EF6}"/>
    <cellStyle name="SAPBEXHLevel3X 3 8 4 2 7" xfId="30607" xr:uid="{9D9ED2AE-E900-4421-AF05-9D91D7B1656E}"/>
    <cellStyle name="SAPBEXHLevel3X 3 8 4 3" xfId="6187" xr:uid="{65FB97A5-D57D-40A0-87C8-FA9312046697}"/>
    <cellStyle name="SAPBEXHLevel3X 3 8 4 3 2" xfId="9403" xr:uid="{4A3A7597-F593-4BE1-8439-DFB04A9895CA}"/>
    <cellStyle name="SAPBEXHLevel3X 3 8 4 3 2 2" xfId="20858" xr:uid="{FE59E647-596B-4841-B10C-3F8255CF5421}"/>
    <cellStyle name="SAPBEXHLevel3X 3 8 4 3 2 3" xfId="32943" xr:uid="{56513C0F-218B-4338-86E4-73D91859CCB0}"/>
    <cellStyle name="SAPBEXHLevel3X 3 8 4 3 3" xfId="8166" xr:uid="{D796349D-E3BE-4D14-8908-2927C6879BAE}"/>
    <cellStyle name="SAPBEXHLevel3X 3 8 4 3 3 2" xfId="19621" xr:uid="{A0885695-8DD9-4A49-A46D-2F40733BB537}"/>
    <cellStyle name="SAPBEXHLevel3X 3 8 4 3 3 3" xfId="31706" xr:uid="{1D98A211-6308-4B1B-BC03-8FFFD55B7324}"/>
    <cellStyle name="SAPBEXHLevel3X 3 8 4 3 4" xfId="26148" xr:uid="{521A895B-4CB2-4A90-BCB9-688000D3CB3E}"/>
    <cellStyle name="SAPBEXHLevel3X 3 8 4 3 4 2" xfId="36791" xr:uid="{DA779861-113B-409B-8C31-40A6FFC158F3}"/>
    <cellStyle name="SAPBEXHLevel3X 3 8 4 3 5" xfId="17909" xr:uid="{F3B6EB9C-FF6B-4622-BAFE-5517D2AA6DBA}"/>
    <cellStyle name="SAPBEXHLevel3X 3 8 4 3 6" xfId="30335" xr:uid="{DBF608A6-A72F-40CB-B2A3-0D0FC85CE6B9}"/>
    <cellStyle name="SAPBEXHLevel3X 3 8 4 3 7" xfId="29896" xr:uid="{45C40FF5-EEC5-4E09-9EDE-0E40D8B7B82E}"/>
    <cellStyle name="SAPBEXHLevel3X 3 8 4 3 8" xfId="13764" xr:uid="{91728BA1-F8F1-4AA3-86AD-84E89011ED1B}"/>
    <cellStyle name="SAPBEXHLevel3X 3 8 4 4" xfId="4855" xr:uid="{50F9D275-48E8-4001-9DBB-823210549849}"/>
    <cellStyle name="SAPBEXHLevel3X 3 8 4 4 2" xfId="16639" xr:uid="{91C304D4-2E9F-459F-8824-3EC0C4E09DE6}"/>
    <cellStyle name="SAPBEXHLevel3X 3 8 4 4 3" xfId="29346" xr:uid="{7EC3303D-ADB9-4984-8EC6-15D621CA4A94}"/>
    <cellStyle name="SAPBEXHLevel3X 3 8 4 5" xfId="8359" xr:uid="{5F8B782B-7EEC-430C-A8B7-B30EA5DE3B5B}"/>
    <cellStyle name="SAPBEXHLevel3X 3 8 4 5 2" xfId="19814" xr:uid="{2363D12D-00DB-401C-8B7E-C29FE8247A3B}"/>
    <cellStyle name="SAPBEXHLevel3X 3 8 4 5 3" xfId="31899" xr:uid="{3149363E-1194-45C7-AA0E-00696E7B47FA}"/>
    <cellStyle name="SAPBEXHLevel3X 3 8 4 6" xfId="8789" xr:uid="{5B833F77-CDF6-4645-90D4-C79E62B321D4}"/>
    <cellStyle name="SAPBEXHLevel3X 3 8 4 6 2" xfId="20244" xr:uid="{C81A1572-A6B7-4DDF-B4CF-308C26C0128B}"/>
    <cellStyle name="SAPBEXHLevel3X 3 8 4 6 3" xfId="32329" xr:uid="{1F98916B-40A8-4988-944F-CA4DA19BDB06}"/>
    <cellStyle name="SAPBEXHLevel3X 3 8 4 7" xfId="24914" xr:uid="{5D277E85-D4EC-4AEA-8461-B50B10D57BCA}"/>
    <cellStyle name="SAPBEXHLevel3X 3 8 4 7 2" xfId="35884" xr:uid="{A98989DE-A5FC-4D16-A525-7A21C7AA2FE9}"/>
    <cellStyle name="SAPBEXHLevel3X 3 8 4 8" xfId="14755" xr:uid="{652EFAC8-8006-4641-8144-808A5AD29DB2}"/>
    <cellStyle name="SAPBEXHLevel3X 3 8 4 9" xfId="28268" xr:uid="{F401AE12-AF9B-4F96-AAB6-FB14EE84E365}"/>
    <cellStyle name="SAPBEXHLevel3X 3 8 5" xfId="3389" xr:uid="{8594EC87-B2FF-4D0D-853F-4BCFF8D70365}"/>
    <cellStyle name="SAPBEXHLevel3X 3 8 5 10" xfId="27853" xr:uid="{60E6B06F-B910-47E4-8163-FD07028C78CD}"/>
    <cellStyle name="SAPBEXHLevel3X 3 8 5 2" xfId="7802" xr:uid="{1EA44863-44FB-429C-B73E-FFAEDCAB9F25}"/>
    <cellStyle name="SAPBEXHLevel3X 3 8 5 2 2" xfId="11016" xr:uid="{71C7FB78-F290-483D-9B61-68C49739DB4E}"/>
    <cellStyle name="SAPBEXHLevel3X 3 8 5 2 2 2" xfId="22471" xr:uid="{E706DF18-50BE-4486-8B7E-8A40048A386A}"/>
    <cellStyle name="SAPBEXHLevel3X 3 8 5 2 2 3" xfId="34555" xr:uid="{6AAC8F20-D056-4890-A177-8D4FF1ACDDD6}"/>
    <cellStyle name="SAPBEXHLevel3X 3 8 5 2 3" xfId="12577" xr:uid="{BDE3A7AF-205D-4A4A-ABAB-AD75E8262360}"/>
    <cellStyle name="SAPBEXHLevel3X 3 8 5 2 3 2" xfId="24032" xr:uid="{F5D3F94B-8D30-4E23-A78F-64DF963EAB45}"/>
    <cellStyle name="SAPBEXHLevel3X 3 8 5 2 3 3" xfId="35485" xr:uid="{7496DE13-7AB7-4DA6-8F66-414010582382}"/>
    <cellStyle name="SAPBEXHLevel3X 3 8 5 2 4" xfId="27509" xr:uid="{C8768789-D74F-4879-B256-837BE5979ABC}"/>
    <cellStyle name="SAPBEXHLevel3X 3 8 5 2 4 2" xfId="37744" xr:uid="{B1AB2F73-1633-4F08-AE11-05AB162BA288}"/>
    <cellStyle name="SAPBEXHLevel3X 3 8 5 2 5" xfId="19313" xr:uid="{7D240F77-1616-46F8-BDE5-1060B41E74BC}"/>
    <cellStyle name="SAPBEXHLevel3X 3 8 5 2 6" xfId="31427" xr:uid="{72620F81-3E47-488B-84ED-FFA17B44914C}"/>
    <cellStyle name="SAPBEXHLevel3X 3 8 5 2 7" xfId="14277" xr:uid="{69945288-1407-451E-957E-8A6020301BE1}"/>
    <cellStyle name="SAPBEXHLevel3X 3 8 5 3" xfId="6371" xr:uid="{D481805C-55B3-4309-AB39-ECB7F9899442}"/>
    <cellStyle name="SAPBEXHLevel3X 3 8 5 3 2" xfId="9539" xr:uid="{B75130E4-79F0-4FC9-952E-D1B0A3F00EF4}"/>
    <cellStyle name="SAPBEXHLevel3X 3 8 5 3 2 2" xfId="20994" xr:uid="{486342AD-38D0-48DF-9582-C1FCCB431C62}"/>
    <cellStyle name="SAPBEXHLevel3X 3 8 5 3 2 3" xfId="33079" xr:uid="{4237EDC2-C866-456C-B553-D6370D1B1AE0}"/>
    <cellStyle name="SAPBEXHLevel3X 3 8 5 3 3" xfId="4166" xr:uid="{8461DE0B-EEAF-48F5-8733-9667F7399A3A}"/>
    <cellStyle name="SAPBEXHLevel3X 3 8 5 3 3 2" xfId="15951" xr:uid="{7153149C-B0FE-4DD9-AE0D-71D468B963F6}"/>
    <cellStyle name="SAPBEXHLevel3X 3 8 5 3 3 3" xfId="28996" xr:uid="{AE21B9AA-2DC2-44D7-B263-B1C5796D90BD}"/>
    <cellStyle name="SAPBEXHLevel3X 3 8 5 3 4" xfId="26323" xr:uid="{A7B59510-1DB3-4E1F-B23F-8D97B23808FD}"/>
    <cellStyle name="SAPBEXHLevel3X 3 8 5 3 4 2" xfId="36903" xr:uid="{02248688-747F-4AC2-9654-8BFC8802B607}"/>
    <cellStyle name="SAPBEXHLevel3X 3 8 5 3 5" xfId="18088" xr:uid="{0939B351-057D-444D-B2BF-4FADFF7A10F5}"/>
    <cellStyle name="SAPBEXHLevel3X 3 8 5 3 6" xfId="30460" xr:uid="{32D6F3AD-AEAC-4014-B25A-644ABB602DE9}"/>
    <cellStyle name="SAPBEXHLevel3X 3 8 5 3 7" xfId="35553" xr:uid="{CB277CE9-01B1-4697-966E-1793D35260EF}"/>
    <cellStyle name="SAPBEXHLevel3X 3 8 5 3 8" xfId="31152" xr:uid="{0275D9BC-8896-4702-AFF2-EFD2B5DD0658}"/>
    <cellStyle name="SAPBEXHLevel3X 3 8 5 4" xfId="5279" xr:uid="{20662C91-63E3-4B2C-9A04-1C79872F4BCA}"/>
    <cellStyle name="SAPBEXHLevel3X 3 8 5 4 2" xfId="17063" xr:uid="{24C0BBCD-07C3-4ABB-A8FD-6940D25A5E4C}"/>
    <cellStyle name="SAPBEXHLevel3X 3 8 5 4 3" xfId="29646" xr:uid="{10EAB241-67EA-4774-82FC-3E820873786D}"/>
    <cellStyle name="SAPBEXHLevel3X 3 8 5 5" xfId="8706" xr:uid="{77F68EBC-B2C6-46B0-9CCA-60D01C4E7ECC}"/>
    <cellStyle name="SAPBEXHLevel3X 3 8 5 5 2" xfId="20161" xr:uid="{5414B2BE-F659-4E9C-A1D2-10D33A6EF698}"/>
    <cellStyle name="SAPBEXHLevel3X 3 8 5 5 3" xfId="32246" xr:uid="{3867D83B-ADF1-4500-9D6C-58D7ECF0EE58}"/>
    <cellStyle name="SAPBEXHLevel3X 3 8 5 6" xfId="9445" xr:uid="{60765746-DCED-4B67-A82B-DFA203AB2ACF}"/>
    <cellStyle name="SAPBEXHLevel3X 3 8 5 6 2" xfId="20900" xr:uid="{0BDC9AD9-2A48-4701-95D5-347239CF1A0F}"/>
    <cellStyle name="SAPBEXHLevel3X 3 8 5 6 3" xfId="32985" xr:uid="{F35C6AD1-1168-439E-83D8-3AE4A69776CE}"/>
    <cellStyle name="SAPBEXHLevel3X 3 8 5 7" xfId="25338" xr:uid="{04617497-B105-4B9B-95A2-64ADFE78A5B4}"/>
    <cellStyle name="SAPBEXHLevel3X 3 8 5 7 2" xfId="36184" xr:uid="{8E65AC58-B411-4F21-80DF-C8203E147E9B}"/>
    <cellStyle name="SAPBEXHLevel3X 3 8 5 8" xfId="15180" xr:uid="{1F8E54AE-250D-461A-ACDE-0376B23DB842}"/>
    <cellStyle name="SAPBEXHLevel3X 3 8 5 9" xfId="28563" xr:uid="{1EB0F130-017B-44B1-9D4F-EBCD4F9A1FF5}"/>
    <cellStyle name="SAPBEXHLevel3X 3 8 6" xfId="6110" xr:uid="{908F0C89-DC5C-445A-8B7D-EA874D80B297}"/>
    <cellStyle name="SAPBEXHLevel3X 3 8 6 2" xfId="7541" xr:uid="{E633CDF9-19EB-41D6-ACB9-52607A826EFF}"/>
    <cellStyle name="SAPBEXHLevel3X 3 8 6 2 2" xfId="10852" xr:uid="{C30A8757-9FAD-4D2B-9B28-381F2E09E23E}"/>
    <cellStyle name="SAPBEXHLevel3X 3 8 6 2 2 2" xfId="22307" xr:uid="{7BBF3363-1E86-49AC-BB74-61632AE8BE91}"/>
    <cellStyle name="SAPBEXHLevel3X 3 8 6 2 2 3" xfId="34391" xr:uid="{ABB15755-797C-4BE7-B9C1-8D0F9BED8B8C}"/>
    <cellStyle name="SAPBEXHLevel3X 3 8 6 2 3" xfId="12325" xr:uid="{A0ACAAFC-B7B5-497D-AA8C-8ED3F52D506C}"/>
    <cellStyle name="SAPBEXHLevel3X 3 8 6 2 3 2" xfId="23780" xr:uid="{4283DB00-8397-491B-A564-9105DC401F5E}"/>
    <cellStyle name="SAPBEXHLevel3X 3 8 6 2 3 3" xfId="35295" xr:uid="{B0F2E6C7-25E6-41BC-8D58-A744FC6DDD67}"/>
    <cellStyle name="SAPBEXHLevel3X 3 8 6 2 4" xfId="27257" xr:uid="{29764A40-89CE-4A1E-A4EF-DD92999A4CFF}"/>
    <cellStyle name="SAPBEXHLevel3X 3 8 6 2 4 2" xfId="37556" xr:uid="{C23BC47D-CA16-4C86-89AB-DC2535C19AD3}"/>
    <cellStyle name="SAPBEXHLevel3X 3 8 6 2 5" xfId="19059" xr:uid="{44FB1C50-4C22-4FE1-96D6-5AF417FFCCC5}"/>
    <cellStyle name="SAPBEXHLevel3X 3 8 6 2 6" xfId="31228" xr:uid="{3DBAE83F-8B6D-475A-87DA-285813415D28}"/>
    <cellStyle name="SAPBEXHLevel3X 3 8 6 2 7" xfId="36812" xr:uid="{2BF31EF0-D735-4156-A882-7848EA138555}"/>
    <cellStyle name="SAPBEXHLevel3X 3 8 6 3" xfId="9326" xr:uid="{DA6BCA96-5F5C-4E34-B3B4-B96982DF58A6}"/>
    <cellStyle name="SAPBEXHLevel3X 3 8 6 3 2" xfId="20781" xr:uid="{A90A0B3C-E481-423C-B353-C6B174C09263}"/>
    <cellStyle name="SAPBEXHLevel3X 3 8 6 3 3" xfId="32866" xr:uid="{7B2B3F6D-A29A-45B3-8723-EDED4A3489D2}"/>
    <cellStyle name="SAPBEXHLevel3X 3 8 6 4" xfId="8399" xr:uid="{CD8727E2-38DC-4225-B49E-B96E20A2C09E}"/>
    <cellStyle name="SAPBEXHLevel3X 3 8 6 4 2" xfId="19854" xr:uid="{3A977AFF-F22D-4B40-80B9-7AE3351A7398}"/>
    <cellStyle name="SAPBEXHLevel3X 3 8 6 4 3" xfId="31939" xr:uid="{450420CE-B512-44D4-9625-E01E80C5B26C}"/>
    <cellStyle name="SAPBEXHLevel3X 3 8 6 5" xfId="26071" xr:uid="{B3993322-C788-433F-9E22-4CED64B5A48F}"/>
    <cellStyle name="SAPBEXHLevel3X 3 8 6 5 2" xfId="36714" xr:uid="{A0F182EF-FB12-4611-88A7-319C5173C8C7}"/>
    <cellStyle name="SAPBEXHLevel3X 3 8 6 6" xfId="17832" xr:uid="{DA85E44E-B354-4424-AC35-F1EB13F38BC8}"/>
    <cellStyle name="SAPBEXHLevel3X 3 8 6 7" xfId="30258" xr:uid="{A0ED10E4-BDC2-4B39-BF4E-F1662A0687B3}"/>
    <cellStyle name="SAPBEXHLevel3X 3 8 6 8" xfId="18153" xr:uid="{07E60CEE-0ACE-4A7A-A176-E243FE0F3FC0}"/>
    <cellStyle name="SAPBEXHLevel3X 3 8 7" xfId="6759" xr:uid="{EC506B8C-2A5A-45B1-9DDF-D17DA8575E52}"/>
    <cellStyle name="SAPBEXHLevel3X 3 8 7 2" xfId="10473" xr:uid="{8EE57CB4-F82F-49B3-BC4A-BEC2C8915398}"/>
    <cellStyle name="SAPBEXHLevel3X 3 8 7 2 2" xfId="21928" xr:uid="{F9814207-14FE-419C-9FAE-8289DF974870}"/>
    <cellStyle name="SAPBEXHLevel3X 3 8 7 2 3" xfId="34012" xr:uid="{BF9AA7E3-3F7B-4BC9-9862-EC7D5F7F5F48}"/>
    <cellStyle name="SAPBEXHLevel3X 3 8 7 3" xfId="11654" xr:uid="{05AAFD9F-6F4A-407A-941D-6A9DB6949119}"/>
    <cellStyle name="SAPBEXHLevel3X 3 8 7 3 2" xfId="23109" xr:uid="{486BCF31-F1DB-477F-BD73-6D624AA01DCA}"/>
    <cellStyle name="SAPBEXHLevel3X 3 8 7 3 3" xfId="34839" xr:uid="{3C94D7B5-2172-4E1C-B651-4DE9208BD377}"/>
    <cellStyle name="SAPBEXHLevel3X 3 8 7 4" xfId="26519" xr:uid="{AFC0852E-4024-4DFC-A084-15C23D1D3C69}"/>
    <cellStyle name="SAPBEXHLevel3X 3 8 7 4 2" xfId="37029" xr:uid="{431A6E45-981D-4832-B57F-24D3039F557B}"/>
    <cellStyle name="SAPBEXHLevel3X 3 8 7 5" xfId="18346" xr:uid="{F300CDFF-4AD2-4F48-BA77-C83E9776C5CA}"/>
    <cellStyle name="SAPBEXHLevel3X 3 8 7 6" xfId="30677" xr:uid="{DCF2A335-8618-4D9D-A054-A3E24938BB82}"/>
    <cellStyle name="SAPBEXHLevel3X 3 8 7 7" xfId="30389" xr:uid="{F878C7F6-8F46-4D0C-BC10-2999D82E5A53}"/>
    <cellStyle name="SAPBEXHLevel3X 3 8 8" xfId="5543" xr:uid="{C23FF202-B253-49C6-BD16-B2A89EEBBD20}"/>
    <cellStyle name="SAPBEXHLevel3X 3 8 8 2" xfId="8874" xr:uid="{63C8E734-1034-4574-98FA-DC96C104EACB}"/>
    <cellStyle name="SAPBEXHLevel3X 3 8 8 2 2" xfId="20329" xr:uid="{BD28C8FB-F4F7-4BE6-8C4C-4C86205EAFF2}"/>
    <cellStyle name="SAPBEXHLevel3X 3 8 8 2 3" xfId="32414" xr:uid="{BB25E5CE-2B52-4E74-8E15-2741827E1AE3}"/>
    <cellStyle name="SAPBEXHLevel3X 3 8 8 3" xfId="4071" xr:uid="{FFAB2538-6106-4989-8903-02EE8FE35969}"/>
    <cellStyle name="SAPBEXHLevel3X 3 8 8 3 2" xfId="15856" xr:uid="{F07700A1-6D01-4454-B8C8-38A5F34B3413}"/>
    <cellStyle name="SAPBEXHLevel3X 3 8 8 3 3" xfId="28901" xr:uid="{F8B66479-4DE5-42FC-906B-86BA144977E4}"/>
    <cellStyle name="SAPBEXHLevel3X 3 8 8 4" xfId="25602" xr:uid="{9741E6B2-E511-4FB6-8F42-C3167E9B87BB}"/>
    <cellStyle name="SAPBEXHLevel3X 3 8 8 4 2" xfId="36387" xr:uid="{E08A0D00-25ED-41E5-8932-BD12B8C1EE42}"/>
    <cellStyle name="SAPBEXHLevel3X 3 8 8 5" xfId="17327" xr:uid="{25A7260D-8861-4383-875C-1EFAAB153F13}"/>
    <cellStyle name="SAPBEXHLevel3X 3 8 8 6" xfId="29843" xr:uid="{DC8D077B-074D-49F0-9596-357D388DE34B}"/>
    <cellStyle name="SAPBEXHLevel3X 3 8 8 7" xfId="30193" xr:uid="{F10D7D5B-ADE3-4411-891E-F6222A28750B}"/>
    <cellStyle name="SAPBEXHLevel3X 3 8 8 8" xfId="30612" xr:uid="{9491FEEF-60AA-40B9-9AA9-F6AD4A41A370}"/>
    <cellStyle name="SAPBEXHLevel3X 3 8 9" xfId="4263" xr:uid="{45E20F5B-252A-40AD-B00D-11466879223C}"/>
    <cellStyle name="SAPBEXHLevel3X 3 8 9 2" xfId="16048" xr:uid="{54E5F2B1-62E5-439C-920E-E3A78820A42C}"/>
    <cellStyle name="SAPBEXHLevel3X 3 8 9 3" xfId="29093" xr:uid="{CCB6BA3E-330B-4445-A84E-136B109759EC}"/>
    <cellStyle name="SAPBEXHLevel3X 3 9" xfId="2909" xr:uid="{12CCFA41-A159-41BE-8CBC-CCCE716288F7}"/>
    <cellStyle name="SAPBEXHLevel3X 3 9 10" xfId="29115" xr:uid="{FEBDF274-E898-4EF8-A5C8-321669345868}"/>
    <cellStyle name="SAPBEXHLevel3X 3 9 2" xfId="7243" xr:uid="{78BCAA5E-4CD6-42E8-9413-73CD1AF72C37}"/>
    <cellStyle name="SAPBEXHLevel3X 3 9 2 2" xfId="10646" xr:uid="{A3A2AF09-ECA9-40BD-8085-411672A031E8}"/>
    <cellStyle name="SAPBEXHLevel3X 3 9 2 2 2" xfId="22101" xr:uid="{2CEE1B4E-405A-48C9-8AA2-02FAE315E75D}"/>
    <cellStyle name="SAPBEXHLevel3X 3 9 2 2 3" xfId="34185" xr:uid="{E6D9AF38-78B0-4B1E-A6C8-4692B6D2D8D0}"/>
    <cellStyle name="SAPBEXHLevel3X 3 9 2 3" xfId="12042" xr:uid="{6CD78E90-E74F-4031-9165-022269F53287}"/>
    <cellStyle name="SAPBEXHLevel3X 3 9 2 3 2" xfId="23497" xr:uid="{8D13D8BE-8684-4DFB-A07F-3F559F329AD0}"/>
    <cellStyle name="SAPBEXHLevel3X 3 9 2 3 3" xfId="35083" xr:uid="{0E9EEAF0-FEB4-4A78-BE3F-BAC9FE2BE03B}"/>
    <cellStyle name="SAPBEXHLevel3X 3 9 2 4" xfId="26959" xr:uid="{1FF26D4F-0AA9-4FAA-A3F8-C6FC08CB7703}"/>
    <cellStyle name="SAPBEXHLevel3X 3 9 2 4 2" xfId="37330" xr:uid="{E3BE6B68-8846-4CDC-A4E1-7534DA45151B}"/>
    <cellStyle name="SAPBEXHLevel3X 3 9 2 5" xfId="18771" xr:uid="{F53D6504-9396-4746-A667-6BFB471C551A}"/>
    <cellStyle name="SAPBEXHLevel3X 3 9 2 6" xfId="31002" xr:uid="{3B9A0211-65D0-44D5-A5DF-569CD46A3174}"/>
    <cellStyle name="SAPBEXHLevel3X 3 9 2 7" xfId="28118" xr:uid="{99EEE456-2320-42D8-A6FA-967C9ADFB701}"/>
    <cellStyle name="SAPBEXHLevel3X 3 9 3" xfId="5810" xr:uid="{70DE7EFE-4C86-47E5-97FA-2EAEC9BA8F75}"/>
    <cellStyle name="SAPBEXHLevel3X 3 9 3 2" xfId="9072" xr:uid="{CAF0085C-ABA1-468C-92F3-4C6D8E039A81}"/>
    <cellStyle name="SAPBEXHLevel3X 3 9 3 2 2" xfId="20527" xr:uid="{6BA49254-7FDD-4B40-B73E-767454710263}"/>
    <cellStyle name="SAPBEXHLevel3X 3 9 3 2 3" xfId="32612" xr:uid="{401635FA-DACF-40E4-B2DF-DF38D0E483D0}"/>
    <cellStyle name="SAPBEXHLevel3X 3 9 3 3" xfId="8914" xr:uid="{A89C52A3-D2D1-418D-98D7-F651C2A2CCB3}"/>
    <cellStyle name="SAPBEXHLevel3X 3 9 3 3 2" xfId="20369" xr:uid="{12C1E627-4857-4758-8678-256C618FC552}"/>
    <cellStyle name="SAPBEXHLevel3X 3 9 3 3 3" xfId="32454" xr:uid="{9812D81A-C265-4A2E-B3B8-FA4C6FE3177C}"/>
    <cellStyle name="SAPBEXHLevel3X 3 9 3 4" xfId="25788" xr:uid="{D6E8B87F-8346-440B-BB3B-5FF8284BAA83}"/>
    <cellStyle name="SAPBEXHLevel3X 3 9 3 4 2" xfId="36504" xr:uid="{465B09F8-1244-4363-AB89-072260FF313E}"/>
    <cellStyle name="SAPBEXHLevel3X 3 9 3 5" xfId="17545" xr:uid="{397C2CE6-A01A-4AFC-AE42-F64597CF1F4B}"/>
    <cellStyle name="SAPBEXHLevel3X 3 9 3 6" xfId="30030" xr:uid="{24EFD6B7-D522-42FF-B702-929E0205DEA7}"/>
    <cellStyle name="SAPBEXHLevel3X 3 9 3 7" xfId="35406" xr:uid="{90FA5A16-4742-49FA-A2ED-2F33A0A385BF}"/>
    <cellStyle name="SAPBEXHLevel3X 3 9 3 8" xfId="35783" xr:uid="{D834AFBB-B60B-4569-BD54-CE6DBD6362D4}"/>
    <cellStyle name="SAPBEXHLevel3X 3 9 4" xfId="4802" xr:uid="{1CF91C90-3F38-45FC-B729-B314A8E7D014}"/>
    <cellStyle name="SAPBEXHLevel3X 3 9 4 2" xfId="16586" xr:uid="{A01A36E7-2136-4E84-97DF-9959EB79568F}"/>
    <cellStyle name="SAPBEXHLevel3X 3 9 4 3" xfId="29293" xr:uid="{355FDD4E-7370-4C57-B352-634E7611231A}"/>
    <cellStyle name="SAPBEXHLevel3X 3 9 5" xfId="8306" xr:uid="{28CA4CBC-2D27-45DA-A3FF-5301BC269EB8}"/>
    <cellStyle name="SAPBEXHLevel3X 3 9 5 2" xfId="19761" xr:uid="{D54935A2-E911-4E1A-A003-040F3D98316D}"/>
    <cellStyle name="SAPBEXHLevel3X 3 9 5 3" xfId="31846" xr:uid="{5BD084ED-3213-4E2A-9B73-5BBBFBD69B1D}"/>
    <cellStyle name="SAPBEXHLevel3X 3 9 6" xfId="8162" xr:uid="{1427C567-BF16-4A91-96A9-EBB5AAC0E039}"/>
    <cellStyle name="SAPBEXHLevel3X 3 9 6 2" xfId="19617" xr:uid="{3BF4EFB7-C802-406D-9F4A-F7C38058EDE7}"/>
    <cellStyle name="SAPBEXHLevel3X 3 9 6 3" xfId="31702" xr:uid="{D82C8F77-6DF3-4500-9332-F736E09C985F}"/>
    <cellStyle name="SAPBEXHLevel3X 3 9 7" xfId="24861" xr:uid="{43EB60B2-603D-463A-B37F-2FC680CF68F9}"/>
    <cellStyle name="SAPBEXHLevel3X 3 9 7 2" xfId="35831" xr:uid="{3050769D-C0C9-4357-BB4D-04024C872B46}"/>
    <cellStyle name="SAPBEXHLevel3X 3 9 8" xfId="14702" xr:uid="{907F8251-873E-4553-939C-588BF9EFB0FE}"/>
    <cellStyle name="SAPBEXHLevel3X 3 9 9" xfId="28215" xr:uid="{6A41C40F-87BA-4C38-83A3-0397F3A28379}"/>
    <cellStyle name="SAPBEXHLevel3X 4" xfId="2910" xr:uid="{29EBD55B-FEAC-494A-9D15-1F03E4CBB5EE}"/>
    <cellStyle name="SAPBEXHLevel3X 4 10" xfId="28762" xr:uid="{E7873BAB-97EF-4501-B01E-E945936FDFE0}"/>
    <cellStyle name="SAPBEXHLevel3X 4 2" xfId="7241" xr:uid="{3A68A9C6-BD94-4D52-831C-C7E73F153DBF}"/>
    <cellStyle name="SAPBEXHLevel3X 4 2 2" xfId="10644" xr:uid="{65171734-7B0F-4A00-A3BC-5B0EBFE33D36}"/>
    <cellStyle name="SAPBEXHLevel3X 4 2 2 2" xfId="22099" xr:uid="{114B64E2-29CC-424B-A6E1-BE96928EE90A}"/>
    <cellStyle name="SAPBEXHLevel3X 4 2 2 3" xfId="34183" xr:uid="{7DE2DAA3-CAA1-4499-8464-DDB937FD8E1C}"/>
    <cellStyle name="SAPBEXHLevel3X 4 2 3" xfId="12040" xr:uid="{79FFBF9B-2844-4944-9FE3-33312EA81F2B}"/>
    <cellStyle name="SAPBEXHLevel3X 4 2 3 2" xfId="23495" xr:uid="{AA4715FD-5AB9-4717-88F7-DBE8F533EA08}"/>
    <cellStyle name="SAPBEXHLevel3X 4 2 3 3" xfId="35081" xr:uid="{E54A3DC2-0AF0-4650-99E5-0627A507AEE3}"/>
    <cellStyle name="SAPBEXHLevel3X 4 2 4" xfId="26957" xr:uid="{4DA40726-56FB-4C90-8977-41833584602A}"/>
    <cellStyle name="SAPBEXHLevel3X 4 2 4 2" xfId="37328" xr:uid="{39860A13-E982-4183-BB3F-3A6F6A42C2B7}"/>
    <cellStyle name="SAPBEXHLevel3X 4 2 5" xfId="18769" xr:uid="{9483893C-03A3-47D8-B531-9828659DD9E9}"/>
    <cellStyle name="SAPBEXHLevel3X 4 2 6" xfId="31000" xr:uid="{E772872B-4CCB-4892-9ADE-78BD55A0A35F}"/>
    <cellStyle name="SAPBEXHLevel3X 4 2 7" xfId="13948" xr:uid="{C5211C0D-B46E-4263-ACB3-A6A28AC7715A}"/>
    <cellStyle name="SAPBEXHLevel3X 4 3" xfId="5808" xr:uid="{5A07108F-2C52-4EC1-918A-52D97E724DF0}"/>
    <cellStyle name="SAPBEXHLevel3X 4 3 2" xfId="9070" xr:uid="{3F0E5A66-A2FE-43FC-AD4D-1C3A42911B27}"/>
    <cellStyle name="SAPBEXHLevel3X 4 3 2 2" xfId="20525" xr:uid="{B73C125C-C587-4F54-A4DD-B8F277959533}"/>
    <cellStyle name="SAPBEXHLevel3X 4 3 2 3" xfId="32610" xr:uid="{CC4F3C49-63C4-421B-A5CC-01671BD28F62}"/>
    <cellStyle name="SAPBEXHLevel3X 4 3 3" xfId="10031" xr:uid="{180E7E85-C343-42FD-908A-EE0B76484D63}"/>
    <cellStyle name="SAPBEXHLevel3X 4 3 3 2" xfId="21486" xr:uid="{D77EF5F1-0C6C-4C6E-8BC5-34D8F013FECC}"/>
    <cellStyle name="SAPBEXHLevel3X 4 3 3 3" xfId="33570" xr:uid="{6E5E2C56-C260-4748-AF17-352B8AE9BDF2}"/>
    <cellStyle name="SAPBEXHLevel3X 4 3 4" xfId="25786" xr:uid="{28B0B084-1A0A-4C51-9D3D-7D0C3AAE3598}"/>
    <cellStyle name="SAPBEXHLevel3X 4 3 4 2" xfId="36502" xr:uid="{16022165-80CE-4288-B8FC-580BB3EF8F16}"/>
    <cellStyle name="SAPBEXHLevel3X 4 3 5" xfId="17543" xr:uid="{83FDFA35-2D36-4459-82F6-B9651321433A}"/>
    <cellStyle name="SAPBEXHLevel3X 4 3 6" xfId="30028" xr:uid="{AC4CE6A1-F535-43C6-8FF9-0943EEAA4168}"/>
    <cellStyle name="SAPBEXHLevel3X 4 3 7" xfId="30381" xr:uid="{C556E832-ED0D-4E15-8B75-C74CB79C1B5D}"/>
    <cellStyle name="SAPBEXHLevel3X 4 3 8" xfId="30703" xr:uid="{14071B99-7809-42D4-8B87-55BFCB57337F}"/>
    <cellStyle name="SAPBEXHLevel3X 4 4" xfId="4803" xr:uid="{29CC0BDC-190B-4DBE-B74D-DB1C6CF2A338}"/>
    <cellStyle name="SAPBEXHLevel3X 4 4 2" xfId="16587" xr:uid="{C0A9D7DB-A40A-48CF-AE1C-07C9F490784B}"/>
    <cellStyle name="SAPBEXHLevel3X 4 4 3" xfId="29294" xr:uid="{7CD190D9-1F3F-4097-8DB9-AE61B9F5F78A}"/>
    <cellStyle name="SAPBEXHLevel3X 4 5" xfId="8307" xr:uid="{C6F4C03F-55EA-4E47-BF68-72DE746CCCEB}"/>
    <cellStyle name="SAPBEXHLevel3X 4 5 2" xfId="19762" xr:uid="{76C3B3B2-616F-4AFB-B605-9BC57CE61EBE}"/>
    <cellStyle name="SAPBEXHLevel3X 4 5 3" xfId="31847" xr:uid="{614671B3-9185-41D1-8488-A703CD77AB0E}"/>
    <cellStyle name="SAPBEXHLevel3X 4 6" xfId="9467" xr:uid="{D9DEBB5B-3F97-4A89-B27B-2D3B6E6DECF5}"/>
    <cellStyle name="SAPBEXHLevel3X 4 6 2" xfId="20922" xr:uid="{310FE876-8C7E-46AD-B5B3-7169AE8DE5C0}"/>
    <cellStyle name="SAPBEXHLevel3X 4 6 3" xfId="33007" xr:uid="{B883C2C5-CA3F-4B6C-A304-9CA7DB868809}"/>
    <cellStyle name="SAPBEXHLevel3X 4 7" xfId="24862" xr:uid="{22AB7B5D-6D4D-45CA-8273-D69A0BFF1ECF}"/>
    <cellStyle name="SAPBEXHLevel3X 4 7 2" xfId="35832" xr:uid="{3F1EBEDD-76F0-47C1-BA82-DED53D8C39C7}"/>
    <cellStyle name="SAPBEXHLevel3X 4 8" xfId="14703" xr:uid="{B9DD050D-94E9-407E-BD28-95B6089FC537}"/>
    <cellStyle name="SAPBEXHLevel3X 4 9" xfId="28216" xr:uid="{1884DCDA-914F-4902-8404-2DD17C611941}"/>
    <cellStyle name="SAPBEXHLevel3X 5" xfId="3188" xr:uid="{47A55DBE-E5C3-4F54-B3DE-B7D30B93E23E}"/>
    <cellStyle name="SAPBEXHLevel3X 5 10" xfId="13899" xr:uid="{322DC003-F3E5-4905-A237-6FD943DA4AA1}"/>
    <cellStyle name="SAPBEXHLevel3X 5 2" xfId="7352" xr:uid="{F8A5ED2E-3A8E-4293-AF00-D112D83C157E}"/>
    <cellStyle name="SAPBEXHLevel3X 5 2 2" xfId="10752" xr:uid="{0C77DF12-55C2-4293-BE09-23493724D76C}"/>
    <cellStyle name="SAPBEXHLevel3X 5 2 2 2" xfId="22207" xr:uid="{740BC0C0-5F5C-46A4-89D7-6B00645FCE32}"/>
    <cellStyle name="SAPBEXHLevel3X 5 2 2 3" xfId="34291" xr:uid="{657C8160-AF68-4521-BF62-01B62D68B6E4}"/>
    <cellStyle name="SAPBEXHLevel3X 5 2 3" xfId="12136" xr:uid="{4482CA2F-4EBF-42E2-8CE1-84C2AE0A79F4}"/>
    <cellStyle name="SAPBEXHLevel3X 5 2 3 2" xfId="23591" xr:uid="{FC89E737-6774-44F1-AD7B-15576FB61B0D}"/>
    <cellStyle name="SAPBEXHLevel3X 5 2 3 3" xfId="35175" xr:uid="{934A11B6-8C5A-4E80-AEAD-C57E0CA0D947}"/>
    <cellStyle name="SAPBEXHLevel3X 5 2 4" xfId="27068" xr:uid="{CF87BC61-7FBA-4B89-809E-D2CD41B38CC2}"/>
    <cellStyle name="SAPBEXHLevel3X 5 2 4 2" xfId="37437" xr:uid="{733438DB-C1F7-4DE4-8B83-4DDAA8D5656F}"/>
    <cellStyle name="SAPBEXHLevel3X 5 2 5" xfId="18870" xr:uid="{4B9F8CDE-6563-42FB-AAC2-9C1E20C38CB1}"/>
    <cellStyle name="SAPBEXHLevel3X 5 2 6" xfId="31109" xr:uid="{4EBE177D-1C4C-439D-8CD5-359391D7D9DE}"/>
    <cellStyle name="SAPBEXHLevel3X 5 2 7" xfId="28640" xr:uid="{1FA7540D-26DA-4801-BE51-52F5626B50B4}"/>
    <cellStyle name="SAPBEXHLevel3X 5 3" xfId="5920" xr:uid="{1CFEE2D0-8BBA-4AA6-A399-3079F47C98D7}"/>
    <cellStyle name="SAPBEXHLevel3X 5 3 2" xfId="9180" xr:uid="{4FC6DC2C-41F7-48D8-93F8-718B77E17C30}"/>
    <cellStyle name="SAPBEXHLevel3X 5 3 2 2" xfId="20635" xr:uid="{ABCD34BD-9F81-4FCB-8179-D893DC139B0C}"/>
    <cellStyle name="SAPBEXHLevel3X 5 3 2 3" xfId="32720" xr:uid="{B1F7EADB-D7A7-472C-89E0-3125FDEFA8CF}"/>
    <cellStyle name="SAPBEXHLevel3X 5 3 3" xfId="9803" xr:uid="{8653DE32-F898-4064-B352-13268E90B53C}"/>
    <cellStyle name="SAPBEXHLevel3X 5 3 3 2" xfId="21258" xr:uid="{EC631F06-913C-4824-9220-CCACA664929D}"/>
    <cellStyle name="SAPBEXHLevel3X 5 3 3 3" xfId="33343" xr:uid="{8C01572E-57C3-40FB-B602-ECEAD4943354}"/>
    <cellStyle name="SAPBEXHLevel3X 5 3 4" xfId="25882" xr:uid="{E9A76D7D-5234-4BBB-A7FB-053FDE51B86F}"/>
    <cellStyle name="SAPBEXHLevel3X 5 3 4 2" xfId="36597" xr:uid="{4C4C0AA3-B278-4A16-B5A4-BB0667E7FCE3}"/>
    <cellStyle name="SAPBEXHLevel3X 5 3 5" xfId="17643" xr:uid="{469E3430-21F0-4754-BAA3-115A1DE63C78}"/>
    <cellStyle name="SAPBEXHLevel3X 5 3 6" xfId="30138" xr:uid="{EA917FCB-C9AC-400D-B6E7-BB62DFEC08C6}"/>
    <cellStyle name="SAPBEXHLevel3X 5 3 7" xfId="28144" xr:uid="{87EE6CE7-8B07-4D7F-BEF6-36D07FF8128D}"/>
    <cellStyle name="SAPBEXHLevel3X 5 3 8" xfId="36134" xr:uid="{953E15D9-A333-4B70-9297-8D1B8F7D1FF6}"/>
    <cellStyle name="SAPBEXHLevel3X 5 4" xfId="5081" xr:uid="{D45506BA-82ED-4046-A815-A7319C4D6207}"/>
    <cellStyle name="SAPBEXHLevel3X 5 4 2" xfId="16865" xr:uid="{738F7A16-2FDF-4C66-8A91-54433BAE693E}"/>
    <cellStyle name="SAPBEXHLevel3X 5 4 3" xfId="29513" xr:uid="{C46BD98C-304E-431A-9ADD-C9D2C423770D}"/>
    <cellStyle name="SAPBEXHLevel3X 5 5" xfId="8546" xr:uid="{B25A3CC8-3038-42B3-8F6A-AA7B50E2371C}"/>
    <cellStyle name="SAPBEXHLevel3X 5 5 2" xfId="20001" xr:uid="{D5B957CA-8E1F-483D-8870-69D01D24AD07}"/>
    <cellStyle name="SAPBEXHLevel3X 5 5 3" xfId="32086" xr:uid="{1465609B-CE45-4DDD-A517-E230C814699A}"/>
    <cellStyle name="SAPBEXHLevel3X 5 6" xfId="9747" xr:uid="{E8B30CA7-75E7-4319-8075-8CA76A8CA704}"/>
    <cellStyle name="SAPBEXHLevel3X 5 6 2" xfId="21202" xr:uid="{9389BB52-CC8E-43F7-A5CC-C141B692A9AA}"/>
    <cellStyle name="SAPBEXHLevel3X 5 6 3" xfId="33287" xr:uid="{781849ED-8797-40EA-851C-3243FC8F7177}"/>
    <cellStyle name="SAPBEXHLevel3X 5 7" xfId="25140" xr:uid="{947F49D0-B845-4549-A8A0-2ECCF4EDA10F}"/>
    <cellStyle name="SAPBEXHLevel3X 5 7 2" xfId="36052" xr:uid="{D48A958A-80D8-4B3B-9582-94DF586E0A0F}"/>
    <cellStyle name="SAPBEXHLevel3X 5 8" xfId="14981" xr:uid="{69D8446C-07B1-4F1A-BCA8-C56F800B222C}"/>
    <cellStyle name="SAPBEXHLevel3X 5 9" xfId="28429" xr:uid="{3B496802-A3ED-4937-A80C-8F25F899774D}"/>
    <cellStyle name="SAPBEXHLevel3X 6" xfId="2968" xr:uid="{6C9C8AFB-E846-4B4B-8C67-D84E3257A0D9}"/>
    <cellStyle name="SAPBEXHLevel3X 6 10" xfId="19370" xr:uid="{791B2D6E-8508-4B9C-826F-6EB8C9DD8565}"/>
    <cellStyle name="SAPBEXHLevel3X 6 2" xfId="7609" xr:uid="{A4101F74-0565-4E77-984A-57326AC85137}"/>
    <cellStyle name="SAPBEXHLevel3X 6 2 2" xfId="10920" xr:uid="{E81EEF59-23FA-4E23-B58E-3213773E9122}"/>
    <cellStyle name="SAPBEXHLevel3X 6 2 2 2" xfId="22375" xr:uid="{7157AE4A-629B-4CB1-8AEF-B8170236B1DC}"/>
    <cellStyle name="SAPBEXHLevel3X 6 2 2 3" xfId="34459" xr:uid="{F3EBD601-AA51-4D99-A4DF-88C3F2A04495}"/>
    <cellStyle name="SAPBEXHLevel3X 6 2 3" xfId="12393" xr:uid="{4D433460-8748-4A99-AE3A-07ADA8D9FE0B}"/>
    <cellStyle name="SAPBEXHLevel3X 6 2 3 2" xfId="23848" xr:uid="{0DA27233-FF15-443F-B107-2B92D3975C3C}"/>
    <cellStyle name="SAPBEXHLevel3X 6 2 3 3" xfId="35363" xr:uid="{E0EF601C-7289-41A5-9641-6BF97762BE70}"/>
    <cellStyle name="SAPBEXHLevel3X 6 2 4" xfId="27325" xr:uid="{77CFDEC5-9FF8-4F6C-A865-437E305CFA39}"/>
    <cellStyle name="SAPBEXHLevel3X 6 2 4 2" xfId="37624" xr:uid="{F547D354-BFF8-4F1C-B9D5-2C14ADCC6BC9}"/>
    <cellStyle name="SAPBEXHLevel3X 6 2 5" xfId="19127" xr:uid="{E2BBF118-529B-4A4E-BBA3-5E69F51B1577}"/>
    <cellStyle name="SAPBEXHLevel3X 6 2 6" xfId="31296" xr:uid="{DD53AEAB-6A65-48F9-B9B4-DA0549C666E6}"/>
    <cellStyle name="SAPBEXHLevel3X 6 2 7" xfId="34857" xr:uid="{FFC0079D-34D2-4C77-B9EC-1F502181DD87}"/>
    <cellStyle name="SAPBEXHLevel3X 6 3" xfId="6178" xr:uid="{3F800157-3317-4E0D-979F-0624E49B2FB7}"/>
    <cellStyle name="SAPBEXHLevel3X 6 3 2" xfId="9394" xr:uid="{BBF68BE1-2DEB-4A5B-9875-8E21572507EC}"/>
    <cellStyle name="SAPBEXHLevel3X 6 3 2 2" xfId="20849" xr:uid="{04E1A860-760B-4AE5-9B1C-26B3B16F9E0B}"/>
    <cellStyle name="SAPBEXHLevel3X 6 3 2 3" xfId="32934" xr:uid="{B5526648-36C9-477D-9E67-0B8AD579EDF5}"/>
    <cellStyle name="SAPBEXHLevel3X 6 3 3" xfId="9096" xr:uid="{E3F6875C-B24F-47F9-B624-20A08F64CA4D}"/>
    <cellStyle name="SAPBEXHLevel3X 6 3 3 2" xfId="20551" xr:uid="{3858FE8A-A254-4CCE-BC3A-832686EEC7EE}"/>
    <cellStyle name="SAPBEXHLevel3X 6 3 3 3" xfId="32636" xr:uid="{723AAE46-52B6-4B0A-BC9A-5FD31AE7D56D}"/>
    <cellStyle name="SAPBEXHLevel3X 6 3 4" xfId="26139" xr:uid="{34A4F412-3DF5-48BB-B2CA-F1DA0B8972BA}"/>
    <cellStyle name="SAPBEXHLevel3X 6 3 4 2" xfId="36782" xr:uid="{2F47A435-1F8E-45A8-8EBE-D1045480A888}"/>
    <cellStyle name="SAPBEXHLevel3X 6 3 5" xfId="17900" xr:uid="{E7CF64A6-861F-4483-935F-F721FB6A706B}"/>
    <cellStyle name="SAPBEXHLevel3X 6 3 6" xfId="30326" xr:uid="{4C8799D9-00ED-4990-A251-6B68B1EF367F}"/>
    <cellStyle name="SAPBEXHLevel3X 6 3 7" xfId="30187" xr:uid="{EE883BC4-F8DD-4061-B97C-EA8C3E5FD7BE}"/>
    <cellStyle name="SAPBEXHLevel3X 6 3 8" xfId="34737" xr:uid="{787ADB44-0E2D-4869-B4E9-E63F60D29FAF}"/>
    <cellStyle name="SAPBEXHLevel3X 6 4" xfId="4861" xr:uid="{D6AD782B-3124-4E17-ACE3-5E61535E3830}"/>
    <cellStyle name="SAPBEXHLevel3X 6 4 2" xfId="16645" xr:uid="{A2D5E8F8-6AEA-41C4-9ED4-A8C037DD020D}"/>
    <cellStyle name="SAPBEXHLevel3X 6 4 3" xfId="29352" xr:uid="{605A1110-FA38-4683-9484-D267452283E2}"/>
    <cellStyle name="SAPBEXHLevel3X 6 5" xfId="8365" xr:uid="{933521DF-BDC4-49A9-B8CA-D42507B80A14}"/>
    <cellStyle name="SAPBEXHLevel3X 6 5 2" xfId="19820" xr:uid="{4CD9B963-5C15-4235-ABAF-091EE4142E6B}"/>
    <cellStyle name="SAPBEXHLevel3X 6 5 3" xfId="31905" xr:uid="{09663915-D08B-4794-94A7-82BB963D93E5}"/>
    <cellStyle name="SAPBEXHLevel3X 6 6" xfId="9259" xr:uid="{F475AE4D-7CD7-4BA3-8639-16FF33D07CA2}"/>
    <cellStyle name="SAPBEXHLevel3X 6 6 2" xfId="20714" xr:uid="{408E1A0B-7C31-44A5-AF16-AFAE0E454F8F}"/>
    <cellStyle name="SAPBEXHLevel3X 6 6 3" xfId="32799" xr:uid="{F6390199-A6A4-4279-B34C-346D4AD843CB}"/>
    <cellStyle name="SAPBEXHLevel3X 6 7" xfId="24920" xr:uid="{03DEAEE7-7605-4274-8363-01CB2A340632}"/>
    <cellStyle name="SAPBEXHLevel3X 6 7 2" xfId="35890" xr:uid="{C46ED992-B742-41C0-BD84-C7505F219E2B}"/>
    <cellStyle name="SAPBEXHLevel3X 6 8" xfId="14761" xr:uid="{FC0CAE56-1350-49D4-BF6D-ACF5372D269E}"/>
    <cellStyle name="SAPBEXHLevel3X 6 9" xfId="28274" xr:uid="{259DB1FB-EC53-42EB-84CF-3C43C876A31C}"/>
    <cellStyle name="SAPBEXHLevel3X 7" xfId="3133" xr:uid="{96F4BE7F-2BC4-4EE0-9324-896B8DC9FB22}"/>
    <cellStyle name="SAPBEXHLevel3X 7 10" xfId="18349" xr:uid="{D2B8CE7C-FE96-4D92-B4DD-13A82D4E3AA0}"/>
    <cellStyle name="SAPBEXHLevel3X 7 2" xfId="7793" xr:uid="{9E08EEFD-5998-48D3-BE73-DD89F507457C}"/>
    <cellStyle name="SAPBEXHLevel3X 7 2 2" xfId="11007" xr:uid="{CE2737E3-F74B-40D0-B2A6-9A44DCF7C50F}"/>
    <cellStyle name="SAPBEXHLevel3X 7 2 2 2" xfId="22462" xr:uid="{788F833D-C945-4DDA-8C85-9C32F17D8805}"/>
    <cellStyle name="SAPBEXHLevel3X 7 2 2 3" xfId="34546" xr:uid="{1FCD70E2-FB23-443A-A805-6DCFB1A2606F}"/>
    <cellStyle name="SAPBEXHLevel3X 7 2 3" xfId="12568" xr:uid="{F410E2FC-07E2-4A11-A7F1-23A7C48657B0}"/>
    <cellStyle name="SAPBEXHLevel3X 7 2 3 2" xfId="24023" xr:uid="{8CA9CDB8-1DFA-4FF3-83E0-93EAE39BD08A}"/>
    <cellStyle name="SAPBEXHLevel3X 7 2 3 3" xfId="35476" xr:uid="{9DE91E3A-1213-4113-B56A-A892D9E4769A}"/>
    <cellStyle name="SAPBEXHLevel3X 7 2 4" xfId="27500" xr:uid="{8CFB930F-DCE8-40CC-B70F-2D8C2F9FAEB1}"/>
    <cellStyle name="SAPBEXHLevel3X 7 2 4 2" xfId="37735" xr:uid="{1C488DFA-AE6B-4F4B-961F-DFB06B8A6B5C}"/>
    <cellStyle name="SAPBEXHLevel3X 7 2 5" xfId="19304" xr:uid="{9A1C65CC-CE3B-4720-AB1C-EF8ADAEA4163}"/>
    <cellStyle name="SAPBEXHLevel3X 7 2 6" xfId="31418" xr:uid="{2B474AE4-C959-4113-80D0-03C5F1531F91}"/>
    <cellStyle name="SAPBEXHLevel3X 7 2 7" xfId="30363" xr:uid="{96104B9F-FCD6-4530-B56C-BDF3B8DF08A0}"/>
    <cellStyle name="SAPBEXHLevel3X 7 3" xfId="6362" xr:uid="{42F0FA5B-2688-42C8-96E0-428A9BE33886}"/>
    <cellStyle name="SAPBEXHLevel3X 7 3 2" xfId="9530" xr:uid="{87D14486-2187-4343-9744-C55F9682EDA4}"/>
    <cellStyle name="SAPBEXHLevel3X 7 3 2 2" xfId="20985" xr:uid="{E407C82F-FA85-433A-BBC9-CD87D9B7BF45}"/>
    <cellStyle name="SAPBEXHLevel3X 7 3 2 3" xfId="33070" xr:uid="{EDDBEB9B-A7AA-469B-B773-A00AEDDD1BE2}"/>
    <cellStyle name="SAPBEXHLevel3X 7 3 3" xfId="4159" xr:uid="{F3C955E7-4760-4AC8-AA1C-97C5204758A9}"/>
    <cellStyle name="SAPBEXHLevel3X 7 3 3 2" xfId="15944" xr:uid="{796E03E7-276F-430E-BA8A-E04087180FD7}"/>
    <cellStyle name="SAPBEXHLevel3X 7 3 3 3" xfId="28989" xr:uid="{0236BA47-DCF2-4EFC-8068-7BD6EC8AF856}"/>
    <cellStyle name="SAPBEXHLevel3X 7 3 4" xfId="26314" xr:uid="{24CB9235-4553-4529-A107-7DD509895D17}"/>
    <cellStyle name="SAPBEXHLevel3X 7 3 4 2" xfId="36894" xr:uid="{D5E16E57-F004-45C2-B382-3AF684DCA5D9}"/>
    <cellStyle name="SAPBEXHLevel3X 7 3 5" xfId="18079" xr:uid="{F70A057C-0575-4DDA-A239-186A1A1D86C5}"/>
    <cellStyle name="SAPBEXHLevel3X 7 3 6" xfId="30451" xr:uid="{EF145463-1EF7-4135-8A0C-163E10DC38B9}"/>
    <cellStyle name="SAPBEXHLevel3X 7 3 7" xfId="34723" xr:uid="{C6A4855A-CE4D-4A47-9C9A-7853986E2FD2}"/>
    <cellStyle name="SAPBEXHLevel3X 7 3 8" xfId="28708" xr:uid="{375F1AE8-346E-429D-B458-C37BDECF28DA}"/>
    <cellStyle name="SAPBEXHLevel3X 7 4" xfId="5026" xr:uid="{1FC60F64-4A66-4B85-8AE7-F887335DDB58}"/>
    <cellStyle name="SAPBEXHLevel3X 7 4 2" xfId="16810" xr:uid="{E85CF760-95CD-483B-92BA-023848BD8F2B}"/>
    <cellStyle name="SAPBEXHLevel3X 7 4 3" xfId="29458" xr:uid="{D7DE2244-8E6D-48E5-85AA-F2C46EE253F3}"/>
    <cellStyle name="SAPBEXHLevel3X 7 5" xfId="8491" xr:uid="{6784BE7F-C8A1-4C5A-86BA-B436CCBC2BB2}"/>
    <cellStyle name="SAPBEXHLevel3X 7 5 2" xfId="19946" xr:uid="{A2E22396-182C-4DBE-B2C2-64EB0D47F58B}"/>
    <cellStyle name="SAPBEXHLevel3X 7 5 3" xfId="32031" xr:uid="{53942CEC-26F4-446A-B0B1-9515DA2DEC3C}"/>
    <cellStyle name="SAPBEXHLevel3X 7 6" xfId="8155" xr:uid="{DE0A59FC-CEAB-498A-B41E-8AB4DEB31D4D}"/>
    <cellStyle name="SAPBEXHLevel3X 7 6 2" xfId="19610" xr:uid="{83709415-AB7A-43D4-AB6B-6E0E8FD0883C}"/>
    <cellStyle name="SAPBEXHLevel3X 7 6 3" xfId="31695" xr:uid="{C2236E48-8EF1-46EE-BFF6-45053DE108C0}"/>
    <cellStyle name="SAPBEXHLevel3X 7 7" xfId="25085" xr:uid="{82B74489-E231-4872-8296-E26FCDEAF920}"/>
    <cellStyle name="SAPBEXHLevel3X 7 7 2" xfId="35997" xr:uid="{F7895042-6FC7-4031-9A08-4B94DC09D6B0}"/>
    <cellStyle name="SAPBEXHLevel3X 7 8" xfId="14926" xr:uid="{5AF39F37-1A4E-4111-9C9D-BA86272B9D48}"/>
    <cellStyle name="SAPBEXHLevel3X 7 9" xfId="28374" xr:uid="{4B2B9781-369A-4E2A-93F3-08694A742399}"/>
    <cellStyle name="SAPBEXHLevel3X 8" xfId="6101" xr:uid="{9AB8D7FE-5DA2-4135-B98E-1444CF2A4ADF}"/>
    <cellStyle name="SAPBEXHLevel3X 8 2" xfId="7532" xr:uid="{2A0D8BCE-422B-41F3-ADFA-D83E68BC8369}"/>
    <cellStyle name="SAPBEXHLevel3X 8 2 2" xfId="10843" xr:uid="{FB74488A-FB0A-4C8E-9292-98883E8FC61B}"/>
    <cellStyle name="SAPBEXHLevel3X 8 2 2 2" xfId="22298" xr:uid="{2A3DCB32-C662-433A-82A7-22EDDA1D4ABA}"/>
    <cellStyle name="SAPBEXHLevel3X 8 2 2 3" xfId="34382" xr:uid="{3E4A14A2-6969-47DD-A371-1EF3CF9F4A8B}"/>
    <cellStyle name="SAPBEXHLevel3X 8 2 3" xfId="12316" xr:uid="{B8F55779-01AC-4C01-86DE-C0826D51F847}"/>
    <cellStyle name="SAPBEXHLevel3X 8 2 3 2" xfId="23771" xr:uid="{4C32EC2E-8DBB-4C0A-B4EF-4DEA159B2FD4}"/>
    <cellStyle name="SAPBEXHLevel3X 8 2 3 3" xfId="35286" xr:uid="{0270B2E6-365C-4042-BCDF-1D8B0A640490}"/>
    <cellStyle name="SAPBEXHLevel3X 8 2 4" xfId="27248" xr:uid="{988ED757-71BD-4B34-9FEB-D7CAFB277198}"/>
    <cellStyle name="SAPBEXHLevel3X 8 2 4 2" xfId="37547" xr:uid="{92163C52-6DEF-4E1A-B96F-B63C1A34BCBA}"/>
    <cellStyle name="SAPBEXHLevel3X 8 2 5" xfId="19050" xr:uid="{44EE7C49-F42E-426C-BBBD-9A92A26BAB9C}"/>
    <cellStyle name="SAPBEXHLevel3X 8 2 6" xfId="31219" xr:uid="{7B5EEB2D-7CB1-4504-83ED-428B3D08CE03}"/>
    <cellStyle name="SAPBEXHLevel3X 8 2 7" xfId="35718" xr:uid="{DC490D2E-5FF0-4BB5-9AE3-A8403D924547}"/>
    <cellStyle name="SAPBEXHLevel3X 8 3" xfId="9317" xr:uid="{AEB35394-F0DA-482C-8ABB-6CFB80E9CDAD}"/>
    <cellStyle name="SAPBEXHLevel3X 8 3 2" xfId="20772" xr:uid="{7587827A-6F5B-40E2-9CE8-B842F475CEC6}"/>
    <cellStyle name="SAPBEXHLevel3X 8 3 3" xfId="32857" xr:uid="{7013B6A4-652D-49D7-84BD-37540B76CFC2}"/>
    <cellStyle name="SAPBEXHLevel3X 8 4" xfId="9797" xr:uid="{835FC1F5-E821-4C81-B874-00EA3DB32B96}"/>
    <cellStyle name="SAPBEXHLevel3X 8 4 2" xfId="21252" xr:uid="{459AB19F-0BE9-4D6B-B3E9-9EF8E1BCBC93}"/>
    <cellStyle name="SAPBEXHLevel3X 8 4 3" xfId="33337" xr:uid="{9C6BCC59-7CC1-437A-BC77-3D26B304C9F1}"/>
    <cellStyle name="SAPBEXHLevel3X 8 5" xfId="26062" xr:uid="{ED2D273B-2397-4899-9CD1-4856B43B11DD}"/>
    <cellStyle name="SAPBEXHLevel3X 8 5 2" xfId="36705" xr:uid="{63EDB2E8-CEDB-4B23-8A55-9FCA3CD2EF08}"/>
    <cellStyle name="SAPBEXHLevel3X 8 6" xfId="17823" xr:uid="{2A62CECC-1EA6-4556-9D9F-D6261A75CD3B}"/>
    <cellStyle name="SAPBEXHLevel3X 8 7" xfId="30249" xr:uid="{E2062605-E6FD-4C7D-AABE-81ABFAF2D373}"/>
    <cellStyle name="SAPBEXHLevel3X 8 8" xfId="34681" xr:uid="{B4233C61-4289-4182-B39A-F4380BE0CE98}"/>
    <cellStyle name="SAPBEXHLevel3X 9" xfId="6617" xr:uid="{4BDB9989-4E2A-4D03-B5A6-145F34FE19AA}"/>
    <cellStyle name="SAPBEXHLevel3X 9 2" xfId="10406" xr:uid="{E56889C7-31A5-40A1-A953-96CB04609F75}"/>
    <cellStyle name="SAPBEXHLevel3X 9 2 2" xfId="21861" xr:uid="{FD774722-0FC7-4171-BD6E-EC51C78D94F4}"/>
    <cellStyle name="SAPBEXHLevel3X 9 2 3" xfId="33945" xr:uid="{6BB4D73E-FA59-44FC-B31A-FDE2C7FCD2F8}"/>
    <cellStyle name="SAPBEXHLevel3X 9 3" xfId="11522" xr:uid="{41CB2BFC-56B6-4F4A-8125-770FF789EF9B}"/>
    <cellStyle name="SAPBEXHLevel3X 9 3 2" xfId="22977" xr:uid="{5A4DF9AB-A41D-4B7C-8E71-8F3BFE63EA61}"/>
    <cellStyle name="SAPBEXHLevel3X 9 3 3" xfId="34762" xr:uid="{EB54BB7A-5B90-46E2-983D-E87691641399}"/>
    <cellStyle name="SAPBEXHLevel3X 9 4" xfId="26385" xr:uid="{339EE5B8-784D-40BB-B101-F8587CC2A4C2}"/>
    <cellStyle name="SAPBEXHLevel3X 9 4 2" xfId="36949" xr:uid="{A5B8DE31-3396-4C33-B1BA-E2E06D16CA0A}"/>
    <cellStyle name="SAPBEXHLevel3X 9 5" xfId="18208" xr:uid="{3FB1B1CA-9B07-470B-848B-5E4C752FEB8D}"/>
    <cellStyle name="SAPBEXHLevel3X 9 6" xfId="30590" xr:uid="{3B54AF86-7AF9-4CC8-97B2-959E61B01D34}"/>
    <cellStyle name="SAPBEXHLevel3X 9 7" xfId="13898" xr:uid="{742E7726-0517-42CC-B23C-8346DE6A5A1B}"/>
    <cellStyle name="SAPBEXHLevel3X_0910 GSO Capex RRP - Final (Detail) v2 220710" xfId="2332" xr:uid="{B6E3886C-6038-4A61-B600-BFC60121637C}"/>
    <cellStyle name="SAPBEXinputData" xfId="2333" xr:uid="{66C46C75-3654-469B-80A6-69B0CE7F4718}"/>
    <cellStyle name="SAPBEXinputData 2" xfId="2334" xr:uid="{01D727C2-CE0D-4BE5-96F1-FF34C98F5431}"/>
    <cellStyle name="SAPBEXinputData 2 2" xfId="5818" xr:uid="{9B58A96B-CE4D-4692-86C7-B29DE6B91731}"/>
    <cellStyle name="SAPBEXinputData 2 2 2" xfId="7251" xr:uid="{E3DE3AC6-1DC7-4B55-8641-C2836FB6C5AA}"/>
    <cellStyle name="SAPBEXinputData 2 2 2 2" xfId="9930" xr:uid="{9E4562F5-77D3-4740-8205-3EB9841896DB}"/>
    <cellStyle name="SAPBEXinputData 2 2 2 2 2" xfId="21385" xr:uid="{6B4F021F-DB4D-41B4-824A-2A974A48CBF9}"/>
    <cellStyle name="SAPBEXinputData 2 2 2 2 3" xfId="33470" xr:uid="{08E0575A-5D66-45B6-865A-82546EDA3183}"/>
    <cellStyle name="SAPBEXinputData 2 2 2 3" xfId="10654" xr:uid="{A533EFFD-1FD8-4F50-AA5D-44138F353BCE}"/>
    <cellStyle name="SAPBEXinputData 2 2 2 3 2" xfId="22109" xr:uid="{CC7B38B3-F7AD-4349-89A6-2A8CE6CE91F4}"/>
    <cellStyle name="SAPBEXinputData 2 2 2 3 3" xfId="34193" xr:uid="{1DCF0677-A75A-4D5C-AC84-4DD0DA311B1B}"/>
    <cellStyle name="SAPBEXinputData 2 2 2 4" xfId="26967" xr:uid="{7F66025E-0EB1-4BBA-A4E0-E1CB0740E354}"/>
    <cellStyle name="SAPBEXinputData 2 2 2 4 2" xfId="37338" xr:uid="{9F58ACEC-6217-4EE0-B39B-F1EE660A97EE}"/>
    <cellStyle name="SAPBEXinputData 2 2 2 5" xfId="31010" xr:uid="{F979FE91-7434-4D94-B0C6-B0750430FC4F}"/>
    <cellStyle name="SAPBEXinputData 2 2 2 6" xfId="29190" xr:uid="{C207575E-2D4A-4E18-BAD4-33F357F2119A}"/>
    <cellStyle name="SAPBEXinputData 2 2 3" xfId="9080" xr:uid="{A1C424CC-BEEF-4C2B-AB57-EC20FA7A0DA4}"/>
    <cellStyle name="SAPBEXinputData 2 2 3 2" xfId="20535" xr:uid="{A3B14A3B-5507-405C-95EB-8F392908B8AE}"/>
    <cellStyle name="SAPBEXinputData 2 2 3 3" xfId="32620" xr:uid="{8A161E43-FD3B-43C7-A613-196D28AD37AA}"/>
    <cellStyle name="SAPBEXinputData 2 2 4" xfId="4098" xr:uid="{D685FCFF-E8F6-4529-A3BA-9110248A3F0C}"/>
    <cellStyle name="SAPBEXinputData 2 2 4 2" xfId="15883" xr:uid="{7FB3EA24-56BF-4312-9AA8-2C149D261314}"/>
    <cellStyle name="SAPBEXinputData 2 2 4 3" xfId="28928" xr:uid="{A7A6C451-90D7-42C3-8C9A-E90A417ABB3C}"/>
    <cellStyle name="SAPBEXinputData 2 2 5" xfId="30038" xr:uid="{AC994FDA-45F3-454B-9E59-103E737335B2}"/>
    <cellStyle name="SAPBEXinputData 2 2 6" xfId="18112" xr:uid="{77E21338-B03B-4380-BABD-23431DCB2348}"/>
    <cellStyle name="SAPBEXinputData 2 3" xfId="6760" xr:uid="{E19CEFF0-63FF-4F13-99A3-8264F6706142}"/>
    <cellStyle name="SAPBEXinputData 2 3 2" xfId="7979" xr:uid="{9B68C6F1-A1B2-4299-8F66-0C8787C91BAA}"/>
    <cellStyle name="SAPBEXinputData 2 3 2 2" xfId="10326" xr:uid="{84F92F2A-59E9-4E71-9528-1907E807BC65}"/>
    <cellStyle name="SAPBEXinputData 2 3 2 2 2" xfId="21781" xr:uid="{9B045967-4CEF-47EA-B033-E7AA52AC7AEF}"/>
    <cellStyle name="SAPBEXinputData 2 3 2 2 3" xfId="33865" xr:uid="{42F9F45A-E498-4D99-A36C-878AC6E8773B}"/>
    <cellStyle name="SAPBEXinputData 2 3 2 3" xfId="11096" xr:uid="{B106D168-A235-4C02-883C-1427757C1AF9}"/>
    <cellStyle name="SAPBEXinputData 2 3 2 3 2" xfId="22551" xr:uid="{FFEC2691-07DF-4CFC-AFB3-705F0F3BCC4F}"/>
    <cellStyle name="SAPBEXinputData 2 3 2 3 3" xfId="34635" xr:uid="{A5892AC3-D82C-43FD-8260-29795329626D}"/>
    <cellStyle name="SAPBEXinputData 2 3 2 4" xfId="27685" xr:uid="{7C2B1C43-4C89-45EB-AD91-D416BABB4068}"/>
    <cellStyle name="SAPBEXinputData 2 3 2 4 2" xfId="37850" xr:uid="{DAA3B2C4-4637-4791-9499-8D5ECEEC6E0F}"/>
    <cellStyle name="SAPBEXinputData 2 3 2 5" xfId="31532" xr:uid="{04948768-A4AE-4754-868B-4464DCD0FBA8}"/>
    <cellStyle name="SAPBEXinputData 2 3 2 6" xfId="37045" xr:uid="{0007F2E3-F4A3-42CA-9315-6C2780F02399}"/>
    <cellStyle name="SAPBEXinputData 2 3 3" xfId="9698" xr:uid="{A048C676-A7E9-43D0-800C-EF4D6C0DC965}"/>
    <cellStyle name="SAPBEXinputData 2 3 3 2" xfId="21153" xr:uid="{54A3A790-62AE-4B27-B66B-619E187270F7}"/>
    <cellStyle name="SAPBEXinputData 2 3 3 3" xfId="33238" xr:uid="{5B846E67-CB6E-44B2-AB51-A33AC78C8C82}"/>
    <cellStyle name="SAPBEXinputData 2 3 4" xfId="10474" xr:uid="{708F8FC7-A7F1-4FF2-8B51-0495424CEE51}"/>
    <cellStyle name="SAPBEXinputData 2 3 4 2" xfId="21929" xr:uid="{201CB0F4-9FFE-439B-921D-0BA3D257B8DA}"/>
    <cellStyle name="SAPBEXinputData 2 3 4 3" xfId="34013" xr:uid="{3BC2B3BE-50D8-4722-9694-7C9786C3708A}"/>
    <cellStyle name="SAPBEXinputData 2 3 5" xfId="30678" xr:uid="{D8B8672C-5980-4F31-8809-6552218188FA}"/>
    <cellStyle name="SAPBEXinputData 2 3 6" xfId="31344" xr:uid="{335CEA7B-746B-4D65-8D1C-BBF71C8550F9}"/>
    <cellStyle name="SAPBEXinputData 2 4" xfId="6986" xr:uid="{977616C1-0D6B-4311-840E-05AD2F412279}"/>
    <cellStyle name="SAPBEXinputData 2 4 2" xfId="11845" xr:uid="{3AA1A761-F6ED-4D93-8510-3A1D7F00E5A2}"/>
    <cellStyle name="SAPBEXinputData 2 4 2 2" xfId="23300" xr:uid="{F2F8A57B-8A8E-4226-AAE6-12D125BC1025}"/>
    <cellStyle name="SAPBEXinputData 2 4 2 3" xfId="34952" xr:uid="{40183E1C-836D-4664-A0FF-76C77442E468}"/>
    <cellStyle name="SAPBEXinputData 2 4 3" xfId="26710" xr:uid="{00AD1B7A-0E98-4547-BDDB-BD37ADEA6D39}"/>
    <cellStyle name="SAPBEXinputData 2 4 3 2" xfId="37149" xr:uid="{D3FD9C63-3E2B-44CD-8BD0-F3720C93CBD3}"/>
    <cellStyle name="SAPBEXinputData 2 4 4" xfId="18552" xr:uid="{C5D0F1A5-F90B-4DF9-B301-C36563A0F203}"/>
    <cellStyle name="SAPBEXinputData 2 4 5" xfId="30813" xr:uid="{670D590D-98F3-452B-AA43-FB1315D53B79}"/>
    <cellStyle name="SAPBEXinputData 2 5" xfId="5544" xr:uid="{9427BAB1-FF69-41D1-B827-F5100C1CD10F}"/>
    <cellStyle name="SAPBEXinputData 2 5 2" xfId="25603" xr:uid="{C3BC4656-57F3-48CD-A63F-1A5EB7F6CD00}"/>
    <cellStyle name="SAPBEXinputData 2 5 2 2" xfId="36388" xr:uid="{0CCA7306-42C5-4CE0-8F72-EAB13DE95E2C}"/>
    <cellStyle name="SAPBEXinputData 2 5 3" xfId="17328" xr:uid="{43956823-1C30-4650-BDE5-2D358AE2B192}"/>
    <cellStyle name="SAPBEXinputData 2 5 4" xfId="29844" xr:uid="{04AF8AA1-4F36-4F44-9234-EB5FD4E2F583}"/>
    <cellStyle name="SAPBEXinputData 2 6" xfId="28026" xr:uid="{7F8FEA38-23C5-4F93-99D3-00BA2F90D38B}"/>
    <cellStyle name="SAPBEXinputData 3" xfId="2335" xr:uid="{C6F58BB6-26AE-4B4F-BE09-150B5DE06F9D}"/>
    <cellStyle name="SAPBEXinputData 3 10" xfId="6761" xr:uid="{7C341C87-99F9-45F5-AF91-855DC2E0BD15}"/>
    <cellStyle name="SAPBEXinputData 3 10 2" xfId="7980" xr:uid="{48758F85-6688-412D-B88E-3FAF2A71CE23}"/>
    <cellStyle name="SAPBEXinputData 3 10 2 2" xfId="31533" xr:uid="{74E82EFF-4268-465C-B847-1D964F669F9D}"/>
    <cellStyle name="SAPBEXinputData 3 10 3" xfId="30679" xr:uid="{C0F03414-41D1-4E3A-B506-4987C256A9D7}"/>
    <cellStyle name="SAPBEXinputData 3 11" xfId="6987" xr:uid="{9F0D60A0-ED7C-4A8E-B320-0B5334DB6E88}"/>
    <cellStyle name="SAPBEXinputData 3 11 2" xfId="30814" xr:uid="{635A7F86-4353-4E8F-B100-4CD28E9EF41E}"/>
    <cellStyle name="SAPBEXinputData 3 12" xfId="28027" xr:uid="{8803E1B6-C81C-457F-A02F-5CDFEE44B309}"/>
    <cellStyle name="SAPBEXinputData 3 2" xfId="2336" xr:uid="{0EC8CCEC-4E50-419C-986D-184C206539A9}"/>
    <cellStyle name="SAPBEXinputData 3 2 2" xfId="6190" xr:uid="{D9415632-B3B9-44FF-9E9B-9673AFCF4165}"/>
    <cellStyle name="SAPBEXinputData 3 2 2 2" xfId="7621" xr:uid="{4354DE8E-4F40-45D7-BB69-223FC9CB5B51}"/>
    <cellStyle name="SAPBEXinputData 3 2 2 2 2" xfId="31308" xr:uid="{BD4320A1-1617-4D44-8424-3B1F0F2EA01F}"/>
    <cellStyle name="SAPBEXinputData 3 2 2 3" xfId="30338" xr:uid="{9E5C2798-B6FE-48F7-94A1-EE2374DE76E3}"/>
    <cellStyle name="SAPBEXinputData 3 2 3" xfId="6762" xr:uid="{08612CDC-2A9D-450A-B799-1928807D3A4B}"/>
    <cellStyle name="SAPBEXinputData 3 2 3 2" xfId="7981" xr:uid="{AA157311-131E-498C-AD4C-03AB92E9DB82}"/>
    <cellStyle name="SAPBEXinputData 3 2 3 2 2" xfId="31534" xr:uid="{3A83F3A9-F421-4C1A-BCC7-B18D5EE8A24B}"/>
    <cellStyle name="SAPBEXinputData 3 2 3 3" xfId="30680" xr:uid="{95AADF3A-E469-4CED-8EDB-DC976EF5B00F}"/>
    <cellStyle name="SAPBEXinputData 3 2 4" xfId="6988" xr:uid="{2F05F3A4-E0B3-4849-B3AB-5F5958A30C14}"/>
    <cellStyle name="SAPBEXinputData 3 2 4 2" xfId="30815" xr:uid="{657DAD8E-1070-4FDF-866F-08C1BB224844}"/>
    <cellStyle name="SAPBEXinputData 3 2 5" xfId="28028" xr:uid="{D4DF007C-C12A-4FD9-88A0-B151294DCDB9}"/>
    <cellStyle name="SAPBEXinputData 3 3" xfId="2337" xr:uid="{F2966350-9302-4B81-A1CC-0BE210046CCB}"/>
    <cellStyle name="SAPBEXinputData 3 3 2" xfId="6191" xr:uid="{A5565163-C9DD-4182-8574-DE9DB8CF1CF9}"/>
    <cellStyle name="SAPBEXinputData 3 3 2 2" xfId="7622" xr:uid="{D6819A87-B554-45CF-A6CF-24608AB8BD22}"/>
    <cellStyle name="SAPBEXinputData 3 3 2 2 2" xfId="31309" xr:uid="{1505156B-B729-4B2D-ABE0-92590B3795D6}"/>
    <cellStyle name="SAPBEXinputData 3 3 2 3" xfId="30339" xr:uid="{FBB23E02-CAD6-4F1D-ACC4-BF25126A6070}"/>
    <cellStyle name="SAPBEXinputData 3 3 3" xfId="6763" xr:uid="{BCEBC84F-F7B0-4241-B23E-F89CCE65708C}"/>
    <cellStyle name="SAPBEXinputData 3 3 3 2" xfId="7982" xr:uid="{151A944F-0435-4AAF-9772-C38F8B09B839}"/>
    <cellStyle name="SAPBEXinputData 3 3 3 2 2" xfId="31535" xr:uid="{5932BB04-6112-4D22-ABB6-3AF1358AD75C}"/>
    <cellStyle name="SAPBEXinputData 3 3 3 3" xfId="30681" xr:uid="{5B22D769-83B8-4AE8-9224-017B60A2E4C1}"/>
    <cellStyle name="SAPBEXinputData 3 3 4" xfId="6989" xr:uid="{8C139FC3-1602-44B4-95FB-AAEFFD17705E}"/>
    <cellStyle name="SAPBEXinputData 3 3 4 2" xfId="30816" xr:uid="{0DF94A2F-0751-4CDC-B554-F44F18EEF229}"/>
    <cellStyle name="SAPBEXinputData 3 3 5" xfId="28029" xr:uid="{4014E629-D710-40A9-8CA1-B0F9A6E5A110}"/>
    <cellStyle name="SAPBEXinputData 3 4" xfId="2338" xr:uid="{23FB5DF4-089D-4BD0-B102-A7C5D494B629}"/>
    <cellStyle name="SAPBEXinputData 3 4 2" xfId="6192" xr:uid="{6F0F005F-EE90-43D9-8C1E-54C2C21A065B}"/>
    <cellStyle name="SAPBEXinputData 3 4 2 2" xfId="7623" xr:uid="{D851EE4A-1D31-4CAC-829B-5EC5A9164DE6}"/>
    <cellStyle name="SAPBEXinputData 3 4 2 2 2" xfId="31310" xr:uid="{A8C16C66-EB24-485E-B2F5-1DFAEFDCA3CF}"/>
    <cellStyle name="SAPBEXinputData 3 4 2 3" xfId="30340" xr:uid="{D4EBB592-EFB9-4CFB-AD67-23383C7D96FC}"/>
    <cellStyle name="SAPBEXinputData 3 4 3" xfId="6764" xr:uid="{4688150E-1E79-4077-AFC3-AF0C329C0D7B}"/>
    <cellStyle name="SAPBEXinputData 3 4 3 2" xfId="7983" xr:uid="{9398EB8D-7F2E-4691-98EE-9E587C261D17}"/>
    <cellStyle name="SAPBEXinputData 3 4 3 2 2" xfId="31536" xr:uid="{DB7FC857-B31F-4DEB-BF04-FF9E9EE882C4}"/>
    <cellStyle name="SAPBEXinputData 3 4 3 3" xfId="30682" xr:uid="{BF73F1D1-27F1-45EA-8BE5-FB17B9374F03}"/>
    <cellStyle name="SAPBEXinputData 3 4 4" xfId="6990" xr:uid="{45F88A87-BB67-44BC-8CC3-38E9F9C1A180}"/>
    <cellStyle name="SAPBEXinputData 3 4 4 2" xfId="30817" xr:uid="{6704E6B0-94FE-4A4E-9853-27591DA6EB82}"/>
    <cellStyle name="SAPBEXinputData 3 4 5" xfId="28030" xr:uid="{62C6C54E-491D-4232-B55C-BE29AE6ADC80}"/>
    <cellStyle name="SAPBEXinputData 3 5" xfId="2339" xr:uid="{100986F0-FB96-442A-8F52-5A162C3B3685}"/>
    <cellStyle name="SAPBEXinputData 3 5 2" xfId="6193" xr:uid="{E1C19529-D1B3-454A-975E-F911655ACC79}"/>
    <cellStyle name="SAPBEXinputData 3 5 2 2" xfId="7624" xr:uid="{64D2CA58-6AD8-482E-9347-7C1218275BFD}"/>
    <cellStyle name="SAPBEXinputData 3 5 2 2 2" xfId="31311" xr:uid="{3143727D-15F7-47DD-9FB1-5784E346EE95}"/>
    <cellStyle name="SAPBEXinputData 3 5 2 3" xfId="30341" xr:uid="{3D8E6236-0851-4597-BABF-E87E97CC4785}"/>
    <cellStyle name="SAPBEXinputData 3 5 3" xfId="6765" xr:uid="{5F58A07F-43ED-4B3B-B1B8-93420C9535AE}"/>
    <cellStyle name="SAPBEXinputData 3 5 3 2" xfId="7984" xr:uid="{11DD530D-929D-48DC-A129-B84FCF7F6394}"/>
    <cellStyle name="SAPBEXinputData 3 5 3 2 2" xfId="31537" xr:uid="{B1C5F55F-DE67-45C5-9124-02157CAE249E}"/>
    <cellStyle name="SAPBEXinputData 3 5 3 3" xfId="30683" xr:uid="{9AB80085-7DC9-43FB-877A-02D72A43FBFD}"/>
    <cellStyle name="SAPBEXinputData 3 5 4" xfId="6991" xr:uid="{563D5F04-D455-4614-8255-A89AA2FCDDF6}"/>
    <cellStyle name="SAPBEXinputData 3 5 4 2" xfId="30818" xr:uid="{3FBBB57B-3F4F-48BF-93E2-0A3616A7CB17}"/>
    <cellStyle name="SAPBEXinputData 3 5 5" xfId="28031" xr:uid="{6EE5E3C7-1E17-4FB4-8BC9-212CE14A6796}"/>
    <cellStyle name="SAPBEXinputData 3 6" xfId="2340" xr:uid="{D53A2AF7-5C29-4F35-8731-6AE59284EAFE}"/>
    <cellStyle name="SAPBEXinputData 3 6 2" xfId="6194" xr:uid="{994EBE1C-D05B-4E87-BE53-E81763DB2000}"/>
    <cellStyle name="SAPBEXinputData 3 6 2 2" xfId="7625" xr:uid="{46F785E4-5618-47E9-A417-34F107E27FED}"/>
    <cellStyle name="SAPBEXinputData 3 6 2 2 2" xfId="31312" xr:uid="{F4A7CAB8-B5EB-4808-81A3-712ED8688A39}"/>
    <cellStyle name="SAPBEXinputData 3 6 2 3" xfId="30342" xr:uid="{EF9B14EE-FD81-4FE6-AC17-04C0DF0C8C36}"/>
    <cellStyle name="SAPBEXinputData 3 6 3" xfId="6766" xr:uid="{FB57CA3B-B895-4A19-A5BB-EE0A4CF73614}"/>
    <cellStyle name="SAPBEXinputData 3 6 3 2" xfId="7985" xr:uid="{9CE389E1-9CC9-4A69-B8F5-BC9AC65A860F}"/>
    <cellStyle name="SAPBEXinputData 3 6 3 2 2" xfId="31538" xr:uid="{53D0D1CF-4E6D-40DE-B4C9-542986B324FF}"/>
    <cellStyle name="SAPBEXinputData 3 6 3 3" xfId="30684" xr:uid="{1D4D0751-BC15-416A-B173-8442A1875A22}"/>
    <cellStyle name="SAPBEXinputData 3 6 4" xfId="6992" xr:uid="{7AC9FF1D-EDF9-462D-9AC8-6893A183A2B7}"/>
    <cellStyle name="SAPBEXinputData 3 6 4 2" xfId="30819" xr:uid="{D571754B-79B2-4788-96CB-FA8EF3258B6E}"/>
    <cellStyle name="SAPBEXinputData 3 6 5" xfId="28032" xr:uid="{62D8A110-8EF2-4307-A635-EA4EFEC38B54}"/>
    <cellStyle name="SAPBEXinputData 3 7" xfId="2341" xr:uid="{42EADD83-4048-4D9E-8200-5E20649635E4}"/>
    <cellStyle name="SAPBEXinputData 3 7 2" xfId="6195" xr:uid="{2BB28228-B304-4B55-84FD-C105221B1554}"/>
    <cellStyle name="SAPBEXinputData 3 7 2 2" xfId="7626" xr:uid="{6F2AB33E-2355-4420-B139-9FB283541360}"/>
    <cellStyle name="SAPBEXinputData 3 7 2 2 2" xfId="31313" xr:uid="{F9EE4D6F-EB01-40BF-B3DD-F146C84D9B16}"/>
    <cellStyle name="SAPBEXinputData 3 7 2 3" xfId="30343" xr:uid="{307C5449-34E0-47F3-8782-0BD07D435DF1}"/>
    <cellStyle name="SAPBEXinputData 3 7 3" xfId="6767" xr:uid="{3DA4EC87-EBA4-4963-B49C-2C65F707ED89}"/>
    <cellStyle name="SAPBEXinputData 3 7 3 2" xfId="7986" xr:uid="{987D0082-2F3F-411C-9F73-0CFA7D3120AD}"/>
    <cellStyle name="SAPBEXinputData 3 7 3 2 2" xfId="31539" xr:uid="{90C66060-000E-4025-A916-79EFF9579C17}"/>
    <cellStyle name="SAPBEXinputData 3 7 3 3" xfId="30685" xr:uid="{54050506-2722-4FED-A1D9-D2D010E93CE9}"/>
    <cellStyle name="SAPBEXinputData 3 7 4" xfId="6993" xr:uid="{CC5FF581-729B-4721-9A88-455363448220}"/>
    <cellStyle name="SAPBEXinputData 3 7 4 2" xfId="30820" xr:uid="{82A61EF8-37A8-4B99-BDA8-499A6156B9DE}"/>
    <cellStyle name="SAPBEXinputData 3 7 5" xfId="28033" xr:uid="{ECE78A33-6B69-41FF-B9B3-8688683A6113}"/>
    <cellStyle name="SAPBEXinputData 3 8" xfId="2342" xr:uid="{46923E96-8881-42A2-9497-3B4D4A193AF9}"/>
    <cellStyle name="SAPBEXinputData 3 8 2" xfId="6196" xr:uid="{4A2D491D-6AC1-48D6-A693-44EDD8B32310}"/>
    <cellStyle name="SAPBEXinputData 3 8 2 2" xfId="7627" xr:uid="{A01787DB-ED22-4E1B-9C9C-BBC183766C38}"/>
    <cellStyle name="SAPBEXinputData 3 8 2 2 2" xfId="31314" xr:uid="{315CF70E-930C-4EE6-9764-91EF970C3402}"/>
    <cellStyle name="SAPBEXinputData 3 8 2 3" xfId="30344" xr:uid="{633B4924-050D-40A0-88AF-FEF0F1740C63}"/>
    <cellStyle name="SAPBEXinputData 3 8 3" xfId="6768" xr:uid="{7A279EBB-FAE5-475A-B3C3-03AA2D4ADD98}"/>
    <cellStyle name="SAPBEXinputData 3 8 3 2" xfId="7987" xr:uid="{E8D9E819-965B-4C49-A0E1-E862ED9F0A8E}"/>
    <cellStyle name="SAPBEXinputData 3 8 3 2 2" xfId="31540" xr:uid="{E9A3110D-773A-4D14-A447-2EA2EBD0C9D6}"/>
    <cellStyle name="SAPBEXinputData 3 8 3 3" xfId="30686" xr:uid="{4F561937-0BC6-4F40-B4DF-496E77B8C30A}"/>
    <cellStyle name="SAPBEXinputData 3 8 4" xfId="6994" xr:uid="{BF2FE070-0BBF-49DA-8F6B-6615C8FDF0D8}"/>
    <cellStyle name="SAPBEXinputData 3 8 4 2" xfId="30821" xr:uid="{11C67F45-DD70-4073-B769-4CCF8685AF13}"/>
    <cellStyle name="SAPBEXinputData 3 8 5" xfId="28034" xr:uid="{CD810601-CAE5-4061-8C40-904C4E46BFB8}"/>
    <cellStyle name="SAPBEXinputData 3 9" xfId="6189" xr:uid="{CEA9679A-DE68-4BB4-9373-EFBF81531628}"/>
    <cellStyle name="SAPBEXinputData 3 9 2" xfId="7620" xr:uid="{6F423DC4-EF2F-4940-9209-1702E9194C6E}"/>
    <cellStyle name="SAPBEXinputData 3 9 2 2" xfId="31307" xr:uid="{4B030911-083F-4D8A-93EA-28A951E9623F}"/>
    <cellStyle name="SAPBEXinputData 3 9 3" xfId="30337" xr:uid="{2D0DDEF3-689B-4589-B6A8-E06501BB4217}"/>
    <cellStyle name="SAPBEXinputData 4" xfId="6188" xr:uid="{3B4DAF54-313F-4213-9D24-878B73FEC027}"/>
    <cellStyle name="SAPBEXinputData 4 2" xfId="7619" xr:uid="{CF2F0E6D-834B-490C-9AFD-7EE7A44135E7}"/>
    <cellStyle name="SAPBEXinputData 4 2 2" xfId="31306" xr:uid="{D855F24E-F1CB-47C0-B10F-308BF14CBE85}"/>
    <cellStyle name="SAPBEXinputData 4 3" xfId="30336" xr:uid="{5332AF93-8CFF-42D1-BCC1-E7021B7DD34F}"/>
    <cellStyle name="SAPBEXinputData 5" xfId="6618" xr:uid="{55A9E459-F5B8-4B80-B1F0-3BB0BF019608}"/>
    <cellStyle name="SAPBEXinputData 5 2" xfId="7908" xr:uid="{720C52C3-EC8B-4186-8743-E0BD537D8785}"/>
    <cellStyle name="SAPBEXinputData 5 2 2" xfId="10285" xr:uid="{BFE8FDC7-3875-4B56-B0FE-14959D69F667}"/>
    <cellStyle name="SAPBEXinputData 5 2 2 2" xfId="21740" xr:uid="{22686D50-56BC-4196-A556-FAC74D1B67DC}"/>
    <cellStyle name="SAPBEXinputData 5 2 2 3" xfId="33824" xr:uid="{FA416A62-E043-4F35-837C-384D6D80F9C2}"/>
    <cellStyle name="SAPBEXinputData 5 2 3" xfId="11094" xr:uid="{6FFD2F18-0EA6-4990-8A94-69E996A36740}"/>
    <cellStyle name="SAPBEXinputData 5 2 3 2" xfId="22549" xr:uid="{5099A4BE-034D-4E9F-8A69-5FDF23F693A6}"/>
    <cellStyle name="SAPBEXinputData 5 2 3 3" xfId="34633" xr:uid="{171D1C6C-5B00-4DDC-B512-8FC3FF7C82E7}"/>
    <cellStyle name="SAPBEXinputData 5 2 4" xfId="27614" xr:uid="{7B3E3596-F43E-49AB-A571-D1BC9F3BDDE7}"/>
    <cellStyle name="SAPBEXinputData 5 2 4 2" xfId="37831" xr:uid="{5C430AE4-2E8F-4638-A324-3C78B9AEABEB}"/>
    <cellStyle name="SAPBEXinputData 5 2 5" xfId="31517" xr:uid="{1FAEB8C2-BE59-496B-A381-52F2828867CC}"/>
    <cellStyle name="SAPBEXinputData 5 2 6" xfId="29224" xr:uid="{DD252B4C-9A50-4A76-9857-480C8CFA6541}"/>
    <cellStyle name="SAPBEXinputData 5 3" xfId="9643" xr:uid="{64A6350C-D1AA-4C48-B9C3-A3E424BDDE66}"/>
    <cellStyle name="SAPBEXinputData 5 3 2" xfId="21098" xr:uid="{66DC1CF7-B44B-4350-BEB9-0587CE693071}"/>
    <cellStyle name="SAPBEXinputData 5 3 3" xfId="33183" xr:uid="{F6ED71F9-AD8E-4AD2-AB90-892C8ABE9BE7}"/>
    <cellStyle name="SAPBEXinputData 5 4" xfId="10407" xr:uid="{46A0FA6B-60A6-4C5B-A7F7-67C06D43E01A}"/>
    <cellStyle name="SAPBEXinputData 5 4 2" xfId="21862" xr:uid="{C346A3F9-DD87-498D-8155-76F20DA236EB}"/>
    <cellStyle name="SAPBEXinputData 5 4 3" xfId="33946" xr:uid="{73FCD086-4768-4B2C-9339-EFCDD9AAB238}"/>
    <cellStyle name="SAPBEXinputData 5 5" xfId="30591" xr:uid="{C94A62F0-AA61-4D83-B49E-F8FF515C9F3B}"/>
    <cellStyle name="SAPBEXinputData 5 6" xfId="36972" xr:uid="{5D3566BB-348D-45D5-AD05-398A9902ADCB}"/>
    <cellStyle name="SAPBEXinputData 6" xfId="6985" xr:uid="{5FC4A6BB-F5C2-4A33-A461-03FEB3C56E49}"/>
    <cellStyle name="SAPBEXinputData 6 2" xfId="30812" xr:uid="{CD591C81-3C3C-44D4-9154-E20928A12EBA}"/>
    <cellStyle name="SAPBEXinputData 7" xfId="28025" xr:uid="{CE203163-82FB-4B2E-A587-A93CCB29F234}"/>
    <cellStyle name="SAPBEXinputData_0910 GSO Capex RRP - Final (Detail) v2 220710" xfId="2343" xr:uid="{6D50812E-4910-4A2D-A98F-FF25E1F76C71}"/>
    <cellStyle name="SAPBEXItemHeader" xfId="2344" xr:uid="{E1285EF2-8851-4337-A969-218E53598042}"/>
    <cellStyle name="SAPBEXItemHeader 10" xfId="4027" xr:uid="{CCE0DB8B-5842-4CFD-93DC-81BA52F76D73}"/>
    <cellStyle name="SAPBEXItemHeader 10 2" xfId="15813" xr:uid="{E269E811-B52B-420F-AEF3-11CEE329EEB3}"/>
    <cellStyle name="SAPBEXItemHeader 10 3" xfId="28858" xr:uid="{3859AE83-2D53-4BC1-8013-725FFE2F60E2}"/>
    <cellStyle name="SAPBEXItemHeader 11" xfId="24347" xr:uid="{55E61354-6F12-433B-B171-1698FF9BAEE9}"/>
    <cellStyle name="SAPBEXItemHeader 11 2" xfId="35652" xr:uid="{194B71A9-08CE-4794-938A-F8D449B346A4}"/>
    <cellStyle name="SAPBEXItemHeader 12" xfId="14165" xr:uid="{B040B0B1-FC02-47AB-8DF1-F35AF16720B0}"/>
    <cellStyle name="SAPBEXItemHeader 13" xfId="28035" xr:uid="{AD04DD34-1DFE-472F-A290-7D6117EE965F}"/>
    <cellStyle name="SAPBEXItemHeader 2" xfId="2900" xr:uid="{E25258C7-9B3D-4B9F-9A92-E0B6CDE4F107}"/>
    <cellStyle name="SAPBEXItemHeader 2 10" xfId="27799" xr:uid="{F9936C0A-2AAF-4DCE-96BA-C077F98466D3}"/>
    <cellStyle name="SAPBEXItemHeader 2 2" xfId="7252" xr:uid="{B328D217-2C26-49C9-BD06-9983B34189F6}"/>
    <cellStyle name="SAPBEXItemHeader 2 2 2" xfId="9931" xr:uid="{9DEDA693-B857-421C-A319-6B6CF321326C}"/>
    <cellStyle name="SAPBEXItemHeader 2 2 2 2" xfId="21386" xr:uid="{9E5D0890-FD07-400B-87B9-4B897CF58718}"/>
    <cellStyle name="SAPBEXItemHeader 2 2 2 3" xfId="33471" xr:uid="{3E839872-6ED9-42C3-94A4-91C91EAC2816}"/>
    <cellStyle name="SAPBEXItemHeader 2 2 3" xfId="10655" xr:uid="{FAEABEB7-222A-4322-9460-51D8241E2B81}"/>
    <cellStyle name="SAPBEXItemHeader 2 2 3 2" xfId="22110" xr:uid="{D8F5E671-6B60-410D-91A9-CC998CD043B0}"/>
    <cellStyle name="SAPBEXItemHeader 2 2 3 3" xfId="34194" xr:uid="{5EB5E562-AC66-4B09-B4F4-6CA49CDD86FF}"/>
    <cellStyle name="SAPBEXItemHeader 2 2 4" xfId="12050" xr:uid="{B27F60DF-AE69-4C02-80E1-1896194EBE6F}"/>
    <cellStyle name="SAPBEXItemHeader 2 2 4 2" xfId="23505" xr:uid="{1FDE2E07-8361-4D21-9D9D-4F8CB21B940A}"/>
    <cellStyle name="SAPBEXItemHeader 2 2 4 3" xfId="35091" xr:uid="{F76E4FC3-0DDB-46CD-9045-D7823C0388A0}"/>
    <cellStyle name="SAPBEXItemHeader 2 2 5" xfId="26968" xr:uid="{F9542DA6-E3D9-4D82-82F8-747ACDA2C731}"/>
    <cellStyle name="SAPBEXItemHeader 2 2 5 2" xfId="37339" xr:uid="{40AF639E-C344-4C55-BCB6-AB820687DAA3}"/>
    <cellStyle name="SAPBEXItemHeader 2 2 6" xfId="18779" xr:uid="{B3AC38AE-98B3-4F48-81F6-0D3AD070D4B9}"/>
    <cellStyle name="SAPBEXItemHeader 2 2 7" xfId="31011" xr:uid="{F244DCC1-A58D-49AA-9805-5FA71C43E4CF}"/>
    <cellStyle name="SAPBEXItemHeader 2 2 8" xfId="13911" xr:uid="{D7FC8616-21A7-4912-93D3-D00481040FCC}"/>
    <cellStyle name="SAPBEXItemHeader 2 3" xfId="5819" xr:uid="{680E7C67-4278-4885-B867-BC7895E6F387}"/>
    <cellStyle name="SAPBEXItemHeader 2 3 2" xfId="9081" xr:uid="{890628CA-90D6-4DD2-BA8E-9997614BD395}"/>
    <cellStyle name="SAPBEXItemHeader 2 3 2 2" xfId="20536" xr:uid="{6537B45D-AD82-4179-9023-9607B531BB3E}"/>
    <cellStyle name="SAPBEXItemHeader 2 3 2 3" xfId="32621" xr:uid="{1DAC4BBA-E43D-4E74-A743-9B3550568F8D}"/>
    <cellStyle name="SAPBEXItemHeader 2 3 3" xfId="8765" xr:uid="{7B86827D-F277-4E3F-91A6-49DBE93F9AA0}"/>
    <cellStyle name="SAPBEXItemHeader 2 3 3 2" xfId="20220" xr:uid="{5CBF143A-0B8B-496E-BC10-EE3575A58F9B}"/>
    <cellStyle name="SAPBEXItemHeader 2 3 3 3" xfId="32305" xr:uid="{93200570-7D38-4202-8F48-83839148DC54}"/>
    <cellStyle name="SAPBEXItemHeader 2 3 4" xfId="25796" xr:uid="{9937BF3E-F7C6-4049-B3D7-51FC05BDA48C}"/>
    <cellStyle name="SAPBEXItemHeader 2 3 4 2" xfId="36512" xr:uid="{ECD2626C-6D69-4045-A3DB-6A529BCE7940}"/>
    <cellStyle name="SAPBEXItemHeader 2 3 5" xfId="17554" xr:uid="{EE0756D7-583E-4EE5-84AA-A1FF32A63622}"/>
    <cellStyle name="SAPBEXItemHeader 2 3 6" xfId="30039" xr:uid="{C9A46144-1007-42E1-8A7E-3690C939D6FA}"/>
    <cellStyle name="SAPBEXItemHeader 2 3 7" xfId="13973" xr:uid="{26283F42-93BB-4A62-8229-5DC66B25AF06}"/>
    <cellStyle name="SAPBEXItemHeader 2 3 8" xfId="28073" xr:uid="{BA49653F-C9D9-4002-BB23-057541480883}"/>
    <cellStyle name="SAPBEXItemHeader 2 4" xfId="4793" xr:uid="{817792E5-835E-46D8-944C-A29C20EF1A90}"/>
    <cellStyle name="SAPBEXItemHeader 2 4 2" xfId="16577" xr:uid="{77519341-9342-4209-A14F-AC3DB20D8133}"/>
    <cellStyle name="SAPBEXItemHeader 2 4 3" xfId="29284" xr:uid="{3D0699B9-C0FC-407A-989A-7F33CDF7005C}"/>
    <cellStyle name="SAPBEXItemHeader 2 5" xfId="8297" xr:uid="{9C6DC3E3-03F2-4130-9B1D-95CB2700B507}"/>
    <cellStyle name="SAPBEXItemHeader 2 5 2" xfId="19752" xr:uid="{1E128B2C-0140-4F87-86FE-D62C1FD707CE}"/>
    <cellStyle name="SAPBEXItemHeader 2 5 3" xfId="31837" xr:uid="{3CAFA2F0-BF33-43AA-B0F9-59DBE6798592}"/>
    <cellStyle name="SAPBEXItemHeader 2 6" xfId="9683" xr:uid="{A59CE926-445E-4E48-AD4F-EF4D6489E6BB}"/>
    <cellStyle name="SAPBEXItemHeader 2 6 2" xfId="21138" xr:uid="{33C7E3CA-F820-4277-B69D-772E1D9B28EB}"/>
    <cellStyle name="SAPBEXItemHeader 2 6 3" xfId="33223" xr:uid="{CFC8DF07-C791-4532-B21E-886C2654F240}"/>
    <cellStyle name="SAPBEXItemHeader 2 7" xfId="24852" xr:uid="{88F5DE02-4F6D-4EDD-A75D-69EBB80380C2}"/>
    <cellStyle name="SAPBEXItemHeader 2 7 2" xfId="35822" xr:uid="{4DECC627-B080-4F7A-89B7-4595C32ADC97}"/>
    <cellStyle name="SAPBEXItemHeader 2 8" xfId="14693" xr:uid="{15FE5A80-9234-4B17-9950-C9EC53C49F49}"/>
    <cellStyle name="SAPBEXItemHeader 2 9" xfId="28206" xr:uid="{5DAF3408-BDF2-4A08-BA1D-69F23BA37AB6}"/>
    <cellStyle name="SAPBEXItemHeader 3" xfId="3196" xr:uid="{E6542126-0E25-4563-87DD-7CD40B587A09}"/>
    <cellStyle name="SAPBEXItemHeader 3 10" xfId="14184" xr:uid="{39A492B4-19B1-468E-B592-7966293A7F10}"/>
    <cellStyle name="SAPBEXItemHeader 3 2" xfId="7362" xr:uid="{9A121077-C54B-4FD5-A937-4E24D6CB4427}"/>
    <cellStyle name="SAPBEXItemHeader 3 2 2" xfId="9992" xr:uid="{02A6E85F-CAB1-4AAC-9ADE-060518DB5F76}"/>
    <cellStyle name="SAPBEXItemHeader 3 2 2 2" xfId="21447" xr:uid="{9C61FA18-AA05-4A43-A627-DB5D1DC32A37}"/>
    <cellStyle name="SAPBEXItemHeader 3 2 2 3" xfId="33531" xr:uid="{C1754C60-3C48-4E83-BAC9-0E1E22188B2C}"/>
    <cellStyle name="SAPBEXItemHeader 3 2 3" xfId="10762" xr:uid="{C5892ADC-3B47-4442-8013-F02B2E7E0F90}"/>
    <cellStyle name="SAPBEXItemHeader 3 2 3 2" xfId="22217" xr:uid="{146357B4-2BF2-438D-AC6F-96340A0DD0F3}"/>
    <cellStyle name="SAPBEXItemHeader 3 2 3 3" xfId="34301" xr:uid="{0AD752E9-CCC0-4A5C-A0FD-E6678F06DE08}"/>
    <cellStyle name="SAPBEXItemHeader 3 2 4" xfId="12146" xr:uid="{A53F3E24-887C-4ADC-82CF-9F4AF3AB9907}"/>
    <cellStyle name="SAPBEXItemHeader 3 2 4 2" xfId="23601" xr:uid="{A3E890F8-D771-431B-8F72-580A55FC9C70}"/>
    <cellStyle name="SAPBEXItemHeader 3 2 4 3" xfId="35185" xr:uid="{FE1CF004-03CF-44B5-BBDE-92364F0330F5}"/>
    <cellStyle name="SAPBEXItemHeader 3 2 5" xfId="27078" xr:uid="{C0C2F1DA-3D18-4803-BB6A-78787B785A62}"/>
    <cellStyle name="SAPBEXItemHeader 3 2 5 2" xfId="37447" xr:uid="{C27E317D-55FF-48D8-8A04-FC9A41F6FB4B}"/>
    <cellStyle name="SAPBEXItemHeader 3 2 6" xfId="18880" xr:uid="{B5921DC5-98CF-4762-BA59-4F3CABEC47AF}"/>
    <cellStyle name="SAPBEXItemHeader 3 2 7" xfId="31119" xr:uid="{619BF567-89DC-4267-BAED-198FB4269FFA}"/>
    <cellStyle name="SAPBEXItemHeader 3 2 8" xfId="14013" xr:uid="{A5E10DDC-4D62-49BF-BF63-7CE787E0A753}"/>
    <cellStyle name="SAPBEXItemHeader 3 3" xfId="5930" xr:uid="{2191C508-6460-493C-B40C-C34F20D6F653}"/>
    <cellStyle name="SAPBEXItemHeader 3 3 2" xfId="9190" xr:uid="{B1752603-5B23-4CC0-A7C7-028C5EAEAF20}"/>
    <cellStyle name="SAPBEXItemHeader 3 3 2 2" xfId="20645" xr:uid="{876152B1-0AD7-4C77-9949-CAE9FC7111C6}"/>
    <cellStyle name="SAPBEXItemHeader 3 3 2 3" xfId="32730" xr:uid="{A92E2F10-0A44-4569-B306-DD923BAF0CFD}"/>
    <cellStyle name="SAPBEXItemHeader 3 3 3" xfId="9654" xr:uid="{88938566-88E9-471F-B0B4-C0114395AEC2}"/>
    <cellStyle name="SAPBEXItemHeader 3 3 3 2" xfId="21109" xr:uid="{EDD7B448-75BF-4C49-BB5D-379924231563}"/>
    <cellStyle name="SAPBEXItemHeader 3 3 3 3" xfId="33194" xr:uid="{D84F5196-F161-4082-9A75-38D584DC8A07}"/>
    <cellStyle name="SAPBEXItemHeader 3 3 4" xfId="25892" xr:uid="{EB9B1B7A-5422-45B7-87E5-F551FDB57431}"/>
    <cellStyle name="SAPBEXItemHeader 3 3 4 2" xfId="36607" xr:uid="{5915370B-FDA8-42E0-80EA-2F1AD11E21FE}"/>
    <cellStyle name="SAPBEXItemHeader 3 3 5" xfId="17653" xr:uid="{D80F3B4C-751C-4D4D-B4EE-BEE9E140650F}"/>
    <cellStyle name="SAPBEXItemHeader 3 3 6" xfId="30148" xr:uid="{65DB02CC-1C67-40E4-9718-333552C02DBD}"/>
    <cellStyle name="SAPBEXItemHeader 3 3 7" xfId="35732" xr:uid="{8AB04969-9681-48C4-8BF5-A64DF662FF17}"/>
    <cellStyle name="SAPBEXItemHeader 3 3 8" xfId="28135" xr:uid="{FB492F4A-D6CE-4B5B-ADEC-A04A676FD7AA}"/>
    <cellStyle name="SAPBEXItemHeader 3 4" xfId="5089" xr:uid="{42C6358C-6EEE-4997-8947-72B47BB5B0F5}"/>
    <cellStyle name="SAPBEXItemHeader 3 4 2" xfId="16873" xr:uid="{0095F473-BFF8-475D-92F4-4A59C2AC5343}"/>
    <cellStyle name="SAPBEXItemHeader 3 4 3" xfId="29521" xr:uid="{76642A48-82E4-463D-A3B6-8DC793D9912B}"/>
    <cellStyle name="SAPBEXItemHeader 3 5" xfId="8554" xr:uid="{CCC62658-F6FF-40A7-AF32-B7753E7C2B14}"/>
    <cellStyle name="SAPBEXItemHeader 3 5 2" xfId="20009" xr:uid="{E649D181-F1EB-4B1F-BCB2-FD458A80F890}"/>
    <cellStyle name="SAPBEXItemHeader 3 5 3" xfId="32094" xr:uid="{9D3B5AAB-B3F9-479B-8661-0A0B64C368F8}"/>
    <cellStyle name="SAPBEXItemHeader 3 6" xfId="8933" xr:uid="{F977AA41-F78F-459A-9F7C-09091D202CEF}"/>
    <cellStyle name="SAPBEXItemHeader 3 6 2" xfId="20388" xr:uid="{48CF5D83-B811-40EB-BEB8-8C9EE6B3A516}"/>
    <cellStyle name="SAPBEXItemHeader 3 6 3" xfId="32473" xr:uid="{71F81643-8984-4B5C-9D68-FB8747033E39}"/>
    <cellStyle name="SAPBEXItemHeader 3 7" xfId="25148" xr:uid="{7E91F5D7-F2EC-42D7-8BA4-657AFF17951D}"/>
    <cellStyle name="SAPBEXItemHeader 3 7 2" xfId="36060" xr:uid="{F8103154-AE85-4348-AD93-10F084BAF049}"/>
    <cellStyle name="SAPBEXItemHeader 3 8" xfId="14989" xr:uid="{3259B2DB-D13D-4799-A632-B6C51E4F59FF}"/>
    <cellStyle name="SAPBEXItemHeader 3 9" xfId="28437" xr:uid="{1077E872-9A6E-47D7-81A9-DC37838F250D}"/>
    <cellStyle name="SAPBEXItemHeader 4" xfId="3227" xr:uid="{A72ECB1C-77C5-4A4F-B4D5-C91C0D8B895E}"/>
    <cellStyle name="SAPBEXItemHeader 4 10" xfId="13943" xr:uid="{6A65A954-CD2F-41BB-9C56-0064E19ED842}"/>
    <cellStyle name="SAPBEXItemHeader 4 2" xfId="7628" xr:uid="{AC68E418-4F3A-4746-9365-19E5B9ABB520}"/>
    <cellStyle name="SAPBEXItemHeader 4 2 2" xfId="10113" xr:uid="{13BA82B4-1A0E-441A-88FD-34B7EB082613}"/>
    <cellStyle name="SAPBEXItemHeader 4 2 2 2" xfId="21568" xr:uid="{BB338F88-9A74-48B4-96B2-8CC44F45665C}"/>
    <cellStyle name="SAPBEXItemHeader 4 2 2 3" xfId="33652" xr:uid="{6B510C2A-A6E1-49C2-BCA4-474DC81540D3}"/>
    <cellStyle name="SAPBEXItemHeader 4 2 3" xfId="10930" xr:uid="{E355EC51-6D9A-464F-9B06-99C811AAAF8E}"/>
    <cellStyle name="SAPBEXItemHeader 4 2 3 2" xfId="22385" xr:uid="{E60DC6BF-CD17-496B-9F5C-1B921B820D0D}"/>
    <cellStyle name="SAPBEXItemHeader 4 2 3 3" xfId="34469" xr:uid="{90F5B056-EF64-45CA-BFB5-3B87256C9D2D}"/>
    <cellStyle name="SAPBEXItemHeader 4 2 4" xfId="12403" xr:uid="{44448948-74CB-44D7-999F-4B80D1245A09}"/>
    <cellStyle name="SAPBEXItemHeader 4 2 4 2" xfId="23858" xr:uid="{966DE1CB-C950-47D2-B337-0D6FF7D7B302}"/>
    <cellStyle name="SAPBEXItemHeader 4 2 4 3" xfId="35373" xr:uid="{7632D0A8-8711-4B87-BB21-557368E5F6CB}"/>
    <cellStyle name="SAPBEXItemHeader 4 2 5" xfId="27335" xr:uid="{2DC68311-A68A-42B6-B84F-F8B2ACC9AAC6}"/>
    <cellStyle name="SAPBEXItemHeader 4 2 5 2" xfId="37634" xr:uid="{F605ACAA-C65B-40FC-8A46-F9E8A35E9AFA}"/>
    <cellStyle name="SAPBEXItemHeader 4 2 6" xfId="19139" xr:uid="{4F2258ED-447E-4373-A672-F06AAB2DDFAF}"/>
    <cellStyle name="SAPBEXItemHeader 4 2 7" xfId="31315" xr:uid="{8FE21547-64E2-4523-9683-A48AFD379EF4}"/>
    <cellStyle name="SAPBEXItemHeader 4 2 8" xfId="37476" xr:uid="{E00D045A-ED8E-42A7-AAD9-048352BCDA52}"/>
    <cellStyle name="SAPBEXItemHeader 4 3" xfId="6197" xr:uid="{F56DCAA7-D1CB-4E0B-A7E3-C86850073065}"/>
    <cellStyle name="SAPBEXItemHeader 4 3 2" xfId="9404" xr:uid="{7DB2CD58-3643-4C97-8531-2DF9004B964A}"/>
    <cellStyle name="SAPBEXItemHeader 4 3 2 2" xfId="20859" xr:uid="{B7E8E9EE-9532-40FD-A3BD-D4187C32222A}"/>
    <cellStyle name="SAPBEXItemHeader 4 3 2 3" xfId="32944" xr:uid="{8BB30C74-892D-43C3-9150-2737E8533D58}"/>
    <cellStyle name="SAPBEXItemHeader 4 3 3" xfId="8749" xr:uid="{9E8C719A-C152-4DCF-A6C0-D2DAAF67B0F8}"/>
    <cellStyle name="SAPBEXItemHeader 4 3 3 2" xfId="20204" xr:uid="{5D720776-5838-453B-AB56-7616ACF377A6}"/>
    <cellStyle name="SAPBEXItemHeader 4 3 3 3" xfId="32289" xr:uid="{063E7584-3530-4940-9444-65A1577FB3C2}"/>
    <cellStyle name="SAPBEXItemHeader 4 3 4" xfId="26149" xr:uid="{80C8B0CF-F85A-4C5B-B9A3-4670A56C8B80}"/>
    <cellStyle name="SAPBEXItemHeader 4 3 4 2" xfId="36792" xr:uid="{BD44110E-062B-4457-A494-2A9733C1BD17}"/>
    <cellStyle name="SAPBEXItemHeader 4 3 5" xfId="17914" xr:uid="{6CE8915C-2287-4948-8FCA-E88C77A71AFE}"/>
    <cellStyle name="SAPBEXItemHeader 4 3 6" xfId="30345" xr:uid="{FB25297B-A1FE-4017-B062-9433BF8BF095}"/>
    <cellStyle name="SAPBEXItemHeader 4 3 7" xfId="35777" xr:uid="{6593D6A4-95B1-4A41-BE7E-42ED5813174F}"/>
    <cellStyle name="SAPBEXItemHeader 4 3 8" xfId="36649" xr:uid="{6B55281E-27A1-484D-9F11-264A79805B3B}"/>
    <cellStyle name="SAPBEXItemHeader 4 4" xfId="5119" xr:uid="{DEB85D14-80CA-4617-92AC-140390E70409}"/>
    <cellStyle name="SAPBEXItemHeader 4 4 2" xfId="16903" xr:uid="{96768A35-3E09-44AA-B0D5-D97E75CEB1F6}"/>
    <cellStyle name="SAPBEXItemHeader 4 4 3" xfId="29551" xr:uid="{F7F9113D-BA0D-4ED1-BBF8-8E68A3E8C022}"/>
    <cellStyle name="SAPBEXItemHeader 4 5" xfId="8584" xr:uid="{45628C11-EFC8-46F5-B725-595AE6AA2FC6}"/>
    <cellStyle name="SAPBEXItemHeader 4 5 2" xfId="20039" xr:uid="{D9B0A5E6-14E9-49C8-90C3-3C52ABBE258C}"/>
    <cellStyle name="SAPBEXItemHeader 4 5 3" xfId="32124" xr:uid="{A6BC66F0-A9B1-4A17-ADAA-2157DC1272D7}"/>
    <cellStyle name="SAPBEXItemHeader 4 6" xfId="10318" xr:uid="{08D46B64-E828-49DD-B0E1-67C11FA19687}"/>
    <cellStyle name="SAPBEXItemHeader 4 6 2" xfId="21773" xr:uid="{36482AD6-9D55-46E2-B33F-6F506895316E}"/>
    <cellStyle name="SAPBEXItemHeader 4 6 3" xfId="33857" xr:uid="{2013BB8A-5371-4D13-AE2E-7A475537B4F8}"/>
    <cellStyle name="SAPBEXItemHeader 4 7" xfId="25178" xr:uid="{816DC964-2679-4341-A5E8-C21DB63A8BF2}"/>
    <cellStyle name="SAPBEXItemHeader 4 7 2" xfId="36090" xr:uid="{437C06FA-227C-4214-BBD7-9A727EE67057}"/>
    <cellStyle name="SAPBEXItemHeader 4 8" xfId="15019" xr:uid="{BE1E4CF7-8943-4FEB-B3C6-1DE26FD51312}"/>
    <cellStyle name="SAPBEXItemHeader 4 9" xfId="28467" xr:uid="{4E8408FA-18F6-47F6-B58B-1290D5063ED3}"/>
    <cellStyle name="SAPBEXItemHeader 5" xfId="3141" xr:uid="{97EF78A7-D73F-488B-8838-8F8541DEAB28}"/>
    <cellStyle name="SAPBEXItemHeader 5 10" xfId="29204" xr:uid="{2B40A445-073D-4A41-A54D-21F3DB0414CC}"/>
    <cellStyle name="SAPBEXItemHeader 5 2" xfId="7803" xr:uid="{DAF166F0-738C-4039-AE0B-2D9B3052B7CD}"/>
    <cellStyle name="SAPBEXItemHeader 5 2 2" xfId="10197" xr:uid="{94F0173F-BBA4-4D00-81A8-3ECE6E464D7E}"/>
    <cellStyle name="SAPBEXItemHeader 5 2 2 2" xfId="21652" xr:uid="{A5AE9D86-1961-47F8-AAC4-65A4CF54A71B}"/>
    <cellStyle name="SAPBEXItemHeader 5 2 2 3" xfId="33736" xr:uid="{B2392969-64C6-41D1-A419-4F58C4B334EB}"/>
    <cellStyle name="SAPBEXItemHeader 5 2 3" xfId="11017" xr:uid="{3EE03B03-59F3-41E9-B764-981A022763E2}"/>
    <cellStyle name="SAPBEXItemHeader 5 2 3 2" xfId="22472" xr:uid="{76A085B1-1CAC-4E3F-AF20-2E9D57D5DA90}"/>
    <cellStyle name="SAPBEXItemHeader 5 2 3 3" xfId="34556" xr:uid="{347F457B-8E1C-4B18-B973-912B7C1707D5}"/>
    <cellStyle name="SAPBEXItemHeader 5 2 4" xfId="12578" xr:uid="{1A40B0A7-EB7E-46A3-8608-A8033D9E38FD}"/>
    <cellStyle name="SAPBEXItemHeader 5 2 4 2" xfId="24033" xr:uid="{99A5E3A4-49CD-4D7D-9E1B-1A8B5371D398}"/>
    <cellStyle name="SAPBEXItemHeader 5 2 4 3" xfId="35486" xr:uid="{8C786B4C-20B9-42D5-9BB4-F4049ABE894A}"/>
    <cellStyle name="SAPBEXItemHeader 5 2 5" xfId="27510" xr:uid="{7EA3EA03-62BE-4050-8BDD-35F4072F9D28}"/>
    <cellStyle name="SAPBEXItemHeader 5 2 5 2" xfId="37745" xr:uid="{E78A02A2-CA59-416D-A0C4-864A68172311}"/>
    <cellStyle name="SAPBEXItemHeader 5 2 6" xfId="19314" xr:uid="{B15B1185-8CD0-4AB0-8C14-404C3BCD95ED}"/>
    <cellStyle name="SAPBEXItemHeader 5 2 7" xfId="31428" xr:uid="{26A8262F-3A66-47C4-8F3D-C5B447D516D1}"/>
    <cellStyle name="SAPBEXItemHeader 5 2 8" xfId="13668" xr:uid="{218C6631-3131-4C68-B40E-C5660F76E0B7}"/>
    <cellStyle name="SAPBEXItemHeader 5 3" xfId="6372" xr:uid="{78F4BA62-C059-4CDF-B37A-48E0A8E7FFA1}"/>
    <cellStyle name="SAPBEXItemHeader 5 3 2" xfId="9540" xr:uid="{671FBE17-8472-4465-8205-DE51409F0BFA}"/>
    <cellStyle name="SAPBEXItemHeader 5 3 2 2" xfId="20995" xr:uid="{90669D6D-230D-47A6-9830-B6116CBCD6A2}"/>
    <cellStyle name="SAPBEXItemHeader 5 3 2 3" xfId="33080" xr:uid="{F0ACD39F-816D-48B7-A152-45E826C01BD5}"/>
    <cellStyle name="SAPBEXItemHeader 5 3 3" xfId="4167" xr:uid="{B71470A9-7D3A-4B3A-8203-15A9EA612E82}"/>
    <cellStyle name="SAPBEXItemHeader 5 3 3 2" xfId="15952" xr:uid="{A0519E1E-6992-405E-8510-73F05C7126CF}"/>
    <cellStyle name="SAPBEXItemHeader 5 3 3 3" xfId="28997" xr:uid="{94DB9913-6B1B-4E49-A5BD-3830D7CFFC18}"/>
    <cellStyle name="SAPBEXItemHeader 5 3 4" xfId="26324" xr:uid="{836FCA9D-2531-4839-AD9D-A4338B78D964}"/>
    <cellStyle name="SAPBEXItemHeader 5 3 4 2" xfId="36904" xr:uid="{6F46F42E-8F66-48C5-984C-3C2101A0545E}"/>
    <cellStyle name="SAPBEXItemHeader 5 3 5" xfId="18089" xr:uid="{BB3302E2-CB27-476B-971A-887FC201772C}"/>
    <cellStyle name="SAPBEXItemHeader 5 3 6" xfId="30461" xr:uid="{CDECDDBD-41C5-41ED-99A6-FAA2961C6444}"/>
    <cellStyle name="SAPBEXItemHeader 5 3 7" xfId="18701" xr:uid="{0CABF545-68DA-4F5F-9C36-89E427C384AD}"/>
    <cellStyle name="SAPBEXItemHeader 5 3 8" xfId="13687" xr:uid="{29940DC2-92EB-4929-9F5B-F47EDF5AD56C}"/>
    <cellStyle name="SAPBEXItemHeader 5 4" xfId="5034" xr:uid="{0BE08EFC-A191-42BD-8578-6225607C3F48}"/>
    <cellStyle name="SAPBEXItemHeader 5 4 2" xfId="16818" xr:uid="{01F57CC3-20B6-49FE-A48E-AD46AD3A4468}"/>
    <cellStyle name="SAPBEXItemHeader 5 4 3" xfId="29466" xr:uid="{1035D3C8-E754-43A8-8711-8AE8F0890B1D}"/>
    <cellStyle name="SAPBEXItemHeader 5 5" xfId="8499" xr:uid="{947617E1-33A6-4AF7-A9BE-6325FF11F4C6}"/>
    <cellStyle name="SAPBEXItemHeader 5 5 2" xfId="19954" xr:uid="{8F4FA318-0880-48A3-A44C-D7FCB742C387}"/>
    <cellStyle name="SAPBEXItemHeader 5 5 3" xfId="32039" xr:uid="{914ECE58-7381-40E1-8E6D-A5D67CF1824E}"/>
    <cellStyle name="SAPBEXItemHeader 5 6" xfId="8751" xr:uid="{DAB03AC0-C2EB-469C-BB42-0C88A601B516}"/>
    <cellStyle name="SAPBEXItemHeader 5 6 2" xfId="20206" xr:uid="{68556C9B-789D-409C-B8B4-8A4C1F689564}"/>
    <cellStyle name="SAPBEXItemHeader 5 6 3" xfId="32291" xr:uid="{393A92AD-A328-4C95-9C21-5D649E85F807}"/>
    <cellStyle name="SAPBEXItemHeader 5 7" xfId="25093" xr:uid="{62650134-C17A-49B9-BAF7-BEEB70D74F25}"/>
    <cellStyle name="SAPBEXItemHeader 5 7 2" xfId="36005" xr:uid="{3221E861-4F91-477D-B37A-9C045ACE9810}"/>
    <cellStyle name="SAPBEXItemHeader 5 8" xfId="14934" xr:uid="{5E0C2717-8D10-47C4-A45B-EBB6B982402A}"/>
    <cellStyle name="SAPBEXItemHeader 5 9" xfId="28382" xr:uid="{6802601D-BBF8-40A5-A272-3F65C6AB6693}"/>
    <cellStyle name="SAPBEXItemHeader 6" xfId="6111" xr:uid="{F91A6D66-CCC5-40E3-B213-D38A4505CEA9}"/>
    <cellStyle name="SAPBEXItemHeader 6 2" xfId="7542" xr:uid="{72D9ABE7-247C-4929-9F3C-DE23A6F589C8}"/>
    <cellStyle name="SAPBEXItemHeader 6 2 2" xfId="10084" xr:uid="{10F2F75E-08E9-416F-A8ED-D15C33D36781}"/>
    <cellStyle name="SAPBEXItemHeader 6 2 2 2" xfId="21539" xr:uid="{3778A202-AB66-4B17-881E-E3C856E91D92}"/>
    <cellStyle name="SAPBEXItemHeader 6 2 2 3" xfId="33623" xr:uid="{6C0C1F3F-4B36-43A1-8912-6831BFFFABD7}"/>
    <cellStyle name="SAPBEXItemHeader 6 2 3" xfId="10853" xr:uid="{38AF7EB3-5FEF-4A6E-89A2-27E0D954F036}"/>
    <cellStyle name="SAPBEXItemHeader 6 2 3 2" xfId="22308" xr:uid="{22C1654E-0391-45D2-A4DC-AEBA1FF510DD}"/>
    <cellStyle name="SAPBEXItemHeader 6 2 3 3" xfId="34392" xr:uid="{FBB18912-992A-4C96-9400-00906CEFE755}"/>
    <cellStyle name="SAPBEXItemHeader 6 2 4" xfId="12326" xr:uid="{804F70FB-374D-47D5-A4EF-C36AE00D2A4A}"/>
    <cellStyle name="SAPBEXItemHeader 6 2 4 2" xfId="23781" xr:uid="{BC607F99-69D0-4B94-A189-EE3EC7F3BFCA}"/>
    <cellStyle name="SAPBEXItemHeader 6 2 4 3" xfId="35296" xr:uid="{4D0C75C3-F84C-4FBA-A2C4-725CF8005CCD}"/>
    <cellStyle name="SAPBEXItemHeader 6 2 5" xfId="27258" xr:uid="{40C711FD-0DDD-4ECE-AB92-B96092A00375}"/>
    <cellStyle name="SAPBEXItemHeader 6 2 5 2" xfId="37557" xr:uid="{5DEFC3E4-BDBE-43B1-8180-19482CEC0C0A}"/>
    <cellStyle name="SAPBEXItemHeader 6 2 6" xfId="19060" xr:uid="{42668AFF-D7F6-4B8B-B214-3D3ED8792A5F}"/>
    <cellStyle name="SAPBEXItemHeader 6 2 7" xfId="31229" xr:uid="{7A8E4B81-46B8-4DD2-968C-999FA2A58459}"/>
    <cellStyle name="SAPBEXItemHeader 6 2 8" xfId="30366" xr:uid="{9A50F961-910A-4B56-8DD2-F17256CBCD51}"/>
    <cellStyle name="SAPBEXItemHeader 6 3" xfId="9327" xr:uid="{CA3DF2AB-0853-4612-BD40-D360B08F1154}"/>
    <cellStyle name="SAPBEXItemHeader 6 3 2" xfId="20782" xr:uid="{9DCF7023-2376-4495-A74F-8685CF224248}"/>
    <cellStyle name="SAPBEXItemHeader 6 3 3" xfId="32867" xr:uid="{9DAA735F-8EC8-45E1-A7A3-1ADFC3622269}"/>
    <cellStyle name="SAPBEXItemHeader 6 4" xfId="9650" xr:uid="{1B757110-CE16-4BEC-96B4-12B1D84E2342}"/>
    <cellStyle name="SAPBEXItemHeader 6 4 2" xfId="21105" xr:uid="{9343C256-E83B-46ED-8C80-1A5A0EE9ACA6}"/>
    <cellStyle name="SAPBEXItemHeader 6 4 3" xfId="33190" xr:uid="{762F40EA-050A-4A00-BB5D-99F9C36BF2F9}"/>
    <cellStyle name="SAPBEXItemHeader 6 5" xfId="26072" xr:uid="{F1F4D645-6642-4D00-BA92-AADEB4CA27D8}"/>
    <cellStyle name="SAPBEXItemHeader 6 5 2" xfId="36715" xr:uid="{A6538C14-B6F7-4FC6-BEE0-2B9C1CE094CA}"/>
    <cellStyle name="SAPBEXItemHeader 6 6" xfId="17833" xr:uid="{FF3B47E2-BCD5-4A8C-A16A-B01B927DCA2D}"/>
    <cellStyle name="SAPBEXItemHeader 6 7" xfId="30259" xr:uid="{E76FB0E7-02C4-4D7B-9281-2004C0D30CEE}"/>
    <cellStyle name="SAPBEXItemHeader 6 8" xfId="30863" xr:uid="{198B01AE-D9D7-4764-A30A-30BA06A68BDB}"/>
    <cellStyle name="SAPBEXItemHeader 7" xfId="6769" xr:uid="{ACF18582-FC87-4701-B7A9-D61A57589E4B}"/>
    <cellStyle name="SAPBEXItemHeader 7 2" xfId="9699" xr:uid="{813CD07F-BF68-46AC-A447-4370DD29EFB9}"/>
    <cellStyle name="SAPBEXItemHeader 7 2 2" xfId="21154" xr:uid="{6AB44DDB-8C50-4F6F-A493-7C9E51F4E9BB}"/>
    <cellStyle name="SAPBEXItemHeader 7 2 3" xfId="33239" xr:uid="{567433AE-31C2-4A77-9E16-040C1455EE4B}"/>
    <cellStyle name="SAPBEXItemHeader 7 3" xfId="10475" xr:uid="{0577D1F8-2435-441B-9BD6-EE6ADC1F7CFD}"/>
    <cellStyle name="SAPBEXItemHeader 7 3 2" xfId="21930" xr:uid="{7AF8EA98-76D4-4300-8CBE-8076C6CF9AAB}"/>
    <cellStyle name="SAPBEXItemHeader 7 3 3" xfId="34014" xr:uid="{B300EA57-F4C4-4FC6-980F-1675B9985F03}"/>
    <cellStyle name="SAPBEXItemHeader 7 4" xfId="11655" xr:uid="{CCA1A866-6F00-4DF6-8BD9-29DDD6EB088E}"/>
    <cellStyle name="SAPBEXItemHeader 7 4 2" xfId="23110" xr:uid="{C03F6C54-6C41-4033-90A1-4EE75100A4B6}"/>
    <cellStyle name="SAPBEXItemHeader 7 4 3" xfId="34840" xr:uid="{4987A3DE-33A8-4F36-A482-9474F71464A4}"/>
    <cellStyle name="SAPBEXItemHeader 7 5" xfId="26520" xr:uid="{D11F46F8-E81D-4BB9-A329-C8E9C46A743C}"/>
    <cellStyle name="SAPBEXItemHeader 7 5 2" xfId="37030" xr:uid="{31C9FCB4-760C-4816-93D7-C4E5E7028661}"/>
    <cellStyle name="SAPBEXItemHeader 7 6" xfId="18352" xr:uid="{48D19887-0B25-4948-A561-13D46ED3810F}"/>
    <cellStyle name="SAPBEXItemHeader 7 7" xfId="30687" xr:uid="{C3873D38-83F8-4B4B-ADAC-7F3E78ED3004}"/>
    <cellStyle name="SAPBEXItemHeader 7 8" xfId="13849" xr:uid="{17E22480-E0BB-4182-B2E1-2AE7DED99E81}"/>
    <cellStyle name="SAPBEXItemHeader 8" xfId="5545" xr:uid="{7832EE0D-E7C4-424D-A483-2949FC744A53}"/>
    <cellStyle name="SAPBEXItemHeader 8 2" xfId="8875" xr:uid="{1B152137-64F5-45E8-92E8-50ACCB53C1EF}"/>
    <cellStyle name="SAPBEXItemHeader 8 2 2" xfId="20330" xr:uid="{171FA817-873B-4AB4-91B6-D34BEF82F43C}"/>
    <cellStyle name="SAPBEXItemHeader 8 2 3" xfId="32415" xr:uid="{E9AB8D0C-426F-4B95-85A9-81438C801649}"/>
    <cellStyle name="SAPBEXItemHeader 8 3" xfId="4072" xr:uid="{0F867664-14BA-4B01-AD65-CEA841604FA5}"/>
    <cellStyle name="SAPBEXItemHeader 8 3 2" xfId="15857" xr:uid="{79AF4260-E8AF-4E10-9151-D7CECC21CBFE}"/>
    <cellStyle name="SAPBEXItemHeader 8 3 3" xfId="28902" xr:uid="{FD1904C0-BA04-4110-9366-8D311DE552E6}"/>
    <cellStyle name="SAPBEXItemHeader 8 4" xfId="25604" xr:uid="{ACE9E87C-01DA-408D-BA21-E5BB0F8CDCE6}"/>
    <cellStyle name="SAPBEXItemHeader 8 4 2" xfId="36389" xr:uid="{0A699E04-8C87-4E89-8FC3-3F08E3D82C48}"/>
    <cellStyle name="SAPBEXItemHeader 8 5" xfId="17329" xr:uid="{DFEBBACA-67BF-4EBA-8000-401D976B14C4}"/>
    <cellStyle name="SAPBEXItemHeader 8 6" xfId="29845" xr:uid="{E3917415-BD37-4D03-AE49-AEB45CA0E51E}"/>
    <cellStyle name="SAPBEXItemHeader 8 7" xfId="35229" xr:uid="{E4D9045C-2054-436E-A1A8-BEF3304E3D91}"/>
    <cellStyle name="SAPBEXItemHeader 8 8" xfId="35733" xr:uid="{11D988B2-57E8-4C96-ADD3-C3A73BF2A974}"/>
    <cellStyle name="SAPBEXItemHeader 9" xfId="4269" xr:uid="{58311A92-0477-4E3D-9D94-96DA08DD82D7}"/>
    <cellStyle name="SAPBEXItemHeader 9 2" xfId="16054" xr:uid="{783A10CC-52B2-4475-93BD-C72C8E7E8184}"/>
    <cellStyle name="SAPBEXItemHeader 9 3" xfId="29099" xr:uid="{AF7D4D2E-1ED4-4C06-8C87-839AE1C034E2}"/>
    <cellStyle name="SAPBEXresData" xfId="2345" xr:uid="{C00F8C4C-3A50-4FFB-AB50-F10F80ED3F6F}"/>
    <cellStyle name="SAPBEXresData 10" xfId="4270" xr:uid="{85A58F9E-DC4C-4D15-897C-BE1FFB3033C6}"/>
    <cellStyle name="SAPBEXresData 10 2" xfId="16055" xr:uid="{6C6F3632-0E20-42D1-97BB-9DBBA88B03F7}"/>
    <cellStyle name="SAPBEXresData 10 3" xfId="29100" xr:uid="{DC8BCD09-FBF0-47F6-B490-1727C86F0FF3}"/>
    <cellStyle name="SAPBEXresData 11" xfId="4028" xr:uid="{D8F9A7D7-4117-49A0-84CC-66816B61BAE9}"/>
    <cellStyle name="SAPBEXresData 11 2" xfId="15814" xr:uid="{333981A3-E9B8-4449-97FE-29F123366018}"/>
    <cellStyle name="SAPBEXresData 11 3" xfId="28859" xr:uid="{BFA3B7EC-4567-4A27-A870-2AE832FC5AB9}"/>
    <cellStyle name="SAPBEXresData 12" xfId="24348" xr:uid="{46DCFA48-0481-464F-84E5-7C438F2B40B1}"/>
    <cellStyle name="SAPBEXresData 12 2" xfId="35653" xr:uid="{00ACF538-A395-46EF-834E-3F510E473450}"/>
    <cellStyle name="SAPBEXresData 13" xfId="14166" xr:uid="{34834D27-2336-40F4-9A52-901D4F23970D}"/>
    <cellStyle name="SAPBEXresData 14" xfId="28036" xr:uid="{53A53C32-136E-4B0C-9E49-6EB3F6B4D510}"/>
    <cellStyle name="SAPBEXresData 2" xfId="2899" xr:uid="{97285381-A82E-49E5-867E-535CEEF6FA36}"/>
    <cellStyle name="SAPBEXresData 2 10" xfId="12713" xr:uid="{27811896-887A-4742-91BC-7393B6D59E94}"/>
    <cellStyle name="SAPBEXresData 2 2" xfId="7253" xr:uid="{C6FDB2C5-5B8C-46AC-B873-5D51FA14DC6F}"/>
    <cellStyle name="SAPBEXresData 2 2 2" xfId="10656" xr:uid="{2187106A-61BE-464A-83C0-7B38B30CC51D}"/>
    <cellStyle name="SAPBEXresData 2 2 2 2" xfId="22111" xr:uid="{E41BCDA9-53EE-4820-8843-DF88F7ECF8C4}"/>
    <cellStyle name="SAPBEXresData 2 2 2 3" xfId="34195" xr:uid="{21A00335-42C5-47E0-A1A7-07A982D85381}"/>
    <cellStyle name="SAPBEXresData 2 2 3" xfId="12051" xr:uid="{5F7DFFFC-6313-46CF-9723-EAD74D9A45BD}"/>
    <cellStyle name="SAPBEXresData 2 2 3 2" xfId="23506" xr:uid="{6E0FB283-393D-40B8-9C4F-5A6A2C900C86}"/>
    <cellStyle name="SAPBEXresData 2 2 3 3" xfId="35092" xr:uid="{C094F6AD-DC99-42B1-9F36-9F33BC1EA467}"/>
    <cellStyle name="SAPBEXresData 2 2 4" xfId="26969" xr:uid="{93A3575C-F8B1-4B1B-97F7-8C25C9E23283}"/>
    <cellStyle name="SAPBEXresData 2 2 4 2" xfId="37340" xr:uid="{3BB1B14A-2173-4E32-85E4-A720FCF5EDAC}"/>
    <cellStyle name="SAPBEXresData 2 2 5" xfId="18780" xr:uid="{1617D23A-5743-484A-8EA4-657BB390E6BF}"/>
    <cellStyle name="SAPBEXresData 2 2 6" xfId="31012" xr:uid="{5CD67ECB-B1F3-4267-83E9-270AFDADF5AC}"/>
    <cellStyle name="SAPBEXresData 2 2 7" xfId="34996" xr:uid="{89B9CC46-D888-4015-8835-2A4D1F9398E5}"/>
    <cellStyle name="SAPBEXresData 2 3" xfId="5820" xr:uid="{2FF4C39B-43C1-4ACD-A98A-0F1643441973}"/>
    <cellStyle name="SAPBEXresData 2 3 2" xfId="9082" xr:uid="{F76C3B22-1CD9-41D2-8B90-AC426814C716}"/>
    <cellStyle name="SAPBEXresData 2 3 2 2" xfId="20537" xr:uid="{170F5B7B-8CDD-446F-B132-40981FD3BB71}"/>
    <cellStyle name="SAPBEXresData 2 3 2 3" xfId="32622" xr:uid="{EE33509A-50E7-4F50-819E-CBC5F8A520C3}"/>
    <cellStyle name="SAPBEXresData 2 3 3" xfId="9728" xr:uid="{B6A93F9E-1EC7-4CB2-94BD-9E4B9D30F1E7}"/>
    <cellStyle name="SAPBEXresData 2 3 3 2" xfId="21183" xr:uid="{B3BD5EED-1718-4DDE-A79E-E3BE3479536E}"/>
    <cellStyle name="SAPBEXresData 2 3 3 3" xfId="33268" xr:uid="{83B541AD-FABB-43F2-A6A7-EA7B81C8CE96}"/>
    <cellStyle name="SAPBEXresData 2 3 4" xfId="25797" xr:uid="{B319F028-ECB5-4326-B249-9D8BF9F18F16}"/>
    <cellStyle name="SAPBEXresData 2 3 4 2" xfId="36513" xr:uid="{DFFB3E7D-11BC-4CA4-8FAC-7C3576BF5810}"/>
    <cellStyle name="SAPBEXresData 2 3 5" xfId="17555" xr:uid="{4F067D93-74CC-4440-99D5-FCA5C5708750}"/>
    <cellStyle name="SAPBEXresData 2 3 6" xfId="30040" xr:uid="{756D0357-D143-427C-8436-1A2119389E57}"/>
    <cellStyle name="SAPBEXresData 2 3 7" xfId="37067" xr:uid="{95D782CC-F8BC-46AA-BE86-17020B2A6A32}"/>
    <cellStyle name="SAPBEXresData 2 3 8" xfId="13958" xr:uid="{6D43D305-8B12-4B24-8015-4EB4FFE8D502}"/>
    <cellStyle name="SAPBEXresData 2 4" xfId="4792" xr:uid="{6DCE3785-575C-4978-AEC3-46CFB9B0E5B8}"/>
    <cellStyle name="SAPBEXresData 2 4 2" xfId="16576" xr:uid="{3530B519-773C-47F7-8A78-BB322583543F}"/>
    <cellStyle name="SAPBEXresData 2 4 3" xfId="29283" xr:uid="{3D937FFE-9EEC-4D7B-84D4-A77552680FA7}"/>
    <cellStyle name="SAPBEXresData 2 5" xfId="8296" xr:uid="{05A85F68-2D0D-4354-B094-ACA0A5C390AC}"/>
    <cellStyle name="SAPBEXresData 2 5 2" xfId="19751" xr:uid="{B4B4CB36-9680-43E4-9F68-BE0F81013936}"/>
    <cellStyle name="SAPBEXresData 2 5 3" xfId="31836" xr:uid="{4AD1B136-FA32-4FFF-A82F-ABA5D5CFF3AE}"/>
    <cellStyle name="SAPBEXresData 2 6" xfId="8447" xr:uid="{23954F18-EFD0-41AC-A40A-8AC783A02AA3}"/>
    <cellStyle name="SAPBEXresData 2 6 2" xfId="19902" xr:uid="{6C37E32C-BAE1-48B8-A317-AF36DC1A5653}"/>
    <cellStyle name="SAPBEXresData 2 6 3" xfId="31987" xr:uid="{38BA8D7A-6B50-4F99-92D2-FBA806439264}"/>
    <cellStyle name="SAPBEXresData 2 7" xfId="24851" xr:uid="{5B7B7384-BDE4-48DF-BA56-0CB38FDB80F9}"/>
    <cellStyle name="SAPBEXresData 2 7 2" xfId="35821" xr:uid="{D16F78E6-2A0F-4B82-B779-D1936FBEFFF7}"/>
    <cellStyle name="SAPBEXresData 2 8" xfId="14692" xr:uid="{85C7670F-88DD-4FCA-ABE8-D11F9CA12E3B}"/>
    <cellStyle name="SAPBEXresData 2 9" xfId="28205" xr:uid="{4765C4B4-DB36-4924-B9CA-C74D8023A1C9}"/>
    <cellStyle name="SAPBEXresData 3" xfId="3197" xr:uid="{7D9A6596-A88C-4E7C-8BF1-81C4F1C41140}"/>
    <cellStyle name="SAPBEXresData 3 10" xfId="27805" xr:uid="{4AC07064-5787-4A96-B327-C12AFB7A1CF3}"/>
    <cellStyle name="SAPBEXresData 3 2" xfId="7363" xr:uid="{448D2DB5-558D-440E-9C96-14020E58189A}"/>
    <cellStyle name="SAPBEXresData 3 2 2" xfId="10763" xr:uid="{E8DA5B40-B987-4B1F-A59A-477F1C1E5B01}"/>
    <cellStyle name="SAPBEXresData 3 2 2 2" xfId="22218" xr:uid="{21BC732B-6E21-455C-BD01-0B2405909D17}"/>
    <cellStyle name="SAPBEXresData 3 2 2 3" xfId="34302" xr:uid="{023574C0-05D9-4D72-9FED-D3AD709A8622}"/>
    <cellStyle name="SAPBEXresData 3 2 3" xfId="12147" xr:uid="{F246EB17-E7D5-47CD-8879-454DDF6614D9}"/>
    <cellStyle name="SAPBEXresData 3 2 3 2" xfId="23602" xr:uid="{D31BCA62-83C3-4E19-AAF4-04CB77FA43FD}"/>
    <cellStyle name="SAPBEXresData 3 2 3 3" xfId="35186" xr:uid="{3594B388-89A7-4906-9029-62398B954D31}"/>
    <cellStyle name="SAPBEXresData 3 2 4" xfId="27079" xr:uid="{BF49CC76-E99A-45D3-A300-35F6FF4F4202}"/>
    <cellStyle name="SAPBEXresData 3 2 4 2" xfId="37448" xr:uid="{F3DDFE44-4F9F-4788-B47D-A02F3200DA9E}"/>
    <cellStyle name="SAPBEXresData 3 2 5" xfId="18881" xr:uid="{D8301309-680F-4730-8B91-45572BC27DFD}"/>
    <cellStyle name="SAPBEXresData 3 2 6" xfId="31120" xr:uid="{54DF0ED9-5328-463C-A250-F1D13173A7FB}"/>
    <cellStyle name="SAPBEXresData 3 2 7" xfId="28604" xr:uid="{E452CC1F-852B-4FBC-8236-5FD65C13768D}"/>
    <cellStyle name="SAPBEXresData 3 3" xfId="5931" xr:uid="{E66AEE9D-C577-4994-954A-BA5C74E83B91}"/>
    <cellStyle name="SAPBEXresData 3 3 2" xfId="9191" xr:uid="{0BD2E242-D967-4C88-B8DD-2E34A0D9DDF0}"/>
    <cellStyle name="SAPBEXresData 3 3 2 2" xfId="20646" xr:uid="{79AE4A63-2C04-4DBE-8688-7341355B3D83}"/>
    <cellStyle name="SAPBEXresData 3 3 2 3" xfId="32731" xr:uid="{445FB4ED-DA15-4958-8A56-9EA13CE202A7}"/>
    <cellStyle name="SAPBEXresData 3 3 3" xfId="10293" xr:uid="{EED5E08A-C608-4370-87BD-E429CDE122C4}"/>
    <cellStyle name="SAPBEXresData 3 3 3 2" xfId="21748" xr:uid="{0D996809-EF9F-4410-BC83-13CEF052E7FE}"/>
    <cellStyle name="SAPBEXresData 3 3 3 3" xfId="33832" xr:uid="{272CDF0C-B94C-4F7A-A836-A36BD4F8C4AE}"/>
    <cellStyle name="SAPBEXresData 3 3 4" xfId="25893" xr:uid="{1421B2A9-F62D-49C1-9A85-5D29FE5D8168}"/>
    <cellStyle name="SAPBEXresData 3 3 4 2" xfId="36608" xr:uid="{11C440E5-FA9D-465A-9DF7-912987F61C69}"/>
    <cellStyle name="SAPBEXresData 3 3 5" xfId="17654" xr:uid="{9DE852F9-2DBF-41CF-A7CE-6B303D95B85C}"/>
    <cellStyle name="SAPBEXresData 3 3 6" xfId="30149" xr:uid="{A5EAE558-300C-4451-874B-B0FDB5C6B034}"/>
    <cellStyle name="SAPBEXresData 3 3 7" xfId="35001" xr:uid="{43A082C0-0F30-4BD5-A00A-146F3F87D5B7}"/>
    <cellStyle name="SAPBEXresData 3 3 8" xfId="13770" xr:uid="{C82DAD40-AF31-463E-A073-0692C09C96AC}"/>
    <cellStyle name="SAPBEXresData 3 4" xfId="5090" xr:uid="{10605B2E-DC45-44F7-A2A4-AFC96B66D29C}"/>
    <cellStyle name="SAPBEXresData 3 4 2" xfId="16874" xr:uid="{BCBF63CF-698C-47DF-9D39-83CD761449E7}"/>
    <cellStyle name="SAPBEXresData 3 4 3" xfId="29522" xr:uid="{88FD65B8-F7F1-4CA0-ACA6-F1C37C529640}"/>
    <cellStyle name="SAPBEXresData 3 5" xfId="8555" xr:uid="{468E58D5-61AF-49CD-90FF-7A0A668A10A2}"/>
    <cellStyle name="SAPBEXresData 3 5 2" xfId="20010" xr:uid="{94376A17-D322-4704-A785-B61A160B7F4C}"/>
    <cellStyle name="SAPBEXresData 3 5 3" xfId="32095" xr:uid="{08F119E8-43C9-4B4C-ABC6-9131457B251D}"/>
    <cellStyle name="SAPBEXresData 3 6" xfId="8658" xr:uid="{90CF3923-89B5-45D7-BD7F-E6D001F72EB3}"/>
    <cellStyle name="SAPBEXresData 3 6 2" xfId="20113" xr:uid="{86728059-31BE-43F6-AA9A-6D73F8EEC05F}"/>
    <cellStyle name="SAPBEXresData 3 6 3" xfId="32198" xr:uid="{B2E26B26-A85A-4D25-B02E-938288A3FF74}"/>
    <cellStyle name="SAPBEXresData 3 7" xfId="25149" xr:uid="{1A43A22B-B654-46DB-B182-34A617BE0E23}"/>
    <cellStyle name="SAPBEXresData 3 7 2" xfId="36061" xr:uid="{F70DE584-21F9-4EF1-A134-7953C638A10A}"/>
    <cellStyle name="SAPBEXresData 3 8" xfId="14990" xr:uid="{393FAA46-91D8-4CC6-A631-49E015F74A70}"/>
    <cellStyle name="SAPBEXresData 3 9" xfId="28438" xr:uid="{B718DF85-E2F5-4762-88A1-1275F9B7B742}"/>
    <cellStyle name="SAPBEXresData 4" xfId="2961" xr:uid="{910A502D-D57E-4423-8921-51D2B60C87F6}"/>
    <cellStyle name="SAPBEXresData 4 10" xfId="29893" xr:uid="{F170EEA5-20C2-4FA4-8C96-1FE426B225AA}"/>
    <cellStyle name="SAPBEXresData 4 2" xfId="7629" xr:uid="{1379DB3D-DB6D-406B-9EAB-A79B64BCFF8A}"/>
    <cellStyle name="SAPBEXresData 4 2 2" xfId="10931" xr:uid="{9C0DA15A-5221-453C-A1B4-D95F454DBCEB}"/>
    <cellStyle name="SAPBEXresData 4 2 2 2" xfId="22386" xr:uid="{94B20DF3-33CC-4754-B7D6-4F00164BACFD}"/>
    <cellStyle name="SAPBEXresData 4 2 2 3" xfId="34470" xr:uid="{61899E45-C1A0-488C-A4B9-A15AB6851DBC}"/>
    <cellStyle name="SAPBEXresData 4 2 3" xfId="12404" xr:uid="{298FD358-78F6-4432-B15C-9F7C42B8F4EB}"/>
    <cellStyle name="SAPBEXresData 4 2 3 2" xfId="23859" xr:uid="{B6A9A68C-872F-4DD8-B9D8-CE94F069630A}"/>
    <cellStyle name="SAPBEXresData 4 2 3 3" xfId="35374" xr:uid="{4F62CB8E-4E5E-4325-8EBB-D1D288FBEBE2}"/>
    <cellStyle name="SAPBEXresData 4 2 4" xfId="27336" xr:uid="{B9FACB59-C01A-44DA-A9AC-10D72C650364}"/>
    <cellStyle name="SAPBEXresData 4 2 4 2" xfId="37635" xr:uid="{AF716691-318D-4B00-B4C9-45E9DF6455A6}"/>
    <cellStyle name="SAPBEXresData 4 2 5" xfId="19140" xr:uid="{54469CB1-203C-4488-B9A4-1585FE131E20}"/>
    <cellStyle name="SAPBEXresData 4 2 6" xfId="31316" xr:uid="{A8F295BB-AB5F-4609-937D-F62BF4A04AD5}"/>
    <cellStyle name="SAPBEXresData 4 2 7" xfId="35214" xr:uid="{7CC0795D-1A65-438B-ACA6-753192346BF5}"/>
    <cellStyle name="SAPBEXresData 4 3" xfId="6198" xr:uid="{1E88E2B1-1CBF-4BC8-BE36-523E793AE707}"/>
    <cellStyle name="SAPBEXresData 4 3 2" xfId="9405" xr:uid="{1CF38D95-3F16-4324-91D8-F584306CAE45}"/>
    <cellStyle name="SAPBEXresData 4 3 2 2" xfId="20860" xr:uid="{F9C4FE97-6AFE-4227-AA1E-C2C99278D6D2}"/>
    <cellStyle name="SAPBEXresData 4 3 2 3" xfId="32945" xr:uid="{D67C2C7D-99B9-490E-A942-B350128D3915}"/>
    <cellStyle name="SAPBEXresData 4 3 3" xfId="9713" xr:uid="{93A2F8D7-2948-43F3-ADF0-C534443EC901}"/>
    <cellStyle name="SAPBEXresData 4 3 3 2" xfId="21168" xr:uid="{54B4DE78-6994-4729-8CE1-056994EA8204}"/>
    <cellStyle name="SAPBEXresData 4 3 3 3" xfId="33253" xr:uid="{DDF11E3C-EBF0-4DE9-B88A-1A9E25B8E93F}"/>
    <cellStyle name="SAPBEXresData 4 3 4" xfId="26150" xr:uid="{9718FBA2-6CE1-43F8-B010-338B26F7C21F}"/>
    <cellStyle name="SAPBEXresData 4 3 4 2" xfId="36793" xr:uid="{F3A19A2B-9DD5-4873-9AC1-D928576460FA}"/>
    <cellStyle name="SAPBEXresData 4 3 5" xfId="17915" xr:uid="{E7841113-273C-4783-AD03-A01D1B0ECA29}"/>
    <cellStyle name="SAPBEXresData 4 3 6" xfId="30346" xr:uid="{D1506AD6-B031-46CA-A896-AA2F184C2AD7}"/>
    <cellStyle name="SAPBEXresData 4 3 7" xfId="34725" xr:uid="{C0AC45A4-6C91-4B30-AC91-CC9C9C0514BA}"/>
    <cellStyle name="SAPBEXresData 4 3 8" xfId="30181" xr:uid="{852CC362-F5DC-4353-B34D-905E63CEE9FD}"/>
    <cellStyle name="SAPBEXresData 4 4" xfId="4854" xr:uid="{4B42ECB6-E72A-4F9C-A613-6E75217985CE}"/>
    <cellStyle name="SAPBEXresData 4 4 2" xfId="16638" xr:uid="{1430345D-3438-4FE1-A37C-D29404B966E6}"/>
    <cellStyle name="SAPBEXresData 4 4 3" xfId="29345" xr:uid="{321259E0-12E6-415F-BABD-CC7363835AF1}"/>
    <cellStyle name="SAPBEXresData 4 5" xfId="8358" xr:uid="{481B3B96-153D-416F-B452-73C4827BBA8C}"/>
    <cellStyle name="SAPBEXresData 4 5 2" xfId="19813" xr:uid="{821F71D0-A961-4298-B2E6-F7F0BF870500}"/>
    <cellStyle name="SAPBEXresData 4 5 3" xfId="31898" xr:uid="{6CC7BDBA-CABE-4AD7-B999-D877390E2E72}"/>
    <cellStyle name="SAPBEXresData 4 6" xfId="8891" xr:uid="{3B68F8F1-C5A0-4211-8255-BEEE3B8FFDAD}"/>
    <cellStyle name="SAPBEXresData 4 6 2" xfId="20346" xr:uid="{163D909C-A312-44AB-9CF1-7DAB91B6B787}"/>
    <cellStyle name="SAPBEXresData 4 6 3" xfId="32431" xr:uid="{2B0E47F8-F022-4C9E-9F10-2BC04E0A9880}"/>
    <cellStyle name="SAPBEXresData 4 7" xfId="24913" xr:uid="{22542A63-B09E-41C3-9840-18DDC6B1CD52}"/>
    <cellStyle name="SAPBEXresData 4 7 2" xfId="35883" xr:uid="{3EE58C0E-EA1D-40A8-ACC5-885DC9E7DE41}"/>
    <cellStyle name="SAPBEXresData 4 8" xfId="14754" xr:uid="{4092C45A-14DE-4007-9034-07CF1AC8E04E}"/>
    <cellStyle name="SAPBEXresData 4 9" xfId="28267" xr:uid="{D1B3D411-B01D-47C8-8A42-8AD1CC19AEDD}"/>
    <cellStyle name="SAPBEXresData 5" xfId="3388" xr:uid="{110609E2-8D61-435F-9C0B-752202FE11CF}"/>
    <cellStyle name="SAPBEXresData 5 10" xfId="14163" xr:uid="{2326EED5-4D58-4B9C-AF85-B5D135CBAFA2}"/>
    <cellStyle name="SAPBEXresData 5 2" xfId="7804" xr:uid="{82B2E4CF-1B5D-4825-967B-2B5F84361808}"/>
    <cellStyle name="SAPBEXresData 5 2 2" xfId="11018" xr:uid="{8F409707-05D6-4B19-AFFD-8F734D679EE7}"/>
    <cellStyle name="SAPBEXresData 5 2 2 2" xfId="22473" xr:uid="{CF201817-F358-4E79-89C8-59FE0D4EBFBF}"/>
    <cellStyle name="SAPBEXresData 5 2 2 3" xfId="34557" xr:uid="{58A8D2A7-8122-4D7F-AD45-5B17032C7AB5}"/>
    <cellStyle name="SAPBEXresData 5 2 3" xfId="12579" xr:uid="{E631C99B-4878-42DA-B62A-D966C2C9069A}"/>
    <cellStyle name="SAPBEXresData 5 2 3 2" xfId="24034" xr:uid="{2DFE7C09-5A86-4EA1-84C7-08E46AC402D4}"/>
    <cellStyle name="SAPBEXresData 5 2 3 3" xfId="35487" xr:uid="{BCBE0C14-4173-4FD2-893E-1034A3D6E218}"/>
    <cellStyle name="SAPBEXresData 5 2 4" xfId="27511" xr:uid="{D4E5A5AE-BD99-4BDF-B8BB-BCFE53219C62}"/>
    <cellStyle name="SAPBEXresData 5 2 4 2" xfId="37746" xr:uid="{4ECABDB1-7ACB-4388-947C-0FBDBA9A57F0}"/>
    <cellStyle name="SAPBEXresData 5 2 5" xfId="19315" xr:uid="{5C242D26-127A-42ED-B823-3DAB52E60FEF}"/>
    <cellStyle name="SAPBEXresData 5 2 6" xfId="31429" xr:uid="{F8AB0FD8-266D-4F41-AA6A-9232B7A6D8DA}"/>
    <cellStyle name="SAPBEXresData 5 2 7" xfId="15642" xr:uid="{47146E15-C758-48F2-81E9-D6570AF4DC64}"/>
    <cellStyle name="SAPBEXresData 5 3" xfId="6373" xr:uid="{0030C3B2-921B-478B-8CAA-B0C1309942DB}"/>
    <cellStyle name="SAPBEXresData 5 3 2" xfId="9541" xr:uid="{54B093B7-9C0C-4A52-99A9-A260FA56DE18}"/>
    <cellStyle name="SAPBEXresData 5 3 2 2" xfId="20996" xr:uid="{A21D8038-6720-42C4-AF10-CE9BFB28A95B}"/>
    <cellStyle name="SAPBEXresData 5 3 2 3" xfId="33081" xr:uid="{3A226AD3-6114-4246-B522-0FE3F33013A1}"/>
    <cellStyle name="SAPBEXresData 5 3 3" xfId="4168" xr:uid="{65317B1A-1F87-40C6-85E8-DD7A41A905ED}"/>
    <cellStyle name="SAPBEXresData 5 3 3 2" xfId="15953" xr:uid="{673D979A-9D8C-41DE-B1DC-11291FCC27C3}"/>
    <cellStyle name="SAPBEXresData 5 3 3 3" xfId="28998" xr:uid="{55DA25DA-5C9D-40E1-9717-5BED6A128CD8}"/>
    <cellStyle name="SAPBEXresData 5 3 4" xfId="26325" xr:uid="{AAE2568F-A4B3-4634-A62B-41075F6419D0}"/>
    <cellStyle name="SAPBEXresData 5 3 4 2" xfId="36905" xr:uid="{D65D34E3-CE1E-4A83-99FA-536C5308E9DA}"/>
    <cellStyle name="SAPBEXresData 5 3 5" xfId="18090" xr:uid="{724C6E8E-6724-4407-826B-5060AF628ABC}"/>
    <cellStyle name="SAPBEXresData 5 3 6" xfId="30462" xr:uid="{551719A3-3AF4-4B8E-B81E-031FA0F50D3A}"/>
    <cellStyle name="SAPBEXresData 5 3 7" xfId="28770" xr:uid="{82E541EF-41A4-4421-ADA7-AF383219FE4F}"/>
    <cellStyle name="SAPBEXresData 5 3 8" xfId="28163" xr:uid="{D60EEC8E-3E36-4BC7-9358-CB901D555090}"/>
    <cellStyle name="SAPBEXresData 5 4" xfId="5278" xr:uid="{D608975C-7ADE-4699-9E04-FA778061187B}"/>
    <cellStyle name="SAPBEXresData 5 4 2" xfId="17062" xr:uid="{9E38B472-B772-4C92-8FDB-889E18DA64C6}"/>
    <cellStyle name="SAPBEXresData 5 4 3" xfId="29645" xr:uid="{01DD333F-38C0-4A94-9DE0-5A9BEDCD960B}"/>
    <cellStyle name="SAPBEXresData 5 5" xfId="8705" xr:uid="{01D383B4-D53B-4B49-B761-F104A08441D8}"/>
    <cellStyle name="SAPBEXresData 5 5 2" xfId="20160" xr:uid="{67C1FBD6-08D0-4347-8F9C-5E1D4089B5E8}"/>
    <cellStyle name="SAPBEXresData 5 5 3" xfId="32245" xr:uid="{0DAEDBAA-3544-4A30-8215-E9AAB78D96E8}"/>
    <cellStyle name="SAPBEXresData 5 6" xfId="8141" xr:uid="{486F01A5-674A-4DA0-8CD2-F69998D31446}"/>
    <cellStyle name="SAPBEXresData 5 6 2" xfId="19596" xr:uid="{990C0E7A-CACD-4D39-BCBF-0654BAD16332}"/>
    <cellStyle name="SAPBEXresData 5 6 3" xfId="31681" xr:uid="{B9EEBCD0-ED36-4DB6-B385-3B68D4770785}"/>
    <cellStyle name="SAPBEXresData 5 7" xfId="25337" xr:uid="{F786D7DD-2CD2-411A-99E8-79A9E06C9BFB}"/>
    <cellStyle name="SAPBEXresData 5 7 2" xfId="36183" xr:uid="{090C7B61-CAAA-4DC0-B540-09D0729BCF6A}"/>
    <cellStyle name="SAPBEXresData 5 8" xfId="15179" xr:uid="{4F64843F-C793-4525-B8DC-0663E503A049}"/>
    <cellStyle name="SAPBEXresData 5 9" xfId="28562" xr:uid="{DBB54458-ED27-4145-847D-5AFEC53E3D03}"/>
    <cellStyle name="SAPBEXresData 6" xfId="6112" xr:uid="{63B70F00-6950-45EF-A06C-5C0DDC4AC082}"/>
    <cellStyle name="SAPBEXresData 6 2" xfId="7543" xr:uid="{B36743E1-635F-492C-B0AB-70AB1472A74B}"/>
    <cellStyle name="SAPBEXresData 6 2 2" xfId="10854" xr:uid="{B954A3DB-62B1-4FD9-A15F-BECA8E481DC2}"/>
    <cellStyle name="SAPBEXresData 6 2 2 2" xfId="22309" xr:uid="{EC4E45B2-855C-4190-9EDC-636568AAA882}"/>
    <cellStyle name="SAPBEXresData 6 2 2 3" xfId="34393" xr:uid="{8B724E47-E159-4920-BFB8-7D5045B8DC93}"/>
    <cellStyle name="SAPBEXresData 6 2 3" xfId="12327" xr:uid="{D73C75F1-D066-467A-B659-382ADD052003}"/>
    <cellStyle name="SAPBEXresData 6 2 3 2" xfId="23782" xr:uid="{B9B3F2B5-F2F0-4DE2-9A32-0D9631F5086D}"/>
    <cellStyle name="SAPBEXresData 6 2 3 3" xfId="35297" xr:uid="{70F1EFA6-F55D-49E4-8880-485750A9C305}"/>
    <cellStyle name="SAPBEXresData 6 2 4" xfId="27259" xr:uid="{EED0A1A3-24C0-4488-8F7E-058CB7E60BA5}"/>
    <cellStyle name="SAPBEXresData 6 2 4 2" xfId="37558" xr:uid="{B2D58F17-1B76-448C-AA2E-3A5A10F36855}"/>
    <cellStyle name="SAPBEXresData 6 2 5" xfId="19061" xr:uid="{A46DEBDC-FDC1-407A-B47B-00312CCDED52}"/>
    <cellStyle name="SAPBEXresData 6 2 6" xfId="31230" xr:uid="{F97913B6-EC72-4A6D-8D10-5669C0C616D0}"/>
    <cellStyle name="SAPBEXresData 6 2 7" xfId="37654" xr:uid="{875BF719-36C2-4379-86D3-1D8D1D3F6336}"/>
    <cellStyle name="SAPBEXresData 6 3" xfId="9328" xr:uid="{CD2561C1-011A-4295-AB77-F1F05354DAC5}"/>
    <cellStyle name="SAPBEXresData 6 3 2" xfId="20783" xr:uid="{BD26252A-09E4-4681-89CF-7DEF0D3CF863}"/>
    <cellStyle name="SAPBEXresData 6 3 3" xfId="32868" xr:uid="{3F1B5B97-5116-4A20-8112-9EE81EE92D98}"/>
    <cellStyle name="SAPBEXresData 6 4" xfId="10288" xr:uid="{9F53620F-791D-4B83-99CA-0DEECD353BED}"/>
    <cellStyle name="SAPBEXresData 6 4 2" xfId="21743" xr:uid="{0B8DC544-C2BA-4ED0-B18F-EBDB24B3423C}"/>
    <cellStyle name="SAPBEXresData 6 4 3" xfId="33827" xr:uid="{035B7537-0323-40AE-A368-BD811EBA9EDE}"/>
    <cellStyle name="SAPBEXresData 6 5" xfId="26073" xr:uid="{FDD1D6A4-15ED-4584-90F3-F4143DE4171E}"/>
    <cellStyle name="SAPBEXresData 6 5 2" xfId="36716" xr:uid="{DBF3C89E-757D-4DF3-9215-B60F5FF462A1}"/>
    <cellStyle name="SAPBEXresData 6 6" xfId="17834" xr:uid="{801C89B6-0FCC-4EC9-BA6F-D18A8096D484}"/>
    <cellStyle name="SAPBEXresData 6 7" xfId="30260" xr:uid="{652E316E-E8EB-49C7-9066-2B1AB5D5CEAF}"/>
    <cellStyle name="SAPBEXresData 6 8" xfId="13697" xr:uid="{7F4114B8-4492-41C6-89E8-1F363DFE39DA}"/>
    <cellStyle name="SAPBEXresData 7" xfId="6619" xr:uid="{1865CD94-ACCB-477B-9979-0177A09DCB49}"/>
    <cellStyle name="SAPBEXresData 7 2" xfId="10408" xr:uid="{E18BFD14-55E1-4A7F-83C1-C8275AFEBBD3}"/>
    <cellStyle name="SAPBEXresData 7 2 2" xfId="21863" xr:uid="{DC7D7427-065B-4721-B5C3-EDFC1A10D2E1}"/>
    <cellStyle name="SAPBEXresData 7 2 3" xfId="33947" xr:uid="{D9F5FC2C-B31B-4BD7-8B6B-9010743D4791}"/>
    <cellStyle name="SAPBEXresData 7 3" xfId="11523" xr:uid="{D2506652-2F32-4989-AB29-839F4E785461}"/>
    <cellStyle name="SAPBEXresData 7 3 2" xfId="22978" xr:uid="{BFE2A84F-FC60-4675-8070-068336D9BD62}"/>
    <cellStyle name="SAPBEXresData 7 3 3" xfId="34763" xr:uid="{54143A2A-61DE-4803-BAF8-B8F094762D04}"/>
    <cellStyle name="SAPBEXresData 7 4" xfId="26386" xr:uid="{27B3905E-7777-4258-AD46-A10BF69A8C2B}"/>
    <cellStyle name="SAPBEXresData 7 4 2" xfId="36950" xr:uid="{73D211CE-799B-42D4-BD61-70E671B799F5}"/>
    <cellStyle name="SAPBEXresData 7 5" xfId="18210" xr:uid="{5708B382-98BA-4E1C-A87B-6589B0AD96F7}"/>
    <cellStyle name="SAPBEXresData 7 6" xfId="30592" xr:uid="{4A0BBEE7-0E56-4A56-9405-C61708465C2D}"/>
    <cellStyle name="SAPBEXresData 7 7" xfId="18107" xr:uid="{DEB56A1C-090A-4FD9-A6E8-B73A4858A40A}"/>
    <cellStyle name="SAPBEXresData 8" xfId="6995" xr:uid="{E97F86C5-0EB7-4879-AED2-FA6AF0F6F58A}"/>
    <cellStyle name="SAPBEXresData 8 2" xfId="10503" xr:uid="{F58D5458-1A75-4DC0-A591-FE529F3E1BD3}"/>
    <cellStyle name="SAPBEXresData 8 2 2" xfId="21958" xr:uid="{955F955B-E6A2-48F3-880A-70F640A545AA}"/>
    <cellStyle name="SAPBEXresData 8 2 3" xfId="34042" xr:uid="{B8A3D56E-7118-4949-98A8-21E370AB4E01}"/>
    <cellStyle name="SAPBEXresData 8 3" xfId="11846" xr:uid="{CCDFAC1C-7CD3-4C1E-984C-846849CDB127}"/>
    <cellStyle name="SAPBEXresData 8 3 2" xfId="23301" xr:uid="{6FB6E66B-B0DA-4EE5-8231-241ECB81C9AA}"/>
    <cellStyle name="SAPBEXresData 8 3 3" xfId="34953" xr:uid="{B25D10E4-30F4-41B7-B00C-B44A8319CE56}"/>
    <cellStyle name="SAPBEXresData 8 4" xfId="26711" xr:uid="{692013D5-0B82-4BE2-8255-8F93D45349DD}"/>
    <cellStyle name="SAPBEXresData 8 4 2" xfId="37150" xr:uid="{BAED4057-B827-4137-83CB-C9A48E044C4D}"/>
    <cellStyle name="SAPBEXresData 8 5" xfId="18557" xr:uid="{E20A3E2F-269C-4BE9-B288-F685056A3BDC}"/>
    <cellStyle name="SAPBEXresData 8 6" xfId="30822" xr:uid="{6C247A37-C8A3-4ABB-AA03-BD0A83EFBF6C}"/>
    <cellStyle name="SAPBEXresData 8 7" xfId="14067" xr:uid="{B4A99729-89BA-4CFD-B564-B71D7806FFDD}"/>
    <cellStyle name="SAPBEXresData 9" xfId="5546" xr:uid="{BD692B6B-53D3-4B60-B5B7-C7570C1568C7}"/>
    <cellStyle name="SAPBEXresData 9 2" xfId="8876" xr:uid="{4C2B8EE6-65FF-41D2-BA12-590912234C12}"/>
    <cellStyle name="SAPBEXresData 9 2 2" xfId="20331" xr:uid="{8A5B9435-CE58-4364-8D9E-23536EF46EF1}"/>
    <cellStyle name="SAPBEXresData 9 2 3" xfId="32416" xr:uid="{0C3DAC36-6306-4FA2-9F8E-3122BD0668F3}"/>
    <cellStyle name="SAPBEXresData 9 3" xfId="4073" xr:uid="{F1254E47-40EC-410E-B11C-2F2966C50EF2}"/>
    <cellStyle name="SAPBEXresData 9 3 2" xfId="15858" xr:uid="{7EDD5597-4758-4171-9BE1-8DC5D95CC78E}"/>
    <cellStyle name="SAPBEXresData 9 3 3" xfId="28903" xr:uid="{3C2A49C5-5D7E-4778-A41A-995459263A44}"/>
    <cellStyle name="SAPBEXresData 9 4" xfId="25605" xr:uid="{1ECD5C34-C9EF-4968-9624-1ECC533BCBC1}"/>
    <cellStyle name="SAPBEXresData 9 4 2" xfId="36390" xr:uid="{0A4C48D5-1EE8-4F94-B023-5F1F6B4B4B9E}"/>
    <cellStyle name="SAPBEXresData 9 5" xfId="17330" xr:uid="{6DB44880-AF19-4EA5-8974-7D45F7EEB8CB}"/>
    <cellStyle name="SAPBEXresData 9 6" xfId="29846" xr:uid="{B3BDFD0B-69D0-4827-961C-BF9955DC0372}"/>
    <cellStyle name="SAPBEXresData 9 7" xfId="31163" xr:uid="{3665F40A-77A8-4CD0-8F46-51FDBF85C6AA}"/>
    <cellStyle name="SAPBEXresData 9 8" xfId="34861" xr:uid="{5ADA77CB-39CB-4479-BFC9-37C9C91904EA}"/>
    <cellStyle name="SAPBEXresDataEmph" xfId="2346" xr:uid="{301669ED-A4F5-4BA3-B9E5-F67F414B1513}"/>
    <cellStyle name="SAPBEXresDataEmph 2" xfId="5821" xr:uid="{3AEB1308-244B-4B8B-8C8D-6659530075E1}"/>
    <cellStyle name="SAPBEXresDataEmph 2 2" xfId="7254" xr:uid="{C1356472-46C6-4A83-A0B0-2F6A7E42AC91}"/>
    <cellStyle name="SAPBEXresDataEmph 2 2 2" xfId="9932" xr:uid="{59AC9623-DDBB-49B4-8E80-C2789979AADE}"/>
    <cellStyle name="SAPBEXresDataEmph 2 2 2 2" xfId="21387" xr:uid="{328E859C-AE06-4694-A0F7-F180FF5787CA}"/>
    <cellStyle name="SAPBEXresDataEmph 2 2 2 3" xfId="33472" xr:uid="{1C5BD91B-6955-437C-AD35-3EBE4D48408A}"/>
    <cellStyle name="SAPBEXresDataEmph 2 2 3" xfId="10657" xr:uid="{D65ED450-4A7D-44B7-8317-339080785F86}"/>
    <cellStyle name="SAPBEXresDataEmph 2 2 3 2" xfId="22112" xr:uid="{1C3FD43E-9120-44AD-970A-71A8A077F776}"/>
    <cellStyle name="SAPBEXresDataEmph 2 2 3 3" xfId="34196" xr:uid="{64192C71-079E-4CCC-A796-AD974C6546C7}"/>
    <cellStyle name="SAPBEXresDataEmph 2 2 4" xfId="26970" xr:uid="{3BEACFBB-E5DF-4698-9A5E-A8577A2E87B2}"/>
    <cellStyle name="SAPBEXresDataEmph 2 2 4 2" xfId="37341" xr:uid="{C61205F0-2DDB-4E4E-807E-7A07866688E1}"/>
    <cellStyle name="SAPBEXresDataEmph 2 2 5" xfId="31013" xr:uid="{D3CD4843-5D4B-43D2-84EE-90FAA40008CF}"/>
    <cellStyle name="SAPBEXresDataEmph 2 2 6" xfId="13903" xr:uid="{B4D0736D-4491-4349-BDD9-5A686AE8E82E}"/>
    <cellStyle name="SAPBEXresDataEmph 2 3" xfId="9083" xr:uid="{ED61FBFC-9703-4893-82A1-A7E91C51D8DC}"/>
    <cellStyle name="SAPBEXresDataEmph 2 3 2" xfId="20538" xr:uid="{43C33561-447E-435B-AAE8-E832722110F6}"/>
    <cellStyle name="SAPBEXresDataEmph 2 3 3" xfId="32623" xr:uid="{DBD2F9F3-2851-41A5-BFFF-B8609C1B37CE}"/>
    <cellStyle name="SAPBEXresDataEmph 2 4" xfId="8411" xr:uid="{0C2D0A83-0A19-4111-8394-BF1CAB504395}"/>
    <cellStyle name="SAPBEXresDataEmph 2 4 2" xfId="19866" xr:uid="{E784F972-DEE3-4F09-B85A-7D6AB34E4B9C}"/>
    <cellStyle name="SAPBEXresDataEmph 2 4 3" xfId="31951" xr:uid="{B97123B8-2691-4166-93F1-BC122158DB53}"/>
    <cellStyle name="SAPBEXresDataEmph 2 5" xfId="30041" xr:uid="{CC662097-5627-41C5-B586-16C3AE8F5020}"/>
    <cellStyle name="SAPBEXresDataEmph 2 6" xfId="34649" xr:uid="{19F4E3A3-E1FE-44A6-905D-D94D132CAD05}"/>
    <cellStyle name="SAPBEXresDataEmph 3" xfId="6620" xr:uid="{9D76787C-D586-490C-88B8-A95DEB57D188}"/>
    <cellStyle name="SAPBEXresDataEmph 3 2" xfId="10409" xr:uid="{FAA5AA08-441F-4B4C-AE51-B14D31018717}"/>
    <cellStyle name="SAPBEXresDataEmph 3 2 2" xfId="21864" xr:uid="{58D7882E-0CD4-4235-8BCF-6F4E35AE9A3F}"/>
    <cellStyle name="SAPBEXresDataEmph 3 2 3" xfId="33948" xr:uid="{01EC1069-FD6E-44F0-8D57-A69E01574FF8}"/>
    <cellStyle name="SAPBEXresDataEmph 3 3" xfId="11524" xr:uid="{F260EDF7-F99A-4D64-8B82-D401C3B85653}"/>
    <cellStyle name="SAPBEXresDataEmph 3 3 2" xfId="22979" xr:uid="{B67CD476-A59C-4B8F-9A3E-A018B4457F54}"/>
    <cellStyle name="SAPBEXresDataEmph 3 3 3" xfId="34764" xr:uid="{14F8A90F-8B17-4428-B4CE-99BC958BEB8B}"/>
    <cellStyle name="SAPBEXresDataEmph 3 4" xfId="26387" xr:uid="{47385FA0-7E5C-439B-8385-5AA0983045FD}"/>
    <cellStyle name="SAPBEXresDataEmph 3 4 2" xfId="36951" xr:uid="{98B7D728-CED1-4E29-A1F3-612E234D441E}"/>
    <cellStyle name="SAPBEXresDataEmph 3 5" xfId="18211" xr:uid="{37EFFC89-57FB-4644-9A99-EBC2CAAED5B8}"/>
    <cellStyle name="SAPBEXresDataEmph 3 6" xfId="30593" xr:uid="{CE375345-6488-426B-A457-532E328ABFDD}"/>
    <cellStyle name="SAPBEXresDataEmph 3 7" xfId="34999" xr:uid="{DB039DFE-F2BA-4BBD-A198-8510F6B3052C}"/>
    <cellStyle name="SAPBEXresDataEmph 4" xfId="6996" xr:uid="{1EAD75E1-367A-4535-A327-D9E5D38731EA}"/>
    <cellStyle name="SAPBEXresDataEmph 4 2" xfId="11847" xr:uid="{CD29F405-58D1-4D11-A829-E252E75C6805}"/>
    <cellStyle name="SAPBEXresDataEmph 4 2 2" xfId="23302" xr:uid="{A72BD0E4-ADC9-45FE-A576-21B7A0C0C45A}"/>
    <cellStyle name="SAPBEXresDataEmph 4 2 3" xfId="34954" xr:uid="{3AF51685-EA7C-4B34-BB15-3CC483B29579}"/>
    <cellStyle name="SAPBEXresDataEmph 4 3" xfId="26712" xr:uid="{85AA7850-C12C-472D-9B50-0561F99E5021}"/>
    <cellStyle name="SAPBEXresDataEmph 4 3 2" xfId="37151" xr:uid="{C8D9DB7F-4E48-4C06-BCA7-76566ACE7B41}"/>
    <cellStyle name="SAPBEXresDataEmph 4 4" xfId="18558" xr:uid="{D9C67CBB-8ED4-46D5-ACED-AC01BC92A94B}"/>
    <cellStyle name="SAPBEXresDataEmph 4 5" xfId="30823" xr:uid="{CCF668C9-F988-4D35-B722-A8C7766FA01A}"/>
    <cellStyle name="SAPBEXresDataEmph 5" xfId="5547" xr:uid="{983200B5-AE30-4B1F-8DB9-73C3717C68CF}"/>
    <cellStyle name="SAPBEXresDataEmph 5 2" xfId="25606" xr:uid="{0C4B1C9E-98F1-48F7-95C6-E915C3A0CEA8}"/>
    <cellStyle name="SAPBEXresDataEmph 5 2 2" xfId="36391" xr:uid="{B5D9FD99-E705-4B6E-A7B6-413C175CCD96}"/>
    <cellStyle name="SAPBEXresDataEmph 5 3" xfId="17331" xr:uid="{18698C23-1978-4B3E-90B6-5DC0FFE40B93}"/>
    <cellStyle name="SAPBEXresDataEmph 5 4" xfId="29847" xr:uid="{728CB1C2-47F8-441D-AD15-1E4D57647B8F}"/>
    <cellStyle name="SAPBEXresDataEmph 6" xfId="28037" xr:uid="{C2F87FB8-C90D-47CA-B268-992B74DBDBE0}"/>
    <cellStyle name="SAPBEXresItem" xfId="2347" xr:uid="{440FAB58-74FD-488B-B0F0-63880EC9928E}"/>
    <cellStyle name="SAPBEXresItem 10" xfId="4271" xr:uid="{EAD90121-CF80-4FC0-9144-5AD78E7DD3D1}"/>
    <cellStyle name="SAPBEXresItem 10 2" xfId="16056" xr:uid="{E577BB11-D710-41FD-8439-D3ED6BE5128F}"/>
    <cellStyle name="SAPBEXresItem 10 3" xfId="29101" xr:uid="{043BC31E-2E60-431A-B3DA-4ED02C1DB66A}"/>
    <cellStyle name="SAPBEXresItem 11" xfId="4029" xr:uid="{62656D3E-E44A-4389-9215-A2E7A7A35358}"/>
    <cellStyle name="SAPBEXresItem 11 2" xfId="15815" xr:uid="{A1159827-FE44-4850-9321-B1AEBC25605A}"/>
    <cellStyle name="SAPBEXresItem 11 3" xfId="28860" xr:uid="{6BA996B4-E28A-4181-A3D0-0CAB5BB0D3CF}"/>
    <cellStyle name="SAPBEXresItem 12" xfId="24349" xr:uid="{82144444-2E2D-4849-A085-E994D29C33F4}"/>
    <cellStyle name="SAPBEXresItem 12 2" xfId="35654" xr:uid="{93782582-4E14-4CE7-9AEF-AFAC709399B6}"/>
    <cellStyle name="SAPBEXresItem 13" xfId="14167" xr:uid="{CAC529EA-53F5-4B01-B0D6-1959007EC611}"/>
    <cellStyle name="SAPBEXresItem 14" xfId="28038" xr:uid="{6FA5292F-E1CD-4E93-940D-26EB5A42EF85}"/>
    <cellStyle name="SAPBEXresItem 2" xfId="2898" xr:uid="{F4E54D78-75E5-4E37-BD3E-65A7290C2240}"/>
    <cellStyle name="SAPBEXresItem 2 10" xfId="28644" xr:uid="{6EDF116C-B965-4235-A141-90FC779BEA68}"/>
    <cellStyle name="SAPBEXresItem 2 2" xfId="7255" xr:uid="{C066653B-00A5-4D2D-9B71-A4C9A4B762F8}"/>
    <cellStyle name="SAPBEXresItem 2 2 2" xfId="10658" xr:uid="{DF6EE42C-A4F8-4AFC-B2FB-61CE36A79138}"/>
    <cellStyle name="SAPBEXresItem 2 2 2 2" xfId="22113" xr:uid="{0D458FA8-096D-43C0-BACD-1F24AC8A6A0D}"/>
    <cellStyle name="SAPBEXresItem 2 2 2 3" xfId="34197" xr:uid="{3D0BF252-5618-47BE-94A9-13D37D222D85}"/>
    <cellStyle name="SAPBEXresItem 2 2 3" xfId="12052" xr:uid="{60294640-2A35-47FB-9B0A-36FCE76EACD3}"/>
    <cellStyle name="SAPBEXresItem 2 2 3 2" xfId="23507" xr:uid="{3970C415-7051-4D5A-9B75-3971BA9992AA}"/>
    <cellStyle name="SAPBEXresItem 2 2 3 3" xfId="35093" xr:uid="{CB6D3619-7DC4-4916-B314-577FA31D5BBF}"/>
    <cellStyle name="SAPBEXresItem 2 2 4" xfId="26971" xr:uid="{4B8D28D6-C4C7-49EE-B18D-E8DBC23E23A6}"/>
    <cellStyle name="SAPBEXresItem 2 2 4 2" xfId="37342" xr:uid="{F5474CC7-234A-48C9-95C3-B7763F284F46}"/>
    <cellStyle name="SAPBEXresItem 2 2 5" xfId="18781" xr:uid="{48659CE0-85F0-4E1F-B79C-F8BB727B3000}"/>
    <cellStyle name="SAPBEXresItem 2 2 6" xfId="31014" xr:uid="{1353DFD5-073A-4D24-8A39-601145BADE26}"/>
    <cellStyle name="SAPBEXresItem 2 2 7" xfId="35728" xr:uid="{D25459EC-3B83-48EF-9057-EC9864BEC913}"/>
    <cellStyle name="SAPBEXresItem 2 3" xfId="5822" xr:uid="{AC57D744-5034-4BF6-938D-112C3516FD43}"/>
    <cellStyle name="SAPBEXresItem 2 3 2" xfId="9084" xr:uid="{C37E9F7D-5321-497E-BA68-8349C4D13FB7}"/>
    <cellStyle name="SAPBEXresItem 2 3 2 2" xfId="20539" xr:uid="{46C10118-FE10-4386-AFFA-E8F41BDC33E1}"/>
    <cellStyle name="SAPBEXresItem 2 3 2 3" xfId="32624" xr:uid="{99EC12E5-7FB9-42E1-9583-13C916A60116}"/>
    <cellStyle name="SAPBEXresItem 2 3 3" xfId="9660" xr:uid="{45CE7C37-BC57-4505-BD20-853920D1FB0F}"/>
    <cellStyle name="SAPBEXresItem 2 3 3 2" xfId="21115" xr:uid="{EA0A9048-F28E-4A7A-9E33-7D44A78FB0DD}"/>
    <cellStyle name="SAPBEXresItem 2 3 3 3" xfId="33200" xr:uid="{BBF3ED6D-4D0D-47D7-BBA8-AEAF31641059}"/>
    <cellStyle name="SAPBEXresItem 2 3 4" xfId="25798" xr:uid="{EFFAEC4A-8E0C-47AE-A29E-480E0A4BAFE1}"/>
    <cellStyle name="SAPBEXresItem 2 3 4 2" xfId="36514" xr:uid="{A87D996A-5C2A-414D-901B-D1FC0DC6A4A6}"/>
    <cellStyle name="SAPBEXresItem 2 3 5" xfId="17556" xr:uid="{E6471236-C30E-4A6E-9A0A-53182E8FDD05}"/>
    <cellStyle name="SAPBEXresItem 2 3 6" xfId="30042" xr:uid="{D8B0572C-6282-426E-B487-600199875634}"/>
    <cellStyle name="SAPBEXresItem 2 3 7" xfId="30732" xr:uid="{FB991D90-3066-4121-A8D1-E58241269D7D}"/>
    <cellStyle name="SAPBEXresItem 2 3 8" xfId="13706" xr:uid="{F838F05E-6A4C-4A29-9BA1-A495ED2F1DA8}"/>
    <cellStyle name="SAPBEXresItem 2 4" xfId="4791" xr:uid="{BCE25DA0-728A-4F66-BEC0-4231BC6B4CFB}"/>
    <cellStyle name="SAPBEXresItem 2 4 2" xfId="16575" xr:uid="{F5420C5E-C0C5-468B-96BB-7031EF337516}"/>
    <cellStyle name="SAPBEXresItem 2 4 3" xfId="29282" xr:uid="{E4C819C9-83C1-4AE8-9EA1-CD788278BF41}"/>
    <cellStyle name="SAPBEXresItem 2 5" xfId="8295" xr:uid="{E131BB65-1019-4806-AC43-3C5758BF5AD3}"/>
    <cellStyle name="SAPBEXresItem 2 5 2" xfId="19750" xr:uid="{7611B560-0C78-43AB-ADF6-12A49478E192}"/>
    <cellStyle name="SAPBEXresItem 2 5 3" xfId="31835" xr:uid="{E8459A01-D1FA-4664-BE56-47801E32E56A}"/>
    <cellStyle name="SAPBEXresItem 2 6" xfId="9755" xr:uid="{B93E13A0-34C9-4325-B1B5-EB7C27D0D3AB}"/>
    <cellStyle name="SAPBEXresItem 2 6 2" xfId="21210" xr:uid="{53ED26C7-ED02-4887-99AE-844A0008519A}"/>
    <cellStyle name="SAPBEXresItem 2 6 3" xfId="33295" xr:uid="{3EBC11DF-F465-425C-B3EA-FF0A8BCD3B81}"/>
    <cellStyle name="SAPBEXresItem 2 7" xfId="24850" xr:uid="{9F89D395-93D0-49BF-B0EC-55BC1CEFEFAD}"/>
    <cellStyle name="SAPBEXresItem 2 7 2" xfId="35820" xr:uid="{FA0D4B6C-93DE-4955-8DCE-73B0BC44E49B}"/>
    <cellStyle name="SAPBEXresItem 2 8" xfId="14691" xr:uid="{6F58BB73-B59A-4448-8785-BE60F28FCC5A}"/>
    <cellStyle name="SAPBEXresItem 2 9" xfId="28204" xr:uid="{4F327354-D40D-4AD3-9E14-D02DE41A20AC}"/>
    <cellStyle name="SAPBEXresItem 3" xfId="3198" xr:uid="{FB405D07-171C-449D-972C-75D4C71AF46A}"/>
    <cellStyle name="SAPBEXresItem 3 10" xfId="27806" xr:uid="{274813ED-F5EB-4D6F-BF73-9DC1BAB1C7FE}"/>
    <cellStyle name="SAPBEXresItem 3 2" xfId="7364" xr:uid="{C4994554-1636-4E93-A418-CB6A6F088D5F}"/>
    <cellStyle name="SAPBEXresItem 3 2 2" xfId="10764" xr:uid="{F3FE338E-F15F-4352-A2D2-A980DD3F6380}"/>
    <cellStyle name="SAPBEXresItem 3 2 2 2" xfId="22219" xr:uid="{BEA795BF-3CDD-44F8-BFC1-843E6D7CEF3D}"/>
    <cellStyle name="SAPBEXresItem 3 2 2 3" xfId="34303" xr:uid="{A7449FF8-55AE-4846-B58B-6C7C88536F88}"/>
    <cellStyle name="SAPBEXresItem 3 2 3" xfId="12148" xr:uid="{1D37EE9F-CFD3-4C30-AB27-1E2EF47046ED}"/>
    <cellStyle name="SAPBEXresItem 3 2 3 2" xfId="23603" xr:uid="{2B6880D3-902E-40B1-9BE9-C63B26CDB75A}"/>
    <cellStyle name="SAPBEXresItem 3 2 3 3" xfId="35187" xr:uid="{3E5C5CDF-AD1C-46C9-9DEB-A957EA25957C}"/>
    <cellStyle name="SAPBEXresItem 3 2 4" xfId="27080" xr:uid="{ECF475F4-A109-46FD-92BA-9F5E45761DCE}"/>
    <cellStyle name="SAPBEXresItem 3 2 4 2" xfId="37449" xr:uid="{022B785D-E166-4D06-8847-6F42D87B1702}"/>
    <cellStyle name="SAPBEXresItem 3 2 5" xfId="18882" xr:uid="{D639D854-2851-4A00-B83B-AE001047EF13}"/>
    <cellStyle name="SAPBEXresItem 3 2 6" xfId="31121" xr:uid="{D3F65509-A6DB-49F6-8041-2A344BA78EE0}"/>
    <cellStyle name="SAPBEXresItem 3 2 7" xfId="13919" xr:uid="{6AAAA010-9B53-4007-BD05-E9C70B7A5ABC}"/>
    <cellStyle name="SAPBEXresItem 3 3" xfId="5932" xr:uid="{DE297DC0-42DA-4B18-9428-F87C9EC462C4}"/>
    <cellStyle name="SAPBEXresItem 3 3 2" xfId="9192" xr:uid="{78EA2D78-412D-468B-A9E9-076E258319BB}"/>
    <cellStyle name="SAPBEXresItem 3 3 2 2" xfId="20647" xr:uid="{87E3F5C3-4598-4C89-8A0C-B670BAB59EAA}"/>
    <cellStyle name="SAPBEXresItem 3 3 2 3" xfId="32732" xr:uid="{7A80B114-53B3-4688-81D9-B6386279D19A}"/>
    <cellStyle name="SAPBEXresItem 3 3 3" xfId="8077" xr:uid="{1E1AA7C5-19AF-45EA-BD54-D8464B85A559}"/>
    <cellStyle name="SAPBEXresItem 3 3 3 2" xfId="19532" xr:uid="{DCD3450F-1B0D-4813-AD01-EEEECDC2F9C6}"/>
    <cellStyle name="SAPBEXresItem 3 3 3 3" xfId="31617" xr:uid="{555327D1-5454-4128-8DB3-441FC17D30B3}"/>
    <cellStyle name="SAPBEXresItem 3 3 4" xfId="25894" xr:uid="{B4AD46A5-4741-4215-8A4C-88BE5BC281AD}"/>
    <cellStyle name="SAPBEXresItem 3 3 4 2" xfId="36609" xr:uid="{3C87D0B9-858B-4A4F-A51A-671202C496E6}"/>
    <cellStyle name="SAPBEXresItem 3 3 5" xfId="17655" xr:uid="{1B4D22C7-5A37-41A3-B8CD-55C3AF0743C0}"/>
    <cellStyle name="SAPBEXresItem 3 3 6" xfId="30150" xr:uid="{43E5DFB6-8BF5-4973-8CD2-EB6E0EB4025E}"/>
    <cellStyle name="SAPBEXresItem 3 3 7" xfId="29195" xr:uid="{DCD1B00A-E73C-49EB-857F-1945A1581CD7}"/>
    <cellStyle name="SAPBEXresItem 3 3 8" xfId="27761" xr:uid="{B324DF6F-AEFC-4623-94CD-CDE6D7C79B23}"/>
    <cellStyle name="SAPBEXresItem 3 4" xfId="5091" xr:uid="{753E88CD-848D-417F-AA42-5D3FFFC05B50}"/>
    <cellStyle name="SAPBEXresItem 3 4 2" xfId="16875" xr:uid="{FB4B5387-B9EF-4D5F-B07A-AF703A0E7512}"/>
    <cellStyle name="SAPBEXresItem 3 4 3" xfId="29523" xr:uid="{D622E5FF-E593-443B-8665-52EE07CE2ACD}"/>
    <cellStyle name="SAPBEXresItem 3 5" xfId="8556" xr:uid="{AF0EA519-B9EB-4271-9FBB-62A711A48730}"/>
    <cellStyle name="SAPBEXresItem 3 5 2" xfId="20011" xr:uid="{C9DEACF1-A15E-480C-BC65-3D4932F6D397}"/>
    <cellStyle name="SAPBEXresItem 3 5 3" xfId="32096" xr:uid="{2C6D3F8A-82EA-46A6-A631-59C9E5AA0186}"/>
    <cellStyle name="SAPBEXresItem 3 6" xfId="9828" xr:uid="{D1A4C620-C38C-44B7-B8D8-168F0862D279}"/>
    <cellStyle name="SAPBEXresItem 3 6 2" xfId="21283" xr:uid="{A1EE377E-B936-4B55-900F-41D8131160AF}"/>
    <cellStyle name="SAPBEXresItem 3 6 3" xfId="33368" xr:uid="{B586B34B-7E46-4030-AF7D-410B5CF5E7B6}"/>
    <cellStyle name="SAPBEXresItem 3 7" xfId="25150" xr:uid="{941367FE-1373-45D7-8611-2C51EEB4F5CD}"/>
    <cellStyle name="SAPBEXresItem 3 7 2" xfId="36062" xr:uid="{DD57BB6F-5B4E-475A-B0F0-C8EEBBBFD1AA}"/>
    <cellStyle name="SAPBEXresItem 3 8" xfId="14991" xr:uid="{EAB0D108-0EEE-49B5-91C6-6706BB552B22}"/>
    <cellStyle name="SAPBEXresItem 3 9" xfId="28439" xr:uid="{F252AF2E-25CA-4660-911B-947D75740D6B}"/>
    <cellStyle name="SAPBEXresItem 4" xfId="2960" xr:uid="{69A56645-DBE4-43CD-84A9-6406B136EDA3}"/>
    <cellStyle name="SAPBEXresItem 4 10" xfId="13960" xr:uid="{12133430-8B5F-42F5-AB70-9FBA87280669}"/>
    <cellStyle name="SAPBEXresItem 4 2" xfId="7630" xr:uid="{1A12FDFA-0CEF-4543-94F9-C4B7B74AFD9C}"/>
    <cellStyle name="SAPBEXresItem 4 2 2" xfId="10932" xr:uid="{AA2940CF-A58F-40C7-9BB1-0DFD6D40B7C9}"/>
    <cellStyle name="SAPBEXresItem 4 2 2 2" xfId="22387" xr:uid="{4B34A1C5-535D-48D2-A8FC-E3D3829045EE}"/>
    <cellStyle name="SAPBEXresItem 4 2 2 3" xfId="34471" xr:uid="{402B10A4-501C-43BE-8910-93E2735F00D2}"/>
    <cellStyle name="SAPBEXresItem 4 2 3" xfId="12405" xr:uid="{A6FEEB61-3E53-4A65-B9F9-5832A7166D95}"/>
    <cellStyle name="SAPBEXresItem 4 2 3 2" xfId="23860" xr:uid="{95324817-33FC-452E-A90C-5822B222CF14}"/>
    <cellStyle name="SAPBEXresItem 4 2 3 3" xfId="35375" xr:uid="{2769F2CA-333A-4F7D-9877-FE5C80E93C3D}"/>
    <cellStyle name="SAPBEXresItem 4 2 4" xfId="27337" xr:uid="{DC294E16-3DB8-4D5A-9B88-FE7540463ECE}"/>
    <cellStyle name="SAPBEXresItem 4 2 4 2" xfId="37636" xr:uid="{7EF2B872-F2F3-4500-8DFB-DB94EC6AE0E2}"/>
    <cellStyle name="SAPBEXresItem 4 2 5" xfId="19141" xr:uid="{C73580B3-8D6B-4993-A2AF-12B238A482F3}"/>
    <cellStyle name="SAPBEXresItem 4 2 6" xfId="31317" xr:uid="{7755002A-CB53-45BD-B1CC-19214B9E9F56}"/>
    <cellStyle name="SAPBEXresItem 4 2 7" xfId="31148" xr:uid="{5B765B4A-CB74-472F-9DE7-0B1C23C41B4B}"/>
    <cellStyle name="SAPBEXresItem 4 3" xfId="6199" xr:uid="{E38AAAAC-B7AB-481D-84B1-25E16E5959AB}"/>
    <cellStyle name="SAPBEXresItem 4 3 2" xfId="9406" xr:uid="{754A0336-4F24-4A87-AF17-417CBFF01AB8}"/>
    <cellStyle name="SAPBEXresItem 4 3 2 2" xfId="20861" xr:uid="{9AB9784D-CA7D-48A2-96AF-B3921D0F05CF}"/>
    <cellStyle name="SAPBEXresItem 4 3 2 3" xfId="32946" xr:uid="{D42A2D55-4BB5-49F5-9AC5-06416E21D050}"/>
    <cellStyle name="SAPBEXresItem 4 3 3" xfId="8394" xr:uid="{29D59D60-D38A-469F-B8E4-05C7F25C4E2F}"/>
    <cellStyle name="SAPBEXresItem 4 3 3 2" xfId="19849" xr:uid="{985587D2-1DEE-4EB0-815D-1B5925DC5E4E}"/>
    <cellStyle name="SAPBEXresItem 4 3 3 3" xfId="31934" xr:uid="{F4195C95-9163-40AE-BA80-1FD3F75420E1}"/>
    <cellStyle name="SAPBEXresItem 4 3 4" xfId="26151" xr:uid="{9E1B7695-BE29-4916-83B3-08D3A047538B}"/>
    <cellStyle name="SAPBEXresItem 4 3 4 2" xfId="36794" xr:uid="{C7E5E4B9-8634-40AE-8EF3-039717E3FD2E}"/>
    <cellStyle name="SAPBEXresItem 4 3 5" xfId="17916" xr:uid="{BDB29717-8B9B-4DA3-B5CA-7743B24E90EB}"/>
    <cellStyle name="SAPBEXresItem 4 3 6" xfId="30347" xr:uid="{DDA6249B-8587-42B3-A482-F5CDBDCC1B97}"/>
    <cellStyle name="SAPBEXresItem 4 3 7" xfId="29238" xr:uid="{9268898F-B9B2-46E7-8DE9-8B08F1DDDCA5}"/>
    <cellStyle name="SAPBEXresItem 4 3 8" xfId="17573" xr:uid="{F7ED1539-BD9B-4AAF-BC18-472D43B5F7A2}"/>
    <cellStyle name="SAPBEXresItem 4 4" xfId="4853" xr:uid="{ACFAC81A-F758-4955-AF38-79D9110B1F00}"/>
    <cellStyle name="SAPBEXresItem 4 4 2" xfId="16637" xr:uid="{1261B6E4-F513-49A5-9EF7-6908EECA75B3}"/>
    <cellStyle name="SAPBEXresItem 4 4 3" xfId="29344" xr:uid="{967E08AC-5DAE-44BE-995D-C76A99F510DE}"/>
    <cellStyle name="SAPBEXresItem 4 5" xfId="8357" xr:uid="{30B7C96A-6074-40B1-8DDB-2E1D16D64844}"/>
    <cellStyle name="SAPBEXresItem 4 5 2" xfId="19812" xr:uid="{792A5F2F-B776-4FCF-9785-E723C1C718C1}"/>
    <cellStyle name="SAPBEXresItem 4 5 3" xfId="31897" xr:uid="{338BE4CC-25F3-47FF-9B94-12095FB0E1C6}"/>
    <cellStyle name="SAPBEXresItem 4 6" xfId="9572" xr:uid="{E71FE292-0D10-43C7-8271-E49047540331}"/>
    <cellStyle name="SAPBEXresItem 4 6 2" xfId="21027" xr:uid="{809C0336-C231-44D8-AFDF-5D1F629AE81C}"/>
    <cellStyle name="SAPBEXresItem 4 6 3" xfId="33112" xr:uid="{1940307F-A707-4CBB-B875-F6E4BE4782A0}"/>
    <cellStyle name="SAPBEXresItem 4 7" xfId="24912" xr:uid="{D0AD0D47-1458-4A33-84D0-ACB5F9376E65}"/>
    <cellStyle name="SAPBEXresItem 4 7 2" xfId="35882" xr:uid="{8CA86CFF-2724-4655-83E1-8175F6CEC44F}"/>
    <cellStyle name="SAPBEXresItem 4 8" xfId="14753" xr:uid="{6F1C6614-3780-4F64-9920-C9BF3D7B844F}"/>
    <cellStyle name="SAPBEXresItem 4 9" xfId="28266" xr:uid="{8701E679-8357-429F-A57C-D0979E21CB07}"/>
    <cellStyle name="SAPBEXresItem 5" xfId="3387" xr:uid="{D48A3C84-09A1-48F3-8CDA-007122B281D3}"/>
    <cellStyle name="SAPBEXresItem 5 10" xfId="27851" xr:uid="{958DC7A6-18B5-434E-92EF-5C9B8612AE26}"/>
    <cellStyle name="SAPBEXresItem 5 2" xfId="7805" xr:uid="{13975EEB-71E9-40EF-BA08-FDCE60E63807}"/>
    <cellStyle name="SAPBEXresItem 5 2 2" xfId="11019" xr:uid="{5845CD16-4F3E-4C5E-8E30-75146330A832}"/>
    <cellStyle name="SAPBEXresItem 5 2 2 2" xfId="22474" xr:uid="{91ECC552-72D7-4094-B759-FB2C4B5BD703}"/>
    <cellStyle name="SAPBEXresItem 5 2 2 3" xfId="34558" xr:uid="{664D2B6D-5FC0-44B9-9A89-60B7AE617930}"/>
    <cellStyle name="SAPBEXresItem 5 2 3" xfId="12580" xr:uid="{140473ED-6341-4437-8556-48835D80D55A}"/>
    <cellStyle name="SAPBEXresItem 5 2 3 2" xfId="24035" xr:uid="{2803BC1B-2A40-4FE4-BC41-D35294BF6896}"/>
    <cellStyle name="SAPBEXresItem 5 2 3 3" xfId="35488" xr:uid="{A31EEC59-E1EA-4AA3-840F-3648E82E6F27}"/>
    <cellStyle name="SAPBEXresItem 5 2 4" xfId="27512" xr:uid="{9670F57E-B41B-4A9D-B987-AA2DAFFB04CB}"/>
    <cellStyle name="SAPBEXresItem 5 2 4 2" xfId="37747" xr:uid="{41C54C71-1C9E-4297-861C-ED1AAF02579D}"/>
    <cellStyle name="SAPBEXresItem 5 2 5" xfId="19316" xr:uid="{BDA78D17-D218-4847-AF0C-A06840BC46E0}"/>
    <cellStyle name="SAPBEXresItem 5 2 6" xfId="31430" xr:uid="{E09D58B6-3DF4-484E-B801-5D50ACBCAE4D}"/>
    <cellStyle name="SAPBEXresItem 5 2 7" xfId="16068" xr:uid="{62CB0346-EDA3-4724-A540-0EABA7656C3A}"/>
    <cellStyle name="SAPBEXresItem 5 3" xfId="6374" xr:uid="{B043A757-A59D-4391-90D2-33981C29CED8}"/>
    <cellStyle name="SAPBEXresItem 5 3 2" xfId="9542" xr:uid="{DEE9552C-D2C7-40DF-B3B7-E0A428EDB8C3}"/>
    <cellStyle name="SAPBEXresItem 5 3 2 2" xfId="20997" xr:uid="{4498BD0F-7729-4CBD-BB99-BE599AB62B87}"/>
    <cellStyle name="SAPBEXresItem 5 3 2 3" xfId="33082" xr:uid="{7180E051-54CD-4CB9-8C70-81A0E9500832}"/>
    <cellStyle name="SAPBEXresItem 5 3 3" xfId="4169" xr:uid="{DD34D676-8967-48AE-A684-9AEE4055744C}"/>
    <cellStyle name="SAPBEXresItem 5 3 3 2" xfId="15954" xr:uid="{8A154E5B-F0FF-4FD7-AA65-F96E7B40F8A5}"/>
    <cellStyle name="SAPBEXresItem 5 3 3 3" xfId="28999" xr:uid="{D2A6C3CD-B884-4249-B3C8-904A03D33A81}"/>
    <cellStyle name="SAPBEXresItem 5 3 4" xfId="26326" xr:uid="{8B1D1CD5-AE86-44BD-9831-11AB88687386}"/>
    <cellStyle name="SAPBEXresItem 5 3 4 2" xfId="36906" xr:uid="{2195DF95-B901-46C2-B68D-7708C5A93F14}"/>
    <cellStyle name="SAPBEXresItem 5 3 5" xfId="18091" xr:uid="{5525515B-5734-4DED-9FCE-42130856A2F1}"/>
    <cellStyle name="SAPBEXresItem 5 3 6" xfId="30463" xr:uid="{119CBF1B-3269-4D08-BD37-F12147CE7C96}"/>
    <cellStyle name="SAPBEXresItem 5 3 7" xfId="28683" xr:uid="{74F7E470-0C28-48FD-9077-C0B7CF7D1D56}"/>
    <cellStyle name="SAPBEXresItem 5 3 8" xfId="35936" xr:uid="{639641A6-75D2-482C-9452-FF94A2076838}"/>
    <cellStyle name="SAPBEXresItem 5 4" xfId="5277" xr:uid="{1A8D0968-F8ED-41A8-B6B4-14AE0071196B}"/>
    <cellStyle name="SAPBEXresItem 5 4 2" xfId="17061" xr:uid="{421A4637-3C7E-465D-9E72-525A4B1DBAC6}"/>
    <cellStyle name="SAPBEXresItem 5 4 3" xfId="29644" xr:uid="{8ADCE563-82BD-4F28-991D-7E9A1B5B4A5F}"/>
    <cellStyle name="SAPBEXresItem 5 5" xfId="8704" xr:uid="{FBE73F0D-A8FD-4953-9D13-9E912FA229A3}"/>
    <cellStyle name="SAPBEXresItem 5 5 2" xfId="20159" xr:uid="{A10895A9-35E5-48F2-91FE-0D632B495A81}"/>
    <cellStyle name="SAPBEXresItem 5 5 3" xfId="32244" xr:uid="{6B0C3C5D-0F94-412E-928D-06206657F7A6}"/>
    <cellStyle name="SAPBEXresItem 5 6" xfId="9818" xr:uid="{BE6AAFDD-0F1B-470A-B1F5-27B134685F2A}"/>
    <cellStyle name="SAPBEXresItem 5 6 2" xfId="21273" xr:uid="{C981D016-5E9A-4800-8856-1115C97073E8}"/>
    <cellStyle name="SAPBEXresItem 5 6 3" xfId="33358" xr:uid="{CDAED7DF-AB95-4295-B0FF-18B1F1F18593}"/>
    <cellStyle name="SAPBEXresItem 5 7" xfId="25336" xr:uid="{D25F55D3-63FA-4AF7-A9EA-2189B075D950}"/>
    <cellStyle name="SAPBEXresItem 5 7 2" xfId="36182" xr:uid="{C42FFB84-8E92-4BC0-BDC9-7F2A93D31E48}"/>
    <cellStyle name="SAPBEXresItem 5 8" xfId="15178" xr:uid="{5990B5B3-82E7-446D-ADBB-32EB8B948261}"/>
    <cellStyle name="SAPBEXresItem 5 9" xfId="28561" xr:uid="{A526FE09-B547-4B31-A258-04092AE6331E}"/>
    <cellStyle name="SAPBEXresItem 6" xfId="6113" xr:uid="{A4978AB3-E2D3-4BC2-ABB9-DEB2683FFA3A}"/>
    <cellStyle name="SAPBEXresItem 6 2" xfId="7544" xr:uid="{15B3E056-1349-47EB-889F-EA749DEB763D}"/>
    <cellStyle name="SAPBEXresItem 6 2 2" xfId="10855" xr:uid="{14CEE4C3-26A4-4658-B4D2-F306CCE51420}"/>
    <cellStyle name="SAPBEXresItem 6 2 2 2" xfId="22310" xr:uid="{72A18A15-5510-48AA-8883-6F45A2B6441C}"/>
    <cellStyle name="SAPBEXresItem 6 2 2 3" xfId="34394" xr:uid="{B00F98E6-C726-429E-BE47-50E3CB3552C8}"/>
    <cellStyle name="SAPBEXresItem 6 2 3" xfId="12328" xr:uid="{7EDEF79D-4D97-4194-B661-EC6FEC732470}"/>
    <cellStyle name="SAPBEXresItem 6 2 3 2" xfId="23783" xr:uid="{30669657-A483-4F93-A033-12699C0A230D}"/>
    <cellStyle name="SAPBEXresItem 6 2 3 3" xfId="35298" xr:uid="{3E3C9534-0E6C-4E70-9188-6AE792C08BCA}"/>
    <cellStyle name="SAPBEXresItem 6 2 4" xfId="27260" xr:uid="{787ECA60-A5D7-498B-8779-55A129262EBC}"/>
    <cellStyle name="SAPBEXresItem 6 2 4 2" xfId="37559" xr:uid="{82E7B68C-BEF4-4112-80A8-FC0AA1B48DCA}"/>
    <cellStyle name="SAPBEXresItem 6 2 5" xfId="19062" xr:uid="{E0AC86D2-C4A7-48F5-8151-2C8732C006FE}"/>
    <cellStyle name="SAPBEXresItem 6 2 6" xfId="31231" xr:uid="{1DF07D81-6BF7-4632-8F0C-53594EAFBDA1}"/>
    <cellStyle name="SAPBEXresItem 6 2 7" xfId="35394" xr:uid="{BB64B92C-45EB-46F1-AD67-E1FE2A2B0423}"/>
    <cellStyle name="SAPBEXresItem 6 3" xfId="9329" xr:uid="{08AB3900-D14F-4801-83DD-01CCC8A7AE22}"/>
    <cellStyle name="SAPBEXresItem 6 3 2" xfId="20784" xr:uid="{E2AD5FC6-8925-4362-BE7F-B30CCA200A23}"/>
    <cellStyle name="SAPBEXresItem 6 3 3" xfId="32869" xr:uid="{6787BD24-8A17-4A90-BA89-02FC12E4075F}"/>
    <cellStyle name="SAPBEXresItem 6 4" xfId="8072" xr:uid="{A55E41CB-94EA-453F-B17C-FF8CA3355FE4}"/>
    <cellStyle name="SAPBEXresItem 6 4 2" xfId="19527" xr:uid="{43DD7585-1ECC-4FBD-8A61-140BF04E8760}"/>
    <cellStyle name="SAPBEXresItem 6 4 3" xfId="31612" xr:uid="{8046A573-853D-4E68-85C9-AEF404D803DB}"/>
    <cellStyle name="SAPBEXresItem 6 5" xfId="26074" xr:uid="{A42F8A82-5E91-48FC-A34C-CF31F6C5D537}"/>
    <cellStyle name="SAPBEXresItem 6 5 2" xfId="36717" xr:uid="{017B84D1-3ADF-44B6-B5E1-5A00228A57D6}"/>
    <cellStyle name="SAPBEXresItem 6 6" xfId="17835" xr:uid="{904320E3-9E64-4ED4-8B55-8670A15F2E81}"/>
    <cellStyle name="SAPBEXresItem 6 7" xfId="30261" xr:uid="{517DC3D7-F22C-4192-902C-F1C4368BAFD1}"/>
    <cellStyle name="SAPBEXresItem 6 8" xfId="28322" xr:uid="{434EABEA-79E4-46F3-AD51-2F5E378EB0DB}"/>
    <cellStyle name="SAPBEXresItem 7" xfId="6621" xr:uid="{91790695-EFD6-48CE-B025-C5793AEC7B21}"/>
    <cellStyle name="SAPBEXresItem 7 2" xfId="9644" xr:uid="{366CEF72-14CA-4B95-829B-068B50F40111}"/>
    <cellStyle name="SAPBEXresItem 7 2 2" xfId="21099" xr:uid="{7C5ABD17-3CCE-443E-9DBD-1D57170769FF}"/>
    <cellStyle name="SAPBEXresItem 7 2 3" xfId="33184" xr:uid="{A373B859-A73D-4EC5-A60C-7BD7CF32688C}"/>
    <cellStyle name="SAPBEXresItem 7 3" xfId="10410" xr:uid="{696919DA-8AC6-4F38-9028-031D9BEBAD19}"/>
    <cellStyle name="SAPBEXresItem 7 3 2" xfId="21865" xr:uid="{67585F28-460C-48D1-B15B-B6DBAEB8900F}"/>
    <cellStyle name="SAPBEXresItem 7 3 3" xfId="33949" xr:uid="{75048089-4487-436B-B6D3-3C76FB0CB872}"/>
    <cellStyle name="SAPBEXresItem 7 4" xfId="26388" xr:uid="{3D5E335D-0BA9-42C0-8EF2-20DD2CC72619}"/>
    <cellStyle name="SAPBEXresItem 7 4 2" xfId="36952" xr:uid="{2CCA1C2B-DB78-48DD-A805-2F3B7080F9B2}"/>
    <cellStyle name="SAPBEXresItem 7 5" xfId="30594" xr:uid="{D3A896F9-3839-43C9-A3E5-2519EF441A65}"/>
    <cellStyle name="SAPBEXresItem 7 6" xfId="36817" xr:uid="{0F15E8C8-3722-4B81-AB1D-EE5BEE662D19}"/>
    <cellStyle name="SAPBEXresItem 8" xfId="6997" xr:uid="{B80C5875-D12E-4F51-A7B3-43EF336D76FC}"/>
    <cellStyle name="SAPBEXresItem 8 2" xfId="10504" xr:uid="{3E99CDA1-4E03-486E-AD15-F6AEADF02371}"/>
    <cellStyle name="SAPBEXresItem 8 2 2" xfId="21959" xr:uid="{D199A308-F617-455E-A115-13AB1E7247B7}"/>
    <cellStyle name="SAPBEXresItem 8 2 3" xfId="34043" xr:uid="{69D379AA-A1E0-4148-923E-08AD3195F971}"/>
    <cellStyle name="SAPBEXresItem 8 3" xfId="11848" xr:uid="{ED225766-7231-4F66-B467-8D14CAC51F36}"/>
    <cellStyle name="SAPBEXresItem 8 3 2" xfId="23303" xr:uid="{CE4337B6-66D1-4254-8309-253DB8D5FBA7}"/>
    <cellStyle name="SAPBEXresItem 8 3 3" xfId="34955" xr:uid="{C1F3C9F5-EC76-403F-A5CD-A77EB881DED4}"/>
    <cellStyle name="SAPBEXresItem 8 4" xfId="26713" xr:uid="{CBB2F3D2-1DBF-42DA-9742-CC2E0281B192}"/>
    <cellStyle name="SAPBEXresItem 8 4 2" xfId="37152" xr:uid="{B5BCFE70-BE71-40C5-96E8-DCE064D5150B}"/>
    <cellStyle name="SAPBEXresItem 8 5" xfId="18559" xr:uid="{5A8E45BF-70A2-4200-A49D-0A934EF87A33}"/>
    <cellStyle name="SAPBEXresItem 8 6" xfId="30824" xr:uid="{66FD55B9-ADF6-47EE-A702-041D9CB56CC0}"/>
    <cellStyle name="SAPBEXresItem 8 7" xfId="36135" xr:uid="{C95109F7-8419-46DE-8D7E-3D2C2C7085AC}"/>
    <cellStyle name="SAPBEXresItem 9" xfId="5548" xr:uid="{902077AD-848D-499D-9736-F3909960D938}"/>
    <cellStyle name="SAPBEXresItem 9 2" xfId="8877" xr:uid="{C64A8841-3EE8-4245-999F-1DC291FEDB58}"/>
    <cellStyle name="SAPBEXresItem 9 2 2" xfId="20332" xr:uid="{9C0BD395-8548-4615-B35D-8D4B514B1AB7}"/>
    <cellStyle name="SAPBEXresItem 9 2 3" xfId="32417" xr:uid="{7B884EED-A9F7-49EC-A329-B949D8D2762A}"/>
    <cellStyle name="SAPBEXresItem 9 3" xfId="9735" xr:uid="{9BDFC9D9-F07B-4388-88C8-E8E74620BE65}"/>
    <cellStyle name="SAPBEXresItem 9 3 2" xfId="21190" xr:uid="{4DFBDBE1-F43F-4BE9-B187-B3928BA5107E}"/>
    <cellStyle name="SAPBEXresItem 9 3 3" xfId="33275" xr:uid="{C3F27D46-AB4A-4647-912B-018D01DB365D}"/>
    <cellStyle name="SAPBEXresItem 9 4" xfId="25607" xr:uid="{85ECC9F0-811D-46DC-880C-E36C1C057EEF}"/>
    <cellStyle name="SAPBEXresItem 9 4 2" xfId="36392" xr:uid="{F4534B9F-101F-4D1D-8FDE-5B72CA0B159F}"/>
    <cellStyle name="SAPBEXresItem 9 5" xfId="17332" xr:uid="{6934FB2F-42EE-4641-BD15-D4A0ABE2E8AC}"/>
    <cellStyle name="SAPBEXresItem 9 6" xfId="29848" xr:uid="{98AD5147-9156-4EB2-8AD4-D9A8FFE50950}"/>
    <cellStyle name="SAPBEXresItem 9 7" xfId="13928" xr:uid="{4F832492-A846-48DC-974B-3A35CCD54C1D}"/>
    <cellStyle name="SAPBEXresItem 9 8" xfId="35782" xr:uid="{0DB005D0-A38E-4BD7-8E72-76F9EB81AE09}"/>
    <cellStyle name="SAPBEXresItemX" xfId="2348" xr:uid="{976FE340-9970-447F-A647-AF5A3D855AB8}"/>
    <cellStyle name="SAPBEXresItemX 10" xfId="4272" xr:uid="{AF8DF50A-027E-40D7-B550-6620CFA06906}"/>
    <cellStyle name="SAPBEXresItemX 10 2" xfId="16057" xr:uid="{3F60BC89-31AB-4C31-9244-68CB7A592DAE}"/>
    <cellStyle name="SAPBEXresItemX 10 3" xfId="29102" xr:uid="{C0A784D6-40D4-4BF0-8E51-3AD54C6A7911}"/>
    <cellStyle name="SAPBEXresItemX 11" xfId="4030" xr:uid="{373FF4CA-48D1-44C1-A1F2-945788FA303F}"/>
    <cellStyle name="SAPBEXresItemX 11 2" xfId="15816" xr:uid="{1E7E2980-2B8E-4B00-95D8-2370A1154A2E}"/>
    <cellStyle name="SAPBEXresItemX 11 3" xfId="28861" xr:uid="{D655B9E3-38BC-4C1B-BBD2-9B9AC201595E}"/>
    <cellStyle name="SAPBEXresItemX 12" xfId="24350" xr:uid="{3D2FA332-46E7-4EE4-98C4-5DCF81CC6805}"/>
    <cellStyle name="SAPBEXresItemX 12 2" xfId="35655" xr:uid="{A0D4F178-3106-4583-BD6F-F865BAB59578}"/>
    <cellStyle name="SAPBEXresItemX 13" xfId="14168" xr:uid="{29BC3356-CE20-49D9-9A07-5F70A9E9E5CB}"/>
    <cellStyle name="SAPBEXresItemX 14" xfId="28039" xr:uid="{4812F7ED-E67E-4918-8AB8-A17362A2D199}"/>
    <cellStyle name="SAPBEXresItemX 2" xfId="2897" xr:uid="{9D71AF8A-B8AC-40AC-9EE4-F2A4F58493E7}"/>
    <cellStyle name="SAPBEXresItemX 2 10" xfId="13987" xr:uid="{3BC27B43-A0D0-411D-90DF-88498F38B691}"/>
    <cellStyle name="SAPBEXresItemX 2 2" xfId="7256" xr:uid="{56562C54-6B1E-494F-B1B2-BDEAB931D872}"/>
    <cellStyle name="SAPBEXresItemX 2 2 2" xfId="10659" xr:uid="{0B6C6600-2C2D-49B6-869A-90FA927E183E}"/>
    <cellStyle name="SAPBEXresItemX 2 2 2 2" xfId="22114" xr:uid="{AD344B4D-D634-4747-AD23-9D081CFBA705}"/>
    <cellStyle name="SAPBEXresItemX 2 2 2 3" xfId="34198" xr:uid="{1FA205CA-2C22-40E2-9C0D-F917264971E7}"/>
    <cellStyle name="SAPBEXresItemX 2 2 3" xfId="12053" xr:uid="{F3F7BFA6-AFD6-4C80-8B67-26416095AC9D}"/>
    <cellStyle name="SAPBEXresItemX 2 2 3 2" xfId="23508" xr:uid="{4CFEC89B-0A77-4D08-AD90-C2F139CC193E}"/>
    <cellStyle name="SAPBEXresItemX 2 2 3 3" xfId="35094" xr:uid="{1D6078A3-4A9F-407B-A2BA-DA65D8F8F0F1}"/>
    <cellStyle name="SAPBEXresItemX 2 2 4" xfId="26972" xr:uid="{BF30D834-5C95-4F61-9227-4777718E850C}"/>
    <cellStyle name="SAPBEXresItemX 2 2 4 2" xfId="37343" xr:uid="{FF676133-A1BC-407A-9610-3DEA7CF8651B}"/>
    <cellStyle name="SAPBEXresItemX 2 2 5" xfId="18782" xr:uid="{E33B5093-A980-4436-8E53-9D8B1DC4D5F3}"/>
    <cellStyle name="SAPBEXresItemX 2 2 6" xfId="31015" xr:uid="{ACD8D8B3-EF48-4828-BA90-D03C31859116}"/>
    <cellStyle name="SAPBEXresItemX 2 2 7" xfId="17910" xr:uid="{B8B29FA9-AFEE-406C-80E1-B2CB01E9C853}"/>
    <cellStyle name="SAPBEXresItemX 2 3" xfId="5823" xr:uid="{E0CA2FAF-930F-4D13-A275-B0DE49463B39}"/>
    <cellStyle name="SAPBEXresItemX 2 3 2" xfId="9085" xr:uid="{3D9873F5-DF49-4F15-AFA0-A07E2185C8DE}"/>
    <cellStyle name="SAPBEXresItemX 2 3 2 2" xfId="20540" xr:uid="{7D271B12-835F-46FE-9F7C-257BBBD4A438}"/>
    <cellStyle name="SAPBEXresItemX 2 3 2 3" xfId="32625" xr:uid="{77C34D80-3C25-4E69-AB57-250CC1A68343}"/>
    <cellStyle name="SAPBEXresItemX 2 3 3" xfId="10299" xr:uid="{F22D3C74-BA27-4A88-8E97-57E4ED1BC26C}"/>
    <cellStyle name="SAPBEXresItemX 2 3 3 2" xfId="21754" xr:uid="{AD748DDF-7D07-4AAF-8290-701593CA4F77}"/>
    <cellStyle name="SAPBEXresItemX 2 3 3 3" xfId="33838" xr:uid="{0C4458FA-CE57-42D4-B0B1-E2AC88BDE5A8}"/>
    <cellStyle name="SAPBEXresItemX 2 3 4" xfId="25799" xr:uid="{8CCF758E-11B9-4B20-89B2-FC2F90E3573C}"/>
    <cellStyle name="SAPBEXresItemX 2 3 4 2" xfId="36515" xr:uid="{34645C93-332C-4B48-AA77-2022C74086BC}"/>
    <cellStyle name="SAPBEXresItemX 2 3 5" xfId="17557" xr:uid="{93DC6BA4-2D9D-4716-8D3A-FBB486A30A73}"/>
    <cellStyle name="SAPBEXresItemX 2 3 6" xfId="30043" xr:uid="{8D095DCA-0D47-405B-B69C-1D8CDAD82827}"/>
    <cellStyle name="SAPBEXresItemX 2 3 7" xfId="12724" xr:uid="{9D138901-6432-4432-B821-D3E7E0AE8B21}"/>
    <cellStyle name="SAPBEXresItemX 2 3 8" xfId="30186" xr:uid="{741326B7-6938-428D-AD29-9725E36C265B}"/>
    <cellStyle name="SAPBEXresItemX 2 4" xfId="4790" xr:uid="{8CC7BCE0-E7F6-4173-B5B1-796EAEBD0913}"/>
    <cellStyle name="SAPBEXresItemX 2 4 2" xfId="16574" xr:uid="{E49F77DB-AA4D-42F1-B527-8EC43298CA30}"/>
    <cellStyle name="SAPBEXresItemX 2 4 3" xfId="29281" xr:uid="{FC15D963-C190-4C49-BDBE-3A5A6AF5225B}"/>
    <cellStyle name="SAPBEXresItemX 2 5" xfId="8294" xr:uid="{9B84550F-6956-411D-98E2-604A9CB01AE6}"/>
    <cellStyle name="SAPBEXresItemX 2 5 2" xfId="19749" xr:uid="{09826EEA-0C9E-4651-B1DC-B77A24C38CA2}"/>
    <cellStyle name="SAPBEXresItemX 2 5 3" xfId="31834" xr:uid="{7E97ABC2-DD74-4395-9014-09BFE684A544}"/>
    <cellStyle name="SAPBEXresItemX 2 6" xfId="8793" xr:uid="{F17103C0-672B-4A30-AA5C-7EF324220059}"/>
    <cellStyle name="SAPBEXresItemX 2 6 2" xfId="20248" xr:uid="{34FC1357-19E6-45F2-A563-D40D0C66BDA0}"/>
    <cellStyle name="SAPBEXresItemX 2 6 3" xfId="32333" xr:uid="{F191ECEC-0566-4985-86FC-3A3A75C16320}"/>
    <cellStyle name="SAPBEXresItemX 2 7" xfId="24849" xr:uid="{390593CF-A25A-4FA9-9D21-C2FE2153291B}"/>
    <cellStyle name="SAPBEXresItemX 2 7 2" xfId="35819" xr:uid="{D820CA2C-2D67-42B3-9963-537CAF92D707}"/>
    <cellStyle name="SAPBEXresItemX 2 8" xfId="14690" xr:uid="{E97D0AAD-CD16-4816-A699-ACBDA58E0E8E}"/>
    <cellStyle name="SAPBEXresItemX 2 9" xfId="28203" xr:uid="{68E29C92-CB14-4915-824F-83660E0DBF31}"/>
    <cellStyle name="SAPBEXresItemX 3" xfId="3199" xr:uid="{BE0A5614-0AB0-4CB3-821C-749F17EA438D}"/>
    <cellStyle name="SAPBEXresItemX 3 10" xfId="27807" xr:uid="{959A773E-4AE3-4E20-84F7-B5B821D37FE7}"/>
    <cellStyle name="SAPBEXresItemX 3 2" xfId="7365" xr:uid="{943A4403-28E2-46B1-A0C3-EB2C32C3EAE1}"/>
    <cellStyle name="SAPBEXresItemX 3 2 2" xfId="10765" xr:uid="{B7C8CA55-1AA7-4FF8-96A3-E2CC7DF47025}"/>
    <cellStyle name="SAPBEXresItemX 3 2 2 2" xfId="22220" xr:uid="{29409E61-9751-40ED-9160-CC481CAA6BE1}"/>
    <cellStyle name="SAPBEXresItemX 3 2 2 3" xfId="34304" xr:uid="{D14B515D-EFBB-4DCF-9826-B1CF7AB7AC6F}"/>
    <cellStyle name="SAPBEXresItemX 3 2 3" xfId="12149" xr:uid="{CF6CFE97-F239-4BF1-81E6-9E92FEF64DDC}"/>
    <cellStyle name="SAPBEXresItemX 3 2 3 2" xfId="23604" xr:uid="{26C16CD1-D0C8-4BBA-A21F-87AEAB08911D}"/>
    <cellStyle name="SAPBEXresItemX 3 2 3 3" xfId="35188" xr:uid="{E12E59AF-0BA3-46B6-BB12-308A3AD175C9}"/>
    <cellStyle name="SAPBEXresItemX 3 2 4" xfId="27081" xr:uid="{FECAE457-9E84-4FCD-830E-DA92E9EE878C}"/>
    <cellStyle name="SAPBEXresItemX 3 2 4 2" xfId="37450" xr:uid="{B31BAE2E-AFA0-468F-9C13-1DB3FDDA4E7E}"/>
    <cellStyle name="SAPBEXresItemX 3 2 5" xfId="18883" xr:uid="{3EF65D18-49F0-4241-94B3-0460DC3657E9}"/>
    <cellStyle name="SAPBEXresItemX 3 2 6" xfId="31122" xr:uid="{59C80187-10D7-4299-8FB7-223259D11850}"/>
    <cellStyle name="SAPBEXresItemX 3 2 7" xfId="27886" xr:uid="{FEA4459C-EBDD-4974-9986-8E9ACA6D8269}"/>
    <cellStyle name="SAPBEXresItemX 3 3" xfId="5933" xr:uid="{F0745856-C56F-47EF-8A34-EA52D1E30FDB}"/>
    <cellStyle name="SAPBEXresItemX 3 3 2" xfId="9193" xr:uid="{6B29468E-5321-46A0-83E3-94855A009A58}"/>
    <cellStyle name="SAPBEXresItemX 3 3 2 2" xfId="20648" xr:uid="{76E7C62B-B8B8-47B2-A638-3C4C47E261D5}"/>
    <cellStyle name="SAPBEXresItemX 3 3 2 3" xfId="32733" xr:uid="{DF59F5FE-41F4-49F2-8E1E-C32D5EB00A4F}"/>
    <cellStyle name="SAPBEXresItemX 3 3 3" xfId="9230" xr:uid="{5B6C19EB-5B1C-41F0-A895-BDC6E85ABB7F}"/>
    <cellStyle name="SAPBEXresItemX 3 3 3 2" xfId="20685" xr:uid="{9BB5181E-618D-4B17-8B71-AB3B64D9ECD7}"/>
    <cellStyle name="SAPBEXresItemX 3 3 3 3" xfId="32770" xr:uid="{2F6908FA-373D-4670-B1DF-44DE8EF5BE6D}"/>
    <cellStyle name="SAPBEXresItemX 3 3 4" xfId="25895" xr:uid="{F1C00F17-6812-409D-899E-E4BD3EDC417C}"/>
    <cellStyle name="SAPBEXresItemX 3 3 4 2" xfId="36610" xr:uid="{24BB2B29-F79F-4AB7-B440-24CC8153EAEB}"/>
    <cellStyle name="SAPBEXresItemX 3 3 5" xfId="17656" xr:uid="{2CDBBD69-2F39-40A3-BE1A-E21DD7F7E5B2}"/>
    <cellStyle name="SAPBEXresItemX 3 3 6" xfId="30151" xr:uid="{7FBBC84A-5A15-4EFD-9162-E7F2CEC809F5}"/>
    <cellStyle name="SAPBEXresItemX 3 3 7" xfId="37198" xr:uid="{A5E5D0D4-E424-447D-8C1D-B44C83F54F5B}"/>
    <cellStyle name="SAPBEXresItemX 3 3 8" xfId="28687" xr:uid="{F1C04EFB-BAB6-477C-A75D-07D7773E297B}"/>
    <cellStyle name="SAPBEXresItemX 3 4" xfId="5092" xr:uid="{840C83B2-EFFE-42F3-9E46-1C657D920B20}"/>
    <cellStyle name="SAPBEXresItemX 3 4 2" xfId="16876" xr:uid="{75800359-F4EB-4357-A12E-856E6D798D50}"/>
    <cellStyle name="SAPBEXresItemX 3 4 3" xfId="29524" xr:uid="{6F91F208-8561-43FB-A764-B97DFC2B2556}"/>
    <cellStyle name="SAPBEXresItemX 3 5" xfId="8557" xr:uid="{0780AB3D-E7DD-491E-81AD-3245443C31A5}"/>
    <cellStyle name="SAPBEXresItemX 3 5 2" xfId="20012" xr:uid="{44A136BF-D258-4411-9BE6-7F8F209A0D4C}"/>
    <cellStyle name="SAPBEXresItemX 3 5 3" xfId="32097" xr:uid="{116F7C97-CA06-45DB-B835-05AA73B37A54}"/>
    <cellStyle name="SAPBEXresItemX 3 6" xfId="8152" xr:uid="{0B59B5A7-E4A3-459B-AB10-296A096A8C46}"/>
    <cellStyle name="SAPBEXresItemX 3 6 2" xfId="19607" xr:uid="{297AA91C-C188-40C8-8A17-9743A0975AD7}"/>
    <cellStyle name="SAPBEXresItemX 3 6 3" xfId="31692" xr:uid="{42941F82-FD55-4651-8384-F09FB7010687}"/>
    <cellStyle name="SAPBEXresItemX 3 7" xfId="25151" xr:uid="{97B88A68-8AA5-4B26-919E-11FB8880E649}"/>
    <cellStyle name="SAPBEXresItemX 3 7 2" xfId="36063" xr:uid="{756331F6-757A-4DC0-99E8-098393928243}"/>
    <cellStyle name="SAPBEXresItemX 3 8" xfId="14992" xr:uid="{96860B6F-6DE9-44E6-998D-0C42588B8791}"/>
    <cellStyle name="SAPBEXresItemX 3 9" xfId="28440" xr:uid="{5FF1246E-F0FE-425A-A4B5-BAC828438AA5}"/>
    <cellStyle name="SAPBEXresItemX 4" xfId="3226" xr:uid="{5AA2849C-54AA-41DE-B645-64004F137869}"/>
    <cellStyle name="SAPBEXresItemX 4 10" xfId="27820" xr:uid="{6F587CEB-ED89-4EC1-A35E-664947819086}"/>
    <cellStyle name="SAPBEXresItemX 4 2" xfId="7631" xr:uid="{30D457C7-D384-4399-99CF-59BCDB53F662}"/>
    <cellStyle name="SAPBEXresItemX 4 2 2" xfId="10933" xr:uid="{6E8C67F7-0A7F-4BC4-8A3F-1AA85322D1D1}"/>
    <cellStyle name="SAPBEXresItemX 4 2 2 2" xfId="22388" xr:uid="{C10D050F-45AD-47E7-9399-5A35AC7EBD25}"/>
    <cellStyle name="SAPBEXresItemX 4 2 2 3" xfId="34472" xr:uid="{CA821B16-171D-4D7A-8056-75B736B45431}"/>
    <cellStyle name="SAPBEXresItemX 4 2 3" xfId="12406" xr:uid="{B31B150D-1C6C-4ED5-B095-5D124728C951}"/>
    <cellStyle name="SAPBEXresItemX 4 2 3 2" xfId="23861" xr:uid="{27319847-2906-44D6-847F-76290CC63B9F}"/>
    <cellStyle name="SAPBEXresItemX 4 2 3 3" xfId="35376" xr:uid="{CA032E32-F026-425A-85F7-007A04B251D2}"/>
    <cellStyle name="SAPBEXresItemX 4 2 4" xfId="27338" xr:uid="{6475E51B-79F1-431C-B5AD-0E54D9359BBE}"/>
    <cellStyle name="SAPBEXresItemX 4 2 4 2" xfId="37637" xr:uid="{E610C987-4B84-4978-B9B5-B4603ED62BE8}"/>
    <cellStyle name="SAPBEXresItemX 4 2 5" xfId="19142" xr:uid="{D0398980-8698-44BC-9D97-14F2B0B20AD0}"/>
    <cellStyle name="SAPBEXresItemX 4 2 6" xfId="31318" xr:uid="{69EFAAE7-FF40-4502-B285-6CFDC0088BEF}"/>
    <cellStyle name="SAPBEXresItemX 4 2 7" xfId="28131" xr:uid="{D02FE45C-863E-4435-8059-95D0D7C6DAF2}"/>
    <cellStyle name="SAPBEXresItemX 4 3" xfId="6200" xr:uid="{6B32D8E8-DA03-49BA-ACF4-9B0A9893E266}"/>
    <cellStyle name="SAPBEXresItemX 4 3 2" xfId="9407" xr:uid="{8904B937-7821-4BE3-B92A-1F5C7E4061E3}"/>
    <cellStyle name="SAPBEXresItemX 4 3 2 2" xfId="20862" xr:uid="{5274BD2B-F122-45B3-9C73-50B1402C8CD2}"/>
    <cellStyle name="SAPBEXresItemX 4 3 2 3" xfId="32947" xr:uid="{E560349E-AA0C-4B44-BDD7-F4E2C4F4A2D6}"/>
    <cellStyle name="SAPBEXresItemX 4 3 3" xfId="9564" xr:uid="{3AC1C3B1-3470-4F23-931A-6A362C7FF733}"/>
    <cellStyle name="SAPBEXresItemX 4 3 3 2" xfId="21019" xr:uid="{8F04B91D-3ED5-425C-98D7-7035397AB2A9}"/>
    <cellStyle name="SAPBEXresItemX 4 3 3 3" xfId="33104" xr:uid="{A3AA2841-081A-4C6E-AE6E-8502B70A53F2}"/>
    <cellStyle name="SAPBEXresItemX 4 3 4" xfId="26152" xr:uid="{4A4F78C6-D1C0-47D4-872A-CF1ED99FAFCE}"/>
    <cellStyle name="SAPBEXresItemX 4 3 4 2" xfId="36795" xr:uid="{8FA7DCE1-EA7E-42F9-984D-C25AA29E4322}"/>
    <cellStyle name="SAPBEXresItemX 4 3 5" xfId="17917" xr:uid="{0DC2A37A-CBC6-42EA-A00B-E85739C08F5C}"/>
    <cellStyle name="SAPBEXresItemX 4 3 6" xfId="30348" xr:uid="{FF2E6780-B52A-4D2B-9E3B-BBDD15CFB05F}"/>
    <cellStyle name="SAPBEXresItemX 4 3 7" xfId="36824" xr:uid="{0DE16E5E-9658-49A3-8D69-FD0035DF7C79}"/>
    <cellStyle name="SAPBEXresItemX 4 3 8" xfId="29125" xr:uid="{5D4C6B62-6C50-41E2-A437-E95B96A3AF08}"/>
    <cellStyle name="SAPBEXresItemX 4 4" xfId="5118" xr:uid="{5A3095D6-F943-4306-94E5-1B449D481DB9}"/>
    <cellStyle name="SAPBEXresItemX 4 4 2" xfId="16902" xr:uid="{0F0867D7-074D-4A73-884C-328FF6895E72}"/>
    <cellStyle name="SAPBEXresItemX 4 4 3" xfId="29550" xr:uid="{8A614E77-7AFF-4D70-A988-6B6AE4F50719}"/>
    <cellStyle name="SAPBEXresItemX 4 5" xfId="8583" xr:uid="{0D08EA04-C328-41C5-9119-73BCB4C435E7}"/>
    <cellStyle name="SAPBEXresItemX 4 5 2" xfId="20038" xr:uid="{4F9CA732-843A-41BD-BF18-D0D24C695316}"/>
    <cellStyle name="SAPBEXresItemX 4 5 3" xfId="32123" xr:uid="{D501870C-D587-40D7-9CCE-9773CBCEFD2A}"/>
    <cellStyle name="SAPBEXresItemX 4 6" xfId="9677" xr:uid="{4A1302FE-D39E-4756-8F10-FD56E2E130A3}"/>
    <cellStyle name="SAPBEXresItemX 4 6 2" xfId="21132" xr:uid="{87F88DC5-3436-4747-8711-A2CE4A240E4B}"/>
    <cellStyle name="SAPBEXresItemX 4 6 3" xfId="33217" xr:uid="{BA133D74-C53B-472C-81DF-2EAA637AE3D5}"/>
    <cellStyle name="SAPBEXresItemX 4 7" xfId="25177" xr:uid="{8503A6F4-94C7-4678-A2BE-B4AA7F33B4A3}"/>
    <cellStyle name="SAPBEXresItemX 4 7 2" xfId="36089" xr:uid="{90286041-5A90-49FF-99DE-522AFD5C66DC}"/>
    <cellStyle name="SAPBEXresItemX 4 8" xfId="15018" xr:uid="{946F934D-2280-4763-8539-16FD2D9A0D5B}"/>
    <cellStyle name="SAPBEXresItemX 4 9" xfId="28466" xr:uid="{F249F37E-A024-4EA9-9A32-BAC0493D43CB}"/>
    <cellStyle name="SAPBEXresItemX 5" xfId="3142" xr:uid="{D1C9F4E5-746A-44B8-8DB1-BB202C82C078}"/>
    <cellStyle name="SAPBEXresItemX 5 10" xfId="34876" xr:uid="{F880DE40-2449-43B0-A203-146912D87B09}"/>
    <cellStyle name="SAPBEXresItemX 5 2" xfId="7806" xr:uid="{06995D67-1794-41E5-814F-58D6AF1294E0}"/>
    <cellStyle name="SAPBEXresItemX 5 2 2" xfId="11020" xr:uid="{620068CF-29B8-4258-904B-B8A0584A0B73}"/>
    <cellStyle name="SAPBEXresItemX 5 2 2 2" xfId="22475" xr:uid="{4454B91E-59DB-4DFF-A0B4-D12007EA15B4}"/>
    <cellStyle name="SAPBEXresItemX 5 2 2 3" xfId="34559" xr:uid="{0677EEF2-87C2-49EE-B893-9A2B77A8664D}"/>
    <cellStyle name="SAPBEXresItemX 5 2 3" xfId="12581" xr:uid="{7990B04E-33BA-49C1-A7B4-680C96A72C83}"/>
    <cellStyle name="SAPBEXresItemX 5 2 3 2" xfId="24036" xr:uid="{D74D3DD4-37A2-4178-B3EB-55019A7BC6DA}"/>
    <cellStyle name="SAPBEXresItemX 5 2 3 3" xfId="35489" xr:uid="{36BD18AB-E29D-4451-A99C-1F8775AE8259}"/>
    <cellStyle name="SAPBEXresItemX 5 2 4" xfId="27513" xr:uid="{3BC36F9E-48BA-4CAE-9ECA-1FBDEEA086CB}"/>
    <cellStyle name="SAPBEXresItemX 5 2 4 2" xfId="37748" xr:uid="{5FA9D1AA-BB23-48DE-8E6D-B59E08DF828C}"/>
    <cellStyle name="SAPBEXresItemX 5 2 5" xfId="19317" xr:uid="{EB30F2A3-C57A-4BD3-808C-826EFABD5616}"/>
    <cellStyle name="SAPBEXresItemX 5 2 6" xfId="31431" xr:uid="{1BA5D753-A1A1-4921-A41B-6E9327EF40DC}"/>
    <cellStyle name="SAPBEXresItemX 5 2 7" xfId="19473" xr:uid="{85E630CB-7F86-4EE2-980D-DA212C162809}"/>
    <cellStyle name="SAPBEXresItemX 5 3" xfId="6375" xr:uid="{8F81936F-5714-4E08-A0DF-DC5004B04FD0}"/>
    <cellStyle name="SAPBEXresItemX 5 3 2" xfId="9543" xr:uid="{97BF69E6-0181-4055-B911-33271E16C11F}"/>
    <cellStyle name="SAPBEXresItemX 5 3 2 2" xfId="20998" xr:uid="{0BC679AC-5187-445E-AE94-F8E6EA1EE298}"/>
    <cellStyle name="SAPBEXresItemX 5 3 2 3" xfId="33083" xr:uid="{B683E15E-DCE2-4B5D-B9C3-9C7D5D97AEA0}"/>
    <cellStyle name="SAPBEXresItemX 5 3 3" xfId="4170" xr:uid="{CC570459-F85C-4AAE-820E-2CC3D3C4237B}"/>
    <cellStyle name="SAPBEXresItemX 5 3 3 2" xfId="15955" xr:uid="{E082D3EB-6A71-4E0C-BE35-91EA887073AD}"/>
    <cellStyle name="SAPBEXresItemX 5 3 3 3" xfId="29000" xr:uid="{A6D25DF7-81C4-4AFD-9427-B1FEF85C592C}"/>
    <cellStyle name="SAPBEXresItemX 5 3 4" xfId="26327" xr:uid="{D3B81625-9B59-4162-8567-ABE2B18808E3}"/>
    <cellStyle name="SAPBEXresItemX 5 3 4 2" xfId="36907" xr:uid="{C23694E4-F9D1-403C-BE8E-614A3D4F815A}"/>
    <cellStyle name="SAPBEXresItemX 5 3 5" xfId="18092" xr:uid="{DFA465E8-9366-46FF-8319-25AA2D1187FE}"/>
    <cellStyle name="SAPBEXresItemX 5 3 6" xfId="30464" xr:uid="{248FC090-DA31-4131-8835-CDFE16E63057}"/>
    <cellStyle name="SAPBEXresItemX 5 3 7" xfId="13913" xr:uid="{31B80B6B-DA2D-4B62-9769-D0152A30FA80}"/>
    <cellStyle name="SAPBEXresItemX 5 3 8" xfId="13761" xr:uid="{BB62351F-FF7F-4403-AA5F-D93F2FDD7CAC}"/>
    <cellStyle name="SAPBEXresItemX 5 4" xfId="5035" xr:uid="{CA1F869D-D7B6-46B4-8B66-95B57AC5B914}"/>
    <cellStyle name="SAPBEXresItemX 5 4 2" xfId="16819" xr:uid="{7F1FBDEF-D67D-4BC2-8AFD-FAF6386EFC04}"/>
    <cellStyle name="SAPBEXresItemX 5 4 3" xfId="29467" xr:uid="{501ADC38-AE07-4AFE-B7B8-296D68B1D2E4}"/>
    <cellStyle name="SAPBEXresItemX 5 5" xfId="8500" xr:uid="{C23B423D-6AFC-49C8-B984-AB4D9EC0A5CC}"/>
    <cellStyle name="SAPBEXresItemX 5 5 2" xfId="19955" xr:uid="{2D7322FA-94E0-4854-9C65-10A21A0C0E47}"/>
    <cellStyle name="SAPBEXresItemX 5 5 3" xfId="32040" xr:uid="{8A594917-FA50-45D5-ABFA-10457FF75044}"/>
    <cellStyle name="SAPBEXresItemX 5 6" xfId="9715" xr:uid="{FF96B404-F67D-4EDC-B394-F75DDBB8C793}"/>
    <cellStyle name="SAPBEXresItemX 5 6 2" xfId="21170" xr:uid="{E05F5273-79A5-4759-9347-4E33C1CC5E66}"/>
    <cellStyle name="SAPBEXresItemX 5 6 3" xfId="33255" xr:uid="{CC1475DC-F720-423D-BCA6-F36BA01F725C}"/>
    <cellStyle name="SAPBEXresItemX 5 7" xfId="25094" xr:uid="{59E37F86-A67C-49CD-95B2-222CE4AF2844}"/>
    <cellStyle name="SAPBEXresItemX 5 7 2" xfId="36006" xr:uid="{5B5D5EE9-36FA-4A57-9D95-EAB2A2BC1E2C}"/>
    <cellStyle name="SAPBEXresItemX 5 8" xfId="14935" xr:uid="{93B7C449-1510-4957-AFC6-73A33ED7C248}"/>
    <cellStyle name="SAPBEXresItemX 5 9" xfId="28383" xr:uid="{EF5DB86D-0DCD-43D3-8230-272174BBCA07}"/>
    <cellStyle name="SAPBEXresItemX 6" xfId="6114" xr:uid="{E6475ED8-6557-4BAD-851D-9A4A34EC399E}"/>
    <cellStyle name="SAPBEXresItemX 6 2" xfId="7545" xr:uid="{103F2C87-7038-4A47-A072-14C9884BDCEC}"/>
    <cellStyle name="SAPBEXresItemX 6 2 2" xfId="10856" xr:uid="{C154A45A-E8AE-4A02-BADF-745EDAA719E2}"/>
    <cellStyle name="SAPBEXresItemX 6 2 2 2" xfId="22311" xr:uid="{377EA040-6071-4092-B08F-A2B9064409BA}"/>
    <cellStyle name="SAPBEXresItemX 6 2 2 3" xfId="34395" xr:uid="{48776E22-8179-4EA2-98AF-ED50112BF03C}"/>
    <cellStyle name="SAPBEXresItemX 6 2 3" xfId="12329" xr:uid="{29E4A89B-1BA2-4FF4-9776-2F9348286245}"/>
    <cellStyle name="SAPBEXresItemX 6 2 3 2" xfId="23784" xr:uid="{5ED9B905-07BE-46E3-9AA5-06ADFB510621}"/>
    <cellStyle name="SAPBEXresItemX 6 2 3 3" xfId="35299" xr:uid="{B6440FDC-6228-4D60-9B57-BACDA9A9969F}"/>
    <cellStyle name="SAPBEXresItemX 6 2 4" xfId="27261" xr:uid="{22435C85-B8CA-48B7-A957-03FD726CCF75}"/>
    <cellStyle name="SAPBEXresItemX 6 2 4 2" xfId="37560" xr:uid="{921CC46D-D005-4C25-8F42-EC6116DBBAD0}"/>
    <cellStyle name="SAPBEXresItemX 6 2 5" xfId="19063" xr:uid="{C54FB6D2-9AAF-4134-AC15-1826E1E6B955}"/>
    <cellStyle name="SAPBEXresItemX 6 2 6" xfId="31232" xr:uid="{559DA399-3890-4159-9EF1-178D5DA12C86}"/>
    <cellStyle name="SAPBEXresItemX 6 2 7" xfId="31336" xr:uid="{CE8566DD-DEE1-4F83-9849-9D9A658A4D4A}"/>
    <cellStyle name="SAPBEXresItemX 6 3" xfId="9330" xr:uid="{FEBAB720-A952-49E1-A7CF-4FAFD70D08D8}"/>
    <cellStyle name="SAPBEXresItemX 6 3 2" xfId="20785" xr:uid="{5461AD43-8F97-4E8C-B073-5900F03B45A2}"/>
    <cellStyle name="SAPBEXresItemX 6 3 3" xfId="32870" xr:uid="{43047E3C-E14B-4A30-BC0E-7260317271BA}"/>
    <cellStyle name="SAPBEXresItemX 6 4" xfId="9224" xr:uid="{DD9057E6-A340-4F88-AB46-9D35A7C7F3B0}"/>
    <cellStyle name="SAPBEXresItemX 6 4 2" xfId="20679" xr:uid="{0DFC52FE-6960-42BD-947E-50E4D7B1404F}"/>
    <cellStyle name="SAPBEXresItemX 6 4 3" xfId="32764" xr:uid="{AC2ADF60-1F6E-4FCB-AA91-AAC1298CE724}"/>
    <cellStyle name="SAPBEXresItemX 6 5" xfId="26075" xr:uid="{3D9926ED-0437-484F-AE2C-F4C2EA5D08F4}"/>
    <cellStyle name="SAPBEXresItemX 6 5 2" xfId="36718" xr:uid="{74408304-D40D-4AE6-93A0-4A5817CAE534}"/>
    <cellStyle name="SAPBEXresItemX 6 6" xfId="17836" xr:uid="{CF604832-30FA-4AD3-BE5F-AD55CC286DAF}"/>
    <cellStyle name="SAPBEXresItemX 6 7" xfId="30262" xr:uid="{70BBB275-4C99-4B95-8531-D3982DEC1040}"/>
    <cellStyle name="SAPBEXresItemX 6 8" xfId="28094" xr:uid="{A648556F-0DA7-48DC-AFC0-010A3E50FE17}"/>
    <cellStyle name="SAPBEXresItemX 7" xfId="6622" xr:uid="{F4CA5531-AAEB-4C61-9D3E-9CC0C8691B61}"/>
    <cellStyle name="SAPBEXresItemX 7 2" xfId="10411" xr:uid="{A7EDD8A3-11FC-4948-9CD3-3E5290ACE05D}"/>
    <cellStyle name="SAPBEXresItemX 7 2 2" xfId="21866" xr:uid="{600CBF8A-0D62-46DA-A5A8-14D9B303139C}"/>
    <cellStyle name="SAPBEXresItemX 7 2 3" xfId="33950" xr:uid="{3D681C93-BF1D-4CFB-9AF3-1445D1D0345E}"/>
    <cellStyle name="SAPBEXresItemX 7 3" xfId="11525" xr:uid="{B3E6C9B9-CF65-4C4B-851C-2B7D46034921}"/>
    <cellStyle name="SAPBEXresItemX 7 3 2" xfId="22980" xr:uid="{9990B27E-AE28-44DF-A31D-2683A274F6AB}"/>
    <cellStyle name="SAPBEXresItemX 7 3 3" xfId="34765" xr:uid="{437E6913-47E2-4B26-9081-1C8BCAB07C18}"/>
    <cellStyle name="SAPBEXresItemX 7 4" xfId="26389" xr:uid="{8E78EB82-4687-4DA3-B767-B95E959BC88A}"/>
    <cellStyle name="SAPBEXresItemX 7 4 2" xfId="36953" xr:uid="{E0909DC1-F640-47DF-BA3D-1C13ADE11904}"/>
    <cellStyle name="SAPBEXresItemX 7 5" xfId="18212" xr:uid="{075AA205-120B-48AD-83E6-38F180998963}"/>
    <cellStyle name="SAPBEXresItemX 7 6" xfId="30595" xr:uid="{47D090E6-4AC2-4B78-AF26-8CCD78101ABD}"/>
    <cellStyle name="SAPBEXresItemX 7 7" xfId="18114" xr:uid="{C6460DD6-6A81-4B88-B3D0-210590AC51A3}"/>
    <cellStyle name="SAPBEXresItemX 8" xfId="6998" xr:uid="{09FDFE8D-06DC-446F-BD7C-D2DB93D00D88}"/>
    <cellStyle name="SAPBEXresItemX 8 2" xfId="10505" xr:uid="{B862D4FF-0184-4FC9-96E1-A014A5442563}"/>
    <cellStyle name="SAPBEXresItemX 8 2 2" xfId="21960" xr:uid="{3F2FB81B-4655-4CD4-9EBB-0FB246AECC19}"/>
    <cellStyle name="SAPBEXresItemX 8 2 3" xfId="34044" xr:uid="{219C2F59-4581-4655-9B8D-0B04D411D683}"/>
    <cellStyle name="SAPBEXresItemX 8 3" xfId="11849" xr:uid="{EAB9649B-1549-4905-AA1F-1BEA11524759}"/>
    <cellStyle name="SAPBEXresItemX 8 3 2" xfId="23304" xr:uid="{778EF345-5221-47E0-8EDF-C82CC0E48F61}"/>
    <cellStyle name="SAPBEXresItemX 8 3 3" xfId="34956" xr:uid="{840FBB06-AB83-4B29-B3F1-224A9978B698}"/>
    <cellStyle name="SAPBEXresItemX 8 4" xfId="26714" xr:uid="{D1700D5A-858A-4233-A486-C2EC0EB82CBE}"/>
    <cellStyle name="SAPBEXresItemX 8 4 2" xfId="37153" xr:uid="{0729D584-D341-4FF9-B24A-94A8C6439488}"/>
    <cellStyle name="SAPBEXresItemX 8 5" xfId="18560" xr:uid="{2F2E9E13-3830-4B7F-90D6-E853CCAEE08C}"/>
    <cellStyle name="SAPBEXresItemX 8 6" xfId="30825" xr:uid="{21E7C5A5-62F8-44BA-8251-ACFF2CB2EFBE}"/>
    <cellStyle name="SAPBEXresItemX 8 7" xfId="27739" xr:uid="{D05C80BF-7336-4F6D-9D03-0BB79158667C}"/>
    <cellStyle name="SAPBEXresItemX 9" xfId="5549" xr:uid="{F1BF8544-5BA3-47B4-81C7-3F2E56844830}"/>
    <cellStyle name="SAPBEXresItemX 9 2" xfId="8878" xr:uid="{F68BDA1E-AA92-4AEC-AA2A-3279DB485C2C}"/>
    <cellStyle name="SAPBEXresItemX 9 2 2" xfId="20333" xr:uid="{995A9B03-DC74-4EE6-B64A-A014A5261813}"/>
    <cellStyle name="SAPBEXresItemX 9 2 3" xfId="32418" xr:uid="{C9DF8568-E190-4DE0-A28D-41346C3DFD74}"/>
    <cellStyle name="SAPBEXresItemX 9 3" xfId="8426" xr:uid="{0DA093C4-6D23-4D22-B01F-79E9E11323E6}"/>
    <cellStyle name="SAPBEXresItemX 9 3 2" xfId="19881" xr:uid="{F285407B-FD0E-4041-9CC5-72889827F6CC}"/>
    <cellStyle name="SAPBEXresItemX 9 3 3" xfId="31966" xr:uid="{65EF75D7-418B-4EE1-AA65-A767EF9BBA3E}"/>
    <cellStyle name="SAPBEXresItemX 9 4" xfId="25608" xr:uid="{0575EA50-ABA2-4818-B335-0336BD2F183F}"/>
    <cellStyle name="SAPBEXresItemX 9 4 2" xfId="36393" xr:uid="{6DEDB5CE-5426-4B39-AB47-2E51B18DCCA4}"/>
    <cellStyle name="SAPBEXresItemX 9 5" xfId="17333" xr:uid="{620168DD-3CDB-438A-954B-661D3CAE0FF1}"/>
    <cellStyle name="SAPBEXresItemX 9 6" xfId="29849" xr:uid="{CDE5FD78-59CD-42A9-9263-0F7A37564AAC}"/>
    <cellStyle name="SAPBEXresItemX 9 7" xfId="35687" xr:uid="{E1350C2C-88CF-4C2E-8705-CDB82CDA7E8C}"/>
    <cellStyle name="SAPBEXresItemX 9 8" xfId="30488" xr:uid="{6009C0F6-A399-44AE-A2C7-E6D9A3DCD427}"/>
    <cellStyle name="SAPBEXstdData" xfId="2349" xr:uid="{0187989E-3EA9-45AC-A2F5-37A9E7099CA2}"/>
    <cellStyle name="SAPBEXstdData 10" xfId="4031" xr:uid="{49F649D9-BC9D-4194-8277-8B662D2166DC}"/>
    <cellStyle name="SAPBEXstdData 10 2" xfId="15817" xr:uid="{5706792A-F42A-4584-81CC-2FE8A992A8B1}"/>
    <cellStyle name="SAPBEXstdData 10 3" xfId="28862" xr:uid="{03AE6663-6696-45A7-B907-D22F1894192E}"/>
    <cellStyle name="SAPBEXstdData 11" xfId="24351" xr:uid="{8FF148CB-44F8-4C26-BB8A-7BE32BD0A375}"/>
    <cellStyle name="SAPBEXstdData 11 2" xfId="35656" xr:uid="{87A874F1-5215-4F9C-A109-8B759B494341}"/>
    <cellStyle name="SAPBEXstdData 12" xfId="14169" xr:uid="{09460DB1-31C5-4BD4-832D-B8BDD6F85900}"/>
    <cellStyle name="SAPBEXstdData 13" xfId="28040" xr:uid="{1D350E8A-DCA1-4694-BFFD-6D95A183B145}"/>
    <cellStyle name="SAPBEXstdData 2" xfId="2896" xr:uid="{FFF77FC2-69B2-43D7-9864-F7136FD21D2A}"/>
    <cellStyle name="SAPBEXstdData 2 10" xfId="18695" xr:uid="{C5223E72-5D39-4D04-A58A-3DC1A75A0D03}"/>
    <cellStyle name="SAPBEXstdData 2 2" xfId="7257" xr:uid="{5E271E78-B4F8-4FE5-80D4-9F58A5711219}"/>
    <cellStyle name="SAPBEXstdData 2 2 2" xfId="9933" xr:uid="{0A350719-57F1-4075-8890-7F3773C6A989}"/>
    <cellStyle name="SAPBEXstdData 2 2 2 2" xfId="21388" xr:uid="{95284C87-B49C-4101-958B-645B53B34946}"/>
    <cellStyle name="SAPBEXstdData 2 2 2 3" xfId="33473" xr:uid="{EFFFCDB0-FAC3-40BF-BD75-8D7E9B3286C2}"/>
    <cellStyle name="SAPBEXstdData 2 2 3" xfId="10660" xr:uid="{8E74B9A9-4223-48FA-9252-DFF3902FBA5E}"/>
    <cellStyle name="SAPBEXstdData 2 2 3 2" xfId="22115" xr:uid="{3665E818-68E8-44BA-92F7-55CA3ED16D59}"/>
    <cellStyle name="SAPBEXstdData 2 2 3 3" xfId="34199" xr:uid="{2D122296-0CDF-4BFB-8192-8D790ED5A167}"/>
    <cellStyle name="SAPBEXstdData 2 2 4" xfId="12054" xr:uid="{12BE7CFA-B1D7-4EA0-AB7F-E16865F871AA}"/>
    <cellStyle name="SAPBEXstdData 2 2 4 2" xfId="23509" xr:uid="{CEADDF22-8D22-4C74-9CEE-9CAC7534FBBB}"/>
    <cellStyle name="SAPBEXstdData 2 2 4 3" xfId="35095" xr:uid="{D6302FB0-F752-4E55-BFDF-21FECEA6A271}"/>
    <cellStyle name="SAPBEXstdData 2 2 5" xfId="26973" xr:uid="{EB54BC34-61B5-4D1E-A1B2-023DFC6D08BA}"/>
    <cellStyle name="SAPBEXstdData 2 2 5 2" xfId="37344" xr:uid="{E213406F-0567-43D8-BB10-314235869984}"/>
    <cellStyle name="SAPBEXstdData 2 2 6" xfId="18783" xr:uid="{E672095E-AC7D-4638-A705-7BDF4726EB5E}"/>
    <cellStyle name="SAPBEXstdData 2 2 7" xfId="31016" xr:uid="{A6C6825F-845D-407B-8F47-DCBD0ABA388E}"/>
    <cellStyle name="SAPBEXstdData 2 2 8" xfId="30500" xr:uid="{D87E98C0-41F7-46C4-B61D-F157AFCB9A20}"/>
    <cellStyle name="SAPBEXstdData 2 3" xfId="5824" xr:uid="{13E9182C-D168-48FA-9245-66F651C96135}"/>
    <cellStyle name="SAPBEXstdData 2 3 2" xfId="9086" xr:uid="{647406E2-C3FA-40BE-B440-3CF0F23052B2}"/>
    <cellStyle name="SAPBEXstdData 2 3 2 2" xfId="20541" xr:uid="{FE25316F-E73F-4662-B1A8-8EE658A2F79A}"/>
    <cellStyle name="SAPBEXstdData 2 3 2 3" xfId="32626" xr:uid="{4190AEDD-214E-490F-AA99-19791BC50746}"/>
    <cellStyle name="SAPBEXstdData 2 3 3" xfId="8083" xr:uid="{A0C4ED08-96DB-4B83-936C-F44C89890766}"/>
    <cellStyle name="SAPBEXstdData 2 3 3 2" xfId="19538" xr:uid="{BF4E7A00-D5D6-4C41-9A0A-D07F8C740D67}"/>
    <cellStyle name="SAPBEXstdData 2 3 3 3" xfId="31623" xr:uid="{CF762F40-6114-49F1-8615-21CB08056114}"/>
    <cellStyle name="SAPBEXstdData 2 3 4" xfId="25800" xr:uid="{6B9CA477-AD77-43CC-BFFC-457FFDAE0DC3}"/>
    <cellStyle name="SAPBEXstdData 2 3 4 2" xfId="36516" xr:uid="{78CDAF32-A363-4F99-BE0F-8DB66B18D817}"/>
    <cellStyle name="SAPBEXstdData 2 3 5" xfId="17558" xr:uid="{68DAC878-2C77-47DA-8B9F-5ED4E266814B}"/>
    <cellStyle name="SAPBEXstdData 2 3 6" xfId="30044" xr:uid="{5DBC5BE8-5DDF-4A5E-8A3B-7BCE5668C095}"/>
    <cellStyle name="SAPBEXstdData 2 3 7" xfId="35950" xr:uid="{8E3F227E-C7F6-4828-907A-6DDC820C1683}"/>
    <cellStyle name="SAPBEXstdData 2 3 8" xfId="29890" xr:uid="{DA97F3FB-210A-49F9-96BC-EAB0DDB01082}"/>
    <cellStyle name="SAPBEXstdData 2 4" xfId="4789" xr:uid="{A44B8998-63FE-4079-802D-0FED0E0046AD}"/>
    <cellStyle name="SAPBEXstdData 2 4 2" xfId="16573" xr:uid="{06806E40-B895-4237-BEEC-86B229A09F1B}"/>
    <cellStyle name="SAPBEXstdData 2 4 3" xfId="29280" xr:uid="{E4EFA02A-8173-42CA-AEEF-9A552C19FE04}"/>
    <cellStyle name="SAPBEXstdData 2 5" xfId="8293" xr:uid="{4B3164C3-7A5F-469A-A0B4-03A47B7102B9}"/>
    <cellStyle name="SAPBEXstdData 2 5 2" xfId="19748" xr:uid="{2DF32745-563B-4DD5-B504-BC7F999BBFD8}"/>
    <cellStyle name="SAPBEXstdData 2 5 3" xfId="31833" xr:uid="{AFE7746F-85B1-4A60-9911-1AA5638E7874}"/>
    <cellStyle name="SAPBEXstdData 2 6" xfId="8060" xr:uid="{998DFB32-DB21-4F6E-A4D9-EC6AB3D13A8F}"/>
    <cellStyle name="SAPBEXstdData 2 6 2" xfId="19515" xr:uid="{9F11A8ED-6138-49AE-8CFE-92463223CFED}"/>
    <cellStyle name="SAPBEXstdData 2 6 3" xfId="31600" xr:uid="{66162292-DBFC-45D2-BA3B-968D24A06517}"/>
    <cellStyle name="SAPBEXstdData 2 7" xfId="24848" xr:uid="{A6E328AD-86CE-4948-B1B0-305835AD1E7E}"/>
    <cellStyle name="SAPBEXstdData 2 7 2" xfId="35818" xr:uid="{5328BA8C-1B74-47BE-84AB-FAAC3FF7BFE9}"/>
    <cellStyle name="SAPBEXstdData 2 8" xfId="14689" xr:uid="{C96F0818-08B8-4F4A-BFC2-C17403B40C15}"/>
    <cellStyle name="SAPBEXstdData 2 9" xfId="28202" xr:uid="{A401A632-81BE-4763-B079-59AB1631C202}"/>
    <cellStyle name="SAPBEXstdData 3" xfId="2867" xr:uid="{E6085080-DB07-4E58-8641-59F14FAA08E3}"/>
    <cellStyle name="SAPBEXstdData 3 10" xfId="18383" xr:uid="{05FF8483-103F-4D65-A3A2-95812BF6CB5B}"/>
    <cellStyle name="SAPBEXstdData 3 2" xfId="7366" xr:uid="{7F3CFFF9-A1FD-4362-836C-3F03DED6A9F9}"/>
    <cellStyle name="SAPBEXstdData 3 2 2" xfId="9993" xr:uid="{FD9CA921-F78B-4BF3-AF17-C25F611A0D5E}"/>
    <cellStyle name="SAPBEXstdData 3 2 2 2" xfId="21448" xr:uid="{C9B77EFC-49F5-4705-9788-6C682EB982A3}"/>
    <cellStyle name="SAPBEXstdData 3 2 2 3" xfId="33532" xr:uid="{218DB902-33B6-4E28-B867-E197B53D5814}"/>
    <cellStyle name="SAPBEXstdData 3 2 3" xfId="10766" xr:uid="{9245343C-0CAD-4EE4-AB65-B71704F7D190}"/>
    <cellStyle name="SAPBEXstdData 3 2 3 2" xfId="22221" xr:uid="{996FEEAD-A918-4AD2-B908-125B5CB039F0}"/>
    <cellStyle name="SAPBEXstdData 3 2 3 3" xfId="34305" xr:uid="{D5F90615-051B-4D0B-B887-1B1DA212EBD7}"/>
    <cellStyle name="SAPBEXstdData 3 2 4" xfId="12150" xr:uid="{1E67BFF9-3940-4795-8138-D0C0DED91273}"/>
    <cellStyle name="SAPBEXstdData 3 2 4 2" xfId="23605" xr:uid="{FEB20507-C9A2-40A6-BBB4-D1561EE7E844}"/>
    <cellStyle name="SAPBEXstdData 3 2 4 3" xfId="35189" xr:uid="{6B22845F-75B6-472F-90EB-E1468ADC6F2A}"/>
    <cellStyle name="SAPBEXstdData 3 2 5" xfId="27082" xr:uid="{084CFD08-8DDB-4E24-8842-77F6DAE62635}"/>
    <cellStyle name="SAPBEXstdData 3 2 5 2" xfId="37451" xr:uid="{E5497EA8-7B1F-40FE-90DD-A62167C60E81}"/>
    <cellStyle name="SAPBEXstdData 3 2 6" xfId="18884" xr:uid="{4B452F16-6519-4F5B-9835-FF7AAFC004B6}"/>
    <cellStyle name="SAPBEXstdData 3 2 7" xfId="31123" xr:uid="{47593F95-8EFC-4835-A540-C49D11D9388E}"/>
    <cellStyle name="SAPBEXstdData 3 2 8" xfId="18219" xr:uid="{A415F590-2AB8-4D7D-8BFC-78616A0B894A}"/>
    <cellStyle name="SAPBEXstdData 3 3" xfId="5934" xr:uid="{1AAF2CCB-5D1A-43F6-99FF-A9DB460682E3}"/>
    <cellStyle name="SAPBEXstdData 3 3 2" xfId="9194" xr:uid="{B3DDB473-25A7-4229-8BBF-B521D7ED538F}"/>
    <cellStyle name="SAPBEXstdData 3 3 2 2" xfId="20649" xr:uid="{E07B30DF-947F-499F-97A3-4DD6F06FB6A8}"/>
    <cellStyle name="SAPBEXstdData 3 3 2 3" xfId="32734" xr:uid="{BA43FD44-CE5B-44A2-865F-84E2CBD46910}"/>
    <cellStyle name="SAPBEXstdData 3 3 3" xfId="10024" xr:uid="{7FE12710-DD73-4640-8BF9-1219F4BEAEB8}"/>
    <cellStyle name="SAPBEXstdData 3 3 3 2" xfId="21479" xr:uid="{B9C64810-EAA1-4989-9B0E-BCFA267A859B}"/>
    <cellStyle name="SAPBEXstdData 3 3 3 3" xfId="33563" xr:uid="{B9286A8B-8ED4-4692-8A3E-226B96CDA6A8}"/>
    <cellStyle name="SAPBEXstdData 3 3 4" xfId="25896" xr:uid="{C6A603F4-0442-4AF4-8A61-12F24730D281}"/>
    <cellStyle name="SAPBEXstdData 3 3 4 2" xfId="36611" xr:uid="{A41EAA81-E26A-465A-81FF-C2984C79D9C0}"/>
    <cellStyle name="SAPBEXstdData 3 3 5" xfId="17657" xr:uid="{B528C728-EFF7-459C-A485-4683A3F91779}"/>
    <cellStyle name="SAPBEXstdData 3 3 6" xfId="30152" xr:uid="{476700B4-E9FC-4ACE-B4BA-27374E605991}"/>
    <cellStyle name="SAPBEXstdData 3 3 7" xfId="30870" xr:uid="{E69530D3-D36F-40D4-BC5F-EDE8CA20095A}"/>
    <cellStyle name="SAPBEXstdData 3 3 8" xfId="28527" xr:uid="{BF3832E3-AB0A-46B1-B590-BC666EB31868}"/>
    <cellStyle name="SAPBEXstdData 3 4" xfId="4760" xr:uid="{7085DEF2-DC00-4AEB-B68D-49DFE9B835E6}"/>
    <cellStyle name="SAPBEXstdData 3 4 2" xfId="16544" xr:uid="{44E8A579-B9F1-4589-BB54-260FFF715BF8}"/>
    <cellStyle name="SAPBEXstdData 3 4 3" xfId="29251" xr:uid="{FCAA2159-DD96-46DC-87EB-DD3ADBA475D0}"/>
    <cellStyle name="SAPBEXstdData 3 5" xfId="8265" xr:uid="{4B6C6347-8044-4573-9D5B-C1D842DC05E5}"/>
    <cellStyle name="SAPBEXstdData 3 5 2" xfId="19720" xr:uid="{8A09F970-2D5C-4E83-A3C4-8E1C66F23712}"/>
    <cellStyle name="SAPBEXstdData 3 5 3" xfId="31805" xr:uid="{4995E75F-0750-4DCE-B281-170CF7F9D396}"/>
    <cellStyle name="SAPBEXstdData 3 6" xfId="8893" xr:uid="{5C97BDF9-9738-44AE-AC40-A85BEFD85FEC}"/>
    <cellStyle name="SAPBEXstdData 3 6 2" xfId="20348" xr:uid="{0C297763-6CC6-4B03-AB57-DD5E5934DF53}"/>
    <cellStyle name="SAPBEXstdData 3 6 3" xfId="32433" xr:uid="{07B478B8-4B8D-424A-B44F-63AE586ED7EE}"/>
    <cellStyle name="SAPBEXstdData 3 7" xfId="24819" xr:uid="{64148B75-0A14-45F0-ACC9-FB993D4ED61C}"/>
    <cellStyle name="SAPBEXstdData 3 7 2" xfId="35789" xr:uid="{09AA06D8-7028-451B-8275-729DF231A546}"/>
    <cellStyle name="SAPBEXstdData 3 8" xfId="14660" xr:uid="{9C758920-91ED-46E4-865D-19A5168EA131}"/>
    <cellStyle name="SAPBEXstdData 3 9" xfId="28173" xr:uid="{D1417047-9545-4B40-BDC9-8139C2C7B869}"/>
    <cellStyle name="SAPBEXstdData 4" xfId="2959" xr:uid="{3350189D-77F2-4F1B-B85D-297E50F79FD1}"/>
    <cellStyle name="SAPBEXstdData 4 10" xfId="31331" xr:uid="{CD9F2977-A516-45BE-B5C4-B61E4A627D2C}"/>
    <cellStyle name="SAPBEXstdData 4 2" xfId="7632" xr:uid="{B27B4D7A-16D3-40D7-B405-17EF1C4C73CA}"/>
    <cellStyle name="SAPBEXstdData 4 2 2" xfId="10114" xr:uid="{1FC9CC5B-A1CA-4C9F-9020-CD19533D9345}"/>
    <cellStyle name="SAPBEXstdData 4 2 2 2" xfId="21569" xr:uid="{FC43B498-5DD0-4BAF-A587-545C5208595C}"/>
    <cellStyle name="SAPBEXstdData 4 2 2 3" xfId="33653" xr:uid="{37B53DDC-6056-4663-A749-107D173FD2CB}"/>
    <cellStyle name="SAPBEXstdData 4 2 3" xfId="10934" xr:uid="{93B46F3A-6706-4854-8112-AFE13D5B8B09}"/>
    <cellStyle name="SAPBEXstdData 4 2 3 2" xfId="22389" xr:uid="{909BFDF8-1359-4699-8E69-4CBF98078F8B}"/>
    <cellStyle name="SAPBEXstdData 4 2 3 3" xfId="34473" xr:uid="{F6F0EC77-3730-4CC9-916A-059FA99088D8}"/>
    <cellStyle name="SAPBEXstdData 4 2 4" xfId="12407" xr:uid="{2A9D42A2-CA37-4087-9371-21AA5F8D8570}"/>
    <cellStyle name="SAPBEXstdData 4 2 4 2" xfId="23862" xr:uid="{E2D1FDCC-48DD-4823-9E78-56A8C580F7EF}"/>
    <cellStyle name="SAPBEXstdData 4 2 4 3" xfId="35377" xr:uid="{B33C4D73-8079-48D4-BAAE-3F1BF49A5D24}"/>
    <cellStyle name="SAPBEXstdData 4 2 5" xfId="27339" xr:uid="{F1576430-22E8-46D0-8A14-9FD4F910A647}"/>
    <cellStyle name="SAPBEXstdData 4 2 5 2" xfId="37638" xr:uid="{A547BEC5-EEB2-4CB4-9D9A-FDBF4B415D3D}"/>
    <cellStyle name="SAPBEXstdData 4 2 6" xfId="19143" xr:uid="{2496E9B0-DB64-4778-AABC-ECB086EC2E58}"/>
    <cellStyle name="SAPBEXstdData 4 2 7" xfId="31319" xr:uid="{40C0FA14-5EBB-48F9-A6F4-B0CCBDC1D8EE}"/>
    <cellStyle name="SAPBEXstdData 4 2 8" xfId="35669" xr:uid="{41EB249D-0E0A-4D09-BDFA-122C649DDA45}"/>
    <cellStyle name="SAPBEXstdData 4 3" xfId="6201" xr:uid="{E0F9DD5D-A795-483B-8DC3-D0F575170D5A}"/>
    <cellStyle name="SAPBEXstdData 4 3 2" xfId="9408" xr:uid="{357F5878-5443-471A-A0E2-F9F4D1E0142C}"/>
    <cellStyle name="SAPBEXstdData 4 3 2 2" xfId="20863" xr:uid="{9973D9E9-47B2-4A5F-8073-E672E5F7A82C}"/>
    <cellStyle name="SAPBEXstdData 4 3 2 3" xfId="32948" xr:uid="{E6F7F275-6646-4BCE-A596-7C7ADF5D508E}"/>
    <cellStyle name="SAPBEXstdData 4 3 3" xfId="10206" xr:uid="{A529C63F-965E-4E11-ACF3-65CF63739856}"/>
    <cellStyle name="SAPBEXstdData 4 3 3 2" xfId="21661" xr:uid="{C8B316E4-EECA-46DA-8AA5-D4ED7152051A}"/>
    <cellStyle name="SAPBEXstdData 4 3 3 3" xfId="33745" xr:uid="{C5A815BC-FC1C-4F8F-A046-0706B2859A21}"/>
    <cellStyle name="SAPBEXstdData 4 3 4" xfId="26153" xr:uid="{09B9A696-5F1F-4E81-B117-39CA10F3CF72}"/>
    <cellStyle name="SAPBEXstdData 4 3 4 2" xfId="36796" xr:uid="{78F5D12F-975B-46DF-85E1-1C46DBE9F02B}"/>
    <cellStyle name="SAPBEXstdData 4 3 5" xfId="17918" xr:uid="{0C20D984-32D0-437C-B208-1938C99BCE83}"/>
    <cellStyle name="SAPBEXstdData 4 3 6" xfId="30349" xr:uid="{2F513242-1DE3-45A1-83BB-43058FD48CD6}"/>
    <cellStyle name="SAPBEXstdData 4 3 7" xfId="30380" xr:uid="{78D2289F-B670-491F-A3D4-D56EF10A8D11}"/>
    <cellStyle name="SAPBEXstdData 4 3 8" xfId="29209" xr:uid="{1CFC9B8F-7760-42D9-BD8D-090BDAEED11D}"/>
    <cellStyle name="SAPBEXstdData 4 4" xfId="4852" xr:uid="{1742D575-9C5B-45A5-9398-99038273E554}"/>
    <cellStyle name="SAPBEXstdData 4 4 2" xfId="16636" xr:uid="{E0A77B28-4435-43C3-9CFB-081231518000}"/>
    <cellStyle name="SAPBEXstdData 4 4 3" xfId="29343" xr:uid="{A981921B-23EC-408C-BE19-F65BA1BAE537}"/>
    <cellStyle name="SAPBEXstdData 4 5" xfId="8356" xr:uid="{E5A3B363-D574-40CD-8EFF-89D3FEBC4465}"/>
    <cellStyle name="SAPBEXstdData 4 5 2" xfId="19811" xr:uid="{4A7B4006-6ACC-4582-8C87-B7384E40B059}"/>
    <cellStyle name="SAPBEXstdData 4 5 3" xfId="31896" xr:uid="{0CE4C917-4D93-442C-A998-9A36F9B70972}"/>
    <cellStyle name="SAPBEXstdData 4 6" xfId="10214" xr:uid="{864B64D3-8781-40AB-8F81-A2AEB5E42B19}"/>
    <cellStyle name="SAPBEXstdData 4 6 2" xfId="21669" xr:uid="{F559346A-1F8E-4044-A3A3-EB897622CC0C}"/>
    <cellStyle name="SAPBEXstdData 4 6 3" xfId="33753" xr:uid="{38779C4D-F6DB-4392-BB7B-817E9A76B5B3}"/>
    <cellStyle name="SAPBEXstdData 4 7" xfId="24911" xr:uid="{564CAEFD-FBEE-409E-9765-201EBEEFA16A}"/>
    <cellStyle name="SAPBEXstdData 4 7 2" xfId="35881" xr:uid="{15828169-3FDE-412F-B65D-D75FD27460DE}"/>
    <cellStyle name="SAPBEXstdData 4 8" xfId="14752" xr:uid="{2586FFA4-21B5-40E6-A3D1-0B3BB3A198F8}"/>
    <cellStyle name="SAPBEXstdData 4 9" xfId="28265" xr:uid="{B91CA87D-DA3E-42A5-A951-313565E4DE4B}"/>
    <cellStyle name="SAPBEXstdData 5" xfId="3386" xr:uid="{5B7D4073-0724-443F-B725-0C8A09C158A7}"/>
    <cellStyle name="SAPBEXstdData 5 10" xfId="14276" xr:uid="{43ECB055-1AB7-459F-A4D0-4E063FB1132E}"/>
    <cellStyle name="SAPBEXstdData 5 2" xfId="7807" xr:uid="{6564E602-E16B-4280-8CB1-F97D11829B62}"/>
    <cellStyle name="SAPBEXstdData 5 2 2" xfId="10198" xr:uid="{EA7BC0B4-BBF6-4F35-BC49-820471867056}"/>
    <cellStyle name="SAPBEXstdData 5 2 2 2" xfId="21653" xr:uid="{04650214-F500-4E7A-8882-D8023E705A45}"/>
    <cellStyle name="SAPBEXstdData 5 2 2 3" xfId="33737" xr:uid="{A0AFF848-5063-49D7-869D-26510D2CC4FD}"/>
    <cellStyle name="SAPBEXstdData 5 2 3" xfId="11021" xr:uid="{C834B780-CCA3-443B-A44C-822CD5F204A1}"/>
    <cellStyle name="SAPBEXstdData 5 2 3 2" xfId="22476" xr:uid="{A74CE5B9-4271-41CD-A988-88264708A3EF}"/>
    <cellStyle name="SAPBEXstdData 5 2 3 3" xfId="34560" xr:uid="{6E558699-0A2C-4A1B-B64F-C0746378F93C}"/>
    <cellStyle name="SAPBEXstdData 5 2 4" xfId="12582" xr:uid="{0246FFC6-0662-4787-8E8B-D7FA424AE066}"/>
    <cellStyle name="SAPBEXstdData 5 2 4 2" xfId="24037" xr:uid="{447443DE-2BAB-48E1-A12E-CED2EA569139}"/>
    <cellStyle name="SAPBEXstdData 5 2 4 3" xfId="35490" xr:uid="{47313B40-7F6D-4751-9452-59B3F70BE4DD}"/>
    <cellStyle name="SAPBEXstdData 5 2 5" xfId="27514" xr:uid="{E24E2910-6A38-4FD8-BC8D-4E408B5E3B57}"/>
    <cellStyle name="SAPBEXstdData 5 2 5 2" xfId="37749" xr:uid="{BF63E52A-3FA1-4D59-A5F9-7A055C2DC9EA}"/>
    <cellStyle name="SAPBEXstdData 5 2 6" xfId="19318" xr:uid="{928FC85B-A9FD-43F9-ADA7-08E1DEEE485F}"/>
    <cellStyle name="SAPBEXstdData 5 2 7" xfId="31432" xr:uid="{72D262FC-70F4-486D-A53E-3785CC67F60A}"/>
    <cellStyle name="SAPBEXstdData 5 2 8" xfId="22558" xr:uid="{7B83E5A9-DBF9-4696-8A51-7684D3308587}"/>
    <cellStyle name="SAPBEXstdData 5 3" xfId="6376" xr:uid="{0467D4E8-C9E4-448F-B105-A16156D8BA93}"/>
    <cellStyle name="SAPBEXstdData 5 3 2" xfId="9544" xr:uid="{E42F0DD6-DF9B-47F9-9E28-28F58426AEBC}"/>
    <cellStyle name="SAPBEXstdData 5 3 2 2" xfId="20999" xr:uid="{521F2D46-3BA4-4927-820F-E015F1E03055}"/>
    <cellStyle name="SAPBEXstdData 5 3 2 3" xfId="33084" xr:uid="{AA0E4540-B604-4F2D-A820-7E0CA0B59CEE}"/>
    <cellStyle name="SAPBEXstdData 5 3 3" xfId="4171" xr:uid="{F6F92B73-CCDD-43F5-B3CE-0EF9E5D52DDD}"/>
    <cellStyle name="SAPBEXstdData 5 3 3 2" xfId="15956" xr:uid="{B0014100-8675-4638-BF5F-02EA97240E7A}"/>
    <cellStyle name="SAPBEXstdData 5 3 3 3" xfId="29001" xr:uid="{3A789950-DF57-4827-9F70-9B73C8A89546}"/>
    <cellStyle name="SAPBEXstdData 5 3 4" xfId="26328" xr:uid="{B063D6CE-3752-46BF-95DE-847064535ACF}"/>
    <cellStyle name="SAPBEXstdData 5 3 4 2" xfId="36908" xr:uid="{D569633F-338B-4E9C-8317-2B85563C4514}"/>
    <cellStyle name="SAPBEXstdData 5 3 5" xfId="18093" xr:uid="{87A24B1D-9A16-4DC9-A683-61BBA1E87B39}"/>
    <cellStyle name="SAPBEXstdData 5 3 6" xfId="30465" xr:uid="{D1FAAC94-4FE0-451B-A64B-7E2523B3D6F0}"/>
    <cellStyle name="SAPBEXstdData 5 3 7" xfId="36242" xr:uid="{951B72EF-93A3-4F51-A723-7B248D6C96A0}"/>
    <cellStyle name="SAPBEXstdData 5 3 8" xfId="27774" xr:uid="{C32BDF3F-4AE6-4E5C-911A-0D0F258F3BFF}"/>
    <cellStyle name="SAPBEXstdData 5 4" xfId="5276" xr:uid="{117FD9D8-AD45-4E6D-9A65-65CFDE7D5A3C}"/>
    <cellStyle name="SAPBEXstdData 5 4 2" xfId="17060" xr:uid="{EDE75330-256E-47C3-8E0E-1F6A448481AE}"/>
    <cellStyle name="SAPBEXstdData 5 4 3" xfId="29643" xr:uid="{70794505-0D60-4E0A-B585-CEFB368BB5DA}"/>
    <cellStyle name="SAPBEXstdData 5 5" xfId="8703" xr:uid="{B65115CD-2D44-4BF8-8E19-A88EA74D2A6D}"/>
    <cellStyle name="SAPBEXstdData 5 5 2" xfId="20158" xr:uid="{6C2E4061-9A9A-4221-956B-BDA1E5017340}"/>
    <cellStyle name="SAPBEXstdData 5 5 3" xfId="32243" xr:uid="{3A46ADB3-8D8B-4C50-BF24-738FBF26C1C1}"/>
    <cellStyle name="SAPBEXstdData 5 6" xfId="8647" xr:uid="{03DA45DD-16B9-4774-B2A9-7780C233F557}"/>
    <cellStyle name="SAPBEXstdData 5 6 2" xfId="20102" xr:uid="{51431C44-3E12-446E-9A30-04A0483A1A18}"/>
    <cellStyle name="SAPBEXstdData 5 6 3" xfId="32187" xr:uid="{00C14CDB-F13C-48A6-B841-52B85CA52E0E}"/>
    <cellStyle name="SAPBEXstdData 5 7" xfId="25335" xr:uid="{381B68A9-FDB5-463C-A1D4-EF91B22E3A95}"/>
    <cellStyle name="SAPBEXstdData 5 7 2" xfId="36181" xr:uid="{FBDC7492-7CFC-43BC-AB96-42AABABD6AC8}"/>
    <cellStyle name="SAPBEXstdData 5 8" xfId="15177" xr:uid="{8B3880B2-6927-456F-8BEB-5072EB1159EA}"/>
    <cellStyle name="SAPBEXstdData 5 9" xfId="28560" xr:uid="{822D93AD-AF02-4CE2-8AF9-154A5EA0AB51}"/>
    <cellStyle name="SAPBEXstdData 6" xfId="6623" xr:uid="{63A3DF81-4652-4F1F-A3DB-E6FC04A47996}"/>
    <cellStyle name="SAPBEXstdData 6 2" xfId="10412" xr:uid="{1BDAF41C-00CA-4E01-8281-01C63BBFED23}"/>
    <cellStyle name="SAPBEXstdData 6 2 2" xfId="21867" xr:uid="{DBEBB142-37CA-4804-BBE7-162D13B30597}"/>
    <cellStyle name="SAPBEXstdData 6 2 3" xfId="33951" xr:uid="{E965E80E-27AE-4563-A3CD-6C60F4B11BD1}"/>
    <cellStyle name="SAPBEXstdData 6 3" xfId="11526" xr:uid="{A37D48E4-BE74-4C74-95A0-EBEA8DE5725A}"/>
    <cellStyle name="SAPBEXstdData 6 3 2" xfId="22981" xr:uid="{E62DCEEE-B942-4A6D-AD33-0FE803B62ADD}"/>
    <cellStyle name="SAPBEXstdData 6 3 3" xfId="34766" xr:uid="{5EA6E6F6-BDE2-41A1-A68C-3802EA540C71}"/>
    <cellStyle name="SAPBEXstdData 6 4" xfId="26390" xr:uid="{E4B91F5B-782A-4372-9E49-F9B0EBA186B0}"/>
    <cellStyle name="SAPBEXstdData 6 4 2" xfId="36954" xr:uid="{E27F0A74-A497-4375-A4D4-A455C9B4EFC7}"/>
    <cellStyle name="SAPBEXstdData 6 5" xfId="18213" xr:uid="{2CCFB5CD-1489-444C-9ABA-947D77084022}"/>
    <cellStyle name="SAPBEXstdData 6 6" xfId="30596" xr:uid="{137EDC15-DF0A-45BB-AF9F-12960A268521}"/>
    <cellStyle name="SAPBEXstdData 6 7" xfId="27782" xr:uid="{429614FC-1569-497C-A509-64B2CE11A7AE}"/>
    <cellStyle name="SAPBEXstdData 7" xfId="6999" xr:uid="{8E895FA1-F2D5-448B-9073-F82A851031B9}"/>
    <cellStyle name="SAPBEXstdData 7 2" xfId="9780" xr:uid="{55B5E91C-8026-4A4C-9CA1-EC20EED64D92}"/>
    <cellStyle name="SAPBEXstdData 7 2 2" xfId="21235" xr:uid="{648D946E-85A6-46DE-B2CB-274681272418}"/>
    <cellStyle name="SAPBEXstdData 7 2 3" xfId="33320" xr:uid="{2FDF2DBE-2FE3-4B3F-9887-55E38DF1CD83}"/>
    <cellStyle name="SAPBEXstdData 7 3" xfId="10506" xr:uid="{765FA2D9-33B9-4713-99B9-1DC7B055C503}"/>
    <cellStyle name="SAPBEXstdData 7 3 2" xfId="21961" xr:uid="{2B55140D-FB4A-4D67-A82E-EDA959C8E620}"/>
    <cellStyle name="SAPBEXstdData 7 3 3" xfId="34045" xr:uid="{2A778E95-D42F-4305-A598-80110DE1F53A}"/>
    <cellStyle name="SAPBEXstdData 7 4" xfId="11850" xr:uid="{71127302-00CF-4266-A19A-5DE8DC014018}"/>
    <cellStyle name="SAPBEXstdData 7 4 2" xfId="23305" xr:uid="{C5BB54A1-5782-45A1-831F-E382B40517C8}"/>
    <cellStyle name="SAPBEXstdData 7 4 3" xfId="34957" xr:uid="{695E3A52-1B1B-4E8E-8D0E-BB622B636BB7}"/>
    <cellStyle name="SAPBEXstdData 7 5" xfId="26715" xr:uid="{23B5192F-3E79-4A66-A478-EE80B0929837}"/>
    <cellStyle name="SAPBEXstdData 7 5 2" xfId="37154" xr:uid="{D8444E7A-1020-4173-8E15-D1C45D01A346}"/>
    <cellStyle name="SAPBEXstdData 7 6" xfId="18561" xr:uid="{E1A3F301-6CF3-485E-A62D-B5DBC6695AC3}"/>
    <cellStyle name="SAPBEXstdData 7 7" xfId="30826" xr:uid="{2E7269E3-02A0-4D01-9D52-75DA1571224E}"/>
    <cellStyle name="SAPBEXstdData 7 8" xfId="30191" xr:uid="{F5C07D65-08F6-4A0F-B8B2-2C2869CDA416}"/>
    <cellStyle name="SAPBEXstdData 8" xfId="5550" xr:uid="{A0B40ADC-ED17-4862-813F-43CEEEF6AE05}"/>
    <cellStyle name="SAPBEXstdData 8 2" xfId="8879" xr:uid="{BD7428B5-3E8F-4309-8725-F47927157E1B}"/>
    <cellStyle name="SAPBEXstdData 8 2 2" xfId="20334" xr:uid="{9417DF52-9462-4221-A7C4-E24A757038EE}"/>
    <cellStyle name="SAPBEXstdData 8 2 3" xfId="32419" xr:uid="{941981E1-4A93-4CA4-92C3-E20DBF900077}"/>
    <cellStyle name="SAPBEXstdData 8 3" xfId="9667" xr:uid="{20A876F6-0672-494B-9BA7-9B2806A73D04}"/>
    <cellStyle name="SAPBEXstdData 8 3 2" xfId="21122" xr:uid="{FB61F77F-A1C4-4B0E-A58B-5C0B1B04F4DE}"/>
    <cellStyle name="SAPBEXstdData 8 3 3" xfId="33207" xr:uid="{7D2D3106-3E36-4589-916A-3D118A527BAD}"/>
    <cellStyle name="SAPBEXstdData 8 4" xfId="25609" xr:uid="{641F8974-553F-486C-AE07-47885E570B38}"/>
    <cellStyle name="SAPBEXstdData 8 4 2" xfId="36394" xr:uid="{31963CA5-69CD-404E-9F4F-38921820D1F7}"/>
    <cellStyle name="SAPBEXstdData 8 5" xfId="17334" xr:uid="{9A6E6ABE-638E-40F9-9D3E-2AFC4F93CA91}"/>
    <cellStyle name="SAPBEXstdData 8 6" xfId="29850" xr:uid="{1B27F6AE-1EEC-4FC4-A9B9-F10F896B342E}"/>
    <cellStyle name="SAPBEXstdData 8 7" xfId="34691" xr:uid="{54FD6C14-C663-4B6C-9816-4DB4C6B00648}"/>
    <cellStyle name="SAPBEXstdData 8 8" xfId="35701" xr:uid="{544C86F4-8674-48FD-9512-29B1E9E82777}"/>
    <cellStyle name="SAPBEXstdData 9" xfId="4273" xr:uid="{2CA5FC8A-623B-484C-91BE-5B1F49047518}"/>
    <cellStyle name="SAPBEXstdData 9 2" xfId="16058" xr:uid="{36624BE2-27A0-4167-9C62-F4E35D77D1FD}"/>
    <cellStyle name="SAPBEXstdData 9 3" xfId="29103" xr:uid="{6D7B6206-FF71-4A7C-9BCC-FF03F5871367}"/>
    <cellStyle name="SAPBEXstdDataEmph" xfId="2350" xr:uid="{EA742DF3-2C23-4655-9452-D3ABDBA52FE1}"/>
    <cellStyle name="SAPBEXstdDataEmph 10" xfId="4032" xr:uid="{1D472303-C764-49FD-BBEF-C26690BDC0E3}"/>
    <cellStyle name="SAPBEXstdDataEmph 10 2" xfId="15818" xr:uid="{97ECAC3C-A9F8-42D7-9A2E-B2A5A5416606}"/>
    <cellStyle name="SAPBEXstdDataEmph 10 3" xfId="28863" xr:uid="{24065530-F939-4C4A-85D6-98A85DD80731}"/>
    <cellStyle name="SAPBEXstdDataEmph 11" xfId="24352" xr:uid="{1E5263BE-8ACE-4D87-9E77-772C383DEBA1}"/>
    <cellStyle name="SAPBEXstdDataEmph 11 2" xfId="35657" xr:uid="{7B2C942A-6809-48B2-A846-84A284E84DB7}"/>
    <cellStyle name="SAPBEXstdDataEmph 12" xfId="14170" xr:uid="{6575DF00-F613-48CD-AC5A-D53CEAFCF5F9}"/>
    <cellStyle name="SAPBEXstdDataEmph 13" xfId="28041" xr:uid="{89DA26B8-20B5-473D-920F-DABC4371707B}"/>
    <cellStyle name="SAPBEXstdDataEmph 2" xfId="2895" xr:uid="{18AE2049-4881-4C82-9B6A-1166B65465D5}"/>
    <cellStyle name="SAPBEXstdDataEmph 2 10" xfId="30361" xr:uid="{F6C7FEBC-DA72-48CA-B4AC-A3A601A0AEDB}"/>
    <cellStyle name="SAPBEXstdDataEmph 2 2" xfId="7258" xr:uid="{1B8BE39E-47D4-4C18-ABB8-066FD57348DC}"/>
    <cellStyle name="SAPBEXstdDataEmph 2 2 2" xfId="9934" xr:uid="{68EC5ECF-DA81-4E69-B159-FE84442910CF}"/>
    <cellStyle name="SAPBEXstdDataEmph 2 2 2 2" xfId="21389" xr:uid="{7B380F53-B358-4797-BC4B-4938D4D7EA39}"/>
    <cellStyle name="SAPBEXstdDataEmph 2 2 2 3" xfId="33474" xr:uid="{F72A701F-8C3E-4D2D-A4D5-DC679BC8FDF4}"/>
    <cellStyle name="SAPBEXstdDataEmph 2 2 3" xfId="10661" xr:uid="{C8BEBBD8-1BCB-4019-AAFA-1A47A9BCC333}"/>
    <cellStyle name="SAPBEXstdDataEmph 2 2 3 2" xfId="22116" xr:uid="{0DF593E0-038D-419D-B536-9E56E919843E}"/>
    <cellStyle name="SAPBEXstdDataEmph 2 2 3 3" xfId="34200" xr:uid="{84334131-6845-45C3-82A1-CA89A4673757}"/>
    <cellStyle name="SAPBEXstdDataEmph 2 2 4" xfId="12055" xr:uid="{C989F5A3-869D-4B6C-945F-ED58525C3A7D}"/>
    <cellStyle name="SAPBEXstdDataEmph 2 2 4 2" xfId="23510" xr:uid="{D7D97F59-A59F-43B3-8029-149FE148A70D}"/>
    <cellStyle name="SAPBEXstdDataEmph 2 2 4 3" xfId="35096" xr:uid="{9F157172-B45B-47EA-9971-43AE6C331F74}"/>
    <cellStyle name="SAPBEXstdDataEmph 2 2 5" xfId="26974" xr:uid="{71F2602F-9773-4BD1-947D-651DE0C7EB7E}"/>
    <cellStyle name="SAPBEXstdDataEmph 2 2 5 2" xfId="37345" xr:uid="{89506AC7-4648-4987-B91D-7790443717BC}"/>
    <cellStyle name="SAPBEXstdDataEmph 2 2 6" xfId="18784" xr:uid="{9CCFCD46-D01B-4EBB-BE46-49B02423A14E}"/>
    <cellStyle name="SAPBEXstdDataEmph 2 2 7" xfId="31017" xr:uid="{EB0C43BF-26E2-4EF1-AB0A-AF879C1F8B0B}"/>
    <cellStyle name="SAPBEXstdDataEmph 2 2 8" xfId="13915" xr:uid="{8A4AE59B-A42E-4D99-BB75-A6A8A55B488E}"/>
    <cellStyle name="SAPBEXstdDataEmph 2 3" xfId="5825" xr:uid="{3C57806E-5918-4EE4-A167-0C1E006C0BA1}"/>
    <cellStyle name="SAPBEXstdDataEmph 2 3 2" xfId="9087" xr:uid="{E505B32B-7D2E-4C13-A1A2-AE5E00118C5B}"/>
    <cellStyle name="SAPBEXstdDataEmph 2 3 2 2" xfId="20542" xr:uid="{16389516-E946-4E48-A7AB-A5B85A0054B8}"/>
    <cellStyle name="SAPBEXstdDataEmph 2 3 2 3" xfId="32627" xr:uid="{534AEDC2-DE12-45A1-A229-07F037D2FC95}"/>
    <cellStyle name="SAPBEXstdDataEmph 2 3 3" xfId="9236" xr:uid="{82133047-8073-4ED4-83E6-1770069F1006}"/>
    <cellStyle name="SAPBEXstdDataEmph 2 3 3 2" xfId="20691" xr:uid="{CB9127CA-DACD-4EBE-B711-C5732171D9FC}"/>
    <cellStyle name="SAPBEXstdDataEmph 2 3 3 3" xfId="32776" xr:uid="{C6E54C9C-13B9-4845-BF94-2C9D66032CD0}"/>
    <cellStyle name="SAPBEXstdDataEmph 2 3 4" xfId="25801" xr:uid="{ADDDB4DD-50DA-4898-93D3-358CBE76B26F}"/>
    <cellStyle name="SAPBEXstdDataEmph 2 3 4 2" xfId="36517" xr:uid="{EA98092C-BDC6-4E58-8134-71B80E999D9A}"/>
    <cellStyle name="SAPBEXstdDataEmph 2 3 5" xfId="17559" xr:uid="{7463F5EA-2125-4702-85E4-A2188FD65E97}"/>
    <cellStyle name="SAPBEXstdDataEmph 2 3 6" xfId="30045" xr:uid="{23C418CD-6494-4D94-9370-25CC3942770C}"/>
    <cellStyle name="SAPBEXstdDataEmph 2 3 7" xfId="34738" xr:uid="{EA394295-C30D-4D9A-BE16-C824AA747E1E}"/>
    <cellStyle name="SAPBEXstdDataEmph 2 3 8" xfId="13618" xr:uid="{CA76ACAF-95A8-4864-8D4E-886D9543703B}"/>
    <cellStyle name="SAPBEXstdDataEmph 2 4" xfId="4788" xr:uid="{233A40F3-0D88-4616-AFE0-36AB62A99647}"/>
    <cellStyle name="SAPBEXstdDataEmph 2 4 2" xfId="16572" xr:uid="{60336268-85A8-437A-B316-632DAAF1474E}"/>
    <cellStyle name="SAPBEXstdDataEmph 2 4 3" xfId="29279" xr:uid="{3C42D776-D502-42B9-B0BD-8F92ABE92438}"/>
    <cellStyle name="SAPBEXstdDataEmph 2 5" xfId="8292" xr:uid="{2FDF3FC1-0216-4E8C-BD86-4CC7D748F604}"/>
    <cellStyle name="SAPBEXstdDataEmph 2 5 2" xfId="19747" xr:uid="{9981637F-9800-4E6D-B59F-247D8E4A1AC7}"/>
    <cellStyle name="SAPBEXstdDataEmph 2 5 3" xfId="31832" xr:uid="{089E84AB-2D02-41C5-B8F3-D41BBBBEF129}"/>
    <cellStyle name="SAPBEXstdDataEmph 2 6" xfId="8255" xr:uid="{C3D6D3B4-8903-454D-822B-6F80AD08E676}"/>
    <cellStyle name="SAPBEXstdDataEmph 2 6 2" xfId="19710" xr:uid="{E3E1AB2F-E100-47D8-94BB-BCA7363BD18F}"/>
    <cellStyle name="SAPBEXstdDataEmph 2 6 3" xfId="31795" xr:uid="{7A82B5AC-49FD-45EE-B89C-6CB3170B757A}"/>
    <cellStyle name="SAPBEXstdDataEmph 2 7" xfId="24847" xr:uid="{522D5F14-728F-4EBD-B271-D45242B85CBE}"/>
    <cellStyle name="SAPBEXstdDataEmph 2 7 2" xfId="35817" xr:uid="{06A1A435-9579-4F40-8460-4419B3759C0D}"/>
    <cellStyle name="SAPBEXstdDataEmph 2 8" xfId="14688" xr:uid="{C1B507DF-C4F3-4A44-9B7A-CAEBD0B7E71F}"/>
    <cellStyle name="SAPBEXstdDataEmph 2 9" xfId="28201" xr:uid="{14E6D511-B638-4E9B-9B88-1010E951FF60}"/>
    <cellStyle name="SAPBEXstdDataEmph 3" xfId="3200" xr:uid="{9CDC86CD-43F8-45D5-B4DF-7C09B082C324}"/>
    <cellStyle name="SAPBEXstdDataEmph 3 10" xfId="27808" xr:uid="{322682E1-1470-44EE-B963-ECC7B364D759}"/>
    <cellStyle name="SAPBEXstdDataEmph 3 2" xfId="7367" xr:uid="{78092B42-62A1-4EB1-A627-A3C0A77B6D49}"/>
    <cellStyle name="SAPBEXstdDataEmph 3 2 2" xfId="9994" xr:uid="{604605E7-7C97-409D-8333-6B4F63AD81B3}"/>
    <cellStyle name="SAPBEXstdDataEmph 3 2 2 2" xfId="21449" xr:uid="{22162D72-ABC8-4635-972A-63284678C1DD}"/>
    <cellStyle name="SAPBEXstdDataEmph 3 2 2 3" xfId="33533" xr:uid="{912FB8D1-B140-48F5-9928-A8BC3EEFA34A}"/>
    <cellStyle name="SAPBEXstdDataEmph 3 2 3" xfId="10767" xr:uid="{578FD844-7310-4529-BE38-0257C8109246}"/>
    <cellStyle name="SAPBEXstdDataEmph 3 2 3 2" xfId="22222" xr:uid="{E62BA6FD-90F4-4901-95F2-8B251287CC32}"/>
    <cellStyle name="SAPBEXstdDataEmph 3 2 3 3" xfId="34306" xr:uid="{251FAEEF-3A62-4A62-B404-9E3FE6C7C777}"/>
    <cellStyle name="SAPBEXstdDataEmph 3 2 4" xfId="12151" xr:uid="{9F39A44E-60EE-425C-894D-C0D61B6CC0C3}"/>
    <cellStyle name="SAPBEXstdDataEmph 3 2 4 2" xfId="23606" xr:uid="{5A005651-988C-4E7C-B1C5-E60638C491D2}"/>
    <cellStyle name="SAPBEXstdDataEmph 3 2 4 3" xfId="35190" xr:uid="{725A2AED-66F8-47ED-98D4-FAFE88E2C5A3}"/>
    <cellStyle name="SAPBEXstdDataEmph 3 2 5" xfId="27083" xr:uid="{03ABD06C-D38D-4265-B335-7BF223FB8F4C}"/>
    <cellStyle name="SAPBEXstdDataEmph 3 2 5 2" xfId="37452" xr:uid="{06B7CD91-1A8B-431A-9CD3-D2DB2BA31608}"/>
    <cellStyle name="SAPBEXstdDataEmph 3 2 6" xfId="18885" xr:uid="{9D31874A-6497-467F-90C9-D7B680538BAE}"/>
    <cellStyle name="SAPBEXstdDataEmph 3 2 7" xfId="31124" xr:uid="{2A8AB1E6-1FE9-4600-90EE-0BA262FC1F53}"/>
    <cellStyle name="SAPBEXstdDataEmph 3 2 8" xfId="14650" xr:uid="{1EAC578F-EC62-4880-9110-6CF8CF81EE2C}"/>
    <cellStyle name="SAPBEXstdDataEmph 3 3" xfId="5935" xr:uid="{857B7422-EFC6-4A53-BEB6-130D86C70C59}"/>
    <cellStyle name="SAPBEXstdDataEmph 3 3 2" xfId="9195" xr:uid="{04F62DF4-BDD9-49A1-9035-CC215B5161BC}"/>
    <cellStyle name="SAPBEXstdDataEmph 3 3 2 2" xfId="20650" xr:uid="{46446BA0-87CF-43D9-8004-54B1E93C0C35}"/>
    <cellStyle name="SAPBEXstdDataEmph 3 3 2 3" xfId="32735" xr:uid="{00A766D3-C560-45B6-B3A7-0378D0E89CB5}"/>
    <cellStyle name="SAPBEXstdDataEmph 3 3 3" xfId="8176" xr:uid="{840C53A5-B49F-4D89-AA4D-48F1D391988A}"/>
    <cellStyle name="SAPBEXstdDataEmph 3 3 3 2" xfId="19631" xr:uid="{2C390930-65D3-45E9-877B-B3E4B68DDAFD}"/>
    <cellStyle name="SAPBEXstdDataEmph 3 3 3 3" xfId="31716" xr:uid="{B3941BE6-504A-4BCB-BDDC-12374CDE388F}"/>
    <cellStyle name="SAPBEXstdDataEmph 3 3 4" xfId="25897" xr:uid="{1C180A84-2516-425C-B177-F4B99B1C6A6E}"/>
    <cellStyle name="SAPBEXstdDataEmph 3 3 4 2" xfId="36612" xr:uid="{535C459D-E0C3-4D01-A3AF-47DAE5279E14}"/>
    <cellStyle name="SAPBEXstdDataEmph 3 3 5" xfId="17658" xr:uid="{D71533D3-D622-42F4-BE31-DAF5515CD794}"/>
    <cellStyle name="SAPBEXstdDataEmph 3 3 6" xfId="30153" xr:uid="{CA9E79D8-AC51-4EED-8C6B-838523F379F1}"/>
    <cellStyle name="SAPBEXstdDataEmph 3 3 7" xfId="28123" xr:uid="{BF76B6D4-964D-4244-A5AF-EDEDE8A3F8B7}"/>
    <cellStyle name="SAPBEXstdDataEmph 3 3 8" xfId="35725" xr:uid="{09606000-E34C-4193-9A9E-C42F8C7A85A9}"/>
    <cellStyle name="SAPBEXstdDataEmph 3 4" xfId="5093" xr:uid="{3FBB33D6-677D-4D70-A733-A724FCB1FA1C}"/>
    <cellStyle name="SAPBEXstdDataEmph 3 4 2" xfId="16877" xr:uid="{18991435-4561-4EB0-9692-A6067CD37949}"/>
    <cellStyle name="SAPBEXstdDataEmph 3 4 3" xfId="29525" xr:uid="{279D9ACE-DB03-4693-BB8E-783653DF4B07}"/>
    <cellStyle name="SAPBEXstdDataEmph 3 5" xfId="8558" xr:uid="{137B0440-823E-4621-B86A-008AB217861D}"/>
    <cellStyle name="SAPBEXstdDataEmph 3 5 2" xfId="20013" xr:uid="{98CD18FF-0F4F-4CD1-AE91-A40A47865770}"/>
    <cellStyle name="SAPBEXstdDataEmph 3 5 3" xfId="32098" xr:uid="{87E1DB26-44E8-4F84-8B3A-04A373914570}"/>
    <cellStyle name="SAPBEXstdDataEmph 3 6" xfId="9457" xr:uid="{E1AF72D5-DF4A-4954-AA15-4FAAA6FD4638}"/>
    <cellStyle name="SAPBEXstdDataEmph 3 6 2" xfId="20912" xr:uid="{91D9F3B5-CECB-428D-9A43-F0BE0C319D77}"/>
    <cellStyle name="SAPBEXstdDataEmph 3 6 3" xfId="32997" xr:uid="{51D7B103-CFF1-41FB-A2F6-D383E553F24F}"/>
    <cellStyle name="SAPBEXstdDataEmph 3 7" xfId="25152" xr:uid="{724B833E-B113-4B59-A380-8F0E2913DB3E}"/>
    <cellStyle name="SAPBEXstdDataEmph 3 7 2" xfId="36064" xr:uid="{7424160D-8C32-4F75-A91F-4992723B62F8}"/>
    <cellStyle name="SAPBEXstdDataEmph 3 8" xfId="14993" xr:uid="{28F5DA47-B690-4AD6-9993-9C91B7644389}"/>
    <cellStyle name="SAPBEXstdDataEmph 3 9" xfId="28441" xr:uid="{87E4D1F6-46B9-4259-9137-A9ECA45A27F8}"/>
    <cellStyle name="SAPBEXstdDataEmph 4" xfId="2958" xr:uid="{2452605F-9AA7-4069-86C7-ADEC28CB0C50}"/>
    <cellStyle name="SAPBEXstdDataEmph 4 10" xfId="29883" xr:uid="{C79CD6F2-75A1-423D-AC83-0AD571277712}"/>
    <cellStyle name="SAPBEXstdDataEmph 4 2" xfId="7633" xr:uid="{389C675F-2118-4855-AE34-28D2DAB1EA73}"/>
    <cellStyle name="SAPBEXstdDataEmph 4 2 2" xfId="10115" xr:uid="{FD751351-D9CB-4C69-9D8A-2FA49E79D5C5}"/>
    <cellStyle name="SAPBEXstdDataEmph 4 2 2 2" xfId="21570" xr:uid="{0FA95071-671B-4DE0-91E2-37FC09D44E4E}"/>
    <cellStyle name="SAPBEXstdDataEmph 4 2 2 3" xfId="33654" xr:uid="{D1C6A477-13B3-46F7-B1A5-4ADB3425DD3F}"/>
    <cellStyle name="SAPBEXstdDataEmph 4 2 3" xfId="10935" xr:uid="{2DD42938-461A-4520-9F3C-6726B111E6EC}"/>
    <cellStyle name="SAPBEXstdDataEmph 4 2 3 2" xfId="22390" xr:uid="{2A1AB9B6-D452-4491-B5C1-1E316993D3B9}"/>
    <cellStyle name="SAPBEXstdDataEmph 4 2 3 3" xfId="34474" xr:uid="{9888486D-3761-4770-8F8D-948FDC63001C}"/>
    <cellStyle name="SAPBEXstdDataEmph 4 2 4" xfId="12408" xr:uid="{5B487DC6-2858-4AA9-88CA-00B873665F7D}"/>
    <cellStyle name="SAPBEXstdDataEmph 4 2 4 2" xfId="23863" xr:uid="{DBCD23D3-F605-42C1-B130-AE7832CD5D6F}"/>
    <cellStyle name="SAPBEXstdDataEmph 4 2 4 3" xfId="35378" xr:uid="{5D0A2879-D949-4E50-80A8-70B85B9D8B35}"/>
    <cellStyle name="SAPBEXstdDataEmph 4 2 5" xfId="27340" xr:uid="{5C2E5C3B-D960-49BE-A549-5239CD5EA717}"/>
    <cellStyle name="SAPBEXstdDataEmph 4 2 5 2" xfId="37639" xr:uid="{D258DA9E-772A-4D76-B72A-99688D94640F}"/>
    <cellStyle name="SAPBEXstdDataEmph 4 2 6" xfId="19144" xr:uid="{A9DD073E-FA0B-489A-B28C-0260AB1FCAD4}"/>
    <cellStyle name="SAPBEXstdDataEmph 4 2 7" xfId="31320" xr:uid="{951C3D82-DC43-457F-BD92-51E461F57D10}"/>
    <cellStyle name="SAPBEXstdDataEmph 4 2 8" xfId="34674" xr:uid="{AA78126B-487E-4C8C-B1D0-1F25BA3D9D91}"/>
    <cellStyle name="SAPBEXstdDataEmph 4 3" xfId="6202" xr:uid="{6BD65439-463F-46A7-BCDC-4B62EEE5C55E}"/>
    <cellStyle name="SAPBEXstdDataEmph 4 3 2" xfId="9409" xr:uid="{8A0E7922-7206-40D7-846A-2226C00D76EF}"/>
    <cellStyle name="SAPBEXstdDataEmph 4 3 2 2" xfId="20864" xr:uid="{71921C74-3B20-49E4-B87F-1F250AB56FEF}"/>
    <cellStyle name="SAPBEXstdDataEmph 4 3 2 3" xfId="32949" xr:uid="{EBC66F5A-1152-4084-9EE2-AB9447B6895C}"/>
    <cellStyle name="SAPBEXstdDataEmph 4 3 3" xfId="8067" xr:uid="{1F80B81F-7B0F-457B-A786-CE774A9D45A0}"/>
    <cellStyle name="SAPBEXstdDataEmph 4 3 3 2" xfId="19522" xr:uid="{04CF1F2B-DB65-4785-A695-BC1E0FE689D9}"/>
    <cellStyle name="SAPBEXstdDataEmph 4 3 3 3" xfId="31607" xr:uid="{F407DBFE-B2C2-4110-98BA-C1E3A4E9786C}"/>
    <cellStyle name="SAPBEXstdDataEmph 4 3 4" xfId="26154" xr:uid="{C6D36D90-0AE1-4FA0-9885-4576EAF47CE0}"/>
    <cellStyle name="SAPBEXstdDataEmph 4 3 4 2" xfId="36797" xr:uid="{EAFC9B5E-518D-430C-A385-4A8593F60758}"/>
    <cellStyle name="SAPBEXstdDataEmph 4 3 5" xfId="17919" xr:uid="{B9A57F38-F8D8-4130-86D3-41CB3DDCFC8C}"/>
    <cellStyle name="SAPBEXstdDataEmph 4 3 6" xfId="30350" xr:uid="{89DA059A-3FBF-4065-865E-D941EF4EBC0C}"/>
    <cellStyle name="SAPBEXstdDataEmph 4 3 7" xfId="37665" xr:uid="{13E0DEB2-FEE6-4318-9266-0F0966BDED85}"/>
    <cellStyle name="SAPBEXstdDataEmph 4 3 8" xfId="27724" xr:uid="{77C1816E-73F4-4EFF-9EF7-B5495A6624E3}"/>
    <cellStyle name="SAPBEXstdDataEmph 4 4" xfId="4851" xr:uid="{881B3D1F-5660-48F3-9A2F-9D0FC60B9713}"/>
    <cellStyle name="SAPBEXstdDataEmph 4 4 2" xfId="16635" xr:uid="{27DF93FD-17C2-4777-89F5-BCDB827708F1}"/>
    <cellStyle name="SAPBEXstdDataEmph 4 4 3" xfId="29342" xr:uid="{E4B99D72-8E70-479D-BA7B-B62D9FCF9E52}"/>
    <cellStyle name="SAPBEXstdDataEmph 4 5" xfId="8355" xr:uid="{61945D5A-D2B7-4EC1-96C6-CAC1B525A334}"/>
    <cellStyle name="SAPBEXstdDataEmph 4 5 2" xfId="19810" xr:uid="{90D99418-08ED-4814-9B43-2201829D9D04}"/>
    <cellStyle name="SAPBEXstdDataEmph 4 5 3" xfId="31895" xr:uid="{DB3C2273-E34E-4F00-B4F2-FD7CDEA8AE37}"/>
    <cellStyle name="SAPBEXstdDataEmph 4 6" xfId="9573" xr:uid="{355AEB6E-A0B2-4F8C-B408-379CC65556BC}"/>
    <cellStyle name="SAPBEXstdDataEmph 4 6 2" xfId="21028" xr:uid="{D00977CA-1F82-4242-AD40-587052D43FA0}"/>
    <cellStyle name="SAPBEXstdDataEmph 4 6 3" xfId="33113" xr:uid="{EA9F4C95-2B10-4544-B50D-026E8FE441A2}"/>
    <cellStyle name="SAPBEXstdDataEmph 4 7" xfId="24910" xr:uid="{C001014D-E41F-416D-9F30-60FA0FAB2A69}"/>
    <cellStyle name="SAPBEXstdDataEmph 4 7 2" xfId="35880" xr:uid="{D638A58C-17D6-43B7-ABAD-9552FAE091BB}"/>
    <cellStyle name="SAPBEXstdDataEmph 4 8" xfId="14751" xr:uid="{560A0513-BEFC-4388-9672-A354D935BEAB}"/>
    <cellStyle name="SAPBEXstdDataEmph 4 9" xfId="28264" xr:uid="{2D1C1493-5163-43B7-8D78-9A4FCAC5CE5B}"/>
    <cellStyle name="SAPBEXstdDataEmph 5" xfId="3143" xr:uid="{7417D76F-5250-4DD8-A0C0-CDC2013B7591}"/>
    <cellStyle name="SAPBEXstdDataEmph 5 10" xfId="35740" xr:uid="{F477D3F6-590D-42CE-82DC-DAC83E18A493}"/>
    <cellStyle name="SAPBEXstdDataEmph 5 2" xfId="7808" xr:uid="{8A995786-3AF3-4A0B-839E-F97AC0A236DA}"/>
    <cellStyle name="SAPBEXstdDataEmph 5 2 2" xfId="10199" xr:uid="{4936FBF6-821D-426F-B75E-972ECF1576CF}"/>
    <cellStyle name="SAPBEXstdDataEmph 5 2 2 2" xfId="21654" xr:uid="{72C8E991-7518-421D-9903-4A68868BDFE9}"/>
    <cellStyle name="SAPBEXstdDataEmph 5 2 2 3" xfId="33738" xr:uid="{95EFA852-35B2-4AB0-8E9D-FA9476E29E74}"/>
    <cellStyle name="SAPBEXstdDataEmph 5 2 3" xfId="11022" xr:uid="{2D3F6022-EB1E-48FB-B8B3-92816E7BFAEE}"/>
    <cellStyle name="SAPBEXstdDataEmph 5 2 3 2" xfId="22477" xr:uid="{D9905BB1-743F-4C92-975B-C3396CFC86DD}"/>
    <cellStyle name="SAPBEXstdDataEmph 5 2 3 3" xfId="34561" xr:uid="{BD44A3B8-2BBC-47A7-A9D9-F20C405102B4}"/>
    <cellStyle name="SAPBEXstdDataEmph 5 2 4" xfId="12583" xr:uid="{548D65C4-F482-4CED-ABDF-DDA376F28ED8}"/>
    <cellStyle name="SAPBEXstdDataEmph 5 2 4 2" xfId="24038" xr:uid="{86FD2AAA-0FCB-4067-90A7-A7162A6D1C2F}"/>
    <cellStyle name="SAPBEXstdDataEmph 5 2 4 3" xfId="35491" xr:uid="{8CE89307-F8CA-42E5-80F9-A93494D8CD17}"/>
    <cellStyle name="SAPBEXstdDataEmph 5 2 5" xfId="27515" xr:uid="{F34BC451-6B73-4A28-83B0-C0DBEB67B35B}"/>
    <cellStyle name="SAPBEXstdDataEmph 5 2 5 2" xfId="37750" xr:uid="{C6F313DD-DCDE-44F1-9D0A-54D603722678}"/>
    <cellStyle name="SAPBEXstdDataEmph 5 2 6" xfId="19319" xr:uid="{775733D6-BC8F-4CFF-B254-2A1FCFFD2874}"/>
    <cellStyle name="SAPBEXstdDataEmph 5 2 7" xfId="31433" xr:uid="{F8080716-4F3E-40BA-8EF0-BFD820394520}"/>
    <cellStyle name="SAPBEXstdDataEmph 5 2 8" xfId="19364" xr:uid="{4A2A0B18-232C-416B-B000-EBFABC6E39BA}"/>
    <cellStyle name="SAPBEXstdDataEmph 5 3" xfId="6377" xr:uid="{1098A426-8CAA-4365-9768-13F4A95C61BA}"/>
    <cellStyle name="SAPBEXstdDataEmph 5 3 2" xfId="9545" xr:uid="{D151F42B-ADB8-4DA7-91A3-3B6D383D3A0D}"/>
    <cellStyle name="SAPBEXstdDataEmph 5 3 2 2" xfId="21000" xr:uid="{4FD210DF-0CC8-4894-AFC9-4985ABE4581A}"/>
    <cellStyle name="SAPBEXstdDataEmph 5 3 2 3" xfId="33085" xr:uid="{465A33BB-C988-4DDF-89F4-7468E50AE9C8}"/>
    <cellStyle name="SAPBEXstdDataEmph 5 3 3" xfId="4172" xr:uid="{477B2981-6BDC-4F68-BDE5-B09491DC269A}"/>
    <cellStyle name="SAPBEXstdDataEmph 5 3 3 2" xfId="15957" xr:uid="{6EA051F0-00E9-4E94-BF3F-17BEA92DC4B2}"/>
    <cellStyle name="SAPBEXstdDataEmph 5 3 3 3" xfId="29002" xr:uid="{FA1DD2DA-F40F-4D67-A6E8-024D79EEA33C}"/>
    <cellStyle name="SAPBEXstdDataEmph 5 3 4" xfId="26329" xr:uid="{868259EE-6F73-41EF-A446-B474BE96CE3A}"/>
    <cellStyle name="SAPBEXstdDataEmph 5 3 4 2" xfId="36909" xr:uid="{27BAFAC9-3E2A-47A5-838B-D460556AC20C}"/>
    <cellStyle name="SAPBEXstdDataEmph 5 3 5" xfId="18094" xr:uid="{16A7EFD8-B0C1-4465-8F1F-76EDD92C4358}"/>
    <cellStyle name="SAPBEXstdDataEmph 5 3 6" xfId="30466" xr:uid="{890BF818-3EE8-4D2E-A66A-0F7BBAC47B47}"/>
    <cellStyle name="SAPBEXstdDataEmph 5 3 7" xfId="29703" xr:uid="{82ACB779-0D21-4F0C-97E1-D9CE8BBB37EE}"/>
    <cellStyle name="SAPBEXstdDataEmph 5 3 8" xfId="18172" xr:uid="{085D755B-416C-49FC-AB9F-6E5EE69933ED}"/>
    <cellStyle name="SAPBEXstdDataEmph 5 4" xfId="5036" xr:uid="{CEFBBE94-F7D9-484C-A293-5122105B3DDF}"/>
    <cellStyle name="SAPBEXstdDataEmph 5 4 2" xfId="16820" xr:uid="{292C19C2-BE74-4C08-91E8-A2F74F79127A}"/>
    <cellStyle name="SAPBEXstdDataEmph 5 4 3" xfId="29468" xr:uid="{D3F16B51-B994-4402-AF7A-CF7FE4236FA7}"/>
    <cellStyle name="SAPBEXstdDataEmph 5 5" xfId="8501" xr:uid="{3EA40444-A853-48E9-A1F6-C398E908D32E}"/>
    <cellStyle name="SAPBEXstdDataEmph 5 5 2" xfId="19956" xr:uid="{D38DEC6B-D7E8-4BDA-8E97-96D072231822}"/>
    <cellStyle name="SAPBEXstdDataEmph 5 5 3" xfId="32041" xr:uid="{173D2006-AC89-4213-9F24-7576B6D853DC}"/>
    <cellStyle name="SAPBEXstdDataEmph 5 6" xfId="10335" xr:uid="{F63B243B-A5A3-4D40-86C0-9174544F19E6}"/>
    <cellStyle name="SAPBEXstdDataEmph 5 6 2" xfId="21790" xr:uid="{33C144BF-594A-4B21-944E-E0314F4C1BBE}"/>
    <cellStyle name="SAPBEXstdDataEmph 5 6 3" xfId="33874" xr:uid="{8A045D88-0069-4EA3-8D8E-B554E9B7B2A3}"/>
    <cellStyle name="SAPBEXstdDataEmph 5 7" xfId="25095" xr:uid="{7FE671FC-3DA7-42FB-A9A1-463848F7B953}"/>
    <cellStyle name="SAPBEXstdDataEmph 5 7 2" xfId="36007" xr:uid="{E8735AA6-8C09-44B1-ADBD-49B7F7E5071C}"/>
    <cellStyle name="SAPBEXstdDataEmph 5 8" xfId="14936" xr:uid="{3CB9F135-13BA-4D6A-8610-8F835A544D7D}"/>
    <cellStyle name="SAPBEXstdDataEmph 5 9" xfId="28384" xr:uid="{07B51B31-7A99-4E87-9C25-2E305015C6B4}"/>
    <cellStyle name="SAPBEXstdDataEmph 6" xfId="6624" xr:uid="{163DC489-7474-4BA3-9079-DC877901DC4F}"/>
    <cellStyle name="SAPBEXstdDataEmph 6 2" xfId="10413" xr:uid="{AB276549-8344-475F-BBDE-22EC6D18D065}"/>
    <cellStyle name="SAPBEXstdDataEmph 6 2 2" xfId="21868" xr:uid="{4E325745-9E6D-435E-B326-95532675E979}"/>
    <cellStyle name="SAPBEXstdDataEmph 6 2 3" xfId="33952" xr:uid="{CF8AAE97-7BE1-4E39-9172-C9CF56951C6F}"/>
    <cellStyle name="SAPBEXstdDataEmph 6 3" xfId="11527" xr:uid="{800D1713-CDF9-4AB4-977E-931E943F743F}"/>
    <cellStyle name="SAPBEXstdDataEmph 6 3 2" xfId="22982" xr:uid="{62425247-B937-40EF-BE89-30C760748EB6}"/>
    <cellStyle name="SAPBEXstdDataEmph 6 3 3" xfId="34767" xr:uid="{82DE6E1E-8ADA-4FD9-9CA1-6BC594D00778}"/>
    <cellStyle name="SAPBEXstdDataEmph 6 4" xfId="26391" xr:uid="{EBB2BA5D-FF7C-4B5E-A4C6-B8E53F9F0905}"/>
    <cellStyle name="SAPBEXstdDataEmph 6 4 2" xfId="36955" xr:uid="{73B8A6E1-B4EA-46DA-B68E-E94EDCB74C58}"/>
    <cellStyle name="SAPBEXstdDataEmph 6 5" xfId="18214" xr:uid="{6DAC4C03-EE05-47BA-A6AA-693530DD03EB}"/>
    <cellStyle name="SAPBEXstdDataEmph 6 6" xfId="30597" xr:uid="{AE2C0D31-5895-4236-B761-8D1783B6C73D}"/>
    <cellStyle name="SAPBEXstdDataEmph 6 7" xfId="13977" xr:uid="{3821CC66-7C45-43B6-A13A-74A2826E6C66}"/>
    <cellStyle name="SAPBEXstdDataEmph 7" xfId="7000" xr:uid="{52D55E40-A1BD-4E7D-AECA-9583484551B9}"/>
    <cellStyle name="SAPBEXstdDataEmph 7 2" xfId="9781" xr:uid="{FDBF3408-FECD-41CC-B318-82E139006B12}"/>
    <cellStyle name="SAPBEXstdDataEmph 7 2 2" xfId="21236" xr:uid="{0C170105-4C8D-4CB3-98A5-1B4541BDB081}"/>
    <cellStyle name="SAPBEXstdDataEmph 7 2 3" xfId="33321" xr:uid="{EF9FAFE6-6A6E-42A0-8C90-97CCA43DCA84}"/>
    <cellStyle name="SAPBEXstdDataEmph 7 3" xfId="10507" xr:uid="{2608E745-414F-4B21-96F8-DF82B1ABE6AF}"/>
    <cellStyle name="SAPBEXstdDataEmph 7 3 2" xfId="21962" xr:uid="{330AAC47-A29D-4C78-AD0B-072EC0B6D9C8}"/>
    <cellStyle name="SAPBEXstdDataEmph 7 3 3" xfId="34046" xr:uid="{A4957A49-F86D-42E7-AF3A-21E058B3C23F}"/>
    <cellStyle name="SAPBEXstdDataEmph 7 4" xfId="11851" xr:uid="{AFEE1E28-4831-4BF2-A07B-E4A22274C670}"/>
    <cellStyle name="SAPBEXstdDataEmph 7 4 2" xfId="23306" xr:uid="{5FC6980E-F242-44F0-8FBE-9292062E9177}"/>
    <cellStyle name="SAPBEXstdDataEmph 7 4 3" xfId="34958" xr:uid="{62173399-32D7-453C-B8AD-CABEF9CEEFA1}"/>
    <cellStyle name="SAPBEXstdDataEmph 7 5" xfId="26716" xr:uid="{364B2821-73B8-4EDA-ADE7-DF3D4202BEAE}"/>
    <cellStyle name="SAPBEXstdDataEmph 7 5 2" xfId="37155" xr:uid="{22C48A4D-1B25-494C-AF5A-E42AFEBDE7CF}"/>
    <cellStyle name="SAPBEXstdDataEmph 7 6" xfId="18562" xr:uid="{CD2A8921-7AF0-4336-A0F5-55CC86933A20}"/>
    <cellStyle name="SAPBEXstdDataEmph 7 7" xfId="30827" xr:uid="{97716B32-1A9C-46A1-B058-67732E190B01}"/>
    <cellStyle name="SAPBEXstdDataEmph 7 8" xfId="35700" xr:uid="{DCDBECC1-25FB-432F-82C5-2938665ACC43}"/>
    <cellStyle name="SAPBEXstdDataEmph 8" xfId="5551" xr:uid="{42B851A2-E36B-4DB9-8A83-FBBA0AD5C392}"/>
    <cellStyle name="SAPBEXstdDataEmph 8 2" xfId="8880" xr:uid="{FC756A39-C740-4A57-9AD9-F24D85354FFB}"/>
    <cellStyle name="SAPBEXstdDataEmph 8 2 2" xfId="20335" xr:uid="{7DE20DAB-1DAF-4117-B26C-DEC0BD5A64D4}"/>
    <cellStyle name="SAPBEXstdDataEmph 8 2 3" xfId="32420" xr:uid="{B305E9DC-6EC0-4D47-AFA9-DBE4D72B53A8}"/>
    <cellStyle name="SAPBEXstdDataEmph 8 3" xfId="10306" xr:uid="{A02F9444-1CC3-42A2-A211-8D84794BBD99}"/>
    <cellStyle name="SAPBEXstdDataEmph 8 3 2" xfId="21761" xr:uid="{FCF64D36-5D59-46F8-8C62-7B3903D8705B}"/>
    <cellStyle name="SAPBEXstdDataEmph 8 3 3" xfId="33845" xr:uid="{A4839E42-1B9E-47A1-A294-2CB665D8537F}"/>
    <cellStyle name="SAPBEXstdDataEmph 8 4" xfId="25610" xr:uid="{E9488723-EBF9-4D71-AD2F-ED7D01160CA0}"/>
    <cellStyle name="SAPBEXstdDataEmph 8 4 2" xfId="36395" xr:uid="{2482BBB0-DFC7-4D76-AA33-7BC940E190B5}"/>
    <cellStyle name="SAPBEXstdDataEmph 8 5" xfId="17335" xr:uid="{50AAE4BF-2B74-4120-ADE6-6D0886CC08AA}"/>
    <cellStyle name="SAPBEXstdDataEmph 8 6" xfId="29851" xr:uid="{29358FEE-46C0-43E0-B76F-100B27F8230F}"/>
    <cellStyle name="SAPBEXstdDataEmph 8 7" xfId="29135" xr:uid="{38BF3418-2CD5-4A96-ABD4-44CE50E02E98}"/>
    <cellStyle name="SAPBEXstdDataEmph 8 8" xfId="13712" xr:uid="{F27E4891-756D-4127-A4FE-CBDE2280145F}"/>
    <cellStyle name="SAPBEXstdDataEmph 9" xfId="4274" xr:uid="{DEA70919-E386-40A2-A0C3-A852DD67E1E9}"/>
    <cellStyle name="SAPBEXstdDataEmph 9 2" xfId="16059" xr:uid="{0DD43415-FC4F-47B8-9ABE-456B2FC48EC7}"/>
    <cellStyle name="SAPBEXstdDataEmph 9 3" xfId="29104" xr:uid="{E0ADBC14-AE89-4809-A4DA-9B55FF9FC35A}"/>
    <cellStyle name="SAPBEXstdItem" xfId="2351" xr:uid="{8C97002E-210C-44C5-B541-A089568EE78F}"/>
    <cellStyle name="SAPBEXstdItem 10" xfId="4033" xr:uid="{E3B23493-FF0F-40E2-98F4-4BBABED334C5}"/>
    <cellStyle name="SAPBEXstdItem 10 2" xfId="15819" xr:uid="{1073950C-7E4D-446A-A31F-9DA13A754E17}"/>
    <cellStyle name="SAPBEXstdItem 10 3" xfId="28864" xr:uid="{02DF8734-C617-43F7-937F-531A259710D3}"/>
    <cellStyle name="SAPBEXstdItem 11" xfId="24353" xr:uid="{7F8286CB-94AD-4D7B-ADF8-6BEEA2ED2E5D}"/>
    <cellStyle name="SAPBEXstdItem 11 2" xfId="35658" xr:uid="{689C66D9-2C96-4F44-B5A5-E161A6AC0A90}"/>
    <cellStyle name="SAPBEXstdItem 12" xfId="14171" xr:uid="{74790E31-1CFA-419D-8605-71249B476707}"/>
    <cellStyle name="SAPBEXstdItem 13" xfId="28042" xr:uid="{BC327495-79BB-4373-A9AE-767B3E7CD93B}"/>
    <cellStyle name="SAPBEXstdItem 2" xfId="2894" xr:uid="{A7B1CF8A-B371-433E-B872-501C206FE1FE}"/>
    <cellStyle name="SAPBEXstdItem 2 10" xfId="28716" xr:uid="{48B79614-F6D3-4151-A92C-33A6B1C5F5AC}"/>
    <cellStyle name="SAPBEXstdItem 2 2" xfId="7259" xr:uid="{901AE978-9E6E-41F9-AD9E-94C758E3B071}"/>
    <cellStyle name="SAPBEXstdItem 2 2 2" xfId="9935" xr:uid="{0D556697-7690-4865-9FF9-1B7BE698F410}"/>
    <cellStyle name="SAPBEXstdItem 2 2 2 2" xfId="21390" xr:uid="{6A6673ED-B010-44E3-9E94-1A991EDC780C}"/>
    <cellStyle name="SAPBEXstdItem 2 2 2 3" xfId="33475" xr:uid="{7C27B089-719F-4D65-8E3F-E9B356CD815A}"/>
    <cellStyle name="SAPBEXstdItem 2 2 3" xfId="10662" xr:uid="{E8FD8BCB-E040-447A-B78F-8B4189A774E0}"/>
    <cellStyle name="SAPBEXstdItem 2 2 3 2" xfId="22117" xr:uid="{AFA71972-9775-471D-B56C-E37F32F25126}"/>
    <cellStyle name="SAPBEXstdItem 2 2 3 3" xfId="34201" xr:uid="{78B6FB96-4553-47A5-B500-D0FE86124C35}"/>
    <cellStyle name="SAPBEXstdItem 2 2 4" xfId="12056" xr:uid="{FB80447F-197A-47C6-98BC-66828B1874B4}"/>
    <cellStyle name="SAPBEXstdItem 2 2 4 2" xfId="23511" xr:uid="{20270DDF-366E-4472-8BC2-EA5691D17F06}"/>
    <cellStyle name="SAPBEXstdItem 2 2 4 3" xfId="35097" xr:uid="{9F44FD23-119D-439D-97E9-89A838EC2020}"/>
    <cellStyle name="SAPBEXstdItem 2 2 5" xfId="26975" xr:uid="{2CE80A21-5DE9-43FA-A006-E5EC8447EC8F}"/>
    <cellStyle name="SAPBEXstdItem 2 2 5 2" xfId="37346" xr:uid="{1C8FD7E7-B5A7-4FF7-B7C7-8FA7EC41B04C}"/>
    <cellStyle name="SAPBEXstdItem 2 2 6" xfId="18785" xr:uid="{C3C4CFC6-A27F-4D52-A586-9D2FB6C659FA}"/>
    <cellStyle name="SAPBEXstdItem 2 2 7" xfId="31018" xr:uid="{3FCDAD71-3F57-4997-91CF-E8D8862DD246}"/>
    <cellStyle name="SAPBEXstdItem 2 2 8" xfId="28520" xr:uid="{8CD93BD8-1FE0-4186-8B07-240D4440E4F0}"/>
    <cellStyle name="SAPBEXstdItem 2 3" xfId="5826" xr:uid="{F00D0771-E20A-4DFB-91F0-8F29FEBEBB0F}"/>
    <cellStyle name="SAPBEXstdItem 2 3 2" xfId="9088" xr:uid="{545AD029-6DCA-4539-8192-9915DC14E7CD}"/>
    <cellStyle name="SAPBEXstdItem 2 3 2 2" xfId="20543" xr:uid="{B65C0E72-8ACD-4EF4-BD39-A374EEDE1B1B}"/>
    <cellStyle name="SAPBEXstdItem 2 3 2 3" xfId="32628" xr:uid="{FC135083-596C-4EF3-9CF1-EBB5B423262E}"/>
    <cellStyle name="SAPBEXstdItem 2 3 3" xfId="10030" xr:uid="{54C0606F-DD38-4E8D-94BA-21C255A9B1AE}"/>
    <cellStyle name="SAPBEXstdItem 2 3 3 2" xfId="21485" xr:uid="{C39808F3-A9AD-433E-9613-8860DC08D61C}"/>
    <cellStyle name="SAPBEXstdItem 2 3 3 3" xfId="33569" xr:uid="{F9C08D80-3DB7-4BD1-8986-D78B78504652}"/>
    <cellStyle name="SAPBEXstdItem 2 3 4" xfId="25802" xr:uid="{FA001E03-DEEA-4BF2-A8B3-02BF0BB22B0D}"/>
    <cellStyle name="SAPBEXstdItem 2 3 4 2" xfId="36518" xr:uid="{30BB546E-5B44-4423-8627-4CE82C8B0C97}"/>
    <cellStyle name="SAPBEXstdItem 2 3 5" xfId="17560" xr:uid="{29DE12A9-25A2-4911-8C26-B44A52FD2AB7}"/>
    <cellStyle name="SAPBEXstdItem 2 3 6" xfId="30046" xr:uid="{DB395A49-6B87-47B1-846A-1D1A8E3976DE}"/>
    <cellStyle name="SAPBEXstdItem 2 3 7" xfId="29410" xr:uid="{BF54E8D9-2677-4736-A9EE-088EFBDEB9DA}"/>
    <cellStyle name="SAPBEXstdItem 2 3 8" xfId="19373" xr:uid="{65729BA5-F82F-4430-8B45-2C8BD86B9A3F}"/>
    <cellStyle name="SAPBEXstdItem 2 4" xfId="4787" xr:uid="{91730546-AB96-49D8-9906-C0EF87346E5F}"/>
    <cellStyle name="SAPBEXstdItem 2 4 2" xfId="16571" xr:uid="{3C6C53C1-E362-4A2B-98E4-723DAD1B6906}"/>
    <cellStyle name="SAPBEXstdItem 2 4 3" xfId="29278" xr:uid="{5D5CAAF7-4B2C-45DF-B17C-5CB62ABDEF4B}"/>
    <cellStyle name="SAPBEXstdItem 2 5" xfId="8291" xr:uid="{41FA98A6-11FA-4260-8C6A-A9EC4A28E604}"/>
    <cellStyle name="SAPBEXstdItem 2 5 2" xfId="19746" xr:uid="{7056308B-A844-4923-ADD7-899CCD6AB6F6}"/>
    <cellStyle name="SAPBEXstdItem 2 5 3" xfId="31831" xr:uid="{F2AAD3BC-C339-4B0C-AB4F-2CEA9621450F}"/>
    <cellStyle name="SAPBEXstdItem 2 6" xfId="10166" xr:uid="{15CEE92E-739D-42C5-BEBE-8EBC87CAFDBD}"/>
    <cellStyle name="SAPBEXstdItem 2 6 2" xfId="21621" xr:uid="{8614BE83-8DE4-4FC0-9A24-C2192667F102}"/>
    <cellStyle name="SAPBEXstdItem 2 6 3" xfId="33705" xr:uid="{FD13A77C-DA3E-4500-9B3D-310957104877}"/>
    <cellStyle name="SAPBEXstdItem 2 7" xfId="24846" xr:uid="{90A72A33-763F-4F09-91DA-DB551EC985FD}"/>
    <cellStyle name="SAPBEXstdItem 2 7 2" xfId="35816" xr:uid="{C7CF9662-7209-4307-B44A-8BA7BB710E9B}"/>
    <cellStyle name="SAPBEXstdItem 2 8" xfId="14687" xr:uid="{F4B9A38A-3EAF-45F4-8329-280674D2C8FC}"/>
    <cellStyle name="SAPBEXstdItem 2 9" xfId="28200" xr:uid="{D3F8BA2E-700B-4755-8FE5-0BFB96F2F349}"/>
    <cellStyle name="SAPBEXstdItem 3" xfId="3201" xr:uid="{5CF8870F-1478-4100-8BBE-4B0B99A12BC0}"/>
    <cellStyle name="SAPBEXstdItem 3 10" xfId="27809" xr:uid="{2FB0DEB7-61CD-4400-82E4-29F01B0957E8}"/>
    <cellStyle name="SAPBEXstdItem 3 2" xfId="7368" xr:uid="{DD7F4E2F-C9FD-4126-82F0-C7AA78581728}"/>
    <cellStyle name="SAPBEXstdItem 3 2 2" xfId="9995" xr:uid="{35D530A7-36DB-4B0F-998C-E5E668BD5E5F}"/>
    <cellStyle name="SAPBEXstdItem 3 2 2 2" xfId="21450" xr:uid="{9DED1832-076D-465C-90BA-8F95805C7824}"/>
    <cellStyle name="SAPBEXstdItem 3 2 2 3" xfId="33534" xr:uid="{634C7EAF-FD9E-48EC-A600-9411156837D3}"/>
    <cellStyle name="SAPBEXstdItem 3 2 3" xfId="10768" xr:uid="{B04F5DC5-95E7-4636-B972-F3047892CA0C}"/>
    <cellStyle name="SAPBEXstdItem 3 2 3 2" xfId="22223" xr:uid="{22DE8E90-5FE1-4DEB-B656-7A49B8DAF13F}"/>
    <cellStyle name="SAPBEXstdItem 3 2 3 3" xfId="34307" xr:uid="{51A0CFCF-CDA6-48EB-AB48-2BAA38E39B71}"/>
    <cellStyle name="SAPBEXstdItem 3 2 4" xfId="12152" xr:uid="{40A09A6E-A72C-4FC2-9613-4E8BF63FF890}"/>
    <cellStyle name="SAPBEXstdItem 3 2 4 2" xfId="23607" xr:uid="{A9BE56F5-10C6-4C48-A0B0-535A9C045E9C}"/>
    <cellStyle name="SAPBEXstdItem 3 2 4 3" xfId="35191" xr:uid="{5236086C-3E45-4988-993D-15A407026402}"/>
    <cellStyle name="SAPBEXstdItem 3 2 5" xfId="27084" xr:uid="{76F51BD7-111D-4380-BBCA-06441D2E2EDA}"/>
    <cellStyle name="SAPBEXstdItem 3 2 5 2" xfId="37453" xr:uid="{FC74F433-3186-4EF0-AB7F-1330F40F3016}"/>
    <cellStyle name="SAPBEXstdItem 3 2 6" xfId="18886" xr:uid="{29F452FE-035D-4FDB-92D9-6D62BE6D0144}"/>
    <cellStyle name="SAPBEXstdItem 3 2 7" xfId="31125" xr:uid="{15666BCF-3847-4F05-A727-A74EB9BBD29C}"/>
    <cellStyle name="SAPBEXstdItem 3 2 8" xfId="18551" xr:uid="{97B0ADAC-3154-4160-B85D-D9C19658C675}"/>
    <cellStyle name="SAPBEXstdItem 3 3" xfId="5936" xr:uid="{6BC4D405-FE16-4D27-9CD3-0218FE04CD4F}"/>
    <cellStyle name="SAPBEXstdItem 3 3 2" xfId="9196" xr:uid="{232EC607-0A29-4E2B-8DD3-A73DE72504C2}"/>
    <cellStyle name="SAPBEXstdItem 3 3 2 2" xfId="20651" xr:uid="{4A5A6973-2776-42C1-AD40-AAFE96CCA445}"/>
    <cellStyle name="SAPBEXstdItem 3 3 2 3" xfId="32736" xr:uid="{402A369C-4ACE-4116-8240-C11DF8C9C3C9}"/>
    <cellStyle name="SAPBEXstdItem 3 3 3" xfId="8907" xr:uid="{1B3C29EB-FBF5-4516-8D2C-894BD24FD3FE}"/>
    <cellStyle name="SAPBEXstdItem 3 3 3 2" xfId="20362" xr:uid="{17A372BE-9E06-4DEB-A575-3E4389001DFB}"/>
    <cellStyle name="SAPBEXstdItem 3 3 3 3" xfId="32447" xr:uid="{C3EFDDBB-A760-4846-AB83-AA8C41BC8778}"/>
    <cellStyle name="SAPBEXstdItem 3 3 4" xfId="25898" xr:uid="{C89EDDB8-14D4-42AC-9A5A-1C56D07C81A3}"/>
    <cellStyle name="SAPBEXstdItem 3 3 4 2" xfId="36613" xr:uid="{8661E8EC-1B91-4BB4-8320-6FD5B58199DE}"/>
    <cellStyle name="SAPBEXstdItem 3 3 5" xfId="17659" xr:uid="{43E373DC-0A91-4D10-A30E-58C4A3D25556}"/>
    <cellStyle name="SAPBEXstdItem 3 3 6" xfId="30154" xr:uid="{050C0D7E-3643-4B8F-A9B1-7CD39E2103D8}"/>
    <cellStyle name="SAPBEXstdItem 3 3 7" xfId="35779" xr:uid="{1EAA2C86-C699-46F7-A369-0A9823DCC949}"/>
    <cellStyle name="SAPBEXstdItem 3 3 8" xfId="28628" xr:uid="{8B0BBF63-1916-4E70-8563-6A381B0ACDA8}"/>
    <cellStyle name="SAPBEXstdItem 3 4" xfId="5094" xr:uid="{77B290D6-D0D9-4A7F-84A1-85C2F792DEDE}"/>
    <cellStyle name="SAPBEXstdItem 3 4 2" xfId="16878" xr:uid="{02ED87A2-63F2-4E59-8E10-279D330A5A03}"/>
    <cellStyle name="SAPBEXstdItem 3 4 3" xfId="29526" xr:uid="{D4D5AF66-01E9-42A4-B037-F926C60C48FF}"/>
    <cellStyle name="SAPBEXstdItem 3 5" xfId="8559" xr:uid="{EDD54125-3460-43EC-8028-173E95A6B905}"/>
    <cellStyle name="SAPBEXstdItem 3 5 2" xfId="20014" xr:uid="{8C2A4161-68DE-4945-970D-9EEA4B0ECABB}"/>
    <cellStyle name="SAPBEXstdItem 3 5 3" xfId="32099" xr:uid="{2CA7AA35-15B2-40EB-A991-451A7EB003E6}"/>
    <cellStyle name="SAPBEXstdItem 3 6" xfId="10158" xr:uid="{52B6421D-3AFC-47C0-B36C-BF478A42B9D9}"/>
    <cellStyle name="SAPBEXstdItem 3 6 2" xfId="21613" xr:uid="{8FEDE5B5-05EA-45F9-8F1B-4240239A53F3}"/>
    <cellStyle name="SAPBEXstdItem 3 6 3" xfId="33697" xr:uid="{13D75787-8432-40F5-8F04-A8FD14F40040}"/>
    <cellStyle name="SAPBEXstdItem 3 7" xfId="25153" xr:uid="{0A7C5788-71AA-40A3-9EAF-9DE504009EFA}"/>
    <cellStyle name="SAPBEXstdItem 3 7 2" xfId="36065" xr:uid="{659023B7-FF24-45D6-AFBF-E21D32244779}"/>
    <cellStyle name="SAPBEXstdItem 3 8" xfId="14994" xr:uid="{1D6184BC-522B-4D0B-B9D5-F2DD4B740A87}"/>
    <cellStyle name="SAPBEXstdItem 3 9" xfId="28442" xr:uid="{B5E536DE-ACBC-4BDB-B489-37751BDCC0C8}"/>
    <cellStyle name="SAPBEXstdItem 4" xfId="3224" xr:uid="{5A0ABE6F-A1DB-4CC7-9851-BD4F86B96EEA}"/>
    <cellStyle name="SAPBEXstdItem 4 10" xfId="28083" xr:uid="{3B09E821-110D-48AF-A3E0-3445EB423B66}"/>
    <cellStyle name="SAPBEXstdItem 4 2" xfId="7634" xr:uid="{6C1979C0-558C-46A6-81EC-68257CA4A42C}"/>
    <cellStyle name="SAPBEXstdItem 4 2 2" xfId="10116" xr:uid="{5FED301F-8B1F-4034-9B2F-F6D2A6C30F1B}"/>
    <cellStyle name="SAPBEXstdItem 4 2 2 2" xfId="21571" xr:uid="{3AFD5C14-3E6C-42CE-A36C-178AA0CFFF6F}"/>
    <cellStyle name="SAPBEXstdItem 4 2 2 3" xfId="33655" xr:uid="{6F0D204E-3635-4999-A789-E9F0390B6FCB}"/>
    <cellStyle name="SAPBEXstdItem 4 2 3" xfId="10936" xr:uid="{E62DD877-160C-465A-B3CC-C55FC7919DB0}"/>
    <cellStyle name="SAPBEXstdItem 4 2 3 2" xfId="22391" xr:uid="{20C3CF45-D09B-45A4-BCF8-FEBCFA15D0CA}"/>
    <cellStyle name="SAPBEXstdItem 4 2 3 3" xfId="34475" xr:uid="{E1E0BF76-F5EF-41C9-8BD4-1AF89378160D}"/>
    <cellStyle name="SAPBEXstdItem 4 2 4" xfId="12409" xr:uid="{3F08957A-AA3C-4C3D-A9F5-F2EF437E2D03}"/>
    <cellStyle name="SAPBEXstdItem 4 2 4 2" xfId="23864" xr:uid="{D3BB0D54-AFF7-4467-A04C-55E15C1A5008}"/>
    <cellStyle name="SAPBEXstdItem 4 2 4 3" xfId="35379" xr:uid="{49F89D66-7CAD-456E-9C20-9FB63579E0C2}"/>
    <cellStyle name="SAPBEXstdItem 4 2 5" xfId="27341" xr:uid="{6C48A8B2-8E98-43C5-B789-729DE7F73D88}"/>
    <cellStyle name="SAPBEXstdItem 4 2 5 2" xfId="37640" xr:uid="{0D56A3FC-4604-4D12-8E56-8F7430535B08}"/>
    <cellStyle name="SAPBEXstdItem 4 2 6" xfId="19145" xr:uid="{D8DD1FE7-7C16-4E5C-AA96-BF0F76CFEDBF}"/>
    <cellStyle name="SAPBEXstdItem 4 2 7" xfId="31321" xr:uid="{C50E2FDA-AAF4-4F90-879E-9C12DAF8DB56}"/>
    <cellStyle name="SAPBEXstdItem 4 2 8" xfId="29118" xr:uid="{36DA3CEA-984E-483E-833F-E0189AF1B814}"/>
    <cellStyle name="SAPBEXstdItem 4 3" xfId="6203" xr:uid="{3B70D8CF-637A-4D56-98D7-8251811D8313}"/>
    <cellStyle name="SAPBEXstdItem 4 3 2" xfId="9410" xr:uid="{B3A16A73-23D0-4208-AE31-AB3236C4DBC5}"/>
    <cellStyle name="SAPBEXstdItem 4 3 2 2" xfId="20865" xr:uid="{009528A7-FB0F-462F-9517-0389ADAD96B3}"/>
    <cellStyle name="SAPBEXstdItem 4 3 2 3" xfId="32950" xr:uid="{699BF427-3090-499E-B2E6-BE76B574194B}"/>
    <cellStyle name="SAPBEXstdItem 4 3 3" xfId="9219" xr:uid="{856A43B0-DAEC-4138-8333-B5F64D5B3B9C}"/>
    <cellStyle name="SAPBEXstdItem 4 3 3 2" xfId="20674" xr:uid="{54D5C4D7-741E-48E8-889C-CC48F389F677}"/>
    <cellStyle name="SAPBEXstdItem 4 3 3 3" xfId="32759" xr:uid="{18AF9970-DC1B-4A0B-9D25-59BE9839DBD0}"/>
    <cellStyle name="SAPBEXstdItem 4 3 4" xfId="26155" xr:uid="{802D31AF-DA74-4C91-87A1-E81EF6CC16A5}"/>
    <cellStyle name="SAPBEXstdItem 4 3 4 2" xfId="36798" xr:uid="{C381BA43-A757-4189-9B10-58DEA51FD85C}"/>
    <cellStyle name="SAPBEXstdItem 4 3 5" xfId="17920" xr:uid="{D23924C5-F101-4EFC-99AB-7D2E6F5EC9FD}"/>
    <cellStyle name="SAPBEXstdItem 4 3 6" xfId="30351" xr:uid="{C8279E34-DAFD-4722-918A-68A4E417929D}"/>
    <cellStyle name="SAPBEXstdItem 4 3 7" xfId="35405" xr:uid="{B88EE9B2-A147-4E1B-8B3C-3350A31765B4}"/>
    <cellStyle name="SAPBEXstdItem 4 3 8" xfId="28326" xr:uid="{DD2B035D-535F-4409-8FD4-4AA6597C5908}"/>
    <cellStyle name="SAPBEXstdItem 4 4" xfId="5116" xr:uid="{D923CA0D-DB00-4147-95DB-F8EC51D8DDDC}"/>
    <cellStyle name="SAPBEXstdItem 4 4 2" xfId="16900" xr:uid="{96879DC1-217C-4921-833E-32458D50248A}"/>
    <cellStyle name="SAPBEXstdItem 4 4 3" xfId="29548" xr:uid="{C0AB201D-A7EE-4425-85FB-42F374452FFE}"/>
    <cellStyle name="SAPBEXstdItem 4 5" xfId="8581" xr:uid="{605AA75C-9B54-4F2C-85B9-0E04B3541906}"/>
    <cellStyle name="SAPBEXstdItem 4 5 2" xfId="20036" xr:uid="{982B746F-C5A5-4420-B186-A548F3F6733C}"/>
    <cellStyle name="SAPBEXstdItem 4 5 3" xfId="32121" xr:uid="{38579136-FFD9-41A6-B7A3-F2C8230CF662}"/>
    <cellStyle name="SAPBEXstdItem 4 6" xfId="9745" xr:uid="{2887AF61-0639-4C6B-B3B9-1A3D9EB18E55}"/>
    <cellStyle name="SAPBEXstdItem 4 6 2" xfId="21200" xr:uid="{042DEB5D-CEA4-4D90-A7C7-227B4E9535E7}"/>
    <cellStyle name="SAPBEXstdItem 4 6 3" xfId="33285" xr:uid="{FD450B82-564C-4815-B1A0-D598FF9A74CB}"/>
    <cellStyle name="SAPBEXstdItem 4 7" xfId="25175" xr:uid="{4CF44F6A-7764-4524-9F1C-FD28F538EA62}"/>
    <cellStyle name="SAPBEXstdItem 4 7 2" xfId="36087" xr:uid="{FF57A60D-E880-461E-A431-A1EA50E2F39C}"/>
    <cellStyle name="SAPBEXstdItem 4 8" xfId="15016" xr:uid="{4721F581-EADB-47E3-A08C-AD9FEAEE9C4C}"/>
    <cellStyle name="SAPBEXstdItem 4 9" xfId="28464" xr:uid="{3BCF2A7D-4462-4586-A7A2-0D886859F1D4}"/>
    <cellStyle name="SAPBEXstdItem 5" xfId="3385" xr:uid="{EE705E50-E91C-483E-904A-0DB8A909ACBB}"/>
    <cellStyle name="SAPBEXstdItem 5 10" xfId="27845" xr:uid="{2DF3D664-E638-4F63-9412-22D0412E5B57}"/>
    <cellStyle name="SAPBEXstdItem 5 2" xfId="7809" xr:uid="{74384D09-05FD-4B77-8DF4-4817B0BAE3FA}"/>
    <cellStyle name="SAPBEXstdItem 5 2 2" xfId="10200" xr:uid="{8F158DD1-CDB4-4F1E-88AB-BD70BB921582}"/>
    <cellStyle name="SAPBEXstdItem 5 2 2 2" xfId="21655" xr:uid="{A67E47A0-A31A-4BF4-8264-1452AC7F7345}"/>
    <cellStyle name="SAPBEXstdItem 5 2 2 3" xfId="33739" xr:uid="{587CDA9C-18F2-4A40-AE88-619FC0620471}"/>
    <cellStyle name="SAPBEXstdItem 5 2 3" xfId="11023" xr:uid="{438650AD-807C-4340-9294-33712D910BE9}"/>
    <cellStyle name="SAPBEXstdItem 5 2 3 2" xfId="22478" xr:uid="{491B25B4-735C-41A0-B948-546802A59047}"/>
    <cellStyle name="SAPBEXstdItem 5 2 3 3" xfId="34562" xr:uid="{7610318E-066B-44DF-BB90-E5B73A3F9653}"/>
    <cellStyle name="SAPBEXstdItem 5 2 4" xfId="12584" xr:uid="{6295D0D7-7982-49B2-A523-2378C127462A}"/>
    <cellStyle name="SAPBEXstdItem 5 2 4 2" xfId="24039" xr:uid="{DD5FEF88-A8B4-4BC9-94E5-50658794EFCF}"/>
    <cellStyle name="SAPBEXstdItem 5 2 4 3" xfId="35492" xr:uid="{73C927AF-41EF-44D0-AD30-52FD398E97F8}"/>
    <cellStyle name="SAPBEXstdItem 5 2 5" xfId="27516" xr:uid="{7A6A5C0C-5F5B-460E-80CD-4C77C0A9FC95}"/>
    <cellStyle name="SAPBEXstdItem 5 2 5 2" xfId="37751" xr:uid="{C6D45093-CB1E-4705-A4D9-B4051E00CFF1}"/>
    <cellStyle name="SAPBEXstdItem 5 2 6" xfId="19320" xr:uid="{6703C191-6125-45CA-822E-B05DC00A7CF9}"/>
    <cellStyle name="SAPBEXstdItem 5 2 7" xfId="31434" xr:uid="{F5EFAD91-C037-4140-B3F8-E644A0732ED5}"/>
    <cellStyle name="SAPBEXstdItem 5 2 8" xfId="35541" xr:uid="{717D3D62-1E2F-4D73-8177-050E87CB8DE3}"/>
    <cellStyle name="SAPBEXstdItem 5 3" xfId="6378" xr:uid="{8908D4A0-A972-48F1-8BF1-796E937D02E8}"/>
    <cellStyle name="SAPBEXstdItem 5 3 2" xfId="9546" xr:uid="{67E74860-BEA3-45A3-B922-1E3415DFA824}"/>
    <cellStyle name="SAPBEXstdItem 5 3 2 2" xfId="21001" xr:uid="{FF23C6A6-CD82-4B44-90BC-04521B5B4902}"/>
    <cellStyle name="SAPBEXstdItem 5 3 2 3" xfId="33086" xr:uid="{A94F2219-49DC-4BAA-AB95-614FC6B677FC}"/>
    <cellStyle name="SAPBEXstdItem 5 3 3" xfId="4173" xr:uid="{4146ACF4-4234-4BEC-8405-85D6C82F0B6C}"/>
    <cellStyle name="SAPBEXstdItem 5 3 3 2" xfId="15958" xr:uid="{E78A68A5-DBB0-4181-AD9E-4EC1AF4BA4FA}"/>
    <cellStyle name="SAPBEXstdItem 5 3 3 3" xfId="29003" xr:uid="{2F9CFA66-BBAE-40C2-8D89-A85C56D55AC0}"/>
    <cellStyle name="SAPBEXstdItem 5 3 4" xfId="26330" xr:uid="{6EE4361C-D06E-4D0C-A752-F0188FC68DCB}"/>
    <cellStyle name="SAPBEXstdItem 5 3 4 2" xfId="36910" xr:uid="{BAB63626-89C2-4EC1-8BF5-20A6BE3E8FEA}"/>
    <cellStyle name="SAPBEXstdItem 5 3 5" xfId="18095" xr:uid="{63540A7B-B60F-4496-9323-DDFB8F465F96}"/>
    <cellStyle name="SAPBEXstdItem 5 3 6" xfId="30467" xr:uid="{3E124AA2-2B08-42F5-A004-A1219ABBE901}"/>
    <cellStyle name="SAPBEXstdItem 5 3 7" xfId="12715" xr:uid="{23CE04FF-421C-4E80-A059-E6C16B06D72C}"/>
    <cellStyle name="SAPBEXstdItem 5 3 8" xfId="36927" xr:uid="{4D61B488-CD99-4360-AF59-44A3F2B4D25E}"/>
    <cellStyle name="SAPBEXstdItem 5 4" xfId="5275" xr:uid="{B05F44D3-C606-454F-99CC-ADF42F68DBC8}"/>
    <cellStyle name="SAPBEXstdItem 5 4 2" xfId="17059" xr:uid="{7AF0050C-7A1E-42EB-8341-05207F684816}"/>
    <cellStyle name="SAPBEXstdItem 5 4 3" xfId="29642" xr:uid="{2260055A-5B4D-42DB-A790-F984B05E1960}"/>
    <cellStyle name="SAPBEXstdItem 5 5" xfId="8702" xr:uid="{A71021E0-32C5-4C6D-B235-0B7BB60BEED4}"/>
    <cellStyle name="SAPBEXstdItem 5 5 2" xfId="20157" xr:uid="{2823CAA5-179B-43B8-9D9F-E846CB717AF4}"/>
    <cellStyle name="SAPBEXstdItem 5 5 3" xfId="32242" xr:uid="{0325D48C-367C-48C9-A8EC-5C38AFF60AF3}"/>
    <cellStyle name="SAPBEXstdItem 5 6" xfId="8922" xr:uid="{B2CCA438-8E37-4421-A79F-D2FD794C24A6}"/>
    <cellStyle name="SAPBEXstdItem 5 6 2" xfId="20377" xr:uid="{258D40BF-DFFE-4605-83D7-149D224EDD7B}"/>
    <cellStyle name="SAPBEXstdItem 5 6 3" xfId="32462" xr:uid="{63E8A37C-92D4-44B0-B216-673174A2CC58}"/>
    <cellStyle name="SAPBEXstdItem 5 7" xfId="25334" xr:uid="{6EE91AAE-D4C9-4FB6-AF30-5AF33EC9964E}"/>
    <cellStyle name="SAPBEXstdItem 5 7 2" xfId="36180" xr:uid="{DEC8C91A-7D1E-499B-B6AC-C0941AAE700B}"/>
    <cellStyle name="SAPBEXstdItem 5 8" xfId="15176" xr:uid="{06C6895C-D052-4CE7-9EDA-AC175F73B164}"/>
    <cellStyle name="SAPBEXstdItem 5 9" xfId="28559" xr:uid="{B3F249F9-1779-4205-BE08-8BB21D3D1EF2}"/>
    <cellStyle name="SAPBEXstdItem 6" xfId="6625" xr:uid="{21F5D115-F823-4883-B9FC-9BB5669E2F23}"/>
    <cellStyle name="SAPBEXstdItem 6 2" xfId="10414" xr:uid="{E71040C7-99DC-45A1-A97E-E99E99B217FE}"/>
    <cellStyle name="SAPBEXstdItem 6 2 2" xfId="21869" xr:uid="{B3B9348C-EBE7-4ED2-98BE-A9CCD10BA894}"/>
    <cellStyle name="SAPBEXstdItem 6 2 3" xfId="33953" xr:uid="{DED60140-C0B6-4EF2-B00A-61CFF79A979E}"/>
    <cellStyle name="SAPBEXstdItem 6 3" xfId="11528" xr:uid="{017BD1D2-F6A5-4A2A-A05A-C93F970DB8C2}"/>
    <cellStyle name="SAPBEXstdItem 6 3 2" xfId="22983" xr:uid="{6F45AE12-BF54-463C-9441-5F1642D90014}"/>
    <cellStyle name="SAPBEXstdItem 6 3 3" xfId="34768" xr:uid="{FE09F6FF-A041-4E8F-B192-DEB8862AC8BD}"/>
    <cellStyle name="SAPBEXstdItem 6 4" xfId="26392" xr:uid="{744E3F84-ECE2-4C97-B918-9044D2488B3B}"/>
    <cellStyle name="SAPBEXstdItem 6 4 2" xfId="36956" xr:uid="{62FE0F54-C421-414D-A6E5-15D76879D5FD}"/>
    <cellStyle name="SAPBEXstdItem 6 5" xfId="18215" xr:uid="{B42CC977-1DCA-4023-B3C6-E7B622586826}"/>
    <cellStyle name="SAPBEXstdItem 6 6" xfId="30598" xr:uid="{D8311AA3-C511-4F5C-B0C5-F736347C1A6F}"/>
    <cellStyle name="SAPBEXstdItem 6 7" xfId="28779" xr:uid="{AE0B6390-D6DC-456E-93B1-8807D0FDFCB2}"/>
    <cellStyle name="SAPBEXstdItem 7" xfId="7001" xr:uid="{76F6A147-2CE4-420C-9E70-E907F586B243}"/>
    <cellStyle name="SAPBEXstdItem 7 2" xfId="9782" xr:uid="{7B761BFC-8B66-4CC1-A4FF-60ED7BE1B138}"/>
    <cellStyle name="SAPBEXstdItem 7 2 2" xfId="21237" xr:uid="{BF97063C-3F1B-4CD0-AABF-E4A998E758BA}"/>
    <cellStyle name="SAPBEXstdItem 7 2 3" xfId="33322" xr:uid="{02E0F867-5AFD-4F66-BF16-5EF47D35B67A}"/>
    <cellStyle name="SAPBEXstdItem 7 3" xfId="10508" xr:uid="{12E8D261-B42E-4E58-AE6D-463F49877705}"/>
    <cellStyle name="SAPBEXstdItem 7 3 2" xfId="21963" xr:uid="{DA279084-AC55-40EE-975F-2C0CBC58689A}"/>
    <cellStyle name="SAPBEXstdItem 7 3 3" xfId="34047" xr:uid="{6C854B31-E5EB-4B78-8717-4B949FC90F54}"/>
    <cellStyle name="SAPBEXstdItem 7 4" xfId="11852" xr:uid="{FE5886D3-CE51-41A7-90AB-E75B7A420B4B}"/>
    <cellStyle name="SAPBEXstdItem 7 4 2" xfId="23307" xr:uid="{8AE85C02-7C27-4D86-8846-2C46111BD6C7}"/>
    <cellStyle name="SAPBEXstdItem 7 4 3" xfId="34959" xr:uid="{DBC25AF8-DD58-45F4-839D-414C9705C33C}"/>
    <cellStyle name="SAPBEXstdItem 7 5" xfId="26717" xr:uid="{ABF0BD21-6804-4020-8084-1AB61688C9EF}"/>
    <cellStyle name="SAPBEXstdItem 7 5 2" xfId="37156" xr:uid="{D5A42C1C-1D4F-4CE6-9994-4C8890BFC834}"/>
    <cellStyle name="SAPBEXstdItem 7 6" xfId="18563" xr:uid="{6D74E6F2-4DD0-46D5-BBE2-FC59B534CE19}"/>
    <cellStyle name="SAPBEXstdItem 7 7" xfId="30828" xr:uid="{71555108-EBBE-4E55-BF02-8DC346D21E00}"/>
    <cellStyle name="SAPBEXstdItem 7 8" xfId="13722" xr:uid="{67ED212B-6137-4B4E-8607-CCA2AC1AE106}"/>
    <cellStyle name="SAPBEXstdItem 8" xfId="5552" xr:uid="{ED6C08C2-E21C-4CAF-904B-BC0C1FF8DD63}"/>
    <cellStyle name="SAPBEXstdItem 8 2" xfId="8881" xr:uid="{FD10BB8B-4DD8-424F-9AF7-DBED41C48032}"/>
    <cellStyle name="SAPBEXstdItem 8 2 2" xfId="20336" xr:uid="{75E8E0BA-49AD-4B03-84FB-D16B037D1434}"/>
    <cellStyle name="SAPBEXstdItem 8 2 3" xfId="32421" xr:uid="{DDD8B33F-A8D1-418A-84B7-1089B207EA0A}"/>
    <cellStyle name="SAPBEXstdItem 8 3" xfId="8090" xr:uid="{EDB75F85-203C-42B0-BB13-29CEEB11B272}"/>
    <cellStyle name="SAPBEXstdItem 8 3 2" xfId="19545" xr:uid="{1535DEAC-73C0-481E-8490-25090953BCF0}"/>
    <cellStyle name="SAPBEXstdItem 8 3 3" xfId="31630" xr:uid="{2609F016-13EB-424B-80DA-3B48772F3898}"/>
    <cellStyle name="SAPBEXstdItem 8 4" xfId="25611" xr:uid="{79A2D40C-C009-4D9A-B7EE-63557E3BD6B9}"/>
    <cellStyle name="SAPBEXstdItem 8 4 2" xfId="36396" xr:uid="{BBA7AF5C-295F-4595-A66D-5267CD4D5409}"/>
    <cellStyle name="SAPBEXstdItem 8 5" xfId="17336" xr:uid="{6532025A-0E64-46CF-80D6-B90B367BB68F}"/>
    <cellStyle name="SAPBEXstdItem 8 6" xfId="29852" xr:uid="{891925C6-1C4D-4D93-953D-E99950F35C42}"/>
    <cellStyle name="SAPBEXstdItem 8 7" xfId="36425" xr:uid="{2C1FF9EA-9E03-41D3-874D-7CFF6DC19573}"/>
    <cellStyle name="SAPBEXstdItem 8 8" xfId="36143" xr:uid="{C0D89A94-3C18-4715-ACE3-753C9236C140}"/>
    <cellStyle name="SAPBEXstdItem 9" xfId="4275" xr:uid="{19BB89EA-850E-4CBA-9288-97278D23B858}"/>
    <cellStyle name="SAPBEXstdItem 9 2" xfId="16060" xr:uid="{AE8618D1-8FB0-4C8F-8DA5-69F1F77FF3FA}"/>
    <cellStyle name="SAPBEXstdItem 9 3" xfId="29105" xr:uid="{0DC5BCD5-F67B-4428-A918-94457DDCE64C}"/>
    <cellStyle name="SAPBEXstdItemX" xfId="2352" xr:uid="{508DA879-6025-4F7B-A78D-8177580D2BD8}"/>
    <cellStyle name="SAPBEXstdItemX 10" xfId="4276" xr:uid="{2E22831D-B01D-4CAE-BF82-3E4B3ACC01F5}"/>
    <cellStyle name="SAPBEXstdItemX 10 2" xfId="16061" xr:uid="{ABDA1F60-D999-4647-A937-57158C99ABDA}"/>
    <cellStyle name="SAPBEXstdItemX 10 3" xfId="29106" xr:uid="{EA72DB2E-684D-48AE-A11E-96B0452F2238}"/>
    <cellStyle name="SAPBEXstdItemX 11" xfId="4034" xr:uid="{AE59B4E3-41BA-4D9C-A4A6-71A1838B2929}"/>
    <cellStyle name="SAPBEXstdItemX 11 2" xfId="15820" xr:uid="{CBEC7C7B-58DC-4536-85A2-3BD4A9064B80}"/>
    <cellStyle name="SAPBEXstdItemX 11 3" xfId="28865" xr:uid="{F35AB67B-5040-4889-B1F8-4437AA754A7A}"/>
    <cellStyle name="SAPBEXstdItemX 12" xfId="24354" xr:uid="{DB30B147-6C33-436F-9805-6DD89B59106F}"/>
    <cellStyle name="SAPBEXstdItemX 12 2" xfId="35659" xr:uid="{BD16AE75-40F4-4C79-BA5A-7BBAAB40632B}"/>
    <cellStyle name="SAPBEXstdItemX 13" xfId="14172" xr:uid="{8461FEA8-26D6-4B8B-AE2F-EF87FF52E06A}"/>
    <cellStyle name="SAPBEXstdItemX 14" xfId="28043" xr:uid="{F4A33789-C01A-463B-BDBD-C257953B9D97}"/>
    <cellStyle name="SAPBEXstdItemX 2" xfId="2893" xr:uid="{41942AC2-425B-46A9-80FF-501B6E793AFF}"/>
    <cellStyle name="SAPBEXstdItemX 2 10" xfId="27798" xr:uid="{25745B6A-8B7D-4581-A7BB-4398FAA6EBE0}"/>
    <cellStyle name="SAPBEXstdItemX 2 2" xfId="7260" xr:uid="{AE78A290-6B12-41F9-8B85-ADD606C9A2B4}"/>
    <cellStyle name="SAPBEXstdItemX 2 2 2" xfId="10663" xr:uid="{E96D2B88-FAB1-4B3A-BDE8-958435307156}"/>
    <cellStyle name="SAPBEXstdItemX 2 2 2 2" xfId="22118" xr:uid="{D036704D-2DAB-44B0-B32D-E8A4D5FB45D9}"/>
    <cellStyle name="SAPBEXstdItemX 2 2 2 3" xfId="34202" xr:uid="{5A259163-DBCA-41C1-98BB-2A96B582DAAC}"/>
    <cellStyle name="SAPBEXstdItemX 2 2 3" xfId="12057" xr:uid="{6F90A427-D747-4A95-9708-00C22EBCB074}"/>
    <cellStyle name="SAPBEXstdItemX 2 2 3 2" xfId="23512" xr:uid="{22312EB3-9132-4126-B77F-521D7CCA3640}"/>
    <cellStyle name="SAPBEXstdItemX 2 2 3 3" xfId="35098" xr:uid="{C10A1696-BB18-4482-A6DB-08D481BEFC76}"/>
    <cellStyle name="SAPBEXstdItemX 2 2 4" xfId="26976" xr:uid="{675087D9-11B6-4CC5-8465-DA6240B6AE60}"/>
    <cellStyle name="SAPBEXstdItemX 2 2 4 2" xfId="37347" xr:uid="{863DFD92-5888-48AB-BE67-FF05AA6C4A5D}"/>
    <cellStyle name="SAPBEXstdItemX 2 2 5" xfId="18786" xr:uid="{87E5E8A5-4BAD-43B6-B31C-127073B752E3}"/>
    <cellStyle name="SAPBEXstdItemX 2 2 6" xfId="31019" xr:uid="{C9ECCB4E-E3F0-41B8-8750-A073BE4A1D1E}"/>
    <cellStyle name="SAPBEXstdItemX 2 2 7" xfId="14092" xr:uid="{244F6B5A-481F-4CCC-BD6C-A76D535CBCE9}"/>
    <cellStyle name="SAPBEXstdItemX 2 3" xfId="5827" xr:uid="{492811ED-716C-4D43-A9E1-EC528DE7552A}"/>
    <cellStyle name="SAPBEXstdItemX 2 3 2" xfId="9089" xr:uid="{31749E93-11AC-4F84-887B-758D2C9DDA4C}"/>
    <cellStyle name="SAPBEXstdItemX 2 3 2 2" xfId="20544" xr:uid="{223BF27E-B5A0-4280-A06E-4610DAF569B5}"/>
    <cellStyle name="SAPBEXstdItemX 2 3 2 3" xfId="32629" xr:uid="{00F07C4A-FBC6-49D6-BB4A-D17EF2F0B80E}"/>
    <cellStyle name="SAPBEXstdItemX 2 3 3" xfId="8182" xr:uid="{C09F8C3E-078E-44F7-AB99-88E26DF5CF4F}"/>
    <cellStyle name="SAPBEXstdItemX 2 3 3 2" xfId="19637" xr:uid="{81EA28E6-452C-46DD-936B-D7A739DB9BAF}"/>
    <cellStyle name="SAPBEXstdItemX 2 3 3 3" xfId="31722" xr:uid="{B59EE538-7ED7-4059-B800-F609A64FF02F}"/>
    <cellStyle name="SAPBEXstdItemX 2 3 4" xfId="25803" xr:uid="{42C2A9F8-BCA1-46DC-B396-CFA7305F8CA6}"/>
    <cellStyle name="SAPBEXstdItemX 2 3 4 2" xfId="36519" xr:uid="{9B2C6DBF-8B9E-4222-A33A-D6E8C2CBF69F}"/>
    <cellStyle name="SAPBEXstdItemX 2 3 5" xfId="17561" xr:uid="{21D09E74-23B0-43FA-8D28-3BFE8A1620AB}"/>
    <cellStyle name="SAPBEXstdItemX 2 3 6" xfId="30047" xr:uid="{4568B926-7949-48D9-B869-2CEF0E471CE8}"/>
    <cellStyle name="SAPBEXstdItemX 2 3 7" xfId="36924" xr:uid="{546AD96E-E728-43A4-884C-9E5E74C4AC47}"/>
    <cellStyle name="SAPBEXstdItemX 2 3 8" xfId="28725" xr:uid="{BFF8EDD3-49EF-4A68-A504-325B8CFD7CE9}"/>
    <cellStyle name="SAPBEXstdItemX 2 4" xfId="4786" xr:uid="{CC1B8BE6-34DA-4DA9-82A0-98EB86C550D4}"/>
    <cellStyle name="SAPBEXstdItemX 2 4 2" xfId="16570" xr:uid="{BBC6E974-D135-4C49-9054-383EDF5E3F28}"/>
    <cellStyle name="SAPBEXstdItemX 2 4 3" xfId="29277" xr:uid="{F033DCE9-5F00-4B31-88E2-7CF4622EB189}"/>
    <cellStyle name="SAPBEXstdItemX 2 5" xfId="8290" xr:uid="{20D589DC-5252-458E-8B69-7CE299918C93}"/>
    <cellStyle name="SAPBEXstdItemX 2 5 2" xfId="19745" xr:uid="{0A32F953-A00E-4855-A4CA-9FC28839C1CC}"/>
    <cellStyle name="SAPBEXstdItemX 2 5 3" xfId="31830" xr:uid="{2451BA17-6A8C-4E51-A336-A1C67DA807ED}"/>
    <cellStyle name="SAPBEXstdItemX 2 6" xfId="9465" xr:uid="{82708229-80FB-46EF-A8D3-A71C432201BC}"/>
    <cellStyle name="SAPBEXstdItemX 2 6 2" xfId="20920" xr:uid="{92BF305B-C464-404A-B113-2CC7D5262C09}"/>
    <cellStyle name="SAPBEXstdItemX 2 6 3" xfId="33005" xr:uid="{BF6D58CD-A4EF-486A-BF4E-E6BC8F40F69D}"/>
    <cellStyle name="SAPBEXstdItemX 2 7" xfId="24845" xr:uid="{AF1C4E2F-6811-4431-9505-0ED54F1EB321}"/>
    <cellStyle name="SAPBEXstdItemX 2 7 2" xfId="35815" xr:uid="{EC5A4A4F-878B-4E6D-BEF8-55685724883B}"/>
    <cellStyle name="SAPBEXstdItemX 2 8" xfId="14686" xr:uid="{95C784E5-778A-4B6F-B7EE-F0FF4F9CE18C}"/>
    <cellStyle name="SAPBEXstdItemX 2 9" xfId="28199" xr:uid="{ACC538A6-F6CE-4F58-986D-9CD340758408}"/>
    <cellStyle name="SAPBEXstdItemX 3" xfId="3202" xr:uid="{C8C7722E-6B83-4556-BCD6-81FE7DED4544}"/>
    <cellStyle name="SAPBEXstdItemX 3 10" xfId="27810" xr:uid="{F436A03B-D90D-4B45-8C63-709F230584A3}"/>
    <cellStyle name="SAPBEXstdItemX 3 2" xfId="7369" xr:uid="{AC93E216-2DAD-49AD-BABD-5BD58FA0C71D}"/>
    <cellStyle name="SAPBEXstdItemX 3 2 2" xfId="10769" xr:uid="{228C452E-4666-4E69-839C-E08A753B8E64}"/>
    <cellStyle name="SAPBEXstdItemX 3 2 2 2" xfId="22224" xr:uid="{ADD808A3-5868-473B-A12A-666087A3CB1A}"/>
    <cellStyle name="SAPBEXstdItemX 3 2 2 3" xfId="34308" xr:uid="{F600C4FB-632D-4040-84C9-7EECD714B76E}"/>
    <cellStyle name="SAPBEXstdItemX 3 2 3" xfId="12153" xr:uid="{B7037F01-4205-4C62-B0BA-36E18FFB26CD}"/>
    <cellStyle name="SAPBEXstdItemX 3 2 3 2" xfId="23608" xr:uid="{D69BAE1A-FF6B-4CBB-B031-399381BDBA82}"/>
    <cellStyle name="SAPBEXstdItemX 3 2 3 3" xfId="35192" xr:uid="{5A9F6191-51C4-47AC-AA9F-A37F8A79D558}"/>
    <cellStyle name="SAPBEXstdItemX 3 2 4" xfId="27085" xr:uid="{E11D3CD2-8DA1-4412-A2BD-527426B85ECE}"/>
    <cellStyle name="SAPBEXstdItemX 3 2 4 2" xfId="37454" xr:uid="{99647AF0-E5A1-4C38-AA7E-B1E91A3EA6D3}"/>
    <cellStyle name="SAPBEXstdItemX 3 2 5" xfId="18887" xr:uid="{05078623-0A45-45C4-9F70-12273E927980}"/>
    <cellStyle name="SAPBEXstdItemX 3 2 6" xfId="31126" xr:uid="{016F0F65-A302-4380-BC08-978531B9AA9F}"/>
    <cellStyle name="SAPBEXstdItemX 3 2 7" xfId="13636" xr:uid="{9EE96747-B375-4604-95E0-DE033B907B83}"/>
    <cellStyle name="SAPBEXstdItemX 3 3" xfId="5937" xr:uid="{E48BC733-0774-44C7-94AB-3D6FF73F63A3}"/>
    <cellStyle name="SAPBEXstdItemX 3 3 2" xfId="9197" xr:uid="{EF5911AC-F0E9-4F1E-B7A9-54A8BC291561}"/>
    <cellStyle name="SAPBEXstdItemX 3 3 2 2" xfId="20652" xr:uid="{CE1B45D6-2833-483D-8BE9-44A1A457540A}"/>
    <cellStyle name="SAPBEXstdItemX 3 3 2 3" xfId="32737" xr:uid="{AAC86A04-D0E0-42B7-A542-9277E95A59A9}"/>
    <cellStyle name="SAPBEXstdItemX 3 3 3" xfId="8631" xr:uid="{4067C824-549C-498A-9864-48D38FB5593E}"/>
    <cellStyle name="SAPBEXstdItemX 3 3 3 2" xfId="20086" xr:uid="{A439C1FA-CCBC-4D92-9FC2-D395A68C6597}"/>
    <cellStyle name="SAPBEXstdItemX 3 3 3 3" xfId="32171" xr:uid="{D4F51C5E-0776-4897-BA03-62DFA501760C}"/>
    <cellStyle name="SAPBEXstdItemX 3 3 4" xfId="25899" xr:uid="{343BC099-04D1-4D72-8C0A-8D1AD2F52406}"/>
    <cellStyle name="SAPBEXstdItemX 3 3 4 2" xfId="36614" xr:uid="{A7A510E8-29CD-42A1-9AFD-D5034A348A17}"/>
    <cellStyle name="SAPBEXstdItemX 3 3 5" xfId="17660" xr:uid="{1DE9B58A-CFFD-41FC-AA64-E4235BA1DD31}"/>
    <cellStyle name="SAPBEXstdItemX 3 3 6" xfId="30155" xr:uid="{A26EC69A-7928-4B2A-9AA1-ECFA000B1C31}"/>
    <cellStyle name="SAPBEXstdItemX 3 3 7" xfId="34727" xr:uid="{87E5B69B-9321-4BFD-931B-439B2FA23161}"/>
    <cellStyle name="SAPBEXstdItemX 3 3 8" xfId="13981" xr:uid="{C8B7FE39-B8CD-4EF5-9AF1-7DD1CC0FC223}"/>
    <cellStyle name="SAPBEXstdItemX 3 4" xfId="5095" xr:uid="{C035C0CC-FBAC-4A4C-85C7-7ABE2B69D92A}"/>
    <cellStyle name="SAPBEXstdItemX 3 4 2" xfId="16879" xr:uid="{62EB37AB-19FB-42D3-8C4C-1184AB3AD20C}"/>
    <cellStyle name="SAPBEXstdItemX 3 4 3" xfId="29527" xr:uid="{CC522B92-5B00-4BBD-8B6C-D943DEDBF79F}"/>
    <cellStyle name="SAPBEXstdItemX 3 5" xfId="8560" xr:uid="{8CA3C69C-ECC5-4837-A0B7-C68118FFE3E1}"/>
    <cellStyle name="SAPBEXstdItemX 3 5 2" xfId="20015" xr:uid="{079B2558-7E3F-480E-A13A-7E99FA6DBCBE}"/>
    <cellStyle name="SAPBEXstdItemX 3 5 3" xfId="32100" xr:uid="{88D32169-D122-4CC3-AF98-E4B7D585986E}"/>
    <cellStyle name="SAPBEXstdItemX 3 6" xfId="8248" xr:uid="{93DE5B89-9C91-4DD5-A4CD-19294D446687}"/>
    <cellStyle name="SAPBEXstdItemX 3 6 2" xfId="19703" xr:uid="{D711D18A-2301-4D0F-AAC7-86F4DEE05502}"/>
    <cellStyle name="SAPBEXstdItemX 3 6 3" xfId="31788" xr:uid="{DB6795D1-0010-48E7-A1D9-0A3B9C3F4F84}"/>
    <cellStyle name="SAPBEXstdItemX 3 7" xfId="25154" xr:uid="{65B82600-BCF8-4CE4-8F80-E29D3C857610}"/>
    <cellStyle name="SAPBEXstdItemX 3 7 2" xfId="36066" xr:uid="{2743F2CE-4C57-4BC0-9D45-A59D696B467F}"/>
    <cellStyle name="SAPBEXstdItemX 3 8" xfId="14995" xr:uid="{5EAEF513-74F7-42F9-9F20-7E89B5315327}"/>
    <cellStyle name="SAPBEXstdItemX 3 9" xfId="28443" xr:uid="{BC5C0174-B404-4CC3-B75E-39C68E19B43A}"/>
    <cellStyle name="SAPBEXstdItemX 4" xfId="2957" xr:uid="{98CA1C3D-10C0-4F56-B24C-B1682FC2D5D3}"/>
    <cellStyle name="SAPBEXstdItemX 4 10" xfId="18369" xr:uid="{20567301-D722-4F6D-B445-4B7E47513884}"/>
    <cellStyle name="SAPBEXstdItemX 4 2" xfId="7635" xr:uid="{69B82E1F-27D5-4A89-9114-2C9622041019}"/>
    <cellStyle name="SAPBEXstdItemX 4 2 2" xfId="10937" xr:uid="{9453540D-7E37-4609-BC71-9B6F5F159FF8}"/>
    <cellStyle name="SAPBEXstdItemX 4 2 2 2" xfId="22392" xr:uid="{EEE99624-5D89-4383-B222-F54E90A17A1F}"/>
    <cellStyle name="SAPBEXstdItemX 4 2 2 3" xfId="34476" xr:uid="{09F19E35-3B4B-429A-B430-78C587F60D6C}"/>
    <cellStyle name="SAPBEXstdItemX 4 2 3" xfId="12410" xr:uid="{ED5EB6CF-E07A-4F62-9F23-4B4DE45C92CE}"/>
    <cellStyle name="SAPBEXstdItemX 4 2 3 2" xfId="23865" xr:uid="{DCBA032E-849F-487A-B9A5-EF12A774CCF2}"/>
    <cellStyle name="SAPBEXstdItemX 4 2 3 3" xfId="35380" xr:uid="{5721CAAA-4311-47FC-82D0-7EBE9CA22BBD}"/>
    <cellStyle name="SAPBEXstdItemX 4 2 4" xfId="27342" xr:uid="{6AA7985B-33FF-489D-9CEA-E68C06CE5C78}"/>
    <cellStyle name="SAPBEXstdItemX 4 2 4 2" xfId="37641" xr:uid="{DDEA9384-B631-4C0D-91A0-2DD8A71A5DF1}"/>
    <cellStyle name="SAPBEXstdItemX 4 2 5" xfId="19146" xr:uid="{185C9206-6726-448F-B133-52F5E24888AB}"/>
    <cellStyle name="SAPBEXstdItemX 4 2 6" xfId="31322" xr:uid="{0DF85211-BB43-43BF-B072-9DFAD49102C4}"/>
    <cellStyle name="SAPBEXstdItemX 4 2 7" xfId="36410" xr:uid="{33A4268C-2E83-43EC-B3D3-265F2ADB50E0}"/>
    <cellStyle name="SAPBEXstdItemX 4 3" xfId="6204" xr:uid="{A21F4705-48A0-4DFC-8CE2-8C94F5CEE165}"/>
    <cellStyle name="SAPBEXstdItemX 4 3 2" xfId="9411" xr:uid="{F8943E03-6B28-44A7-A9D3-2C7305434C5F}"/>
    <cellStyle name="SAPBEXstdItemX 4 3 2 2" xfId="20866" xr:uid="{1F399908-3BA7-4237-A9E5-6F061879667B}"/>
    <cellStyle name="SAPBEXstdItemX 4 3 2 3" xfId="32951" xr:uid="{0393DCA1-9525-4F70-8EC1-0101A36F0E44}"/>
    <cellStyle name="SAPBEXstdItemX 4 3 3" xfId="10013" xr:uid="{A4D6A429-A97A-41A9-83E9-CEBFBB186788}"/>
    <cellStyle name="SAPBEXstdItemX 4 3 3 2" xfId="21468" xr:uid="{5622DF0E-FEA4-4906-BF36-F080A76DF0C5}"/>
    <cellStyle name="SAPBEXstdItemX 4 3 3 3" xfId="33552" xr:uid="{E18B0A0E-ACC4-4D7B-845A-52ABF71B2A15}"/>
    <cellStyle name="SAPBEXstdItemX 4 3 4" xfId="26156" xr:uid="{167A81EE-28C6-49FB-B71D-8FC19272C9D3}"/>
    <cellStyle name="SAPBEXstdItemX 4 3 4 2" xfId="36799" xr:uid="{BBB110EE-BA07-4DF2-835B-FAB0DFFDE160}"/>
    <cellStyle name="SAPBEXstdItemX 4 3 5" xfId="17921" xr:uid="{014D1783-D5E0-42A6-A49E-0ACB600A489C}"/>
    <cellStyle name="SAPBEXstdItemX 4 3 6" xfId="30352" xr:uid="{AD4E3C56-0E2D-4738-9997-8C16A5A84E94}"/>
    <cellStyle name="SAPBEXstdItemX 4 3 7" xfId="31349" xr:uid="{13E7A423-04C2-4F7A-BF7D-3EE9C3AF07C3}"/>
    <cellStyle name="SAPBEXstdItemX 4 3 8" xfId="35672" xr:uid="{7DA405D9-D154-460C-ABB2-15276D8F6EF3}"/>
    <cellStyle name="SAPBEXstdItemX 4 4" xfId="4850" xr:uid="{064CF443-ABCD-4DF9-8130-8104EA8E99DD}"/>
    <cellStyle name="SAPBEXstdItemX 4 4 2" xfId="16634" xr:uid="{77709A43-81FC-4BB5-AE6A-A666719E0AF7}"/>
    <cellStyle name="SAPBEXstdItemX 4 4 3" xfId="29341" xr:uid="{5E0242E8-5CB9-44A5-B569-611DD0958600}"/>
    <cellStyle name="SAPBEXstdItemX 4 5" xfId="8354" xr:uid="{75807E00-3AFF-4187-9C5B-DE3B9FDF88E2}"/>
    <cellStyle name="SAPBEXstdItemX 4 5 2" xfId="19809" xr:uid="{7C574BF4-1A00-4E98-B6EA-170063D9A13B}"/>
    <cellStyle name="SAPBEXstdItemX 4 5 3" xfId="31894" xr:uid="{5B65ECBF-1E6F-4DE8-B42A-C610D15B23A2}"/>
    <cellStyle name="SAPBEXstdItemX 4 6" xfId="10215" xr:uid="{45B2D5A5-3B4C-41B8-8E63-C0B0D9D11564}"/>
    <cellStyle name="SAPBEXstdItemX 4 6 2" xfId="21670" xr:uid="{07B3D246-4CE7-472D-BBD9-06C7B9471C96}"/>
    <cellStyle name="SAPBEXstdItemX 4 6 3" xfId="33754" xr:uid="{805B2B89-B7C4-4F94-9E6D-7DDBEDE8E4C7}"/>
    <cellStyle name="SAPBEXstdItemX 4 7" xfId="24909" xr:uid="{A75A2C9D-C9E7-44C9-9F26-9B4140322669}"/>
    <cellStyle name="SAPBEXstdItemX 4 7 2" xfId="35879" xr:uid="{57BF6077-4747-4EF1-93C5-BE7F1587EFDF}"/>
    <cellStyle name="SAPBEXstdItemX 4 8" xfId="14750" xr:uid="{75D8FE06-88AE-4A9F-8E56-E0EA6B7DC603}"/>
    <cellStyle name="SAPBEXstdItemX 4 9" xfId="28263" xr:uid="{43C77F66-2830-443E-9405-F6D44148E59B}"/>
    <cellStyle name="SAPBEXstdItemX 5" xfId="3144" xr:uid="{0F1ABCC2-C4F0-457B-AB65-92E6BF7DA89D}"/>
    <cellStyle name="SAPBEXstdItemX 5 10" xfId="28089" xr:uid="{872BEFAA-2949-4884-A258-0329B4B57290}"/>
    <cellStyle name="SAPBEXstdItemX 5 2" xfId="7810" xr:uid="{0FB49B44-5432-42A6-813C-3E79F35B4C6E}"/>
    <cellStyle name="SAPBEXstdItemX 5 2 2" xfId="11024" xr:uid="{D9E0665E-784E-48ED-8BFE-168387E0F25C}"/>
    <cellStyle name="SAPBEXstdItemX 5 2 2 2" xfId="22479" xr:uid="{F2F9A109-23B0-4390-9EE4-83CACD6632F5}"/>
    <cellStyle name="SAPBEXstdItemX 5 2 2 3" xfId="34563" xr:uid="{89C531B2-E0A9-4271-8F53-9BB4F4BBA0EE}"/>
    <cellStyle name="SAPBEXstdItemX 5 2 3" xfId="12585" xr:uid="{C0D1CBAD-1021-41E7-8183-35A5301E5F9D}"/>
    <cellStyle name="SAPBEXstdItemX 5 2 3 2" xfId="24040" xr:uid="{9B1ACAA6-4FD7-49B8-876F-137BADBCBF7F}"/>
    <cellStyle name="SAPBEXstdItemX 5 2 3 3" xfId="35493" xr:uid="{91ABAC50-2211-4CD5-87C9-E665762EB89F}"/>
    <cellStyle name="SAPBEXstdItemX 5 2 4" xfId="27517" xr:uid="{6F371352-2B43-4654-87CC-BF2972B41BAA}"/>
    <cellStyle name="SAPBEXstdItemX 5 2 4 2" xfId="37752" xr:uid="{01434894-5E95-4BE9-8F9D-4F6B2B86AB4D}"/>
    <cellStyle name="SAPBEXstdItemX 5 2 5" xfId="19321" xr:uid="{CECFC3E7-AEAD-4717-824F-59B591C3957C}"/>
    <cellStyle name="SAPBEXstdItemX 5 2 6" xfId="31435" xr:uid="{45E80BE1-EC2F-456A-94CF-F46E77868DF9}"/>
    <cellStyle name="SAPBEXstdItemX 5 2 7" xfId="34639" xr:uid="{DBC0D586-350E-457D-AD88-3E029FC979F6}"/>
    <cellStyle name="SAPBEXstdItemX 5 3" xfId="6379" xr:uid="{BC7E5C41-49A5-4F09-88FE-C90BD36E62CD}"/>
    <cellStyle name="SAPBEXstdItemX 5 3 2" xfId="9547" xr:uid="{9D98B396-F13C-4378-99C1-F8E44F4FD4B6}"/>
    <cellStyle name="SAPBEXstdItemX 5 3 2 2" xfId="21002" xr:uid="{D5A5E73A-DF44-4A12-8DFC-1822B5E7031A}"/>
    <cellStyle name="SAPBEXstdItemX 5 3 2 3" xfId="33087" xr:uid="{F9BB2148-2279-40DE-AD12-4FE98D97EEF3}"/>
    <cellStyle name="SAPBEXstdItemX 5 3 3" xfId="4174" xr:uid="{2A115D9F-F08C-47CE-9F8B-CF8F6ED9DCD6}"/>
    <cellStyle name="SAPBEXstdItemX 5 3 3 2" xfId="15959" xr:uid="{EFFE8B81-65D4-4AED-958D-3427AF8E65AC}"/>
    <cellStyle name="SAPBEXstdItemX 5 3 3 3" xfId="29004" xr:uid="{D70CD4F9-919C-433E-B752-DA32E0D5F25F}"/>
    <cellStyle name="SAPBEXstdItemX 5 3 4" xfId="26331" xr:uid="{5EEAB1FE-7DBF-401A-9112-EFE6D048D784}"/>
    <cellStyle name="SAPBEXstdItemX 5 3 4 2" xfId="36911" xr:uid="{17E3966D-C1DA-4F14-B687-FA548A6CEF27}"/>
    <cellStyle name="SAPBEXstdItemX 5 3 5" xfId="18096" xr:uid="{5367E31F-23DC-4120-9DC5-5A3CE003943B}"/>
    <cellStyle name="SAPBEXstdItemX 5 3 6" xfId="30468" xr:uid="{D58632FF-62B2-4804-935E-BAB14C15C60A}"/>
    <cellStyle name="SAPBEXstdItemX 5 3 7" xfId="35941" xr:uid="{7A0F1800-DA4B-4D2F-A114-84F0951A23EA}"/>
    <cellStyle name="SAPBEXstdItemX 5 3 8" xfId="30615" xr:uid="{0E3BCBAC-6322-4798-A0C6-ECFD0D2D2FBD}"/>
    <cellStyle name="SAPBEXstdItemX 5 4" xfId="5037" xr:uid="{448AFFC0-B1F8-454D-8766-3074187F4775}"/>
    <cellStyle name="SAPBEXstdItemX 5 4 2" xfId="16821" xr:uid="{23FFBF69-4982-4D03-BCA6-837237DB4BA5}"/>
    <cellStyle name="SAPBEXstdItemX 5 4 3" xfId="29469" xr:uid="{BC449DC9-B298-4027-9E20-FE3690019ABA}"/>
    <cellStyle name="SAPBEXstdItemX 5 5" xfId="8502" xr:uid="{4AC330E6-1D9D-49D6-98DD-14FED3AEEF6A}"/>
    <cellStyle name="SAPBEXstdItemX 5 5 2" xfId="19957" xr:uid="{FBEA0263-D019-42A3-936A-F45B3B284222}"/>
    <cellStyle name="SAPBEXstdItemX 5 5 3" xfId="32042" xr:uid="{CFADFF65-4740-49B8-BC20-929A763624D5}"/>
    <cellStyle name="SAPBEXstdItemX 5 6" xfId="9709" xr:uid="{4428DAA1-D341-469D-A639-11DFDF19A3B0}"/>
    <cellStyle name="SAPBEXstdItemX 5 6 2" xfId="21164" xr:uid="{B16421C8-4C5B-4903-9BF5-71790C2DB15F}"/>
    <cellStyle name="SAPBEXstdItemX 5 6 3" xfId="33249" xr:uid="{B695F603-1CD7-413B-93F2-17C55F9606B8}"/>
    <cellStyle name="SAPBEXstdItemX 5 7" xfId="25096" xr:uid="{8220F0D2-D597-4746-BBCB-2F524B72AF85}"/>
    <cellStyle name="SAPBEXstdItemX 5 7 2" xfId="36008" xr:uid="{9B29E7F6-64C3-44A0-AB8D-6033DA915161}"/>
    <cellStyle name="SAPBEXstdItemX 5 8" xfId="14937" xr:uid="{71B5DE02-5B01-45ED-8B65-B8A262929A0A}"/>
    <cellStyle name="SAPBEXstdItemX 5 9" xfId="28385" xr:uid="{EC861D3F-756F-472A-9DB5-CFB80F330160}"/>
    <cellStyle name="SAPBEXstdItemX 6" xfId="6115" xr:uid="{65B8760E-0393-44A3-A5A6-8563FD727A46}"/>
    <cellStyle name="SAPBEXstdItemX 6 2" xfId="7546" xr:uid="{900A8282-E16C-41B9-935D-3F84B00887C0}"/>
    <cellStyle name="SAPBEXstdItemX 6 2 2" xfId="10857" xr:uid="{B69A47F8-10D2-400A-8D51-44878F8ED402}"/>
    <cellStyle name="SAPBEXstdItemX 6 2 2 2" xfId="22312" xr:uid="{FDD47E79-647D-494F-86E2-ACF2F739FC11}"/>
    <cellStyle name="SAPBEXstdItemX 6 2 2 3" xfId="34396" xr:uid="{63ADDB1D-B0E4-40F0-9ACC-C1DFB6F3165D}"/>
    <cellStyle name="SAPBEXstdItemX 6 2 3" xfId="12330" xr:uid="{77EC053C-E59E-4680-BEBD-2B1CBF38B6A6}"/>
    <cellStyle name="SAPBEXstdItemX 6 2 3 2" xfId="23785" xr:uid="{77B803D5-D70E-4866-8631-01999963D589}"/>
    <cellStyle name="SAPBEXstdItemX 6 2 3 3" xfId="35300" xr:uid="{81D9F9FC-D6AA-46AF-A548-92C010D4E445}"/>
    <cellStyle name="SAPBEXstdItemX 6 2 4" xfId="27262" xr:uid="{98EA774D-A18B-449C-978C-948350DCBBB2}"/>
    <cellStyle name="SAPBEXstdItemX 6 2 4 2" xfId="37561" xr:uid="{27B918A2-7BEF-4012-B88F-904A8EB9ADA7}"/>
    <cellStyle name="SAPBEXstdItemX 6 2 5" xfId="19064" xr:uid="{4A2CADA5-BCC8-42BE-ACBA-58F133F58305}"/>
    <cellStyle name="SAPBEXstdItemX 6 2 6" xfId="31233" xr:uid="{FFBAC29D-79D2-46D8-8026-290ECAF9A836}"/>
    <cellStyle name="SAPBEXstdItemX 6 2 7" xfId="28154" xr:uid="{6C692766-AF8C-4A1F-B39B-EC55EF08EC2B}"/>
    <cellStyle name="SAPBEXstdItemX 6 3" xfId="9331" xr:uid="{8CC8E7BB-2C90-440D-9B72-685A6B2B4CC4}"/>
    <cellStyle name="SAPBEXstdItemX 6 3 2" xfId="20786" xr:uid="{E06B582F-EC7A-4D79-808B-22649BEFFD7E}"/>
    <cellStyle name="SAPBEXstdItemX 6 3 3" xfId="32871" xr:uid="{7AE8CA62-E3E2-43AC-850B-CC966EF0DB5E}"/>
    <cellStyle name="SAPBEXstdItemX 6 4" xfId="10018" xr:uid="{D0A52D58-C5A8-43AE-B7B7-FD810927ACA5}"/>
    <cellStyle name="SAPBEXstdItemX 6 4 2" xfId="21473" xr:uid="{B0ACB0A6-703F-4C01-BAAB-4D605B3A387F}"/>
    <cellStyle name="SAPBEXstdItemX 6 4 3" xfId="33557" xr:uid="{114D4FDF-ED84-4F5D-A979-28FDE245B331}"/>
    <cellStyle name="SAPBEXstdItemX 6 5" xfId="26076" xr:uid="{BDB10023-1A98-4F6D-ADB2-2594562A605B}"/>
    <cellStyle name="SAPBEXstdItemX 6 5 2" xfId="36719" xr:uid="{C4744530-623F-411A-8854-F5903677B314}"/>
    <cellStyle name="SAPBEXstdItemX 6 6" xfId="17837" xr:uid="{3E339F4C-A951-450D-90E7-4EA9C32AC2BE}"/>
    <cellStyle name="SAPBEXstdItemX 6 7" xfId="30263" xr:uid="{AA777BBB-E005-4FCB-A624-5F8C77807C28}"/>
    <cellStyle name="SAPBEXstdItemX 6 8" xfId="13766" xr:uid="{BCCEB1D6-C6F7-47FC-850B-56898947DCDB}"/>
    <cellStyle name="SAPBEXstdItemX 7" xfId="6626" xr:uid="{78DC595D-B083-4971-976E-73C4DFB1D929}"/>
    <cellStyle name="SAPBEXstdItemX 7 2" xfId="10415" xr:uid="{335863F5-1509-45E9-B7D1-8F6E1720364E}"/>
    <cellStyle name="SAPBEXstdItemX 7 2 2" xfId="21870" xr:uid="{E869FF43-3D63-48DA-8965-DCF30E225B8F}"/>
    <cellStyle name="SAPBEXstdItemX 7 2 3" xfId="33954" xr:uid="{F769A091-CC71-4706-B8B1-FC02A638D308}"/>
    <cellStyle name="SAPBEXstdItemX 7 3" xfId="11529" xr:uid="{FC3B27A3-84A0-41F5-A312-3067E030A3EA}"/>
    <cellStyle name="SAPBEXstdItemX 7 3 2" xfId="22984" xr:uid="{AF682C69-4F6F-433E-A68A-311B905F6C58}"/>
    <cellStyle name="SAPBEXstdItemX 7 3 3" xfId="34769" xr:uid="{33388B5E-B426-437B-A3DC-D8B1A4690DD4}"/>
    <cellStyle name="SAPBEXstdItemX 7 4" xfId="26393" xr:uid="{467E8F52-22F2-49F1-B561-8C87BF054DE3}"/>
    <cellStyle name="SAPBEXstdItemX 7 4 2" xfId="36957" xr:uid="{7309E9C8-B3F1-4A52-B3A3-8DC98B7372C7}"/>
    <cellStyle name="SAPBEXstdItemX 7 5" xfId="18216" xr:uid="{231D80C2-7537-4CAF-872F-4073B27C62A3}"/>
    <cellStyle name="SAPBEXstdItemX 7 6" xfId="30599" xr:uid="{260D35B1-0D84-4740-965A-574B6F52EC62}"/>
    <cellStyle name="SAPBEXstdItemX 7 7" xfId="28768" xr:uid="{B0911545-70D3-4526-A510-0AAA7ADA17E1}"/>
    <cellStyle name="SAPBEXstdItemX 8" xfId="7002" xr:uid="{4A550205-17B9-472C-9059-F638818B14B2}"/>
    <cellStyle name="SAPBEXstdItemX 8 2" xfId="10509" xr:uid="{529245B6-3B30-4734-8D1C-63D248C882A9}"/>
    <cellStyle name="SAPBEXstdItemX 8 2 2" xfId="21964" xr:uid="{2853C4D8-D656-4ECF-9A36-37C29F329355}"/>
    <cellStyle name="SAPBEXstdItemX 8 2 3" xfId="34048" xr:uid="{DAB55F45-8EB5-4F52-BED7-58B312FB6201}"/>
    <cellStyle name="SAPBEXstdItemX 8 3" xfId="11853" xr:uid="{CBA43E50-D665-4BF0-834F-A6781E71DC8A}"/>
    <cellStyle name="SAPBEXstdItemX 8 3 2" xfId="23308" xr:uid="{96FD8AD4-CE3A-499F-B76E-6AC7B490A3D8}"/>
    <cellStyle name="SAPBEXstdItemX 8 3 3" xfId="34960" xr:uid="{0F1AAB52-8ECF-42C8-94DF-5F8A8C890C05}"/>
    <cellStyle name="SAPBEXstdItemX 8 4" xfId="26718" xr:uid="{A2A5EB4D-912D-4B20-AFD1-E7EAF7FD65DD}"/>
    <cellStyle name="SAPBEXstdItemX 8 4 2" xfId="37157" xr:uid="{2FAAE6D2-1402-43D0-91A3-67BE55FC79D9}"/>
    <cellStyle name="SAPBEXstdItemX 8 5" xfId="18564" xr:uid="{B08542B0-EC39-41EE-9514-A9EB15AD87AB}"/>
    <cellStyle name="SAPBEXstdItemX 8 6" xfId="30829" xr:uid="{548A7F9B-D89E-4C35-BEB0-0083C0733601}"/>
    <cellStyle name="SAPBEXstdItemX 8 7" xfId="13929" xr:uid="{D18F8685-34CE-4727-B972-CA16F8E29C66}"/>
    <cellStyle name="SAPBEXstdItemX 9" xfId="5553" xr:uid="{55D2CA07-6E3C-48A7-905E-97AB2544C9F6}"/>
    <cellStyle name="SAPBEXstdItemX 9 2" xfId="8882" xr:uid="{8C0FB2B4-6142-4DCF-A854-724247BEE3D8}"/>
    <cellStyle name="SAPBEXstdItemX 9 2 2" xfId="20337" xr:uid="{EF869285-F222-41BC-95EF-3EEE17D954CA}"/>
    <cellStyle name="SAPBEXstdItemX 9 2 3" xfId="32422" xr:uid="{A66BD4CD-CB1B-4A6A-A540-4D64B29CF5DA}"/>
    <cellStyle name="SAPBEXstdItemX 9 3" xfId="9243" xr:uid="{A03D6CC3-064D-4898-8352-1BC2AB9C0CD5}"/>
    <cellStyle name="SAPBEXstdItemX 9 3 2" xfId="20698" xr:uid="{F7D14E3C-4F3B-4AF9-8524-C13A48AB79D0}"/>
    <cellStyle name="SAPBEXstdItemX 9 3 3" xfId="32783" xr:uid="{D868D93F-F048-48F7-9F4C-C9BF502410AB}"/>
    <cellStyle name="SAPBEXstdItemX 9 4" xfId="25612" xr:uid="{7BA0F395-859E-4C7B-8B1C-F87CA00F504F}"/>
    <cellStyle name="SAPBEXstdItemX 9 4 2" xfId="36397" xr:uid="{5490CD1C-398B-4A3F-B72D-6201F97A3704}"/>
    <cellStyle name="SAPBEXstdItemX 9 5" xfId="17337" xr:uid="{2BA3B10A-E60E-4431-962B-6AAAE6784E97}"/>
    <cellStyle name="SAPBEXstdItemX 9 6" xfId="29853" xr:uid="{512550A2-447B-4631-9EA2-CBF611F699FB}"/>
    <cellStyle name="SAPBEXstdItemX 9 7" xfId="29900" xr:uid="{88DCCF21-7A42-4B6D-8FF2-9156A9723750}"/>
    <cellStyle name="SAPBEXstdItemX 9 8" xfId="35769" xr:uid="{4471B6A9-8C42-43A4-8810-C78629D1151D}"/>
    <cellStyle name="SAPBEXtitle" xfId="2353" xr:uid="{87B45152-E746-43F5-B7C5-EADB917BBA4C}"/>
    <cellStyle name="SAPBEXtitle 10" xfId="4277" xr:uid="{E71A78F5-DB12-40C7-BB0C-D82242B9FC71}"/>
    <cellStyle name="SAPBEXtitle 10 2" xfId="16062" xr:uid="{C12BD5B0-569C-4504-87FE-CE2A2D3901C5}"/>
    <cellStyle name="SAPBEXtitle 10 3" xfId="29107" xr:uid="{1BE0AB66-CA62-4A66-B190-74CD0C3BAF4C}"/>
    <cellStyle name="SAPBEXtitle 11" xfId="4035" xr:uid="{CE5CD20B-CC19-4BA2-AA9A-95D6CE03AAE2}"/>
    <cellStyle name="SAPBEXtitle 11 2" xfId="15821" xr:uid="{86A0DCF6-BC9F-41C8-A55D-BF596343D288}"/>
    <cellStyle name="SAPBEXtitle 11 3" xfId="28866" xr:uid="{CEF775C5-8F72-4203-91E4-A7708FEBD291}"/>
    <cellStyle name="SAPBEXtitle 12" xfId="24355" xr:uid="{20E22FEF-E0FC-4A46-816F-CA5F3A414709}"/>
    <cellStyle name="SAPBEXtitle 12 2" xfId="35660" xr:uid="{D6648499-245C-48BF-BE7F-D02800E0A78A}"/>
    <cellStyle name="SAPBEXtitle 13" xfId="14173" xr:uid="{15BE6BFE-12EA-4E3C-AC3D-025FF04A4098}"/>
    <cellStyle name="SAPBEXtitle 14" xfId="28044" xr:uid="{5A420CE4-BBAF-4E19-9D8B-4181BF0085B5}"/>
    <cellStyle name="SAPBEXtitle 2" xfId="2892" xr:uid="{A7314EBC-1B46-43E2-B95D-6F93FB334D34}"/>
    <cellStyle name="SAPBEXtitle 2 10" xfId="12732" xr:uid="{FE053593-A2B4-4254-8B02-E886EBD19DEE}"/>
    <cellStyle name="SAPBEXtitle 2 2" xfId="7261" xr:uid="{A95986DA-C705-441F-B2D4-93065C7B3F57}"/>
    <cellStyle name="SAPBEXtitle 2 2 2" xfId="9936" xr:uid="{7916AC54-4D68-4E21-8FCB-406A91A551C8}"/>
    <cellStyle name="SAPBEXtitle 2 2 2 2" xfId="21391" xr:uid="{F4234FE5-C80A-4CF9-886A-3B09A3F78E78}"/>
    <cellStyle name="SAPBEXtitle 2 2 2 3" xfId="33476" xr:uid="{304C43B3-69E2-4270-AE91-40C6CE5A1C03}"/>
    <cellStyle name="SAPBEXtitle 2 2 3" xfId="10664" xr:uid="{96CEDEF9-8641-430F-98F1-608B3E52BB7E}"/>
    <cellStyle name="SAPBEXtitle 2 2 3 2" xfId="22119" xr:uid="{74587819-5198-4386-BABF-E8E5BC0BCEFF}"/>
    <cellStyle name="SAPBEXtitle 2 2 3 3" xfId="34203" xr:uid="{5745BC73-660E-4E97-8D4E-F69F462FD6DB}"/>
    <cellStyle name="SAPBEXtitle 2 2 4" xfId="12058" xr:uid="{2357D690-3030-4DE6-BFDA-C75E5F4AD06F}"/>
    <cellStyle name="SAPBEXtitle 2 2 4 2" xfId="23513" xr:uid="{8A683110-3B34-476A-8F5E-046299D1BCD3}"/>
    <cellStyle name="SAPBEXtitle 2 2 4 3" xfId="35099" xr:uid="{57E61C17-CDD1-47B9-88EE-ADF03C330A78}"/>
    <cellStyle name="SAPBEXtitle 2 2 5" xfId="26977" xr:uid="{24BB0856-2FE8-49E9-901A-4ACCDC11E1AA}"/>
    <cellStyle name="SAPBEXtitle 2 2 5 2" xfId="37348" xr:uid="{1065A43C-BC21-45D3-BF33-8F59E49504D0}"/>
    <cellStyle name="SAPBEXtitle 2 2 6" xfId="18787" xr:uid="{9341CE25-324F-4ED9-941F-80044B6A6E29}"/>
    <cellStyle name="SAPBEXtitle 2 2 7" xfId="31020" xr:uid="{4CE422A0-D35C-4E5E-8839-14EA63291222}"/>
    <cellStyle name="SAPBEXtitle 2 2 8" xfId="29604" xr:uid="{A1DBD79E-A076-4456-AB90-48EB0C0BD48E}"/>
    <cellStyle name="SAPBEXtitle 2 3" xfId="5828" xr:uid="{0915F398-BEAA-4B94-897E-0E898BECD7FA}"/>
    <cellStyle name="SAPBEXtitle 2 3 2" xfId="9090" xr:uid="{2359A6C7-F901-418D-919C-CBC9D2A88EA2}"/>
    <cellStyle name="SAPBEXtitle 2 3 2 2" xfId="20545" xr:uid="{4855D5EB-F891-433A-84A5-677FDE8B2D5D}"/>
    <cellStyle name="SAPBEXtitle 2 3 2 3" xfId="32630" xr:uid="{45D7CF09-2F52-42F3-8B07-BE0A613D9481}"/>
    <cellStyle name="SAPBEXtitle 2 3 3" xfId="8913" xr:uid="{7AD7ADBB-AF30-4430-A18C-7340E57F1311}"/>
    <cellStyle name="SAPBEXtitle 2 3 3 2" xfId="20368" xr:uid="{8D454872-182E-431A-812D-6055C07CE957}"/>
    <cellStyle name="SAPBEXtitle 2 3 3 3" xfId="32453" xr:uid="{1C7AA318-B188-49E4-ACB7-69A27E12E376}"/>
    <cellStyle name="SAPBEXtitle 2 3 4" xfId="25804" xr:uid="{173B29A7-DC53-4DF2-A9D8-C4453A7D01CE}"/>
    <cellStyle name="SAPBEXtitle 2 3 4 2" xfId="36520" xr:uid="{2DD52DDB-83D7-4F10-9778-9C2E2CB74FB3}"/>
    <cellStyle name="SAPBEXtitle 2 3 5" xfId="17562" xr:uid="{5EED16F0-9439-4461-87DB-D92705B6CF56}"/>
    <cellStyle name="SAPBEXtitle 2 3 6" xfId="30048" xr:uid="{3AE53B36-950A-4ED5-8B1B-EC8270F7DBCE}"/>
    <cellStyle name="SAPBEXtitle 2 3 7" xfId="30482" xr:uid="{0FFA5D31-5285-4451-89A9-0567932E8722}"/>
    <cellStyle name="SAPBEXtitle 2 3 8" xfId="28126" xr:uid="{0F94425D-33CD-412C-83A6-BFE9C6F304A2}"/>
    <cellStyle name="SAPBEXtitle 2 4" xfId="4785" xr:uid="{CE9BCAA1-B32A-4BDF-A903-40F2FD2739DE}"/>
    <cellStyle name="SAPBEXtitle 2 4 2" xfId="16569" xr:uid="{F3C08D47-AC2A-4B4E-A4E7-82AF49736EDA}"/>
    <cellStyle name="SAPBEXtitle 2 4 3" xfId="29276" xr:uid="{68E9D451-97B8-4880-8FF8-0CABD7A8A526}"/>
    <cellStyle name="SAPBEXtitle 2 5" xfId="8289" xr:uid="{DEFFBA19-8092-479D-8C70-B933C7989A6B}"/>
    <cellStyle name="SAPBEXtitle 2 5 2" xfId="19744" xr:uid="{6A6A7B12-1496-42B4-AD7F-890FB4534CAD}"/>
    <cellStyle name="SAPBEXtitle 2 5 3" xfId="31829" xr:uid="{C08C6852-03CB-4AAE-9CEA-FADAE4833690}"/>
    <cellStyle name="SAPBEXtitle 2 6" xfId="8160" xr:uid="{558154C1-B7B5-4AE1-AE27-B63902324692}"/>
    <cellStyle name="SAPBEXtitle 2 6 2" xfId="19615" xr:uid="{DE37E1E8-1DAD-4635-AF6B-EB64D80BBDE4}"/>
    <cellStyle name="SAPBEXtitle 2 6 3" xfId="31700" xr:uid="{E2CA76BF-4F4D-4FCB-91EB-B7E993C4D6EE}"/>
    <cellStyle name="SAPBEXtitle 2 7" xfId="24844" xr:uid="{ABC0C407-F8A6-417C-ACAF-8862826902D0}"/>
    <cellStyle name="SAPBEXtitle 2 7 2" xfId="35814" xr:uid="{0D584CA7-E8EC-4E8B-BC7A-1CEC53288EC3}"/>
    <cellStyle name="SAPBEXtitle 2 8" xfId="14685" xr:uid="{176CED0E-A155-4A24-94E4-D67410D1F7AC}"/>
    <cellStyle name="SAPBEXtitle 2 9" xfId="28198" xr:uid="{D0E49F0D-805D-4736-9B1B-910C9ECCD10E}"/>
    <cellStyle name="SAPBEXtitle 3" xfId="3203" xr:uid="{57391F18-BEE1-45E7-BA75-365A985E705B}"/>
    <cellStyle name="SAPBEXtitle 3 10" xfId="27811" xr:uid="{E626E607-657E-48AB-9DE1-1AC7571DD743}"/>
    <cellStyle name="SAPBEXtitle 3 2" xfId="7370" xr:uid="{71C35F20-DFD4-4C38-8909-8331DD7CB95B}"/>
    <cellStyle name="SAPBEXtitle 3 2 2" xfId="9996" xr:uid="{67470DCB-8574-43DA-B8EF-A89AEB9C143E}"/>
    <cellStyle name="SAPBEXtitle 3 2 2 2" xfId="21451" xr:uid="{4834A98F-7CA4-4485-B88A-115CECBCA619}"/>
    <cellStyle name="SAPBEXtitle 3 2 2 3" xfId="33535" xr:uid="{2AB960DE-BCDD-4659-A7AE-93EFBCE0C5C3}"/>
    <cellStyle name="SAPBEXtitle 3 2 3" xfId="10770" xr:uid="{169D5788-FB52-4410-A390-5DD80BBE3AC9}"/>
    <cellStyle name="SAPBEXtitle 3 2 3 2" xfId="22225" xr:uid="{1F140B93-824F-4C11-B266-67B505EA5D88}"/>
    <cellStyle name="SAPBEXtitle 3 2 3 3" xfId="34309" xr:uid="{9FE1442D-7163-46D9-8E7D-C15428A9D107}"/>
    <cellStyle name="SAPBEXtitle 3 2 4" xfId="12154" xr:uid="{2857CC2D-E5EB-49FE-86BB-9D73EEF8B1AE}"/>
    <cellStyle name="SAPBEXtitle 3 2 4 2" xfId="23609" xr:uid="{3C704CE9-CB95-4641-A24B-0E48E1E12B39}"/>
    <cellStyle name="SAPBEXtitle 3 2 4 3" xfId="35193" xr:uid="{8C93A85E-2D26-43C2-9048-7B0E5526C0C5}"/>
    <cellStyle name="SAPBEXtitle 3 2 5" xfId="27086" xr:uid="{19BB239B-5A40-4CDE-BFE6-76467FD09B02}"/>
    <cellStyle name="SAPBEXtitle 3 2 5 2" xfId="37455" xr:uid="{D5A4B531-C8E6-4F83-8660-6BC2175E843C}"/>
    <cellStyle name="SAPBEXtitle 3 2 6" xfId="18888" xr:uid="{861B89D4-A797-4D8C-9142-3E77A013CB8F}"/>
    <cellStyle name="SAPBEXtitle 3 2 7" xfId="31127" xr:uid="{6C5BB1B2-0F76-4E94-BC09-C1251B29A1AA}"/>
    <cellStyle name="SAPBEXtitle 3 2 8" xfId="12733" xr:uid="{3520CBD4-7BB1-4C6F-9602-5B985129AB6F}"/>
    <cellStyle name="SAPBEXtitle 3 3" xfId="5938" xr:uid="{EC7DC95F-B1F4-4DDC-B6CB-01747E79C281}"/>
    <cellStyle name="SAPBEXtitle 3 3 2" xfId="9198" xr:uid="{BCE25A8E-203D-4B8F-8064-E5D533FA9435}"/>
    <cellStyle name="SAPBEXtitle 3 3 2 2" xfId="20653" xr:uid="{8E259C5B-A5F7-43BD-9039-3435C7D81C95}"/>
    <cellStyle name="SAPBEXtitle 3 3 2 3" xfId="32738" xr:uid="{36950B06-B53F-49C4-8CD4-90D9C6FB233B}"/>
    <cellStyle name="SAPBEXtitle 3 3 3" xfId="9802" xr:uid="{66FF4120-1258-40AC-AC02-5FDDE936776C}"/>
    <cellStyle name="SAPBEXtitle 3 3 3 2" xfId="21257" xr:uid="{FA19B051-EC58-48B5-A042-8CD0E985005B}"/>
    <cellStyle name="SAPBEXtitle 3 3 3 3" xfId="33342" xr:uid="{12F31A0D-5D4E-4571-BB51-63689647C2A5}"/>
    <cellStyle name="SAPBEXtitle 3 3 4" xfId="25900" xr:uid="{A440EAF3-39AF-4FFF-B1F1-FF5ED355C203}"/>
    <cellStyle name="SAPBEXtitle 3 3 4 2" xfId="36615" xr:uid="{F3C01BBA-F1A3-4870-9525-6C7FFA4E2EF1}"/>
    <cellStyle name="SAPBEXtitle 3 3 5" xfId="17661" xr:uid="{06076BF1-E06B-494E-90A9-91512ED773E2}"/>
    <cellStyle name="SAPBEXtitle 3 3 6" xfId="30156" xr:uid="{482542FE-4174-4693-87C7-0133B3B96B4A}"/>
    <cellStyle name="SAPBEXtitle 3 3 7" xfId="29240" xr:uid="{4585A5B0-A719-4FE4-83D0-7AF7E9437418}"/>
    <cellStyle name="SAPBEXtitle 3 3 8" xfId="35546" xr:uid="{63F74AA8-EF15-4365-8E97-9C0E6CDA8365}"/>
    <cellStyle name="SAPBEXtitle 3 4" xfId="5096" xr:uid="{E32DE03F-636B-4AC5-954A-7537AEAE05EC}"/>
    <cellStyle name="SAPBEXtitle 3 4 2" xfId="16880" xr:uid="{2A9CC5D4-EF29-4C55-96B8-6D70F3154F35}"/>
    <cellStyle name="SAPBEXtitle 3 4 3" xfId="29528" xr:uid="{DFE96635-E8B0-4CC4-A5B2-B67D8CCA7957}"/>
    <cellStyle name="SAPBEXtitle 3 5" xfId="8561" xr:uid="{BA0FACC3-7D1C-445E-A8CC-E0D6FFC391EC}"/>
    <cellStyle name="SAPBEXtitle 3 5 2" xfId="20016" xr:uid="{28869CA3-64BF-457D-8259-48B34FD8F542}"/>
    <cellStyle name="SAPBEXtitle 3 5 3" xfId="32101" xr:uid="{5BB2B0AD-43C0-4B57-B98A-67BB3E46CD22}"/>
    <cellStyle name="SAPBEXtitle 3 6" xfId="8053" xr:uid="{50EA74ED-AF62-4C1A-9F20-85349697CFD7}"/>
    <cellStyle name="SAPBEXtitle 3 6 2" xfId="19508" xr:uid="{881767A5-43D5-4D40-B83D-AF022ED85B26}"/>
    <cellStyle name="SAPBEXtitle 3 6 3" xfId="31593" xr:uid="{78AB2851-A04D-4B76-ACFA-CC5645813F1D}"/>
    <cellStyle name="SAPBEXtitle 3 7" xfId="25155" xr:uid="{A046AC76-B8D0-4512-8995-57C86B182709}"/>
    <cellStyle name="SAPBEXtitle 3 7 2" xfId="36067" xr:uid="{D33F93E9-658B-47BC-898F-3DAEF459A3C9}"/>
    <cellStyle name="SAPBEXtitle 3 8" xfId="14996" xr:uid="{D83AF315-8FB6-48FE-867E-3D68C961BCF5}"/>
    <cellStyle name="SAPBEXtitle 3 9" xfId="28444" xr:uid="{A1A37A3C-1346-46A2-BCA4-219C4129A4D7}"/>
    <cellStyle name="SAPBEXtitle 4" xfId="3223" xr:uid="{446A3DC1-29EA-444E-AB56-C87323988AAF}"/>
    <cellStyle name="SAPBEXtitle 4 10" xfId="27827" xr:uid="{16D62E41-421B-4722-8170-982AC230C6CB}"/>
    <cellStyle name="SAPBEXtitle 4 2" xfId="7636" xr:uid="{B83C8394-7756-4855-8E1D-EF48463ABD1C}"/>
    <cellStyle name="SAPBEXtitle 4 2 2" xfId="10117" xr:uid="{317AB0C3-29EB-4BAB-9235-827AAA6819FC}"/>
    <cellStyle name="SAPBEXtitle 4 2 2 2" xfId="21572" xr:uid="{8F8C980C-5A65-4EF2-B0EA-67A5F3DD660A}"/>
    <cellStyle name="SAPBEXtitle 4 2 2 3" xfId="33656" xr:uid="{E854B789-1C07-43A3-A783-FAEB970852EC}"/>
    <cellStyle name="SAPBEXtitle 4 2 3" xfId="10938" xr:uid="{3922EF5F-0205-4AF0-B767-8C4EE62903E7}"/>
    <cellStyle name="SAPBEXtitle 4 2 3 2" xfId="22393" xr:uid="{162B7E4C-F33E-4366-9D1F-813F473F8C17}"/>
    <cellStyle name="SAPBEXtitle 4 2 3 3" xfId="34477" xr:uid="{402F8DD2-5A9B-432F-9E70-DD583B1357DA}"/>
    <cellStyle name="SAPBEXtitle 4 2 4" xfId="12411" xr:uid="{CEA56060-5897-40F3-BA67-495A9FC17906}"/>
    <cellStyle name="SAPBEXtitle 4 2 4 2" xfId="23866" xr:uid="{B7E971B8-869E-424A-A2C1-6903AAACA856}"/>
    <cellStyle name="SAPBEXtitle 4 2 4 3" xfId="35381" xr:uid="{BA929D7C-AFA8-4E1B-B8BB-46074A3A98EB}"/>
    <cellStyle name="SAPBEXtitle 4 2 5" xfId="27343" xr:uid="{55A95644-B1BB-4C5E-84B6-936BE0648F2E}"/>
    <cellStyle name="SAPBEXtitle 4 2 5 2" xfId="37642" xr:uid="{34273682-3151-41B1-B178-92FF85B0F1A2}"/>
    <cellStyle name="SAPBEXtitle 4 2 6" xfId="19147" xr:uid="{DE1B3478-ED6D-4FBA-9728-D2C4D77AB4A2}"/>
    <cellStyle name="SAPBEXtitle 4 2 7" xfId="31323" xr:uid="{AC79F992-6F7D-4946-B5DA-4CC5F11BD961}"/>
    <cellStyle name="SAPBEXtitle 4 2 8" xfId="29886" xr:uid="{6DA92354-2C03-400D-8C8A-C9C70D942F14}"/>
    <cellStyle name="SAPBEXtitle 4 3" xfId="6205" xr:uid="{848DC809-DF48-4B93-B67B-C7A8983D6256}"/>
    <cellStyle name="SAPBEXtitle 4 3 2" xfId="9412" xr:uid="{4E155E76-1489-4972-8917-903BFC233E21}"/>
    <cellStyle name="SAPBEXtitle 4 3 2 2" xfId="20867" xr:uid="{4379C297-89DA-402C-8C41-B57F6D4A9F31}"/>
    <cellStyle name="SAPBEXtitle 4 3 2 3" xfId="32952" xr:uid="{98A28761-6280-40A9-A1CD-35EC8E40335E}"/>
    <cellStyle name="SAPBEXtitle 4 3 3" xfId="8165" xr:uid="{F1466B0A-FBEA-49E3-B163-D9BC4F09E48E}"/>
    <cellStyle name="SAPBEXtitle 4 3 3 2" xfId="19620" xr:uid="{13C6960E-EA6E-4ED9-B34C-B57DC804E356}"/>
    <cellStyle name="SAPBEXtitle 4 3 3 3" xfId="31705" xr:uid="{DA39EF2A-DE06-49C4-A890-663C61E06E05}"/>
    <cellStyle name="SAPBEXtitle 4 3 4" xfId="26157" xr:uid="{878B8A9B-F9DB-4CE5-A8F2-A194E10E5A2D}"/>
    <cellStyle name="SAPBEXtitle 4 3 4 2" xfId="36800" xr:uid="{3EDCB145-0BCF-4526-8A6D-66A4A866B2EC}"/>
    <cellStyle name="SAPBEXtitle 4 3 5" xfId="17922" xr:uid="{4D1F0988-347C-413E-982C-B714722410B7}"/>
    <cellStyle name="SAPBEXtitle 4 3 6" xfId="30353" xr:uid="{B3797436-231F-44A7-A41D-A78606AAB4B0}"/>
    <cellStyle name="SAPBEXtitle 4 3 7" xfId="28164" xr:uid="{B90EA17D-AA1D-468F-90B0-3548816EECDA}"/>
    <cellStyle name="SAPBEXtitle 4 3 8" xfId="13732" xr:uid="{1DE9C885-5FF6-4478-A7A5-A399246340CD}"/>
    <cellStyle name="SAPBEXtitle 4 4" xfId="5115" xr:uid="{D8C9AEA1-B2F1-4755-99CC-D01CE7DCBDBC}"/>
    <cellStyle name="SAPBEXtitle 4 4 2" xfId="16899" xr:uid="{4C43B22A-008C-469E-9536-BCE457078822}"/>
    <cellStyle name="SAPBEXtitle 4 4 3" xfId="29547" xr:uid="{69ABBEF6-CE6D-47BA-844E-529398EBFE43}"/>
    <cellStyle name="SAPBEXtitle 4 5" xfId="8580" xr:uid="{1B095913-2E0F-4A33-AE62-90DE360CE73F}"/>
    <cellStyle name="SAPBEXtitle 4 5 2" xfId="20035" xr:uid="{6D660542-C059-4069-93D1-D399E504974D}"/>
    <cellStyle name="SAPBEXtitle 4 5 3" xfId="32120" xr:uid="{3F66BA6D-EC22-45DB-B704-D8D2E063527C}"/>
    <cellStyle name="SAPBEXtitle 4 6" xfId="8782" xr:uid="{C5218338-3164-4206-B58C-C1144C93BF6A}"/>
    <cellStyle name="SAPBEXtitle 4 6 2" xfId="20237" xr:uid="{DE8996D5-8A75-4607-ACED-B410382CD1CE}"/>
    <cellStyle name="SAPBEXtitle 4 6 3" xfId="32322" xr:uid="{3AF271CB-7389-408E-A8C6-0EF0DA4A9F67}"/>
    <cellStyle name="SAPBEXtitle 4 7" xfId="25174" xr:uid="{A38222BD-A37C-4B6D-8302-E66B6A5D57E6}"/>
    <cellStyle name="SAPBEXtitle 4 7 2" xfId="36086" xr:uid="{0225BF1C-9ED7-42DD-BDAF-A3C5021DC784}"/>
    <cellStyle name="SAPBEXtitle 4 8" xfId="15015" xr:uid="{FB9DA49D-B11C-4C9B-94A9-081FCFEE9610}"/>
    <cellStyle name="SAPBEXtitle 4 9" xfId="28463" xr:uid="{172EEF3F-8CE7-4297-A618-3F9475A2AEA5}"/>
    <cellStyle name="SAPBEXtitle 5" xfId="3384" xr:uid="{932A04F5-4C75-46C2-A9DC-FE77B3F74350}"/>
    <cellStyle name="SAPBEXtitle 5 10" xfId="27850" xr:uid="{834C3A00-01DD-4684-A7CC-041020A53E9B}"/>
    <cellStyle name="SAPBEXtitle 5 2" xfId="7811" xr:uid="{A2A9AF1D-D2A0-4B62-9EA3-7CA984A93746}"/>
    <cellStyle name="SAPBEXtitle 5 2 2" xfId="10201" xr:uid="{8C1A79E3-FF79-4F8B-B4DC-B043063FDB0D}"/>
    <cellStyle name="SAPBEXtitle 5 2 2 2" xfId="21656" xr:uid="{37C89712-73A4-41BB-B270-3933DC99C9FA}"/>
    <cellStyle name="SAPBEXtitle 5 2 2 3" xfId="33740" xr:uid="{6C995035-545C-4D46-93B8-BF9098783C3C}"/>
    <cellStyle name="SAPBEXtitle 5 2 3" xfId="11025" xr:uid="{6288BC22-78CF-45F2-9583-A48FE57A6FDD}"/>
    <cellStyle name="SAPBEXtitle 5 2 3 2" xfId="22480" xr:uid="{88A63A46-89D1-4915-A473-11C4D024C82A}"/>
    <cellStyle name="SAPBEXtitle 5 2 3 3" xfId="34564" xr:uid="{F4259606-FFBF-4C89-A6DE-BB5C56EFEF17}"/>
    <cellStyle name="SAPBEXtitle 5 2 4" xfId="12586" xr:uid="{BF0E65B8-F576-4FFD-8242-247C19A24CE9}"/>
    <cellStyle name="SAPBEXtitle 5 2 4 2" xfId="24041" xr:uid="{6DE8EC69-E27E-40B7-A4FA-67AFA75F8ACC}"/>
    <cellStyle name="SAPBEXtitle 5 2 4 3" xfId="35494" xr:uid="{5385BFF0-4E0D-439F-9268-0399D6EB6694}"/>
    <cellStyle name="SAPBEXtitle 5 2 5" xfId="27518" xr:uid="{5EC092D2-850C-4A3A-8101-AF2095FEB5EF}"/>
    <cellStyle name="SAPBEXtitle 5 2 5 2" xfId="37753" xr:uid="{EA7EFE07-4055-4F4B-B811-F91A43441A10}"/>
    <cellStyle name="SAPBEXtitle 5 2 6" xfId="19322" xr:uid="{0734846D-590B-481D-9B2C-BF60428659E9}"/>
    <cellStyle name="SAPBEXtitle 5 2 7" xfId="31436" xr:uid="{69DF17AE-4A4A-4DA4-86AF-0CD3508D8AA8}"/>
    <cellStyle name="SAPBEXtitle 5 2 8" xfId="28756" xr:uid="{3F0CFDEC-69DE-418A-8449-89785B225594}"/>
    <cellStyle name="SAPBEXtitle 5 3" xfId="6380" xr:uid="{BB3F61BD-7F08-48B1-BB06-4D5FC88C6B6C}"/>
    <cellStyle name="SAPBEXtitle 5 3 2" xfId="9548" xr:uid="{23589A85-A12F-4AA8-A448-85FDBF5912E1}"/>
    <cellStyle name="SAPBEXtitle 5 3 2 2" xfId="21003" xr:uid="{C8FE5A70-E31E-41D9-803E-840A29EB584D}"/>
    <cellStyle name="SAPBEXtitle 5 3 2 3" xfId="33088" xr:uid="{095A4A84-BC05-40AE-AD4E-C1105995F5C0}"/>
    <cellStyle name="SAPBEXtitle 5 3 3" xfId="4175" xr:uid="{809C9892-C4BB-4BBF-B281-154C0266AADF}"/>
    <cellStyle name="SAPBEXtitle 5 3 3 2" xfId="15960" xr:uid="{65EE8DD0-D2B2-4250-8776-C6C2CE6E0811}"/>
    <cellStyle name="SAPBEXtitle 5 3 3 3" xfId="29005" xr:uid="{CCA43654-D268-4C85-A234-9BB79E460649}"/>
    <cellStyle name="SAPBEXtitle 5 3 4" xfId="26332" xr:uid="{6C1ECB10-48C4-4EC6-B282-6EB076AC99CC}"/>
    <cellStyle name="SAPBEXtitle 5 3 4 2" xfId="36912" xr:uid="{73279C75-F3AE-4D1C-8A06-5FCDA409507A}"/>
    <cellStyle name="SAPBEXtitle 5 3 5" xfId="18097" xr:uid="{FE63CF99-EFAD-493D-A960-A05AEDC288A3}"/>
    <cellStyle name="SAPBEXtitle 5 3 6" xfId="30469" xr:uid="{DD40F469-3AE2-4C2B-B70A-3A0C3F7828EE}"/>
    <cellStyle name="SAPBEXtitle 5 3 7" xfId="34866" xr:uid="{5051C59B-BAF5-4C9A-AF07-30F146A947D1}"/>
    <cellStyle name="SAPBEXtitle 5 3 8" xfId="18798" xr:uid="{654D35BC-48D2-4094-B8BB-F48A7A1A1944}"/>
    <cellStyle name="SAPBEXtitle 5 4" xfId="5274" xr:uid="{1D6BC96B-E204-49F6-B313-026B81559E5C}"/>
    <cellStyle name="SAPBEXtitle 5 4 2" xfId="17058" xr:uid="{7CCB34DE-2F23-4A5E-AFA5-19675224E477}"/>
    <cellStyle name="SAPBEXtitle 5 4 3" xfId="29641" xr:uid="{E1C562AA-403A-45F4-BC75-856526C1C7D6}"/>
    <cellStyle name="SAPBEXtitle 5 5" xfId="8701" xr:uid="{38376059-94DF-44FE-BD8F-BBC2C9D5C3E3}"/>
    <cellStyle name="SAPBEXtitle 5 5 2" xfId="20156" xr:uid="{6245BC58-E737-4C54-B2A3-C0493B3E8B1F}"/>
    <cellStyle name="SAPBEXtitle 5 5 3" xfId="32241" xr:uid="{952BB57D-96C3-407D-8E75-6E265B21A328}"/>
    <cellStyle name="SAPBEXtitle 5 6" xfId="4062" xr:uid="{1154F875-2D8C-4B0A-B106-9FB06E265C38}"/>
    <cellStyle name="SAPBEXtitle 5 6 2" xfId="15847" xr:uid="{EA2EE138-9B47-4EA8-9184-405DD4D9DB22}"/>
    <cellStyle name="SAPBEXtitle 5 6 3" xfId="28892" xr:uid="{746503AD-9E6F-4499-87FE-A5BDEF702778}"/>
    <cellStyle name="SAPBEXtitle 5 7" xfId="25333" xr:uid="{B3644450-6F7D-4228-A1F5-0E211B0DD02A}"/>
    <cellStyle name="SAPBEXtitle 5 7 2" xfId="36179" xr:uid="{ECF84B45-FF32-4EDA-AA97-EC713292C279}"/>
    <cellStyle name="SAPBEXtitle 5 8" xfId="15175" xr:uid="{023E2D33-EAF4-4B85-B101-AAB99C36F7B9}"/>
    <cellStyle name="SAPBEXtitle 5 9" xfId="28558" xr:uid="{3FF02884-E441-4883-9756-9102E37AB10A}"/>
    <cellStyle name="SAPBEXtitle 6" xfId="6116" xr:uid="{5E367F9C-3C11-4DA6-B1C5-9C46807B1B4C}"/>
    <cellStyle name="SAPBEXtitle 6 2" xfId="7547" xr:uid="{350BF9DC-BA26-4AF6-BB04-8ECE9BB4DD63}"/>
    <cellStyle name="SAPBEXtitle 6 2 2" xfId="10085" xr:uid="{7A85B14C-D64F-40E7-8AD1-30FB820634DE}"/>
    <cellStyle name="SAPBEXtitle 6 2 2 2" xfId="21540" xr:uid="{C37DB842-9412-466E-A6F2-072032D513EE}"/>
    <cellStyle name="SAPBEXtitle 6 2 2 3" xfId="33624" xr:uid="{06EAC512-6AC0-423B-B1B6-13C2F20EA3C7}"/>
    <cellStyle name="SAPBEXtitle 6 2 3" xfId="10858" xr:uid="{54A746B7-7629-4204-BD11-DEF5ED745129}"/>
    <cellStyle name="SAPBEXtitle 6 2 3 2" xfId="22313" xr:uid="{E170B76A-6E91-46BC-9CE2-8C1826BAAD1B}"/>
    <cellStyle name="SAPBEXtitle 6 2 3 3" xfId="34397" xr:uid="{10425E80-322E-464D-A129-2137CEF76F52}"/>
    <cellStyle name="SAPBEXtitle 6 2 4" xfId="12331" xr:uid="{782455E1-E3BF-4368-8B86-1B95D4C251DF}"/>
    <cellStyle name="SAPBEXtitle 6 2 4 2" xfId="23786" xr:uid="{CEF10BB8-9C1E-4858-AA19-299D76465218}"/>
    <cellStyle name="SAPBEXtitle 6 2 4 3" xfId="35301" xr:uid="{FE6EE233-D409-4C52-8F68-3CB1C118E3D2}"/>
    <cellStyle name="SAPBEXtitle 6 2 5" xfId="27263" xr:uid="{5D219C5D-E09B-4006-8165-3916545E41E4}"/>
    <cellStyle name="SAPBEXtitle 6 2 5 2" xfId="37562" xr:uid="{8BECEB5D-9981-4834-B475-6E0C4DD6C2B0}"/>
    <cellStyle name="SAPBEXtitle 6 2 6" xfId="19065" xr:uid="{2326CB37-5309-4F94-8367-9A9BBD927AF6}"/>
    <cellStyle name="SAPBEXtitle 6 2 7" xfId="31234" xr:uid="{934F60CE-FBC2-42A3-BCC8-C999BE11EAA6}"/>
    <cellStyle name="SAPBEXtitle 6 2 8" xfId="28056" xr:uid="{80852E85-AB27-41D9-9CEF-1430B200DAE3}"/>
    <cellStyle name="SAPBEXtitle 6 3" xfId="9332" xr:uid="{C78F7092-2106-4E4E-B7B8-2B5F31BB94B7}"/>
    <cellStyle name="SAPBEXtitle 6 3 2" xfId="20787" xr:uid="{ED1AB3BE-6DD6-4C6F-B088-C3514CA46205}"/>
    <cellStyle name="SAPBEXtitle 6 3 3" xfId="32872" xr:uid="{7A860BDD-7967-47EF-AF5A-5B2C953B12A1}"/>
    <cellStyle name="SAPBEXtitle 6 4" xfId="8170" xr:uid="{7AF84F02-F6D9-4E76-8FD4-3563AE11F0F6}"/>
    <cellStyle name="SAPBEXtitle 6 4 2" xfId="19625" xr:uid="{781883BA-77FC-4D9F-BB5F-645CA6F4A1B0}"/>
    <cellStyle name="SAPBEXtitle 6 4 3" xfId="31710" xr:uid="{203BC714-2512-4B82-A782-2C5E8369B671}"/>
    <cellStyle name="SAPBEXtitle 6 5" xfId="26077" xr:uid="{2AA62D43-5BBA-4D11-82B4-BB2DC34F10ED}"/>
    <cellStyle name="SAPBEXtitle 6 5 2" xfId="36720" xr:uid="{125CAEE3-D0CA-46A8-96B6-DF3444C12EEC}"/>
    <cellStyle name="SAPBEXtitle 6 6" xfId="17838" xr:uid="{7E877A83-BE42-4541-9097-8B5BE49D7CDF}"/>
    <cellStyle name="SAPBEXtitle 6 7" xfId="30264" xr:uid="{ABBD6C64-E1A5-4CCB-9A54-8444A76ED980}"/>
    <cellStyle name="SAPBEXtitle 6 8" xfId="27766" xr:uid="{D140F843-4FA9-4BEE-9058-BD59E97EF9AA}"/>
    <cellStyle name="SAPBEXtitle 7" xfId="6627" xr:uid="{3F1D5200-4313-41D2-AE43-12FEDCA2BA23}"/>
    <cellStyle name="SAPBEXtitle 7 2" xfId="9645" xr:uid="{2D4A3A91-E4B3-4E8B-B808-EFB4F0AB7B87}"/>
    <cellStyle name="SAPBEXtitle 7 2 2" xfId="21100" xr:uid="{81A82FE8-2AE1-4070-B40A-FCBADA7752B6}"/>
    <cellStyle name="SAPBEXtitle 7 2 3" xfId="33185" xr:uid="{3FAC10D5-DF70-4B76-B653-945CE6441054}"/>
    <cellStyle name="SAPBEXtitle 7 3" xfId="10416" xr:uid="{447B9FF8-CD45-4695-8D66-98F350C2A99C}"/>
    <cellStyle name="SAPBEXtitle 7 3 2" xfId="21871" xr:uid="{1E6838BD-3C8B-4304-80BA-7A26B92F8077}"/>
    <cellStyle name="SAPBEXtitle 7 3 3" xfId="33955" xr:uid="{84140BFF-495E-4B9B-9EA2-42020E72F525}"/>
    <cellStyle name="SAPBEXtitle 7 4" xfId="26394" xr:uid="{5B21FEA9-1612-4FF1-975D-C9DBB7AC684E}"/>
    <cellStyle name="SAPBEXtitle 7 4 2" xfId="36958" xr:uid="{7B6B22D9-2B19-4B7F-B300-C838A231EAE4}"/>
    <cellStyle name="SAPBEXtitle 7 5" xfId="30600" xr:uid="{C67AC420-2776-498C-997C-7601253AB960}"/>
    <cellStyle name="SAPBEXtitle 7 6" xfId="28612" xr:uid="{244BB467-8323-4A46-8766-C6D37094CF64}"/>
    <cellStyle name="SAPBEXtitle 8" xfId="7003" xr:uid="{5A661B12-EC07-43F9-8C30-16CD0575F81A}"/>
    <cellStyle name="SAPBEXtitle 8 2" xfId="9783" xr:uid="{1D55D243-4874-4E6D-A209-D864CBDB466F}"/>
    <cellStyle name="SAPBEXtitle 8 2 2" xfId="21238" xr:uid="{D82D20DD-AF1A-4E32-871D-B670A50355A1}"/>
    <cellStyle name="SAPBEXtitle 8 2 3" xfId="33323" xr:uid="{3626F154-97D5-4F8A-8DBF-310AE05FB08D}"/>
    <cellStyle name="SAPBEXtitle 8 3" xfId="10510" xr:uid="{6211FA1F-07EF-4E61-B5C2-0EF49F5B6786}"/>
    <cellStyle name="SAPBEXtitle 8 3 2" xfId="21965" xr:uid="{58D524FF-E71D-437F-8BAA-340108CCCF99}"/>
    <cellStyle name="SAPBEXtitle 8 3 3" xfId="34049" xr:uid="{882862B3-C0A7-403F-A9B5-968168E55986}"/>
    <cellStyle name="SAPBEXtitle 8 4" xfId="11854" xr:uid="{EF0B88A1-D660-40C6-A86F-DC44A0544717}"/>
    <cellStyle name="SAPBEXtitle 8 4 2" xfId="23309" xr:uid="{BEA8D2E1-D8D2-47A7-BAFD-6B41C909A8A0}"/>
    <cellStyle name="SAPBEXtitle 8 4 3" xfId="34961" xr:uid="{6F7B4C8D-BEC7-42B7-AEF1-86F333231868}"/>
    <cellStyle name="SAPBEXtitle 8 5" xfId="26719" xr:uid="{9FA10303-A66E-4E60-A1C3-7E6A4D303F9B}"/>
    <cellStyle name="SAPBEXtitle 8 5 2" xfId="37158" xr:uid="{FEAF8C37-A8C4-4FD8-B9FB-ADF747A04379}"/>
    <cellStyle name="SAPBEXtitle 8 6" xfId="18565" xr:uid="{09C2731C-63FA-45C7-BB29-E470DA2A7864}"/>
    <cellStyle name="SAPBEXtitle 8 7" xfId="30830" xr:uid="{B856EEBA-55C6-4E81-8688-C63656A60AD6}"/>
    <cellStyle name="SAPBEXtitle 8 8" xfId="14180" xr:uid="{A86B7698-EF05-42FA-A012-4D4321AAB9ED}"/>
    <cellStyle name="SAPBEXtitle 9" xfId="5554" xr:uid="{3A0B670F-966E-40B5-A874-1C742B95574F}"/>
    <cellStyle name="SAPBEXtitle 9 2" xfId="8883" xr:uid="{81F62CFA-1468-4122-B8ED-9F78000313CB}"/>
    <cellStyle name="SAPBEXtitle 9 2 2" xfId="20338" xr:uid="{722627BA-AC8C-411B-9FC4-A12AEF6FAEAD}"/>
    <cellStyle name="SAPBEXtitle 9 2 3" xfId="32423" xr:uid="{6C4BBFAC-921C-4BBE-9891-518DABD852E1}"/>
    <cellStyle name="SAPBEXtitle 9 3" xfId="10037" xr:uid="{8B08DC66-30F3-454F-AD05-31C49407554C}"/>
    <cellStyle name="SAPBEXtitle 9 3 2" xfId="21492" xr:uid="{EE757EE3-3D51-4C06-A629-19D533B0B9D8}"/>
    <cellStyle name="SAPBEXtitle 9 3 3" xfId="33576" xr:uid="{0642851A-9F5F-4EDA-9377-46230E68D112}"/>
    <cellStyle name="SAPBEXtitle 9 4" xfId="25613" xr:uid="{31918175-BDB7-40BC-83B3-0A26F8B839BE}"/>
    <cellStyle name="SAPBEXtitle 9 4 2" xfId="36398" xr:uid="{376BF19E-F26D-44CB-8F4B-9E36F2A07B70}"/>
    <cellStyle name="SAPBEXtitle 9 5" xfId="17338" xr:uid="{D23B0CB1-766E-4707-9438-94300801F2D1}"/>
    <cellStyle name="SAPBEXtitle 9 6" xfId="29854" xr:uid="{DF46115F-C0C7-491A-BE46-A39B4C1A3463}"/>
    <cellStyle name="SAPBEXtitle 9 7" xfId="28074" xr:uid="{7DB6575F-CACF-4AA6-BAE6-07A1DBF8D934}"/>
    <cellStyle name="SAPBEXtitle 9 8" xfId="13779" xr:uid="{B9063C08-6F54-4966-BF8F-05F59ED1510C}"/>
    <cellStyle name="SAPBEXunassignedItem" xfId="2354" xr:uid="{8CCCE69F-531B-49F7-8021-58774B8D67A1}"/>
    <cellStyle name="SAPBEXunassignedItem 2" xfId="5829" xr:uid="{BC9C44F9-1556-4613-833F-EF88A874C2CB}"/>
    <cellStyle name="SAPBEXunassignedItem 2 2" xfId="7262" xr:uid="{737F805F-60B6-457E-84D8-5C854FB7CE4E}"/>
    <cellStyle name="SAPBEXunassignedItem 2 2 2" xfId="9937" xr:uid="{398BA992-1172-4950-AA8A-7FC543CF1159}"/>
    <cellStyle name="SAPBEXunassignedItem 2 2 2 2" xfId="21392" xr:uid="{6FCCAD9E-59C1-49B8-A509-13213EFA2E8A}"/>
    <cellStyle name="SAPBEXunassignedItem 2 2 2 3" xfId="33477" xr:uid="{ACA58704-DC6C-43FC-934B-5D72457C4AF9}"/>
    <cellStyle name="SAPBEXunassignedItem 2 2 3" xfId="10665" xr:uid="{293F41E7-19FE-4D5F-97A8-D37D161650A1}"/>
    <cellStyle name="SAPBEXunassignedItem 2 2 3 2" xfId="22120" xr:uid="{64AFD6B4-FB96-4E41-B777-A0EE82119C8F}"/>
    <cellStyle name="SAPBEXunassignedItem 2 2 3 3" xfId="34204" xr:uid="{1185531E-2CA9-4A25-B7C2-01117AE7D0A8}"/>
    <cellStyle name="SAPBEXunassignedItem 2 2 4" xfId="26978" xr:uid="{6B03047D-24B0-4A02-833A-E23CE6DD81E1}"/>
    <cellStyle name="SAPBEXunassignedItem 2 2 4 2" xfId="37349" xr:uid="{D140864B-8D9E-4B87-9231-882D2233E1F6}"/>
    <cellStyle name="SAPBEXunassignedItem 2 2 5" xfId="31021" xr:uid="{36C250B9-2C26-43DA-A401-0250C2C57088}"/>
    <cellStyle name="SAPBEXunassignedItem 2 2 6" xfId="18703" xr:uid="{107082E4-C9E7-446D-9F0F-E90A5D46EBAB}"/>
    <cellStyle name="SAPBEXunassignedItem 2 3" xfId="9091" xr:uid="{272A7E05-5208-4F70-9963-8AE34AFF97EB}"/>
    <cellStyle name="SAPBEXunassignedItem 2 3 2" xfId="20546" xr:uid="{933C3C56-0D93-4F24-838A-F7961DCB5331}"/>
    <cellStyle name="SAPBEXunassignedItem 2 3 3" xfId="32631" xr:uid="{B6961340-2898-43C9-AD46-AD67AC14DEFC}"/>
    <cellStyle name="SAPBEXunassignedItem 2 4" xfId="8637" xr:uid="{906B4A9C-CA4E-4C6C-A7D0-1F07A80D96B9}"/>
    <cellStyle name="SAPBEXunassignedItem 2 4 2" xfId="20092" xr:uid="{B036B1A0-4A82-4166-84A0-475E97F9AC22}"/>
    <cellStyle name="SAPBEXunassignedItem 2 4 3" xfId="32177" xr:uid="{FAB168F3-F938-4768-A7B1-B0F60FC4E715}"/>
    <cellStyle name="SAPBEXunassignedItem 2 5" xfId="30049" xr:uid="{56CA43D6-D409-4041-A6D6-C8577ED5A5B4}"/>
    <cellStyle name="SAPBEXunassignedItem 2 6" xfId="35771" xr:uid="{8FBBBF05-4E71-4889-A1FD-8E2212168E5F}"/>
    <cellStyle name="SAPBEXunassignedItem 3" xfId="6770" xr:uid="{4880DBEE-20C4-4261-BD43-AC94F0EFFB2A}"/>
    <cellStyle name="SAPBEXunassignedItem 3 2" xfId="7988" xr:uid="{C902AB76-471E-402F-8780-FFEC63F8C3F6}"/>
    <cellStyle name="SAPBEXunassignedItem 3 2 2" xfId="10327" xr:uid="{A1DFC284-A5EB-41B8-B62A-5B8A123C024F}"/>
    <cellStyle name="SAPBEXunassignedItem 3 2 2 2" xfId="21782" xr:uid="{A0285074-EA7D-47A0-829E-EFE007FB0965}"/>
    <cellStyle name="SAPBEXunassignedItem 3 2 2 3" xfId="33866" xr:uid="{A440D630-3719-4FD2-A464-495DCE39199F}"/>
    <cellStyle name="SAPBEXunassignedItem 3 2 3" xfId="11097" xr:uid="{3300A92D-E1D2-4E17-AB11-E375469AC9AB}"/>
    <cellStyle name="SAPBEXunassignedItem 3 2 3 2" xfId="22552" xr:uid="{88359121-76F9-4B32-B967-BBF4EAD0EA09}"/>
    <cellStyle name="SAPBEXunassignedItem 3 2 3 3" xfId="34636" xr:uid="{0B69F7C4-E4B3-496D-B034-67BAF189F61A}"/>
    <cellStyle name="SAPBEXunassignedItem 3 2 4" xfId="27686" xr:uid="{09CC6A91-5EC9-44DD-9DFB-CA66A4AE9AD4}"/>
    <cellStyle name="SAPBEXunassignedItem 3 2 4 2" xfId="37851" xr:uid="{D2682848-A050-49BD-AB5D-25097B204428}"/>
    <cellStyle name="SAPBEXunassignedItem 3 2 5" xfId="31541" xr:uid="{65B2B27F-02D3-49A7-B907-7C32FD247150}"/>
    <cellStyle name="SAPBEXunassignedItem 3 2 6" xfId="35511" xr:uid="{6FABF6D8-4B4A-4E69-A6BD-A71F315F8AB9}"/>
    <cellStyle name="SAPBEXunassignedItem 3 3" xfId="9700" xr:uid="{562A8B49-EE84-4E70-8B56-B24E868A76BB}"/>
    <cellStyle name="SAPBEXunassignedItem 3 3 2" xfId="21155" xr:uid="{0C7BD907-1003-42DB-8B13-6749FD873415}"/>
    <cellStyle name="SAPBEXunassignedItem 3 3 3" xfId="33240" xr:uid="{7D8DEB4E-532A-4721-95FF-F042BE47D13B}"/>
    <cellStyle name="SAPBEXunassignedItem 3 4" xfId="10476" xr:uid="{22E1AD74-E4FC-4EFC-B66B-4880F00829CE}"/>
    <cellStyle name="SAPBEXunassignedItem 3 4 2" xfId="21931" xr:uid="{AA262B7B-5120-432E-BD13-09953F8D03FB}"/>
    <cellStyle name="SAPBEXunassignedItem 3 4 3" xfId="34015" xr:uid="{1EFEDBC9-A7E9-49BE-AC1B-565F0D3C2AB0}"/>
    <cellStyle name="SAPBEXunassignedItem 3 5" xfId="30688" xr:uid="{FDCB0395-C9B9-4B9F-933E-34DC69E32291}"/>
    <cellStyle name="SAPBEXunassignedItem 3 6" xfId="34863" xr:uid="{539ADE32-16B3-4AC5-8CD9-757EC1CBC5FC}"/>
    <cellStyle name="SAPBEXunassignedItem 4" xfId="7004" xr:uid="{8C0AB4CC-50D1-4373-9F26-F3C183DB9C3F}"/>
    <cellStyle name="SAPBEXunassignedItem 4 2" xfId="11855" xr:uid="{FB393AB8-AA27-4906-9B82-213F1CDC936D}"/>
    <cellStyle name="SAPBEXunassignedItem 4 2 2" xfId="23310" xr:uid="{43CFE2CF-AE01-47CC-8EE2-44A62382C839}"/>
    <cellStyle name="SAPBEXunassignedItem 4 2 3" xfId="34962" xr:uid="{FCAF038A-DBF4-44FD-88F0-D8BA55CC971C}"/>
    <cellStyle name="SAPBEXunassignedItem 4 3" xfId="26720" xr:uid="{BA32733A-521C-45BB-B4CF-CC68148BD3B2}"/>
    <cellStyle name="SAPBEXunassignedItem 4 3 2" xfId="37159" xr:uid="{C5A954DB-3485-4028-8CCA-65DB003EC9FC}"/>
    <cellStyle name="SAPBEXunassignedItem 4 4" xfId="18566" xr:uid="{DE11CAE3-AB22-46B3-A92D-7B0DE5E8539D}"/>
    <cellStyle name="SAPBEXunassignedItem 4 5" xfId="30831" xr:uid="{854A59B4-BA01-4659-9988-82B50A253197}"/>
    <cellStyle name="SAPBEXunassignedItem 5" xfId="5555" xr:uid="{9AC4EBE8-7DCF-4123-8E78-A5749957B3C7}"/>
    <cellStyle name="SAPBEXunassignedItem 5 2" xfId="25614" xr:uid="{FA838FFC-5137-425E-AC91-0AB3C38944D7}"/>
    <cellStyle name="SAPBEXunassignedItem 5 2 2" xfId="36399" xr:uid="{DDA895A9-1964-4798-B5CB-373D8FDF951B}"/>
    <cellStyle name="SAPBEXunassignedItem 5 3" xfId="17339" xr:uid="{39AF389A-157A-499A-8A07-60921E73D4E6}"/>
    <cellStyle name="SAPBEXunassignedItem 5 4" xfId="29855" xr:uid="{84AE3517-9077-420B-A665-66B59A87BA45}"/>
    <cellStyle name="SAPBEXunassignedItem 6" xfId="28045" xr:uid="{CB1BCFB8-85C6-459E-8215-233850A467EC}"/>
    <cellStyle name="SAPBEXundefined" xfId="2355" xr:uid="{6A3E6955-19FA-4BC4-AACF-E5DD88AB8F7C}"/>
    <cellStyle name="SAPBEXundefined 10" xfId="4036" xr:uid="{79ACCB29-46BE-4D12-9643-826C6AF9367F}"/>
    <cellStyle name="SAPBEXundefined 10 2" xfId="15822" xr:uid="{85A48EFD-8463-494C-8FD9-510429D5C5FA}"/>
    <cellStyle name="SAPBEXundefined 10 3" xfId="28867" xr:uid="{AC727048-6A29-4A3A-AF51-D7C23A8071F4}"/>
    <cellStyle name="SAPBEXundefined 11" xfId="24356" xr:uid="{54451D30-14A5-4592-901F-65B3D23D0F24}"/>
    <cellStyle name="SAPBEXundefined 11 2" xfId="35661" xr:uid="{59200FBF-C10B-4562-894B-BBB95DCA206B}"/>
    <cellStyle name="SAPBEXundefined 12" xfId="14174" xr:uid="{BB4F9C77-5CFA-499B-BC9A-74C4B94C2334}"/>
    <cellStyle name="SAPBEXundefined 13" xfId="28046" xr:uid="{FEBD1D75-C2B8-4BD9-A0A2-D4D3DE24D033}"/>
    <cellStyle name="SAPBEXundefined 2" xfId="2891" xr:uid="{BAD44967-C491-49D0-8131-D6305B670B28}"/>
    <cellStyle name="SAPBEXundefined 2 10" xfId="19369" xr:uid="{3C0832BD-F633-46E1-ADE2-6740BB76E451}"/>
    <cellStyle name="SAPBEXundefined 2 2" xfId="7263" xr:uid="{AD55DD62-199A-4E6F-95A9-FB4100D7B71B}"/>
    <cellStyle name="SAPBEXundefined 2 2 2" xfId="9938" xr:uid="{3C835D7E-B7C5-4169-90DB-69EF32D0B5ED}"/>
    <cellStyle name="SAPBEXundefined 2 2 2 2" xfId="21393" xr:uid="{160C7368-A7DF-4BF7-A33F-473FF9233761}"/>
    <cellStyle name="SAPBEXundefined 2 2 2 3" xfId="33478" xr:uid="{1B077D98-B2E9-4AF8-A386-E2668EBED812}"/>
    <cellStyle name="SAPBEXundefined 2 2 3" xfId="10666" xr:uid="{6520074D-D6D0-4771-9C19-EF37413194A2}"/>
    <cellStyle name="SAPBEXundefined 2 2 3 2" xfId="22121" xr:uid="{08A9A7E3-D3B2-48E5-8209-96CCDBFE17BE}"/>
    <cellStyle name="SAPBEXundefined 2 2 3 3" xfId="34205" xr:uid="{2B60B439-8B18-495C-87C4-90F3FDB0E00D}"/>
    <cellStyle name="SAPBEXundefined 2 2 4" xfId="12059" xr:uid="{48CDA7B7-C703-468E-B70A-198A4FB08D5C}"/>
    <cellStyle name="SAPBEXundefined 2 2 4 2" xfId="23514" xr:uid="{0D3E9FEA-E0E9-4905-9BEE-84D54313B6B3}"/>
    <cellStyle name="SAPBEXundefined 2 2 4 3" xfId="35100" xr:uid="{E1F313EF-2292-4557-BABD-A46E490C637A}"/>
    <cellStyle name="SAPBEXundefined 2 2 5" xfId="26979" xr:uid="{786AF25A-F51A-46BC-97AA-A9586407AA80}"/>
    <cellStyle name="SAPBEXundefined 2 2 5 2" xfId="37350" xr:uid="{C27CE608-D0B7-4C3F-9559-93C55F1FEE86}"/>
    <cellStyle name="SAPBEXundefined 2 2 6" xfId="18789" xr:uid="{83E32456-3687-4CAB-A9A2-C5DBEC4FC9FF}"/>
    <cellStyle name="SAPBEXundefined 2 2 7" xfId="31022" xr:uid="{1CCC2F11-9265-4770-ABD2-94B4FA3C3D4D}"/>
    <cellStyle name="SAPBEXundefined 2 2 8" xfId="36141" xr:uid="{DD2B03BA-E045-474C-BA9F-AAD9660B2B7D}"/>
    <cellStyle name="SAPBEXundefined 2 3" xfId="5830" xr:uid="{C1F90AE6-E74F-4397-AF52-7EC95AB493E5}"/>
    <cellStyle name="SAPBEXundefined 2 3 2" xfId="9092" xr:uid="{871EB090-7707-47C3-B942-BFA96D7ADDC6}"/>
    <cellStyle name="SAPBEXundefined 2 3 2 2" xfId="20547" xr:uid="{CC2B3154-4CF8-4BA9-B174-0AC04E68249E}"/>
    <cellStyle name="SAPBEXundefined 2 3 2 3" xfId="32632" xr:uid="{0C39EBC7-89E2-4DDF-833B-B893A5C562C5}"/>
    <cellStyle name="SAPBEXundefined 2 3 3" xfId="9808" xr:uid="{AA0DE04F-1D78-4AA1-BA8B-4BB625B55F19}"/>
    <cellStyle name="SAPBEXundefined 2 3 3 2" xfId="21263" xr:uid="{4889557B-95DD-4AEC-BD6B-59DA65776BD8}"/>
    <cellStyle name="SAPBEXundefined 2 3 3 3" xfId="33348" xr:uid="{2063F3B2-80B0-469C-B90B-B7229EA3FFF4}"/>
    <cellStyle name="SAPBEXundefined 2 3 4" xfId="25805" xr:uid="{B6DA87C9-AD9D-4B02-9854-2C1F223C003C}"/>
    <cellStyle name="SAPBEXundefined 2 3 4 2" xfId="36521" xr:uid="{55E12751-422B-48EA-BE5E-9E7CB6D79744}"/>
    <cellStyle name="SAPBEXundefined 2 3 5" xfId="17563" xr:uid="{F1B833E4-2B5E-4B1C-9B43-F2F324BC5934}"/>
    <cellStyle name="SAPBEXundefined 2 3 6" xfId="30050" xr:uid="{3F20798E-7B70-4015-A86C-39AFABDE343F}"/>
    <cellStyle name="SAPBEXundefined 2 3 7" xfId="35506" xr:uid="{7556C79C-7F9A-4F73-86E3-0898CCB2404A}"/>
    <cellStyle name="SAPBEXundefined 2 3 8" xfId="13967" xr:uid="{4687237A-5169-4064-B140-339779004245}"/>
    <cellStyle name="SAPBEXundefined 2 4" xfId="4784" xr:uid="{50D99F4F-E65C-4054-9596-3AF64CFC0DA8}"/>
    <cellStyle name="SAPBEXundefined 2 4 2" xfId="16568" xr:uid="{6BFE188F-C074-4FCF-ADFE-E5429D4B0280}"/>
    <cellStyle name="SAPBEXundefined 2 4 3" xfId="29275" xr:uid="{521E2B91-75DC-4846-9EF2-AE69A5964510}"/>
    <cellStyle name="SAPBEXundefined 2 5" xfId="8288" xr:uid="{63FE5867-2FAC-4454-8126-8E8E7D5C25BE}"/>
    <cellStyle name="SAPBEXundefined 2 5 2" xfId="19743" xr:uid="{5FFC1BF5-C297-4E21-9E88-4DD76B3405D2}"/>
    <cellStyle name="SAPBEXundefined 2 5 3" xfId="31828" xr:uid="{99DA80CE-78DA-4220-8741-36E99DC44871}"/>
    <cellStyle name="SAPBEXundefined 2 6" xfId="9836" xr:uid="{81163BCD-C262-4BE2-8D7B-BF6FB3B0EAE5}"/>
    <cellStyle name="SAPBEXundefined 2 6 2" xfId="21291" xr:uid="{1DDA9505-C782-44E8-82E8-7ED6353D1AB4}"/>
    <cellStyle name="SAPBEXundefined 2 6 3" xfId="33376" xr:uid="{1D548D23-ED47-4E3A-B552-A4FF15908769}"/>
    <cellStyle name="SAPBEXundefined 2 7" xfId="24843" xr:uid="{7B1C3F92-67D3-4A0F-8F6F-67A13A6F8FFC}"/>
    <cellStyle name="SAPBEXundefined 2 7 2" xfId="35813" xr:uid="{82CA3A6E-A27C-42AD-9772-51FD1879F78D}"/>
    <cellStyle name="SAPBEXundefined 2 8" xfId="14684" xr:uid="{2EB79CA7-C907-486E-95A1-30BC17FAE899}"/>
    <cellStyle name="SAPBEXundefined 2 9" xfId="28197" xr:uid="{1A84CD8C-43FA-4DC6-A26E-9A1B6E33F2A4}"/>
    <cellStyle name="SAPBEXundefined 3" xfId="3204" xr:uid="{E4BDBD4E-77FE-4826-8823-53FB244AF978}"/>
    <cellStyle name="SAPBEXundefined 3 10" xfId="30698" xr:uid="{F7F90CEA-9644-4E3B-B501-85CA5FCC38D7}"/>
    <cellStyle name="SAPBEXundefined 3 2" xfId="7371" xr:uid="{E52F2166-9796-4FF0-BB26-1B068FD25A41}"/>
    <cellStyle name="SAPBEXundefined 3 2 2" xfId="9997" xr:uid="{C08769BA-F2CB-421B-A02A-F4CF8B397845}"/>
    <cellStyle name="SAPBEXundefined 3 2 2 2" xfId="21452" xr:uid="{6EDB5C72-14D1-4D2D-960B-F773D418B6D0}"/>
    <cellStyle name="SAPBEXundefined 3 2 2 3" xfId="33536" xr:uid="{4AC7D11B-CFFC-42F2-9E2C-8E7C6464E7D1}"/>
    <cellStyle name="SAPBEXundefined 3 2 3" xfId="10771" xr:uid="{7B00458C-89BA-4B73-9AA2-E7F3E176B15A}"/>
    <cellStyle name="SAPBEXundefined 3 2 3 2" xfId="22226" xr:uid="{EA0AE8D7-54B8-4636-8032-96AF631118DF}"/>
    <cellStyle name="SAPBEXundefined 3 2 3 3" xfId="34310" xr:uid="{D47D5178-8F92-4261-8451-728B4E5657A8}"/>
    <cellStyle name="SAPBEXundefined 3 2 4" xfId="12155" xr:uid="{36D5010E-45B5-4D5B-8B9B-DB0CBD262B7B}"/>
    <cellStyle name="SAPBEXundefined 3 2 4 2" xfId="23610" xr:uid="{F8D2D816-F529-4F9C-93D4-3ACEB253E33D}"/>
    <cellStyle name="SAPBEXundefined 3 2 4 3" xfId="35194" xr:uid="{BCBA05A8-2452-4DEF-8EAC-29B82CC35825}"/>
    <cellStyle name="SAPBEXundefined 3 2 5" xfId="27087" xr:uid="{AD0FC922-957D-4BCE-AE8D-20AEE7AEC9DB}"/>
    <cellStyle name="SAPBEXundefined 3 2 5 2" xfId="37456" xr:uid="{BD868B41-C14B-413C-89F3-9820C310CEC1}"/>
    <cellStyle name="SAPBEXundefined 3 2 6" xfId="18889" xr:uid="{270407B3-1226-409B-8C29-34D2DC0994EA}"/>
    <cellStyle name="SAPBEXundefined 3 2 7" xfId="31128" xr:uid="{79DCF6B2-0717-4CF6-A93B-7FF667EA23FD}"/>
    <cellStyle name="SAPBEXundefined 3 2 8" xfId="13902" xr:uid="{BE92C5B8-52C2-4749-8430-95258C5CCB75}"/>
    <cellStyle name="SAPBEXundefined 3 3" xfId="5939" xr:uid="{8DBE188A-1CEE-4F75-84EF-FF67FE6F9DE4}"/>
    <cellStyle name="SAPBEXundefined 3 3 2" xfId="9199" xr:uid="{915D67C1-9358-4416-9540-D9DFC643B7FF}"/>
    <cellStyle name="SAPBEXundefined 3 3 2 2" xfId="20654" xr:uid="{4BE181B6-A6EA-4DF5-822D-3F953079A757}"/>
    <cellStyle name="SAPBEXundefined 3 3 2 3" xfId="32739" xr:uid="{CB3B5A18-937F-4EF1-B9E2-D5CCE2D41E01}"/>
    <cellStyle name="SAPBEXundefined 3 3 3" xfId="8125" xr:uid="{1951A8D8-BA70-4321-8F26-DEB5B0EA98DD}"/>
    <cellStyle name="SAPBEXundefined 3 3 3 2" xfId="19580" xr:uid="{3E977CBB-2E53-475F-98F5-39711759EE09}"/>
    <cellStyle name="SAPBEXundefined 3 3 3 3" xfId="31665" xr:uid="{F30175E5-8B79-4F13-AF2E-6920F14CF3A5}"/>
    <cellStyle name="SAPBEXundefined 3 3 4" xfId="25901" xr:uid="{BEF58130-32D4-42A0-938A-D35E883EA663}"/>
    <cellStyle name="SAPBEXundefined 3 3 4 2" xfId="36616" xr:uid="{B91BC25A-69EE-4911-9067-8B5E75CFC279}"/>
    <cellStyle name="SAPBEXundefined 3 3 5" xfId="17662" xr:uid="{15C9B7D7-541A-40F2-8192-3324FCB94671}"/>
    <cellStyle name="SAPBEXundefined 3 3 6" xfId="30157" xr:uid="{066C6A1C-8A5F-493D-ACCA-69D292B9A5E5}"/>
    <cellStyle name="SAPBEXundefined 3 3 7" xfId="36826" xr:uid="{8531DEAA-342F-4414-9F08-F4A8A9161185}"/>
    <cellStyle name="SAPBEXundefined 3 3 8" xfId="27715" xr:uid="{A3FBE3FF-AA70-42C9-9685-60F02880C857}"/>
    <cellStyle name="SAPBEXundefined 3 4" xfId="5097" xr:uid="{3D3A15F1-BF09-4617-9A86-F2BE64548704}"/>
    <cellStyle name="SAPBEXundefined 3 4 2" xfId="16881" xr:uid="{96A1E926-D652-47C4-8995-47C8988D355A}"/>
    <cellStyle name="SAPBEXundefined 3 4 3" xfId="29529" xr:uid="{F15DD9DA-B5FB-440A-80D0-0083A07A9ADD}"/>
    <cellStyle name="SAPBEXundefined 3 5" xfId="8562" xr:uid="{1D8E0E36-6211-463D-A136-D98067FCA079}"/>
    <cellStyle name="SAPBEXundefined 3 5 2" xfId="20017" xr:uid="{310F370A-FD8A-452C-9861-29B79B3F9A0A}"/>
    <cellStyle name="SAPBEXundefined 3 5 3" xfId="32102" xr:uid="{1C87B811-BECC-415A-969B-E9DB12F43ACD}"/>
    <cellStyle name="SAPBEXundefined 3 6" xfId="4057" xr:uid="{387506EC-9953-4EF5-BFFA-69C0058CEED0}"/>
    <cellStyle name="SAPBEXundefined 3 6 2" xfId="15842" xr:uid="{26389F67-247E-4E28-92C0-F1A538E67A57}"/>
    <cellStyle name="SAPBEXundefined 3 6 3" xfId="28887" xr:uid="{BA0448AB-BEEC-448A-920D-6CD5FF072617}"/>
    <cellStyle name="SAPBEXundefined 3 7" xfId="25156" xr:uid="{0FEF2861-207B-4117-AD14-DD645A66E93E}"/>
    <cellStyle name="SAPBEXundefined 3 7 2" xfId="36068" xr:uid="{04AD20F6-17A0-40F5-B847-29C9BF14BE04}"/>
    <cellStyle name="SAPBEXundefined 3 8" xfId="14997" xr:uid="{A9E480E1-37F0-49DF-BBC1-8A1DCC20DACA}"/>
    <cellStyle name="SAPBEXundefined 3 9" xfId="28445" xr:uid="{CE638552-329F-46C6-8D26-D64FD1CC4774}"/>
    <cellStyle name="SAPBEXundefined 4" xfId="3222" xr:uid="{80C039AD-B473-4B94-85A0-EE998F81711D}"/>
    <cellStyle name="SAPBEXundefined 4 10" xfId="27826" xr:uid="{8B7DA072-98D1-4162-ABF9-38FA1B696BE9}"/>
    <cellStyle name="SAPBEXundefined 4 2" xfId="7637" xr:uid="{31935ECB-D0C8-469D-A7E6-2CF8BDA5FF77}"/>
    <cellStyle name="SAPBEXundefined 4 2 2" xfId="10118" xr:uid="{DED487AC-BAB5-4B9C-8330-23C4E9BA1A84}"/>
    <cellStyle name="SAPBEXundefined 4 2 2 2" xfId="21573" xr:uid="{9F47C233-C638-4CA7-957B-6300808A9C7A}"/>
    <cellStyle name="SAPBEXundefined 4 2 2 3" xfId="33657" xr:uid="{A4AD2E30-5641-4250-9FA9-BA380F44A3C7}"/>
    <cellStyle name="SAPBEXundefined 4 2 3" xfId="10939" xr:uid="{FFCE467F-8DC3-4B82-9F48-0BFA6F5E4679}"/>
    <cellStyle name="SAPBEXundefined 4 2 3 2" xfId="22394" xr:uid="{4ECC81DD-BA50-43CA-B23E-202EFF884D89}"/>
    <cellStyle name="SAPBEXundefined 4 2 3 3" xfId="34478" xr:uid="{D942F366-D6CC-4282-8141-E1731F41D685}"/>
    <cellStyle name="SAPBEXundefined 4 2 4" xfId="12412" xr:uid="{A33FD1DA-0F00-48BB-9D3B-F5B34F245926}"/>
    <cellStyle name="SAPBEXundefined 4 2 4 2" xfId="23867" xr:uid="{791D1630-73FB-4B34-BC4C-84D647A1045A}"/>
    <cellStyle name="SAPBEXundefined 4 2 4 3" xfId="35382" xr:uid="{252B86CC-2CF3-49E1-8206-C3397877DDEA}"/>
    <cellStyle name="SAPBEXundefined 4 2 5" xfId="27344" xr:uid="{36C5F132-ED38-46D4-87DE-BC2B417ECE9E}"/>
    <cellStyle name="SAPBEXundefined 4 2 5 2" xfId="37643" xr:uid="{31DB2586-F3FD-46AE-B80E-778180063F91}"/>
    <cellStyle name="SAPBEXundefined 4 2 6" xfId="19148" xr:uid="{CDEE6B08-96E6-415D-80FF-5DDE5D4361EB}"/>
    <cellStyle name="SAPBEXundefined 4 2 7" xfId="31324" xr:uid="{997B633C-EED7-494E-AAE6-07E080ECED28}"/>
    <cellStyle name="SAPBEXundefined 4 2 8" xfId="36130" xr:uid="{77629397-CC4D-43BA-92D0-999A4CCF2103}"/>
    <cellStyle name="SAPBEXundefined 4 3" xfId="6206" xr:uid="{DA595185-64D5-41D9-AC22-2907CB3773C6}"/>
    <cellStyle name="SAPBEXundefined 4 3 2" xfId="9413" xr:uid="{97A54E0F-E911-4CCB-9A94-B013B1B26C68}"/>
    <cellStyle name="SAPBEXundefined 4 3 2 2" xfId="20868" xr:uid="{D93B1E50-7692-460A-B526-497D89ACFF09}"/>
    <cellStyle name="SAPBEXundefined 4 3 2 3" xfId="32953" xr:uid="{231D0296-03F4-4D86-A572-FB0F7317546B}"/>
    <cellStyle name="SAPBEXundefined 4 3 3" xfId="8897" xr:uid="{E636035F-64A8-48CC-9686-E37927BABD89}"/>
    <cellStyle name="SAPBEXundefined 4 3 3 2" xfId="20352" xr:uid="{81CE8896-A3DD-4F31-BA18-185D5D3F9BC4}"/>
    <cellStyle name="SAPBEXundefined 4 3 3 3" xfId="32437" xr:uid="{5AC85BF1-2977-444F-A12F-08F2645E2C96}"/>
    <cellStyle name="SAPBEXundefined 4 3 4" xfId="26158" xr:uid="{21F622ED-251B-4D5D-94A4-59906A24364E}"/>
    <cellStyle name="SAPBEXundefined 4 3 4 2" xfId="36801" xr:uid="{2485E04B-D24F-4366-ABF6-6FCFB65758E9}"/>
    <cellStyle name="SAPBEXundefined 4 3 5" xfId="17923" xr:uid="{053E8882-9816-44DC-90AD-0F23DF4F9E1C}"/>
    <cellStyle name="SAPBEXundefined 4 3 6" xfId="30354" xr:uid="{5A1A9D0F-5A74-41C1-A268-B4D09D0AC253}"/>
    <cellStyle name="SAPBEXundefined 4 3 7" xfId="28068" xr:uid="{7F365D6B-A6A9-4C53-8E96-E3F6FDBEF02F}"/>
    <cellStyle name="SAPBEXundefined 4 3 8" xfId="30484" xr:uid="{AE98175F-CF05-4104-B9B4-A81D132375CA}"/>
    <cellStyle name="SAPBEXundefined 4 4" xfId="5114" xr:uid="{35454377-9C36-4281-8B3B-49D240ADA9C3}"/>
    <cellStyle name="SAPBEXundefined 4 4 2" xfId="16898" xr:uid="{F1FD451E-D9D6-40A0-97E5-AB0D79BEE959}"/>
    <cellStyle name="SAPBEXundefined 4 4 3" xfId="29546" xr:uid="{C6C36EFE-1242-4490-85A4-5E9D57B3A7A8}"/>
    <cellStyle name="SAPBEXundefined 4 5" xfId="8579" xr:uid="{9F6A98DE-329A-4E3D-80A6-7E81F14E1B71}"/>
    <cellStyle name="SAPBEXundefined 4 5 2" xfId="20034" xr:uid="{4D9C3E89-4F25-4C16-A353-D4FC2A3523FB}"/>
    <cellStyle name="SAPBEXundefined 4 5 3" xfId="32119" xr:uid="{827001E0-60E9-4A08-8174-88105A17771B}"/>
    <cellStyle name="SAPBEXundefined 4 6" xfId="4058" xr:uid="{453705A0-9DFF-4785-B7B2-07C963C4B27C}"/>
    <cellStyle name="SAPBEXundefined 4 6 2" xfId="15843" xr:uid="{B4910E8D-8592-400B-8EB7-561E5CB12D7F}"/>
    <cellStyle name="SAPBEXundefined 4 6 3" xfId="28888" xr:uid="{2DAD6D5C-E24C-41A0-9EF1-35A91CE0DA99}"/>
    <cellStyle name="SAPBEXundefined 4 7" xfId="25173" xr:uid="{A1B214C8-5EF1-4BD8-AE7D-BB833A8FD256}"/>
    <cellStyle name="SAPBEXundefined 4 7 2" xfId="36085" xr:uid="{938AF31A-017F-4F6C-AD49-C26BB79A0E3D}"/>
    <cellStyle name="SAPBEXundefined 4 8" xfId="15014" xr:uid="{C94017BA-1443-458B-A45F-B7874A121E62}"/>
    <cellStyle name="SAPBEXundefined 4 9" xfId="28462" xr:uid="{0D67423E-B445-49FB-BD5A-83BA76C1FE95}"/>
    <cellStyle name="SAPBEXundefined 5" xfId="3383" xr:uid="{4429B3AF-CFA2-485F-B06C-81A24846278A}"/>
    <cellStyle name="SAPBEXundefined 5 10" xfId="17474" xr:uid="{8B279F50-0D0D-4537-9598-BDF0CB6F909D}"/>
    <cellStyle name="SAPBEXundefined 5 2" xfId="7812" xr:uid="{24B6CA5F-7D3E-4D6C-A9FB-EB8486719673}"/>
    <cellStyle name="SAPBEXundefined 5 2 2" xfId="10202" xr:uid="{9ECD86F7-A183-4B8C-9CB9-6DFBD8F08522}"/>
    <cellStyle name="SAPBEXundefined 5 2 2 2" xfId="21657" xr:uid="{9E697B40-B1CE-41FF-92CD-0774FCA7B1AA}"/>
    <cellStyle name="SAPBEXundefined 5 2 2 3" xfId="33741" xr:uid="{9F39FD29-88B8-405F-BDAA-7791BCC72108}"/>
    <cellStyle name="SAPBEXundefined 5 2 3" xfId="11026" xr:uid="{AD093572-62B9-45EE-A735-683AB4ED5230}"/>
    <cellStyle name="SAPBEXundefined 5 2 3 2" xfId="22481" xr:uid="{E9AC3586-DEDC-447C-870E-467DB954EF5E}"/>
    <cellStyle name="SAPBEXundefined 5 2 3 3" xfId="34565" xr:uid="{514ACB51-866D-4008-A55F-9DBBCBC390FB}"/>
    <cellStyle name="SAPBEXundefined 5 2 4" xfId="12587" xr:uid="{0AAEE671-D1C9-40A7-B7EC-6CC42B702D4A}"/>
    <cellStyle name="SAPBEXundefined 5 2 4 2" xfId="24042" xr:uid="{9E93940E-3BBF-4FD1-8F4F-2B39DF226542}"/>
    <cellStyle name="SAPBEXundefined 5 2 4 3" xfId="35495" xr:uid="{9809618F-59D4-48B6-8234-F04BB3826447}"/>
    <cellStyle name="SAPBEXundefined 5 2 5" xfId="27519" xr:uid="{3DA5C8F9-A446-4487-A7F1-5D658D41A002}"/>
    <cellStyle name="SAPBEXundefined 5 2 5 2" xfId="37754" xr:uid="{AF2560B1-C434-4483-A63E-5C8E1B94302C}"/>
    <cellStyle name="SAPBEXundefined 5 2 6" xfId="19323" xr:uid="{0D174085-FE5E-49B0-976B-D2A3852A013D}"/>
    <cellStyle name="SAPBEXundefined 5 2 7" xfId="31437" xr:uid="{9F07D5F1-7A0B-4994-9831-DC4F13BCB8FE}"/>
    <cellStyle name="SAPBEXundefined 5 2 8" xfId="36229" xr:uid="{6A64ED08-AD8C-4626-B5A7-57905A1C58E4}"/>
    <cellStyle name="SAPBEXundefined 5 3" xfId="6381" xr:uid="{179EDDBD-8E0D-4167-BE96-DFD46F61B899}"/>
    <cellStyle name="SAPBEXundefined 5 3 2" xfId="9549" xr:uid="{F85C6716-3FCE-44FF-B770-77CFBE6C81D4}"/>
    <cellStyle name="SAPBEXundefined 5 3 2 2" xfId="21004" xr:uid="{702C458D-51D4-43CD-8FEB-38E192BAC3F3}"/>
    <cellStyle name="SAPBEXundefined 5 3 2 3" xfId="33089" xr:uid="{39F18B60-2A32-4E76-AB99-933050161ADA}"/>
    <cellStyle name="SAPBEXundefined 5 3 3" xfId="4176" xr:uid="{B73D861B-B70D-4F51-8FF9-EC103815FD42}"/>
    <cellStyle name="SAPBEXundefined 5 3 3 2" xfId="15961" xr:uid="{3C9AFAA4-ABA1-4EC9-B94C-A17DFFC137FF}"/>
    <cellStyle name="SAPBEXundefined 5 3 3 3" xfId="29006" xr:uid="{C1FE0ACD-EFDD-42FC-8B89-592539940DB8}"/>
    <cellStyle name="SAPBEXundefined 5 3 4" xfId="26333" xr:uid="{E57932DB-429E-46E6-AF17-DEA7E2079B46}"/>
    <cellStyle name="SAPBEXundefined 5 3 4 2" xfId="36913" xr:uid="{EF53D2BF-056A-49EA-85E3-7B1F6AED10FB}"/>
    <cellStyle name="SAPBEXundefined 5 3 5" xfId="18098" xr:uid="{446176B9-236A-419D-8544-54DA12AB9F4F}"/>
    <cellStyle name="SAPBEXundefined 5 3 6" xfId="30470" xr:uid="{7FE95A4A-947F-4BBD-AD1E-3EC31DF479F8}"/>
    <cellStyle name="SAPBEXundefined 5 3 7" xfId="29402" xr:uid="{FCCECB12-788E-4D4C-95EB-F665E782CF03}"/>
    <cellStyle name="SAPBEXundefined 5 3 8" xfId="29212" xr:uid="{F453B5A7-7A68-4AE1-BF12-E1B66C68E7F0}"/>
    <cellStyle name="SAPBEXundefined 5 4" xfId="5273" xr:uid="{EB490D40-F9A8-491D-BB59-9A69A6DFD506}"/>
    <cellStyle name="SAPBEXundefined 5 4 2" xfId="17057" xr:uid="{F28DCB45-7951-4C5A-9FCE-124B374691EA}"/>
    <cellStyle name="SAPBEXundefined 5 4 3" xfId="29640" xr:uid="{9BCBE4C3-34E0-4F7D-A4DA-AE66A36A28E3}"/>
    <cellStyle name="SAPBEXundefined 5 5" xfId="8700" xr:uid="{FD922EA1-2905-409A-BFE4-36497FDED3E7}"/>
    <cellStyle name="SAPBEXundefined 5 5 2" xfId="20155" xr:uid="{BE91FFCA-D95C-48BA-AAC2-4CDF5F816E46}"/>
    <cellStyle name="SAPBEXundefined 5 5 3" xfId="32240" xr:uid="{77EFBFB8-D7F7-4F38-93FA-928632EBF237}"/>
    <cellStyle name="SAPBEXundefined 5 6" xfId="8049" xr:uid="{ED48FB0E-1A03-460D-834F-B7A6675CB1E2}"/>
    <cellStyle name="SAPBEXundefined 5 6 2" xfId="19504" xr:uid="{75867AD3-8948-494E-AB94-C51739E937DD}"/>
    <cellStyle name="SAPBEXundefined 5 6 3" xfId="31589" xr:uid="{3E892400-282D-4158-858E-BA15BE5B818C}"/>
    <cellStyle name="SAPBEXundefined 5 7" xfId="25332" xr:uid="{33287021-08BA-4559-AED4-AFE61455190F}"/>
    <cellStyle name="SAPBEXundefined 5 7 2" xfId="36178" xr:uid="{8DD1B743-285C-4E19-8C51-183BD7DF97D4}"/>
    <cellStyle name="SAPBEXundefined 5 8" xfId="15174" xr:uid="{BD69530B-5D13-4012-AAA5-C7CD1FDCB39F}"/>
    <cellStyle name="SAPBEXundefined 5 9" xfId="28557" xr:uid="{DAA93209-2B3A-424A-A41D-8721D7A066B7}"/>
    <cellStyle name="SAPBEXundefined 6" xfId="6628" xr:uid="{D5EAE41B-0B91-4023-966C-CF0C1C027A80}"/>
    <cellStyle name="SAPBEXundefined 6 2" xfId="10417" xr:uid="{88C08CAC-B560-4805-A8A8-70ED36DEB39F}"/>
    <cellStyle name="SAPBEXundefined 6 2 2" xfId="21872" xr:uid="{C6C31BF6-1E11-44CD-A7D3-BA92E632CF7D}"/>
    <cellStyle name="SAPBEXundefined 6 2 3" xfId="33956" xr:uid="{CC93F50C-93C7-4848-A03E-E61F571093D5}"/>
    <cellStyle name="SAPBEXundefined 6 3" xfId="11530" xr:uid="{AD8D72A9-7CF3-45BF-B74B-F356094E3802}"/>
    <cellStyle name="SAPBEXundefined 6 3 2" xfId="22985" xr:uid="{21DD99F7-198A-4C6A-8122-D28B6372146B}"/>
    <cellStyle name="SAPBEXundefined 6 3 3" xfId="34770" xr:uid="{FC6FC33D-3644-4DD0-86EB-D9FF9FAC9F98}"/>
    <cellStyle name="SAPBEXundefined 6 4" xfId="26395" xr:uid="{E8A6BC04-F8A9-459D-B666-D646A8673CAC}"/>
    <cellStyle name="SAPBEXundefined 6 4 2" xfId="36959" xr:uid="{92E7AB5F-9C07-4CCE-97BD-56B48142DF8F}"/>
    <cellStyle name="SAPBEXundefined 6 5" xfId="18218" xr:uid="{6C857D96-7F67-4622-87B8-66460FA22378}"/>
    <cellStyle name="SAPBEXundefined 6 6" xfId="30601" xr:uid="{3955C230-17AF-430D-A0CC-D82199804B6D}"/>
    <cellStyle name="SAPBEXundefined 6 7" xfId="30722" xr:uid="{2B250666-19DE-4D93-B47A-69A92E605854}"/>
    <cellStyle name="SAPBEXundefined 7" xfId="7005" xr:uid="{684C3465-BE18-411C-BD34-81AE0ABCC4C6}"/>
    <cellStyle name="SAPBEXundefined 7 2" xfId="9784" xr:uid="{B9354176-7D3E-4580-9F17-647EEB8D826D}"/>
    <cellStyle name="SAPBEXundefined 7 2 2" xfId="21239" xr:uid="{FFE2662C-0454-49C5-A3F9-7C9A871ABA5C}"/>
    <cellStyle name="SAPBEXundefined 7 2 3" xfId="33324" xr:uid="{F0AAA21E-B3F6-4508-B44F-0022E10D6733}"/>
    <cellStyle name="SAPBEXundefined 7 3" xfId="10511" xr:uid="{A2138A0C-661D-4C52-99AC-0EED39D44FED}"/>
    <cellStyle name="SAPBEXundefined 7 3 2" xfId="21966" xr:uid="{BCE62439-2D0D-4532-AB37-AE9AF36361D0}"/>
    <cellStyle name="SAPBEXundefined 7 3 3" xfId="34050" xr:uid="{85FFD352-0BCB-4C37-A65B-0E4DCA3349F1}"/>
    <cellStyle name="SAPBEXundefined 7 4" xfId="11856" xr:uid="{E822AA84-B45A-4521-AEB2-2A42317A9472}"/>
    <cellStyle name="SAPBEXundefined 7 4 2" xfId="23311" xr:uid="{CA8D1DE8-E686-43CA-A9F0-E3E85B4CD0D1}"/>
    <cellStyle name="SAPBEXundefined 7 4 3" xfId="34963" xr:uid="{0F325521-9D8D-47A2-98BB-C4421FA022FA}"/>
    <cellStyle name="SAPBEXundefined 7 5" xfId="26721" xr:uid="{98CC186F-29EA-44BC-83B9-77DA79DA8511}"/>
    <cellStyle name="SAPBEXundefined 7 5 2" xfId="37160" xr:uid="{FC261720-11CA-4903-9590-D622001DC1AB}"/>
    <cellStyle name="SAPBEXundefined 7 6" xfId="18567" xr:uid="{DFAB0712-754D-4716-A21B-CDACDA578EAF}"/>
    <cellStyle name="SAPBEXundefined 7 7" xfId="30832" xr:uid="{2CE3E8FF-166E-4FC2-8D67-070386915426}"/>
    <cellStyle name="SAPBEXundefined 7 8" xfId="13680" xr:uid="{6E016C73-93D3-4904-AC2F-D46054F878F1}"/>
    <cellStyle name="SAPBEXundefined 8" xfId="5556" xr:uid="{8C5724B5-1DD1-48A9-B127-DCAFCECDBEC0}"/>
    <cellStyle name="SAPBEXundefined 8 2" xfId="8884" xr:uid="{A23C0122-50A9-4C92-BCBD-302AF7BFB009}"/>
    <cellStyle name="SAPBEXundefined 8 2 2" xfId="20339" xr:uid="{0C141AC2-83AA-48A9-B44C-36AD0B849F5B}"/>
    <cellStyle name="SAPBEXundefined 8 2 3" xfId="32424" xr:uid="{72572C13-17F0-46D9-A642-391A59584BA6}"/>
    <cellStyle name="SAPBEXundefined 8 3" xfId="8921" xr:uid="{42ECF6D7-DA5E-4BC9-8C31-B03AAD99CD0F}"/>
    <cellStyle name="SAPBEXundefined 8 3 2" xfId="20376" xr:uid="{20027B24-B849-4779-B22E-3667004D0F35}"/>
    <cellStyle name="SAPBEXundefined 8 3 3" xfId="32461" xr:uid="{ABAB0CB8-BA42-4A83-80ED-D6E37EBC0D70}"/>
    <cellStyle name="SAPBEXundefined 8 4" xfId="25615" xr:uid="{95D62A62-C50A-4789-8825-CC24C5F2DA6D}"/>
    <cellStyle name="SAPBEXundefined 8 4 2" xfId="36400" xr:uid="{78FAFE18-C6F3-4F8E-A327-C080CFBEEFD6}"/>
    <cellStyle name="SAPBEXundefined 8 5" xfId="17340" xr:uid="{191F1744-DB9B-4FF1-83EF-087E185C5B57}"/>
    <cellStyle name="SAPBEXundefined 8 6" xfId="29856" xr:uid="{5BF0F05A-6FFF-4283-91A1-63B17C8369D8}"/>
    <cellStyle name="SAPBEXundefined 8 7" xfId="29609" xr:uid="{E3775AB4-F8D5-4029-881B-65D572D9E00E}"/>
    <cellStyle name="SAPBEXundefined 8 8" xfId="28780" xr:uid="{65421576-F9F3-4D64-9CE6-40624C509A7E}"/>
    <cellStyle name="SAPBEXundefined 9" xfId="4278" xr:uid="{23E60065-1231-42BA-8C38-80D6F7D4DDC7}"/>
    <cellStyle name="SAPBEXundefined 9 2" xfId="16063" xr:uid="{6DEF9197-7904-46EB-B710-FD6A443A9C46}"/>
    <cellStyle name="SAPBEXundefined 9 3" xfId="29108" xr:uid="{862572B3-D118-4DD4-8C8F-5AAEEA4700EB}"/>
    <cellStyle name="Sheet Title" xfId="2356" xr:uid="{2CC798FE-19D9-41DF-A1B2-A28F27A04713}"/>
    <cellStyle name="Sheet Title 2" xfId="6629" xr:uid="{74F50A6A-95DF-47C5-8E0F-977A72F45DD3}"/>
    <cellStyle name="Standard_Anpassen der Amortisation" xfId="2357" xr:uid="{3D80A4ED-C249-4EA5-B461-63DED0256459}"/>
    <cellStyle name="Style 1" xfId="2358" xr:uid="{F1589416-3E44-46FE-975F-D733FCB5C64A}"/>
    <cellStyle name="Style 1 2" xfId="6631" xr:uid="{0F5F89EE-7E35-4C24-B114-83B87A33E01D}"/>
    <cellStyle name="Style 1 3" xfId="6630" xr:uid="{D8081547-89BD-4345-AFA0-352A4CCC827B}"/>
    <cellStyle name="Style 2" xfId="2473" xr:uid="{50DC1AD4-BD40-4C32-A4EB-0714783511E5}"/>
    <cellStyle name="Sub-total" xfId="2359" xr:uid="{D8BFAADF-3A39-45E2-9491-6E159DC04D6D}"/>
    <cellStyle name="Sub-total 10" xfId="4037" xr:uid="{D0E0CF13-778F-40CE-8AC2-88ABE90D903B}"/>
    <cellStyle name="Sub-total 10 2" xfId="15823" xr:uid="{87B37D0E-50DF-4D83-BAE0-573E6F831C40}"/>
    <cellStyle name="Sub-total 10 3" xfId="28868" xr:uid="{2482F734-D9D6-4C07-A9F4-4351164A107F}"/>
    <cellStyle name="Sub-total 11" xfId="24357" xr:uid="{2DB0BD73-CE77-49D9-A95F-7443D9AD90CA}"/>
    <cellStyle name="Sub-total 11 2" xfId="35662" xr:uid="{4C7EEC0B-6C3D-49D7-AD90-40A3EAB8801E}"/>
    <cellStyle name="Sub-total 12" xfId="14176" xr:uid="{B06F4754-C2B3-4704-9B2D-ED1235775449}"/>
    <cellStyle name="Sub-total 13" xfId="28047" xr:uid="{4E41CB0C-B860-4B7A-AD91-AD4BFDDA6EC8}"/>
    <cellStyle name="Sub-total 2" xfId="2889" xr:uid="{6EA5E219-9A2D-457C-8892-579CB2EC93D9}"/>
    <cellStyle name="Sub-total 2 10" xfId="14001" xr:uid="{CF216B9C-547B-4189-84D6-84BFC2B9BE55}"/>
    <cellStyle name="Sub-total 2 2" xfId="7264" xr:uid="{2A9287EA-738F-49A8-B461-ED1D1E699EA3}"/>
    <cellStyle name="Sub-total 2 2 2" xfId="9939" xr:uid="{B07ACF47-990D-4808-9852-D2CFEE9302C5}"/>
    <cellStyle name="Sub-total 2 2 2 2" xfId="21394" xr:uid="{C22DD46F-5A7B-469B-9912-427E23EBAA9E}"/>
    <cellStyle name="Sub-total 2 2 2 3" xfId="33479" xr:uid="{5D04761D-01F1-4898-A917-EEFBB3F909B5}"/>
    <cellStyle name="Sub-total 2 2 3" xfId="10667" xr:uid="{D7E72E1A-F052-4078-8045-9ABC9932BA7F}"/>
    <cellStyle name="Sub-total 2 2 3 2" xfId="22122" xr:uid="{B0D92069-69FC-4FC6-805D-E2311B7687C3}"/>
    <cellStyle name="Sub-total 2 2 3 3" xfId="34206" xr:uid="{1650D2D7-5EEF-4F5B-8B41-E63366F45D9A}"/>
    <cellStyle name="Sub-total 2 2 4" xfId="12060" xr:uid="{53170CCD-A68E-4AFF-B138-491E20C77D96}"/>
    <cellStyle name="Sub-total 2 2 4 2" xfId="23515" xr:uid="{8C5AB48D-91DE-4CB9-B556-91866FC71F28}"/>
    <cellStyle name="Sub-total 2 2 4 3" xfId="35101" xr:uid="{7E0EF801-F931-4580-B1D8-B1E49EB13DF4}"/>
    <cellStyle name="Sub-total 2 2 5" xfId="26980" xr:uid="{AE5C3226-F008-42BB-B85A-A0BAD00008D2}"/>
    <cellStyle name="Sub-total 2 2 5 2" xfId="37351" xr:uid="{6434BE58-C54F-4B4A-AED9-0755A0E3C011}"/>
    <cellStyle name="Sub-total 2 2 6" xfId="18790" xr:uid="{26A7FE15-843A-40F8-8C49-CB8F642C5CB1}"/>
    <cellStyle name="Sub-total 2 2 7" xfId="31023" xr:uid="{C90B7416-15A0-48DE-AD97-AED42C89A21F}"/>
    <cellStyle name="Sub-total 2 2 8" xfId="14019" xr:uid="{36737DAF-D865-45CA-A7E9-7CE4AF0613B0}"/>
    <cellStyle name="Sub-total 2 3" xfId="5831" xr:uid="{293CA05E-78DA-426B-B330-717D0A9E64D7}"/>
    <cellStyle name="Sub-total 2 3 2" xfId="9093" xr:uid="{6FDE6515-797A-4318-9535-11B51E9ABED0}"/>
    <cellStyle name="Sub-total 2 3 2 2" xfId="20548" xr:uid="{52028537-D2F2-4A4A-BD6F-A8D93E8E2C4A}"/>
    <cellStyle name="Sub-total 2 3 2 3" xfId="32633" xr:uid="{5A6322BF-69C7-42DB-B03C-36ADE6EEF975}"/>
    <cellStyle name="Sub-total 2 3 3" xfId="8131" xr:uid="{9CB5DE69-A0FB-4D44-8AC3-48B20A6511D6}"/>
    <cellStyle name="Sub-total 2 3 3 2" xfId="19586" xr:uid="{49EC1590-E5F4-492E-B4C7-C06674127903}"/>
    <cellStyle name="Sub-total 2 3 3 3" xfId="31671" xr:uid="{DCDFB0FB-31AD-4899-8B6D-DE0798022375}"/>
    <cellStyle name="Sub-total 2 3 4" xfId="25806" xr:uid="{24962D0E-CF7F-4C14-AB16-8B109504189D}"/>
    <cellStyle name="Sub-total 2 3 4 2" xfId="36522" xr:uid="{193F446C-5BA7-4A85-ADAC-CF4B1E4F6C39}"/>
    <cellStyle name="Sub-total 2 3 5" xfId="17564" xr:uid="{2F23C96B-EE43-4628-802E-D6CF62FCE1CD}"/>
    <cellStyle name="Sub-total 2 3 6" xfId="30051" xr:uid="{62D6E602-4B9C-49D0-AC20-B6CCAA424DE5}"/>
    <cellStyle name="Sub-total 2 3 7" xfId="31447" xr:uid="{79C1DCD9-2BB0-42DF-B188-0F07B6574CFB}"/>
    <cellStyle name="Sub-total 2 3 8" xfId="30376" xr:uid="{0C33BE73-82AF-413B-A0FB-5BC07E36FA43}"/>
    <cellStyle name="Sub-total 2 4" xfId="4782" xr:uid="{5CAD7C95-3D5A-4159-B547-BF2DBFC65678}"/>
    <cellStyle name="Sub-total 2 4 2" xfId="16566" xr:uid="{65727DB9-9FB8-4162-B35E-EDDC270C07E8}"/>
    <cellStyle name="Sub-total 2 4 3" xfId="29273" xr:uid="{6199E1D0-2148-43FF-96E4-D28D04A06035}"/>
    <cellStyle name="Sub-total 2 5" xfId="8286" xr:uid="{AF5E5A32-6DE4-476A-B8C1-2D2C99AA1223}"/>
    <cellStyle name="Sub-total 2 5 2" xfId="19741" xr:uid="{D692DA20-64DC-4219-A08F-E09029553F03}"/>
    <cellStyle name="Sub-total 2 5 3" xfId="31826" xr:uid="{27D9B959-5936-467A-B526-4C377C0AA1E8}"/>
    <cellStyle name="Sub-total 2 6" xfId="8941" xr:uid="{14DA03A6-4839-4A78-9E88-86E9349711F4}"/>
    <cellStyle name="Sub-total 2 6 2" xfId="20396" xr:uid="{7D1B8611-A42E-4657-AA5F-4FED065EC018}"/>
    <cellStyle name="Sub-total 2 6 3" xfId="32481" xr:uid="{05BEFC87-08B3-4371-9049-0093970033CB}"/>
    <cellStyle name="Sub-total 2 7" xfId="24841" xr:uid="{3ED408A0-CCD7-42B5-B9F0-0897169C3EDE}"/>
    <cellStyle name="Sub-total 2 7 2" xfId="35811" xr:uid="{D1BB1D3E-EDB3-47AB-BDD2-28F6901FFA13}"/>
    <cellStyle name="Sub-total 2 8" xfId="14682" xr:uid="{58885514-0920-4AF6-BD4E-177667E52FBB}"/>
    <cellStyle name="Sub-total 2 9" xfId="28195" xr:uid="{CEB3F255-414A-467B-81C2-E52C3D3C0B05}"/>
    <cellStyle name="Sub-total 3" xfId="3205" xr:uid="{2AA1DA14-AF34-4EF1-9C2E-345AB41B8D0C}"/>
    <cellStyle name="Sub-total 3 10" xfId="17913" xr:uid="{9BACEC9C-1A8B-44F9-8A8E-DF0C01EB2871}"/>
    <cellStyle name="Sub-total 3 2" xfId="7372" xr:uid="{6FE98CC5-C2A1-44EA-ACFB-9B607BE4A109}"/>
    <cellStyle name="Sub-total 3 2 2" xfId="9998" xr:uid="{BB39839C-AD39-453F-87CA-04929861F840}"/>
    <cellStyle name="Sub-total 3 2 2 2" xfId="21453" xr:uid="{BE66E190-1E07-42C7-B018-E713D5EE6F35}"/>
    <cellStyle name="Sub-total 3 2 2 3" xfId="33537" xr:uid="{5EA03465-018C-4FAE-8434-048B9F3D26DB}"/>
    <cellStyle name="Sub-total 3 2 3" xfId="10772" xr:uid="{17FC0C16-F707-4B94-9B4E-9F2AA8920B9F}"/>
    <cellStyle name="Sub-total 3 2 3 2" xfId="22227" xr:uid="{415877A7-4929-4B54-8257-28ADCC8BE85B}"/>
    <cellStyle name="Sub-total 3 2 3 3" xfId="34311" xr:uid="{366DF390-FE42-4262-9A79-44BC5DEA289B}"/>
    <cellStyle name="Sub-total 3 2 4" xfId="12156" xr:uid="{8CAC0430-0E7F-4E1F-AF37-EAD8908D4D9F}"/>
    <cellStyle name="Sub-total 3 2 4 2" xfId="23611" xr:uid="{D1D7BB21-D0FE-455A-8FA3-E3B2E7864CB4}"/>
    <cellStyle name="Sub-total 3 2 4 3" xfId="35195" xr:uid="{D56AD837-AE13-4F54-A701-8C934D659E11}"/>
    <cellStyle name="Sub-total 3 2 5" xfId="27088" xr:uid="{7D47D0B7-03E8-40B2-825A-E73FA1BF184D}"/>
    <cellStyle name="Sub-total 3 2 5 2" xfId="37457" xr:uid="{2523134E-0231-403F-B290-3CFA90BD8FC6}"/>
    <cellStyle name="Sub-total 3 2 6" xfId="18890" xr:uid="{6019BF9E-11EA-4F51-BBBD-CF767F02C3BF}"/>
    <cellStyle name="Sub-total 3 2 7" xfId="31129" xr:uid="{ADDC6418-7F43-4164-A1F8-29F03C1824AC}"/>
    <cellStyle name="Sub-total 3 2 8" xfId="27902" xr:uid="{2959A9F3-75B7-4E5F-AEED-2A322B7015AA}"/>
    <cellStyle name="Sub-total 3 3" xfId="5940" xr:uid="{F4C390A7-07D5-4C7B-975D-8F889CF52D71}"/>
    <cellStyle name="Sub-total 3 3 2" xfId="9200" xr:uid="{73849D36-59B0-4633-99EB-4C5F56EC0772}"/>
    <cellStyle name="Sub-total 3 3 2 2" xfId="20655" xr:uid="{CCFAB83C-8574-4C51-AD7E-3F592EE69002}"/>
    <cellStyle name="Sub-total 3 3 2 3" xfId="32740" xr:uid="{E1B514C8-8ADD-4B31-941A-A1E6855FAFDB}"/>
    <cellStyle name="Sub-total 3 3 3" xfId="9431" xr:uid="{64880ED6-6B75-4DE7-9E9C-8A89D37DD59C}"/>
    <cellStyle name="Sub-total 3 3 3 2" xfId="20886" xr:uid="{9EE3C269-4C0E-4EB0-91F2-4694669EE24D}"/>
    <cellStyle name="Sub-total 3 3 3 3" xfId="32971" xr:uid="{E7AE4418-9ABB-4970-9261-1747F19A15EA}"/>
    <cellStyle name="Sub-total 3 3 4" xfId="25902" xr:uid="{EF083E6C-99BA-4920-A19F-4612D67E95D1}"/>
    <cellStyle name="Sub-total 3 3 4 2" xfId="36617" xr:uid="{8945B584-D43E-43CB-B7CF-D2B681DC7797}"/>
    <cellStyle name="Sub-total 3 3 5" xfId="17663" xr:uid="{AF61DFA7-BB09-42A2-BDAD-FC28925ACAA6}"/>
    <cellStyle name="Sub-total 3 3 6" xfId="30158" xr:uid="{01343425-1B8A-409F-84DC-8250BE4C1B1A}"/>
    <cellStyle name="Sub-total 3 3 7" xfId="30382" xr:uid="{792C4ACD-5649-4748-B072-B93EDFF3892E}"/>
    <cellStyle name="Sub-total 3 3 8" xfId="36645" xr:uid="{FFACBCFD-79B4-4406-97D9-5878D06368F8}"/>
    <cellStyle name="Sub-total 3 4" xfId="5098" xr:uid="{228250AA-6F35-414C-92BF-FFA3A1CFA097}"/>
    <cellStyle name="Sub-total 3 4 2" xfId="16882" xr:uid="{C95DACFC-E40A-45D2-8701-2D9493BCA7BE}"/>
    <cellStyle name="Sub-total 3 4 3" xfId="29530" xr:uid="{A0D22A10-73F6-4C65-ADAC-784629BB66BA}"/>
    <cellStyle name="Sub-total 3 5" xfId="8563" xr:uid="{4A695FC6-FD70-4026-8822-9D38DF0D7B95}"/>
    <cellStyle name="Sub-total 3 5 2" xfId="20018" xr:uid="{B338A47C-30AD-4954-9853-BFD81ECC184E}"/>
    <cellStyle name="Sub-total 3 5 3" xfId="32103" xr:uid="{046889F6-4681-48FE-A964-1509D05AA1E6}"/>
    <cellStyle name="Sub-total 3 6" xfId="8783" xr:uid="{8FA5F20D-99F2-4385-9ACD-3886242E8813}"/>
    <cellStyle name="Sub-total 3 6 2" xfId="20238" xr:uid="{29B63AFD-EF2F-4D53-946F-91AB7595A435}"/>
    <cellStyle name="Sub-total 3 6 3" xfId="32323" xr:uid="{4F03BB0F-28FE-4584-A7F6-F429AE0E211C}"/>
    <cellStyle name="Sub-total 3 7" xfId="25157" xr:uid="{04538C61-8EDF-40D6-8B56-B307F99E3441}"/>
    <cellStyle name="Sub-total 3 7 2" xfId="36069" xr:uid="{05D15EA4-0361-4965-8DEF-6AEA977B0007}"/>
    <cellStyle name="Sub-total 3 8" xfId="14998" xr:uid="{6A2D1C60-7502-4F5D-A4CF-D6DCAB71D666}"/>
    <cellStyle name="Sub-total 3 9" xfId="28446" xr:uid="{0242834C-6C4E-479C-88C2-AED720B6B058}"/>
    <cellStyle name="Sub-total 4" xfId="3259" xr:uid="{4C5A5CE9-2B98-4E1B-A144-D4467E8A34B8}"/>
    <cellStyle name="Sub-total 4 10" xfId="27843" xr:uid="{6FD8BEAF-CF1F-44EF-A3CD-A7BB9F5CC548}"/>
    <cellStyle name="Sub-total 4 2" xfId="7639" xr:uid="{27E1753C-2EC7-499B-BBA2-C5B17ECD915E}"/>
    <cellStyle name="Sub-total 4 2 2" xfId="10119" xr:uid="{2BC42A7F-B4B8-475E-B47D-D4FA679164A8}"/>
    <cellStyle name="Sub-total 4 2 2 2" xfId="21574" xr:uid="{A329FD3E-BEDF-40DA-BF7C-631EA6D457F8}"/>
    <cellStyle name="Sub-total 4 2 2 3" xfId="33658" xr:uid="{4E8D8FE0-3375-42EF-8B49-9136DB9180C8}"/>
    <cellStyle name="Sub-total 4 2 3" xfId="10941" xr:uid="{43877FE6-1260-4678-8244-697CE0387DD4}"/>
    <cellStyle name="Sub-total 4 2 3 2" xfId="22396" xr:uid="{BCE77B94-23BE-49F9-963A-4DEE6045C3AE}"/>
    <cellStyle name="Sub-total 4 2 3 3" xfId="34480" xr:uid="{5716BB6D-D484-46DA-8A69-E907BAB77DB9}"/>
    <cellStyle name="Sub-total 4 2 4" xfId="12414" xr:uid="{D443B896-B454-45D1-829B-8136217C88A2}"/>
    <cellStyle name="Sub-total 4 2 4 2" xfId="23869" xr:uid="{2E5CC9AE-8ED6-4D86-98B6-C5C5D92B557E}"/>
    <cellStyle name="Sub-total 4 2 4 3" xfId="35384" xr:uid="{EE9E579A-369F-473E-A7F2-B2891F2A4C70}"/>
    <cellStyle name="Sub-total 4 2 5" xfId="27346" xr:uid="{B4B2DB8B-F4C0-46AD-9439-C28E47F1C022}"/>
    <cellStyle name="Sub-total 4 2 5 2" xfId="37645" xr:uid="{15E80A3E-D4D8-41EA-8785-5A56F74FCCE4}"/>
    <cellStyle name="Sub-total 4 2 6" xfId="19150" xr:uid="{E3443141-A97C-474F-B1DB-838F796EC88A}"/>
    <cellStyle name="Sub-total 4 2 7" xfId="31326" xr:uid="{0E096382-DA14-4E8F-97B6-C11475B3D016}"/>
    <cellStyle name="Sub-total 4 2 8" xfId="28508" xr:uid="{873EEE7F-654F-4783-B7C8-4109B190B088}"/>
    <cellStyle name="Sub-total 4 3" xfId="6208" xr:uid="{9CFF7EEA-E0AE-4115-A1AF-AE9DF6A9131F}"/>
    <cellStyle name="Sub-total 4 3 2" xfId="9415" xr:uid="{3233010D-B36F-4C95-8E0D-1617FC967454}"/>
    <cellStyle name="Sub-total 4 3 2 2" xfId="20870" xr:uid="{B07BA3E3-25D4-46DB-B735-C8E1B833EB55}"/>
    <cellStyle name="Sub-total 4 3 2 3" xfId="32955" xr:uid="{0F088236-DBF0-4BBF-9B8A-6295A6A8D8B7}"/>
    <cellStyle name="Sub-total 4 3 3" xfId="9792" xr:uid="{89093EDC-A3D4-4DE5-910E-D1E2AE66E0A4}"/>
    <cellStyle name="Sub-total 4 3 3 2" xfId="21247" xr:uid="{E24CEF61-CC8C-4595-966D-81FBF79F2B5D}"/>
    <cellStyle name="Sub-total 4 3 3 3" xfId="33332" xr:uid="{B6B05BEB-7282-4CEE-BF55-78D3B069CD63}"/>
    <cellStyle name="Sub-total 4 3 4" xfId="26160" xr:uid="{D0DB8A52-3976-4989-9A02-35CD2811E70E}"/>
    <cellStyle name="Sub-total 4 3 4 2" xfId="36803" xr:uid="{2C4F9681-2376-4D59-ABB0-D6CCE8CFF923}"/>
    <cellStyle name="Sub-total 4 3 5" xfId="17925" xr:uid="{EF5005F5-6410-42EB-93E6-DB73A295B173}"/>
    <cellStyle name="Sub-total 4 3 6" xfId="30356" xr:uid="{CCAB0E6E-000E-4163-A810-7988CCE88821}"/>
    <cellStyle name="Sub-total 4 3 7" xfId="35555" xr:uid="{B2DA5C1F-326D-4FBB-AA44-B90794988920}"/>
    <cellStyle name="Sub-total 4 3 8" xfId="29600" xr:uid="{C1CFB5B8-CEE8-41B8-9B09-F844A5E3147C}"/>
    <cellStyle name="Sub-total 4 4" xfId="5151" xr:uid="{91B21C5A-4367-439D-8FA4-9BD90C938334}"/>
    <cellStyle name="Sub-total 4 4 2" xfId="16935" xr:uid="{8207386F-1D19-4E03-B2C0-946DBD79D7BB}"/>
    <cellStyle name="Sub-total 4 4 3" xfId="29583" xr:uid="{2967AC6A-F4BC-4376-B5A4-36F8DA882460}"/>
    <cellStyle name="Sub-total 4 5" xfId="8616" xr:uid="{14690E31-0076-4FD0-AA31-A7A01D344F5E}"/>
    <cellStyle name="Sub-total 4 5 2" xfId="20071" xr:uid="{A7076727-FC0A-4E00-9A7C-5613FD4498B7}"/>
    <cellStyle name="Sub-total 4 5 3" xfId="32156" xr:uid="{8F26B294-2038-4C11-B8F1-92499D025D14}"/>
    <cellStyle name="Sub-total 4 6" xfId="10045" xr:uid="{2DD893C6-210B-4690-BFB2-FB08BC33435A}"/>
    <cellStyle name="Sub-total 4 6 2" xfId="21500" xr:uid="{60219E93-8147-4157-A03E-73E72DF61199}"/>
    <cellStyle name="Sub-total 4 6 3" xfId="33584" xr:uid="{E95267D8-4C56-464D-AB63-9CAA7A95087E}"/>
    <cellStyle name="Sub-total 4 7" xfId="25210" xr:uid="{AD3F0C0D-ACAA-4A8F-A447-29A8BC4CAEC8}"/>
    <cellStyle name="Sub-total 4 7 2" xfId="36122" xr:uid="{ACF8CD05-4181-417A-9971-8E0DA846F877}"/>
    <cellStyle name="Sub-total 4 8" xfId="15051" xr:uid="{5D3410BA-9570-45B3-B085-05311FE50D8E}"/>
    <cellStyle name="Sub-total 4 9" xfId="28499" xr:uid="{0FB874B8-8F10-4C54-AC8C-387CEC576B90}"/>
    <cellStyle name="Sub-total 5" xfId="3382" xr:uid="{BF8F14FB-C3E3-4BCC-B5C1-43BAB2767855}"/>
    <cellStyle name="Sub-total 5 10" xfId="28678" xr:uid="{BCBBEB23-7A4D-40B8-9C34-3250207BD49E}"/>
    <cellStyle name="Sub-total 5 2" xfId="7813" xr:uid="{384213B4-D036-4E39-9512-25865A4D7F89}"/>
    <cellStyle name="Sub-total 5 2 2" xfId="10203" xr:uid="{56306C8D-30A8-41FF-91F0-C1D398567092}"/>
    <cellStyle name="Sub-total 5 2 2 2" xfId="21658" xr:uid="{780FC091-1D78-498E-BA79-40E16CC030ED}"/>
    <cellStyle name="Sub-total 5 2 2 3" xfId="33742" xr:uid="{0743FA1B-1B6B-47D2-932A-1BED223D0BF4}"/>
    <cellStyle name="Sub-total 5 2 3" xfId="11027" xr:uid="{BE82C10D-F25A-413A-900A-14FCD15AD118}"/>
    <cellStyle name="Sub-total 5 2 3 2" xfId="22482" xr:uid="{63973F50-D7F1-4B73-B7E8-D75C1765D801}"/>
    <cellStyle name="Sub-total 5 2 3 3" xfId="34566" xr:uid="{6DDD288F-1D5E-42DC-8C14-6B34679C3C7F}"/>
    <cellStyle name="Sub-total 5 2 4" xfId="12588" xr:uid="{F39DE82C-C78A-40E8-BDE4-84D50F3658F9}"/>
    <cellStyle name="Sub-total 5 2 4 2" xfId="24043" xr:uid="{B9BE8CC7-D3FD-4A2C-8374-02815B4AD5CC}"/>
    <cellStyle name="Sub-total 5 2 4 3" xfId="35496" xr:uid="{730A7D40-BB2D-4EBB-BA32-8685A2B3089F}"/>
    <cellStyle name="Sub-total 5 2 5" xfId="27520" xr:uid="{8D5C3BFF-9DF3-4E6B-916C-D43E3CB62A5F}"/>
    <cellStyle name="Sub-total 5 2 5 2" xfId="37755" xr:uid="{88DCCECB-33C2-4B97-8BA4-42066FCF9AEE}"/>
    <cellStyle name="Sub-total 5 2 6" xfId="19324" xr:uid="{FF27AF62-BF8A-4F2E-A844-931568513AF0}"/>
    <cellStyle name="Sub-total 5 2 7" xfId="31438" xr:uid="{1B960059-0FAD-44B2-8157-98B222FEDCB3}"/>
    <cellStyle name="Sub-total 5 2 8" xfId="29691" xr:uid="{1B5D47E6-9E36-4447-A49D-E89DE63CCAF4}"/>
    <cellStyle name="Sub-total 5 3" xfId="6382" xr:uid="{7D8C43FD-5604-498E-B237-1E432E2E9744}"/>
    <cellStyle name="Sub-total 5 3 2" xfId="9550" xr:uid="{1AAEADBF-02BF-4404-A4B2-554B6E301084}"/>
    <cellStyle name="Sub-total 5 3 2 2" xfId="21005" xr:uid="{6710FD61-E6AA-4A7E-9960-E68A48C8527C}"/>
    <cellStyle name="Sub-total 5 3 2 3" xfId="33090" xr:uid="{F4503AFB-99C9-4FA5-A1DD-AEA8C20AE355}"/>
    <cellStyle name="Sub-total 5 3 3" xfId="4177" xr:uid="{89E72882-A858-48FA-9F68-BDF04056FE73}"/>
    <cellStyle name="Sub-total 5 3 3 2" xfId="15962" xr:uid="{21B2D32F-5A33-46FA-AE38-BCF5D0D64857}"/>
    <cellStyle name="Sub-total 5 3 3 3" xfId="29007" xr:uid="{321DBD24-9133-4B03-A331-DADB45C19E55}"/>
    <cellStyle name="Sub-total 5 3 4" xfId="26334" xr:uid="{3AB64002-7A83-41DA-9398-54BAFC1F39AE}"/>
    <cellStyle name="Sub-total 5 3 4 2" xfId="36914" xr:uid="{7B420CA9-62FC-4D5F-84DA-E698346A887B}"/>
    <cellStyle name="Sub-total 5 3 5" xfId="18099" xr:uid="{AC726146-6DF8-4706-BE00-285FBD6AE449}"/>
    <cellStyle name="Sub-total 5 3 6" xfId="30471" xr:uid="{54DC7E9F-CC93-4BEE-AE11-A2B57E84242F}"/>
    <cellStyle name="Sub-total 5 3 7" xfId="37060" xr:uid="{0E04DC71-1D6D-4EEA-8B5B-5ECDDFDF948A}"/>
    <cellStyle name="Sub-total 5 3 8" xfId="29158" xr:uid="{8373BEBA-3C3C-4D09-9983-B8224437CE1D}"/>
    <cellStyle name="Sub-total 5 4" xfId="5272" xr:uid="{18496AFE-08BD-445C-A8CC-818F08B3709A}"/>
    <cellStyle name="Sub-total 5 4 2" xfId="17056" xr:uid="{74F1D627-EEAA-45BA-9441-D6D7CA101A38}"/>
    <cellStyle name="Sub-total 5 4 3" xfId="29639" xr:uid="{2EE97884-987D-462F-BA65-C7BFF84F9733}"/>
    <cellStyle name="Sub-total 5 5" xfId="8699" xr:uid="{A25CA86D-A3D9-4CF9-B0D8-DF7142990266}"/>
    <cellStyle name="Sub-total 5 5 2" xfId="20154" xr:uid="{D8734B12-3320-41D2-ACCB-E157BA53377E}"/>
    <cellStyle name="Sub-total 5 5 3" xfId="32239" xr:uid="{E8B02EE2-18D1-445D-B009-D75C2039F2BD}"/>
    <cellStyle name="Sub-total 5 6" xfId="8243" xr:uid="{28931479-EE4E-4A69-BDF2-7748B289FFD1}"/>
    <cellStyle name="Sub-total 5 6 2" xfId="19698" xr:uid="{39F514D8-EA88-4161-BD94-97A6616EE6D9}"/>
    <cellStyle name="Sub-total 5 6 3" xfId="31783" xr:uid="{BB349AD8-134A-4A5B-8051-D622287F18B7}"/>
    <cellStyle name="Sub-total 5 7" xfId="25331" xr:uid="{DB674733-FEFA-43EF-983E-254FE645A748}"/>
    <cellStyle name="Sub-total 5 7 2" xfId="36177" xr:uid="{60056522-4752-4581-A9C0-1E7131B0149A}"/>
    <cellStyle name="Sub-total 5 8" xfId="15173" xr:uid="{9A5240DF-FC64-4E3E-9254-6DB9B7C6A5FA}"/>
    <cellStyle name="Sub-total 5 9" xfId="28556" xr:uid="{7D935681-B1DC-4232-A67F-DCC6DF4B9C3B}"/>
    <cellStyle name="Sub-total 6" xfId="6117" xr:uid="{DB7A7444-6CD2-4FA1-8376-1208B47DC820}"/>
    <cellStyle name="Sub-total 6 2" xfId="7548" xr:uid="{F93F3598-CEFA-46E0-9F6D-BE95C2B58407}"/>
    <cellStyle name="Sub-total 6 2 2" xfId="10086" xr:uid="{B387747D-DA1C-4C02-A0A7-D48B5BD01F87}"/>
    <cellStyle name="Sub-total 6 2 2 2" xfId="21541" xr:uid="{54B51E9F-0E13-4E9E-B7F3-24ED6395E461}"/>
    <cellStyle name="Sub-total 6 2 2 3" xfId="33625" xr:uid="{A0ED0086-1466-42D3-92F4-A21AC7A98292}"/>
    <cellStyle name="Sub-total 6 2 3" xfId="10859" xr:uid="{E6E706AE-29DC-48F4-BEC0-F49065F10692}"/>
    <cellStyle name="Sub-total 6 2 3 2" xfId="22314" xr:uid="{7766E2B4-7B6B-49E1-9B03-34A4C7BCAF23}"/>
    <cellStyle name="Sub-total 6 2 3 3" xfId="34398" xr:uid="{9C1F8C09-6698-48C2-BBF9-67D144ABBFF9}"/>
    <cellStyle name="Sub-total 6 2 4" xfId="12332" xr:uid="{D17D8444-A467-4D14-95BD-B5EA7EF0D915}"/>
    <cellStyle name="Sub-total 6 2 4 2" xfId="23787" xr:uid="{67DB6AF0-7E1E-4FAB-8A5E-543AEEC4DC05}"/>
    <cellStyle name="Sub-total 6 2 4 3" xfId="35302" xr:uid="{3D10DD16-6030-4D70-8275-755120BF3819}"/>
    <cellStyle name="Sub-total 6 2 5" xfId="27264" xr:uid="{F47B778E-C9CE-4392-9BFA-E0DC9CDEF8E4}"/>
    <cellStyle name="Sub-total 6 2 5 2" xfId="37563" xr:uid="{5E67CF8D-308A-46E4-B0DF-70DC68C2ACEF}"/>
    <cellStyle name="Sub-total 6 2 6" xfId="19066" xr:uid="{D22B4C66-5CA3-4674-8C20-491C68CB1FE2}"/>
    <cellStyle name="Sub-total 6 2 7" xfId="31235" xr:uid="{F16D5CD4-BB36-4B6B-A645-D79BBDADFE96}"/>
    <cellStyle name="Sub-total 6 2 8" xfId="12776" xr:uid="{1D630547-6553-4E56-834D-1DEA49F2BC71}"/>
    <cellStyle name="Sub-total 6 3" xfId="9333" xr:uid="{9EBA416F-2B21-4EF6-B736-90E12B05D92F}"/>
    <cellStyle name="Sub-total 6 3 2" xfId="20788" xr:uid="{063A4AFD-FA19-471E-959B-79C5061735FB}"/>
    <cellStyle name="Sub-total 6 3 3" xfId="32873" xr:uid="{CB072ED6-B18C-4DEF-B66C-405910C9736A}"/>
    <cellStyle name="Sub-total 6 4" xfId="8901" xr:uid="{D2110315-4F68-4560-B0E4-07490F540DE9}"/>
    <cellStyle name="Sub-total 6 4 2" xfId="20356" xr:uid="{0032E887-2E7A-41FA-A9C3-802FE6C56C41}"/>
    <cellStyle name="Sub-total 6 4 3" xfId="32441" xr:uid="{63FD2F0F-21B4-4027-959B-60EE37640F4D}"/>
    <cellStyle name="Sub-total 6 5" xfId="26078" xr:uid="{0DFDC6AC-96DC-4F32-ABF3-F0CFFDB2E45E}"/>
    <cellStyle name="Sub-total 6 5 2" xfId="36721" xr:uid="{256573F6-7512-4795-B8BF-882F92006CD4}"/>
    <cellStyle name="Sub-total 6 6" xfId="17839" xr:uid="{B811E235-7709-460A-96D5-B0180D3A8766}"/>
    <cellStyle name="Sub-total 6 7" xfId="30265" xr:uid="{256DF854-AF90-415B-B58F-8B530FE2327F}"/>
    <cellStyle name="Sub-total 6 8" xfId="28662" xr:uid="{2D63BCAF-3E35-477A-9C86-ADA07D89D04E}"/>
    <cellStyle name="Sub-total 7" xfId="6771" xr:uid="{8BA92F79-19C6-412C-9ADD-389AE95FC436}"/>
    <cellStyle name="Sub-total 7 2" xfId="9701" xr:uid="{A1EC30DC-1DC4-4952-936B-210300E9BEB7}"/>
    <cellStyle name="Sub-total 7 2 2" xfId="21156" xr:uid="{5C7B05C5-980C-41ED-9EF3-0B7A0E5E8F5E}"/>
    <cellStyle name="Sub-total 7 2 3" xfId="33241" xr:uid="{3258BCC4-AC6E-4A48-A482-3C2C93756965}"/>
    <cellStyle name="Sub-total 7 3" xfId="10477" xr:uid="{43153B41-272C-4944-ACC7-BBCCE5376E1B}"/>
    <cellStyle name="Sub-total 7 3 2" xfId="21932" xr:uid="{AA9934F8-7DA9-4A56-90C5-6B69036C1531}"/>
    <cellStyle name="Sub-total 7 3 3" xfId="34016" xr:uid="{D48A3A27-6297-4D26-B8F8-D339F3CB99E4}"/>
    <cellStyle name="Sub-total 7 4" xfId="11656" xr:uid="{6FEF1A1B-9119-4276-A266-E8179BE710FB}"/>
    <cellStyle name="Sub-total 7 4 2" xfId="23111" xr:uid="{638049E0-35FC-465D-A369-145BA5701DE2}"/>
    <cellStyle name="Sub-total 7 4 3" xfId="34841" xr:uid="{B4334546-B79B-4242-9447-7EB9FAEE5E2F}"/>
    <cellStyle name="Sub-total 7 5" xfId="26521" xr:uid="{9D0B3FD9-0510-4876-8848-CF30705E2966}"/>
    <cellStyle name="Sub-total 7 5 2" xfId="37031" xr:uid="{BD1E3C72-9777-4B4A-A5AA-DEBE27B6D82B}"/>
    <cellStyle name="Sub-total 7 6" xfId="18353" xr:uid="{CDCE6B3D-7C0B-48DB-B6B2-1D52AC2F4BCC}"/>
    <cellStyle name="Sub-total 7 7" xfId="30689" xr:uid="{2FDB5E91-1219-414A-AC28-0E0DB4C2709F}"/>
    <cellStyle name="Sub-total 7 8" xfId="13682" xr:uid="{3DEABB39-55D2-4252-B1D9-2E2676D00855}"/>
    <cellStyle name="Sub-total 8" xfId="5557" xr:uid="{2B33ABE8-32F5-4BBF-AD34-55961F1EABE2}"/>
    <cellStyle name="Sub-total 8 2" xfId="8885" xr:uid="{9E61BF33-8B03-467A-8F0E-9721394CB254}"/>
    <cellStyle name="Sub-total 8 2 2" xfId="20340" xr:uid="{9474BB8B-D030-4885-9C16-98041EF8392F}"/>
    <cellStyle name="Sub-total 8 2 3" xfId="32425" xr:uid="{53B5AB33-D800-4A0B-A086-1195526E5C26}"/>
    <cellStyle name="Sub-total 8 3" xfId="8646" xr:uid="{7C32289D-A165-4FC9-B4E6-FCB28067348B}"/>
    <cellStyle name="Sub-total 8 3 2" xfId="20101" xr:uid="{99E33BF1-0273-4706-B6AE-CF9618256F8E}"/>
    <cellStyle name="Sub-total 8 3 3" xfId="32186" xr:uid="{BCEFFAEF-CD35-4A59-97DB-090937B70C28}"/>
    <cellStyle name="Sub-total 8 4" xfId="25616" xr:uid="{BC388F60-9E87-4F54-80EC-90BC79B4E658}"/>
    <cellStyle name="Sub-total 8 4 2" xfId="36401" xr:uid="{153EFDBB-A693-4092-9FCA-6632207CB1DE}"/>
    <cellStyle name="Sub-total 8 5" xfId="17341" xr:uid="{B232C32C-8F97-487B-9475-1C6067826341}"/>
    <cellStyle name="Sub-total 8 6" xfId="29857" xr:uid="{2AA60174-98E2-455A-BFBB-52878D5CDB05}"/>
    <cellStyle name="Sub-total 8 7" xfId="28526" xr:uid="{34BC8C3D-46C6-4872-A64E-92C4E60B296D}"/>
    <cellStyle name="Sub-total 8 8" xfId="28767" xr:uid="{41922DC1-DDF5-40F0-A7A9-C0164CD03872}"/>
    <cellStyle name="Sub-total 9" xfId="4279" xr:uid="{04DEE07A-1467-4C54-BDB1-92909AC059AA}"/>
    <cellStyle name="Sub-total 9 2" xfId="16064" xr:uid="{9F90BFA4-4136-4BB4-9C04-2EC1454B72E7}"/>
    <cellStyle name="Sub-total 9 3" xfId="29109" xr:uid="{E12C3113-B411-4FD2-97A7-1A9F2DD690AF}"/>
    <cellStyle name="swpBody01" xfId="2360" xr:uid="{AC5F1ABA-08C4-4AED-9BF1-14CBF52180D8}"/>
    <cellStyle name="Title 2" xfId="1014" xr:uid="{DABE6B5F-CD61-4E87-B262-307A71600DFC}"/>
    <cellStyle name="Title 2 2" xfId="2361" xr:uid="{FBA516C2-FC9E-4775-AA68-96D9455F0AAD}"/>
    <cellStyle name="Title 3" xfId="2362" xr:uid="{B9D03467-5B21-4768-B0D8-73914FFE65E1}"/>
    <cellStyle name="Total 1" xfId="2363" xr:uid="{F4272A13-415B-4E38-AB10-BDEF362145DA}"/>
    <cellStyle name="Total 1 2" xfId="2472" xr:uid="{BC5076C4-C50A-4A87-8705-925A96194761}"/>
    <cellStyle name="Total 1 2 10" xfId="4041" xr:uid="{EBAA7491-3F6B-4496-93EC-5A4BF5AE5BB0}"/>
    <cellStyle name="Total 1 2 10 2" xfId="15827" xr:uid="{FFF91171-A7F8-453B-87FD-06E29E655D3B}"/>
    <cellStyle name="Total 1 2 10 3" xfId="28872" xr:uid="{5E6A864E-88BF-4ECD-A29D-E00B1D56B7AB}"/>
    <cellStyle name="Total 1 2 11" xfId="11293" xr:uid="{5E116E0F-BD7D-4E7B-A476-F5B8E6EB7412}"/>
    <cellStyle name="Total 1 2 11 2" xfId="22748" xr:uid="{2FC2EAC7-24E5-47EA-B019-AC0E9F56A4A9}"/>
    <cellStyle name="Total 1 2 11 3" xfId="34694" xr:uid="{11B19C6D-0670-47D7-AFFD-3C15095B85C1}"/>
    <cellStyle name="Total 1 2 2" xfId="2857" xr:uid="{DB43B7B4-4085-4C68-A14B-F67DF2B592E7}"/>
    <cellStyle name="Total 1 2 2 2" xfId="7265" xr:uid="{8876CDB6-91DC-4DEC-9C53-3FE17AAE715A}"/>
    <cellStyle name="Total 1 2 2 2 2" xfId="10668" xr:uid="{3432E751-B7BD-4E7F-93F4-3B35D0C58369}"/>
    <cellStyle name="Total 1 2 2 2 2 2" xfId="22123" xr:uid="{D3023CEE-2AAE-4F91-90ED-795002AE52FB}"/>
    <cellStyle name="Total 1 2 2 2 2 3" xfId="34207" xr:uid="{DBD040B2-304A-4144-9B0A-75C22D5464D7}"/>
    <cellStyle name="Total 1 2 2 2 3" xfId="26981" xr:uid="{72D60F91-B152-4C07-8780-445BDFA9B05E}"/>
    <cellStyle name="Total 1 2 2 2 3 2" xfId="37352" xr:uid="{4F36E764-0AA1-41EA-B70D-2130CE0387D6}"/>
    <cellStyle name="Total 1 2 2 2 4" xfId="18791" xr:uid="{1C7E7C77-2DB8-4CC0-BB0F-7884E93A75B8}"/>
    <cellStyle name="Total 1 2 2 2 5" xfId="31024" xr:uid="{05D456B6-EC77-49B6-99A3-6A5EDCC71987}"/>
    <cellStyle name="Total 1 2 2 2 6" xfId="36238" xr:uid="{A1D3D376-1BEF-4D66-918A-C23F77A5F7A5}"/>
    <cellStyle name="Total 1 2 2 3" xfId="4751" xr:uid="{8D7F2E62-D8B7-4FC0-9704-7E1FAE73C43F}"/>
    <cellStyle name="Total 1 2 2 3 2" xfId="16535" xr:uid="{23B83C82-CF78-4D16-B900-FD7FD41A550C}"/>
    <cellStyle name="Total 1 2 2 3 3" xfId="29246" xr:uid="{3AAF847D-2C51-46BE-8084-D5CF401E6D5A}"/>
    <cellStyle name="Total 1 2 2 4" xfId="9756" xr:uid="{7E5F126F-06A4-4FEF-8F29-554702031203}"/>
    <cellStyle name="Total 1 2 2 4 2" xfId="21211" xr:uid="{65D7D568-ADDF-4284-92B2-792173C474A7}"/>
    <cellStyle name="Total 1 2 2 4 3" xfId="33296" xr:uid="{8ED55924-7923-459B-831D-F796A50CDC2A}"/>
    <cellStyle name="Total 1 2 2 5" xfId="12061" xr:uid="{FC0CBCE3-9509-4F40-A736-DC7BA8D82AF7}"/>
    <cellStyle name="Total 1 2 2 5 2" xfId="23516" xr:uid="{EE22A4E0-3865-4A9D-9095-259B15880495}"/>
    <cellStyle name="Total 1 2 2 5 3" xfId="35102" xr:uid="{D9F0B8F5-756F-4C6B-A493-F409DACADE8B}"/>
    <cellStyle name="Total 1 2 3" xfId="2676" xr:uid="{CD22454A-0134-4890-895C-77DBF56222D4}"/>
    <cellStyle name="Total 1 2 3 2" xfId="4571" xr:uid="{F048AF2B-CC1A-4BC9-AAF8-1FD8C5CF4B6C}"/>
    <cellStyle name="Total 1 2 3 2 2" xfId="16355" xr:uid="{BB21B494-2FE9-4D47-998D-79A272C5C370}"/>
    <cellStyle name="Total 1 2 3 2 3" xfId="29202" xr:uid="{E5997D50-6E50-4063-B897-A81B9B46471B}"/>
    <cellStyle name="Total 1 2 3 3" xfId="4044" xr:uid="{245AD3A1-5699-4EFA-BEEE-BAEFCDAF6C36}"/>
    <cellStyle name="Total 1 2 3 3 2" xfId="15829" xr:uid="{220452C6-31EE-405C-81D6-06C45310D665}"/>
    <cellStyle name="Total 1 2 3 3 3" xfId="28874" xr:uid="{7757B0B8-B0AE-4B25-A127-51D8C60B761C}"/>
    <cellStyle name="Total 1 2 3 4" xfId="28128" xr:uid="{C3496397-072C-4035-AA2C-23199E33DEF0}"/>
    <cellStyle name="Total 1 2 3 5" xfId="13714" xr:uid="{AF07BAC0-C5AE-4365-AE8E-811609B3AFD6}"/>
    <cellStyle name="Total 1 2 4" xfId="3359" xr:uid="{280652B6-B491-4645-962A-9B7758E14383}"/>
    <cellStyle name="Total 1 2 4 2" xfId="5250" xr:uid="{587980C1-15EA-40CB-B6CC-DE3B3A4F41D5}"/>
    <cellStyle name="Total 1 2 4 2 2" xfId="17034" xr:uid="{3E2F9CD3-220B-4934-BFA9-6304F93D8E1F}"/>
    <cellStyle name="Total 1 2 4 2 3" xfId="29617" xr:uid="{9E120088-0343-4B09-B019-764FC0200E3F}"/>
    <cellStyle name="Total 1 2 4 3" xfId="8676" xr:uid="{17EB1B64-B97D-4610-A720-82A985D22B93}"/>
    <cellStyle name="Total 1 2 4 3 2" xfId="20131" xr:uid="{427252BD-EF82-4471-88E1-E69BC11F368C}"/>
    <cellStyle name="Total 1 2 4 3 3" xfId="32216" xr:uid="{73B8D392-5008-4D44-9A76-56DAE79FE480}"/>
    <cellStyle name="Total 1 2 4 4" xfId="4060" xr:uid="{02FE8782-FC9E-4E6E-9E91-1D8D58346CF5}"/>
    <cellStyle name="Total 1 2 4 4 2" xfId="15845" xr:uid="{3D7B5415-283C-4020-947E-E4369A2EEDA2}"/>
    <cellStyle name="Total 1 2 4 4 3" xfId="28890" xr:uid="{E53EC5FD-3C5C-46A3-9630-0505F1215CC3}"/>
    <cellStyle name="Total 1 2 4 5" xfId="25309" xr:uid="{2B2D0859-F9A1-4957-B441-0C451EE96E64}"/>
    <cellStyle name="Total 1 2 4 5 2" xfId="36155" xr:uid="{692B6DF9-D24D-4B84-B794-A3D36A946428}"/>
    <cellStyle name="Total 1 2 4 6" xfId="28534" xr:uid="{68D435D6-E96C-4AB3-B17E-520CA62899E1}"/>
    <cellStyle name="Total 1 2 4 7" xfId="18709" xr:uid="{6B3BAD0B-73F2-4242-8BDE-557E6E2A7411}"/>
    <cellStyle name="Total 1 2 5" xfId="3424" xr:uid="{77EDF4CC-53F4-4AF4-80CA-FE9BB1F28877}"/>
    <cellStyle name="Total 1 2 5 2" xfId="5314" xr:uid="{DF560B18-6F89-4233-A417-A7DDAD7A2C23}"/>
    <cellStyle name="Total 1 2 5 2 2" xfId="17098" xr:uid="{041CA558-0281-4EC7-AD5C-AFD5F056DF40}"/>
    <cellStyle name="Total 1 2 5 2 3" xfId="29681" xr:uid="{56155264-0A4D-4D9A-8FCE-A3FD4E9CDE9D}"/>
    <cellStyle name="Total 1 2 5 3" xfId="8741" xr:uid="{ABB42C4D-B95F-4816-8296-E88ADF3CE2C3}"/>
    <cellStyle name="Total 1 2 5 3 2" xfId="20196" xr:uid="{6013E344-9CF2-47EF-B12C-17F4776F6435}"/>
    <cellStyle name="Total 1 2 5 3 3" xfId="32281" xr:uid="{37A0A470-3224-4593-8760-FDA81864ECB0}"/>
    <cellStyle name="Total 1 2 5 4" xfId="9449" xr:uid="{2F42F06D-5E34-4B1A-99E3-79EB610337B1}"/>
    <cellStyle name="Total 1 2 5 4 2" xfId="20904" xr:uid="{6A819D53-757C-47E3-923F-884529BFBD55}"/>
    <cellStyle name="Total 1 2 5 4 3" xfId="32989" xr:uid="{BC5EF27F-9DF8-457A-8788-849D3BF4A50A}"/>
    <cellStyle name="Total 1 2 5 5" xfId="25373" xr:uid="{26F3651B-13DD-49A0-A8B8-3611F6C17844}"/>
    <cellStyle name="Total 1 2 5 5 2" xfId="36219" xr:uid="{1F4968F3-0700-4D17-BD07-DF1F1C1A6837}"/>
    <cellStyle name="Total 1 2 5 6" xfId="28598" xr:uid="{0AA52EA4-C0D9-4C8D-A917-1417E4FDE2C5}"/>
    <cellStyle name="Total 1 2 5 7" xfId="27877" xr:uid="{B911F8B4-506E-43EB-B4C7-0C1B85BE549F}"/>
    <cellStyle name="Total 1 2 6" xfId="3428" xr:uid="{DEBCEF4A-808E-4D20-90B8-EA8F18750D4A}"/>
    <cellStyle name="Total 1 2 6 2" xfId="5318" xr:uid="{CD8F779D-E59A-4169-A05E-8B8257017575}"/>
    <cellStyle name="Total 1 2 6 2 2" xfId="17102" xr:uid="{740D0783-E010-43AC-A5FE-AE1D70F86B97}"/>
    <cellStyle name="Total 1 2 6 2 3" xfId="29685" xr:uid="{6D755888-20D0-4BAB-9FF2-60614E23A037}"/>
    <cellStyle name="Total 1 2 6 3" xfId="8745" xr:uid="{08DB34E5-AE6A-4F31-AC95-6BB7566A8DD5}"/>
    <cellStyle name="Total 1 2 6 3 2" xfId="20200" xr:uid="{B13384DB-6CCF-439B-928D-3BBC8D98D081}"/>
    <cellStyle name="Total 1 2 6 3 3" xfId="32285" xr:uid="{22125AAC-AD45-4F0F-8D47-AD2934A594FE}"/>
    <cellStyle name="Total 1 2 6 4" xfId="4064" xr:uid="{40E12F36-E0CE-4649-BC56-90A2A55F9FD5}"/>
    <cellStyle name="Total 1 2 6 4 2" xfId="15849" xr:uid="{1F592604-6AC2-4594-9CA5-6966F330659C}"/>
    <cellStyle name="Total 1 2 6 4 3" xfId="28894" xr:uid="{75CB537C-34DF-473E-971D-8541778005C0}"/>
    <cellStyle name="Total 1 2 6 5" xfId="25377" xr:uid="{A99B1D2B-000D-4A0B-BBA8-968D7CF5F4DA}"/>
    <cellStyle name="Total 1 2 6 5 2" xfId="36223" xr:uid="{6A9A49FE-E34F-482C-B51C-12DF73BA9390}"/>
    <cellStyle name="Total 1 2 6 6" xfId="28602" xr:uid="{8D252559-65B0-4888-B8F4-E8FD46B90A10}"/>
    <cellStyle name="Total 1 2 6 7" xfId="27866" xr:uid="{D8F5FB72-787C-42AF-B701-41805520EE09}"/>
    <cellStyle name="Total 1 2 7" xfId="3429" xr:uid="{5A4C7E2E-F188-492E-B35B-ABDA3ED71664}"/>
    <cellStyle name="Total 1 2 7 2" xfId="5319" xr:uid="{850A64D3-CD40-4176-87EC-6EEAEE2B5F26}"/>
    <cellStyle name="Total 1 2 7 2 2" xfId="17103" xr:uid="{178738DC-2DA1-4AFC-8128-017F4D420E02}"/>
    <cellStyle name="Total 1 2 7 2 3" xfId="29686" xr:uid="{EFB96482-1826-4A8D-9DD5-CDB7677E2B2A}"/>
    <cellStyle name="Total 1 2 7 3" xfId="8746" xr:uid="{47FDCB2E-540B-4D9A-A1B9-6E52E58860B4}"/>
    <cellStyle name="Total 1 2 7 3 2" xfId="20201" xr:uid="{132BEB1A-EF3A-4E3E-ADA0-E93DF6389C54}"/>
    <cellStyle name="Total 1 2 7 3 3" xfId="32286" xr:uid="{F8C87B09-E6F4-446A-9514-EED74AC20980}"/>
    <cellStyle name="Total 1 2 7 4" xfId="8776" xr:uid="{510084E2-82D7-46F8-8662-1F1349A53B1E}"/>
    <cellStyle name="Total 1 2 7 4 2" xfId="20231" xr:uid="{F5C72331-18B2-4071-8E5A-BD2CDAF86048}"/>
    <cellStyle name="Total 1 2 7 4 3" xfId="32316" xr:uid="{E6F50472-9FC2-413A-A64F-9EC8C04C2654}"/>
    <cellStyle name="Total 1 2 7 5" xfId="25378" xr:uid="{D10EB86D-1B98-4F05-B517-6C8B53E36894}"/>
    <cellStyle name="Total 1 2 7 5 2" xfId="36224" xr:uid="{48C6AA6C-9685-4335-86B2-A1136A0011E4}"/>
    <cellStyle name="Total 1 2 7 6" xfId="28603" xr:uid="{73E3B7F8-4A0D-4EFE-8CC6-12127906B078}"/>
    <cellStyle name="Total 1 2 7 7" xfId="30497" xr:uid="{E47AD84F-7E44-4AEF-B7E5-B6FDEAC7D3D2}"/>
    <cellStyle name="Total 1 2 8" xfId="5832" xr:uid="{C0A8B519-73AD-4117-AC85-1B29BC404312}"/>
    <cellStyle name="Total 1 2 8 2" xfId="9437" xr:uid="{95623D1E-F84E-4618-A774-20E370C1C55F}"/>
    <cellStyle name="Total 1 2 8 2 2" xfId="20892" xr:uid="{798E24C6-69FB-43DE-A230-6C5A645A9718}"/>
    <cellStyle name="Total 1 2 8 2 3" xfId="32977" xr:uid="{1DEB5D8F-130C-4863-9A5F-8B5C254FE2ED}"/>
    <cellStyle name="Total 1 2 8 3" xfId="25807" xr:uid="{7F478C42-F8BE-4C99-AFF0-3B66DE02E6EB}"/>
    <cellStyle name="Total 1 2 8 3 2" xfId="36523" xr:uid="{C3CFF04F-D230-47DF-A569-5604C703294F}"/>
    <cellStyle name="Total 1 2 8 4" xfId="17565" xr:uid="{2972F151-D043-405E-A82C-841D89CF1259}"/>
    <cellStyle name="Total 1 2 8 5" xfId="30052" xr:uid="{69F424BD-1BC6-422A-A93C-76D23B5EEA80}"/>
    <cellStyle name="Total 1 2 8 6" xfId="28328" xr:uid="{1F14B216-6269-4393-B0D3-3DD3211F49ED}"/>
    <cellStyle name="Total 1 2 9" xfId="4375" xr:uid="{1FB75AF1-FECE-4858-B7D9-DDF8995C5BA7}"/>
    <cellStyle name="Total 1 2 9 2" xfId="16159" xr:uid="{F9CBD31F-66D5-4192-BB95-CFC5A1D8E7E6}"/>
    <cellStyle name="Total 1 2 9 3" xfId="29138" xr:uid="{0E7C1F16-4DBB-486C-A5FB-F7909234B156}"/>
    <cellStyle name="Total 1 3" xfId="2768" xr:uid="{F290BB11-2984-4654-B623-F265145E7331}"/>
    <cellStyle name="Total 1 3 2" xfId="7373" xr:uid="{BA6607ED-41EB-4CBD-B34C-7EB57D5B34A5}"/>
    <cellStyle name="Total 1 3 2 2" xfId="10773" xr:uid="{9EBE25F2-FE23-455F-B83F-314EC7B69539}"/>
    <cellStyle name="Total 1 3 2 2 2" xfId="22228" xr:uid="{77A354DF-B707-45C9-AE90-A2E0C1744316}"/>
    <cellStyle name="Total 1 3 2 2 3" xfId="34312" xr:uid="{12BA4422-2E6E-4FE2-A18E-070DE8A3FE27}"/>
    <cellStyle name="Total 1 3 2 3" xfId="12157" xr:uid="{DAF590A8-5992-4D5D-AC9E-586864DB3329}"/>
    <cellStyle name="Total 1 3 2 3 2" xfId="23612" xr:uid="{85F55494-C7E6-4AF4-B7C7-2A3413B24FC9}"/>
    <cellStyle name="Total 1 3 2 3 3" xfId="35196" xr:uid="{B0C52AE0-8BD1-4760-B00E-12E3FA2B7E2A}"/>
    <cellStyle name="Total 1 3 2 4" xfId="27089" xr:uid="{E9D3DDA4-C654-4011-B101-53495F13A808}"/>
    <cellStyle name="Total 1 3 2 4 2" xfId="37458" xr:uid="{51A06BAA-7662-4CC8-9517-DB337BFD3A24}"/>
    <cellStyle name="Total 1 3 2 5" xfId="18891" xr:uid="{FD98E166-CACA-4D14-9004-14C5AC9F765F}"/>
    <cellStyle name="Total 1 3 2 6" xfId="31130" xr:uid="{7277B2A3-999F-4CA3-A657-A0109641025D}"/>
    <cellStyle name="Total 1 3 2 7" xfId="36237" xr:uid="{96DAE221-A31C-4BB6-A4F5-4E428719CF31}"/>
    <cellStyle name="Total 1 3 3" xfId="5941" xr:uid="{311BB946-47DE-4230-A254-A9001A3E5998}"/>
    <cellStyle name="Total 1 3 3 2" xfId="9201" xr:uid="{A3F27794-3957-4165-8E9C-C7FFE19F3895}"/>
    <cellStyle name="Total 1 3 3 2 2" xfId="20656" xr:uid="{A46A0FF1-CE58-4DF8-B2BD-7EAE7A507EBF}"/>
    <cellStyle name="Total 1 3 3 2 3" xfId="32741" xr:uid="{5CFE6744-E105-4319-844D-52C64841B5B7}"/>
    <cellStyle name="Total 1 3 3 3" xfId="10133" xr:uid="{5E43FA8C-7EAA-4C73-84E1-33228D9D4071}"/>
    <cellStyle name="Total 1 3 3 3 2" xfId="21588" xr:uid="{3DD3C918-1CD4-4E02-BED9-780CA1DE34D2}"/>
    <cellStyle name="Total 1 3 3 3 3" xfId="33672" xr:uid="{22BE7167-E44C-4648-9904-E3166E3A6C83}"/>
    <cellStyle name="Total 1 3 3 4" xfId="25903" xr:uid="{91F05572-8CE9-402C-A5F7-BCAD11D5489B}"/>
    <cellStyle name="Total 1 3 3 4 2" xfId="36618" xr:uid="{E28C4FE4-6B7D-4998-8648-52AECBB2A0D0}"/>
    <cellStyle name="Total 1 3 3 5" xfId="30159" xr:uid="{3C0F995B-3B2C-49CA-9329-699C52D061C8}"/>
    <cellStyle name="Total 1 3 3 6" xfId="28115" xr:uid="{4DBA7250-7066-4802-BB24-BCB6C2F2C4E1}"/>
    <cellStyle name="Total 1 3 4" xfId="4662" xr:uid="{5DB71BFE-846A-4FD5-9386-6DCCC18AB830}"/>
    <cellStyle name="Total 1 3 4 2" xfId="16446" xr:uid="{CCA35D47-3D33-4582-AE4B-1A70E7DB9817}"/>
    <cellStyle name="Total 1 3 4 3" xfId="29223" xr:uid="{AE458029-5D77-4DDB-9EA1-C850A439B5E3}"/>
    <cellStyle name="Total 1 3 5" xfId="8113" xr:uid="{566A64B7-5875-4F4E-A2EC-4F60378EDF00}"/>
    <cellStyle name="Total 1 3 5 2" xfId="19568" xr:uid="{50D71AA6-7738-45A3-A7B0-C1F07D13B805}"/>
    <cellStyle name="Total 1 3 5 3" xfId="31653" xr:uid="{A331B069-90AF-4428-AF20-84A20CB7808B}"/>
    <cellStyle name="Total 1 3 6" xfId="13750" xr:uid="{D3C87718-4006-48DA-A60D-070BF28F4E4D}"/>
    <cellStyle name="Total 1 4" xfId="2587" xr:uid="{DB33C054-1FB5-423F-8225-807E94C91544}"/>
    <cellStyle name="Total 1 4 2" xfId="6772" xr:uid="{91F05F45-5461-49A6-B37B-144A9636ACC9}"/>
    <cellStyle name="Total 1 4 2 2" xfId="10478" xr:uid="{253219D3-00F2-41F7-823D-0A922F211957}"/>
    <cellStyle name="Total 1 4 2 2 2" xfId="21933" xr:uid="{43F31A67-588D-437F-86AF-DE8D340BF44F}"/>
    <cellStyle name="Total 1 4 2 2 3" xfId="34017" xr:uid="{000280DB-52D2-42E4-A131-C84225D5225A}"/>
    <cellStyle name="Total 1 4 2 3" xfId="26522" xr:uid="{87C2C443-DC97-4C84-BB99-A96516FAD4BA}"/>
    <cellStyle name="Total 1 4 2 3 2" xfId="37032" xr:uid="{EE3A561C-61CD-4FDD-97CD-E295DEE027D3}"/>
    <cellStyle name="Total 1 4 2 4" xfId="18354" xr:uid="{71004B34-6405-4F90-A31F-EC5B566F6EA2}"/>
    <cellStyle name="Total 1 4 2 5" xfId="30690" xr:uid="{D72C4D29-7B50-468B-9674-EEB1D8E8DCFE}"/>
    <cellStyle name="Total 1 4 2 6" xfId="28085" xr:uid="{B3ECC2C9-1557-46DE-8430-B3258F382566}"/>
    <cellStyle name="Total 1 4 3" xfId="4482" xr:uid="{439D392C-BB2C-482C-85ED-04044E57E54F}"/>
    <cellStyle name="Total 1 4 3 2" xfId="16266" xr:uid="{2E717D59-8579-4171-957B-DAF25FF73C40}"/>
    <cellStyle name="Total 1 4 3 3" xfId="29175" xr:uid="{6E8581E0-48B7-4139-8F0F-530533A49341}"/>
    <cellStyle name="Total 1 4 4" xfId="4042" xr:uid="{EA8D48E0-2909-4625-8A15-9FA2BAAB9BF9}"/>
    <cellStyle name="Total 1 4 4 2" xfId="15828" xr:uid="{F6EDAAF0-D174-4F88-9484-CED3DD91EC7C}"/>
    <cellStyle name="Total 1 4 4 3" xfId="28873" xr:uid="{3A9BFDC4-769C-4700-A201-9813EDECDA03}"/>
    <cellStyle name="Total 1 4 5" xfId="11657" xr:uid="{F937A4F7-A4C8-4060-92FC-36865F6D8139}"/>
    <cellStyle name="Total 1 4 5 2" xfId="23112" xr:uid="{0D399815-C8BC-41CA-8E8B-D7CF58A5EEC1}"/>
    <cellStyle name="Total 1 4 5 3" xfId="34842" xr:uid="{57601FC1-492E-4B31-BD80-DD6E95FB6220}"/>
    <cellStyle name="Total 1 5" xfId="7006" xr:uid="{180E2636-8FD3-4209-B5AA-C0C320611D26}"/>
    <cellStyle name="Total 1 5 2" xfId="10512" xr:uid="{F60C9DB0-6C32-4FE1-A262-D775D17AE131}"/>
    <cellStyle name="Total 1 5 2 2" xfId="21967" xr:uid="{20E99CA1-C192-47EF-A55D-556AF7AB18E2}"/>
    <cellStyle name="Total 1 5 2 3" xfId="34051" xr:uid="{F4C8143B-ED2D-471E-9AF9-E7C199619D00}"/>
    <cellStyle name="Total 1 5 3" xfId="11857" xr:uid="{6C99257D-AA97-4EE8-9BEF-E121815D8805}"/>
    <cellStyle name="Total 1 5 3 2" xfId="23312" xr:uid="{3746021A-A130-4FD7-A4CE-78B0E66BDDF9}"/>
    <cellStyle name="Total 1 5 3 3" xfId="34964" xr:uid="{10E9996B-5FA0-48B9-89D7-D1380E392B02}"/>
    <cellStyle name="Total 1 5 4" xfId="26722" xr:uid="{07E918CE-379B-4A24-BE1C-73064602CB5B}"/>
    <cellStyle name="Total 1 5 4 2" xfId="37161" xr:uid="{E145A826-9415-4F83-AC8F-FEA47CF57264}"/>
    <cellStyle name="Total 1 5 5" xfId="18568" xr:uid="{758CD051-8350-47BB-896B-B087CCB79A9E}"/>
    <cellStyle name="Total 1 5 6" xfId="30833" xr:uid="{E5B62AD6-3825-4862-8E25-F47623ABCD1F}"/>
    <cellStyle name="Total 1 5 7" xfId="30374" xr:uid="{22BF626F-C367-4531-96BB-B59DCFA2F996}"/>
    <cellStyle name="Total 1 6" xfId="4038" xr:uid="{73D5E87A-ED76-49F0-8161-D7E1D24915C8}"/>
    <cellStyle name="Total 1 6 2" xfId="15824" xr:uid="{E52CE6DD-CF06-4E34-A0F0-4630AAA358A2}"/>
    <cellStyle name="Total 1 6 3" xfId="28869" xr:uid="{283DCE72-069E-45F8-881B-C5EE4E7ECE76}"/>
    <cellStyle name="Total 1 7" xfId="11201" xr:uid="{D53AE2CB-0242-4F68-AF62-8A33348051B5}"/>
    <cellStyle name="Total 1 7 2" xfId="22656" xr:uid="{491F6731-F712-4522-8C83-D98929DD6055}"/>
    <cellStyle name="Total 1 7 3" xfId="34667" xr:uid="{A4D52751-8E1A-4177-853E-907339C55328}"/>
    <cellStyle name="Total 2" xfId="2364" xr:uid="{C4D73C82-3E79-487F-812B-3175F69CCEE6}"/>
    <cellStyle name="Total 2 10" xfId="4039" xr:uid="{4F81B031-88DE-4CC4-8F07-B20E54E01EFA}"/>
    <cellStyle name="Total 2 10 2" xfId="15825" xr:uid="{3278AC2D-17A7-4F2C-A495-4491C5E1ECFD}"/>
    <cellStyle name="Total 2 10 3" xfId="28870" xr:uid="{D4B526C1-3FF0-404E-A9D4-9C062211E264}"/>
    <cellStyle name="Total 2 11" xfId="24358" xr:uid="{5370815A-6387-4E30-B2BC-E8AED4142695}"/>
    <cellStyle name="Total 2 11 2" xfId="35663" xr:uid="{5B71125A-B735-44D8-B5AF-675D734C8CA2}"/>
    <cellStyle name="Total 2 12" xfId="14178" xr:uid="{6535A0FE-1B1A-41D1-90D8-DCA08B7CA393}"/>
    <cellStyle name="Total 2 13" xfId="28048" xr:uid="{AFB17FE3-A03E-482A-95B7-A40BA5256117}"/>
    <cellStyle name="Total 2 2" xfId="2886" xr:uid="{8C12D0FD-26B9-4E54-BA76-F863FAAE4708}"/>
    <cellStyle name="Total 2 2 10" xfId="27797" xr:uid="{50B71346-338F-4648-9F55-834EFA570195}"/>
    <cellStyle name="Total 2 2 2" xfId="7266" xr:uid="{F34286FC-E8A3-4B49-B9EB-C52C200C4CBD}"/>
    <cellStyle name="Total 2 2 2 2" xfId="9940" xr:uid="{A7AEA8E2-1CD2-4E88-86C8-E3F10E4078BB}"/>
    <cellStyle name="Total 2 2 2 2 2" xfId="21395" xr:uid="{C9E424E0-784D-4084-B2AE-17E800C8772A}"/>
    <cellStyle name="Total 2 2 2 2 3" xfId="33480" xr:uid="{3C7BEF18-1F78-4B49-AA08-D976751D033D}"/>
    <cellStyle name="Total 2 2 2 3" xfId="10669" xr:uid="{AEFCE353-8BF5-4B19-A91A-D8EEB33226EE}"/>
    <cellStyle name="Total 2 2 2 3 2" xfId="22124" xr:uid="{23BA7FF4-CB4A-4C57-A223-524758381709}"/>
    <cellStyle name="Total 2 2 2 3 3" xfId="34208" xr:uid="{D034A576-B5AE-4B2E-A60B-2F08838180F1}"/>
    <cellStyle name="Total 2 2 2 4" xfId="12062" xr:uid="{80E821D5-53F2-4CEE-AA1F-3CDF8A666482}"/>
    <cellStyle name="Total 2 2 2 4 2" xfId="23517" xr:uid="{216095C3-0469-4287-9FA9-56CCD99BB2BC}"/>
    <cellStyle name="Total 2 2 2 4 3" xfId="35103" xr:uid="{812A4A7B-B285-46C0-83C3-9B841625A875}"/>
    <cellStyle name="Total 2 2 2 5" xfId="26982" xr:uid="{6C1C2FFF-3763-4FAE-9214-68B4BB484DD2}"/>
    <cellStyle name="Total 2 2 2 5 2" xfId="37353" xr:uid="{582FA10A-969A-4E93-BF78-8A28D83BACED}"/>
    <cellStyle name="Total 2 2 2 6" xfId="18792" xr:uid="{7389294D-13AD-473D-9026-B9C7FD024F12}"/>
    <cellStyle name="Total 2 2 2 7" xfId="31025" xr:uid="{610EC0FE-979D-43F3-8448-2F1E37369CBD}"/>
    <cellStyle name="Total 2 2 2 8" xfId="14065" xr:uid="{B73A0668-2B3E-4E5E-9996-348669869218}"/>
    <cellStyle name="Total 2 2 3" xfId="5833" xr:uid="{8BC508C9-35EB-455F-8AED-19C13BC62303}"/>
    <cellStyle name="Total 2 2 3 2" xfId="9094" xr:uid="{011E5EB7-2AED-4E0C-AC44-8656B5BEA19E}"/>
    <cellStyle name="Total 2 2 3 2 2" xfId="20549" xr:uid="{CC14A3DF-9F79-466E-ABDA-81255070FCC0}"/>
    <cellStyle name="Total 2 2 3 2 3" xfId="32634" xr:uid="{310D7207-CF93-42E1-9B82-1F4929D15FE9}"/>
    <cellStyle name="Total 2 2 3 3" xfId="10139" xr:uid="{B80B4624-A699-45D1-AD21-728ADF94A98D}"/>
    <cellStyle name="Total 2 2 3 3 2" xfId="21594" xr:uid="{0003E9BD-C9F2-4119-AC0E-C405597BF522}"/>
    <cellStyle name="Total 2 2 3 3 3" xfId="33678" xr:uid="{91A9D9BE-4356-4B1B-825D-0A5475D570A7}"/>
    <cellStyle name="Total 2 2 3 4" xfId="25808" xr:uid="{FE72FAAD-C03A-444E-803A-94340AA88C62}"/>
    <cellStyle name="Total 2 2 3 4 2" xfId="36524" xr:uid="{A3CAAA98-F173-4799-9487-64B15462F81E}"/>
    <cellStyle name="Total 2 2 3 5" xfId="17566" xr:uid="{23B114AC-0599-4FD0-B953-3B05F18DE2CF}"/>
    <cellStyle name="Total 2 2 3 6" xfId="30053" xr:uid="{C51B7135-0396-4586-B718-3E19C98ECD5B}"/>
    <cellStyle name="Total 2 2 3 7" xfId="35710" xr:uid="{1253E418-5F97-4B4A-8105-E5937C956400}"/>
    <cellStyle name="Total 2 2 3 8" xfId="27709" xr:uid="{5DE2079A-26BF-4A52-BDC1-C0707EF651A5}"/>
    <cellStyle name="Total 2 2 4" xfId="4779" xr:uid="{56D1BDCC-912E-4E20-AFC8-BB7D9FAB3FF3}"/>
    <cellStyle name="Total 2 2 4 2" xfId="16563" xr:uid="{AECA6A3D-815A-42F2-8E30-5E4604E4F80D}"/>
    <cellStyle name="Total 2 2 4 3" xfId="29270" xr:uid="{8956BF94-2DA1-46FD-97F3-E879F0376AAF}"/>
    <cellStyle name="Total 2 2 5" xfId="8283" xr:uid="{FA0CC2C3-C2C7-44B9-8F6D-FC57A6E66E58}"/>
    <cellStyle name="Total 2 2 5 2" xfId="19738" xr:uid="{D89E2FE2-59A8-4B39-BC8C-0AC0F74F58E0}"/>
    <cellStyle name="Total 2 2 5 3" xfId="31823" xr:uid="{35463084-1977-4F63-85C2-D4F823CCE9D5}"/>
    <cellStyle name="Total 2 2 6" xfId="9260" xr:uid="{95C5E7D1-3403-48BD-9ED0-CBD97DB06880}"/>
    <cellStyle name="Total 2 2 6 2" xfId="20715" xr:uid="{069CF25A-B72F-4840-9A91-D2388AA26E32}"/>
    <cellStyle name="Total 2 2 6 3" xfId="32800" xr:uid="{31CCF085-C2E3-4A75-A787-9061C0D6F2E9}"/>
    <cellStyle name="Total 2 2 7" xfId="24838" xr:uid="{3F4300AF-7CCD-4454-A0C3-0AAD279764C0}"/>
    <cellStyle name="Total 2 2 7 2" xfId="35808" xr:uid="{67AB1BD7-2DC5-4CD5-B961-EFEAC742A9D9}"/>
    <cellStyle name="Total 2 2 8" xfId="14679" xr:uid="{264C43AB-11C2-4EC2-82DF-36BF458E0E79}"/>
    <cellStyle name="Total 2 2 9" xfId="28192" xr:uid="{3A5CD89A-6C7F-4413-A7B4-BE55949EA941}"/>
    <cellStyle name="Total 2 3" xfId="3207" xr:uid="{D0F2FC8A-0E8D-45CB-A72D-B815B4A9B4A4}"/>
    <cellStyle name="Total 2 3 10" xfId="27812" xr:uid="{86974B31-5AFC-4926-A045-AB8D4AB214F9}"/>
    <cellStyle name="Total 2 3 2" xfId="7374" xr:uid="{2159795B-F583-4B41-84BC-40605436C03B}"/>
    <cellStyle name="Total 2 3 2 2" xfId="9999" xr:uid="{E1F8AC17-95DC-44FE-83E0-B5BDECDBE0AC}"/>
    <cellStyle name="Total 2 3 2 2 2" xfId="21454" xr:uid="{774D9A27-A5AD-4554-A98A-CEC1F56D4524}"/>
    <cellStyle name="Total 2 3 2 2 3" xfId="33538" xr:uid="{3A0A8B87-01ED-4E3E-A961-C41A4C2393AB}"/>
    <cellStyle name="Total 2 3 2 3" xfId="10774" xr:uid="{504AE0A6-5E8D-4C4E-88EF-66D3422DBC00}"/>
    <cellStyle name="Total 2 3 2 3 2" xfId="22229" xr:uid="{5630BA18-8EC2-4069-9B38-AED3D4A48F23}"/>
    <cellStyle name="Total 2 3 2 3 3" xfId="34313" xr:uid="{F5BF6E60-D3F0-4D4B-BF38-F1346BB2A3D3}"/>
    <cellStyle name="Total 2 3 2 4" xfId="12158" xr:uid="{798B7A7F-E484-4AC9-8D5F-0AF90884412E}"/>
    <cellStyle name="Total 2 3 2 4 2" xfId="23613" xr:uid="{FC65D601-A1DD-4748-AA9C-F6C6BAE434C0}"/>
    <cellStyle name="Total 2 3 2 4 3" xfId="35197" xr:uid="{E7DFE6A4-6A95-4545-871F-CA2426383D3F}"/>
    <cellStyle name="Total 2 3 2 5" xfId="27090" xr:uid="{0039D118-46B7-4753-985A-13109B923F5D}"/>
    <cellStyle name="Total 2 3 2 5 2" xfId="37459" xr:uid="{5E66C1DD-1CAF-4041-BBFE-CBF605AFEBF8}"/>
    <cellStyle name="Total 2 3 2 6" xfId="18892" xr:uid="{C109525B-1971-4F9E-8FBF-B4A2A27B5ADD}"/>
    <cellStyle name="Total 2 3 2 7" xfId="31131" xr:uid="{7FFF3206-54C7-449A-90BA-064D65295791}"/>
    <cellStyle name="Total 2 3 2 8" xfId="30706" xr:uid="{6FBA600C-1DAC-447C-9E36-A689B365190F}"/>
    <cellStyle name="Total 2 3 3" xfId="5942" xr:uid="{DAE196F3-8BE6-441F-9624-7929114EE9A6}"/>
    <cellStyle name="Total 2 3 3 2" xfId="9202" xr:uid="{6946B1A8-66E1-4066-862B-7D3458CE83A3}"/>
    <cellStyle name="Total 2 3 3 2 2" xfId="20657" xr:uid="{0FAE58C9-FFC6-43CD-8296-24EFBCB87097}"/>
    <cellStyle name="Total 2 3 3 2 3" xfId="32742" xr:uid="{D4FB5E88-6375-4096-985F-DC6D3C27A6B7}"/>
    <cellStyle name="Total 2 3 3 3" xfId="8222" xr:uid="{8ABA9A8D-07B2-45A8-B085-1A3F3862EDE1}"/>
    <cellStyle name="Total 2 3 3 3 2" xfId="19677" xr:uid="{7693F5C6-BDDE-40E0-BBCC-B894DDC81770}"/>
    <cellStyle name="Total 2 3 3 3 3" xfId="31762" xr:uid="{577628CB-E179-4C04-B5AB-38A1EC12F413}"/>
    <cellStyle name="Total 2 3 3 4" xfId="25904" xr:uid="{C84A6579-97E8-401B-8759-0469D3CF2D85}"/>
    <cellStyle name="Total 2 3 3 4 2" xfId="36619" xr:uid="{80C089AC-91D9-46D0-A383-9427DCEA9FE5}"/>
    <cellStyle name="Total 2 3 3 5" xfId="17664" xr:uid="{BDB6A257-6578-4C39-AD4C-CADD0107B2AA}"/>
    <cellStyle name="Total 2 3 3 6" xfId="30160" xr:uid="{AAB53BDE-C70F-45F2-BE5C-BB0C2F591D88}"/>
    <cellStyle name="Total 2 3 3 7" xfId="35407" xr:uid="{526D2F0B-E1EB-42EB-B4D3-A79478A7F8E6}"/>
    <cellStyle name="Total 2 3 3 8" xfId="13739" xr:uid="{CC6CF52B-E0EC-4651-98CA-0FADFF5DCA9E}"/>
    <cellStyle name="Total 2 3 4" xfId="5100" xr:uid="{EBE82BC4-0AB2-4039-AB90-C03D95B9350F}"/>
    <cellStyle name="Total 2 3 4 2" xfId="16884" xr:uid="{949C316C-C889-43E7-BBC9-BFE9EAD73B99}"/>
    <cellStyle name="Total 2 3 4 3" xfId="29532" xr:uid="{BCD0847C-C81D-48E3-B694-9C88B2CB1EAB}"/>
    <cellStyle name="Total 2 3 5" xfId="8565" xr:uid="{A27337F4-5CA2-4F78-ADCA-E8F5E40BEC1D}"/>
    <cellStyle name="Total 2 3 5 2" xfId="20020" xr:uid="{D1480354-FE61-40AC-8E5C-674A029E5FB9}"/>
    <cellStyle name="Total 2 3 5 3" xfId="32105" xr:uid="{BEB184A3-A6E3-40FA-B1AA-4BE6D2A679B1}"/>
    <cellStyle name="Total 2 3 6" xfId="8438" xr:uid="{F68B006E-2E7D-44E0-982D-98267A453FF6}"/>
    <cellStyle name="Total 2 3 6 2" xfId="19893" xr:uid="{108768BB-9A6A-4E82-9C5E-202D1F1E5C9B}"/>
    <cellStyle name="Total 2 3 6 3" xfId="31978" xr:uid="{3B755FDE-9660-4110-BD40-AE6E4FB4ADFF}"/>
    <cellStyle name="Total 2 3 7" xfId="25159" xr:uid="{9EF0E0DF-68B4-426C-8662-A39F5145C7E4}"/>
    <cellStyle name="Total 2 3 7 2" xfId="36071" xr:uid="{63A87568-FF0F-4617-8CB9-D838D59EC432}"/>
    <cellStyle name="Total 2 3 8" xfId="15000" xr:uid="{C0558640-04A2-4B0A-9B87-9290CA3FA78A}"/>
    <cellStyle name="Total 2 3 9" xfId="28448" xr:uid="{D85FECFC-8213-491B-BAF6-B6B118684E2B}"/>
    <cellStyle name="Total 2 4" xfId="2956" xr:uid="{303FD854-A37A-425E-B553-1BE8BA46C01B}"/>
    <cellStyle name="Total 2 4 10" xfId="35411" xr:uid="{6849DF99-7BC3-45C4-BC4E-4DAD1A526F7C}"/>
    <cellStyle name="Total 2 4 2" xfId="7641" xr:uid="{FF1B30BD-3674-483F-9387-A84885753B9B}"/>
    <cellStyle name="Total 2 4 2 2" xfId="10120" xr:uid="{50BFF077-2CA7-4068-ADD1-C4DA7B69909E}"/>
    <cellStyle name="Total 2 4 2 2 2" xfId="21575" xr:uid="{35B9F7EB-D8D5-4149-87ED-503A94F8FD9F}"/>
    <cellStyle name="Total 2 4 2 2 3" xfId="33659" xr:uid="{EE0EE7F6-8B67-4CA3-A8FA-C8225EE2B071}"/>
    <cellStyle name="Total 2 4 2 3" xfId="10943" xr:uid="{0B3CBF82-1CFB-45E5-A3DB-D9D02926C663}"/>
    <cellStyle name="Total 2 4 2 3 2" xfId="22398" xr:uid="{B10B5B46-B4E2-48CF-BA97-C6E5F80B8CC2}"/>
    <cellStyle name="Total 2 4 2 3 3" xfId="34482" xr:uid="{4486084B-B5E8-4FBB-B3A0-45B9527C314C}"/>
    <cellStyle name="Total 2 4 2 4" xfId="12416" xr:uid="{CD2BE255-E997-4226-85ED-22A67471BB9F}"/>
    <cellStyle name="Total 2 4 2 4 2" xfId="23871" xr:uid="{572EEE57-AEA9-47EA-BF35-AF276E8A9B70}"/>
    <cellStyle name="Total 2 4 2 4 3" xfId="35386" xr:uid="{AB9D31B1-5C4C-489A-AE60-7A73DE5F13CC}"/>
    <cellStyle name="Total 2 4 2 5" xfId="27348" xr:uid="{45AD326A-B3C1-4304-8C46-E865BBBE7679}"/>
    <cellStyle name="Total 2 4 2 5 2" xfId="37647" xr:uid="{A5EB29C1-FBBF-492B-9627-73266903A06C}"/>
    <cellStyle name="Total 2 4 2 6" xfId="19152" xr:uid="{A3B1F5FD-9D33-4A89-AA3C-9455A39D798D}"/>
    <cellStyle name="Total 2 4 2 7" xfId="31328" xr:uid="{EF5986AE-327F-4C96-A447-C84192C2678D}"/>
    <cellStyle name="Total 2 4 2 8" xfId="34986" xr:uid="{9CF5B298-DEA5-44D6-BAC9-31F4EEF7A40B}"/>
    <cellStyle name="Total 2 4 3" xfId="6210" xr:uid="{75239382-64A5-4835-8523-F4A9ED64065D}"/>
    <cellStyle name="Total 2 4 3 2" xfId="9417" xr:uid="{E3EA0AC6-9C4D-47DD-862C-F38A659A8236}"/>
    <cellStyle name="Total 2 4 3 2 2" xfId="20872" xr:uid="{C85E692B-C7FC-4FC9-91FF-BD59865D2ED7}"/>
    <cellStyle name="Total 2 4 3 2 3" xfId="32957" xr:uid="{CF2210CD-C0CD-4C16-B4BB-4FBA1CC9B4E2}"/>
    <cellStyle name="Total 2 4 3 3" xfId="9420" xr:uid="{19D75338-E7A7-4843-A4EF-330EF03E4F2E}"/>
    <cellStyle name="Total 2 4 3 3 2" xfId="20875" xr:uid="{8511B9E6-9B8E-4050-8B06-B50ECBCAE3B6}"/>
    <cellStyle name="Total 2 4 3 3 3" xfId="32960" xr:uid="{DCF7AE38-AF00-4097-8F42-BE6CAFB548B9}"/>
    <cellStyle name="Total 2 4 3 4" xfId="26162" xr:uid="{A679392C-660B-4A5C-BBC4-A48CBEBB71CC}"/>
    <cellStyle name="Total 2 4 3 4 2" xfId="36805" xr:uid="{73677511-B4E4-4F8D-A83B-513052B2BD38}"/>
    <cellStyle name="Total 2 4 3 5" xfId="17927" xr:uid="{F22E1D04-9B6C-4322-8876-E705402D8918}"/>
    <cellStyle name="Total 2 4 3 6" xfId="30358" xr:uid="{48ACEC6D-0535-48EC-B233-F123E3B81484}"/>
    <cellStyle name="Total 2 4 3 7" xfId="28772" xr:uid="{822C26BA-D9BF-46F9-A0EE-07ADDD0A731A}"/>
    <cellStyle name="Total 2 4 3 8" xfId="13674" xr:uid="{B3F795EE-AA33-40F4-A7A9-649E5D509C48}"/>
    <cellStyle name="Total 2 4 4" xfId="4849" xr:uid="{0CBC7C89-2FAD-418D-970C-030DEE5A01FE}"/>
    <cellStyle name="Total 2 4 4 2" xfId="16633" xr:uid="{DE85E37F-B65D-41F8-B952-742EF334E37F}"/>
    <cellStyle name="Total 2 4 4 3" xfId="29340" xr:uid="{ACA223DB-537E-4D07-820F-1F40F48EC014}"/>
    <cellStyle name="Total 2 4 5" xfId="8353" xr:uid="{62492445-650D-4684-A6F4-4E8924B6043F}"/>
    <cellStyle name="Total 2 4 5 2" xfId="19808" xr:uid="{F7383CC3-5DDF-4819-963C-43288FFA89A8}"/>
    <cellStyle name="Total 2 4 5 3" xfId="31893" xr:uid="{A6E917EC-AD95-4816-BA3C-AAD1D5AC199E}"/>
    <cellStyle name="Total 2 4 6" xfId="9708" xr:uid="{0D61F017-68F2-4B38-B6F7-58159780B656}"/>
    <cellStyle name="Total 2 4 6 2" xfId="21163" xr:uid="{E32C3B1D-A98C-427C-B755-04CFF4E9B0D4}"/>
    <cellStyle name="Total 2 4 6 3" xfId="33248" xr:uid="{0EC9DF2F-0288-4F8A-9135-F0C7EAEA8E65}"/>
    <cellStyle name="Total 2 4 7" xfId="24908" xr:uid="{1CFE4932-42AC-4764-A155-F8DDA1DF1757}"/>
    <cellStyle name="Total 2 4 7 2" xfId="35878" xr:uid="{2C3EAEC7-D4BB-4744-A6FA-88C7E4088247}"/>
    <cellStyle name="Total 2 4 8" xfId="14749" xr:uid="{8CF7D8F0-2656-44C6-9E31-A9D577C8D84F}"/>
    <cellStyle name="Total 2 4 9" xfId="28262" xr:uid="{E538D4AD-D46E-4BB4-810B-9E8509147AA0}"/>
    <cellStyle name="Total 2 5" xfId="3380" xr:uid="{E7F69E58-B4A2-4A21-8BBF-E48493300DA0}"/>
    <cellStyle name="Total 2 5 10" xfId="27849" xr:uid="{76A2D454-B5E6-48C0-A4F7-B3BF845BE20E}"/>
    <cellStyle name="Total 2 5 2" xfId="7814" xr:uid="{E4B078B2-236F-41AA-B00F-EDD34F73F8E1}"/>
    <cellStyle name="Total 2 5 2 2" xfId="10204" xr:uid="{5C134097-41DC-46F5-AA0D-AF128AED8F38}"/>
    <cellStyle name="Total 2 5 2 2 2" xfId="21659" xr:uid="{AE588465-FC82-47C6-8CE3-57D294350635}"/>
    <cellStyle name="Total 2 5 2 2 3" xfId="33743" xr:uid="{A7780C59-30D9-4AC6-B0FD-F37979AD20A7}"/>
    <cellStyle name="Total 2 5 2 3" xfId="11028" xr:uid="{8EB0F182-5077-42BD-9F96-A9D43D54AEC7}"/>
    <cellStyle name="Total 2 5 2 3 2" xfId="22483" xr:uid="{7F95C75F-57D8-421E-A637-A86DD7461F8D}"/>
    <cellStyle name="Total 2 5 2 3 3" xfId="34567" xr:uid="{E2E47775-5F0C-4719-99EE-35C6483D2826}"/>
    <cellStyle name="Total 2 5 2 4" xfId="12589" xr:uid="{81EC6BF9-822F-4F22-B1B1-9B45C28B8CDB}"/>
    <cellStyle name="Total 2 5 2 4 2" xfId="24044" xr:uid="{2E8684CF-FC59-4D5D-AE89-E233D705BA08}"/>
    <cellStyle name="Total 2 5 2 4 3" xfId="35497" xr:uid="{980F75EF-32FC-4132-AAF5-6B2E7EB89009}"/>
    <cellStyle name="Total 2 5 2 5" xfId="27521" xr:uid="{11BAB2EB-9F3F-4C32-B94C-7D2E4B8390EF}"/>
    <cellStyle name="Total 2 5 2 5 2" xfId="37756" xr:uid="{9F5556B5-3D05-4DC8-870D-6D7AFCF8B98F}"/>
    <cellStyle name="Total 2 5 2 6" xfId="19325" xr:uid="{2A245398-4D4A-4DE2-91BC-2C380967AECD}"/>
    <cellStyle name="Total 2 5 2 7" xfId="31439" xr:uid="{1EAAE760-4D89-46B6-9C4D-4AB536D0044A}"/>
    <cellStyle name="Total 2 5 2 8" xfId="35920" xr:uid="{10E42741-304D-4703-BDB1-9DF91D5AF05D}"/>
    <cellStyle name="Total 2 5 3" xfId="6383" xr:uid="{B7AA1578-CE77-4DF6-BCA5-0043DFFB851B}"/>
    <cellStyle name="Total 2 5 3 2" xfId="9551" xr:uid="{274AF881-B83A-4DEE-9DAC-FFA9CFE5AC2E}"/>
    <cellStyle name="Total 2 5 3 2 2" xfId="21006" xr:uid="{F53A5DAC-E32E-400F-89E7-4A88E8785339}"/>
    <cellStyle name="Total 2 5 3 2 3" xfId="33091" xr:uid="{084F8667-5B88-4806-A155-574B8E07D6FB}"/>
    <cellStyle name="Total 2 5 3 3" xfId="4376" xr:uid="{D1784489-BA2F-4B33-AEEA-8E3D67068F4C}"/>
    <cellStyle name="Total 2 5 3 3 2" xfId="16160" xr:uid="{8FC95044-1614-47A2-83A1-950BAC738E31}"/>
    <cellStyle name="Total 2 5 3 3 3" xfId="29139" xr:uid="{E6C80471-79F7-406A-98FB-19369D105018}"/>
    <cellStyle name="Total 2 5 3 4" xfId="26335" xr:uid="{DB0DF939-CB0A-49B7-89AA-0911A071B3BB}"/>
    <cellStyle name="Total 2 5 3 4 2" xfId="36915" xr:uid="{CAD30788-8F43-4645-A3A8-33EF0FE7AD7A}"/>
    <cellStyle name="Total 2 5 3 5" xfId="18100" xr:uid="{1FC8AFAF-0BAF-45AC-BE99-8D551EB6591E}"/>
    <cellStyle name="Total 2 5 3 6" xfId="30472" xr:uid="{EDFD94E6-7DBE-45F5-8BEF-04B08341885C}"/>
    <cellStyle name="Total 2 5 3 7" xfId="30724" xr:uid="{10FA2507-1DD4-4D11-8F7D-3FBE3CAF3136}"/>
    <cellStyle name="Total 2 5 3 8" xfId="27728" xr:uid="{B98CB05A-CB3E-419E-A8D6-B16A8A845F79}"/>
    <cellStyle name="Total 2 5 4" xfId="5270" xr:uid="{17BE2F27-DED5-4867-B9D7-DDF3A5E71B37}"/>
    <cellStyle name="Total 2 5 4 2" xfId="17054" xr:uid="{6F77A621-EB5B-4543-8E7E-2C7EAD94FECE}"/>
    <cellStyle name="Total 2 5 4 3" xfId="29637" xr:uid="{38E6F76F-76B9-4A6F-A145-9B323173914A}"/>
    <cellStyle name="Total 2 5 5" xfId="8697" xr:uid="{D41CB10B-0745-43D8-B17C-1F21C41C6ED3}"/>
    <cellStyle name="Total 2 5 5 2" xfId="20152" xr:uid="{9CBC4668-E34C-4EBD-A290-47CF465F7338}"/>
    <cellStyle name="Total 2 5 5 3" xfId="32237" xr:uid="{8E869324-A74D-4C73-9FE5-95FC4F61230B}"/>
    <cellStyle name="Total 2 5 6" xfId="9451" xr:uid="{23D8A15C-627C-45B8-8DCE-21539DCD8CC8}"/>
    <cellStyle name="Total 2 5 6 2" xfId="20906" xr:uid="{84A83CBF-2903-4962-AB1B-597AA020A28F}"/>
    <cellStyle name="Total 2 5 6 3" xfId="32991" xr:uid="{4F97740E-F340-44A9-84D6-5305A2CA12DC}"/>
    <cellStyle name="Total 2 5 7" xfId="25329" xr:uid="{484A9EC6-24D9-4A7D-AF19-C27B8A43A119}"/>
    <cellStyle name="Total 2 5 7 2" xfId="36175" xr:uid="{EFCA96C7-4F23-4996-8A5D-B864BEF02C2A}"/>
    <cellStyle name="Total 2 5 8" xfId="15171" xr:uid="{D787E2C8-D89B-4850-A636-30E28616A17F}"/>
    <cellStyle name="Total 2 5 9" xfId="28554" xr:uid="{23BCDF43-7E31-4526-9EA9-AE3D6BF989CC}"/>
    <cellStyle name="Total 2 6" xfId="6118" xr:uid="{D366E15A-1905-449B-9165-2F11A1C60919}"/>
    <cellStyle name="Total 2 6 2" xfId="7549" xr:uid="{D1590913-9178-4096-B0CC-C8D25FC1C7FE}"/>
    <cellStyle name="Total 2 6 2 2" xfId="10087" xr:uid="{47DE406A-7CD8-40F5-90A4-8FB417FB5BB3}"/>
    <cellStyle name="Total 2 6 2 2 2" xfId="21542" xr:uid="{36FF05D9-EE5F-475F-8140-93071DA16F38}"/>
    <cellStyle name="Total 2 6 2 2 3" xfId="33626" xr:uid="{6012B1FB-6F1D-47A4-98E0-267376D83D30}"/>
    <cellStyle name="Total 2 6 2 3" xfId="10860" xr:uid="{3FD9D66A-F48B-4D37-8881-F25E70CA6C69}"/>
    <cellStyle name="Total 2 6 2 3 2" xfId="22315" xr:uid="{732FD788-795A-4E88-BE5C-6165A3C6CF48}"/>
    <cellStyle name="Total 2 6 2 3 3" xfId="34399" xr:uid="{BE95D972-813C-478D-A67C-8E497C469434}"/>
    <cellStyle name="Total 2 6 2 4" xfId="12333" xr:uid="{96E2D6F7-3356-4FA2-B037-C0C9E54C7866}"/>
    <cellStyle name="Total 2 6 2 4 2" xfId="23788" xr:uid="{5B91F6B9-66C9-4372-91B7-2C1B9E14BD12}"/>
    <cellStyle name="Total 2 6 2 4 3" xfId="35303" xr:uid="{BE402CC1-52EC-4B19-B78E-AE9D5D99EC7B}"/>
    <cellStyle name="Total 2 6 2 5" xfId="27265" xr:uid="{E6235549-8200-4D08-B04C-B5F6BDD57937}"/>
    <cellStyle name="Total 2 6 2 5 2" xfId="37564" xr:uid="{58BC688C-11F3-4B90-A124-E99A3FED195D}"/>
    <cellStyle name="Total 2 6 2 6" xfId="19067" xr:uid="{013B7845-D551-4A26-A654-99A4EED9EDDC}"/>
    <cellStyle name="Total 2 6 2 7" xfId="31236" xr:uid="{E7975801-FAA9-41D0-BE17-15D4472DED2E}"/>
    <cellStyle name="Total 2 6 2 8" xfId="35544" xr:uid="{FDA7A327-E8ED-46FD-9E32-1C7193AED800}"/>
    <cellStyle name="Total 2 6 3" xfId="9334" xr:uid="{E9EA22A3-2FE3-44F8-B0E2-B328E495D642}"/>
    <cellStyle name="Total 2 6 3 2" xfId="20789" xr:uid="{D2BFEE4A-2607-4135-88CC-C34D04FC6330}"/>
    <cellStyle name="Total 2 6 3 3" xfId="32874" xr:uid="{8A1B6A5B-F1B8-410C-B680-827E44751127}"/>
    <cellStyle name="Total 2 6 4" xfId="8625" xr:uid="{64C084CC-17F7-49F5-B08F-4FB5E1FBAB8D}"/>
    <cellStyle name="Total 2 6 4 2" xfId="20080" xr:uid="{865BC38B-51D1-4E72-9767-D7DF551D8965}"/>
    <cellStyle name="Total 2 6 4 3" xfId="32165" xr:uid="{AA3B034B-F4AE-4EC4-82A4-873D531801DA}"/>
    <cellStyle name="Total 2 6 5" xfId="26079" xr:uid="{4E1D1300-05F5-46A7-815E-982063CAD8C4}"/>
    <cellStyle name="Total 2 6 5 2" xfId="36722" xr:uid="{773C7D6C-5A9B-4FC5-BBB4-F82871A4DC69}"/>
    <cellStyle name="Total 2 6 6" xfId="17840" xr:uid="{EA699ED8-7608-4D94-92D3-7F2C3B952B73}"/>
    <cellStyle name="Total 2 6 7" xfId="30266" xr:uid="{F3714F41-2FB5-4919-9D71-36063A0979A7}"/>
    <cellStyle name="Total 2 6 8" xfId="28147" xr:uid="{17ADE1E2-F9D2-4A8C-8A35-D3B7C7124AB8}"/>
    <cellStyle name="Total 2 7" xfId="7007" xr:uid="{25D13918-9985-4EE7-87D6-D1BE37D6BA1E}"/>
    <cellStyle name="Total 2 7 2" xfId="9785" xr:uid="{0682B80A-A979-4A1B-A110-18716B3CB64E}"/>
    <cellStyle name="Total 2 7 2 2" xfId="21240" xr:uid="{D48E6767-9050-4901-A14C-925DC5EF9017}"/>
    <cellStyle name="Total 2 7 2 3" xfId="33325" xr:uid="{08786F21-55E1-4F76-A1DE-ED5D840C53E1}"/>
    <cellStyle name="Total 2 7 3" xfId="10513" xr:uid="{5D8D2E1D-4630-4EB5-AD06-96BE94CE1A62}"/>
    <cellStyle name="Total 2 7 3 2" xfId="21968" xr:uid="{DB33AD2D-1B63-4CD2-9768-503B387B4F0F}"/>
    <cellStyle name="Total 2 7 3 3" xfId="34052" xr:uid="{6CA10146-1B75-44EC-AEFE-22C0A58C90C6}"/>
    <cellStyle name="Total 2 7 4" xfId="11858" xr:uid="{FE71950E-6C3B-4C03-AFC7-EA84145F6EC3}"/>
    <cellStyle name="Total 2 7 4 2" xfId="23313" xr:uid="{37A1912A-C760-4903-8A95-FDF89139B442}"/>
    <cellStyle name="Total 2 7 4 3" xfId="34965" xr:uid="{D64DF4C0-0FAA-4084-8F4C-431610EB9B71}"/>
    <cellStyle name="Total 2 7 5" xfId="26723" xr:uid="{56799B48-230B-4537-9A20-E1EA54BBE8D1}"/>
    <cellStyle name="Total 2 7 5 2" xfId="37162" xr:uid="{2A045831-18BA-45E7-8D39-73AFC461FBE3}"/>
    <cellStyle name="Total 2 7 6" xfId="18569" xr:uid="{30DD5A32-551B-4350-AF17-996DB042D274}"/>
    <cellStyle name="Total 2 7 7" xfId="30834" xr:uid="{7C9BDE35-2EEE-47D7-B554-3AC4FEA23E27}"/>
    <cellStyle name="Total 2 7 8" xfId="30180" xr:uid="{D6F72E6F-2D40-4F74-9A7A-206CD9B6A903}"/>
    <cellStyle name="Total 2 8" xfId="5558" xr:uid="{1F1689A3-B1F9-4252-B76F-9EA3F9F40F3E}"/>
    <cellStyle name="Total 2 8 2" xfId="8886" xr:uid="{03B55C42-9EE8-4FC0-AEA9-70B85E2BC620}"/>
    <cellStyle name="Total 2 8 2 2" xfId="20341" xr:uid="{E2C06401-8A68-4761-9D07-80D7BD0B7A23}"/>
    <cellStyle name="Total 2 8 2 3" xfId="32426" xr:uid="{5993F6A1-633B-499B-880D-985B26D332CF}"/>
    <cellStyle name="Total 2 8 3" xfId="9817" xr:uid="{600DEF4F-E727-46D0-B69F-31057AC5C215}"/>
    <cellStyle name="Total 2 8 3 2" xfId="21272" xr:uid="{58F66E22-29C3-438F-9063-6F78FD3C8A02}"/>
    <cellStyle name="Total 2 8 3 3" xfId="33357" xr:uid="{0DDAEE27-52B9-4A22-A5DF-1D4F53157A97}"/>
    <cellStyle name="Total 2 8 4" xfId="25617" xr:uid="{2709A1CB-FCE1-4E6E-A7DC-04CF5A2DE992}"/>
    <cellStyle name="Total 2 8 4 2" xfId="36402" xr:uid="{34624F4F-FD2E-4425-9551-8BD48498301E}"/>
    <cellStyle name="Total 2 8 5" xfId="17342" xr:uid="{86C5D0F0-D627-4333-981B-E1569D5CD5CC}"/>
    <cellStyle name="Total 2 8 6" xfId="29858" xr:uid="{89A39B11-ADCC-462F-A573-62228C18AF34}"/>
    <cellStyle name="Total 2 8 7" xfId="35736" xr:uid="{41E17A38-BC36-4BFA-8347-701D3FB3CB5B}"/>
    <cellStyle name="Total 2 8 8" xfId="14069" xr:uid="{83FE7065-FA33-4433-ABD7-70C69C87A1F8}"/>
    <cellStyle name="Total 2 9" xfId="4281" xr:uid="{45967BD2-77F4-40B1-A874-EAE00DD4A347}"/>
    <cellStyle name="Total 2 9 2" xfId="16066" xr:uid="{67F024F0-E876-41FB-8FFE-EF9ECEB92A0B}"/>
    <cellStyle name="Total 2 9 3" xfId="29111" xr:uid="{37B6866A-A3E8-4B91-A7FC-B3C008FF09E8}"/>
    <cellStyle name="Total 3" xfId="2365" xr:uid="{C11674F4-864C-45EF-BD79-0598C1480678}"/>
    <cellStyle name="Total 3 10" xfId="4040" xr:uid="{DCB59ADF-54E6-433C-89E0-4E8E6281E743}"/>
    <cellStyle name="Total 3 10 2" xfId="15826" xr:uid="{67A2719D-C934-4278-8EF4-A7E3C3BC0982}"/>
    <cellStyle name="Total 3 10 3" xfId="28871" xr:uid="{E89A4564-E4AE-4EC3-82E4-5A46055B443E}"/>
    <cellStyle name="Total 3 11" xfId="24359" xr:uid="{437DD98A-8070-48F1-86D0-4BAE1C9F39C6}"/>
    <cellStyle name="Total 3 11 2" xfId="35664" xr:uid="{DA0135DF-55D8-4A45-B1FC-10DD3EEA32B1}"/>
    <cellStyle name="Total 3 12" xfId="14179" xr:uid="{4954689E-88E8-4820-A149-3422F86C0092}"/>
    <cellStyle name="Total 3 13" xfId="28049" xr:uid="{546BC3C1-F225-4802-97D3-3060F8F64A65}"/>
    <cellStyle name="Total 3 2" xfId="2885" xr:uid="{F820E9A7-64EF-4454-8BF8-04BC0A498AC1}"/>
    <cellStyle name="Total 3 2 10" xfId="18374" xr:uid="{9426307D-8522-4FCF-8171-159AF576C829}"/>
    <cellStyle name="Total 3 2 2" xfId="7267" xr:uid="{CE7F38E4-0A64-4BC5-9084-2AC5E43E24B1}"/>
    <cellStyle name="Total 3 2 2 2" xfId="9941" xr:uid="{61AD3C07-3C30-498C-B827-FB433FB80307}"/>
    <cellStyle name="Total 3 2 2 2 2" xfId="21396" xr:uid="{096CB494-051D-49BC-93F3-A97EA7B423B0}"/>
    <cellStyle name="Total 3 2 2 2 3" xfId="33481" xr:uid="{F0AB853A-81EC-40AB-BF13-635C4C033D21}"/>
    <cellStyle name="Total 3 2 2 3" xfId="10670" xr:uid="{ADE001FD-277F-4285-B841-38F652D9E4E7}"/>
    <cellStyle name="Total 3 2 2 3 2" xfId="22125" xr:uid="{B10A7FBF-7DFB-4665-9D9E-7B656B8AF597}"/>
    <cellStyle name="Total 3 2 2 3 3" xfId="34209" xr:uid="{93DFB472-5D3C-41F1-B9CC-0832703772C3}"/>
    <cellStyle name="Total 3 2 2 4" xfId="12063" xr:uid="{3E2CA4B5-D2B3-491B-A4E7-D4786506B6E7}"/>
    <cellStyle name="Total 3 2 2 4 2" xfId="23518" xr:uid="{625C996A-C6A8-405D-AF79-24353394ACA3}"/>
    <cellStyle name="Total 3 2 2 4 3" xfId="35104" xr:uid="{B0D37437-2B07-4695-B4A0-91DAA80D4CC2}"/>
    <cellStyle name="Total 3 2 2 5" xfId="26983" xr:uid="{F7B71692-54FE-4408-A4FB-6C9E1104DE1F}"/>
    <cellStyle name="Total 3 2 2 5 2" xfId="37354" xr:uid="{B824C863-627D-4DC0-880E-8AFB940872A3}"/>
    <cellStyle name="Total 3 2 2 6" xfId="18793" xr:uid="{F16757ED-91C7-488A-B361-729362CD7520}"/>
    <cellStyle name="Total 3 2 2 7" xfId="31026" xr:uid="{570B7AD4-CEE7-40BD-BE52-A019911D3953}"/>
    <cellStyle name="Total 3 2 2 8" xfId="29894" xr:uid="{15039225-B358-4F40-8A67-55F7AA8DA038}"/>
    <cellStyle name="Total 3 2 3" xfId="5834" xr:uid="{24864509-10C9-4354-B042-0480CA97CC19}"/>
    <cellStyle name="Total 3 2 3 2" xfId="9095" xr:uid="{A5D14E36-494E-4785-AA8B-0BF82EFDD579}"/>
    <cellStyle name="Total 3 2 3 2 2" xfId="20550" xr:uid="{B24E47E5-40F9-41BD-8FF0-44F546992CF7}"/>
    <cellStyle name="Total 3 2 3 2 3" xfId="32635" xr:uid="{886E28F6-4B7F-404E-A20C-07BB7C450324}"/>
    <cellStyle name="Total 3 2 3 3" xfId="8228" xr:uid="{85CA222F-0971-4F4E-BD70-F3C4910BA4F5}"/>
    <cellStyle name="Total 3 2 3 3 2" xfId="19683" xr:uid="{C82BD096-0BBF-4A89-B75D-C6A4911AF7E0}"/>
    <cellStyle name="Total 3 2 3 3 3" xfId="31768" xr:uid="{43BA5DB2-9EB5-4D6D-90D6-7E772B53E83E}"/>
    <cellStyle name="Total 3 2 3 4" xfId="25809" xr:uid="{B0EBCDF5-E579-4C6A-95EC-AAB231C31871}"/>
    <cellStyle name="Total 3 2 3 4 2" xfId="36525" xr:uid="{8283141A-FEA3-4C31-8A45-3A6CA86DB511}"/>
    <cellStyle name="Total 3 2 3 5" xfId="17567" xr:uid="{440F916F-D0A2-48FE-B132-106EDB573294}"/>
    <cellStyle name="Total 3 2 3 6" xfId="30054" xr:uid="{E59CBCAF-118E-4F76-B024-16777B44053B}"/>
    <cellStyle name="Total 3 2 3 7" xfId="34709" xr:uid="{F18F8F37-7E2A-412B-BD62-BB459E8CDDD9}"/>
    <cellStyle name="Total 3 2 3 8" xfId="12717" xr:uid="{B8621099-8D53-4496-8E79-CA4DA27C7404}"/>
    <cellStyle name="Total 3 2 4" xfId="4778" xr:uid="{31C493B5-6B7A-4A27-A063-A33062B11B97}"/>
    <cellStyle name="Total 3 2 4 2" xfId="16562" xr:uid="{83C75A11-83BC-4C7B-AF54-63429AB720F2}"/>
    <cellStyle name="Total 3 2 4 3" xfId="29269" xr:uid="{33BFD184-E9F5-4F0F-81BD-1D94F996BAC6}"/>
    <cellStyle name="Total 3 2 5" xfId="8282" xr:uid="{1A0D94BE-9FC4-4C49-82BC-89A7FCB6F46A}"/>
    <cellStyle name="Total 3 2 5 2" xfId="19737" xr:uid="{EA3EDD4B-9651-4CE4-960C-E7B41DA0215A}"/>
    <cellStyle name="Total 3 2 5 3" xfId="31822" xr:uid="{662FE558-1C79-48FA-AFAD-AEF77E2966E6}"/>
    <cellStyle name="Total 3 2 6" xfId="8110" xr:uid="{3B47D79F-ED0A-4495-BDCF-488BE6D43C51}"/>
    <cellStyle name="Total 3 2 6 2" xfId="19565" xr:uid="{4424F116-F73D-4AA3-9359-AA9BEA7A9158}"/>
    <cellStyle name="Total 3 2 6 3" xfId="31650" xr:uid="{5F8F9FAB-0FFA-4711-8FF2-85B159799EC2}"/>
    <cellStyle name="Total 3 2 7" xfId="24837" xr:uid="{1573DE7B-50A4-4F88-AD2B-E9939870F4C6}"/>
    <cellStyle name="Total 3 2 7 2" xfId="35807" xr:uid="{E378A675-3C3D-40F2-97D3-976F71D5E924}"/>
    <cellStyle name="Total 3 2 8" xfId="14678" xr:uid="{DC4AAB88-7BC8-4C49-9F2D-00543E035AD3}"/>
    <cellStyle name="Total 3 2 9" xfId="28191" xr:uid="{D58C381E-75C9-4BEA-B72A-5E44FB457021}"/>
    <cellStyle name="Total 3 3" xfId="3208" xr:uid="{EAB75962-B710-4D01-B086-76021A21703A}"/>
    <cellStyle name="Total 3 3 10" xfId="27813" xr:uid="{0451CDE6-E87A-41F5-8776-C5C9832EB558}"/>
    <cellStyle name="Total 3 3 2" xfId="7375" xr:uid="{0CBAE94F-4246-4B9A-9C64-D98D540EF98D}"/>
    <cellStyle name="Total 3 3 2 2" xfId="10000" xr:uid="{183D0D83-219D-4DA3-B287-837874152E6E}"/>
    <cellStyle name="Total 3 3 2 2 2" xfId="21455" xr:uid="{79FB6900-217C-48C1-A38D-D037B1806BDD}"/>
    <cellStyle name="Total 3 3 2 2 3" xfId="33539" xr:uid="{80CF612A-B213-4627-9654-3943231C896F}"/>
    <cellStyle name="Total 3 3 2 3" xfId="10775" xr:uid="{26F1F111-28D0-4AE7-9772-D7EC4998091D}"/>
    <cellStyle name="Total 3 3 2 3 2" xfId="22230" xr:uid="{CDC3F8AD-A233-406F-B1DF-27DC2E43C8FC}"/>
    <cellStyle name="Total 3 3 2 3 3" xfId="34314" xr:uid="{D6DBAC5B-2C4F-45B9-8397-50F5BC68A8AB}"/>
    <cellStyle name="Total 3 3 2 4" xfId="12159" xr:uid="{FBD1B395-9956-468A-B8EB-B836D96D8338}"/>
    <cellStyle name="Total 3 3 2 4 2" xfId="23614" xr:uid="{50004DE6-CA2B-42F3-B31D-63FAD0784C6D}"/>
    <cellStyle name="Total 3 3 2 4 3" xfId="35198" xr:uid="{1BCAB755-6DCC-4047-B01E-1088B86B09E5}"/>
    <cellStyle name="Total 3 3 2 5" xfId="27091" xr:uid="{6F74519C-7FB8-4741-AF8A-F14DB3162062}"/>
    <cellStyle name="Total 3 3 2 5 2" xfId="37460" xr:uid="{8E3462A3-CEC7-4AFC-8ECC-E3FC3560DC14}"/>
    <cellStyle name="Total 3 3 2 6" xfId="18893" xr:uid="{38B8ECDA-47F9-4889-BD7E-4AACB6E24DA2}"/>
    <cellStyle name="Total 3 3 2 7" xfId="31132" xr:uid="{94EC1221-8383-4460-BD98-454801934D1B}"/>
    <cellStyle name="Total 3 3 2 8" xfId="14183" xr:uid="{DA24F82F-D388-4CBC-9FA6-2C743D046555}"/>
    <cellStyle name="Total 3 3 3" xfId="5943" xr:uid="{8715F7F9-571B-4817-8023-94C52507DB85}"/>
    <cellStyle name="Total 3 3 3 2" xfId="9203" xr:uid="{B9E89E31-BBD3-427C-9F7D-E557F19B4FBC}"/>
    <cellStyle name="Total 3 3 3 2 2" xfId="20658" xr:uid="{0CFDDAD8-9E51-493C-B8AA-F84AEEB8FE4D}"/>
    <cellStyle name="Total 3 3 3 2 3" xfId="32743" xr:uid="{8FF1FA12-ADB4-42D4-8E30-5776525CE5E7}"/>
    <cellStyle name="Total 3 3 3 3" xfId="8029" xr:uid="{D0BF85ED-72AA-462E-823C-628352881914}"/>
    <cellStyle name="Total 3 3 3 3 2" xfId="19484" xr:uid="{63058BF0-06C1-4F2D-B103-4D9964750ED1}"/>
    <cellStyle name="Total 3 3 3 3 3" xfId="31569" xr:uid="{357F9BF8-6148-465F-81F4-7CE302CBE81C}"/>
    <cellStyle name="Total 3 3 3 4" xfId="25905" xr:uid="{F36CB7D7-0E6F-4FBC-BC69-B21D8C0CE468}"/>
    <cellStyle name="Total 3 3 3 4 2" xfId="36620" xr:uid="{0B16A081-0F1B-42E7-8FA6-47F4B7A1A855}"/>
    <cellStyle name="Total 3 3 3 5" xfId="17665" xr:uid="{7C6BFB15-5124-4517-9840-38E9929A3E92}"/>
    <cellStyle name="Total 3 3 3 6" xfId="30161" xr:uid="{C1AA6D9F-9145-43E3-9F09-6DBDAE509BF1}"/>
    <cellStyle name="Total 3 3 3 7" xfId="31351" xr:uid="{FCB6DFEA-3C63-449F-A38A-4E86A4EBD71C}"/>
    <cellStyle name="Total 3 3 3 8" xfId="28146" xr:uid="{6D0005B0-DAD7-44E5-AC60-5CF92F2B5FF4}"/>
    <cellStyle name="Total 3 3 4" xfId="5101" xr:uid="{B2C048F2-F57D-4099-87A5-45879E303414}"/>
    <cellStyle name="Total 3 3 4 2" xfId="16885" xr:uid="{6DBF149E-1A7B-44AE-BD5D-DC8F38342B61}"/>
    <cellStyle name="Total 3 3 4 3" xfId="29533" xr:uid="{67C6A3CF-59C4-4818-AD7E-8726EC8FF3EA}"/>
    <cellStyle name="Total 3 3 5" xfId="8566" xr:uid="{9F814237-EA67-43EB-8AAA-30A45F3825CA}"/>
    <cellStyle name="Total 3 3 5 2" xfId="20021" xr:uid="{7780D317-FEF3-466B-84B9-9A6830D68DA9}"/>
    <cellStyle name="Total 3 3 5 3" xfId="32106" xr:uid="{A576EFB6-7500-4BDE-990A-D812814CA764}"/>
    <cellStyle name="Total 3 3 6" xfId="9678" xr:uid="{C380A709-0AC4-481D-B696-8B98E04F4599}"/>
    <cellStyle name="Total 3 3 6 2" xfId="21133" xr:uid="{8566CE42-BBEE-415E-96DE-E0B6298556A0}"/>
    <cellStyle name="Total 3 3 6 3" xfId="33218" xr:uid="{0AC3235A-D633-4730-A115-1211F21F095F}"/>
    <cellStyle name="Total 3 3 7" xfId="25160" xr:uid="{E565395E-BB00-4153-8427-01922F44A125}"/>
    <cellStyle name="Total 3 3 7 2" xfId="36072" xr:uid="{DC470587-00F8-4C13-9E19-5C3A71A7CFF6}"/>
    <cellStyle name="Total 3 3 8" xfId="15001" xr:uid="{0871A6D7-39E5-4945-95F4-734D8E59070C}"/>
    <cellStyle name="Total 3 3 9" xfId="28449" xr:uid="{6BB3E565-81FC-44D9-833E-E8FA9193D649}"/>
    <cellStyle name="Total 3 4" xfId="3221" xr:uid="{A3CEBC98-EDC9-40A5-A2C1-3A6CB02B435A}"/>
    <cellStyle name="Total 3 4 10" xfId="27825" xr:uid="{169D9A65-17D6-4D0C-9B64-53FE93933FA5}"/>
    <cellStyle name="Total 3 4 2" xfId="7642" xr:uid="{D25CE790-8818-4484-9F6E-2A0A8C5866AF}"/>
    <cellStyle name="Total 3 4 2 2" xfId="10121" xr:uid="{E1F41C2B-DC85-4777-B88B-8C78EA448329}"/>
    <cellStyle name="Total 3 4 2 2 2" xfId="21576" xr:uid="{1CEA86C6-AE0B-41EB-A34F-1CF956F25DEE}"/>
    <cellStyle name="Total 3 4 2 2 3" xfId="33660" xr:uid="{7EFADC56-2F39-4542-BB60-6ED234571821}"/>
    <cellStyle name="Total 3 4 2 3" xfId="10944" xr:uid="{2D9A99ED-1F5A-4A66-96D5-E9F1E4C0F99F}"/>
    <cellStyle name="Total 3 4 2 3 2" xfId="22399" xr:uid="{6067F7BE-5305-42C9-A177-51D88D87B2E4}"/>
    <cellStyle name="Total 3 4 2 3 3" xfId="34483" xr:uid="{FB12BADA-1AF9-4F17-B760-AA4E2A8DEC6C}"/>
    <cellStyle name="Total 3 4 2 4" xfId="12417" xr:uid="{390CEB08-CD47-4487-8E90-BB6477BB535A}"/>
    <cellStyle name="Total 3 4 2 4 2" xfId="23872" xr:uid="{E995D8A7-2FCB-40CB-A3A9-FA0C6F406970}"/>
    <cellStyle name="Total 3 4 2 4 3" xfId="35387" xr:uid="{4970C70E-BC96-461A-B328-016F322022F5}"/>
    <cellStyle name="Total 3 4 2 5" xfId="27349" xr:uid="{BC13A235-8247-4581-832C-592D8735EE03}"/>
    <cellStyle name="Total 3 4 2 5 2" xfId="37648" xr:uid="{B78CD8D5-E17D-4DAD-BC59-0AD1CA1034AB}"/>
    <cellStyle name="Total 3 4 2 6" xfId="19153" xr:uid="{8EA0D71A-26FD-49A8-9294-5D450CBDB413}"/>
    <cellStyle name="Total 3 4 2 7" xfId="31329" xr:uid="{DA83A1DD-A259-4EE2-BF0D-DC4AAA5EDB2F}"/>
    <cellStyle name="Total 3 4 2 8" xfId="29179" xr:uid="{A01DC1B1-1F10-421A-BF60-8C4D6BB0CC5E}"/>
    <cellStyle name="Total 3 4 3" xfId="6211" xr:uid="{CE305026-ACE8-49AE-8B2E-D10A64470144}"/>
    <cellStyle name="Total 3 4 3 2" xfId="9418" xr:uid="{51993542-4998-45DE-9D5F-8D45B4EA638E}"/>
    <cellStyle name="Total 3 4 3 2 2" xfId="20873" xr:uid="{5899A52E-46EE-4451-87D8-43D33E523220}"/>
    <cellStyle name="Total 3 4 3 2 3" xfId="32958" xr:uid="{86A61B72-A8E3-46E7-A834-96C70882D993}"/>
    <cellStyle name="Total 3 4 3 3" xfId="10122" xr:uid="{57FFFF2B-15AA-4466-AB38-7E53FBE9A2C8}"/>
    <cellStyle name="Total 3 4 3 3 2" xfId="21577" xr:uid="{568520E5-3763-4545-AEC8-B7A4C23EB4E4}"/>
    <cellStyle name="Total 3 4 3 3 3" xfId="33661" xr:uid="{592A0AF2-E2C2-4482-9A09-7E6C0888A01D}"/>
    <cellStyle name="Total 3 4 3 4" xfId="26163" xr:uid="{D826C3D3-0990-43F9-A99D-EBA798C1CC66}"/>
    <cellStyle name="Total 3 4 3 4 2" xfId="36806" xr:uid="{D6C44657-8F6C-4B3F-AECD-40B863BAE902}"/>
    <cellStyle name="Total 3 4 3 5" xfId="17928" xr:uid="{3EE23678-EBF6-4535-895B-DF56735C7ED7}"/>
    <cellStyle name="Total 3 4 3 6" xfId="30359" xr:uid="{F2F2D756-717D-4D7C-94D6-07D1622E13CB}"/>
    <cellStyle name="Total 3 4 3 7" xfId="36244" xr:uid="{4B8603A7-93EF-4D1C-848A-D2FB0F84D885}"/>
    <cellStyle name="Total 3 4 3 8" xfId="29159" xr:uid="{A78E8043-03AC-4196-907A-9929529E70B2}"/>
    <cellStyle name="Total 3 4 4" xfId="5113" xr:uid="{3EA32520-D52F-44C2-B44F-93C28CEB982F}"/>
    <cellStyle name="Total 3 4 4 2" xfId="16897" xr:uid="{282CA916-1218-4A0C-8C7C-73132B1BD146}"/>
    <cellStyle name="Total 3 4 4 3" xfId="29545" xr:uid="{0642C9A6-665D-4809-BF0A-5E11504C88F5}"/>
    <cellStyle name="Total 3 4 5" xfId="8578" xr:uid="{1E22A5AA-DF28-4106-9A09-272A4DF8F401}"/>
    <cellStyle name="Total 3 4 5 2" xfId="20033" xr:uid="{AB72489E-ABF0-4179-85ED-C5E831418233}"/>
    <cellStyle name="Total 3 4 5 3" xfId="32118" xr:uid="{620D7FCF-AF75-4392-BDBC-9ED0471971AE}"/>
    <cellStyle name="Total 3 4 6" xfId="8052" xr:uid="{976A59BB-A3A6-4204-B906-4D267EED20AB}"/>
    <cellStyle name="Total 3 4 6 2" xfId="19507" xr:uid="{F9614D83-9C1C-43BA-9D52-E230B14821FF}"/>
    <cellStyle name="Total 3 4 6 3" xfId="31592" xr:uid="{E312EB6B-7717-41E3-9090-23AB59E67D96}"/>
    <cellStyle name="Total 3 4 7" xfId="25172" xr:uid="{6A730267-FBD1-4057-8D97-9555E5909E9C}"/>
    <cellStyle name="Total 3 4 7 2" xfId="36084" xr:uid="{6F2CA60C-2663-4357-A373-6D7872CC010A}"/>
    <cellStyle name="Total 3 4 8" xfId="15013" xr:uid="{59D67601-1439-46FD-AC22-AFBCF166809C}"/>
    <cellStyle name="Total 3 4 9" xfId="28461" xr:uid="{23707DF1-7190-448F-8C8B-6CD05572C88F}"/>
    <cellStyle name="Total 3 5" xfId="3145" xr:uid="{5C58662D-63BE-4DE5-8EA6-7AB0530F86DF}"/>
    <cellStyle name="Total 3 5 10" xfId="29151" xr:uid="{B1028F46-3F1B-4AE8-AC94-C8E8491974F9}"/>
    <cellStyle name="Total 3 5 2" xfId="7815" xr:uid="{1365A33C-6FF8-4E86-A15F-3426F78E2A4F}"/>
    <cellStyle name="Total 3 5 2 2" xfId="10205" xr:uid="{B9DAEE8F-71AC-416B-B14F-BBD9FECFEF04}"/>
    <cellStyle name="Total 3 5 2 2 2" xfId="21660" xr:uid="{E3075D05-CAD9-413F-9F52-A28F120DDE31}"/>
    <cellStyle name="Total 3 5 2 2 3" xfId="33744" xr:uid="{B4F3213F-4A86-43AF-8C22-7AD08A50DFA2}"/>
    <cellStyle name="Total 3 5 2 3" xfId="11029" xr:uid="{1FF1EE18-3443-4BE6-9B91-93D16592C7BD}"/>
    <cellStyle name="Total 3 5 2 3 2" xfId="22484" xr:uid="{972B4D73-EDBF-4BFE-987C-55D63A7D3E71}"/>
    <cellStyle name="Total 3 5 2 3 3" xfId="34568" xr:uid="{FA407B4F-8B57-470C-AD49-DA92CB1C22DC}"/>
    <cellStyle name="Total 3 5 2 4" xfId="12590" xr:uid="{B107CEA9-AFBD-4A3D-92A5-3268B4F6031E}"/>
    <cellStyle name="Total 3 5 2 4 2" xfId="24045" xr:uid="{A977AB0F-BDF5-4F46-84D8-677FC0573837}"/>
    <cellStyle name="Total 3 5 2 4 3" xfId="35498" xr:uid="{A7E48A4A-4983-4111-B31F-2B3237944E99}"/>
    <cellStyle name="Total 3 5 2 5" xfId="27522" xr:uid="{ED12E7E5-868E-47DA-80DC-DD398C700A39}"/>
    <cellStyle name="Total 3 5 2 5 2" xfId="37757" xr:uid="{5380EDE1-71A4-4C8B-BB24-6249B3C79F68}"/>
    <cellStyle name="Total 3 5 2 6" xfId="19326" xr:uid="{B2E50867-8D12-466B-9197-9012497EC8FD}"/>
    <cellStyle name="Total 3 5 2 7" xfId="31440" xr:uid="{47918E84-0695-4633-B68B-B231114FBE60}"/>
    <cellStyle name="Total 3 5 2 8" xfId="34855" xr:uid="{A49167B7-2A66-47A1-B1DF-A822220E3B52}"/>
    <cellStyle name="Total 3 5 3" xfId="6384" xr:uid="{26967A3A-89EF-49BB-9641-1BD586E8E13D}"/>
    <cellStyle name="Total 3 5 3 2" xfId="9552" xr:uid="{2AAD9D9A-9676-47CA-AC95-9331684ACCF7}"/>
    <cellStyle name="Total 3 5 3 2 2" xfId="21007" xr:uid="{9DCED365-634A-4408-A1E5-14505E517404}"/>
    <cellStyle name="Total 3 5 3 2 3" xfId="33092" xr:uid="{13BF889A-4DA9-4289-B8DB-53D722C97BC9}"/>
    <cellStyle name="Total 3 5 3 3" xfId="8680" xr:uid="{AA96325A-49AA-44AE-BEB2-0AE28EB2183F}"/>
    <cellStyle name="Total 3 5 3 3 2" xfId="20135" xr:uid="{B40AB765-91CB-44FC-9439-37B83D45B20C}"/>
    <cellStyle name="Total 3 5 3 3 3" xfId="32220" xr:uid="{265E7B34-550C-4218-BCFD-3200885ED139}"/>
    <cellStyle name="Total 3 5 3 4" xfId="26336" xr:uid="{1C9F1C65-2F7B-4872-B689-C1275566D940}"/>
    <cellStyle name="Total 3 5 3 4 2" xfId="36916" xr:uid="{85AE3144-5D84-46F3-8BFB-44480F8874AD}"/>
    <cellStyle name="Total 3 5 3 5" xfId="18101" xr:uid="{4B678E84-BE94-4896-A1D6-F4AD68E4394A}"/>
    <cellStyle name="Total 3 5 3 6" xfId="30473" xr:uid="{5877F85D-FA81-4E58-BA11-6699B46A89E8}"/>
    <cellStyle name="Total 3 5 3 7" xfId="28320" xr:uid="{143A2EDC-8392-490D-8B09-A7F838C7514C}"/>
    <cellStyle name="Total 3 5 3 8" xfId="13962" xr:uid="{8AA05E2F-B025-46FD-96B9-30C3685CCB9B}"/>
    <cellStyle name="Total 3 5 4" xfId="5038" xr:uid="{FC130932-8563-4F9D-82EB-36E426F6DEED}"/>
    <cellStyle name="Total 3 5 4 2" xfId="16822" xr:uid="{3A4B0FC6-1E9A-4E30-9843-167595234031}"/>
    <cellStyle name="Total 3 5 4 3" xfId="29470" xr:uid="{F987D8CC-5462-4932-B215-4032BBA4CE21}"/>
    <cellStyle name="Total 3 5 5" xfId="8503" xr:uid="{2C414758-15FC-483D-8E21-D5A1ECBC048D}"/>
    <cellStyle name="Total 3 5 5 2" xfId="19958" xr:uid="{166AF0CC-4D3A-4EB5-9788-385C9E8A4F8A}"/>
    <cellStyle name="Total 3 5 5 3" xfId="32043" xr:uid="{F6D8E90A-3026-4B62-80A4-5A368C9793D3}"/>
    <cellStyle name="Total 3 5 6" xfId="10333" xr:uid="{96D8207D-DC29-4AB5-89FD-F731E4239E97}"/>
    <cellStyle name="Total 3 5 6 2" xfId="21788" xr:uid="{D8E1D313-6D4B-4D9E-93FC-7D9CDB120987}"/>
    <cellStyle name="Total 3 5 6 3" xfId="33872" xr:uid="{CA5E70BE-2AE9-48F2-AEF6-4C175868D5B9}"/>
    <cellStyle name="Total 3 5 7" xfId="25097" xr:uid="{34A4DE88-2BD6-4ADC-8F05-5B36A7F98487}"/>
    <cellStyle name="Total 3 5 7 2" xfId="36009" xr:uid="{C8E1BEAB-24CE-499C-AB36-4DBE613B84E1}"/>
    <cellStyle name="Total 3 5 8" xfId="14938" xr:uid="{FDFDC404-A5C0-4E78-9C7A-D7EDF6C6B437}"/>
    <cellStyle name="Total 3 5 9" xfId="28386" xr:uid="{7BA13D6F-2AC7-4DB7-98C1-C48E61652553}"/>
    <cellStyle name="Total 3 6" xfId="6119" xr:uid="{1DC65CB9-AB65-4EF3-9977-5C0B5D0FD432}"/>
    <cellStyle name="Total 3 6 2" xfId="7550" xr:uid="{939EF447-8870-43B0-8B13-66BBD4D660BD}"/>
    <cellStyle name="Total 3 6 2 2" xfId="10088" xr:uid="{B88A1014-EB1B-4D68-9160-06F00DFDFB64}"/>
    <cellStyle name="Total 3 6 2 2 2" xfId="21543" xr:uid="{23B47CE8-267D-462D-82EE-B76EB49BC9DB}"/>
    <cellStyle name="Total 3 6 2 2 3" xfId="33627" xr:uid="{95A83EDB-D3B8-4ED1-95CC-F52A7940A25F}"/>
    <cellStyle name="Total 3 6 2 3" xfId="10861" xr:uid="{DEEFAA05-7B4C-452F-8E58-D1A5614645D5}"/>
    <cellStyle name="Total 3 6 2 3 2" xfId="22316" xr:uid="{CB34D7F9-F9CE-4D8D-9406-D530D1675AEE}"/>
    <cellStyle name="Total 3 6 2 3 3" xfId="34400" xr:uid="{7D6A7180-9A31-445D-9754-2FE9418976DE}"/>
    <cellStyle name="Total 3 6 2 4" xfId="12334" xr:uid="{6A903EC2-D572-4EA4-AD86-FD5CB9E6EE34}"/>
    <cellStyle name="Total 3 6 2 4 2" xfId="23789" xr:uid="{E15CB6E1-D75B-419D-932B-25ABEBE1995C}"/>
    <cellStyle name="Total 3 6 2 4 3" xfId="35304" xr:uid="{D9256970-B6FE-47BC-B3B6-D209A1D0F6E4}"/>
    <cellStyle name="Total 3 6 2 5" xfId="27266" xr:uid="{B7BD975B-C889-46E6-AB65-05101477CC61}"/>
    <cellStyle name="Total 3 6 2 5 2" xfId="37565" xr:uid="{A60B3D51-9EEF-46DA-A879-BF763F3EBF5E}"/>
    <cellStyle name="Total 3 6 2 6" xfId="19068" xr:uid="{F65746C2-BF85-4C7A-8EA5-9C3CB1865F21}"/>
    <cellStyle name="Total 3 6 2 7" xfId="31237" xr:uid="{1F7404F8-99F9-4D4C-9DD3-2DF5F86DD889}"/>
    <cellStyle name="Total 3 6 2 8" xfId="34642" xr:uid="{649F184A-0DD5-40C4-92BC-8682E02D1BF4}"/>
    <cellStyle name="Total 3 6 3" xfId="9335" xr:uid="{FF063286-432A-4DA7-A12B-D9BD048379E1}"/>
    <cellStyle name="Total 3 6 3 2" xfId="20790" xr:uid="{E4BC24C5-0976-4EE0-B726-9F42EC41AA09}"/>
    <cellStyle name="Total 3 6 3 3" xfId="32875" xr:uid="{4A068513-DFEB-4EBD-B980-750AB4078321}"/>
    <cellStyle name="Total 3 6 4" xfId="9796" xr:uid="{A8E07E65-216F-4A04-A244-8C2525D2C0E7}"/>
    <cellStyle name="Total 3 6 4 2" xfId="21251" xr:uid="{C7F54907-8A8E-42D9-881C-492DC808D78E}"/>
    <cellStyle name="Total 3 6 4 3" xfId="33336" xr:uid="{4718A09B-7072-4BEB-B855-DCAE56A32DE5}"/>
    <cellStyle name="Total 3 6 5" xfId="26080" xr:uid="{8D871E9E-F738-4E88-941E-40DE0CA4C363}"/>
    <cellStyle name="Total 3 6 5 2" xfId="36723" xr:uid="{6F5CC9E6-1121-4303-8502-DE90FE185E1B}"/>
    <cellStyle name="Total 3 6 6" xfId="17841" xr:uid="{FC7781FD-B9C1-466C-89C7-9EC7AD327590}"/>
    <cellStyle name="Total 3 6 7" xfId="30267" xr:uid="{5412EB07-2F2C-426B-AECC-86735CA667D8}"/>
    <cellStyle name="Total 3 6 8" xfId="35676" xr:uid="{4CA4BD06-8C05-4B57-8C1C-1B2B2CBBDEF6}"/>
    <cellStyle name="Total 3 7" xfId="7008" xr:uid="{8598B639-5389-4A91-9C87-68D909C81CEA}"/>
    <cellStyle name="Total 3 7 2" xfId="9786" xr:uid="{823E6C85-B2B9-4AD1-941B-4F60AFFA35DC}"/>
    <cellStyle name="Total 3 7 2 2" xfId="21241" xr:uid="{86877472-5B3A-4DAA-9BE1-FA31E6567087}"/>
    <cellStyle name="Total 3 7 2 3" xfId="33326" xr:uid="{5D82D629-6AFD-427B-A56C-7FCD1E9F8BF9}"/>
    <cellStyle name="Total 3 7 3" xfId="10514" xr:uid="{94068A84-6B17-428C-974E-B8810657AE38}"/>
    <cellStyle name="Total 3 7 3 2" xfId="21969" xr:uid="{40957ECA-C79B-4887-B596-0B855D65D84F}"/>
    <cellStyle name="Total 3 7 3 3" xfId="34053" xr:uid="{6B2A6EE4-1D00-4BE3-B269-F87B12935D4E}"/>
    <cellStyle name="Total 3 7 4" xfId="11859" xr:uid="{626753DE-0CA5-4F26-B65C-F7CF241D5BC7}"/>
    <cellStyle name="Total 3 7 4 2" xfId="23314" xr:uid="{F3F432F2-2772-4052-AEC0-3048D1D43D5B}"/>
    <cellStyle name="Total 3 7 4 3" xfId="34966" xr:uid="{1ED33767-ED3E-4C4D-865E-A6D94B3F8789}"/>
    <cellStyle name="Total 3 7 5" xfId="26724" xr:uid="{DFA9CC21-C9F4-493C-8574-BCEC245CDBB0}"/>
    <cellStyle name="Total 3 7 5 2" xfId="37163" xr:uid="{81554F19-4E90-4CC8-956E-63142B469481}"/>
    <cellStyle name="Total 3 7 6" xfId="18570" xr:uid="{FCAB3662-B04F-4C98-B6B6-B45BF0BD91B2}"/>
    <cellStyle name="Total 3 7 7" xfId="30835" xr:uid="{D2020BC8-C40A-433C-AA86-6A383750D84B}"/>
    <cellStyle name="Total 3 7 8" xfId="13756" xr:uid="{676E87C5-39C8-4514-BD7D-BF7C9699A194}"/>
    <cellStyle name="Total 3 8" xfId="5559" xr:uid="{2EA4C9A4-7884-427B-A5E9-9F6A1341AE67}"/>
    <cellStyle name="Total 3 8 2" xfId="8887" xr:uid="{8C8A7623-5426-481C-A362-9D5355532290}"/>
    <cellStyle name="Total 3 8 2 2" xfId="20342" xr:uid="{8FC35D41-12B6-4292-AFEB-279C13192ABC}"/>
    <cellStyle name="Total 3 8 2 3" xfId="32427" xr:uid="{DD7504F7-72C1-43FC-A052-6C445A0A6595}"/>
    <cellStyle name="Total 3 8 3" xfId="8140" xr:uid="{C33FCFC6-ACF2-48F5-8227-79F44091002E}"/>
    <cellStyle name="Total 3 8 3 2" xfId="19595" xr:uid="{05578802-A57D-4A53-B7CC-EA4A9BE12FEA}"/>
    <cellStyle name="Total 3 8 3 3" xfId="31680" xr:uid="{F8B37D74-A1E9-4A10-BCC5-FC4BA072C69E}"/>
    <cellStyle name="Total 3 8 4" xfId="25618" xr:uid="{22865BBE-B28A-4963-B14E-94400B0361E6}"/>
    <cellStyle name="Total 3 8 4 2" xfId="36403" xr:uid="{913F1DF0-27F3-4184-AB16-5B755D4C2810}"/>
    <cellStyle name="Total 3 8 5" xfId="17343" xr:uid="{4B663E76-1065-4D55-915C-5CA373DBB177}"/>
    <cellStyle name="Total 3 8 6" xfId="29859" xr:uid="{50349A4D-5544-4080-939C-EF6A11E08CFF}"/>
    <cellStyle name="Total 3 8 7" xfId="35003" xr:uid="{1AAABDE9-B0EF-42E7-9F43-8B0DE7A01E9A}"/>
    <cellStyle name="Total 3 8 8" xfId="28062" xr:uid="{253E5238-4B0F-4084-A943-2907FB48AAF5}"/>
    <cellStyle name="Total 3 9" xfId="4282" xr:uid="{A9FA2D2E-CCBC-4A2B-8DE8-DEA1A07697E5}"/>
    <cellStyle name="Total 3 9 2" xfId="16067" xr:uid="{34E900A3-AA67-4E9D-91B8-8519E1EA5C3A}"/>
    <cellStyle name="Total 3 9 3" xfId="29112" xr:uid="{DB50E42C-CF7E-49E7-82FC-E00DEC990203}"/>
    <cellStyle name="Totals" xfId="2366" xr:uid="{4D13F9B9-B31A-4056-8D75-A67F48AE90BB}"/>
    <cellStyle name="User Input" xfId="70" xr:uid="{5CB290B9-8F56-4B27-AE9B-EE5A3B9B1BC3}"/>
    <cellStyle name="User Input 2" xfId="123" xr:uid="{47018DC2-4E44-4FBE-B76B-80147B053DB6}"/>
    <cellStyle name="Währung [0]_Compiling Utility Macros" xfId="2367" xr:uid="{B704F9B8-AE00-4364-B70F-A1705D6E3C1B}"/>
    <cellStyle name="Währung_Compiling Utility Macros" xfId="2368" xr:uid="{69ED1CE4-F8CF-4957-A767-395F0054E455}"/>
    <cellStyle name="Warning Text 2" xfId="2369" xr:uid="{432D6E28-3557-43D3-A5DC-F92200B8E1B9}"/>
    <cellStyle name="Warning Text 3" xfId="2370" xr:uid="{1A45585A-BF07-49AF-B5E6-4A6305A1248C}"/>
    <cellStyle name="Year" xfId="20" xr:uid="{C92E9D55-F966-4EF2-B03D-81B594B60F15}"/>
    <cellStyle name="Yellow" xfId="2371" xr:uid="{A7A8AE33-0F17-4ACA-82E5-962733A84D6A}"/>
    <cellStyle name="Yellow 2" xfId="2372" xr:uid="{0C1B0EC4-E8F8-4218-B183-3D20C67FA330}"/>
    <cellStyle name="Yellow 2 2" xfId="2373" xr:uid="{5C74F04A-A804-4049-96EA-27C2D9FEAED8}"/>
    <cellStyle name="Yellow 2 3" xfId="2374" xr:uid="{DC9B44D1-96A0-4474-A256-30D98E87D54C}"/>
    <cellStyle name="Yellow 2 4" xfId="2375" xr:uid="{638B4105-CBC0-4186-82C9-CB0300955E4F}"/>
    <cellStyle name="Yellow 2 5" xfId="2376" xr:uid="{86B4AF48-32F0-4F68-9EA7-3B205D90E4AC}"/>
    <cellStyle name="Yellow 2 6" xfId="2377" xr:uid="{A8AD7DE7-ECB1-49D4-94B9-BAB669ACAEB7}"/>
    <cellStyle name="Yellow 2 7" xfId="2378" xr:uid="{77861A79-6B6E-42A7-AE62-389897CCCB46}"/>
    <cellStyle name="Yellow 2 8" xfId="2379" xr:uid="{94FBA1E0-B7B6-4FF6-88A0-F7B37C660EBE}"/>
  </cellStyles>
  <dxfs count="9">
    <dxf>
      <font>
        <b val="0"/>
        <i val="0"/>
        <strike val="0"/>
        <condense val="0"/>
        <extend val="0"/>
        <outline val="0"/>
        <shadow val="0"/>
        <u val="none"/>
        <vertAlign val="baseline"/>
        <sz val="9"/>
        <color theme="1"/>
        <name val="Aptos"/>
        <family val="2"/>
        <scheme val="none"/>
      </font>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9"/>
        <color theme="1"/>
        <name val="Aptos"/>
        <family val="2"/>
        <scheme val="none"/>
      </font>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9"/>
        <color theme="1"/>
        <name val="Aptos"/>
        <family val="2"/>
        <scheme val="none"/>
      </font>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9"/>
        <color theme="1"/>
        <name val="Aptos"/>
        <family val="2"/>
        <scheme val="none"/>
      </font>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9"/>
        <color theme="1"/>
        <name val="Aptos"/>
        <family val="2"/>
        <scheme val="none"/>
      </font>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9"/>
        <color theme="1"/>
        <name val="Aptos"/>
        <family val="2"/>
        <scheme val="none"/>
      </font>
      <alignment horizontal="center" vertical="center" textRotation="0" wrapText="1" indent="0" justifyLastLine="0" shrinkToFit="0" readingOrder="0"/>
      <border diagonalUp="0" diagonalDown="0">
        <left/>
        <right style="medium">
          <color indexed="64"/>
        </right>
        <top/>
        <bottom style="medium">
          <color indexed="64"/>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theme="1"/>
        <name val="Aptos"/>
        <family val="2"/>
        <scheme val="none"/>
      </font>
      <alignment horizontal="center" vertical="center" textRotation="0" wrapText="1" indent="0" justifyLastLine="0" shrinkToFit="0" readingOrder="0"/>
    </dxf>
    <dxf>
      <font>
        <b/>
        <i val="0"/>
        <strike val="0"/>
        <condense val="0"/>
        <extend val="0"/>
        <outline val="0"/>
        <shadow val="0"/>
        <u val="none"/>
        <vertAlign val="baseline"/>
        <sz val="9"/>
        <color theme="1"/>
        <name val="Aptos"/>
        <family val="2"/>
        <scheme val="none"/>
      </font>
      <alignment horizontal="center" vertical="center" textRotation="0" wrapText="1" indent="0" justifyLastLine="0" shrinkToFit="0" readingOrder="0"/>
      <border diagonalUp="0" diagonalDown="0" outline="0">
        <left style="medium">
          <color indexed="64"/>
        </left>
        <right style="medium">
          <color indexed="64"/>
        </right>
        <top/>
        <bottom/>
      </border>
    </dxf>
  </dxfs>
  <tableStyles count="1" defaultTableStyle="TableStyleMedium2" defaultPivotStyle="PivotStyleLight16">
    <tableStyle name="Invisible" pivot="0" table="0" count="0" xr9:uid="{A610F7A4-9004-4C9C-AF27-1FD79D29B8C6}"/>
  </tableStyles>
  <colors>
    <mruColors>
      <color rgb="FFD9F2D0"/>
      <color rgb="FFF28E8E"/>
      <color rgb="FFF28686"/>
      <color rgb="FFB20000"/>
      <color rgb="FFED0000"/>
      <color rgb="FF28A197"/>
      <color rgb="FF12436D"/>
      <color rgb="FF286398"/>
      <color rgb="FFD99594"/>
      <color rgb="FFFAB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'Section two (a)'!$I$33</c:f>
              <c:strCache>
                <c:ptCount val="1"/>
                <c:pt idx="0">
                  <c:v>actual / forecast</c:v>
                </c:pt>
              </c:strCache>
            </c:strRef>
          </c:tx>
          <c:spPr>
            <a:ln w="28575" cap="rnd" cmpd="sng">
              <a:solidFill>
                <a:srgbClr val="12436D"/>
              </a:solidFill>
              <a:round/>
            </a:ln>
            <a:effectLst/>
          </c:spPr>
          <c:marker>
            <c:symbol val="square"/>
            <c:size val="5"/>
            <c:spPr>
              <a:solidFill>
                <a:srgbClr val="12436D"/>
              </a:solidFill>
              <a:ln w="9525">
                <a:noFill/>
              </a:ln>
              <a:effectLst/>
            </c:spPr>
          </c:marker>
          <c:cat>
            <c:strRef>
              <c:f>'Section two (a)'!$J$32:$N$32</c:f>
              <c:strCache>
                <c:ptCount val="5"/>
                <c:pt idx="0">
                  <c:v>2021/22</c:v>
                </c:pt>
                <c:pt idx="1">
                  <c:v>2022/23</c:v>
                </c:pt>
                <c:pt idx="2">
                  <c:v>2023/24</c:v>
                </c:pt>
                <c:pt idx="3">
                  <c:v>2024/25</c:v>
                </c:pt>
                <c:pt idx="4">
                  <c:v>2025/26</c:v>
                </c:pt>
              </c:strCache>
            </c:strRef>
          </c:cat>
          <c:val>
            <c:numRef>
              <c:f>'Section two (a)'!$J$33:$N$33</c:f>
              <c:numCache>
                <c:formatCode>0</c:formatCode>
                <c:ptCount val="5"/>
                <c:pt idx="0">
                  <c:v>5261.8</c:v>
                </c:pt>
                <c:pt idx="1">
                  <c:v>149.9</c:v>
                </c:pt>
                <c:pt idx="2">
                  <c:v>2999.29</c:v>
                </c:pt>
                <c:pt idx="3">
                  <c:v>2531.29</c:v>
                </c:pt>
                <c:pt idx="4">
                  <c:v>4483.99</c:v>
                </c:pt>
              </c:numCache>
            </c:numRef>
          </c:val>
          <c:smooth val="0"/>
          <c:extLst>
            <c:ext xmlns:c16="http://schemas.microsoft.com/office/drawing/2014/chart" uri="{C3380CC4-5D6E-409C-BE32-E72D297353CC}">
              <c16:uniqueId val="{00000000-4CE2-4577-BD3A-F20F7BD84895}"/>
            </c:ext>
          </c:extLst>
        </c:ser>
        <c:ser>
          <c:idx val="1"/>
          <c:order val="1"/>
          <c:tx>
            <c:strRef>
              <c:f>'Section two (a)'!$I$34</c:f>
              <c:strCache>
                <c:ptCount val="1"/>
                <c:pt idx="0">
                  <c:v>baseline </c:v>
                </c:pt>
              </c:strCache>
            </c:strRef>
          </c:tx>
          <c:spPr>
            <a:ln w="28575" cap="rnd">
              <a:solidFill>
                <a:srgbClr val="28A197"/>
              </a:solidFill>
              <a:prstDash val="dash"/>
              <a:round/>
            </a:ln>
            <a:effectLst/>
          </c:spPr>
          <c:marker>
            <c:symbol val="none"/>
          </c:marker>
          <c:cat>
            <c:strRef>
              <c:f>'Section two (a)'!$J$32:$N$32</c:f>
              <c:strCache>
                <c:ptCount val="5"/>
                <c:pt idx="0">
                  <c:v>2021/22</c:v>
                </c:pt>
                <c:pt idx="1">
                  <c:v>2022/23</c:v>
                </c:pt>
                <c:pt idx="2">
                  <c:v>2023/24</c:v>
                </c:pt>
                <c:pt idx="3">
                  <c:v>2024/25</c:v>
                </c:pt>
                <c:pt idx="4">
                  <c:v>2025/26</c:v>
                </c:pt>
              </c:strCache>
            </c:strRef>
          </c:cat>
          <c:val>
            <c:numRef>
              <c:f>'Section two (a)'!$J$34:$N$34</c:f>
              <c:numCache>
                <c:formatCode>0</c:formatCode>
                <c:ptCount val="5"/>
                <c:pt idx="0">
                  <c:v>5261.8</c:v>
                </c:pt>
                <c:pt idx="1">
                  <c:v>299.7</c:v>
                </c:pt>
                <c:pt idx="2">
                  <c:v>2276.8000000000002</c:v>
                </c:pt>
                <c:pt idx="3">
                  <c:v>2498.8000000000002</c:v>
                </c:pt>
                <c:pt idx="4">
                  <c:v>3149.9</c:v>
                </c:pt>
              </c:numCache>
            </c:numRef>
          </c:val>
          <c:smooth val="0"/>
          <c:extLst>
            <c:ext xmlns:c16="http://schemas.microsoft.com/office/drawing/2014/chart" uri="{C3380CC4-5D6E-409C-BE32-E72D297353CC}">
              <c16:uniqueId val="{00000001-4CE2-4577-BD3A-F20F7BD84895}"/>
            </c:ext>
          </c:extLst>
        </c:ser>
        <c:dLbls>
          <c:showLegendKey val="0"/>
          <c:showVal val="0"/>
          <c:showCatName val="0"/>
          <c:showSerName val="0"/>
          <c:showPercent val="0"/>
          <c:showBubbleSize val="0"/>
        </c:dLbls>
        <c:marker val="1"/>
        <c:smooth val="0"/>
        <c:axId val="708407455"/>
        <c:axId val="708392095"/>
      </c:lineChart>
      <c:catAx>
        <c:axId val="708407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708392095"/>
        <c:crosses val="autoZero"/>
        <c:auto val="1"/>
        <c:lblAlgn val="ctr"/>
        <c:lblOffset val="100"/>
        <c:noMultiLvlLbl val="0"/>
      </c:catAx>
      <c:valAx>
        <c:axId val="7083920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70840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'Section two (b)'!$H$123</c:f>
              <c:strCache>
                <c:ptCount val="1"/>
                <c:pt idx="0">
                  <c:v>SPT</c:v>
                </c:pt>
              </c:strCache>
            </c:strRef>
          </c:tx>
          <c:spPr>
            <a:solidFill>
              <a:schemeClr val="accent1"/>
            </a:solidFill>
            <a:ln>
              <a:noFill/>
            </a:ln>
            <a:effectLst/>
          </c:spPr>
          <c:invertIfNegative val="0"/>
          <c:cat>
            <c:strRef>
              <c:f>'Section two (b)'!$I$122:$L$122</c:f>
              <c:strCache>
                <c:ptCount val="4"/>
                <c:pt idx="0">
                  <c:v>2021/22</c:v>
                </c:pt>
                <c:pt idx="1">
                  <c:v>2022/23</c:v>
                </c:pt>
                <c:pt idx="2">
                  <c:v>2023/24</c:v>
                </c:pt>
                <c:pt idx="3">
                  <c:v>2024/25</c:v>
                </c:pt>
              </c:strCache>
            </c:strRef>
          </c:cat>
          <c:val>
            <c:numRef>
              <c:f>'Section two (b)'!$I$123:$L$123</c:f>
              <c:numCache>
                <c:formatCode>0.00%</c:formatCode>
                <c:ptCount val="4"/>
                <c:pt idx="0">
                  <c:v>1</c:v>
                </c:pt>
                <c:pt idx="1">
                  <c:v>0.99043062200956933</c:v>
                </c:pt>
                <c:pt idx="2">
                  <c:v>0.99715909090909094</c:v>
                </c:pt>
                <c:pt idx="3">
                  <c:v>0.99514563106796117</c:v>
                </c:pt>
              </c:numCache>
            </c:numRef>
          </c:val>
          <c:extLst>
            <c:ext xmlns:c16="http://schemas.microsoft.com/office/drawing/2014/chart" uri="{C3380CC4-5D6E-409C-BE32-E72D297353CC}">
              <c16:uniqueId val="{00000000-13F3-4FCB-8702-D5D1091D128A}"/>
            </c:ext>
          </c:extLst>
        </c:ser>
        <c:ser>
          <c:idx val="1"/>
          <c:order val="1"/>
          <c:tx>
            <c:strRef>
              <c:f>'Section two (b)'!$H$124</c:f>
              <c:strCache>
                <c:ptCount val="1"/>
                <c:pt idx="0">
                  <c:v>NGET</c:v>
                </c:pt>
              </c:strCache>
            </c:strRef>
          </c:tx>
          <c:spPr>
            <a:solidFill>
              <a:schemeClr val="accent2"/>
            </a:solidFill>
            <a:ln>
              <a:noFill/>
            </a:ln>
            <a:effectLst/>
          </c:spPr>
          <c:invertIfNegative val="0"/>
          <c:cat>
            <c:strRef>
              <c:f>'Section two (b)'!$I$122:$L$122</c:f>
              <c:strCache>
                <c:ptCount val="4"/>
                <c:pt idx="0">
                  <c:v>2021/22</c:v>
                </c:pt>
                <c:pt idx="1">
                  <c:v>2022/23</c:v>
                </c:pt>
                <c:pt idx="2">
                  <c:v>2023/24</c:v>
                </c:pt>
                <c:pt idx="3">
                  <c:v>2024/25</c:v>
                </c:pt>
              </c:strCache>
            </c:strRef>
          </c:cat>
          <c:val>
            <c:numRef>
              <c:f>'Section two (b)'!$I$124:$L$124</c:f>
              <c:numCache>
                <c:formatCode>0.00%</c:formatCode>
                <c:ptCount val="4"/>
                <c:pt idx="0">
                  <c:v>0.96813725490196079</c:v>
                </c:pt>
                <c:pt idx="1">
                  <c:v>0.97842835130970729</c:v>
                </c:pt>
                <c:pt idx="2">
                  <c:v>0.99781818181818183</c:v>
                </c:pt>
                <c:pt idx="3">
                  <c:v>0.98717948717948723</c:v>
                </c:pt>
              </c:numCache>
            </c:numRef>
          </c:val>
          <c:extLst>
            <c:ext xmlns:c16="http://schemas.microsoft.com/office/drawing/2014/chart" uri="{C3380CC4-5D6E-409C-BE32-E72D297353CC}">
              <c16:uniqueId val="{00000001-13F3-4FCB-8702-D5D1091D128A}"/>
            </c:ext>
          </c:extLst>
        </c:ser>
        <c:ser>
          <c:idx val="2"/>
          <c:order val="2"/>
          <c:tx>
            <c:strRef>
              <c:f>'Section two (b)'!$H$125</c:f>
              <c:strCache>
                <c:ptCount val="1"/>
                <c:pt idx="0">
                  <c:v>SHET</c:v>
                </c:pt>
              </c:strCache>
            </c:strRef>
          </c:tx>
          <c:spPr>
            <a:solidFill>
              <a:schemeClr val="accent3"/>
            </a:solidFill>
            <a:ln>
              <a:noFill/>
            </a:ln>
            <a:effectLst/>
          </c:spPr>
          <c:invertIfNegative val="0"/>
          <c:cat>
            <c:strRef>
              <c:f>'Section two (b)'!$I$122:$L$122</c:f>
              <c:strCache>
                <c:ptCount val="4"/>
                <c:pt idx="0">
                  <c:v>2021/22</c:v>
                </c:pt>
                <c:pt idx="1">
                  <c:v>2022/23</c:v>
                </c:pt>
                <c:pt idx="2">
                  <c:v>2023/24</c:v>
                </c:pt>
                <c:pt idx="3">
                  <c:v>2024/25</c:v>
                </c:pt>
              </c:strCache>
            </c:strRef>
          </c:cat>
          <c:val>
            <c:numRef>
              <c:f>'Section two (b)'!$I$125:$L$125</c:f>
              <c:numCache>
                <c:formatCode>0.00%</c:formatCode>
                <c:ptCount val="4"/>
                <c:pt idx="0">
                  <c:v>1</c:v>
                </c:pt>
                <c:pt idx="1">
                  <c:v>1</c:v>
                </c:pt>
                <c:pt idx="2">
                  <c:v>1</c:v>
                </c:pt>
                <c:pt idx="3">
                  <c:v>1</c:v>
                </c:pt>
              </c:numCache>
            </c:numRef>
          </c:val>
          <c:extLst>
            <c:ext xmlns:c16="http://schemas.microsoft.com/office/drawing/2014/chart" uri="{C3380CC4-5D6E-409C-BE32-E72D297353CC}">
              <c16:uniqueId val="{00000002-13F3-4FCB-8702-D5D1091D128A}"/>
            </c:ext>
          </c:extLst>
        </c:ser>
        <c:dLbls>
          <c:showLegendKey val="0"/>
          <c:showVal val="0"/>
          <c:showCatName val="0"/>
          <c:showSerName val="0"/>
          <c:showPercent val="0"/>
          <c:showBubbleSize val="0"/>
        </c:dLbls>
        <c:gapWidth val="219"/>
        <c:overlap val="-27"/>
        <c:axId val="1875487648"/>
        <c:axId val="1875478528"/>
      </c:barChart>
      <c:lineChart>
        <c:grouping val="standard"/>
        <c:varyColors val="0"/>
        <c:ser>
          <c:idx val="3"/>
          <c:order val="3"/>
          <c:tx>
            <c:strRef>
              <c:f>'Section two (b)'!$H$126</c:f>
              <c:strCache>
                <c:ptCount val="1"/>
                <c:pt idx="0">
                  <c:v>Target</c:v>
                </c:pt>
              </c:strCache>
            </c:strRef>
          </c:tx>
          <c:spPr>
            <a:ln w="28575" cap="rnd">
              <a:solidFill>
                <a:schemeClr val="tx1"/>
              </a:solidFill>
              <a:round/>
            </a:ln>
            <a:effectLst/>
          </c:spPr>
          <c:marker>
            <c:symbol val="none"/>
          </c:marker>
          <c:cat>
            <c:strRef>
              <c:f>'Section two (b)'!$I$122:$L$122</c:f>
              <c:strCache>
                <c:ptCount val="4"/>
                <c:pt idx="0">
                  <c:v>2021/22</c:v>
                </c:pt>
                <c:pt idx="1">
                  <c:v>2022/23</c:v>
                </c:pt>
                <c:pt idx="2">
                  <c:v>2023/24</c:v>
                </c:pt>
                <c:pt idx="3">
                  <c:v>2024/25</c:v>
                </c:pt>
              </c:strCache>
            </c:strRef>
          </c:cat>
          <c:val>
            <c:numRef>
              <c:f>'Section two (b)'!$I$126:$L$126</c:f>
              <c:numCache>
                <c:formatCode>0%</c:formatCode>
                <c:ptCount val="4"/>
                <c:pt idx="0">
                  <c:v>1</c:v>
                </c:pt>
                <c:pt idx="1">
                  <c:v>1</c:v>
                </c:pt>
                <c:pt idx="2">
                  <c:v>1</c:v>
                </c:pt>
                <c:pt idx="3">
                  <c:v>1</c:v>
                </c:pt>
              </c:numCache>
            </c:numRef>
          </c:val>
          <c:smooth val="0"/>
          <c:extLst>
            <c:ext xmlns:c16="http://schemas.microsoft.com/office/drawing/2014/chart" uri="{C3380CC4-5D6E-409C-BE32-E72D297353CC}">
              <c16:uniqueId val="{00000003-13F3-4FCB-8702-D5D1091D128A}"/>
            </c:ext>
          </c:extLst>
        </c:ser>
        <c:dLbls>
          <c:showLegendKey val="0"/>
          <c:showVal val="0"/>
          <c:showCatName val="0"/>
          <c:showSerName val="0"/>
          <c:showPercent val="0"/>
          <c:showBubbleSize val="0"/>
        </c:dLbls>
        <c:marker val="1"/>
        <c:smooth val="0"/>
        <c:axId val="1875487648"/>
        <c:axId val="1875478528"/>
      </c:lineChart>
      <c:catAx>
        <c:axId val="187548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5478528"/>
        <c:crosses val="autoZero"/>
        <c:auto val="1"/>
        <c:lblAlgn val="ctr"/>
        <c:lblOffset val="100"/>
        <c:noMultiLvlLbl val="0"/>
      </c:catAx>
      <c:valAx>
        <c:axId val="18754785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a:t>
                </a:r>
                <a:r>
                  <a:rPr lang="en-GB" baseline="0"/>
                  <a:t> of offers delivered on time</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GB"/>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548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'Section two (b)'!$M$21</c:f>
              <c:strCache>
                <c:ptCount val="1"/>
                <c:pt idx="0">
                  <c:v>Actual Energy Lost (TO combined)</c:v>
                </c:pt>
              </c:strCache>
            </c:strRef>
          </c:tx>
          <c:spPr>
            <a:solidFill>
              <a:schemeClr val="accent2"/>
            </a:solidFill>
            <a:ln>
              <a:noFill/>
            </a:ln>
            <a:effectLst/>
          </c:spPr>
          <c:invertIfNegative val="0"/>
          <c:cat>
            <c:strRef>
              <c:f>'Section two (b)'!$N$19:$Q$19</c:f>
              <c:strCache>
                <c:ptCount val="4"/>
                <c:pt idx="0">
                  <c:v>2021-22</c:v>
                </c:pt>
                <c:pt idx="1">
                  <c:v>2022-23</c:v>
                </c:pt>
                <c:pt idx="2">
                  <c:v>2023-24</c:v>
                </c:pt>
                <c:pt idx="3">
                  <c:v>2024-25</c:v>
                </c:pt>
              </c:strCache>
            </c:strRef>
          </c:cat>
          <c:val>
            <c:numRef>
              <c:f>'Section two (b)'!$N$21:$Q$21</c:f>
              <c:numCache>
                <c:formatCode>General</c:formatCode>
                <c:ptCount val="4"/>
                <c:pt idx="0">
                  <c:v>26.84</c:v>
                </c:pt>
                <c:pt idx="1">
                  <c:v>5.2</c:v>
                </c:pt>
                <c:pt idx="2">
                  <c:v>97.07</c:v>
                </c:pt>
                <c:pt idx="3">
                  <c:v>391.85</c:v>
                </c:pt>
              </c:numCache>
            </c:numRef>
          </c:val>
          <c:extLst>
            <c:ext xmlns:c16="http://schemas.microsoft.com/office/drawing/2014/chart" uri="{C3380CC4-5D6E-409C-BE32-E72D297353CC}">
              <c16:uniqueId val="{00000000-369F-43DE-953A-AEBD0BFA3012}"/>
            </c:ext>
          </c:extLst>
        </c:ser>
        <c:dLbls>
          <c:showLegendKey val="0"/>
          <c:showVal val="0"/>
          <c:showCatName val="0"/>
          <c:showSerName val="0"/>
          <c:showPercent val="0"/>
          <c:showBubbleSize val="0"/>
        </c:dLbls>
        <c:gapWidth val="150"/>
        <c:axId val="1560330335"/>
        <c:axId val="1560331775"/>
      </c:barChart>
      <c:lineChart>
        <c:grouping val="standard"/>
        <c:varyColors val="0"/>
        <c:ser>
          <c:idx val="0"/>
          <c:order val="0"/>
          <c:tx>
            <c:strRef>
              <c:f>'Section two (b)'!$M$20</c:f>
              <c:strCache>
                <c:ptCount val="1"/>
                <c:pt idx="0">
                  <c:v>RIIO-ET2  Annual Target (TO combined)</c:v>
                </c:pt>
              </c:strCache>
            </c:strRef>
          </c:tx>
          <c:spPr>
            <a:ln w="28575" cap="rnd">
              <a:solidFill>
                <a:schemeClr val="tx1"/>
              </a:solidFill>
              <a:prstDash val="dash"/>
              <a:round/>
            </a:ln>
            <a:effectLst/>
          </c:spPr>
          <c:marker>
            <c:symbol val="none"/>
          </c:marker>
          <c:cat>
            <c:strRef>
              <c:f>'Section two (b)'!$N$19:$Q$19</c:f>
              <c:strCache>
                <c:ptCount val="4"/>
                <c:pt idx="0">
                  <c:v>2021-22</c:v>
                </c:pt>
                <c:pt idx="1">
                  <c:v>2022-23</c:v>
                </c:pt>
                <c:pt idx="2">
                  <c:v>2023-24</c:v>
                </c:pt>
                <c:pt idx="3">
                  <c:v>2024-25</c:v>
                </c:pt>
              </c:strCache>
            </c:strRef>
          </c:cat>
          <c:val>
            <c:numRef>
              <c:f>'Section two (b)'!$N$20:$Q$20</c:f>
              <c:numCache>
                <c:formatCode>General</c:formatCode>
                <c:ptCount val="4"/>
                <c:pt idx="0">
                  <c:v>379</c:v>
                </c:pt>
                <c:pt idx="1">
                  <c:v>379</c:v>
                </c:pt>
                <c:pt idx="2">
                  <c:v>379</c:v>
                </c:pt>
                <c:pt idx="3">
                  <c:v>379</c:v>
                </c:pt>
              </c:numCache>
            </c:numRef>
          </c:val>
          <c:smooth val="0"/>
          <c:extLst>
            <c:ext xmlns:c16="http://schemas.microsoft.com/office/drawing/2014/chart" uri="{C3380CC4-5D6E-409C-BE32-E72D297353CC}">
              <c16:uniqueId val="{00000004-369F-43DE-953A-AEBD0BFA3012}"/>
            </c:ext>
          </c:extLst>
        </c:ser>
        <c:dLbls>
          <c:showLegendKey val="0"/>
          <c:showVal val="0"/>
          <c:showCatName val="0"/>
          <c:showSerName val="0"/>
          <c:showPercent val="0"/>
          <c:showBubbleSize val="0"/>
        </c:dLbls>
        <c:marker val="1"/>
        <c:smooth val="0"/>
        <c:axId val="1560330335"/>
        <c:axId val="1560331775"/>
      </c:lineChart>
      <c:catAx>
        <c:axId val="1560330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560331775"/>
        <c:crosses val="autoZero"/>
        <c:auto val="1"/>
        <c:lblAlgn val="ctr"/>
        <c:lblOffset val="100"/>
        <c:noMultiLvlLbl val="0"/>
      </c:catAx>
      <c:valAx>
        <c:axId val="156033177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Annual</a:t>
                </a:r>
                <a:r>
                  <a:rPr lang="en-GB" baseline="0"/>
                  <a:t> MWh Lost</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GB"/>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5603303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86693852549968"/>
          <c:y val="4.2267025336313303E-2"/>
          <c:w val="0.89321247282422001"/>
          <c:h val="0.78069797774824157"/>
        </c:manualLayout>
      </c:layout>
      <c:barChart>
        <c:barDir val="col"/>
        <c:grouping val="clustered"/>
        <c:varyColors val="0"/>
        <c:ser>
          <c:idx val="0"/>
          <c:order val="0"/>
          <c:tx>
            <c:strRef>
              <c:f>'Section two (b)'!$B$75</c:f>
              <c:strCache>
                <c:ptCount val="1"/>
                <c:pt idx="0">
                  <c:v>SPT</c:v>
                </c:pt>
              </c:strCache>
            </c:strRef>
          </c:tx>
          <c:spPr>
            <a:solidFill>
              <a:schemeClr val="accent1"/>
            </a:solidFill>
            <a:ln>
              <a:noFill/>
            </a:ln>
            <a:effectLst/>
          </c:spPr>
          <c:invertIfNegative val="0"/>
          <c:cat>
            <c:strRef>
              <c:extLst>
                <c:ext xmlns:c15="http://schemas.microsoft.com/office/drawing/2012/chart" uri="{02D57815-91ED-43cb-92C2-25804820EDAC}">
                  <c15:fullRef>
                    <c15:sqref>'Section two (b)'!$C$74:$G$74</c15:sqref>
                  </c15:fullRef>
                </c:ext>
              </c:extLst>
              <c:f>'Section two (b)'!$D$74:$G$74</c:f>
              <c:strCache>
                <c:ptCount val="4"/>
                <c:pt idx="0">
                  <c:v>2021-22</c:v>
                </c:pt>
                <c:pt idx="1">
                  <c:v>2022-23</c:v>
                </c:pt>
                <c:pt idx="2">
                  <c:v>2023-24</c:v>
                </c:pt>
                <c:pt idx="3">
                  <c:v>2024-25</c:v>
                </c:pt>
              </c:strCache>
            </c:strRef>
          </c:cat>
          <c:val>
            <c:numRef>
              <c:extLst>
                <c:ext xmlns:c15="http://schemas.microsoft.com/office/drawing/2012/chart" uri="{02D57815-91ED-43cb-92C2-25804820EDAC}">
                  <c15:fullRef>
                    <c15:sqref>'Section two (b)'!$C$75:$G$75</c15:sqref>
                  </c15:fullRef>
                </c:ext>
              </c:extLst>
              <c:f>'Section two (b)'!$D$75:$G$75</c:f>
              <c:numCache>
                <c:formatCode>0</c:formatCode>
                <c:ptCount val="4"/>
                <c:pt idx="0">
                  <c:v>12611.335499999999</c:v>
                </c:pt>
                <c:pt idx="1">
                  <c:v>7071.3000000000011</c:v>
                </c:pt>
                <c:pt idx="2">
                  <c:v>11358.281700000003</c:v>
                </c:pt>
                <c:pt idx="3" formatCode="#,##0.00">
                  <c:v>12096.904500000002</c:v>
                </c:pt>
              </c:numCache>
            </c:numRef>
          </c:val>
          <c:extLst>
            <c:ext xmlns:c16="http://schemas.microsoft.com/office/drawing/2014/chart" uri="{C3380CC4-5D6E-409C-BE32-E72D297353CC}">
              <c16:uniqueId val="{00000000-2368-4AFD-BCBE-2A3C418D24B8}"/>
            </c:ext>
          </c:extLst>
        </c:ser>
        <c:ser>
          <c:idx val="2"/>
          <c:order val="2"/>
          <c:tx>
            <c:strRef>
              <c:f>'Section two (b)'!$B$77</c:f>
              <c:strCache>
                <c:ptCount val="1"/>
                <c:pt idx="0">
                  <c:v>SHET</c:v>
                </c:pt>
              </c:strCache>
            </c:strRef>
          </c:tx>
          <c:spPr>
            <a:solidFill>
              <a:schemeClr val="accent3"/>
            </a:solidFill>
            <a:ln>
              <a:noFill/>
            </a:ln>
            <a:effectLst/>
          </c:spPr>
          <c:invertIfNegative val="0"/>
          <c:cat>
            <c:strRef>
              <c:extLst>
                <c:ext xmlns:c15="http://schemas.microsoft.com/office/drawing/2012/chart" uri="{02D57815-91ED-43cb-92C2-25804820EDAC}">
                  <c15:fullRef>
                    <c15:sqref>'Section two (b)'!$C$74:$G$74</c15:sqref>
                  </c15:fullRef>
                </c:ext>
              </c:extLst>
              <c:f>'Section two (b)'!$D$74:$G$74</c:f>
              <c:strCache>
                <c:ptCount val="4"/>
                <c:pt idx="0">
                  <c:v>2021-22</c:v>
                </c:pt>
                <c:pt idx="1">
                  <c:v>2022-23</c:v>
                </c:pt>
                <c:pt idx="2">
                  <c:v>2023-24</c:v>
                </c:pt>
                <c:pt idx="3">
                  <c:v>2024-25</c:v>
                </c:pt>
              </c:strCache>
            </c:strRef>
          </c:cat>
          <c:val>
            <c:numRef>
              <c:extLst>
                <c:ext xmlns:c15="http://schemas.microsoft.com/office/drawing/2012/chart" uri="{02D57815-91ED-43cb-92C2-25804820EDAC}">
                  <c15:fullRef>
                    <c15:sqref>'Section two (b)'!$C$77:$G$77</c15:sqref>
                  </c15:fullRef>
                </c:ext>
              </c:extLst>
              <c:f>'Section two (b)'!$D$77:$G$77</c:f>
              <c:numCache>
                <c:formatCode>0</c:formatCode>
                <c:ptCount val="4"/>
                <c:pt idx="0">
                  <c:v>2047</c:v>
                </c:pt>
                <c:pt idx="1">
                  <c:v>4719.0600000000004</c:v>
                </c:pt>
                <c:pt idx="2">
                  <c:v>2575.0709999999999</c:v>
                </c:pt>
                <c:pt idx="3" formatCode="#,##0.00">
                  <c:v>1786.05</c:v>
                </c:pt>
              </c:numCache>
            </c:numRef>
          </c:val>
          <c:extLst>
            <c:ext xmlns:c16="http://schemas.microsoft.com/office/drawing/2014/chart" uri="{C3380CC4-5D6E-409C-BE32-E72D297353CC}">
              <c16:uniqueId val="{00000002-2368-4AFD-BCBE-2A3C418D24B8}"/>
            </c:ext>
          </c:extLst>
        </c:ser>
        <c:dLbls>
          <c:showLegendKey val="0"/>
          <c:showVal val="0"/>
          <c:showCatName val="0"/>
          <c:showSerName val="0"/>
          <c:showPercent val="0"/>
          <c:showBubbleSize val="0"/>
        </c:dLbls>
        <c:gapWidth val="219"/>
        <c:overlap val="-27"/>
        <c:axId val="1967450975"/>
        <c:axId val="1967453375"/>
        <c:extLst>
          <c:ext xmlns:c15="http://schemas.microsoft.com/office/drawing/2012/chart" uri="{02D57815-91ED-43cb-92C2-25804820EDAC}">
            <c15:filteredBarSeries>
              <c15:ser>
                <c:idx val="1"/>
                <c:order val="1"/>
                <c:tx>
                  <c:strRef>
                    <c:extLst>
                      <c:ext uri="{02D57815-91ED-43cb-92C2-25804820EDAC}">
                        <c15:formulaRef>
                          <c15:sqref>'Section two (b)'!$B$76</c15:sqref>
                        </c15:formulaRef>
                      </c:ext>
                    </c:extLst>
                    <c:strCache>
                      <c:ptCount val="1"/>
                      <c:pt idx="0">
                        <c:v>NGET</c:v>
                      </c:pt>
                    </c:strCache>
                  </c:strRef>
                </c:tx>
                <c:spPr>
                  <a:solidFill>
                    <a:schemeClr val="accent2"/>
                  </a:solidFill>
                  <a:ln>
                    <a:noFill/>
                  </a:ln>
                  <a:effectLst/>
                </c:spPr>
                <c:invertIfNegative val="0"/>
                <c:cat>
                  <c:strRef>
                    <c:extLst>
                      <c:ext uri="{02D57815-91ED-43cb-92C2-25804820EDAC}">
                        <c15:fullRef>
                          <c15:sqref>'Section two (b)'!$C$74:$G$74</c15:sqref>
                        </c15:fullRef>
                        <c15:formulaRef>
                          <c15:sqref>'Section two (b)'!$D$74:$G$74</c15:sqref>
                        </c15:formulaRef>
                      </c:ext>
                    </c:extLst>
                    <c:strCache>
                      <c:ptCount val="4"/>
                      <c:pt idx="0">
                        <c:v>2021-22</c:v>
                      </c:pt>
                      <c:pt idx="1">
                        <c:v>2022-23</c:v>
                      </c:pt>
                      <c:pt idx="2">
                        <c:v>2023-24</c:v>
                      </c:pt>
                      <c:pt idx="3">
                        <c:v>2024-25</c:v>
                      </c:pt>
                    </c:strCache>
                  </c:strRef>
                </c:cat>
                <c:val>
                  <c:numRef>
                    <c:extLst>
                      <c:ext uri="{02D57815-91ED-43cb-92C2-25804820EDAC}">
                        <c15:fullRef>
                          <c15:sqref>'Section two (b)'!$C$76:$G$76</c15:sqref>
                        </c15:fullRef>
                        <c15:formulaRef>
                          <c15:sqref>'Section two (b)'!$D$76:$G$76</c15:sqref>
                        </c15:formulaRef>
                      </c:ext>
                    </c:extLst>
                    <c:numCache>
                      <c:formatCode>0</c:formatCode>
                      <c:ptCount val="4"/>
                      <c:pt idx="0">
                        <c:v>237519.57879999999</c:v>
                      </c:pt>
                      <c:pt idx="1">
                        <c:v>231107.43799999999</c:v>
                      </c:pt>
                      <c:pt idx="2">
                        <c:v>242380.98179999998</c:v>
                      </c:pt>
                      <c:pt idx="3" formatCode="#,##0.00">
                        <c:v>198761.12099999998</c:v>
                      </c:pt>
                    </c:numCache>
                  </c:numRef>
                </c:val>
                <c:extLst>
                  <c:ext xmlns:c16="http://schemas.microsoft.com/office/drawing/2014/chart" uri="{C3380CC4-5D6E-409C-BE32-E72D297353CC}">
                    <c16:uniqueId val="{00000001-2368-4AFD-BCBE-2A3C418D24B8}"/>
                  </c:ext>
                </c:extLst>
              </c15:ser>
            </c15:filteredBarSeries>
          </c:ext>
        </c:extLst>
      </c:barChart>
      <c:catAx>
        <c:axId val="1967450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7453375"/>
        <c:crosses val="autoZero"/>
        <c:auto val="1"/>
        <c:lblAlgn val="ctr"/>
        <c:lblOffset val="100"/>
        <c:noMultiLvlLbl val="0"/>
      </c:catAx>
      <c:valAx>
        <c:axId val="19674533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IIG</a:t>
                </a:r>
                <a:r>
                  <a:rPr lang="en-US" baseline="0"/>
                  <a:t> emissions, </a:t>
                </a:r>
                <a:r>
                  <a:rPr lang="en-US"/>
                  <a:t>tCo2e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74509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73037615345"/>
          <c:y val="4.2635658914728682E-2"/>
          <c:w val="0.83394328214074109"/>
          <c:h val="0.77878532625282304"/>
        </c:manualLayout>
      </c:layout>
      <c:barChart>
        <c:barDir val="col"/>
        <c:grouping val="clustered"/>
        <c:varyColors val="0"/>
        <c:ser>
          <c:idx val="1"/>
          <c:order val="1"/>
          <c:tx>
            <c:strRef>
              <c:f>'Section two (b)'!$B$76</c:f>
              <c:strCache>
                <c:ptCount val="1"/>
                <c:pt idx="0">
                  <c:v>NGET</c:v>
                </c:pt>
              </c:strCache>
            </c:strRef>
          </c:tx>
          <c:spPr>
            <a:solidFill>
              <a:schemeClr val="accent2"/>
            </a:solidFill>
            <a:ln>
              <a:noFill/>
            </a:ln>
            <a:effectLst/>
          </c:spPr>
          <c:invertIfNegative val="0"/>
          <c:cat>
            <c:strRef>
              <c:extLst>
                <c:ext xmlns:c15="http://schemas.microsoft.com/office/drawing/2012/chart" uri="{02D57815-91ED-43cb-92C2-25804820EDAC}">
                  <c15:fullRef>
                    <c15:sqref>'Section two (b)'!$C$74:$G$74</c15:sqref>
                  </c15:fullRef>
                </c:ext>
              </c:extLst>
              <c:f>'Section two (b)'!$D$74:$G$74</c:f>
              <c:strCache>
                <c:ptCount val="4"/>
                <c:pt idx="0">
                  <c:v>2021-22</c:v>
                </c:pt>
                <c:pt idx="1">
                  <c:v>2022-23</c:v>
                </c:pt>
                <c:pt idx="2">
                  <c:v>2023-24</c:v>
                </c:pt>
                <c:pt idx="3">
                  <c:v>2024-25</c:v>
                </c:pt>
              </c:strCache>
            </c:strRef>
          </c:cat>
          <c:val>
            <c:numRef>
              <c:extLst>
                <c:ext xmlns:c15="http://schemas.microsoft.com/office/drawing/2012/chart" uri="{02D57815-91ED-43cb-92C2-25804820EDAC}">
                  <c15:fullRef>
                    <c15:sqref>'Section two (b)'!$C$76:$G$76</c15:sqref>
                  </c15:fullRef>
                </c:ext>
              </c:extLst>
              <c:f>'Section two (b)'!$D$76:$G$76</c:f>
              <c:numCache>
                <c:formatCode>0</c:formatCode>
                <c:ptCount val="4"/>
                <c:pt idx="0">
                  <c:v>237519.57879999999</c:v>
                </c:pt>
                <c:pt idx="1">
                  <c:v>231107.43799999999</c:v>
                </c:pt>
                <c:pt idx="2">
                  <c:v>242380.98179999998</c:v>
                </c:pt>
                <c:pt idx="3" formatCode="#,##0.00">
                  <c:v>198761.12099999998</c:v>
                </c:pt>
              </c:numCache>
            </c:numRef>
          </c:val>
          <c:extLst>
            <c:ext xmlns:c16="http://schemas.microsoft.com/office/drawing/2014/chart" uri="{C3380CC4-5D6E-409C-BE32-E72D297353CC}">
              <c16:uniqueId val="{00000001-D5EE-467F-8E5D-24E8BF540DF7}"/>
            </c:ext>
          </c:extLst>
        </c:ser>
        <c:dLbls>
          <c:showLegendKey val="0"/>
          <c:showVal val="0"/>
          <c:showCatName val="0"/>
          <c:showSerName val="0"/>
          <c:showPercent val="0"/>
          <c:showBubbleSize val="0"/>
        </c:dLbls>
        <c:gapWidth val="219"/>
        <c:overlap val="-27"/>
        <c:axId val="1967450975"/>
        <c:axId val="1967453375"/>
        <c:extLst>
          <c:ext xmlns:c15="http://schemas.microsoft.com/office/drawing/2012/chart" uri="{02D57815-91ED-43cb-92C2-25804820EDAC}">
            <c15:filteredBarSeries>
              <c15:ser>
                <c:idx val="0"/>
                <c:order val="0"/>
                <c:tx>
                  <c:strRef>
                    <c:extLst>
                      <c:ext uri="{02D57815-91ED-43cb-92C2-25804820EDAC}">
                        <c15:formulaRef>
                          <c15:sqref>'Section two (b)'!$B$75</c15:sqref>
                        </c15:formulaRef>
                      </c:ext>
                    </c:extLst>
                    <c:strCache>
                      <c:ptCount val="1"/>
                      <c:pt idx="0">
                        <c:v>SPT</c:v>
                      </c:pt>
                    </c:strCache>
                  </c:strRef>
                </c:tx>
                <c:spPr>
                  <a:solidFill>
                    <a:schemeClr val="accent1"/>
                  </a:solidFill>
                  <a:ln>
                    <a:noFill/>
                  </a:ln>
                  <a:effectLst/>
                </c:spPr>
                <c:invertIfNegative val="0"/>
                <c:cat>
                  <c:strRef>
                    <c:extLst>
                      <c:ext uri="{02D57815-91ED-43cb-92C2-25804820EDAC}">
                        <c15:fullRef>
                          <c15:sqref>'Section two (b)'!$C$74:$G$74</c15:sqref>
                        </c15:fullRef>
                        <c15:formulaRef>
                          <c15:sqref>'Section two (b)'!$D$74:$G$74</c15:sqref>
                        </c15:formulaRef>
                      </c:ext>
                    </c:extLst>
                    <c:strCache>
                      <c:ptCount val="4"/>
                      <c:pt idx="0">
                        <c:v>2021-22</c:v>
                      </c:pt>
                      <c:pt idx="1">
                        <c:v>2022-23</c:v>
                      </c:pt>
                      <c:pt idx="2">
                        <c:v>2023-24</c:v>
                      </c:pt>
                      <c:pt idx="3">
                        <c:v>2024-25</c:v>
                      </c:pt>
                    </c:strCache>
                  </c:strRef>
                </c:cat>
                <c:val>
                  <c:numRef>
                    <c:extLst>
                      <c:ext uri="{02D57815-91ED-43cb-92C2-25804820EDAC}">
                        <c15:fullRef>
                          <c15:sqref>'Section two (b)'!$C$75:$G$75</c15:sqref>
                        </c15:fullRef>
                        <c15:formulaRef>
                          <c15:sqref>'Section two (b)'!$D$75:$G$75</c15:sqref>
                        </c15:formulaRef>
                      </c:ext>
                    </c:extLst>
                    <c:numCache>
                      <c:formatCode>0</c:formatCode>
                      <c:ptCount val="4"/>
                      <c:pt idx="0">
                        <c:v>12611.335499999999</c:v>
                      </c:pt>
                      <c:pt idx="1">
                        <c:v>7071.3000000000011</c:v>
                      </c:pt>
                      <c:pt idx="2">
                        <c:v>11358.281700000003</c:v>
                      </c:pt>
                      <c:pt idx="3" formatCode="#,##0.00">
                        <c:v>12096.904500000002</c:v>
                      </c:pt>
                    </c:numCache>
                  </c:numRef>
                </c:val>
                <c:extLst>
                  <c:ext xmlns:c16="http://schemas.microsoft.com/office/drawing/2014/chart" uri="{C3380CC4-5D6E-409C-BE32-E72D297353CC}">
                    <c16:uniqueId val="{00000000-D5EE-467F-8E5D-24E8BF540DF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'Section two (b)'!$B$77</c15:sqref>
                        </c15:formulaRef>
                      </c:ext>
                    </c:extLst>
                    <c:strCache>
                      <c:ptCount val="1"/>
                      <c:pt idx="0">
                        <c:v>SHET</c:v>
                      </c:pt>
                    </c:strCache>
                  </c:strRef>
                </c:tx>
                <c:spPr>
                  <a:solidFill>
                    <a:schemeClr val="accent3"/>
                  </a:solidFill>
                  <a:ln>
                    <a:noFill/>
                  </a:ln>
                  <a:effectLst/>
                </c:spPr>
                <c:invertIfNegative val="0"/>
                <c:cat>
                  <c:strRef>
                    <c:extLst>
                      <c:ext xmlns:c15="http://schemas.microsoft.com/office/drawing/2012/chart" uri="{02D57815-91ED-43cb-92C2-25804820EDAC}">
                        <c15:fullRef>
                          <c15:sqref>'Section two (b)'!$C$74:$G$74</c15:sqref>
                        </c15:fullRef>
                        <c15:formulaRef>
                          <c15:sqref>'Section two (b)'!$D$74:$G$74</c15:sqref>
                        </c15:formulaRef>
                      </c:ext>
                    </c:extLst>
                    <c:strCache>
                      <c:ptCount val="4"/>
                      <c:pt idx="0">
                        <c:v>2021-22</c:v>
                      </c:pt>
                      <c:pt idx="1">
                        <c:v>2022-23</c:v>
                      </c:pt>
                      <c:pt idx="2">
                        <c:v>2023-24</c:v>
                      </c:pt>
                      <c:pt idx="3">
                        <c:v>2024-25</c:v>
                      </c:pt>
                    </c:strCache>
                  </c:strRef>
                </c:cat>
                <c:val>
                  <c:numRef>
                    <c:extLst>
                      <c:ext xmlns:c15="http://schemas.microsoft.com/office/drawing/2012/chart" uri="{02D57815-91ED-43cb-92C2-25804820EDAC}">
                        <c15:fullRef>
                          <c15:sqref>'Section two (b)'!$C$77:$G$77</c15:sqref>
                        </c15:fullRef>
                        <c15:formulaRef>
                          <c15:sqref>'Section two (b)'!$D$77:$G$77</c15:sqref>
                        </c15:formulaRef>
                      </c:ext>
                    </c:extLst>
                    <c:numCache>
                      <c:formatCode>0</c:formatCode>
                      <c:ptCount val="4"/>
                      <c:pt idx="0">
                        <c:v>2047</c:v>
                      </c:pt>
                      <c:pt idx="1">
                        <c:v>4719.0600000000004</c:v>
                      </c:pt>
                      <c:pt idx="2">
                        <c:v>2575.0709999999999</c:v>
                      </c:pt>
                      <c:pt idx="3" formatCode="#,##0.00">
                        <c:v>1786.05</c:v>
                      </c:pt>
                    </c:numCache>
                  </c:numRef>
                </c:val>
                <c:extLst xmlns:c15="http://schemas.microsoft.com/office/drawing/2012/chart">
                  <c:ext xmlns:c16="http://schemas.microsoft.com/office/drawing/2014/chart" uri="{C3380CC4-5D6E-409C-BE32-E72D297353CC}">
                    <c16:uniqueId val="{00000002-D5EE-467F-8E5D-24E8BF540DF7}"/>
                  </c:ext>
                </c:extLst>
              </c15:ser>
            </c15:filteredBarSeries>
          </c:ext>
        </c:extLst>
      </c:barChart>
      <c:catAx>
        <c:axId val="1967450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7453375"/>
        <c:crosses val="autoZero"/>
        <c:auto val="1"/>
        <c:lblAlgn val="ctr"/>
        <c:lblOffset val="100"/>
        <c:noMultiLvlLbl val="0"/>
      </c:catAx>
      <c:valAx>
        <c:axId val="19674533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IIG emissions, tCo2e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74509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NGET only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barChart>
        <c:barDir val="col"/>
        <c:grouping val="clustered"/>
        <c:varyColors val="0"/>
        <c:ser>
          <c:idx val="1"/>
          <c:order val="1"/>
          <c:tx>
            <c:strRef>
              <c:f>'Section two (b)'!$M$14</c:f>
              <c:strCache>
                <c:ptCount val="1"/>
                <c:pt idx="0">
                  <c:v>NGET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'Section two (b)'!$N$12:$Q$12</c:f>
              <c:strCache>
                <c:ptCount val="4"/>
                <c:pt idx="0">
                  <c:v>2021-22</c:v>
                </c:pt>
                <c:pt idx="1">
                  <c:v>2022-23</c:v>
                </c:pt>
                <c:pt idx="2">
                  <c:v>2023-24</c:v>
                </c:pt>
                <c:pt idx="3">
                  <c:v>2024-25</c:v>
                </c:pt>
              </c:strCache>
            </c:strRef>
          </c:cat>
          <c:val>
            <c:numRef>
              <c:f>'Section two (b)'!$N$14:$Q$14</c:f>
              <c:numCache>
                <c:formatCode>0.0</c:formatCode>
                <c:ptCount val="4"/>
                <c:pt idx="0">
                  <c:v>26.7</c:v>
                </c:pt>
                <c:pt idx="1">
                  <c:v>5.2</c:v>
                </c:pt>
                <c:pt idx="2">
                  <c:v>0</c:v>
                </c:pt>
                <c:pt idx="3" formatCode="General">
                  <c:v>359.2</c:v>
                </c:pt>
              </c:numCache>
            </c:numRef>
          </c:val>
          <c:extLst>
            <c:ext xmlns:c16="http://schemas.microsoft.com/office/drawing/2014/chart" uri="{C3380CC4-5D6E-409C-BE32-E72D297353CC}">
              <c16:uniqueId val="{00000001-4E8D-4295-A2C0-F83F70EDDDC3}"/>
            </c:ext>
          </c:extLst>
        </c:ser>
        <c:dLbls>
          <c:dLblPos val="outEnd"/>
          <c:showLegendKey val="0"/>
          <c:showVal val="1"/>
          <c:showCatName val="0"/>
          <c:showSerName val="0"/>
          <c:showPercent val="0"/>
          <c:showBubbleSize val="0"/>
        </c:dLbls>
        <c:gapWidth val="219"/>
        <c:overlap val="-27"/>
        <c:axId val="2012077696"/>
        <c:axId val="2012068576"/>
        <c:extLst>
          <c:ext xmlns:c15="http://schemas.microsoft.com/office/drawing/2012/chart" uri="{02D57815-91ED-43cb-92C2-25804820EDAC}">
            <c15:filteredBarSeries>
              <c15:ser>
                <c:idx val="0"/>
                <c:order val="0"/>
                <c:tx>
                  <c:strRef>
                    <c:extLst>
                      <c:ext uri="{02D57815-91ED-43cb-92C2-25804820EDAC}">
                        <c15:formulaRef>
                          <c15:sqref>'Section two (b)'!$M$13</c15:sqref>
                        </c15:formulaRef>
                      </c:ext>
                    </c:extLst>
                    <c:strCache>
                      <c:ptCount val="1"/>
                      <c:pt idx="0">
                        <c:v>SPT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'Section two (b)'!$N$12:$Q$12</c15:sqref>
                        </c15:formulaRef>
                      </c:ext>
                    </c:extLst>
                    <c:strCache>
                      <c:ptCount val="4"/>
                      <c:pt idx="0">
                        <c:v>2021-22</c:v>
                      </c:pt>
                      <c:pt idx="1">
                        <c:v>2022-23</c:v>
                      </c:pt>
                      <c:pt idx="2">
                        <c:v>2023-24</c:v>
                      </c:pt>
                      <c:pt idx="3">
                        <c:v>2024-25</c:v>
                      </c:pt>
                    </c:strCache>
                  </c:strRef>
                </c:cat>
                <c:val>
                  <c:numRef>
                    <c:extLst>
                      <c:ext uri="{02D57815-91ED-43cb-92C2-25804820EDAC}">
                        <c15:formulaRef>
                          <c15:sqref>'Section two (b)'!$N$13:$Q$13</c15:sqref>
                        </c15:formulaRef>
                      </c:ext>
                    </c:extLst>
                    <c:numCache>
                      <c:formatCode>0.0</c:formatCode>
                      <c:ptCount val="4"/>
                      <c:pt idx="0">
                        <c:v>0.14000000000000001</c:v>
                      </c:pt>
                      <c:pt idx="1">
                        <c:v>0</c:v>
                      </c:pt>
                      <c:pt idx="2">
                        <c:v>91.77</c:v>
                      </c:pt>
                      <c:pt idx="3">
                        <c:v>27.92</c:v>
                      </c:pt>
                    </c:numCache>
                  </c:numRef>
                </c:val>
                <c:extLst>
                  <c:ext xmlns:c16="http://schemas.microsoft.com/office/drawing/2014/chart" uri="{C3380CC4-5D6E-409C-BE32-E72D297353CC}">
                    <c16:uniqueId val="{00000000-4E8D-4295-A2C0-F83F70EDDD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'Section two (b)'!$M$15</c15:sqref>
                        </c15:formulaRef>
                      </c:ext>
                    </c:extLst>
                    <c:strCache>
                      <c:ptCount val="1"/>
                      <c:pt idx="0">
                        <c:v>SHET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'Section two (b)'!$N$12:$Q$12</c15:sqref>
                        </c15:formulaRef>
                      </c:ext>
                    </c:extLst>
                    <c:strCache>
                      <c:ptCount val="4"/>
                      <c:pt idx="0">
                        <c:v>2021-22</c:v>
                      </c:pt>
                      <c:pt idx="1">
                        <c:v>2022-23</c:v>
                      </c:pt>
                      <c:pt idx="2">
                        <c:v>2023-24</c:v>
                      </c:pt>
                      <c:pt idx="3">
                        <c:v>2024-25</c:v>
                      </c:pt>
                    </c:strCache>
                  </c:strRef>
                </c:cat>
                <c:val>
                  <c:numRef>
                    <c:extLst xmlns:c15="http://schemas.microsoft.com/office/drawing/2012/chart">
                      <c:ext xmlns:c15="http://schemas.microsoft.com/office/drawing/2012/chart" uri="{02D57815-91ED-43cb-92C2-25804820EDAC}">
                        <c15:formulaRef>
                          <c15:sqref>'Section two (b)'!$N$15:$Q$15</c15:sqref>
                        </c15:formulaRef>
                      </c:ext>
                    </c:extLst>
                    <c:numCache>
                      <c:formatCode>0.0</c:formatCode>
                      <c:ptCount val="4"/>
                      <c:pt idx="0">
                        <c:v>0</c:v>
                      </c:pt>
                      <c:pt idx="1">
                        <c:v>0</c:v>
                      </c:pt>
                      <c:pt idx="2">
                        <c:v>5.3</c:v>
                      </c:pt>
                      <c:pt idx="3" formatCode="General">
                        <c:v>4.7300000000000004</c:v>
                      </c:pt>
                    </c:numCache>
                  </c:numRef>
                </c:val>
                <c:extLst xmlns:c15="http://schemas.microsoft.com/office/drawing/2012/chart">
                  <c:ext xmlns:c16="http://schemas.microsoft.com/office/drawing/2014/chart" uri="{C3380CC4-5D6E-409C-BE32-E72D297353CC}">
                    <c16:uniqueId val="{00000002-4E8D-4295-A2C0-F83F70EDDDC3}"/>
                  </c:ext>
                </c:extLst>
              </c15:ser>
            </c15:filteredBarSeries>
          </c:ext>
        </c:extLst>
      </c:barChart>
      <c:catAx>
        <c:axId val="20120776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Regulatory</a:t>
                </a:r>
                <a:r>
                  <a:rPr lang="en-GB" baseline="0"/>
                  <a:t> Years</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GB"/>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2068576"/>
        <c:crosses val="autoZero"/>
        <c:auto val="1"/>
        <c:lblAlgn val="ctr"/>
        <c:lblOffset val="100"/>
        <c:noMultiLvlLbl val="0"/>
      </c:catAx>
      <c:valAx>
        <c:axId val="2012068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Annual</a:t>
                </a:r>
                <a:r>
                  <a:rPr lang="en-GB" baseline="0"/>
                  <a:t> MWh Lost</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GB"/>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2077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08161667021483"/>
          <c:y val="7.7949274570541294E-2"/>
          <c:w val="0.7969716066248822"/>
          <c:h val="0.63982590305708176"/>
        </c:manualLayout>
      </c:layout>
      <c:barChart>
        <c:barDir val="col"/>
        <c:grouping val="clustered"/>
        <c:varyColors val="0"/>
        <c:ser>
          <c:idx val="1"/>
          <c:order val="1"/>
          <c:tx>
            <c:strRef>
              <c:f>'Section two (b)'!$AF$20</c:f>
              <c:strCache>
                <c:ptCount val="1"/>
                <c:pt idx="0">
                  <c:v>Actual Energy Lost (MWh)</c:v>
                </c:pt>
              </c:strCache>
            </c:strRef>
          </c:tx>
          <c:spPr>
            <a:solidFill>
              <a:schemeClr val="accent2"/>
            </a:solidFill>
            <a:ln>
              <a:noFill/>
            </a:ln>
            <a:effectLst/>
          </c:spPr>
          <c:invertIfNegative val="0"/>
          <c:cat>
            <c:strRef>
              <c:f>'Section two (b)'!$AG$18:$AJ$18</c:f>
              <c:strCache>
                <c:ptCount val="4"/>
                <c:pt idx="0">
                  <c:v>2021-22</c:v>
                </c:pt>
                <c:pt idx="1">
                  <c:v>2022-23</c:v>
                </c:pt>
                <c:pt idx="2">
                  <c:v>2023-24</c:v>
                </c:pt>
                <c:pt idx="3">
                  <c:v>2024-25</c:v>
                </c:pt>
              </c:strCache>
            </c:strRef>
          </c:cat>
          <c:val>
            <c:numRef>
              <c:f>'Section two (b)'!$AG$20:$AJ$20</c:f>
              <c:numCache>
                <c:formatCode>_(* #,##0_);_(* \(#,##0\);_(* "-"??_);_(@_)</c:formatCode>
                <c:ptCount val="4"/>
                <c:pt idx="0">
                  <c:v>26.7</c:v>
                </c:pt>
                <c:pt idx="1">
                  <c:v>5.2</c:v>
                </c:pt>
                <c:pt idx="2" formatCode="0.00">
                  <c:v>0</c:v>
                </c:pt>
                <c:pt idx="3">
                  <c:v>359.2</c:v>
                </c:pt>
              </c:numCache>
            </c:numRef>
          </c:val>
          <c:extLst>
            <c:ext xmlns:c16="http://schemas.microsoft.com/office/drawing/2014/chart" uri="{C3380CC4-5D6E-409C-BE32-E72D297353CC}">
              <c16:uniqueId val="{00000001-8955-49BB-9AA0-5359223BA8AE}"/>
            </c:ext>
          </c:extLst>
        </c:ser>
        <c:dLbls>
          <c:showLegendKey val="0"/>
          <c:showVal val="0"/>
          <c:showCatName val="0"/>
          <c:showSerName val="0"/>
          <c:showPercent val="0"/>
          <c:showBubbleSize val="0"/>
        </c:dLbls>
        <c:gapWidth val="219"/>
        <c:axId val="1920431968"/>
        <c:axId val="1920441568"/>
      </c:barChart>
      <c:lineChart>
        <c:grouping val="standard"/>
        <c:varyColors val="0"/>
        <c:ser>
          <c:idx val="0"/>
          <c:order val="0"/>
          <c:tx>
            <c:strRef>
              <c:f>'Section two (b)'!$AF$19</c:f>
              <c:strCache>
                <c:ptCount val="1"/>
                <c:pt idx="0">
                  <c:v>RIIO-ET2  Annual Target (MWh)</c:v>
                </c:pt>
              </c:strCache>
            </c:strRef>
          </c:tx>
          <c:spPr>
            <a:ln w="28575" cap="rnd">
              <a:solidFill>
                <a:schemeClr val="tx1"/>
              </a:solidFill>
              <a:prstDash val="dash"/>
              <a:round/>
            </a:ln>
            <a:effectLst/>
          </c:spPr>
          <c:marker>
            <c:symbol val="none"/>
          </c:marker>
          <c:cat>
            <c:strRef>
              <c:f>'Section two (b)'!$AG$18:$AJ$18</c:f>
              <c:strCache>
                <c:ptCount val="4"/>
                <c:pt idx="0">
                  <c:v>2021-22</c:v>
                </c:pt>
                <c:pt idx="1">
                  <c:v>2022-23</c:v>
                </c:pt>
                <c:pt idx="2">
                  <c:v>2023-24</c:v>
                </c:pt>
                <c:pt idx="3">
                  <c:v>2024-25</c:v>
                </c:pt>
              </c:strCache>
            </c:strRef>
          </c:cat>
          <c:val>
            <c:numRef>
              <c:f>'Section two (b)'!$AG$19:$AJ$19</c:f>
              <c:numCache>
                <c:formatCode>#,##0;[Red]\-#,##0;0</c:formatCode>
                <c:ptCount val="4"/>
                <c:pt idx="0">
                  <c:v>147</c:v>
                </c:pt>
                <c:pt idx="1">
                  <c:v>147</c:v>
                </c:pt>
                <c:pt idx="2">
                  <c:v>147</c:v>
                </c:pt>
                <c:pt idx="3">
                  <c:v>147</c:v>
                </c:pt>
              </c:numCache>
            </c:numRef>
          </c:val>
          <c:smooth val="0"/>
          <c:extLst>
            <c:ext xmlns:c16="http://schemas.microsoft.com/office/drawing/2014/chart" uri="{C3380CC4-5D6E-409C-BE32-E72D297353CC}">
              <c16:uniqueId val="{00000000-8955-49BB-9AA0-5359223BA8AE}"/>
            </c:ext>
          </c:extLst>
        </c:ser>
        <c:dLbls>
          <c:showLegendKey val="0"/>
          <c:showVal val="0"/>
          <c:showCatName val="0"/>
          <c:showSerName val="0"/>
          <c:showPercent val="0"/>
          <c:showBubbleSize val="0"/>
        </c:dLbls>
        <c:marker val="1"/>
        <c:smooth val="0"/>
        <c:axId val="1920431968"/>
        <c:axId val="1920441568"/>
      </c:lineChart>
      <c:catAx>
        <c:axId val="192043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0441568"/>
        <c:crossesAt val="0"/>
        <c:auto val="1"/>
        <c:lblAlgn val="ctr"/>
        <c:lblOffset val="100"/>
        <c:noMultiLvlLbl val="0"/>
      </c:catAx>
      <c:valAx>
        <c:axId val="1920441568"/>
        <c:scaling>
          <c:orientation val="minMax"/>
          <c:max val="500.01"/>
          <c:min val="1.0000000000000002E-3"/>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Annual MWh Lost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0431968"/>
        <c:crosses val="autoZero"/>
        <c:crossBetween val="between"/>
        <c:majorUnit val="100"/>
      </c:valAx>
      <c:spPr>
        <a:noFill/>
        <a:ln>
          <a:noFill/>
        </a:ln>
        <a:effectLst/>
      </c:spPr>
    </c:plotArea>
    <c:legend>
      <c:legendPos val="b"/>
      <c:layout>
        <c:manualLayout>
          <c:xMode val="edge"/>
          <c:yMode val="edge"/>
          <c:x val="0.19374235234364287"/>
          <c:y val="0.79916010498687651"/>
          <c:w val="0.57418539255597922"/>
          <c:h val="0.18165524273494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All</a:t>
            </a:r>
            <a:r>
              <a:rPr lang="en-GB" baseline="0"/>
              <a:t> TO cumulative annual t</a:t>
            </a:r>
            <a:r>
              <a:rPr lang="en-GB"/>
              <a:t>otal (excl EE)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'Section two (b)'!$C$81</c:f>
              <c:strCache>
                <c:ptCount val="1"/>
                <c:pt idx="0">
                  <c:v>Cumulative annual total (All TOs)</c:v>
                </c:pt>
              </c:strCache>
            </c:strRef>
          </c:tx>
          <c:spPr>
            <a:solidFill>
              <a:schemeClr val="accent1"/>
            </a:solidFill>
            <a:ln>
              <a:noFill/>
            </a:ln>
            <a:effectLst/>
          </c:spPr>
          <c:invertIfNegative val="0"/>
          <c:cat>
            <c:strRef>
              <c:f>'Section two (b)'!$D$80:$G$80</c:f>
              <c:strCache>
                <c:ptCount val="4"/>
                <c:pt idx="0">
                  <c:v>2021-22</c:v>
                </c:pt>
                <c:pt idx="1">
                  <c:v>2022-23</c:v>
                </c:pt>
                <c:pt idx="2">
                  <c:v>2023-24</c:v>
                </c:pt>
                <c:pt idx="3">
                  <c:v>2024-25</c:v>
                </c:pt>
              </c:strCache>
            </c:strRef>
          </c:cat>
          <c:val>
            <c:numRef>
              <c:f>'Section two (b)'!$D$81:$G$81</c:f>
              <c:numCache>
                <c:formatCode>0</c:formatCode>
                <c:ptCount val="4"/>
                <c:pt idx="0">
                  <c:v>252177.91429999997</c:v>
                </c:pt>
                <c:pt idx="1">
                  <c:v>242897.79799999998</c:v>
                </c:pt>
                <c:pt idx="2">
                  <c:v>256314.33449999997</c:v>
                </c:pt>
                <c:pt idx="3">
                  <c:v>212644.07549999998</c:v>
                </c:pt>
              </c:numCache>
            </c:numRef>
          </c:val>
          <c:extLst>
            <c:ext xmlns:c16="http://schemas.microsoft.com/office/drawing/2014/chart" uri="{C3380CC4-5D6E-409C-BE32-E72D297353CC}">
              <c16:uniqueId val="{00000000-03CF-44EE-A218-CE610D0B7761}"/>
            </c:ext>
          </c:extLst>
        </c:ser>
        <c:dLbls>
          <c:showLegendKey val="0"/>
          <c:showVal val="0"/>
          <c:showCatName val="0"/>
          <c:showSerName val="0"/>
          <c:showPercent val="0"/>
          <c:showBubbleSize val="0"/>
        </c:dLbls>
        <c:gapWidth val="219"/>
        <c:overlap val="-27"/>
        <c:axId val="1707597055"/>
        <c:axId val="1707601375"/>
      </c:barChart>
      <c:catAx>
        <c:axId val="170759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601375"/>
        <c:crosses val="autoZero"/>
        <c:auto val="1"/>
        <c:lblAlgn val="ctr"/>
        <c:lblOffset val="100"/>
        <c:noMultiLvlLbl val="0"/>
      </c:catAx>
      <c:valAx>
        <c:axId val="17076013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5970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22512502211925E-2"/>
          <c:y val="6.0575561478209819E-2"/>
          <c:w val="0.78927246113004501"/>
          <c:h val="0.66996334848740247"/>
        </c:manualLayout>
      </c:layout>
      <c:lineChart>
        <c:grouping val="standard"/>
        <c:varyColors val="0"/>
        <c:ser>
          <c:idx val="0"/>
          <c:order val="0"/>
          <c:tx>
            <c:strRef>
              <c:f>Section_four_NGET_1!$F$215</c:f>
              <c:strCache>
                <c:ptCount val="1"/>
                <c:pt idx="0">
                  <c:v>Expenditure (actual and forecast)</c:v>
                </c:pt>
              </c:strCache>
            </c:strRef>
          </c:tx>
          <c:spPr>
            <a:ln w="28575" cap="rnd">
              <a:solidFill>
                <a:srgbClr val="12436D"/>
              </a:solidFill>
              <a:round/>
            </a:ln>
            <a:effectLst/>
          </c:spPr>
          <c:marker>
            <c:symbol val="square"/>
            <c:size val="5"/>
            <c:spPr>
              <a:solidFill>
                <a:srgbClr val="12436D"/>
              </a:solidFill>
              <a:ln w="9525">
                <a:solidFill>
                  <a:srgbClr val="12436D"/>
                </a:solidFill>
              </a:ln>
              <a:effectLst/>
            </c:spPr>
          </c:marker>
          <c:cat>
            <c:strRef>
              <c:f>Section_four_NGET_1!$G$214:$K$214</c:f>
              <c:strCache>
                <c:ptCount val="5"/>
                <c:pt idx="0">
                  <c:v>2021/2022</c:v>
                </c:pt>
                <c:pt idx="1">
                  <c:v>2022/2023</c:v>
                </c:pt>
                <c:pt idx="2">
                  <c:v>2023/2024</c:v>
                </c:pt>
                <c:pt idx="3">
                  <c:v>2024/2025</c:v>
                </c:pt>
                <c:pt idx="4">
                  <c:v>2025/2026</c:v>
                </c:pt>
              </c:strCache>
            </c:strRef>
          </c:cat>
          <c:val>
            <c:numRef>
              <c:f>Section_four_NGET_1!$G$215:$K$215</c:f>
              <c:numCache>
                <c:formatCode>0</c:formatCode>
                <c:ptCount val="5"/>
                <c:pt idx="0">
                  <c:v>312.58797043729641</c:v>
                </c:pt>
                <c:pt idx="1">
                  <c:v>303.33485431184482</c:v>
                </c:pt>
                <c:pt idx="2">
                  <c:v>406.44076592667193</c:v>
                </c:pt>
                <c:pt idx="3">
                  <c:v>620.06435443428518</c:v>
                </c:pt>
                <c:pt idx="4">
                  <c:v>663.15604278971284</c:v>
                </c:pt>
              </c:numCache>
            </c:numRef>
          </c:val>
          <c:smooth val="0"/>
          <c:extLst>
            <c:ext xmlns:c16="http://schemas.microsoft.com/office/drawing/2014/chart" uri="{C3380CC4-5D6E-409C-BE32-E72D297353CC}">
              <c16:uniqueId val="{00000000-1553-4044-BF5D-66E108444B4F}"/>
            </c:ext>
          </c:extLst>
        </c:ser>
        <c:ser>
          <c:idx val="1"/>
          <c:order val="1"/>
          <c:tx>
            <c:strRef>
              <c:f>Section_four_NGET_1!$F$216</c:f>
              <c:strCache>
                <c:ptCount val="1"/>
                <c:pt idx="0">
                  <c:v>Adjusted allowance</c:v>
                </c:pt>
              </c:strCache>
            </c:strRef>
          </c:tx>
          <c:spPr>
            <a:ln w="28575" cap="rnd">
              <a:solidFill>
                <a:srgbClr val="28A197"/>
              </a:solidFill>
              <a:prstDash val="dash"/>
              <a:round/>
            </a:ln>
            <a:effectLst/>
          </c:spPr>
          <c:marker>
            <c:symbol val="none"/>
          </c:marker>
          <c:cat>
            <c:strRef>
              <c:f>Section_four_NGET_1!$G$214:$K$214</c:f>
              <c:strCache>
                <c:ptCount val="5"/>
                <c:pt idx="0">
                  <c:v>2021/2022</c:v>
                </c:pt>
                <c:pt idx="1">
                  <c:v>2022/2023</c:v>
                </c:pt>
                <c:pt idx="2">
                  <c:v>2023/2024</c:v>
                </c:pt>
                <c:pt idx="3">
                  <c:v>2024/2025</c:v>
                </c:pt>
                <c:pt idx="4">
                  <c:v>2025/2026</c:v>
                </c:pt>
              </c:strCache>
            </c:strRef>
          </c:cat>
          <c:val>
            <c:numRef>
              <c:f>Section_four_NGET_1!$G$216:$K$216</c:f>
              <c:numCache>
                <c:formatCode>0</c:formatCode>
                <c:ptCount val="5"/>
                <c:pt idx="0">
                  <c:v>489.4877306004563</c:v>
                </c:pt>
                <c:pt idx="1">
                  <c:v>546.5239671912426</c:v>
                </c:pt>
                <c:pt idx="2">
                  <c:v>559.90397164626597</c:v>
                </c:pt>
                <c:pt idx="3">
                  <c:v>730.97890817559528</c:v>
                </c:pt>
                <c:pt idx="4">
                  <c:v>603.4251307468345</c:v>
                </c:pt>
              </c:numCache>
            </c:numRef>
          </c:val>
          <c:smooth val="0"/>
          <c:extLst>
            <c:ext xmlns:c16="http://schemas.microsoft.com/office/drawing/2014/chart" uri="{C3380CC4-5D6E-409C-BE32-E72D297353CC}">
              <c16:uniqueId val="{00000001-1553-4044-BF5D-66E108444B4F}"/>
            </c:ext>
          </c:extLst>
        </c:ser>
        <c:dLbls>
          <c:showLegendKey val="0"/>
          <c:showVal val="0"/>
          <c:showCatName val="0"/>
          <c:showSerName val="0"/>
          <c:showPercent val="0"/>
          <c:showBubbleSize val="0"/>
        </c:dLbls>
        <c:marker val="1"/>
        <c:smooth val="0"/>
        <c:axId val="387441439"/>
        <c:axId val="387450079"/>
      </c:lineChart>
      <c:catAx>
        <c:axId val="38744143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87450079"/>
        <c:crosses val="autoZero"/>
        <c:auto val="1"/>
        <c:lblAlgn val="r"/>
        <c:lblOffset val="100"/>
        <c:noMultiLvlLbl val="0"/>
      </c:catAx>
      <c:valAx>
        <c:axId val="3874500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8744143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69417607964596E-2"/>
          <c:y val="5.9095987883693947E-2"/>
          <c:w val="0.79075642278612956"/>
          <c:h val="0.64320422122498044"/>
        </c:manualLayout>
      </c:layout>
      <c:lineChart>
        <c:grouping val="standard"/>
        <c:varyColors val="0"/>
        <c:ser>
          <c:idx val="0"/>
          <c:order val="0"/>
          <c:tx>
            <c:strRef>
              <c:f>Section_four_NGET_1!$F$318</c:f>
              <c:strCache>
                <c:ptCount val="1"/>
                <c:pt idx="0">
                  <c:v>Expenditure (all cost categories) </c:v>
                </c:pt>
              </c:strCache>
            </c:strRef>
          </c:tx>
          <c:spPr>
            <a:ln w="28575" cap="rnd">
              <a:solidFill>
                <a:srgbClr val="12436D"/>
              </a:solidFill>
              <a:round/>
            </a:ln>
            <a:effectLst/>
          </c:spPr>
          <c:marker>
            <c:symbol val="square"/>
            <c:size val="5"/>
            <c:spPr>
              <a:solidFill>
                <a:srgbClr val="12436D"/>
              </a:solidFill>
              <a:ln w="9525">
                <a:solidFill>
                  <a:srgbClr val="12436D"/>
                </a:solidFill>
              </a:ln>
              <a:effectLst/>
            </c:spPr>
          </c:marker>
          <c:cat>
            <c:strRef>
              <c:f>Section_four_NGET_1!$G$317:$K$317</c:f>
              <c:strCache>
                <c:ptCount val="5"/>
                <c:pt idx="0">
                  <c:v>2021/2022</c:v>
                </c:pt>
                <c:pt idx="1">
                  <c:v>2022/2023</c:v>
                </c:pt>
                <c:pt idx="2">
                  <c:v>2023/2024</c:v>
                </c:pt>
                <c:pt idx="3">
                  <c:v>2024/2025</c:v>
                </c:pt>
                <c:pt idx="4">
                  <c:v>2025/2026</c:v>
                </c:pt>
              </c:strCache>
            </c:strRef>
          </c:cat>
          <c:val>
            <c:numRef>
              <c:f>Section_four_NGET_1!$G$318:$K$318</c:f>
              <c:numCache>
                <c:formatCode>0</c:formatCode>
                <c:ptCount val="5"/>
                <c:pt idx="0">
                  <c:v>357.7</c:v>
                </c:pt>
                <c:pt idx="1">
                  <c:v>384.26681770499999</c:v>
                </c:pt>
                <c:pt idx="2">
                  <c:v>326.1442447</c:v>
                </c:pt>
                <c:pt idx="3">
                  <c:v>321.13307146350002</c:v>
                </c:pt>
                <c:pt idx="4">
                  <c:v>315</c:v>
                </c:pt>
              </c:numCache>
            </c:numRef>
          </c:val>
          <c:smooth val="0"/>
          <c:extLst>
            <c:ext xmlns:c16="http://schemas.microsoft.com/office/drawing/2014/chart" uri="{C3380CC4-5D6E-409C-BE32-E72D297353CC}">
              <c16:uniqueId val="{00000000-677B-4D30-B747-2F9721C715B4}"/>
            </c:ext>
          </c:extLst>
        </c:ser>
        <c:ser>
          <c:idx val="1"/>
          <c:order val="1"/>
          <c:tx>
            <c:strRef>
              <c:f>Section_four_NGET_1!$F$319</c:f>
              <c:strCache>
                <c:ptCount val="1"/>
                <c:pt idx="0">
                  <c:v>Allowance (including NGET end-of period adjustments)</c:v>
                </c:pt>
              </c:strCache>
            </c:strRef>
          </c:tx>
          <c:spPr>
            <a:ln w="28575" cap="rnd">
              <a:solidFill>
                <a:srgbClr val="28A197"/>
              </a:solidFill>
              <a:prstDash val="dash"/>
              <a:round/>
            </a:ln>
            <a:effectLst/>
          </c:spPr>
          <c:marker>
            <c:symbol val="none"/>
          </c:marker>
          <c:cat>
            <c:strRef>
              <c:f>Section_four_NGET_1!$G$317:$K$317</c:f>
              <c:strCache>
                <c:ptCount val="5"/>
                <c:pt idx="0">
                  <c:v>2021/2022</c:v>
                </c:pt>
                <c:pt idx="1">
                  <c:v>2022/2023</c:v>
                </c:pt>
                <c:pt idx="2">
                  <c:v>2023/2024</c:v>
                </c:pt>
                <c:pt idx="3">
                  <c:v>2024/2025</c:v>
                </c:pt>
                <c:pt idx="4">
                  <c:v>2025/2026</c:v>
                </c:pt>
              </c:strCache>
            </c:strRef>
          </c:cat>
          <c:val>
            <c:numRef>
              <c:f>Section_four_NGET_1!$G$319:$K$319</c:f>
              <c:numCache>
                <c:formatCode>0</c:formatCode>
                <c:ptCount val="5"/>
                <c:pt idx="0">
                  <c:v>356.95400127729238</c:v>
                </c:pt>
                <c:pt idx="1">
                  <c:v>381.81467028081477</c:v>
                </c:pt>
                <c:pt idx="2">
                  <c:v>356.28764256453587</c:v>
                </c:pt>
                <c:pt idx="3">
                  <c:v>266.65950500527788</c:v>
                </c:pt>
                <c:pt idx="4">
                  <c:v>230.07587359525522</c:v>
                </c:pt>
              </c:numCache>
            </c:numRef>
          </c:val>
          <c:smooth val="0"/>
          <c:extLst>
            <c:ext xmlns:c16="http://schemas.microsoft.com/office/drawing/2014/chart" uri="{C3380CC4-5D6E-409C-BE32-E72D297353CC}">
              <c16:uniqueId val="{00000001-677B-4D30-B747-2F9721C715B4}"/>
            </c:ext>
          </c:extLst>
        </c:ser>
        <c:dLbls>
          <c:showLegendKey val="0"/>
          <c:showVal val="0"/>
          <c:showCatName val="0"/>
          <c:showSerName val="0"/>
          <c:showPercent val="0"/>
          <c:showBubbleSize val="0"/>
        </c:dLbls>
        <c:marker val="1"/>
        <c:smooth val="0"/>
        <c:axId val="186169263"/>
        <c:axId val="186156783"/>
      </c:lineChart>
      <c:catAx>
        <c:axId val="1861692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186156783"/>
        <c:crosses val="autoZero"/>
        <c:auto val="1"/>
        <c:lblAlgn val="r"/>
        <c:lblOffset val="100"/>
        <c:noMultiLvlLbl val="0"/>
      </c:catAx>
      <c:valAx>
        <c:axId val="1861567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1861692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40674603174599E-2"/>
          <c:y val="5.9039682539682538E-2"/>
          <c:w val="0.78396071428571423"/>
          <c:h val="0.67833134920634919"/>
        </c:manualLayout>
      </c:layout>
      <c:lineChart>
        <c:grouping val="standard"/>
        <c:varyColors val="0"/>
        <c:ser>
          <c:idx val="0"/>
          <c:order val="0"/>
          <c:tx>
            <c:strRef>
              <c:f>Section_four_NGET_1!$B$422</c:f>
              <c:strCache>
                <c:ptCount val="1"/>
                <c:pt idx="0">
                  <c:v>Actual/Forecast</c:v>
                </c:pt>
              </c:strCache>
            </c:strRef>
          </c:tx>
          <c:spPr>
            <a:ln w="28575" cap="rnd">
              <a:solidFill>
                <a:srgbClr val="12436D"/>
              </a:solidFill>
              <a:round/>
            </a:ln>
            <a:effectLst/>
          </c:spPr>
          <c:marker>
            <c:symbol val="square"/>
            <c:size val="5"/>
            <c:spPr>
              <a:solidFill>
                <a:srgbClr val="12436D"/>
              </a:solidFill>
              <a:ln w="9525">
                <a:solidFill>
                  <a:srgbClr val="12436D"/>
                </a:solidFill>
              </a:ln>
              <a:effectLst/>
            </c:spPr>
          </c:marker>
          <c:cat>
            <c:strRef>
              <c:f>Section_four_NGET_1!$C$421:$G$421</c:f>
              <c:strCache>
                <c:ptCount val="5"/>
                <c:pt idx="0">
                  <c:v>2021/2022</c:v>
                </c:pt>
                <c:pt idx="1">
                  <c:v>2022/2023</c:v>
                </c:pt>
                <c:pt idx="2">
                  <c:v>2023/2024</c:v>
                </c:pt>
                <c:pt idx="3">
                  <c:v>2024/2025</c:v>
                </c:pt>
                <c:pt idx="4">
                  <c:v>2025/2026</c:v>
                </c:pt>
              </c:strCache>
            </c:strRef>
          </c:cat>
          <c:val>
            <c:numRef>
              <c:f>Section_four_NGET_1!$C$422:$G$422</c:f>
              <c:numCache>
                <c:formatCode>0</c:formatCode>
                <c:ptCount val="5"/>
                <c:pt idx="0">
                  <c:v>149.76865360463307</c:v>
                </c:pt>
                <c:pt idx="1">
                  <c:v>133.73243348041362</c:v>
                </c:pt>
                <c:pt idx="2">
                  <c:v>148.34721717925413</c:v>
                </c:pt>
                <c:pt idx="3">
                  <c:v>152.26420292436791</c:v>
                </c:pt>
                <c:pt idx="4">
                  <c:v>178.04972720768376</c:v>
                </c:pt>
              </c:numCache>
            </c:numRef>
          </c:val>
          <c:smooth val="0"/>
          <c:extLst>
            <c:ext xmlns:c16="http://schemas.microsoft.com/office/drawing/2014/chart" uri="{C3380CC4-5D6E-409C-BE32-E72D297353CC}">
              <c16:uniqueId val="{00000000-F4C9-4802-B650-3457EC0711C4}"/>
            </c:ext>
          </c:extLst>
        </c:ser>
        <c:ser>
          <c:idx val="1"/>
          <c:order val="1"/>
          <c:tx>
            <c:strRef>
              <c:f>Section_four_NGET_1!$B$423</c:f>
              <c:strCache>
                <c:ptCount val="1"/>
                <c:pt idx="0">
                  <c:v>Allowance (post efficiency)</c:v>
                </c:pt>
              </c:strCache>
            </c:strRef>
          </c:tx>
          <c:spPr>
            <a:ln w="28575" cap="rnd">
              <a:solidFill>
                <a:srgbClr val="28A197"/>
              </a:solidFill>
              <a:prstDash val="dash"/>
              <a:round/>
            </a:ln>
            <a:effectLst/>
          </c:spPr>
          <c:marker>
            <c:symbol val="none"/>
          </c:marker>
          <c:cat>
            <c:strRef>
              <c:f>Section_four_NGET_1!$C$421:$G$421</c:f>
              <c:strCache>
                <c:ptCount val="5"/>
                <c:pt idx="0">
                  <c:v>2021/2022</c:v>
                </c:pt>
                <c:pt idx="1">
                  <c:v>2022/2023</c:v>
                </c:pt>
                <c:pt idx="2">
                  <c:v>2023/2024</c:v>
                </c:pt>
                <c:pt idx="3">
                  <c:v>2024/2025</c:v>
                </c:pt>
                <c:pt idx="4">
                  <c:v>2025/2026</c:v>
                </c:pt>
              </c:strCache>
            </c:strRef>
          </c:cat>
          <c:val>
            <c:numRef>
              <c:f>Section_four_NGET_1!$C$423:$G$423</c:f>
              <c:numCache>
                <c:formatCode>0</c:formatCode>
                <c:ptCount val="5"/>
                <c:pt idx="0">
                  <c:v>142.18095907695977</c:v>
                </c:pt>
                <c:pt idx="1">
                  <c:v>133.36188759815835</c:v>
                </c:pt>
                <c:pt idx="2">
                  <c:v>131.6084464619758</c:v>
                </c:pt>
                <c:pt idx="3">
                  <c:v>123.12014729114171</c:v>
                </c:pt>
                <c:pt idx="4">
                  <c:v>124.21407884642451</c:v>
                </c:pt>
              </c:numCache>
            </c:numRef>
          </c:val>
          <c:smooth val="0"/>
          <c:extLst>
            <c:ext xmlns:c16="http://schemas.microsoft.com/office/drawing/2014/chart" uri="{C3380CC4-5D6E-409C-BE32-E72D297353CC}">
              <c16:uniqueId val="{00000001-F4C9-4802-B650-3457EC0711C4}"/>
            </c:ext>
          </c:extLst>
        </c:ser>
        <c:dLbls>
          <c:showLegendKey val="0"/>
          <c:showVal val="0"/>
          <c:showCatName val="0"/>
          <c:showSerName val="0"/>
          <c:showPercent val="0"/>
          <c:showBubbleSize val="0"/>
        </c:dLbls>
        <c:marker val="1"/>
        <c:smooth val="0"/>
        <c:axId val="387509119"/>
        <c:axId val="387509599"/>
      </c:lineChart>
      <c:catAx>
        <c:axId val="38750911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87509599"/>
        <c:crosses val="autoZero"/>
        <c:auto val="1"/>
        <c:lblAlgn val="r"/>
        <c:lblOffset val="100"/>
        <c:noMultiLvlLbl val="0"/>
      </c:catAx>
      <c:valAx>
        <c:axId val="387509599"/>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87509119"/>
        <c:crosses val="autoZero"/>
        <c:crossBetween val="midCat"/>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'Section two (a)'!$I$53</c:f>
              <c:strCache>
                <c:ptCount val="1"/>
                <c:pt idx="0">
                  <c:v>actual / forecast</c:v>
                </c:pt>
              </c:strCache>
            </c:strRef>
          </c:tx>
          <c:spPr>
            <a:ln w="28575" cap="rnd">
              <a:solidFill>
                <a:srgbClr val="12436D"/>
              </a:solidFill>
              <a:round/>
            </a:ln>
            <a:effectLst/>
          </c:spPr>
          <c:marker>
            <c:symbol val="square"/>
            <c:size val="5"/>
            <c:spPr>
              <a:solidFill>
                <a:srgbClr val="12436D"/>
              </a:solidFill>
              <a:ln w="9525">
                <a:noFill/>
              </a:ln>
              <a:effectLst/>
            </c:spPr>
          </c:marker>
          <c:cat>
            <c:strRef>
              <c:f>'Section two (a)'!$J$52:$N$52</c:f>
              <c:strCache>
                <c:ptCount val="5"/>
                <c:pt idx="0">
                  <c:v>2021/22</c:v>
                </c:pt>
                <c:pt idx="1">
                  <c:v>2022/23</c:v>
                </c:pt>
                <c:pt idx="2">
                  <c:v>2023/24</c:v>
                </c:pt>
                <c:pt idx="3">
                  <c:v>2024/25</c:v>
                </c:pt>
                <c:pt idx="4">
                  <c:v>2025/26</c:v>
                </c:pt>
              </c:strCache>
            </c:strRef>
          </c:cat>
          <c:val>
            <c:numRef>
              <c:f>'Section two (a)'!$J$53:$N$53</c:f>
              <c:numCache>
                <c:formatCode>General</c:formatCode>
                <c:ptCount val="5"/>
                <c:pt idx="0">
                  <c:v>1020</c:v>
                </c:pt>
                <c:pt idx="1">
                  <c:v>292</c:v>
                </c:pt>
                <c:pt idx="2">
                  <c:v>500</c:v>
                </c:pt>
                <c:pt idx="3">
                  <c:v>1064</c:v>
                </c:pt>
                <c:pt idx="4" formatCode="0">
                  <c:v>960</c:v>
                </c:pt>
              </c:numCache>
            </c:numRef>
          </c:val>
          <c:smooth val="0"/>
          <c:extLst>
            <c:ext xmlns:c16="http://schemas.microsoft.com/office/drawing/2014/chart" uri="{C3380CC4-5D6E-409C-BE32-E72D297353CC}">
              <c16:uniqueId val="{00000000-0434-4FC1-9C2E-999C9D148E8E}"/>
            </c:ext>
          </c:extLst>
        </c:ser>
        <c:ser>
          <c:idx val="1"/>
          <c:order val="1"/>
          <c:tx>
            <c:strRef>
              <c:f>'Section two (a)'!$I$54</c:f>
              <c:strCache>
                <c:ptCount val="1"/>
                <c:pt idx="0">
                  <c:v>baseline level</c:v>
                </c:pt>
              </c:strCache>
            </c:strRef>
          </c:tx>
          <c:spPr>
            <a:ln w="28575" cap="rnd">
              <a:solidFill>
                <a:srgbClr val="28A197"/>
              </a:solidFill>
              <a:prstDash val="dash"/>
              <a:round/>
            </a:ln>
            <a:effectLst/>
          </c:spPr>
          <c:marker>
            <c:symbol val="none"/>
          </c:marker>
          <c:cat>
            <c:strRef>
              <c:f>'Section two (a)'!$J$52:$N$52</c:f>
              <c:strCache>
                <c:ptCount val="5"/>
                <c:pt idx="0">
                  <c:v>2021/22</c:v>
                </c:pt>
                <c:pt idx="1">
                  <c:v>2022/23</c:v>
                </c:pt>
                <c:pt idx="2">
                  <c:v>2023/24</c:v>
                </c:pt>
                <c:pt idx="3">
                  <c:v>2024/25</c:v>
                </c:pt>
                <c:pt idx="4">
                  <c:v>2025/26</c:v>
                </c:pt>
              </c:strCache>
            </c:strRef>
          </c:cat>
          <c:val>
            <c:numRef>
              <c:f>'Section two (a)'!$J$54:$N$54</c:f>
              <c:numCache>
                <c:formatCode>General</c:formatCode>
                <c:ptCount val="5"/>
                <c:pt idx="0">
                  <c:v>1020</c:v>
                </c:pt>
                <c:pt idx="1">
                  <c:v>700</c:v>
                </c:pt>
                <c:pt idx="2">
                  <c:v>480</c:v>
                </c:pt>
                <c:pt idx="3">
                  <c:v>480</c:v>
                </c:pt>
                <c:pt idx="4">
                  <c:v>0</c:v>
                </c:pt>
              </c:numCache>
            </c:numRef>
          </c:val>
          <c:smooth val="0"/>
          <c:extLst>
            <c:ext xmlns:c16="http://schemas.microsoft.com/office/drawing/2014/chart" uri="{C3380CC4-5D6E-409C-BE32-E72D297353CC}">
              <c16:uniqueId val="{00000001-0434-4FC1-9C2E-999C9D148E8E}"/>
            </c:ext>
          </c:extLst>
        </c:ser>
        <c:dLbls>
          <c:showLegendKey val="0"/>
          <c:showVal val="0"/>
          <c:showCatName val="0"/>
          <c:showSerName val="0"/>
          <c:showPercent val="0"/>
          <c:showBubbleSize val="0"/>
        </c:dLbls>
        <c:marker val="1"/>
        <c:smooth val="0"/>
        <c:axId val="708384895"/>
        <c:axId val="708408415"/>
      </c:lineChart>
      <c:catAx>
        <c:axId val="708384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708408415"/>
        <c:crosses val="autoZero"/>
        <c:auto val="1"/>
        <c:lblAlgn val="ctr"/>
        <c:lblOffset val="100"/>
        <c:noMultiLvlLbl val="0"/>
      </c:catAx>
      <c:valAx>
        <c:axId val="7084084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7083848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40674603174599E-2"/>
          <c:y val="5.9039682539682538E-2"/>
          <c:w val="0.77640119047619049"/>
          <c:h val="0.67833134920634919"/>
        </c:manualLayout>
      </c:layout>
      <c:lineChart>
        <c:grouping val="standard"/>
        <c:varyColors val="0"/>
        <c:ser>
          <c:idx val="0"/>
          <c:order val="0"/>
          <c:tx>
            <c:strRef>
              <c:f>Section_four_NGET_1!$B$441</c:f>
              <c:strCache>
                <c:ptCount val="1"/>
                <c:pt idx="0">
                  <c:v>Actual/Forecast</c:v>
                </c:pt>
              </c:strCache>
            </c:strRef>
          </c:tx>
          <c:spPr>
            <a:ln w="28575" cap="rnd">
              <a:solidFill>
                <a:srgbClr val="12436D"/>
              </a:solidFill>
              <a:round/>
            </a:ln>
            <a:effectLst/>
          </c:spPr>
          <c:marker>
            <c:symbol val="square"/>
            <c:size val="5"/>
            <c:spPr>
              <a:solidFill>
                <a:srgbClr val="12436D"/>
              </a:solidFill>
              <a:ln w="9525">
                <a:solidFill>
                  <a:srgbClr val="12436D"/>
                </a:solidFill>
              </a:ln>
              <a:effectLst/>
            </c:spPr>
          </c:marker>
          <c:cat>
            <c:strRef>
              <c:f>Section_four_NGET_1!$C$440:$G$440</c:f>
              <c:strCache>
                <c:ptCount val="5"/>
                <c:pt idx="0">
                  <c:v>2021/2022</c:v>
                </c:pt>
                <c:pt idx="1">
                  <c:v>2022/2023</c:v>
                </c:pt>
                <c:pt idx="2">
                  <c:v>2023/2024</c:v>
                </c:pt>
                <c:pt idx="3">
                  <c:v>2024/2025</c:v>
                </c:pt>
                <c:pt idx="4">
                  <c:v>2025/2026</c:v>
                </c:pt>
              </c:strCache>
            </c:strRef>
          </c:cat>
          <c:val>
            <c:numRef>
              <c:f>Section_four_NGET_1!$C$441:$G$441</c:f>
              <c:numCache>
                <c:formatCode>0</c:formatCode>
                <c:ptCount val="5"/>
                <c:pt idx="0">
                  <c:v>137.62828754724404</c:v>
                </c:pt>
                <c:pt idx="1">
                  <c:v>115.1180775890394</c:v>
                </c:pt>
                <c:pt idx="2">
                  <c:v>134.29148658590529</c:v>
                </c:pt>
                <c:pt idx="3">
                  <c:v>137.54314773688071</c:v>
                </c:pt>
                <c:pt idx="4">
                  <c:v>162.41972720768376</c:v>
                </c:pt>
              </c:numCache>
            </c:numRef>
          </c:val>
          <c:smooth val="0"/>
          <c:extLst>
            <c:ext xmlns:c16="http://schemas.microsoft.com/office/drawing/2014/chart" uri="{C3380CC4-5D6E-409C-BE32-E72D297353CC}">
              <c16:uniqueId val="{00000000-A6F1-44A5-816A-09EC933AA872}"/>
            </c:ext>
          </c:extLst>
        </c:ser>
        <c:ser>
          <c:idx val="1"/>
          <c:order val="1"/>
          <c:tx>
            <c:strRef>
              <c:f>Section_four_NGET_1!$B$442</c:f>
              <c:strCache>
                <c:ptCount val="1"/>
                <c:pt idx="0">
                  <c:v>Allowance (post efficiency)</c:v>
                </c:pt>
              </c:strCache>
            </c:strRef>
          </c:tx>
          <c:spPr>
            <a:ln w="28575" cap="rnd">
              <a:solidFill>
                <a:srgbClr val="28A197"/>
              </a:solidFill>
              <a:prstDash val="dash"/>
              <a:round/>
            </a:ln>
            <a:effectLst/>
          </c:spPr>
          <c:marker>
            <c:symbol val="none"/>
          </c:marker>
          <c:cat>
            <c:strRef>
              <c:f>Section_four_NGET_1!$C$440:$G$440</c:f>
              <c:strCache>
                <c:ptCount val="5"/>
                <c:pt idx="0">
                  <c:v>2021/2022</c:v>
                </c:pt>
                <c:pt idx="1">
                  <c:v>2022/2023</c:v>
                </c:pt>
                <c:pt idx="2">
                  <c:v>2023/2024</c:v>
                </c:pt>
                <c:pt idx="3">
                  <c:v>2024/2025</c:v>
                </c:pt>
                <c:pt idx="4">
                  <c:v>2025/2026</c:v>
                </c:pt>
              </c:strCache>
            </c:strRef>
          </c:cat>
          <c:val>
            <c:numRef>
              <c:f>Section_four_NGET_1!$C$442:$G$442</c:f>
              <c:numCache>
                <c:formatCode>0</c:formatCode>
                <c:ptCount val="5"/>
                <c:pt idx="0">
                  <c:v>142.18095907695977</c:v>
                </c:pt>
                <c:pt idx="1">
                  <c:v>133.36188759815835</c:v>
                </c:pt>
                <c:pt idx="2">
                  <c:v>131.6084464619758</c:v>
                </c:pt>
                <c:pt idx="3">
                  <c:v>123.12014729114171</c:v>
                </c:pt>
                <c:pt idx="4">
                  <c:v>124.21407884642451</c:v>
                </c:pt>
              </c:numCache>
            </c:numRef>
          </c:val>
          <c:smooth val="0"/>
          <c:extLst>
            <c:ext xmlns:c16="http://schemas.microsoft.com/office/drawing/2014/chart" uri="{C3380CC4-5D6E-409C-BE32-E72D297353CC}">
              <c16:uniqueId val="{00000001-A6F1-44A5-816A-09EC933AA872}"/>
            </c:ext>
          </c:extLst>
        </c:ser>
        <c:dLbls>
          <c:showLegendKey val="0"/>
          <c:showVal val="0"/>
          <c:showCatName val="0"/>
          <c:showSerName val="0"/>
          <c:showPercent val="0"/>
          <c:showBubbleSize val="0"/>
        </c:dLbls>
        <c:marker val="1"/>
        <c:smooth val="0"/>
        <c:axId val="404665696"/>
        <c:axId val="404690176"/>
      </c:lineChart>
      <c:catAx>
        <c:axId val="4046656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404690176"/>
        <c:crosses val="autoZero"/>
        <c:auto val="1"/>
        <c:lblAlgn val="r"/>
        <c:lblOffset val="100"/>
        <c:noMultiLvlLbl val="0"/>
      </c:catAx>
      <c:valAx>
        <c:axId val="404690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4046656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40674603174599E-2"/>
          <c:y val="5.9039682539682538E-2"/>
          <c:w val="0.77136150793650793"/>
          <c:h val="0.58864722222222221"/>
        </c:manualLayout>
      </c:layout>
      <c:lineChart>
        <c:grouping val="standard"/>
        <c:varyColors val="0"/>
        <c:ser>
          <c:idx val="0"/>
          <c:order val="0"/>
          <c:tx>
            <c:strRef>
              <c:f>Section_four_NGET_1!$B$521</c:f>
              <c:strCache>
                <c:ptCount val="1"/>
                <c:pt idx="0">
                  <c:v>Actual  / Forecast spend (CAI &amp; BASC)</c:v>
                </c:pt>
              </c:strCache>
            </c:strRef>
          </c:tx>
          <c:spPr>
            <a:ln w="28575" cap="rnd">
              <a:solidFill>
                <a:srgbClr val="12436D"/>
              </a:solidFill>
              <a:round/>
            </a:ln>
            <a:effectLst/>
          </c:spPr>
          <c:marker>
            <c:symbol val="square"/>
            <c:size val="5"/>
            <c:spPr>
              <a:solidFill>
                <a:srgbClr val="12436D"/>
              </a:solidFill>
              <a:ln w="9525">
                <a:solidFill>
                  <a:srgbClr val="12436D"/>
                </a:solidFill>
              </a:ln>
              <a:effectLst/>
            </c:spPr>
          </c:marker>
          <c:cat>
            <c:strRef>
              <c:f>Section_four_NGET_1!$C$520:$G$520</c:f>
              <c:strCache>
                <c:ptCount val="5"/>
                <c:pt idx="0">
                  <c:v>2021/2022</c:v>
                </c:pt>
                <c:pt idx="1">
                  <c:v>2022/2023</c:v>
                </c:pt>
                <c:pt idx="2">
                  <c:v>2023/2024</c:v>
                </c:pt>
                <c:pt idx="3">
                  <c:v>2024/2025</c:v>
                </c:pt>
                <c:pt idx="4">
                  <c:v>2025/2026</c:v>
                </c:pt>
              </c:strCache>
            </c:strRef>
          </c:cat>
          <c:val>
            <c:numRef>
              <c:f>Section_four_NGET_1!$C$521:$G$521</c:f>
              <c:numCache>
                <c:formatCode>0</c:formatCode>
                <c:ptCount val="5"/>
                <c:pt idx="0">
                  <c:v>297.13254504586507</c:v>
                </c:pt>
                <c:pt idx="1">
                  <c:v>288.00875747300347</c:v>
                </c:pt>
                <c:pt idx="2">
                  <c:v>303.94409697771232</c:v>
                </c:pt>
                <c:pt idx="3">
                  <c:v>339.64106077107732</c:v>
                </c:pt>
                <c:pt idx="4">
                  <c:v>342.11311012872591</c:v>
                </c:pt>
              </c:numCache>
            </c:numRef>
          </c:val>
          <c:smooth val="0"/>
          <c:extLst>
            <c:ext xmlns:c16="http://schemas.microsoft.com/office/drawing/2014/chart" uri="{C3380CC4-5D6E-409C-BE32-E72D297353CC}">
              <c16:uniqueId val="{00000000-8B1A-4925-AEC9-90152EF9A4DC}"/>
            </c:ext>
          </c:extLst>
        </c:ser>
        <c:ser>
          <c:idx val="1"/>
          <c:order val="1"/>
          <c:tx>
            <c:strRef>
              <c:f>Section_four_NGET_1!$B$522</c:f>
              <c:strCache>
                <c:ptCount val="1"/>
                <c:pt idx="0">
                  <c:v>CAI &amp; BSC adjusted allowance</c:v>
                </c:pt>
              </c:strCache>
            </c:strRef>
          </c:tx>
          <c:spPr>
            <a:ln w="28575" cap="rnd">
              <a:solidFill>
                <a:srgbClr val="28A197"/>
              </a:solidFill>
              <a:prstDash val="dash"/>
              <a:round/>
            </a:ln>
            <a:effectLst/>
          </c:spPr>
          <c:marker>
            <c:symbol val="none"/>
          </c:marker>
          <c:cat>
            <c:strRef>
              <c:f>Section_four_NGET_1!$C$520:$G$520</c:f>
              <c:strCache>
                <c:ptCount val="5"/>
                <c:pt idx="0">
                  <c:v>2021/2022</c:v>
                </c:pt>
                <c:pt idx="1">
                  <c:v>2022/2023</c:v>
                </c:pt>
                <c:pt idx="2">
                  <c:v>2023/2024</c:v>
                </c:pt>
                <c:pt idx="3">
                  <c:v>2024/2025</c:v>
                </c:pt>
                <c:pt idx="4">
                  <c:v>2025/2026</c:v>
                </c:pt>
              </c:strCache>
            </c:strRef>
          </c:cat>
          <c:val>
            <c:numRef>
              <c:f>Section_four_NGET_1!$C$522:$G$522</c:f>
              <c:numCache>
                <c:formatCode>0</c:formatCode>
                <c:ptCount val="5"/>
                <c:pt idx="0">
                  <c:v>320.12884525574805</c:v>
                </c:pt>
                <c:pt idx="1">
                  <c:v>326.25500378510901</c:v>
                </c:pt>
                <c:pt idx="2">
                  <c:v>326.57422494691366</c:v>
                </c:pt>
                <c:pt idx="3">
                  <c:v>336.84642326649924</c:v>
                </c:pt>
                <c:pt idx="4">
                  <c:v>326.54821483883165</c:v>
                </c:pt>
              </c:numCache>
            </c:numRef>
          </c:val>
          <c:smooth val="0"/>
          <c:extLst>
            <c:ext xmlns:c16="http://schemas.microsoft.com/office/drawing/2014/chart" uri="{C3380CC4-5D6E-409C-BE32-E72D297353CC}">
              <c16:uniqueId val="{00000001-8B1A-4925-AEC9-90152EF9A4DC}"/>
            </c:ext>
          </c:extLst>
        </c:ser>
        <c:dLbls>
          <c:showLegendKey val="0"/>
          <c:showVal val="0"/>
          <c:showCatName val="0"/>
          <c:showSerName val="0"/>
          <c:showPercent val="0"/>
          <c:showBubbleSize val="0"/>
        </c:dLbls>
        <c:marker val="1"/>
        <c:smooth val="0"/>
        <c:axId val="715137295"/>
        <c:axId val="715160815"/>
      </c:lineChart>
      <c:catAx>
        <c:axId val="71513729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715160815"/>
        <c:crosses val="autoZero"/>
        <c:auto val="1"/>
        <c:lblAlgn val="r"/>
        <c:lblOffset val="100"/>
        <c:noMultiLvlLbl val="0"/>
      </c:catAx>
      <c:valAx>
        <c:axId val="7151608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71513729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40674603174599E-2"/>
          <c:y val="5.9039682539682538E-2"/>
          <c:w val="0.78144087301587306"/>
          <c:h val="0.67833134920634919"/>
        </c:manualLayout>
      </c:layout>
      <c:lineChart>
        <c:grouping val="standard"/>
        <c:varyColors val="0"/>
        <c:ser>
          <c:idx val="0"/>
          <c:order val="0"/>
          <c:tx>
            <c:strRef>
              <c:f>Section_four_NGET_1!$B$378</c:f>
              <c:strCache>
                <c:ptCount val="1"/>
                <c:pt idx="0">
                  <c:v>Actual  / Forecast</c:v>
                </c:pt>
              </c:strCache>
            </c:strRef>
          </c:tx>
          <c:spPr>
            <a:ln w="28575" cap="rnd">
              <a:solidFill>
                <a:srgbClr val="12436D"/>
              </a:solidFill>
              <a:round/>
            </a:ln>
            <a:effectLst/>
          </c:spPr>
          <c:marker>
            <c:symbol val="square"/>
            <c:size val="5"/>
            <c:spPr>
              <a:solidFill>
                <a:srgbClr val="12436D"/>
              </a:solidFill>
              <a:ln w="9525">
                <a:solidFill>
                  <a:srgbClr val="12436D"/>
                </a:solidFill>
              </a:ln>
              <a:effectLst/>
            </c:spPr>
          </c:marker>
          <c:cat>
            <c:strRef>
              <c:f>Section_four_NGET_1!$C$377:$G$377</c:f>
              <c:strCache>
                <c:ptCount val="5"/>
                <c:pt idx="0">
                  <c:v>2021/2022</c:v>
                </c:pt>
                <c:pt idx="1">
                  <c:v>2022/2023</c:v>
                </c:pt>
                <c:pt idx="2">
                  <c:v>2023/2024</c:v>
                </c:pt>
                <c:pt idx="3">
                  <c:v>2024/2025</c:v>
                </c:pt>
                <c:pt idx="4">
                  <c:v>2025/2026</c:v>
                </c:pt>
              </c:strCache>
            </c:strRef>
          </c:cat>
          <c:val>
            <c:numRef>
              <c:f>Section_four_NGET_1!$C$378:$G$378</c:f>
              <c:numCache>
                <c:formatCode>0</c:formatCode>
                <c:ptCount val="5"/>
                <c:pt idx="0">
                  <c:v>67.286838841655594</c:v>
                </c:pt>
                <c:pt idx="1">
                  <c:v>57.702996967947811</c:v>
                </c:pt>
                <c:pt idx="2">
                  <c:v>79.764832017128086</c:v>
                </c:pt>
                <c:pt idx="3">
                  <c:v>105.860289978404</c:v>
                </c:pt>
                <c:pt idx="4">
                  <c:v>148.95520203963787</c:v>
                </c:pt>
              </c:numCache>
            </c:numRef>
          </c:val>
          <c:smooth val="0"/>
          <c:extLst>
            <c:ext xmlns:c16="http://schemas.microsoft.com/office/drawing/2014/chart" uri="{C3380CC4-5D6E-409C-BE32-E72D297353CC}">
              <c16:uniqueId val="{00000000-8F73-4C58-814F-3E28D52664F9}"/>
            </c:ext>
          </c:extLst>
        </c:ser>
        <c:ser>
          <c:idx val="1"/>
          <c:order val="1"/>
          <c:tx>
            <c:strRef>
              <c:f>Section_four_NGET_1!$B$379</c:f>
              <c:strCache>
                <c:ptCount val="1"/>
                <c:pt idx="0">
                  <c:v>Adjusted Allowance </c:v>
                </c:pt>
              </c:strCache>
            </c:strRef>
          </c:tx>
          <c:spPr>
            <a:ln w="28575" cap="rnd">
              <a:solidFill>
                <a:srgbClr val="28A197"/>
              </a:solidFill>
              <a:prstDash val="dash"/>
              <a:round/>
            </a:ln>
            <a:effectLst/>
          </c:spPr>
          <c:marker>
            <c:symbol val="none"/>
          </c:marker>
          <c:cat>
            <c:strRef>
              <c:f>Section_four_NGET_1!$C$377:$G$377</c:f>
              <c:strCache>
                <c:ptCount val="5"/>
                <c:pt idx="0">
                  <c:v>2021/2022</c:v>
                </c:pt>
                <c:pt idx="1">
                  <c:v>2022/2023</c:v>
                </c:pt>
                <c:pt idx="2">
                  <c:v>2023/2024</c:v>
                </c:pt>
                <c:pt idx="3">
                  <c:v>2024/2025</c:v>
                </c:pt>
                <c:pt idx="4">
                  <c:v>2025/2026</c:v>
                </c:pt>
              </c:strCache>
            </c:strRef>
          </c:cat>
          <c:val>
            <c:numRef>
              <c:f>Section_four_NGET_1!$C$379:$G$379</c:f>
              <c:numCache>
                <c:formatCode>0</c:formatCode>
                <c:ptCount val="5"/>
                <c:pt idx="0">
                  <c:v>73.780677626252668</c:v>
                </c:pt>
                <c:pt idx="1">
                  <c:v>94.161944997955032</c:v>
                </c:pt>
                <c:pt idx="2">
                  <c:v>101.08501047197225</c:v>
                </c:pt>
                <c:pt idx="3">
                  <c:v>76.039985987445775</c:v>
                </c:pt>
                <c:pt idx="4">
                  <c:v>106.79894353489857</c:v>
                </c:pt>
              </c:numCache>
            </c:numRef>
          </c:val>
          <c:smooth val="0"/>
          <c:extLst>
            <c:ext xmlns:c16="http://schemas.microsoft.com/office/drawing/2014/chart" uri="{C3380CC4-5D6E-409C-BE32-E72D297353CC}">
              <c16:uniqueId val="{00000001-8F73-4C58-814F-3E28D52664F9}"/>
            </c:ext>
          </c:extLst>
        </c:ser>
        <c:dLbls>
          <c:showLegendKey val="0"/>
          <c:showVal val="0"/>
          <c:showCatName val="0"/>
          <c:showSerName val="0"/>
          <c:showPercent val="0"/>
          <c:showBubbleSize val="0"/>
        </c:dLbls>
        <c:marker val="1"/>
        <c:smooth val="0"/>
        <c:axId val="131328480"/>
        <c:axId val="131330880"/>
      </c:lineChart>
      <c:catAx>
        <c:axId val="131328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131330880"/>
        <c:crosses val="autoZero"/>
        <c:auto val="1"/>
        <c:lblAlgn val="r"/>
        <c:lblOffset val="100"/>
        <c:noMultiLvlLbl val="0"/>
      </c:catAx>
      <c:valAx>
        <c:axId val="131330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1313284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22512502211925E-2"/>
          <c:y val="6.0575561478209819E-2"/>
          <c:w val="0.78927246113004501"/>
          <c:h val="0.66996334848740247"/>
        </c:manualLayout>
      </c:layout>
      <c:lineChart>
        <c:grouping val="standard"/>
        <c:varyColors val="0"/>
        <c:ser>
          <c:idx val="0"/>
          <c:order val="0"/>
          <c:tx>
            <c:strRef>
              <c:f>Section_four_NGET_1!$F$227</c:f>
              <c:strCache>
                <c:ptCount val="1"/>
                <c:pt idx="0">
                  <c:v>Expenditure (actual and forecast)</c:v>
                </c:pt>
              </c:strCache>
            </c:strRef>
          </c:tx>
          <c:spPr>
            <a:ln w="28575" cap="rnd">
              <a:solidFill>
                <a:srgbClr val="12436D"/>
              </a:solidFill>
              <a:round/>
            </a:ln>
            <a:effectLst/>
          </c:spPr>
          <c:marker>
            <c:symbol val="square"/>
            <c:size val="5"/>
            <c:spPr>
              <a:solidFill>
                <a:srgbClr val="12436D"/>
              </a:solidFill>
              <a:ln w="9525">
                <a:solidFill>
                  <a:srgbClr val="12436D"/>
                </a:solidFill>
              </a:ln>
              <a:effectLst/>
            </c:spPr>
          </c:marker>
          <c:cat>
            <c:strRef>
              <c:f>Section_four_NGET_1!$G$226:$K$226</c:f>
              <c:strCache>
                <c:ptCount val="5"/>
                <c:pt idx="0">
                  <c:v>2021/2022</c:v>
                </c:pt>
                <c:pt idx="1">
                  <c:v>2022/2023</c:v>
                </c:pt>
                <c:pt idx="2">
                  <c:v>2023/2024</c:v>
                </c:pt>
                <c:pt idx="3">
                  <c:v>2024/2025</c:v>
                </c:pt>
                <c:pt idx="4">
                  <c:v>2025/2026</c:v>
                </c:pt>
              </c:strCache>
            </c:strRef>
          </c:cat>
          <c:val>
            <c:numRef>
              <c:f>Section_four_NGET_1!$G$227:$K$227</c:f>
              <c:numCache>
                <c:formatCode>0</c:formatCode>
                <c:ptCount val="5"/>
                <c:pt idx="0">
                  <c:v>311.30864445837119</c:v>
                </c:pt>
                <c:pt idx="1">
                  <c:v>302.68893959027906</c:v>
                </c:pt>
                <c:pt idx="2">
                  <c:v>351.20707699293996</c:v>
                </c:pt>
                <c:pt idx="3">
                  <c:v>602.23151064382057</c:v>
                </c:pt>
                <c:pt idx="4">
                  <c:v>636.49963515369893</c:v>
                </c:pt>
              </c:numCache>
            </c:numRef>
          </c:val>
          <c:smooth val="0"/>
          <c:extLst>
            <c:ext xmlns:c16="http://schemas.microsoft.com/office/drawing/2014/chart" uri="{C3380CC4-5D6E-409C-BE32-E72D297353CC}">
              <c16:uniqueId val="{00000000-1B6C-4B53-AD2B-8D350C32E535}"/>
            </c:ext>
          </c:extLst>
        </c:ser>
        <c:ser>
          <c:idx val="1"/>
          <c:order val="1"/>
          <c:tx>
            <c:strRef>
              <c:f>Section_four_NGET_1!$F$228</c:f>
              <c:strCache>
                <c:ptCount val="1"/>
                <c:pt idx="0">
                  <c:v>Adjusted allowance</c:v>
                </c:pt>
              </c:strCache>
            </c:strRef>
          </c:tx>
          <c:spPr>
            <a:ln w="28575" cap="rnd">
              <a:solidFill>
                <a:srgbClr val="28A197"/>
              </a:solidFill>
              <a:prstDash val="dash"/>
              <a:round/>
            </a:ln>
            <a:effectLst/>
          </c:spPr>
          <c:marker>
            <c:symbol val="none"/>
          </c:marker>
          <c:cat>
            <c:strRef>
              <c:f>Section_four_NGET_1!$G$226:$K$226</c:f>
              <c:strCache>
                <c:ptCount val="5"/>
                <c:pt idx="0">
                  <c:v>2021/2022</c:v>
                </c:pt>
                <c:pt idx="1">
                  <c:v>2022/2023</c:v>
                </c:pt>
                <c:pt idx="2">
                  <c:v>2023/2024</c:v>
                </c:pt>
                <c:pt idx="3">
                  <c:v>2024/2025</c:v>
                </c:pt>
                <c:pt idx="4">
                  <c:v>2025/2026</c:v>
                </c:pt>
              </c:strCache>
            </c:strRef>
          </c:cat>
          <c:val>
            <c:numRef>
              <c:f>Section_four_NGET_1!$G$228:$K$228</c:f>
              <c:numCache>
                <c:formatCode>0</c:formatCode>
                <c:ptCount val="5"/>
                <c:pt idx="0">
                  <c:v>466.40651900380288</c:v>
                </c:pt>
                <c:pt idx="1">
                  <c:v>505.07170835624441</c:v>
                </c:pt>
                <c:pt idx="2">
                  <c:v>506.43205015004753</c:v>
                </c:pt>
                <c:pt idx="3">
                  <c:v>605.57808861194337</c:v>
                </c:pt>
                <c:pt idx="4">
                  <c:v>430.46336618832549</c:v>
                </c:pt>
              </c:numCache>
            </c:numRef>
          </c:val>
          <c:smooth val="0"/>
          <c:extLst>
            <c:ext xmlns:c16="http://schemas.microsoft.com/office/drawing/2014/chart" uri="{C3380CC4-5D6E-409C-BE32-E72D297353CC}">
              <c16:uniqueId val="{00000001-1B6C-4B53-AD2B-8D350C32E535}"/>
            </c:ext>
          </c:extLst>
        </c:ser>
        <c:dLbls>
          <c:showLegendKey val="0"/>
          <c:showVal val="0"/>
          <c:showCatName val="0"/>
          <c:showSerName val="0"/>
          <c:showPercent val="0"/>
          <c:showBubbleSize val="0"/>
        </c:dLbls>
        <c:marker val="1"/>
        <c:smooth val="0"/>
        <c:axId val="387441439"/>
        <c:axId val="387450079"/>
      </c:lineChart>
      <c:catAx>
        <c:axId val="38744143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87450079"/>
        <c:crosses val="autoZero"/>
        <c:auto val="1"/>
        <c:lblAlgn val="r"/>
        <c:lblOffset val="100"/>
        <c:noMultiLvlLbl val="0"/>
      </c:catAx>
      <c:valAx>
        <c:axId val="3874500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8744143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40674603174599E-2"/>
          <c:y val="5.9039682539682538E-2"/>
          <c:w val="0.78648055555555552"/>
          <c:h val="0.67833134920634919"/>
        </c:manualLayout>
      </c:layout>
      <c:lineChart>
        <c:grouping val="standard"/>
        <c:varyColors val="0"/>
        <c:ser>
          <c:idx val="0"/>
          <c:order val="0"/>
          <c:tx>
            <c:strRef>
              <c:f>Section_four_SHET!$C$257</c:f>
              <c:strCache>
                <c:ptCount val="1"/>
                <c:pt idx="0">
                  <c:v>Actual  / Forecast</c:v>
                </c:pt>
              </c:strCache>
            </c:strRef>
          </c:tx>
          <c:spPr>
            <a:ln w="28575" cap="rnd">
              <a:solidFill>
                <a:srgbClr val="12436D"/>
              </a:solidFill>
              <a:round/>
            </a:ln>
            <a:effectLst/>
          </c:spPr>
          <c:marker>
            <c:symbol val="square"/>
            <c:size val="5"/>
            <c:spPr>
              <a:solidFill>
                <a:srgbClr val="12436D"/>
              </a:solidFill>
              <a:ln w="9525">
                <a:solidFill>
                  <a:srgbClr val="12436D"/>
                </a:solidFill>
              </a:ln>
              <a:effectLst/>
            </c:spPr>
          </c:marker>
          <c:cat>
            <c:strRef>
              <c:f>Section_four_SHET!$D$256:$H$256</c:f>
              <c:strCache>
                <c:ptCount val="5"/>
                <c:pt idx="0">
                  <c:v>2021/2022</c:v>
                </c:pt>
                <c:pt idx="1">
                  <c:v>2022/2023</c:v>
                </c:pt>
                <c:pt idx="2">
                  <c:v>2023/2024</c:v>
                </c:pt>
                <c:pt idx="3">
                  <c:v>2024/2025</c:v>
                </c:pt>
                <c:pt idx="4">
                  <c:v>2025/2026</c:v>
                </c:pt>
              </c:strCache>
            </c:strRef>
          </c:cat>
          <c:val>
            <c:numRef>
              <c:f>Section_four_SHET!$D$257:$H$257</c:f>
              <c:numCache>
                <c:formatCode>0</c:formatCode>
                <c:ptCount val="5"/>
                <c:pt idx="0">
                  <c:v>7.665</c:v>
                </c:pt>
                <c:pt idx="1">
                  <c:v>3.964</c:v>
                </c:pt>
                <c:pt idx="2">
                  <c:v>22.446999999999999</c:v>
                </c:pt>
                <c:pt idx="3">
                  <c:v>32.912000000000006</c:v>
                </c:pt>
                <c:pt idx="4">
                  <c:v>21.713999999999999</c:v>
                </c:pt>
              </c:numCache>
            </c:numRef>
          </c:val>
          <c:smooth val="0"/>
          <c:extLst>
            <c:ext xmlns:c16="http://schemas.microsoft.com/office/drawing/2014/chart" uri="{C3380CC4-5D6E-409C-BE32-E72D297353CC}">
              <c16:uniqueId val="{00000000-7E0A-47E9-A9FB-A46666CFDB73}"/>
            </c:ext>
          </c:extLst>
        </c:ser>
        <c:ser>
          <c:idx val="1"/>
          <c:order val="1"/>
          <c:tx>
            <c:strRef>
              <c:f>Section_four_SHET!$C$258</c:f>
              <c:strCache>
                <c:ptCount val="1"/>
                <c:pt idx="0">
                  <c:v>Adjusted allowance</c:v>
                </c:pt>
              </c:strCache>
            </c:strRef>
          </c:tx>
          <c:spPr>
            <a:ln w="28575" cap="rnd">
              <a:solidFill>
                <a:srgbClr val="28A197"/>
              </a:solidFill>
              <a:prstDash val="dash"/>
              <a:round/>
            </a:ln>
            <a:effectLst/>
          </c:spPr>
          <c:marker>
            <c:symbol val="none"/>
          </c:marker>
          <c:cat>
            <c:strRef>
              <c:f>Section_four_SHET!$D$256:$H$256</c:f>
              <c:strCache>
                <c:ptCount val="5"/>
                <c:pt idx="0">
                  <c:v>2021/2022</c:v>
                </c:pt>
                <c:pt idx="1">
                  <c:v>2022/2023</c:v>
                </c:pt>
                <c:pt idx="2">
                  <c:v>2023/2024</c:v>
                </c:pt>
                <c:pt idx="3">
                  <c:v>2024/2025</c:v>
                </c:pt>
                <c:pt idx="4">
                  <c:v>2025/2026</c:v>
                </c:pt>
              </c:strCache>
            </c:strRef>
          </c:cat>
          <c:val>
            <c:numRef>
              <c:f>Section_four_SHET!$D$258:$H$258</c:f>
              <c:numCache>
                <c:formatCode>0</c:formatCode>
                <c:ptCount val="5"/>
                <c:pt idx="0">
                  <c:v>16.192353212301999</c:v>
                </c:pt>
                <c:pt idx="1">
                  <c:v>33.314334271646651</c:v>
                </c:pt>
                <c:pt idx="2">
                  <c:v>32.955159279582226</c:v>
                </c:pt>
                <c:pt idx="3">
                  <c:v>18.54706490716147</c:v>
                </c:pt>
                <c:pt idx="4">
                  <c:v>9.2499237678884327</c:v>
                </c:pt>
              </c:numCache>
            </c:numRef>
          </c:val>
          <c:smooth val="0"/>
          <c:extLst>
            <c:ext xmlns:c16="http://schemas.microsoft.com/office/drawing/2014/chart" uri="{C3380CC4-5D6E-409C-BE32-E72D297353CC}">
              <c16:uniqueId val="{00000001-7E0A-47E9-A9FB-A46666CFDB73}"/>
            </c:ext>
          </c:extLst>
        </c:ser>
        <c:dLbls>
          <c:showLegendKey val="0"/>
          <c:showVal val="0"/>
          <c:showCatName val="0"/>
          <c:showSerName val="0"/>
          <c:showPercent val="0"/>
          <c:showBubbleSize val="0"/>
        </c:dLbls>
        <c:marker val="1"/>
        <c:smooth val="0"/>
        <c:axId val="186476048"/>
        <c:axId val="186488048"/>
      </c:lineChart>
      <c:catAx>
        <c:axId val="1864760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186488048"/>
        <c:crosses val="autoZero"/>
        <c:auto val="1"/>
        <c:lblAlgn val="r"/>
        <c:lblOffset val="100"/>
        <c:noMultiLvlLbl val="0"/>
      </c:catAx>
      <c:valAx>
        <c:axId val="186488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1864760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40674603174599E-2"/>
          <c:y val="5.9039682539682538E-2"/>
          <c:w val="0.77892103174603178"/>
          <c:h val="0.67833134920634919"/>
        </c:manualLayout>
      </c:layout>
      <c:lineChart>
        <c:grouping val="standard"/>
        <c:varyColors val="0"/>
        <c:ser>
          <c:idx val="0"/>
          <c:order val="0"/>
          <c:tx>
            <c:strRef>
              <c:f>Section_four_SHET!$F$152</c:f>
              <c:strCache>
                <c:ptCount val="1"/>
                <c:pt idx="0">
                  <c:v>Expenditure (actual and forecast)</c:v>
                </c:pt>
              </c:strCache>
            </c:strRef>
          </c:tx>
          <c:spPr>
            <a:ln w="28575" cap="rnd">
              <a:solidFill>
                <a:srgbClr val="12436D"/>
              </a:solidFill>
              <a:round/>
            </a:ln>
            <a:effectLst/>
          </c:spPr>
          <c:marker>
            <c:symbol val="square"/>
            <c:size val="5"/>
            <c:spPr>
              <a:solidFill>
                <a:srgbClr val="12436D"/>
              </a:solidFill>
              <a:ln w="9525">
                <a:solidFill>
                  <a:srgbClr val="12436D"/>
                </a:solidFill>
              </a:ln>
              <a:effectLst/>
            </c:spPr>
          </c:marker>
          <c:cat>
            <c:strRef>
              <c:f>Section_four_SHET!$G$151:$K$151</c:f>
              <c:strCache>
                <c:ptCount val="5"/>
                <c:pt idx="0">
                  <c:v>2021/2022</c:v>
                </c:pt>
                <c:pt idx="1">
                  <c:v>2022/2023</c:v>
                </c:pt>
                <c:pt idx="2">
                  <c:v>2023/2024</c:v>
                </c:pt>
                <c:pt idx="3">
                  <c:v>2024/2025</c:v>
                </c:pt>
                <c:pt idx="4">
                  <c:v>2025/2026</c:v>
                </c:pt>
              </c:strCache>
            </c:strRef>
          </c:cat>
          <c:val>
            <c:numRef>
              <c:f>Section_four_SHET!$G$152:$K$152</c:f>
              <c:numCache>
                <c:formatCode>0</c:formatCode>
                <c:ptCount val="5"/>
                <c:pt idx="0">
                  <c:v>357.59796742069591</c:v>
                </c:pt>
                <c:pt idx="1">
                  <c:v>273.90212971921875</c:v>
                </c:pt>
                <c:pt idx="2">
                  <c:v>290.19192637965216</c:v>
                </c:pt>
                <c:pt idx="3">
                  <c:v>372.61773762388378</c:v>
                </c:pt>
                <c:pt idx="4">
                  <c:v>601.98428444248259</c:v>
                </c:pt>
              </c:numCache>
            </c:numRef>
          </c:val>
          <c:smooth val="0"/>
          <c:extLst>
            <c:ext xmlns:c16="http://schemas.microsoft.com/office/drawing/2014/chart" uri="{C3380CC4-5D6E-409C-BE32-E72D297353CC}">
              <c16:uniqueId val="{00000000-CCF0-4CFD-A425-AE307BB498D9}"/>
            </c:ext>
          </c:extLst>
        </c:ser>
        <c:ser>
          <c:idx val="1"/>
          <c:order val="1"/>
          <c:tx>
            <c:strRef>
              <c:f>Section_four_SHET!$F$153</c:f>
              <c:strCache>
                <c:ptCount val="1"/>
                <c:pt idx="0">
                  <c:v>Adjusted allowance</c:v>
                </c:pt>
              </c:strCache>
            </c:strRef>
          </c:tx>
          <c:spPr>
            <a:ln w="28575" cap="rnd">
              <a:solidFill>
                <a:srgbClr val="28A197"/>
              </a:solidFill>
              <a:prstDash val="dash"/>
              <a:round/>
            </a:ln>
            <a:effectLst/>
          </c:spPr>
          <c:marker>
            <c:symbol val="none"/>
          </c:marker>
          <c:cat>
            <c:strRef>
              <c:f>Section_four_SHET!$G$151:$K$151</c:f>
              <c:strCache>
                <c:ptCount val="5"/>
                <c:pt idx="0">
                  <c:v>2021/2022</c:v>
                </c:pt>
                <c:pt idx="1">
                  <c:v>2022/2023</c:v>
                </c:pt>
                <c:pt idx="2">
                  <c:v>2023/2024</c:v>
                </c:pt>
                <c:pt idx="3">
                  <c:v>2024/2025</c:v>
                </c:pt>
                <c:pt idx="4">
                  <c:v>2025/2026</c:v>
                </c:pt>
              </c:strCache>
            </c:strRef>
          </c:cat>
          <c:val>
            <c:numRef>
              <c:f>Section_four_SHET!$G$153:$K$153</c:f>
              <c:numCache>
                <c:formatCode>0</c:formatCode>
                <c:ptCount val="5"/>
                <c:pt idx="0">
                  <c:v>418.0101162707391</c:v>
                </c:pt>
                <c:pt idx="1">
                  <c:v>403.82516159815623</c:v>
                </c:pt>
                <c:pt idx="2">
                  <c:v>315.39853446352237</c:v>
                </c:pt>
                <c:pt idx="3">
                  <c:v>401.83704853300526</c:v>
                </c:pt>
                <c:pt idx="4">
                  <c:v>652.63418536026995</c:v>
                </c:pt>
              </c:numCache>
            </c:numRef>
          </c:val>
          <c:smooth val="0"/>
          <c:extLst>
            <c:ext xmlns:c16="http://schemas.microsoft.com/office/drawing/2014/chart" uri="{C3380CC4-5D6E-409C-BE32-E72D297353CC}">
              <c16:uniqueId val="{00000001-CCF0-4CFD-A425-AE307BB498D9}"/>
            </c:ext>
          </c:extLst>
        </c:ser>
        <c:dLbls>
          <c:showLegendKey val="0"/>
          <c:showVal val="0"/>
          <c:showCatName val="0"/>
          <c:showSerName val="0"/>
          <c:showPercent val="0"/>
          <c:showBubbleSize val="0"/>
        </c:dLbls>
        <c:marker val="1"/>
        <c:smooth val="0"/>
        <c:axId val="329029328"/>
        <c:axId val="329023568"/>
      </c:lineChart>
      <c:catAx>
        <c:axId val="329029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29023568"/>
        <c:crosses val="autoZero"/>
        <c:auto val="1"/>
        <c:lblAlgn val="r"/>
        <c:lblOffset val="100"/>
        <c:noMultiLvlLbl val="0"/>
      </c:catAx>
      <c:valAx>
        <c:axId val="329023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2902932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8869047619048E-2"/>
          <c:y val="5.9039682539682538E-2"/>
          <c:w val="0.7888978174603174"/>
          <c:h val="0.67833134920634919"/>
        </c:manualLayout>
      </c:layout>
      <c:lineChart>
        <c:grouping val="standard"/>
        <c:varyColors val="0"/>
        <c:ser>
          <c:idx val="0"/>
          <c:order val="0"/>
          <c:tx>
            <c:strRef>
              <c:f>Section_four_SHET!$C$225</c:f>
              <c:strCache>
                <c:ptCount val="1"/>
                <c:pt idx="0">
                  <c:v>Spend (all cost categories) </c:v>
                </c:pt>
              </c:strCache>
            </c:strRef>
          </c:tx>
          <c:spPr>
            <a:ln w="28575" cap="rnd">
              <a:solidFill>
                <a:srgbClr val="12436D"/>
              </a:solidFill>
              <a:round/>
            </a:ln>
            <a:effectLst/>
          </c:spPr>
          <c:marker>
            <c:symbol val="square"/>
            <c:size val="5"/>
            <c:spPr>
              <a:solidFill>
                <a:srgbClr val="12436D"/>
              </a:solidFill>
              <a:ln w="9525">
                <a:solidFill>
                  <a:srgbClr val="12436D"/>
                </a:solidFill>
              </a:ln>
              <a:effectLst/>
            </c:spPr>
          </c:marker>
          <c:cat>
            <c:strRef>
              <c:f>Section_four_SHET!$D$224:$H$224</c:f>
              <c:strCache>
                <c:ptCount val="5"/>
                <c:pt idx="0">
                  <c:v>2021/2022</c:v>
                </c:pt>
                <c:pt idx="1">
                  <c:v>2022/2023</c:v>
                </c:pt>
                <c:pt idx="2">
                  <c:v>2023/2024</c:v>
                </c:pt>
                <c:pt idx="3">
                  <c:v>2024/2025</c:v>
                </c:pt>
                <c:pt idx="4">
                  <c:v>2025/2026</c:v>
                </c:pt>
              </c:strCache>
            </c:strRef>
          </c:cat>
          <c:val>
            <c:numRef>
              <c:f>Section_four_SHET!$D$225:$H$225</c:f>
              <c:numCache>
                <c:formatCode>0</c:formatCode>
                <c:ptCount val="5"/>
                <c:pt idx="0">
                  <c:v>73.140174061328594</c:v>
                </c:pt>
                <c:pt idx="1">
                  <c:v>77.831888455171978</c:v>
                </c:pt>
                <c:pt idx="2">
                  <c:v>95.676491628856866</c:v>
                </c:pt>
                <c:pt idx="3">
                  <c:v>100.351083483089</c:v>
                </c:pt>
                <c:pt idx="4">
                  <c:v>117.78842521776693</c:v>
                </c:pt>
              </c:numCache>
            </c:numRef>
          </c:val>
          <c:smooth val="0"/>
          <c:extLst>
            <c:ext xmlns:c16="http://schemas.microsoft.com/office/drawing/2014/chart" uri="{C3380CC4-5D6E-409C-BE32-E72D297353CC}">
              <c16:uniqueId val="{00000000-4830-4F01-9BFA-99B115EF042C}"/>
            </c:ext>
          </c:extLst>
        </c:ser>
        <c:ser>
          <c:idx val="1"/>
          <c:order val="1"/>
          <c:tx>
            <c:strRef>
              <c:f>Section_four_SHET!$C$226</c:f>
              <c:strCache>
                <c:ptCount val="1"/>
                <c:pt idx="0">
                  <c:v>Adjusted allowance </c:v>
                </c:pt>
              </c:strCache>
            </c:strRef>
          </c:tx>
          <c:spPr>
            <a:ln w="28575" cap="rnd">
              <a:solidFill>
                <a:srgbClr val="28A197"/>
              </a:solidFill>
              <a:prstDash val="dash"/>
              <a:round/>
            </a:ln>
            <a:effectLst/>
          </c:spPr>
          <c:marker>
            <c:symbol val="none"/>
          </c:marker>
          <c:cat>
            <c:strRef>
              <c:f>Section_four_SHET!$D$224:$H$224</c:f>
              <c:strCache>
                <c:ptCount val="5"/>
                <c:pt idx="0">
                  <c:v>2021/2022</c:v>
                </c:pt>
                <c:pt idx="1">
                  <c:v>2022/2023</c:v>
                </c:pt>
                <c:pt idx="2">
                  <c:v>2023/2024</c:v>
                </c:pt>
                <c:pt idx="3">
                  <c:v>2024/2025</c:v>
                </c:pt>
                <c:pt idx="4">
                  <c:v>2025/2026</c:v>
                </c:pt>
              </c:strCache>
            </c:strRef>
          </c:cat>
          <c:val>
            <c:numRef>
              <c:f>Section_four_SHET!$D$226:$H$226</c:f>
              <c:numCache>
                <c:formatCode>0</c:formatCode>
                <c:ptCount val="5"/>
                <c:pt idx="0">
                  <c:v>115.54895546615015</c:v>
                </c:pt>
                <c:pt idx="1">
                  <c:v>177.59049272029606</c:v>
                </c:pt>
                <c:pt idx="2">
                  <c:v>189.05783389211928</c:v>
                </c:pt>
                <c:pt idx="3">
                  <c:v>242.20202021205407</c:v>
                </c:pt>
                <c:pt idx="4">
                  <c:v>121.40192267809533</c:v>
                </c:pt>
              </c:numCache>
            </c:numRef>
          </c:val>
          <c:smooth val="0"/>
          <c:extLst>
            <c:ext xmlns:c16="http://schemas.microsoft.com/office/drawing/2014/chart" uri="{C3380CC4-5D6E-409C-BE32-E72D297353CC}">
              <c16:uniqueId val="{00000001-4830-4F01-9BFA-99B115EF042C}"/>
            </c:ext>
          </c:extLst>
        </c:ser>
        <c:dLbls>
          <c:showLegendKey val="0"/>
          <c:showVal val="0"/>
          <c:showCatName val="0"/>
          <c:showSerName val="0"/>
          <c:showPercent val="0"/>
          <c:showBubbleSize val="0"/>
        </c:dLbls>
        <c:marker val="1"/>
        <c:smooth val="0"/>
        <c:axId val="348930800"/>
        <c:axId val="348926000"/>
      </c:lineChart>
      <c:catAx>
        <c:axId val="3489308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48926000"/>
        <c:crosses val="autoZero"/>
        <c:auto val="1"/>
        <c:lblAlgn val="r"/>
        <c:lblOffset val="100"/>
        <c:noMultiLvlLbl val="0"/>
      </c:catAx>
      <c:valAx>
        <c:axId val="348926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489308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40674603174599E-2"/>
          <c:y val="5.9039682539682538E-2"/>
          <c:w val="0.77136150793650793"/>
          <c:h val="0.67833134920634919"/>
        </c:manualLayout>
      </c:layout>
      <c:lineChart>
        <c:grouping val="standard"/>
        <c:varyColors val="0"/>
        <c:ser>
          <c:idx val="0"/>
          <c:order val="0"/>
          <c:tx>
            <c:strRef>
              <c:f>Section_four_SHET!$B$306</c:f>
              <c:strCache>
                <c:ptCount val="1"/>
                <c:pt idx="0">
                  <c:v>Actual/Forecast</c:v>
                </c:pt>
              </c:strCache>
            </c:strRef>
          </c:tx>
          <c:spPr>
            <a:ln w="28575" cap="rnd">
              <a:solidFill>
                <a:srgbClr val="12436D"/>
              </a:solidFill>
              <a:round/>
            </a:ln>
            <a:effectLst/>
          </c:spPr>
          <c:marker>
            <c:symbol val="square"/>
            <c:size val="5"/>
            <c:spPr>
              <a:solidFill>
                <a:srgbClr val="12436D"/>
              </a:solidFill>
              <a:ln w="9525">
                <a:solidFill>
                  <a:srgbClr val="12436D"/>
                </a:solidFill>
              </a:ln>
              <a:effectLst/>
            </c:spPr>
          </c:marker>
          <c:cat>
            <c:strRef>
              <c:f>Section_four_SHET!$C$305:$G$305</c:f>
              <c:strCache>
                <c:ptCount val="5"/>
                <c:pt idx="0">
                  <c:v>2021/2022</c:v>
                </c:pt>
                <c:pt idx="1">
                  <c:v>2022/2023</c:v>
                </c:pt>
                <c:pt idx="2">
                  <c:v>2023/2024</c:v>
                </c:pt>
                <c:pt idx="3">
                  <c:v>2024/2025</c:v>
                </c:pt>
                <c:pt idx="4">
                  <c:v>2025/2026</c:v>
                </c:pt>
              </c:strCache>
            </c:strRef>
          </c:cat>
          <c:val>
            <c:numRef>
              <c:f>Section_four_SHET!$C$306:$G$306</c:f>
              <c:numCache>
                <c:formatCode>0</c:formatCode>
                <c:ptCount val="5"/>
                <c:pt idx="0">
                  <c:v>11.344509244253977</c:v>
                </c:pt>
                <c:pt idx="1">
                  <c:v>13.232078806119581</c:v>
                </c:pt>
                <c:pt idx="2">
                  <c:v>16.981999999999999</c:v>
                </c:pt>
                <c:pt idx="3">
                  <c:v>19.809999999999995</c:v>
                </c:pt>
                <c:pt idx="4">
                  <c:v>28.479999999999997</c:v>
                </c:pt>
              </c:numCache>
            </c:numRef>
          </c:val>
          <c:smooth val="0"/>
          <c:extLst>
            <c:ext xmlns:c16="http://schemas.microsoft.com/office/drawing/2014/chart" uri="{C3380CC4-5D6E-409C-BE32-E72D297353CC}">
              <c16:uniqueId val="{00000000-F652-447A-9681-BDD9B883381B}"/>
            </c:ext>
          </c:extLst>
        </c:ser>
        <c:ser>
          <c:idx val="1"/>
          <c:order val="1"/>
          <c:tx>
            <c:strRef>
              <c:f>Section_four_SHET!$B$307</c:f>
              <c:strCache>
                <c:ptCount val="1"/>
                <c:pt idx="0">
                  <c:v>Allowance (post efficiency)</c:v>
                </c:pt>
              </c:strCache>
            </c:strRef>
          </c:tx>
          <c:spPr>
            <a:ln w="28575" cap="rnd">
              <a:solidFill>
                <a:srgbClr val="28A197"/>
              </a:solidFill>
              <a:prstDash val="dash"/>
              <a:round/>
            </a:ln>
            <a:effectLst/>
          </c:spPr>
          <c:marker>
            <c:symbol val="none"/>
          </c:marker>
          <c:cat>
            <c:strRef>
              <c:f>Section_four_SHET!$C$305:$G$305</c:f>
              <c:strCache>
                <c:ptCount val="5"/>
                <c:pt idx="0">
                  <c:v>2021/2022</c:v>
                </c:pt>
                <c:pt idx="1">
                  <c:v>2022/2023</c:v>
                </c:pt>
                <c:pt idx="2">
                  <c:v>2023/2024</c:v>
                </c:pt>
                <c:pt idx="3">
                  <c:v>2024/2025</c:v>
                </c:pt>
                <c:pt idx="4">
                  <c:v>2025/2026</c:v>
                </c:pt>
              </c:strCache>
            </c:strRef>
          </c:cat>
          <c:val>
            <c:numRef>
              <c:f>Section_four_SHET!$C$307:$G$307</c:f>
              <c:numCache>
                <c:formatCode>0</c:formatCode>
                <c:ptCount val="5"/>
                <c:pt idx="0">
                  <c:v>17.207999999999998</c:v>
                </c:pt>
                <c:pt idx="1">
                  <c:v>18.991</c:v>
                </c:pt>
                <c:pt idx="2">
                  <c:v>20.0108295</c:v>
                </c:pt>
                <c:pt idx="3">
                  <c:v>23.440356000000001</c:v>
                </c:pt>
                <c:pt idx="4">
                  <c:v>21.773763075174966</c:v>
                </c:pt>
              </c:numCache>
            </c:numRef>
          </c:val>
          <c:smooth val="0"/>
          <c:extLst>
            <c:ext xmlns:c16="http://schemas.microsoft.com/office/drawing/2014/chart" uri="{C3380CC4-5D6E-409C-BE32-E72D297353CC}">
              <c16:uniqueId val="{00000001-F652-447A-9681-BDD9B883381B}"/>
            </c:ext>
          </c:extLst>
        </c:ser>
        <c:dLbls>
          <c:showLegendKey val="0"/>
          <c:showVal val="0"/>
          <c:showCatName val="0"/>
          <c:showSerName val="0"/>
          <c:showPercent val="0"/>
          <c:showBubbleSize val="0"/>
        </c:dLbls>
        <c:marker val="1"/>
        <c:smooth val="0"/>
        <c:axId val="217312400"/>
        <c:axId val="217331600"/>
      </c:lineChart>
      <c:catAx>
        <c:axId val="2173124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217331600"/>
        <c:crosses val="autoZero"/>
        <c:auto val="1"/>
        <c:lblAlgn val="r"/>
        <c:lblOffset val="100"/>
        <c:noMultiLvlLbl val="0"/>
      </c:catAx>
      <c:valAx>
        <c:axId val="21733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2173124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Section_four_SHET!$B$361</c:f>
              <c:strCache>
                <c:ptCount val="1"/>
                <c:pt idx="0">
                  <c:v>Actual  / Forecast</c:v>
                </c:pt>
              </c:strCache>
            </c:strRef>
          </c:tx>
          <c:spPr>
            <a:ln w="28575" cap="rnd">
              <a:solidFill>
                <a:schemeClr val="accent1"/>
              </a:solidFill>
              <a:round/>
            </a:ln>
            <a:effectLst/>
          </c:spPr>
          <c:marker>
            <c:symbol val="square"/>
            <c:size val="5"/>
            <c:spPr>
              <a:solidFill>
                <a:srgbClr val="12436D"/>
              </a:solidFill>
              <a:ln w="9525">
                <a:solidFill>
                  <a:schemeClr val="accent1"/>
                </a:solidFill>
              </a:ln>
              <a:effectLst/>
            </c:spPr>
          </c:marker>
          <c:cat>
            <c:strRef>
              <c:f>Section_four_SHET!$C$360:$G$360</c:f>
              <c:strCache>
                <c:ptCount val="5"/>
                <c:pt idx="0">
                  <c:v>2021/2022</c:v>
                </c:pt>
                <c:pt idx="1">
                  <c:v>2022/2023</c:v>
                </c:pt>
                <c:pt idx="2">
                  <c:v>2023/2024</c:v>
                </c:pt>
                <c:pt idx="3">
                  <c:v>2024/2025</c:v>
                </c:pt>
                <c:pt idx="4">
                  <c:v>2025/2026</c:v>
                </c:pt>
              </c:strCache>
            </c:strRef>
          </c:cat>
          <c:val>
            <c:numRef>
              <c:f>Section_four_SHET!$C$361:$G$361</c:f>
              <c:numCache>
                <c:formatCode>0</c:formatCode>
                <c:ptCount val="5"/>
                <c:pt idx="0">
                  <c:v>120.94971079576932</c:v>
                </c:pt>
                <c:pt idx="1">
                  <c:v>131.19862781635129</c:v>
                </c:pt>
                <c:pt idx="2">
                  <c:v>153.72843649061338</c:v>
                </c:pt>
                <c:pt idx="3">
                  <c:v>208.19342417752125</c:v>
                </c:pt>
                <c:pt idx="4">
                  <c:v>272.07857076815856</c:v>
                </c:pt>
              </c:numCache>
            </c:numRef>
          </c:val>
          <c:smooth val="0"/>
          <c:extLst>
            <c:ext xmlns:c16="http://schemas.microsoft.com/office/drawing/2014/chart" uri="{C3380CC4-5D6E-409C-BE32-E72D297353CC}">
              <c16:uniqueId val="{00000000-0154-49F4-9F34-12FB61121A37}"/>
            </c:ext>
          </c:extLst>
        </c:ser>
        <c:ser>
          <c:idx val="1"/>
          <c:order val="1"/>
          <c:tx>
            <c:strRef>
              <c:f>Section_four_SHET!$B$362</c:f>
              <c:strCache>
                <c:ptCount val="1"/>
                <c:pt idx="0">
                  <c:v>CAI &amp; BSC allowance</c:v>
                </c:pt>
              </c:strCache>
            </c:strRef>
          </c:tx>
          <c:spPr>
            <a:ln w="28575" cap="rnd">
              <a:solidFill>
                <a:srgbClr val="28A197"/>
              </a:solidFill>
              <a:prstDash val="dash"/>
              <a:round/>
            </a:ln>
            <a:effectLst/>
          </c:spPr>
          <c:marker>
            <c:symbol val="none"/>
          </c:marker>
          <c:cat>
            <c:strRef>
              <c:f>Section_four_SHET!$C$360:$G$360</c:f>
              <c:strCache>
                <c:ptCount val="5"/>
                <c:pt idx="0">
                  <c:v>2021/2022</c:v>
                </c:pt>
                <c:pt idx="1">
                  <c:v>2022/2023</c:v>
                </c:pt>
                <c:pt idx="2">
                  <c:v>2023/2024</c:v>
                </c:pt>
                <c:pt idx="3">
                  <c:v>2024/2025</c:v>
                </c:pt>
                <c:pt idx="4">
                  <c:v>2025/2026</c:v>
                </c:pt>
              </c:strCache>
            </c:strRef>
          </c:cat>
          <c:val>
            <c:numRef>
              <c:f>Section_four_SHET!$C$362:$G$362</c:f>
              <c:numCache>
                <c:formatCode>0</c:formatCode>
                <c:ptCount val="5"/>
                <c:pt idx="0">
                  <c:v>83.861860127607358</c:v>
                </c:pt>
                <c:pt idx="1">
                  <c:v>83.839492968805828</c:v>
                </c:pt>
                <c:pt idx="2">
                  <c:v>85.447056196928216</c:v>
                </c:pt>
                <c:pt idx="3">
                  <c:v>99.263931333088465</c:v>
                </c:pt>
                <c:pt idx="4">
                  <c:v>95.4398076873684</c:v>
                </c:pt>
              </c:numCache>
            </c:numRef>
          </c:val>
          <c:smooth val="0"/>
          <c:extLst>
            <c:ext xmlns:c16="http://schemas.microsoft.com/office/drawing/2014/chart" uri="{C3380CC4-5D6E-409C-BE32-E72D297353CC}">
              <c16:uniqueId val="{00000001-0154-49F4-9F34-12FB61121A37}"/>
            </c:ext>
          </c:extLst>
        </c:ser>
        <c:dLbls>
          <c:showLegendKey val="0"/>
          <c:showVal val="0"/>
          <c:showCatName val="0"/>
          <c:showSerName val="0"/>
          <c:showPercent val="0"/>
          <c:showBubbleSize val="0"/>
        </c:dLbls>
        <c:marker val="1"/>
        <c:smooth val="0"/>
        <c:axId val="361786144"/>
        <c:axId val="361784704"/>
      </c:lineChart>
      <c:catAx>
        <c:axId val="361786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4704"/>
        <c:crosses val="autoZero"/>
        <c:auto val="1"/>
        <c:lblAlgn val="ctr"/>
        <c:lblOffset val="100"/>
        <c:noMultiLvlLbl val="0"/>
      </c:catAx>
      <c:valAx>
        <c:axId val="361784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6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Section_four_SHET!$B$372</c:f>
              <c:strCache>
                <c:ptCount val="1"/>
                <c:pt idx="0">
                  <c:v>Actual  / Forecast</c:v>
                </c:pt>
              </c:strCache>
            </c:strRef>
          </c:tx>
          <c:spPr>
            <a:ln w="28575" cap="rnd">
              <a:solidFill>
                <a:srgbClr val="286398"/>
              </a:solidFill>
              <a:round/>
            </a:ln>
            <a:effectLst/>
          </c:spPr>
          <c:marker>
            <c:symbol val="square"/>
            <c:size val="5"/>
            <c:spPr>
              <a:solidFill>
                <a:srgbClr val="12436D"/>
              </a:solidFill>
              <a:ln w="9525">
                <a:solidFill>
                  <a:schemeClr val="accent1"/>
                </a:solidFill>
              </a:ln>
              <a:effectLst/>
            </c:spPr>
          </c:marker>
          <c:cat>
            <c:strRef>
              <c:f>Section_four_SHET!$C$371:$G$371</c:f>
              <c:strCache>
                <c:ptCount val="5"/>
                <c:pt idx="0">
                  <c:v>2021/2022</c:v>
                </c:pt>
                <c:pt idx="1">
                  <c:v>2022/2023</c:v>
                </c:pt>
                <c:pt idx="2">
                  <c:v>2023/2024</c:v>
                </c:pt>
                <c:pt idx="3">
                  <c:v>2024/2025</c:v>
                </c:pt>
                <c:pt idx="4">
                  <c:v>2025/2026</c:v>
                </c:pt>
              </c:strCache>
            </c:strRef>
          </c:cat>
          <c:val>
            <c:numRef>
              <c:f>Section_four_SHET!$C$372:$G$372</c:f>
              <c:numCache>
                <c:formatCode>0</c:formatCode>
                <c:ptCount val="5"/>
                <c:pt idx="0">
                  <c:v>80.94971079576932</c:v>
                </c:pt>
                <c:pt idx="1">
                  <c:v>98.198627816351291</c:v>
                </c:pt>
                <c:pt idx="2">
                  <c:v>117.72843649061338</c:v>
                </c:pt>
                <c:pt idx="3">
                  <c:v>163.19342417752125</c:v>
                </c:pt>
                <c:pt idx="4">
                  <c:v>204.57857076815856</c:v>
                </c:pt>
              </c:numCache>
            </c:numRef>
          </c:val>
          <c:smooth val="0"/>
          <c:extLst>
            <c:ext xmlns:c16="http://schemas.microsoft.com/office/drawing/2014/chart" uri="{C3380CC4-5D6E-409C-BE32-E72D297353CC}">
              <c16:uniqueId val="{00000000-DDE0-41BC-8F7E-2FBA3DBB826A}"/>
            </c:ext>
          </c:extLst>
        </c:ser>
        <c:ser>
          <c:idx val="1"/>
          <c:order val="1"/>
          <c:tx>
            <c:strRef>
              <c:f>Section_four_SHET!$B$373</c:f>
              <c:strCache>
                <c:ptCount val="1"/>
                <c:pt idx="0">
                  <c:v>CAI &amp; BSC allowance</c:v>
                </c:pt>
              </c:strCache>
            </c:strRef>
          </c:tx>
          <c:spPr>
            <a:ln w="28575" cap="rnd">
              <a:solidFill>
                <a:srgbClr val="28A197"/>
              </a:solidFill>
              <a:prstDash val="dash"/>
              <a:round/>
            </a:ln>
            <a:effectLst/>
          </c:spPr>
          <c:marker>
            <c:symbol val="none"/>
          </c:marker>
          <c:cat>
            <c:strRef>
              <c:f>Section_four_SHET!$C$371:$G$371</c:f>
              <c:strCache>
                <c:ptCount val="5"/>
                <c:pt idx="0">
                  <c:v>2021/2022</c:v>
                </c:pt>
                <c:pt idx="1">
                  <c:v>2022/2023</c:v>
                </c:pt>
                <c:pt idx="2">
                  <c:v>2023/2024</c:v>
                </c:pt>
                <c:pt idx="3">
                  <c:v>2024/2025</c:v>
                </c:pt>
                <c:pt idx="4">
                  <c:v>2025/2026</c:v>
                </c:pt>
              </c:strCache>
            </c:strRef>
          </c:cat>
          <c:val>
            <c:numRef>
              <c:f>Section_four_SHET!$C$373:$G$373</c:f>
              <c:numCache>
                <c:formatCode>0</c:formatCode>
                <c:ptCount val="5"/>
                <c:pt idx="0">
                  <c:v>83.861860127607358</c:v>
                </c:pt>
                <c:pt idx="1">
                  <c:v>83.839492968805828</c:v>
                </c:pt>
                <c:pt idx="2">
                  <c:v>85.447056196928216</c:v>
                </c:pt>
                <c:pt idx="3">
                  <c:v>99.263931333088465</c:v>
                </c:pt>
                <c:pt idx="4">
                  <c:v>95.4398076873684</c:v>
                </c:pt>
              </c:numCache>
            </c:numRef>
          </c:val>
          <c:smooth val="0"/>
          <c:extLst>
            <c:ext xmlns:c16="http://schemas.microsoft.com/office/drawing/2014/chart" uri="{C3380CC4-5D6E-409C-BE32-E72D297353CC}">
              <c16:uniqueId val="{00000001-DDE0-41BC-8F7E-2FBA3DBB826A}"/>
            </c:ext>
          </c:extLst>
        </c:ser>
        <c:dLbls>
          <c:showLegendKey val="0"/>
          <c:showVal val="0"/>
          <c:showCatName val="0"/>
          <c:showSerName val="0"/>
          <c:showPercent val="0"/>
          <c:showBubbleSize val="0"/>
        </c:dLbls>
        <c:marker val="1"/>
        <c:smooth val="0"/>
        <c:axId val="361786144"/>
        <c:axId val="361784704"/>
      </c:lineChart>
      <c:catAx>
        <c:axId val="361786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4704"/>
        <c:crosses val="autoZero"/>
        <c:auto val="1"/>
        <c:lblAlgn val="ctr"/>
        <c:lblOffset val="100"/>
        <c:noMultiLvlLbl val="0"/>
      </c:catAx>
      <c:valAx>
        <c:axId val="361784704"/>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6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'Section two (a)'!$I$75</c:f>
              <c:strCache>
                <c:ptCount val="1"/>
                <c:pt idx="0">
                  <c:v>actual / forecast</c:v>
                </c:pt>
              </c:strCache>
            </c:strRef>
          </c:tx>
          <c:spPr>
            <a:ln w="28575" cap="rnd">
              <a:solidFill>
                <a:srgbClr val="12436D"/>
              </a:solidFill>
              <a:round/>
            </a:ln>
            <a:effectLst/>
          </c:spPr>
          <c:marker>
            <c:symbol val="square"/>
            <c:size val="5"/>
            <c:spPr>
              <a:solidFill>
                <a:srgbClr val="12436D"/>
              </a:solidFill>
              <a:ln w="9525">
                <a:noFill/>
              </a:ln>
              <a:effectLst/>
            </c:spPr>
          </c:marker>
          <c:cat>
            <c:strRef>
              <c:f>'Section two (a)'!$J$74:$N$74</c:f>
              <c:strCache>
                <c:ptCount val="5"/>
                <c:pt idx="0">
                  <c:v>2021/22</c:v>
                </c:pt>
                <c:pt idx="1">
                  <c:v>2022/23</c:v>
                </c:pt>
                <c:pt idx="2">
                  <c:v>2023/24</c:v>
                </c:pt>
                <c:pt idx="3">
                  <c:v>2024/25</c:v>
                </c:pt>
                <c:pt idx="4">
                  <c:v>2025/26</c:v>
                </c:pt>
              </c:strCache>
            </c:strRef>
          </c:cat>
          <c:val>
            <c:numRef>
              <c:f>'Section two (a)'!$J$75:$N$75</c:f>
              <c:numCache>
                <c:formatCode>General</c:formatCode>
                <c:ptCount val="5"/>
                <c:pt idx="0">
                  <c:v>354</c:v>
                </c:pt>
                <c:pt idx="1">
                  <c:v>980.2</c:v>
                </c:pt>
                <c:pt idx="2">
                  <c:v>660</c:v>
                </c:pt>
                <c:pt idx="3">
                  <c:v>1431</c:v>
                </c:pt>
                <c:pt idx="4" formatCode="0">
                  <c:v>5000.4311841986164</c:v>
                </c:pt>
              </c:numCache>
            </c:numRef>
          </c:val>
          <c:smooth val="0"/>
          <c:extLst>
            <c:ext xmlns:c16="http://schemas.microsoft.com/office/drawing/2014/chart" uri="{C3380CC4-5D6E-409C-BE32-E72D297353CC}">
              <c16:uniqueId val="{00000000-0463-42A0-8144-02A39AF18863}"/>
            </c:ext>
          </c:extLst>
        </c:ser>
        <c:ser>
          <c:idx val="1"/>
          <c:order val="1"/>
          <c:tx>
            <c:strRef>
              <c:f>'Section two (a)'!$I$76</c:f>
              <c:strCache>
                <c:ptCount val="1"/>
                <c:pt idx="0">
                  <c:v>baseline </c:v>
                </c:pt>
              </c:strCache>
            </c:strRef>
          </c:tx>
          <c:spPr>
            <a:ln w="28575" cap="rnd">
              <a:solidFill>
                <a:srgbClr val="28A197"/>
              </a:solidFill>
              <a:prstDash val="dash"/>
              <a:round/>
            </a:ln>
            <a:effectLst/>
          </c:spPr>
          <c:marker>
            <c:symbol val="none"/>
          </c:marker>
          <c:cat>
            <c:strRef>
              <c:f>'Section two (a)'!$J$74:$N$74</c:f>
              <c:strCache>
                <c:ptCount val="5"/>
                <c:pt idx="0">
                  <c:v>2021/22</c:v>
                </c:pt>
                <c:pt idx="1">
                  <c:v>2022/23</c:v>
                </c:pt>
                <c:pt idx="2">
                  <c:v>2023/24</c:v>
                </c:pt>
                <c:pt idx="3">
                  <c:v>2024/25</c:v>
                </c:pt>
                <c:pt idx="4">
                  <c:v>2025/26</c:v>
                </c:pt>
              </c:strCache>
            </c:strRef>
          </c:cat>
          <c:val>
            <c:numRef>
              <c:f>'Section two (a)'!$J$76:$N$76</c:f>
              <c:numCache>
                <c:formatCode>General</c:formatCode>
                <c:ptCount val="5"/>
                <c:pt idx="0">
                  <c:v>1014.6</c:v>
                </c:pt>
                <c:pt idx="1">
                  <c:v>1120</c:v>
                </c:pt>
                <c:pt idx="2">
                  <c:v>190.5</c:v>
                </c:pt>
                <c:pt idx="3">
                  <c:v>0</c:v>
                </c:pt>
                <c:pt idx="4">
                  <c:v>0</c:v>
                </c:pt>
              </c:numCache>
            </c:numRef>
          </c:val>
          <c:smooth val="0"/>
          <c:extLst>
            <c:ext xmlns:c16="http://schemas.microsoft.com/office/drawing/2014/chart" uri="{C3380CC4-5D6E-409C-BE32-E72D297353CC}">
              <c16:uniqueId val="{00000001-0463-42A0-8144-02A39AF18863}"/>
            </c:ext>
          </c:extLst>
        </c:ser>
        <c:dLbls>
          <c:showLegendKey val="0"/>
          <c:showVal val="0"/>
          <c:showCatName val="0"/>
          <c:showSerName val="0"/>
          <c:showPercent val="0"/>
          <c:showBubbleSize val="0"/>
        </c:dLbls>
        <c:marker val="1"/>
        <c:smooth val="0"/>
        <c:axId val="492052288"/>
        <c:axId val="492038848"/>
      </c:lineChart>
      <c:catAx>
        <c:axId val="49205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492038848"/>
        <c:crosses val="autoZero"/>
        <c:auto val="1"/>
        <c:lblAlgn val="ctr"/>
        <c:lblOffset val="100"/>
        <c:noMultiLvlLbl val="0"/>
      </c:catAx>
      <c:valAx>
        <c:axId val="492038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492052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16458040809005E-2"/>
          <c:y val="5.9039682539682538E-2"/>
          <c:w val="0.77797926687180707"/>
          <c:h val="0.67833134920634919"/>
        </c:manualLayout>
      </c:layout>
      <c:lineChart>
        <c:grouping val="standard"/>
        <c:varyColors val="0"/>
        <c:ser>
          <c:idx val="0"/>
          <c:order val="0"/>
          <c:tx>
            <c:strRef>
              <c:f>Section_four_SHET!$C$267</c:f>
              <c:strCache>
                <c:ptCount val="1"/>
                <c:pt idx="0">
                  <c:v>Actual  / Forecast</c:v>
                </c:pt>
              </c:strCache>
            </c:strRef>
          </c:tx>
          <c:spPr>
            <a:ln w="28575" cap="rnd">
              <a:solidFill>
                <a:srgbClr val="12436D"/>
              </a:solidFill>
              <a:round/>
            </a:ln>
            <a:effectLst/>
          </c:spPr>
          <c:marker>
            <c:symbol val="square"/>
            <c:size val="5"/>
            <c:spPr>
              <a:solidFill>
                <a:srgbClr val="12436D"/>
              </a:solidFill>
              <a:ln w="9525">
                <a:solidFill>
                  <a:srgbClr val="12436D"/>
                </a:solidFill>
              </a:ln>
              <a:effectLst/>
            </c:spPr>
          </c:marker>
          <c:cat>
            <c:strRef>
              <c:f>Section_four_SHET!$D$266:$H$266</c:f>
              <c:strCache>
                <c:ptCount val="5"/>
                <c:pt idx="0">
                  <c:v>2021/2022</c:v>
                </c:pt>
                <c:pt idx="1">
                  <c:v>2022/2023</c:v>
                </c:pt>
                <c:pt idx="2">
                  <c:v>2023/2024</c:v>
                </c:pt>
                <c:pt idx="3">
                  <c:v>2024/2025</c:v>
                </c:pt>
                <c:pt idx="4">
                  <c:v>2025/2026</c:v>
                </c:pt>
              </c:strCache>
            </c:strRef>
          </c:cat>
          <c:val>
            <c:numRef>
              <c:f>Section_four_SHET!$D$267:$H$267</c:f>
              <c:numCache>
                <c:formatCode>0</c:formatCode>
                <c:ptCount val="5"/>
                <c:pt idx="0">
                  <c:v>4.0789999999999997</c:v>
                </c:pt>
                <c:pt idx="1">
                  <c:v>3.1989999999999998</c:v>
                </c:pt>
                <c:pt idx="2">
                  <c:v>6.9470000000000001</c:v>
                </c:pt>
                <c:pt idx="3">
                  <c:v>11.061</c:v>
                </c:pt>
                <c:pt idx="4">
                  <c:v>11.006</c:v>
                </c:pt>
              </c:numCache>
            </c:numRef>
          </c:val>
          <c:smooth val="0"/>
          <c:extLst>
            <c:ext xmlns:c16="http://schemas.microsoft.com/office/drawing/2014/chart" uri="{C3380CC4-5D6E-409C-BE32-E72D297353CC}">
              <c16:uniqueId val="{00000000-AC72-4125-8F56-EEAE1D8E5238}"/>
            </c:ext>
          </c:extLst>
        </c:ser>
        <c:ser>
          <c:idx val="1"/>
          <c:order val="1"/>
          <c:tx>
            <c:strRef>
              <c:f>Section_four_SHET!$C$268</c:f>
              <c:strCache>
                <c:ptCount val="1"/>
                <c:pt idx="0">
                  <c:v>Adjusted allowance </c:v>
                </c:pt>
              </c:strCache>
            </c:strRef>
          </c:tx>
          <c:spPr>
            <a:ln w="28575" cap="rnd">
              <a:solidFill>
                <a:srgbClr val="28A197"/>
              </a:solidFill>
              <a:prstDash val="dash"/>
              <a:round/>
            </a:ln>
            <a:effectLst/>
          </c:spPr>
          <c:marker>
            <c:symbol val="none"/>
          </c:marker>
          <c:cat>
            <c:strRef>
              <c:f>Section_four_SHET!$D$266:$H$266</c:f>
              <c:strCache>
                <c:ptCount val="5"/>
                <c:pt idx="0">
                  <c:v>2021/2022</c:v>
                </c:pt>
                <c:pt idx="1">
                  <c:v>2022/2023</c:v>
                </c:pt>
                <c:pt idx="2">
                  <c:v>2023/2024</c:v>
                </c:pt>
                <c:pt idx="3">
                  <c:v>2024/2025</c:v>
                </c:pt>
                <c:pt idx="4">
                  <c:v>2025/2026</c:v>
                </c:pt>
              </c:strCache>
            </c:strRef>
          </c:cat>
          <c:val>
            <c:numRef>
              <c:f>Section_four_SHET!$D$268:$H$268</c:f>
              <c:numCache>
                <c:formatCode>0</c:formatCode>
                <c:ptCount val="5"/>
                <c:pt idx="0">
                  <c:v>7.163353212301999</c:v>
                </c:pt>
                <c:pt idx="1">
                  <c:v>10.746334271646653</c:v>
                </c:pt>
                <c:pt idx="2">
                  <c:v>12.220159279582223</c:v>
                </c:pt>
                <c:pt idx="3">
                  <c:v>10.865064907161468</c:v>
                </c:pt>
                <c:pt idx="4">
                  <c:v>5.5089237678884322</c:v>
                </c:pt>
              </c:numCache>
            </c:numRef>
          </c:val>
          <c:smooth val="0"/>
          <c:extLst>
            <c:ext xmlns:c16="http://schemas.microsoft.com/office/drawing/2014/chart" uri="{C3380CC4-5D6E-409C-BE32-E72D297353CC}">
              <c16:uniqueId val="{00000001-AC72-4125-8F56-EEAE1D8E5238}"/>
            </c:ext>
          </c:extLst>
        </c:ser>
        <c:dLbls>
          <c:showLegendKey val="0"/>
          <c:showVal val="0"/>
          <c:showCatName val="0"/>
          <c:showSerName val="0"/>
          <c:showPercent val="0"/>
          <c:showBubbleSize val="0"/>
        </c:dLbls>
        <c:marker val="1"/>
        <c:smooth val="0"/>
        <c:axId val="361786144"/>
        <c:axId val="361784704"/>
      </c:lineChart>
      <c:catAx>
        <c:axId val="361786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4704"/>
        <c:crosses val="autoZero"/>
        <c:auto val="1"/>
        <c:lblAlgn val="r"/>
        <c:lblOffset val="100"/>
        <c:noMultiLvlLbl val="0"/>
      </c:catAx>
      <c:valAx>
        <c:axId val="361784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61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16458040809005E-2"/>
          <c:y val="5.9039682539682538E-2"/>
          <c:w val="0.79724340510686009"/>
          <c:h val="0.72215065981814452"/>
        </c:manualLayout>
      </c:layout>
      <c:lineChart>
        <c:grouping val="standard"/>
        <c:varyColors val="0"/>
        <c:ser>
          <c:idx val="0"/>
          <c:order val="0"/>
          <c:tx>
            <c:strRef>
              <c:f>Section_four__SPT!$C$153</c:f>
              <c:strCache>
                <c:ptCount val="1"/>
                <c:pt idx="0">
                  <c:v>Expenditure (actual and forecast)</c:v>
                </c:pt>
              </c:strCache>
            </c:strRef>
          </c:tx>
          <c:spPr>
            <a:ln w="28575" cap="rnd">
              <a:solidFill>
                <a:srgbClr val="12436D"/>
              </a:solidFill>
              <a:round/>
            </a:ln>
            <a:effectLst/>
          </c:spPr>
          <c:marker>
            <c:symbol val="square"/>
            <c:size val="5"/>
            <c:spPr>
              <a:solidFill>
                <a:srgbClr val="12436D"/>
              </a:solidFill>
              <a:ln w="9525">
                <a:solidFill>
                  <a:srgbClr val="12436D"/>
                </a:solidFill>
              </a:ln>
              <a:effectLst/>
            </c:spPr>
          </c:marker>
          <c:cat>
            <c:strRef>
              <c:f>Section_four__SPT!$D$152:$H$152</c:f>
              <c:strCache>
                <c:ptCount val="5"/>
                <c:pt idx="0">
                  <c:v>2021/2022</c:v>
                </c:pt>
                <c:pt idx="1">
                  <c:v>2022/2023</c:v>
                </c:pt>
                <c:pt idx="2">
                  <c:v>2023/2024</c:v>
                </c:pt>
                <c:pt idx="3">
                  <c:v>2024/2025</c:v>
                </c:pt>
                <c:pt idx="4">
                  <c:v>2025/2026</c:v>
                </c:pt>
              </c:strCache>
            </c:strRef>
          </c:cat>
          <c:val>
            <c:numRef>
              <c:f>Section_four__SPT!$D$153:$H$153</c:f>
              <c:numCache>
                <c:formatCode>0</c:formatCode>
                <c:ptCount val="5"/>
                <c:pt idx="0">
                  <c:v>56.449453644208909</c:v>
                </c:pt>
                <c:pt idx="1">
                  <c:v>85.315513444653362</c:v>
                </c:pt>
                <c:pt idx="2">
                  <c:v>250.0267172698185</c:v>
                </c:pt>
                <c:pt idx="3">
                  <c:v>377.21610039493254</c:v>
                </c:pt>
                <c:pt idx="4">
                  <c:v>679.51444017192398</c:v>
                </c:pt>
              </c:numCache>
            </c:numRef>
          </c:val>
          <c:smooth val="0"/>
          <c:extLst>
            <c:ext xmlns:c16="http://schemas.microsoft.com/office/drawing/2014/chart" uri="{C3380CC4-5D6E-409C-BE32-E72D297353CC}">
              <c16:uniqueId val="{00000000-E86A-44B7-99D0-3820C7A087D5}"/>
            </c:ext>
          </c:extLst>
        </c:ser>
        <c:ser>
          <c:idx val="1"/>
          <c:order val="1"/>
          <c:tx>
            <c:strRef>
              <c:f>Section_four__SPT!$C$154</c:f>
              <c:strCache>
                <c:ptCount val="1"/>
                <c:pt idx="0">
                  <c:v>Adjusted allowance</c:v>
                </c:pt>
              </c:strCache>
            </c:strRef>
          </c:tx>
          <c:spPr>
            <a:ln w="28575" cap="rnd">
              <a:solidFill>
                <a:srgbClr val="28A197"/>
              </a:solidFill>
              <a:prstDash val="dash"/>
              <a:round/>
            </a:ln>
            <a:effectLst/>
          </c:spPr>
          <c:marker>
            <c:symbol val="none"/>
          </c:marker>
          <c:cat>
            <c:strRef>
              <c:f>Section_four__SPT!$D$152:$H$152</c:f>
              <c:strCache>
                <c:ptCount val="5"/>
                <c:pt idx="0">
                  <c:v>2021/2022</c:v>
                </c:pt>
                <c:pt idx="1">
                  <c:v>2022/2023</c:v>
                </c:pt>
                <c:pt idx="2">
                  <c:v>2023/2024</c:v>
                </c:pt>
                <c:pt idx="3">
                  <c:v>2024/2025</c:v>
                </c:pt>
                <c:pt idx="4">
                  <c:v>2025/2026</c:v>
                </c:pt>
              </c:strCache>
            </c:strRef>
          </c:cat>
          <c:val>
            <c:numRef>
              <c:f>Section_four__SPT!$D$154:$H$154</c:f>
              <c:numCache>
                <c:formatCode>0</c:formatCode>
                <c:ptCount val="5"/>
                <c:pt idx="0">
                  <c:v>96.435422559130842</c:v>
                </c:pt>
                <c:pt idx="1">
                  <c:v>131.27275348865598</c:v>
                </c:pt>
                <c:pt idx="2">
                  <c:v>311.61563971478472</c:v>
                </c:pt>
                <c:pt idx="3">
                  <c:v>337.03625165989422</c:v>
                </c:pt>
                <c:pt idx="4">
                  <c:v>663.76651468532464</c:v>
                </c:pt>
              </c:numCache>
            </c:numRef>
          </c:val>
          <c:smooth val="0"/>
          <c:extLst>
            <c:ext xmlns:c16="http://schemas.microsoft.com/office/drawing/2014/chart" uri="{C3380CC4-5D6E-409C-BE32-E72D297353CC}">
              <c16:uniqueId val="{00000001-E86A-44B7-99D0-3820C7A087D5}"/>
            </c:ext>
          </c:extLst>
        </c:ser>
        <c:dLbls>
          <c:showLegendKey val="0"/>
          <c:showVal val="0"/>
          <c:showCatName val="0"/>
          <c:showSerName val="0"/>
          <c:showPercent val="0"/>
          <c:showBubbleSize val="0"/>
        </c:dLbls>
        <c:marker val="1"/>
        <c:smooth val="0"/>
        <c:axId val="361786144"/>
        <c:axId val="361784704"/>
      </c:lineChart>
      <c:catAx>
        <c:axId val="361786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4704"/>
        <c:crosses val="autoZero"/>
        <c:auto val="1"/>
        <c:lblAlgn val="r"/>
        <c:lblOffset val="100"/>
        <c:noMultiLvlLbl val="0"/>
      </c:catAx>
      <c:valAx>
        <c:axId val="361784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61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16458040809005E-2"/>
          <c:y val="5.9039682539682538E-2"/>
          <c:w val="0.81592029396827281"/>
          <c:h val="0.62457843081802022"/>
        </c:manualLayout>
      </c:layout>
      <c:lineChart>
        <c:grouping val="standard"/>
        <c:varyColors val="0"/>
        <c:ser>
          <c:idx val="0"/>
          <c:order val="0"/>
          <c:tx>
            <c:strRef>
              <c:f>Section_four__SPT!$B$237</c:f>
              <c:strCache>
                <c:ptCount val="1"/>
                <c:pt idx="0">
                  <c:v>Spend (all cost categories) </c:v>
                </c:pt>
              </c:strCache>
            </c:strRef>
          </c:tx>
          <c:spPr>
            <a:ln w="28575" cap="rnd">
              <a:solidFill>
                <a:srgbClr val="12436D"/>
              </a:solidFill>
              <a:round/>
            </a:ln>
            <a:effectLst/>
          </c:spPr>
          <c:marker>
            <c:symbol val="square"/>
            <c:size val="5"/>
            <c:spPr>
              <a:solidFill>
                <a:srgbClr val="12436D"/>
              </a:solidFill>
              <a:ln w="9525">
                <a:solidFill>
                  <a:srgbClr val="12436D"/>
                </a:solidFill>
              </a:ln>
              <a:effectLst/>
            </c:spPr>
          </c:marker>
          <c:cat>
            <c:strRef>
              <c:f>Section_four__SPT!$C$236:$G$236</c:f>
              <c:strCache>
                <c:ptCount val="5"/>
                <c:pt idx="0">
                  <c:v>2021/2022</c:v>
                </c:pt>
                <c:pt idx="1">
                  <c:v>2022/2023</c:v>
                </c:pt>
                <c:pt idx="2">
                  <c:v>2023/2024</c:v>
                </c:pt>
                <c:pt idx="3">
                  <c:v>2024/2025</c:v>
                </c:pt>
                <c:pt idx="4">
                  <c:v>2025/2026</c:v>
                </c:pt>
              </c:strCache>
            </c:strRef>
          </c:cat>
          <c:val>
            <c:numRef>
              <c:f>Section_four__SPT!$C$237:$G$237</c:f>
              <c:numCache>
                <c:formatCode>0</c:formatCode>
                <c:ptCount val="5"/>
                <c:pt idx="0">
                  <c:v>85.758753553325874</c:v>
                </c:pt>
                <c:pt idx="1">
                  <c:v>70.849266182792491</c:v>
                </c:pt>
                <c:pt idx="2">
                  <c:v>92.507761947508669</c:v>
                </c:pt>
                <c:pt idx="3">
                  <c:v>103.82664663418738</c:v>
                </c:pt>
                <c:pt idx="4">
                  <c:v>146.31396564733669</c:v>
                </c:pt>
              </c:numCache>
            </c:numRef>
          </c:val>
          <c:smooth val="0"/>
          <c:extLst>
            <c:ext xmlns:c16="http://schemas.microsoft.com/office/drawing/2014/chart" uri="{C3380CC4-5D6E-409C-BE32-E72D297353CC}">
              <c16:uniqueId val="{00000000-D2B9-4685-91DD-979CCE76E768}"/>
            </c:ext>
          </c:extLst>
        </c:ser>
        <c:ser>
          <c:idx val="1"/>
          <c:order val="1"/>
          <c:tx>
            <c:strRef>
              <c:f>Section_four__SPT!$B$238</c:f>
              <c:strCache>
                <c:ptCount val="1"/>
                <c:pt idx="0">
                  <c:v>Adjusted allowance (post efficiency)</c:v>
                </c:pt>
              </c:strCache>
            </c:strRef>
          </c:tx>
          <c:spPr>
            <a:ln w="28575" cap="rnd">
              <a:solidFill>
                <a:srgbClr val="28A197"/>
              </a:solidFill>
              <a:prstDash val="dash"/>
              <a:round/>
            </a:ln>
            <a:effectLst/>
          </c:spPr>
          <c:marker>
            <c:symbol val="none"/>
          </c:marker>
          <c:cat>
            <c:strRef>
              <c:f>Section_four__SPT!$C$236:$G$236</c:f>
              <c:strCache>
                <c:ptCount val="5"/>
                <c:pt idx="0">
                  <c:v>2021/2022</c:v>
                </c:pt>
                <c:pt idx="1">
                  <c:v>2022/2023</c:v>
                </c:pt>
                <c:pt idx="2">
                  <c:v>2023/2024</c:v>
                </c:pt>
                <c:pt idx="3">
                  <c:v>2024/2025</c:v>
                </c:pt>
                <c:pt idx="4">
                  <c:v>2025/2026</c:v>
                </c:pt>
              </c:strCache>
            </c:strRef>
          </c:cat>
          <c:val>
            <c:numRef>
              <c:f>Section_four__SPT!$C$238:$G$238</c:f>
              <c:numCache>
                <c:formatCode>0</c:formatCode>
                <c:ptCount val="5"/>
                <c:pt idx="0">
                  <c:v>96.740492571973078</c:v>
                </c:pt>
                <c:pt idx="1">
                  <c:v>100.73274941781062</c:v>
                </c:pt>
                <c:pt idx="2">
                  <c:v>87.354429911104532</c:v>
                </c:pt>
                <c:pt idx="3">
                  <c:v>87.480227342863387</c:v>
                </c:pt>
                <c:pt idx="4">
                  <c:v>116.29906561401307</c:v>
                </c:pt>
              </c:numCache>
            </c:numRef>
          </c:val>
          <c:smooth val="0"/>
          <c:extLst>
            <c:ext xmlns:c16="http://schemas.microsoft.com/office/drawing/2014/chart" uri="{C3380CC4-5D6E-409C-BE32-E72D297353CC}">
              <c16:uniqueId val="{00000001-D2B9-4685-91DD-979CCE76E768}"/>
            </c:ext>
          </c:extLst>
        </c:ser>
        <c:dLbls>
          <c:showLegendKey val="0"/>
          <c:showVal val="0"/>
          <c:showCatName val="0"/>
          <c:showSerName val="0"/>
          <c:showPercent val="0"/>
          <c:showBubbleSize val="0"/>
        </c:dLbls>
        <c:marker val="1"/>
        <c:smooth val="0"/>
        <c:axId val="361786144"/>
        <c:axId val="361784704"/>
      </c:lineChart>
      <c:catAx>
        <c:axId val="361786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4704"/>
        <c:crosses val="autoZero"/>
        <c:auto val="1"/>
        <c:lblAlgn val="r"/>
        <c:lblOffset val="100"/>
        <c:noMultiLvlLbl val="0"/>
      </c:catAx>
      <c:valAx>
        <c:axId val="361784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61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16458040809005E-2"/>
          <c:y val="5.9039682539682538E-2"/>
          <c:w val="0.77797926687180707"/>
          <c:h val="0.67833134920634919"/>
        </c:manualLayout>
      </c:layout>
      <c:lineChart>
        <c:grouping val="standard"/>
        <c:varyColors val="0"/>
        <c:ser>
          <c:idx val="0"/>
          <c:order val="0"/>
          <c:tx>
            <c:strRef>
              <c:f>Section_four__SPT!$B$271</c:f>
              <c:strCache>
                <c:ptCount val="1"/>
                <c:pt idx="0">
                  <c:v>Actual  / Forecast</c:v>
                </c:pt>
              </c:strCache>
            </c:strRef>
          </c:tx>
          <c:spPr>
            <a:ln w="28575" cap="rnd">
              <a:solidFill>
                <a:srgbClr val="12436D"/>
              </a:solidFill>
              <a:round/>
            </a:ln>
            <a:effectLst/>
          </c:spPr>
          <c:marker>
            <c:symbol val="square"/>
            <c:size val="5"/>
            <c:spPr>
              <a:solidFill>
                <a:srgbClr val="12436D"/>
              </a:solidFill>
              <a:ln w="9525">
                <a:solidFill>
                  <a:srgbClr val="12436D"/>
                </a:solidFill>
              </a:ln>
              <a:effectLst/>
            </c:spPr>
          </c:marker>
          <c:cat>
            <c:strRef>
              <c:f>Section_four__SPT!$C$270:$G$270</c:f>
              <c:strCache>
                <c:ptCount val="5"/>
                <c:pt idx="0">
                  <c:v>2021/2022</c:v>
                </c:pt>
                <c:pt idx="1">
                  <c:v>2022/2023</c:v>
                </c:pt>
                <c:pt idx="2">
                  <c:v>2023/2024</c:v>
                </c:pt>
                <c:pt idx="3">
                  <c:v>2024/2025</c:v>
                </c:pt>
                <c:pt idx="4">
                  <c:v>2025/2026</c:v>
                </c:pt>
              </c:strCache>
            </c:strRef>
          </c:cat>
          <c:val>
            <c:numRef>
              <c:f>Section_four__SPT!$C$271:$G$271</c:f>
              <c:numCache>
                <c:formatCode>0</c:formatCode>
                <c:ptCount val="5"/>
                <c:pt idx="0">
                  <c:v>1.69087695078258</c:v>
                </c:pt>
                <c:pt idx="1">
                  <c:v>2.5438660462791143</c:v>
                </c:pt>
                <c:pt idx="2">
                  <c:v>2.0650595683405348</c:v>
                </c:pt>
                <c:pt idx="3">
                  <c:v>4.9268615498489492</c:v>
                </c:pt>
                <c:pt idx="4">
                  <c:v>7.2431149507464383</c:v>
                </c:pt>
              </c:numCache>
            </c:numRef>
          </c:val>
          <c:smooth val="0"/>
          <c:extLst>
            <c:ext xmlns:c16="http://schemas.microsoft.com/office/drawing/2014/chart" uri="{C3380CC4-5D6E-409C-BE32-E72D297353CC}">
              <c16:uniqueId val="{00000000-FEB9-4409-9541-0D4D75E64474}"/>
            </c:ext>
          </c:extLst>
        </c:ser>
        <c:ser>
          <c:idx val="1"/>
          <c:order val="1"/>
          <c:tx>
            <c:strRef>
              <c:f>Section_four__SPT!$B$272</c:f>
              <c:strCache>
                <c:ptCount val="1"/>
                <c:pt idx="0">
                  <c:v>baseline allowance </c:v>
                </c:pt>
              </c:strCache>
            </c:strRef>
          </c:tx>
          <c:spPr>
            <a:ln w="28575" cap="rnd">
              <a:solidFill>
                <a:srgbClr val="28A197"/>
              </a:solidFill>
              <a:prstDash val="dash"/>
              <a:round/>
            </a:ln>
            <a:effectLst/>
          </c:spPr>
          <c:marker>
            <c:symbol val="none"/>
          </c:marker>
          <c:cat>
            <c:strRef>
              <c:f>Section_four__SPT!$C$270:$G$270</c:f>
              <c:strCache>
                <c:ptCount val="5"/>
                <c:pt idx="0">
                  <c:v>2021/2022</c:v>
                </c:pt>
                <c:pt idx="1">
                  <c:v>2022/2023</c:v>
                </c:pt>
                <c:pt idx="2">
                  <c:v>2023/2024</c:v>
                </c:pt>
                <c:pt idx="3">
                  <c:v>2024/2025</c:v>
                </c:pt>
                <c:pt idx="4">
                  <c:v>2025/2026</c:v>
                </c:pt>
              </c:strCache>
            </c:strRef>
          </c:cat>
          <c:val>
            <c:numRef>
              <c:f>Section_four__SPT!$C$272:$G$272</c:f>
              <c:numCache>
                <c:formatCode>0</c:formatCode>
                <c:ptCount val="5"/>
                <c:pt idx="0">
                  <c:v>2.7090845383509881</c:v>
                </c:pt>
                <c:pt idx="1">
                  <c:v>1.9892744629682324</c:v>
                </c:pt>
                <c:pt idx="2">
                  <c:v>1.6902597601590557</c:v>
                </c:pt>
                <c:pt idx="3">
                  <c:v>1.99928299017384</c:v>
                </c:pt>
                <c:pt idx="4">
                  <c:v>1.6310539784421456</c:v>
                </c:pt>
              </c:numCache>
            </c:numRef>
          </c:val>
          <c:smooth val="0"/>
          <c:extLst>
            <c:ext xmlns:c16="http://schemas.microsoft.com/office/drawing/2014/chart" uri="{C3380CC4-5D6E-409C-BE32-E72D297353CC}">
              <c16:uniqueId val="{00000001-FEB9-4409-9541-0D4D75E64474}"/>
            </c:ext>
          </c:extLst>
        </c:ser>
        <c:dLbls>
          <c:showLegendKey val="0"/>
          <c:showVal val="0"/>
          <c:showCatName val="0"/>
          <c:showSerName val="0"/>
          <c:showPercent val="0"/>
          <c:showBubbleSize val="0"/>
        </c:dLbls>
        <c:marker val="1"/>
        <c:smooth val="0"/>
        <c:axId val="361786144"/>
        <c:axId val="361784704"/>
      </c:lineChart>
      <c:catAx>
        <c:axId val="361786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4704"/>
        <c:crosses val="autoZero"/>
        <c:auto val="1"/>
        <c:lblAlgn val="r"/>
        <c:lblOffset val="100"/>
        <c:noMultiLvlLbl val="0"/>
      </c:catAx>
      <c:valAx>
        <c:axId val="361784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61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16458040809005E-2"/>
          <c:y val="5.9039682539682538E-2"/>
          <c:w val="0.77797926687180707"/>
          <c:h val="0.67833134920634919"/>
        </c:manualLayout>
      </c:layout>
      <c:lineChart>
        <c:grouping val="standard"/>
        <c:varyColors val="0"/>
        <c:ser>
          <c:idx val="0"/>
          <c:order val="0"/>
          <c:tx>
            <c:strRef>
              <c:f>Section_four__SPT!$B$315</c:f>
              <c:strCache>
                <c:ptCount val="1"/>
                <c:pt idx="0">
                  <c:v>Actual/Forecast</c:v>
                </c:pt>
              </c:strCache>
            </c:strRef>
          </c:tx>
          <c:spPr>
            <a:ln w="28575" cap="rnd">
              <a:solidFill>
                <a:srgbClr val="12436D"/>
              </a:solidFill>
              <a:round/>
            </a:ln>
            <a:effectLst/>
          </c:spPr>
          <c:marker>
            <c:symbol val="square"/>
            <c:size val="5"/>
            <c:spPr>
              <a:solidFill>
                <a:srgbClr val="12436D"/>
              </a:solidFill>
              <a:ln w="9525">
                <a:solidFill>
                  <a:srgbClr val="12436D"/>
                </a:solidFill>
              </a:ln>
              <a:effectLst/>
            </c:spPr>
          </c:marker>
          <c:cat>
            <c:strRef>
              <c:f>Section_four__SPT!$C$314:$G$314</c:f>
              <c:strCache>
                <c:ptCount val="5"/>
                <c:pt idx="0">
                  <c:v>2021/2022</c:v>
                </c:pt>
                <c:pt idx="1">
                  <c:v>2022/2023</c:v>
                </c:pt>
                <c:pt idx="2">
                  <c:v>2023/2024</c:v>
                </c:pt>
                <c:pt idx="3">
                  <c:v>2024/2025</c:v>
                </c:pt>
                <c:pt idx="4">
                  <c:v>2025/2026</c:v>
                </c:pt>
              </c:strCache>
            </c:strRef>
          </c:cat>
          <c:val>
            <c:numRef>
              <c:f>Section_four__SPT!$C$315:$G$315</c:f>
              <c:numCache>
                <c:formatCode>0</c:formatCode>
                <c:ptCount val="5"/>
                <c:pt idx="0">
                  <c:v>20.717156092949061</c:v>
                </c:pt>
                <c:pt idx="1">
                  <c:v>16.52020527743494</c:v>
                </c:pt>
                <c:pt idx="2">
                  <c:v>19.861268906252192</c:v>
                </c:pt>
                <c:pt idx="3">
                  <c:v>16.903510043015238</c:v>
                </c:pt>
                <c:pt idx="4">
                  <c:v>28.402952419332671</c:v>
                </c:pt>
              </c:numCache>
            </c:numRef>
          </c:val>
          <c:smooth val="0"/>
          <c:extLst>
            <c:ext xmlns:c16="http://schemas.microsoft.com/office/drawing/2014/chart" uri="{C3380CC4-5D6E-409C-BE32-E72D297353CC}">
              <c16:uniqueId val="{00000000-6214-4B85-A257-7C4DB163979B}"/>
            </c:ext>
          </c:extLst>
        </c:ser>
        <c:ser>
          <c:idx val="1"/>
          <c:order val="1"/>
          <c:tx>
            <c:strRef>
              <c:f>Section_four__SPT!$B$316</c:f>
              <c:strCache>
                <c:ptCount val="1"/>
                <c:pt idx="0">
                  <c:v>Allowance</c:v>
                </c:pt>
              </c:strCache>
            </c:strRef>
          </c:tx>
          <c:spPr>
            <a:ln w="28575" cap="rnd">
              <a:solidFill>
                <a:srgbClr val="28A197"/>
              </a:solidFill>
              <a:prstDash val="dash"/>
              <a:round/>
            </a:ln>
            <a:effectLst/>
          </c:spPr>
          <c:marker>
            <c:symbol val="none"/>
          </c:marker>
          <c:cat>
            <c:strRef>
              <c:f>Section_four__SPT!$C$314:$G$314</c:f>
              <c:strCache>
                <c:ptCount val="5"/>
                <c:pt idx="0">
                  <c:v>2021/2022</c:v>
                </c:pt>
                <c:pt idx="1">
                  <c:v>2022/2023</c:v>
                </c:pt>
                <c:pt idx="2">
                  <c:v>2023/2024</c:v>
                </c:pt>
                <c:pt idx="3">
                  <c:v>2024/2025</c:v>
                </c:pt>
                <c:pt idx="4">
                  <c:v>2025/2026</c:v>
                </c:pt>
              </c:strCache>
            </c:strRef>
          </c:cat>
          <c:val>
            <c:numRef>
              <c:f>Section_four__SPT!$C$316:$G$316</c:f>
              <c:numCache>
                <c:formatCode>0</c:formatCode>
                <c:ptCount val="5"/>
                <c:pt idx="0">
                  <c:v>24.062419498425228</c:v>
                </c:pt>
                <c:pt idx="1">
                  <c:v>22.61990273680841</c:v>
                </c:pt>
                <c:pt idx="2">
                  <c:v>22.548855044988862</c:v>
                </c:pt>
                <c:pt idx="3">
                  <c:v>21.220789633949693</c:v>
                </c:pt>
                <c:pt idx="4">
                  <c:v>19.604423909803081</c:v>
                </c:pt>
              </c:numCache>
            </c:numRef>
          </c:val>
          <c:smooth val="0"/>
          <c:extLst>
            <c:ext xmlns:c16="http://schemas.microsoft.com/office/drawing/2014/chart" uri="{C3380CC4-5D6E-409C-BE32-E72D297353CC}">
              <c16:uniqueId val="{00000001-6214-4B85-A257-7C4DB163979B}"/>
            </c:ext>
          </c:extLst>
        </c:ser>
        <c:dLbls>
          <c:showLegendKey val="0"/>
          <c:showVal val="0"/>
          <c:showCatName val="0"/>
          <c:showSerName val="0"/>
          <c:showPercent val="0"/>
          <c:showBubbleSize val="0"/>
        </c:dLbls>
        <c:marker val="1"/>
        <c:smooth val="0"/>
        <c:axId val="361786144"/>
        <c:axId val="361784704"/>
      </c:lineChart>
      <c:catAx>
        <c:axId val="361786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4704"/>
        <c:crosses val="autoZero"/>
        <c:auto val="1"/>
        <c:lblAlgn val="r"/>
        <c:lblOffset val="100"/>
        <c:noMultiLvlLbl val="0"/>
      </c:catAx>
      <c:valAx>
        <c:axId val="361784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61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16458040809005E-2"/>
          <c:y val="5.9039682539682538E-2"/>
          <c:w val="0.77797926687180707"/>
          <c:h val="0.67833134920634919"/>
        </c:manualLayout>
      </c:layout>
      <c:lineChart>
        <c:grouping val="standard"/>
        <c:varyColors val="0"/>
        <c:ser>
          <c:idx val="0"/>
          <c:order val="0"/>
          <c:tx>
            <c:strRef>
              <c:f>Section_four__SPT!$B$352</c:f>
              <c:strCache>
                <c:ptCount val="1"/>
                <c:pt idx="0">
                  <c:v>Total Actual  / Forecast spend (impact of contributions not included)</c:v>
                </c:pt>
              </c:strCache>
            </c:strRef>
          </c:tx>
          <c:spPr>
            <a:ln w="28575" cap="rnd">
              <a:solidFill>
                <a:srgbClr val="12436D"/>
              </a:solidFill>
              <a:round/>
            </a:ln>
            <a:effectLst/>
          </c:spPr>
          <c:marker>
            <c:symbol val="square"/>
            <c:size val="5"/>
            <c:spPr>
              <a:solidFill>
                <a:srgbClr val="12436D"/>
              </a:solidFill>
              <a:ln w="9525">
                <a:solidFill>
                  <a:srgbClr val="12436D"/>
                </a:solidFill>
              </a:ln>
              <a:effectLst/>
            </c:spPr>
          </c:marker>
          <c:cat>
            <c:strRef>
              <c:f>Section_four__SPT!$C$351:$G$351</c:f>
              <c:strCache>
                <c:ptCount val="5"/>
                <c:pt idx="0">
                  <c:v>2021/2022</c:v>
                </c:pt>
                <c:pt idx="1">
                  <c:v>2022/2023</c:v>
                </c:pt>
                <c:pt idx="2">
                  <c:v>2023/2024</c:v>
                </c:pt>
                <c:pt idx="3">
                  <c:v>2024/2025</c:v>
                </c:pt>
                <c:pt idx="4">
                  <c:v>2025/2026</c:v>
                </c:pt>
              </c:strCache>
            </c:strRef>
          </c:cat>
          <c:val>
            <c:numRef>
              <c:f>Section_four__SPT!$C$352:$G$352</c:f>
              <c:numCache>
                <c:formatCode>0.0</c:formatCode>
                <c:ptCount val="5"/>
                <c:pt idx="0">
                  <c:v>64.202848016096183</c:v>
                </c:pt>
                <c:pt idx="1">
                  <c:v>66.136746414954985</c:v>
                </c:pt>
                <c:pt idx="2">
                  <c:v>63.553872157322942</c:v>
                </c:pt>
                <c:pt idx="3">
                  <c:v>91.750378600340156</c:v>
                </c:pt>
                <c:pt idx="4">
                  <c:v>119.79657977174864</c:v>
                </c:pt>
              </c:numCache>
            </c:numRef>
          </c:val>
          <c:smooth val="0"/>
          <c:extLst>
            <c:ext xmlns:c16="http://schemas.microsoft.com/office/drawing/2014/chart" uri="{C3380CC4-5D6E-409C-BE32-E72D297353CC}">
              <c16:uniqueId val="{00000000-A58B-475D-B80C-D8AECB1B73A8}"/>
            </c:ext>
          </c:extLst>
        </c:ser>
        <c:ser>
          <c:idx val="1"/>
          <c:order val="1"/>
          <c:tx>
            <c:strRef>
              <c:f>Section_four__SPT!$B$353</c:f>
              <c:strCache>
                <c:ptCount val="1"/>
                <c:pt idx="0">
                  <c:v>CAI &amp; BSC allowance (impact of customer contributions not included)</c:v>
                </c:pt>
              </c:strCache>
            </c:strRef>
          </c:tx>
          <c:spPr>
            <a:ln w="28575" cap="rnd">
              <a:solidFill>
                <a:srgbClr val="28A197"/>
              </a:solidFill>
              <a:prstDash val="dash"/>
              <a:round/>
            </a:ln>
            <a:effectLst/>
          </c:spPr>
          <c:marker>
            <c:symbol val="none"/>
          </c:marker>
          <c:cat>
            <c:strRef>
              <c:f>Section_four__SPT!$C$351:$G$351</c:f>
              <c:strCache>
                <c:ptCount val="5"/>
                <c:pt idx="0">
                  <c:v>2021/2022</c:v>
                </c:pt>
                <c:pt idx="1">
                  <c:v>2022/2023</c:v>
                </c:pt>
                <c:pt idx="2">
                  <c:v>2023/2024</c:v>
                </c:pt>
                <c:pt idx="3">
                  <c:v>2024/2025</c:v>
                </c:pt>
                <c:pt idx="4">
                  <c:v>2025/2026</c:v>
                </c:pt>
              </c:strCache>
            </c:strRef>
          </c:cat>
          <c:val>
            <c:numRef>
              <c:f>Section_four__SPT!$C$353:$G$353</c:f>
              <c:numCache>
                <c:formatCode>0.0</c:formatCode>
                <c:ptCount val="5"/>
                <c:pt idx="0">
                  <c:v>53.160021629865355</c:v>
                </c:pt>
                <c:pt idx="1">
                  <c:v>52.489936958399724</c:v>
                </c:pt>
                <c:pt idx="2">
                  <c:v>52.067007733450907</c:v>
                </c:pt>
                <c:pt idx="3">
                  <c:v>51.467556983807555</c:v>
                </c:pt>
                <c:pt idx="4">
                  <c:v>50.731052347017204</c:v>
                </c:pt>
              </c:numCache>
            </c:numRef>
          </c:val>
          <c:smooth val="0"/>
          <c:extLst>
            <c:ext xmlns:c16="http://schemas.microsoft.com/office/drawing/2014/chart" uri="{C3380CC4-5D6E-409C-BE32-E72D297353CC}">
              <c16:uniqueId val="{00000001-A58B-475D-B80C-D8AECB1B73A8}"/>
            </c:ext>
          </c:extLst>
        </c:ser>
        <c:dLbls>
          <c:showLegendKey val="0"/>
          <c:showVal val="0"/>
          <c:showCatName val="0"/>
          <c:showSerName val="0"/>
          <c:showPercent val="0"/>
          <c:showBubbleSize val="0"/>
        </c:dLbls>
        <c:marker val="1"/>
        <c:smooth val="0"/>
        <c:axId val="361786144"/>
        <c:axId val="361784704"/>
      </c:lineChart>
      <c:catAx>
        <c:axId val="361786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4704"/>
        <c:crosses val="autoZero"/>
        <c:auto val="1"/>
        <c:lblAlgn val="r"/>
        <c:lblOffset val="100"/>
        <c:noMultiLvlLbl val="0"/>
      </c:catAx>
      <c:valAx>
        <c:axId val="3617847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61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04139436828076E-2"/>
          <c:y val="6.347340468986859E-2"/>
          <c:w val="0.81424872680969707"/>
          <c:h val="0.64729417498573816"/>
        </c:manualLayout>
      </c:layout>
      <c:lineChart>
        <c:grouping val="standard"/>
        <c:varyColors val="0"/>
        <c:ser>
          <c:idx val="0"/>
          <c:order val="0"/>
          <c:tx>
            <c:strRef>
              <c:f>Section_four__SPT!$B$357</c:f>
              <c:strCache>
                <c:ptCount val="1"/>
                <c:pt idx="0">
                  <c:v>Total Baseline actual  / forecast spend (impact of contributions not included)</c:v>
                </c:pt>
              </c:strCache>
            </c:strRef>
          </c:tx>
          <c:spPr>
            <a:ln w="28575" cap="rnd">
              <a:solidFill>
                <a:srgbClr val="12436D"/>
              </a:solidFill>
              <a:round/>
            </a:ln>
            <a:effectLst/>
          </c:spPr>
          <c:marker>
            <c:symbol val="square"/>
            <c:size val="5"/>
            <c:spPr>
              <a:solidFill>
                <a:srgbClr val="12436D"/>
              </a:solidFill>
              <a:ln w="9525">
                <a:solidFill>
                  <a:srgbClr val="12436D"/>
                </a:solidFill>
              </a:ln>
              <a:effectLst/>
            </c:spPr>
          </c:marker>
          <c:cat>
            <c:strRef>
              <c:f>Section_four__SPT!$C$356:$G$356</c:f>
              <c:strCache>
                <c:ptCount val="5"/>
                <c:pt idx="0">
                  <c:v>2021/2022</c:v>
                </c:pt>
                <c:pt idx="1">
                  <c:v>2022/2023</c:v>
                </c:pt>
                <c:pt idx="2">
                  <c:v>2023/2024</c:v>
                </c:pt>
                <c:pt idx="3">
                  <c:v>2024/2025</c:v>
                </c:pt>
                <c:pt idx="4">
                  <c:v>2025/2026</c:v>
                </c:pt>
              </c:strCache>
            </c:strRef>
          </c:cat>
          <c:val>
            <c:numRef>
              <c:f>Section_four__SPT!$C$357:$G$357</c:f>
              <c:numCache>
                <c:formatCode>0.0</c:formatCode>
                <c:ptCount val="5"/>
                <c:pt idx="0">
                  <c:v>61.161203195914382</c:v>
                </c:pt>
                <c:pt idx="1">
                  <c:v>59.699469221681682</c:v>
                </c:pt>
                <c:pt idx="2">
                  <c:v>44.449365031281452</c:v>
                </c:pt>
                <c:pt idx="3">
                  <c:v>55.798166270546702</c:v>
                </c:pt>
                <c:pt idx="4">
                  <c:v>63.350298892761806</c:v>
                </c:pt>
              </c:numCache>
            </c:numRef>
          </c:val>
          <c:smooth val="0"/>
          <c:extLst>
            <c:ext xmlns:c16="http://schemas.microsoft.com/office/drawing/2014/chart" uri="{C3380CC4-5D6E-409C-BE32-E72D297353CC}">
              <c16:uniqueId val="{00000000-A0A1-46BC-8413-71A0E793BC1D}"/>
            </c:ext>
          </c:extLst>
        </c:ser>
        <c:ser>
          <c:idx val="1"/>
          <c:order val="1"/>
          <c:tx>
            <c:strRef>
              <c:f>Section_four__SPT!$B$358</c:f>
              <c:strCache>
                <c:ptCount val="1"/>
                <c:pt idx="0">
                  <c:v>CAI &amp; BSC baseline allowance (impact of customer contributions not included)</c:v>
                </c:pt>
              </c:strCache>
            </c:strRef>
          </c:tx>
          <c:spPr>
            <a:ln w="28575" cap="rnd">
              <a:solidFill>
                <a:srgbClr val="28A197"/>
              </a:solidFill>
              <a:prstDash val="dash"/>
              <a:round/>
            </a:ln>
            <a:effectLst/>
          </c:spPr>
          <c:marker>
            <c:symbol val="none"/>
          </c:marker>
          <c:cat>
            <c:strRef>
              <c:f>Section_four__SPT!$C$356:$G$356</c:f>
              <c:strCache>
                <c:ptCount val="5"/>
                <c:pt idx="0">
                  <c:v>2021/2022</c:v>
                </c:pt>
                <c:pt idx="1">
                  <c:v>2022/2023</c:v>
                </c:pt>
                <c:pt idx="2">
                  <c:v>2023/2024</c:v>
                </c:pt>
                <c:pt idx="3">
                  <c:v>2024/2025</c:v>
                </c:pt>
                <c:pt idx="4">
                  <c:v>2025/2026</c:v>
                </c:pt>
              </c:strCache>
            </c:strRef>
          </c:cat>
          <c:val>
            <c:numRef>
              <c:f>Section_four__SPT!$C$358:$G$358</c:f>
              <c:numCache>
                <c:formatCode>0.0</c:formatCode>
                <c:ptCount val="5"/>
                <c:pt idx="0">
                  <c:v>53.160021629865355</c:v>
                </c:pt>
                <c:pt idx="1">
                  <c:v>52.489936958399724</c:v>
                </c:pt>
                <c:pt idx="2">
                  <c:v>52.067007733450907</c:v>
                </c:pt>
                <c:pt idx="3">
                  <c:v>51.467556983807555</c:v>
                </c:pt>
                <c:pt idx="4">
                  <c:v>50.731052347017204</c:v>
                </c:pt>
              </c:numCache>
            </c:numRef>
          </c:val>
          <c:smooth val="0"/>
          <c:extLst>
            <c:ext xmlns:c16="http://schemas.microsoft.com/office/drawing/2014/chart" uri="{C3380CC4-5D6E-409C-BE32-E72D297353CC}">
              <c16:uniqueId val="{00000001-A0A1-46BC-8413-71A0E793BC1D}"/>
            </c:ext>
          </c:extLst>
        </c:ser>
        <c:dLbls>
          <c:showLegendKey val="0"/>
          <c:showVal val="0"/>
          <c:showCatName val="0"/>
          <c:showSerName val="0"/>
          <c:showPercent val="0"/>
          <c:showBubbleSize val="0"/>
        </c:dLbls>
        <c:marker val="1"/>
        <c:smooth val="0"/>
        <c:axId val="361786144"/>
        <c:axId val="361784704"/>
      </c:lineChart>
      <c:catAx>
        <c:axId val="361786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4704"/>
        <c:crosses val="autoZero"/>
        <c:auto val="1"/>
        <c:lblAlgn val="r"/>
        <c:lblOffset val="100"/>
        <c:noMultiLvlLbl val="0"/>
      </c:catAx>
      <c:valAx>
        <c:axId val="3617847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6144"/>
        <c:crosses val="autoZero"/>
        <c:crossBetween val="midCat"/>
      </c:valAx>
      <c:spPr>
        <a:noFill/>
        <a:ln>
          <a:noFill/>
        </a:ln>
        <a:effectLst/>
      </c:spPr>
    </c:plotArea>
    <c:legend>
      <c:legendPos val="b"/>
      <c:layout>
        <c:manualLayout>
          <c:xMode val="edge"/>
          <c:yMode val="edge"/>
          <c:x val="3.0859288506093551E-2"/>
          <c:y val="0.82896182036670718"/>
          <c:w val="0.95037123333391083"/>
          <c:h val="0.1444348396223582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16458040809005E-2"/>
          <c:y val="5.9039682539682538E-2"/>
          <c:w val="0.77797926687180707"/>
          <c:h val="0.67833134920634919"/>
        </c:manualLayout>
      </c:layout>
      <c:lineChart>
        <c:grouping val="standard"/>
        <c:varyColors val="0"/>
        <c:ser>
          <c:idx val="0"/>
          <c:order val="0"/>
          <c:tx>
            <c:strRef>
              <c:f>Section_four__SPT!$I$315</c:f>
              <c:strCache>
                <c:ptCount val="1"/>
                <c:pt idx="0">
                  <c:v>Actual/Forecast</c:v>
                </c:pt>
              </c:strCache>
            </c:strRef>
          </c:tx>
          <c:spPr>
            <a:ln w="28575" cap="rnd">
              <a:solidFill>
                <a:srgbClr val="12436D"/>
              </a:solidFill>
              <a:round/>
            </a:ln>
            <a:effectLst/>
          </c:spPr>
          <c:marker>
            <c:symbol val="square"/>
            <c:size val="5"/>
            <c:spPr>
              <a:solidFill>
                <a:srgbClr val="12436D"/>
              </a:solidFill>
              <a:ln w="9525">
                <a:solidFill>
                  <a:srgbClr val="12436D"/>
                </a:solidFill>
              </a:ln>
              <a:effectLst/>
            </c:spPr>
          </c:marker>
          <c:cat>
            <c:strRef>
              <c:f>Section_four__SPT!$J$314:$N$314</c:f>
              <c:strCache>
                <c:ptCount val="5"/>
                <c:pt idx="0">
                  <c:v>2021/2022</c:v>
                </c:pt>
                <c:pt idx="1">
                  <c:v>2022/2023</c:v>
                </c:pt>
                <c:pt idx="2">
                  <c:v>2023/2024</c:v>
                </c:pt>
                <c:pt idx="3">
                  <c:v>2024/2025</c:v>
                </c:pt>
                <c:pt idx="4">
                  <c:v>2025/2026</c:v>
                </c:pt>
              </c:strCache>
            </c:strRef>
          </c:cat>
          <c:val>
            <c:numRef>
              <c:f>Section_four__SPT!$J$315:$N$315</c:f>
              <c:numCache>
                <c:formatCode>0</c:formatCode>
                <c:ptCount val="5"/>
                <c:pt idx="0">
                  <c:v>15.750598182217292</c:v>
                </c:pt>
                <c:pt idx="1">
                  <c:v>13.345826629073935</c:v>
                </c:pt>
                <c:pt idx="2">
                  <c:v>14.087313917053116</c:v>
                </c:pt>
                <c:pt idx="3">
                  <c:v>12.557516791764829</c:v>
                </c:pt>
                <c:pt idx="4">
                  <c:v>19.996460670181719</c:v>
                </c:pt>
              </c:numCache>
            </c:numRef>
          </c:val>
          <c:smooth val="0"/>
          <c:extLst>
            <c:ext xmlns:c16="http://schemas.microsoft.com/office/drawing/2014/chart" uri="{C3380CC4-5D6E-409C-BE32-E72D297353CC}">
              <c16:uniqueId val="{00000000-06B7-424F-A1EF-2227208C6112}"/>
            </c:ext>
          </c:extLst>
        </c:ser>
        <c:ser>
          <c:idx val="1"/>
          <c:order val="1"/>
          <c:tx>
            <c:strRef>
              <c:f>Section_four__SPT!$I$316</c:f>
              <c:strCache>
                <c:ptCount val="1"/>
                <c:pt idx="0">
                  <c:v>Allowance</c:v>
                </c:pt>
              </c:strCache>
            </c:strRef>
          </c:tx>
          <c:spPr>
            <a:ln w="28575" cap="rnd">
              <a:solidFill>
                <a:srgbClr val="28A197"/>
              </a:solidFill>
              <a:prstDash val="dash"/>
              <a:round/>
            </a:ln>
            <a:effectLst/>
          </c:spPr>
          <c:marker>
            <c:symbol val="none"/>
          </c:marker>
          <c:cat>
            <c:strRef>
              <c:f>Section_four__SPT!$J$314:$N$314</c:f>
              <c:strCache>
                <c:ptCount val="5"/>
                <c:pt idx="0">
                  <c:v>2021/2022</c:v>
                </c:pt>
                <c:pt idx="1">
                  <c:v>2022/2023</c:v>
                </c:pt>
                <c:pt idx="2">
                  <c:v>2023/2024</c:v>
                </c:pt>
                <c:pt idx="3">
                  <c:v>2024/2025</c:v>
                </c:pt>
                <c:pt idx="4">
                  <c:v>2025/2026</c:v>
                </c:pt>
              </c:strCache>
            </c:strRef>
          </c:cat>
          <c:val>
            <c:numRef>
              <c:f>Section_four__SPT!$J$316:$N$316</c:f>
              <c:numCache>
                <c:formatCode>0</c:formatCode>
                <c:ptCount val="5"/>
                <c:pt idx="0">
                  <c:v>14.717600545893516</c:v>
                </c:pt>
                <c:pt idx="1">
                  <c:v>14.686619235164672</c:v>
                </c:pt>
                <c:pt idx="2">
                  <c:v>14.695936808856377</c:v>
                </c:pt>
                <c:pt idx="3">
                  <c:v>14.547291053583368</c:v>
                </c:pt>
                <c:pt idx="4">
                  <c:v>15.599599690795328</c:v>
                </c:pt>
              </c:numCache>
            </c:numRef>
          </c:val>
          <c:smooth val="0"/>
          <c:extLst>
            <c:ext xmlns:c16="http://schemas.microsoft.com/office/drawing/2014/chart" uri="{C3380CC4-5D6E-409C-BE32-E72D297353CC}">
              <c16:uniqueId val="{00000001-06B7-424F-A1EF-2227208C6112}"/>
            </c:ext>
          </c:extLst>
        </c:ser>
        <c:dLbls>
          <c:showLegendKey val="0"/>
          <c:showVal val="0"/>
          <c:showCatName val="0"/>
          <c:showSerName val="0"/>
          <c:showPercent val="0"/>
          <c:showBubbleSize val="0"/>
        </c:dLbls>
        <c:marker val="1"/>
        <c:smooth val="0"/>
        <c:axId val="361786144"/>
        <c:axId val="361784704"/>
      </c:lineChart>
      <c:catAx>
        <c:axId val="361786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4704"/>
        <c:crosses val="autoZero"/>
        <c:auto val="1"/>
        <c:lblAlgn val="r"/>
        <c:lblOffset val="100"/>
        <c:noMultiLvlLbl val="0"/>
      </c:catAx>
      <c:valAx>
        <c:axId val="361784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61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16458040809005E-2"/>
          <c:y val="5.9039682539682538E-2"/>
          <c:w val="0.77797926687180707"/>
          <c:h val="0.67833134920634919"/>
        </c:manualLayout>
      </c:layout>
      <c:lineChart>
        <c:grouping val="standard"/>
        <c:varyColors val="0"/>
        <c:ser>
          <c:idx val="0"/>
          <c:order val="0"/>
          <c:tx>
            <c:strRef>
              <c:f>Section_four__SPT!$I$271</c:f>
              <c:strCache>
                <c:ptCount val="1"/>
                <c:pt idx="0">
                  <c:v>Actual  / Forecast</c:v>
                </c:pt>
              </c:strCache>
            </c:strRef>
          </c:tx>
          <c:spPr>
            <a:ln w="28575" cap="rnd">
              <a:solidFill>
                <a:srgbClr val="12436D"/>
              </a:solidFill>
              <a:round/>
            </a:ln>
            <a:effectLst/>
          </c:spPr>
          <c:marker>
            <c:symbol val="square"/>
            <c:size val="5"/>
            <c:spPr>
              <a:solidFill>
                <a:srgbClr val="12436D"/>
              </a:solidFill>
              <a:ln w="9525">
                <a:solidFill>
                  <a:srgbClr val="12436D"/>
                </a:solidFill>
              </a:ln>
              <a:effectLst/>
            </c:spPr>
          </c:marker>
          <c:cat>
            <c:strRef>
              <c:f>Section_four__SPT!$J$270:$N$270</c:f>
              <c:strCache>
                <c:ptCount val="5"/>
                <c:pt idx="0">
                  <c:v>2021/2022</c:v>
                </c:pt>
                <c:pt idx="1">
                  <c:v>2022/2023</c:v>
                </c:pt>
                <c:pt idx="2">
                  <c:v>2023/2024</c:v>
                </c:pt>
                <c:pt idx="3">
                  <c:v>2024/2025</c:v>
                </c:pt>
                <c:pt idx="4">
                  <c:v>2025/2026</c:v>
                </c:pt>
              </c:strCache>
            </c:strRef>
          </c:cat>
          <c:val>
            <c:numRef>
              <c:f>Section_four__SPT!$J$271:$N$271</c:f>
              <c:numCache>
                <c:formatCode>0</c:formatCode>
                <c:ptCount val="5"/>
                <c:pt idx="0">
                  <c:v>1.5115199621022211</c:v>
                </c:pt>
                <c:pt idx="1">
                  <c:v>2.0810734942371267</c:v>
                </c:pt>
                <c:pt idx="2">
                  <c:v>1.7630887230951966</c:v>
                </c:pt>
                <c:pt idx="3">
                  <c:v>2.3518792257116838</c:v>
                </c:pt>
                <c:pt idx="4">
                  <c:v>4.3620356948837031</c:v>
                </c:pt>
              </c:numCache>
            </c:numRef>
          </c:val>
          <c:smooth val="0"/>
          <c:extLst>
            <c:ext xmlns:c16="http://schemas.microsoft.com/office/drawing/2014/chart" uri="{C3380CC4-5D6E-409C-BE32-E72D297353CC}">
              <c16:uniqueId val="{00000000-7713-4408-8088-5BDCF1EDEF9E}"/>
            </c:ext>
          </c:extLst>
        </c:ser>
        <c:ser>
          <c:idx val="1"/>
          <c:order val="1"/>
          <c:tx>
            <c:strRef>
              <c:f>Section_four__SPT!$I$272</c:f>
              <c:strCache>
                <c:ptCount val="1"/>
                <c:pt idx="0">
                  <c:v>baseline allowance </c:v>
                </c:pt>
              </c:strCache>
            </c:strRef>
          </c:tx>
          <c:spPr>
            <a:ln w="28575" cap="rnd">
              <a:solidFill>
                <a:srgbClr val="28A197"/>
              </a:solidFill>
              <a:prstDash val="dash"/>
              <a:round/>
            </a:ln>
            <a:effectLst/>
          </c:spPr>
          <c:marker>
            <c:symbol val="none"/>
          </c:marker>
          <c:cat>
            <c:strRef>
              <c:f>Section_four__SPT!$J$270:$N$270</c:f>
              <c:strCache>
                <c:ptCount val="5"/>
                <c:pt idx="0">
                  <c:v>2021/2022</c:v>
                </c:pt>
                <c:pt idx="1">
                  <c:v>2022/2023</c:v>
                </c:pt>
                <c:pt idx="2">
                  <c:v>2023/2024</c:v>
                </c:pt>
                <c:pt idx="3">
                  <c:v>2024/2025</c:v>
                </c:pt>
                <c:pt idx="4">
                  <c:v>2025/2026</c:v>
                </c:pt>
              </c:strCache>
            </c:strRef>
          </c:cat>
          <c:val>
            <c:numRef>
              <c:f>Section_four__SPT!$J$272:$N$272</c:f>
              <c:numCache>
                <c:formatCode>0</c:formatCode>
                <c:ptCount val="5"/>
                <c:pt idx="0">
                  <c:v>1.0730245785343799</c:v>
                </c:pt>
                <c:pt idx="1">
                  <c:v>1.1011786926905796</c:v>
                </c:pt>
                <c:pt idx="2">
                  <c:v>1.6402597601590556</c:v>
                </c:pt>
                <c:pt idx="3">
                  <c:v>1.68678299017384</c:v>
                </c:pt>
                <c:pt idx="4">
                  <c:v>1.6310539784421456</c:v>
                </c:pt>
              </c:numCache>
            </c:numRef>
          </c:val>
          <c:smooth val="0"/>
          <c:extLst>
            <c:ext xmlns:c16="http://schemas.microsoft.com/office/drawing/2014/chart" uri="{C3380CC4-5D6E-409C-BE32-E72D297353CC}">
              <c16:uniqueId val="{00000001-7713-4408-8088-5BDCF1EDEF9E}"/>
            </c:ext>
          </c:extLst>
        </c:ser>
        <c:dLbls>
          <c:showLegendKey val="0"/>
          <c:showVal val="0"/>
          <c:showCatName val="0"/>
          <c:showSerName val="0"/>
          <c:showPercent val="0"/>
          <c:showBubbleSize val="0"/>
        </c:dLbls>
        <c:marker val="1"/>
        <c:smooth val="0"/>
        <c:axId val="361786144"/>
        <c:axId val="361784704"/>
      </c:lineChart>
      <c:catAx>
        <c:axId val="361786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4704"/>
        <c:crosses val="autoZero"/>
        <c:auto val="1"/>
        <c:lblAlgn val="r"/>
        <c:lblOffset val="100"/>
        <c:noMultiLvlLbl val="0"/>
      </c:catAx>
      <c:valAx>
        <c:axId val="361784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3617861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'Section two (a)'!$I$118</c:f>
              <c:strCache>
                <c:ptCount val="1"/>
                <c:pt idx="0">
                  <c:v>actual / forecast</c:v>
                </c:pt>
              </c:strCache>
            </c:strRef>
          </c:tx>
          <c:spPr>
            <a:ln w="28575" cap="rnd">
              <a:solidFill>
                <a:srgbClr val="12436D"/>
              </a:solidFill>
              <a:round/>
            </a:ln>
            <a:effectLst/>
          </c:spPr>
          <c:marker>
            <c:symbol val="square"/>
            <c:size val="5"/>
            <c:spPr>
              <a:solidFill>
                <a:srgbClr val="12436D"/>
              </a:solidFill>
              <a:ln w="9525">
                <a:noFill/>
              </a:ln>
              <a:effectLst/>
            </c:spPr>
          </c:marker>
          <c:cat>
            <c:strRef>
              <c:f>'Section two (a)'!$J$117:$N$117</c:f>
              <c:strCache>
                <c:ptCount val="5"/>
                <c:pt idx="0">
                  <c:v>2021/22</c:v>
                </c:pt>
                <c:pt idx="1">
                  <c:v>2022/23</c:v>
                </c:pt>
                <c:pt idx="2">
                  <c:v>2023/24</c:v>
                </c:pt>
                <c:pt idx="3">
                  <c:v>2024/25</c:v>
                </c:pt>
                <c:pt idx="4">
                  <c:v>2025/26</c:v>
                </c:pt>
              </c:strCache>
            </c:strRef>
          </c:cat>
          <c:val>
            <c:numRef>
              <c:f>'Section two (a)'!$J$118:$N$118</c:f>
              <c:numCache>
                <c:formatCode>0</c:formatCode>
                <c:ptCount val="5"/>
                <c:pt idx="0">
                  <c:v>0</c:v>
                </c:pt>
                <c:pt idx="1">
                  <c:v>0</c:v>
                </c:pt>
                <c:pt idx="2">
                  <c:v>49.9</c:v>
                </c:pt>
                <c:pt idx="3">
                  <c:v>106</c:v>
                </c:pt>
                <c:pt idx="4">
                  <c:v>36</c:v>
                </c:pt>
              </c:numCache>
            </c:numRef>
          </c:val>
          <c:smooth val="0"/>
          <c:extLst>
            <c:ext xmlns:c16="http://schemas.microsoft.com/office/drawing/2014/chart" uri="{C3380CC4-5D6E-409C-BE32-E72D297353CC}">
              <c16:uniqueId val="{00000000-D056-4603-95E4-E6B311E97529}"/>
            </c:ext>
          </c:extLst>
        </c:ser>
        <c:dLbls>
          <c:showLegendKey val="0"/>
          <c:showVal val="0"/>
          <c:showCatName val="0"/>
          <c:showSerName val="0"/>
          <c:showPercent val="0"/>
          <c:showBubbleSize val="0"/>
        </c:dLbls>
        <c:marker val="1"/>
        <c:smooth val="0"/>
        <c:axId val="2104845200"/>
        <c:axId val="2104845680"/>
      </c:lineChart>
      <c:catAx>
        <c:axId val="210484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2104845680"/>
        <c:crosses val="autoZero"/>
        <c:auto val="1"/>
        <c:lblAlgn val="ctr"/>
        <c:lblOffset val="100"/>
        <c:noMultiLvlLbl val="0"/>
      </c:catAx>
      <c:valAx>
        <c:axId val="2104845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210484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'Section two (a)'!$I$97</c:f>
              <c:strCache>
                <c:ptCount val="1"/>
                <c:pt idx="0">
                  <c:v>actual / forecast</c:v>
                </c:pt>
              </c:strCache>
            </c:strRef>
          </c:tx>
          <c:spPr>
            <a:ln w="28575" cap="rnd">
              <a:solidFill>
                <a:srgbClr val="12436D"/>
              </a:solidFill>
              <a:round/>
            </a:ln>
            <a:effectLst/>
          </c:spPr>
          <c:marker>
            <c:symbol val="square"/>
            <c:size val="5"/>
            <c:spPr>
              <a:solidFill>
                <a:srgbClr val="12436D"/>
              </a:solidFill>
              <a:ln w="9525">
                <a:noFill/>
              </a:ln>
              <a:effectLst/>
            </c:spPr>
          </c:marker>
          <c:cat>
            <c:strRef>
              <c:f>'Section two (a)'!$J$96:$N$96</c:f>
              <c:strCache>
                <c:ptCount val="5"/>
                <c:pt idx="0">
                  <c:v>2021/22</c:v>
                </c:pt>
                <c:pt idx="1">
                  <c:v>2022/23</c:v>
                </c:pt>
                <c:pt idx="2">
                  <c:v>2023/24</c:v>
                </c:pt>
                <c:pt idx="3">
                  <c:v>2024/25</c:v>
                </c:pt>
                <c:pt idx="4">
                  <c:v>2025/26</c:v>
                </c:pt>
              </c:strCache>
            </c:strRef>
          </c:cat>
          <c:val>
            <c:numRef>
              <c:f>'Section two (a)'!$J$97:$N$97</c:f>
              <c:numCache>
                <c:formatCode>General</c:formatCode>
                <c:ptCount val="5"/>
                <c:pt idx="0">
                  <c:v>0</c:v>
                </c:pt>
                <c:pt idx="1">
                  <c:v>0</c:v>
                </c:pt>
                <c:pt idx="2">
                  <c:v>300</c:v>
                </c:pt>
                <c:pt idx="3">
                  <c:v>190</c:v>
                </c:pt>
                <c:pt idx="4" formatCode="0">
                  <c:v>120</c:v>
                </c:pt>
              </c:numCache>
            </c:numRef>
          </c:val>
          <c:smooth val="0"/>
          <c:extLst>
            <c:ext xmlns:c16="http://schemas.microsoft.com/office/drawing/2014/chart" uri="{C3380CC4-5D6E-409C-BE32-E72D297353CC}">
              <c16:uniqueId val="{00000000-3584-49F1-977E-43A66B6D8BC3}"/>
            </c:ext>
          </c:extLst>
        </c:ser>
        <c:ser>
          <c:idx val="1"/>
          <c:order val="1"/>
          <c:tx>
            <c:strRef>
              <c:f>'Section two (a)'!$I$98</c:f>
              <c:strCache>
                <c:ptCount val="1"/>
                <c:pt idx="0">
                  <c:v>baseline </c:v>
                </c:pt>
              </c:strCache>
            </c:strRef>
          </c:tx>
          <c:spPr>
            <a:ln w="28575" cap="rnd">
              <a:solidFill>
                <a:srgbClr val="28A197"/>
              </a:solidFill>
              <a:prstDash val="dash"/>
              <a:round/>
            </a:ln>
            <a:effectLst/>
          </c:spPr>
          <c:marker>
            <c:symbol val="none"/>
          </c:marker>
          <c:cat>
            <c:strRef>
              <c:f>'Section two (a)'!$J$96:$N$96</c:f>
              <c:strCache>
                <c:ptCount val="5"/>
                <c:pt idx="0">
                  <c:v>2021/22</c:v>
                </c:pt>
                <c:pt idx="1">
                  <c:v>2022/23</c:v>
                </c:pt>
                <c:pt idx="2">
                  <c:v>2023/24</c:v>
                </c:pt>
                <c:pt idx="3">
                  <c:v>2024/25</c:v>
                </c:pt>
                <c:pt idx="4">
                  <c:v>2025/26</c:v>
                </c:pt>
              </c:strCache>
            </c:strRef>
          </c:cat>
          <c:val>
            <c:numRef>
              <c:f>'Section two (a)'!$J$98:$N$98</c:f>
              <c:numCache>
                <c:formatCode>General</c:formatCode>
                <c:ptCount val="5"/>
                <c:pt idx="0">
                  <c:v>0</c:v>
                </c:pt>
                <c:pt idx="1">
                  <c:v>652</c:v>
                </c:pt>
                <c:pt idx="2">
                  <c:v>0</c:v>
                </c:pt>
                <c:pt idx="3">
                  <c:v>0</c:v>
                </c:pt>
                <c:pt idx="4">
                  <c:v>0</c:v>
                </c:pt>
              </c:numCache>
            </c:numRef>
          </c:val>
          <c:smooth val="0"/>
          <c:extLst>
            <c:ext xmlns:c16="http://schemas.microsoft.com/office/drawing/2014/chart" uri="{C3380CC4-5D6E-409C-BE32-E72D297353CC}">
              <c16:uniqueId val="{00000001-3584-49F1-977E-43A66B6D8BC3}"/>
            </c:ext>
          </c:extLst>
        </c:ser>
        <c:dLbls>
          <c:showLegendKey val="0"/>
          <c:showVal val="0"/>
          <c:showCatName val="0"/>
          <c:showSerName val="0"/>
          <c:showPercent val="0"/>
          <c:showBubbleSize val="0"/>
        </c:dLbls>
        <c:marker val="1"/>
        <c:smooth val="0"/>
        <c:axId val="492052288"/>
        <c:axId val="492038848"/>
      </c:lineChart>
      <c:catAx>
        <c:axId val="49205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492038848"/>
        <c:crosses val="autoZero"/>
        <c:auto val="1"/>
        <c:lblAlgn val="ctr"/>
        <c:lblOffset val="100"/>
        <c:noMultiLvlLbl val="0"/>
      </c:catAx>
      <c:valAx>
        <c:axId val="492038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crossAx val="492052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ptos" panose="020B0004020202020204" pitchFamily="34" charset="0"/>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latin typeface="Aptos" panose="020B0004020202020204" pitchFamily="34" charset="0"/>
        </a:defRPr>
      </a:pPr>
      <a:endParaRPr lang="af-Z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92038495188118E-2"/>
          <c:y val="2.6627218934911243E-2"/>
          <c:w val="0.84073534299813357"/>
          <c:h val="0.56282028478603729"/>
        </c:manualLayout>
      </c:layout>
      <c:barChart>
        <c:barDir val="col"/>
        <c:grouping val="clustered"/>
        <c:varyColors val="0"/>
        <c:ser>
          <c:idx val="0"/>
          <c:order val="0"/>
          <c:tx>
            <c:strRef>
              <c:f>'Section two (b)'!$B$98</c:f>
              <c:strCache>
                <c:ptCount val="1"/>
                <c:pt idx="0">
                  <c:v>SPT</c:v>
                </c:pt>
              </c:strCache>
            </c:strRef>
          </c:tx>
          <c:spPr>
            <a:solidFill>
              <a:schemeClr val="accent1"/>
            </a:solidFill>
            <a:ln>
              <a:noFill/>
            </a:ln>
            <a:effectLst/>
          </c:spPr>
          <c:invertIfNegative val="0"/>
          <c:cat>
            <c:strRef>
              <c:f>'Section two (b)'!$C$97:$E$97</c:f>
              <c:strCache>
                <c:ptCount val="3"/>
                <c:pt idx="0">
                  <c:v>Total ex-ante constraint savings forecast by the NESO (£m)</c:v>
                </c:pt>
                <c:pt idx="1">
                  <c:v>Total ex-post constraint saving forecast by the NESO (£m)</c:v>
                </c:pt>
                <c:pt idx="2">
                  <c:v>Total Output Incentive</c:v>
                </c:pt>
              </c:strCache>
            </c:strRef>
          </c:cat>
          <c:val>
            <c:numRef>
              <c:f>'Section two (b)'!$C$98:$E$98</c:f>
              <c:numCache>
                <c:formatCode>0.00</c:formatCode>
                <c:ptCount val="3"/>
                <c:pt idx="0">
                  <c:v>60.34939</c:v>
                </c:pt>
                <c:pt idx="1">
                  <c:v>69.997600000000006</c:v>
                </c:pt>
                <c:pt idx="2">
                  <c:v>6.0349390000000005</c:v>
                </c:pt>
              </c:numCache>
            </c:numRef>
          </c:val>
          <c:extLst>
            <c:ext xmlns:c16="http://schemas.microsoft.com/office/drawing/2014/chart" uri="{C3380CC4-5D6E-409C-BE32-E72D297353CC}">
              <c16:uniqueId val="{00000000-6328-4715-83A5-1CC108B9D6AB}"/>
            </c:ext>
          </c:extLst>
        </c:ser>
        <c:ser>
          <c:idx val="1"/>
          <c:order val="1"/>
          <c:tx>
            <c:strRef>
              <c:f>'Section two (b)'!$B$99</c:f>
              <c:strCache>
                <c:ptCount val="1"/>
                <c:pt idx="0">
                  <c:v>NGET</c:v>
                </c:pt>
              </c:strCache>
            </c:strRef>
          </c:tx>
          <c:spPr>
            <a:solidFill>
              <a:schemeClr val="accent2"/>
            </a:solidFill>
            <a:ln>
              <a:noFill/>
            </a:ln>
            <a:effectLst/>
          </c:spPr>
          <c:invertIfNegative val="0"/>
          <c:cat>
            <c:strRef>
              <c:f>'Section two (b)'!$C$97:$E$97</c:f>
              <c:strCache>
                <c:ptCount val="3"/>
                <c:pt idx="0">
                  <c:v>Total ex-ante constraint savings forecast by the NESO (£m)</c:v>
                </c:pt>
                <c:pt idx="1">
                  <c:v>Total ex-post constraint saving forecast by the NESO (£m)</c:v>
                </c:pt>
                <c:pt idx="2">
                  <c:v>Total Output Incentive</c:v>
                </c:pt>
              </c:strCache>
            </c:strRef>
          </c:cat>
          <c:val>
            <c:numRef>
              <c:f>'Section two (b)'!$C$99:$E$99</c:f>
              <c:numCache>
                <c:formatCode>0.00</c:formatCode>
                <c:ptCount val="3"/>
                <c:pt idx="0">
                  <c:v>75.414605995975052</c:v>
                </c:pt>
                <c:pt idx="1">
                  <c:v>41.697971419716779</c:v>
                </c:pt>
                <c:pt idx="2">
                  <c:v>5.8556288707845923</c:v>
                </c:pt>
              </c:numCache>
            </c:numRef>
          </c:val>
          <c:extLst>
            <c:ext xmlns:c16="http://schemas.microsoft.com/office/drawing/2014/chart" uri="{C3380CC4-5D6E-409C-BE32-E72D297353CC}">
              <c16:uniqueId val="{00000001-6328-4715-83A5-1CC108B9D6AB}"/>
            </c:ext>
          </c:extLst>
        </c:ser>
        <c:ser>
          <c:idx val="2"/>
          <c:order val="2"/>
          <c:tx>
            <c:strRef>
              <c:f>'Section two (b)'!$B$100</c:f>
              <c:strCache>
                <c:ptCount val="1"/>
                <c:pt idx="0">
                  <c:v>SHET</c:v>
                </c:pt>
              </c:strCache>
            </c:strRef>
          </c:tx>
          <c:spPr>
            <a:solidFill>
              <a:schemeClr val="accent3"/>
            </a:solidFill>
            <a:ln>
              <a:noFill/>
            </a:ln>
            <a:effectLst/>
          </c:spPr>
          <c:invertIfNegative val="0"/>
          <c:cat>
            <c:strRef>
              <c:f>'Section two (b)'!$C$97:$E$97</c:f>
              <c:strCache>
                <c:ptCount val="3"/>
                <c:pt idx="0">
                  <c:v>Total ex-ante constraint savings forecast by the NESO (£m)</c:v>
                </c:pt>
                <c:pt idx="1">
                  <c:v>Total ex-post constraint saving forecast by the NESO (£m)</c:v>
                </c:pt>
                <c:pt idx="2">
                  <c:v>Total Output Incentive</c:v>
                </c:pt>
              </c:strCache>
            </c:strRef>
          </c:cat>
          <c:val>
            <c:numRef>
              <c:f>'Section two (b)'!$C$100:$E$100</c:f>
              <c:numCache>
                <c:formatCode>0.00</c:formatCode>
                <c:ptCount val="3"/>
                <c:pt idx="0">
                  <c:v>45.18</c:v>
                </c:pt>
                <c:pt idx="1">
                  <c:v>59.760000000000005</c:v>
                </c:pt>
                <c:pt idx="2">
                  <c:v>4.5179999999999998</c:v>
                </c:pt>
              </c:numCache>
            </c:numRef>
          </c:val>
          <c:extLst>
            <c:ext xmlns:c16="http://schemas.microsoft.com/office/drawing/2014/chart" uri="{C3380CC4-5D6E-409C-BE32-E72D297353CC}">
              <c16:uniqueId val="{00000002-6328-4715-83A5-1CC108B9D6AB}"/>
            </c:ext>
          </c:extLst>
        </c:ser>
        <c:dLbls>
          <c:showLegendKey val="0"/>
          <c:showVal val="0"/>
          <c:showCatName val="0"/>
          <c:showSerName val="0"/>
          <c:showPercent val="0"/>
          <c:showBubbleSize val="0"/>
        </c:dLbls>
        <c:gapWidth val="150"/>
        <c:axId val="1512709216"/>
        <c:axId val="1512708256"/>
      </c:barChart>
      <c:catAx>
        <c:axId val="151270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f-ZA"/>
          </a:p>
        </c:txPr>
        <c:crossAx val="1512708256"/>
        <c:crosses val="autoZero"/>
        <c:auto val="1"/>
        <c:lblAlgn val="ctr"/>
        <c:lblOffset val="100"/>
        <c:noMultiLvlLbl val="0"/>
      </c:catAx>
      <c:valAx>
        <c:axId val="1512708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f-ZA"/>
          </a:p>
        </c:txPr>
        <c:crossAx val="1512709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af-ZA"/>
          </a:p>
        </c:txPr>
      </c:dTable>
      <c:spPr>
        <a:noFill/>
        <a:ln>
          <a:noFill/>
        </a:ln>
        <a:effectLst/>
      </c:spPr>
    </c:plotArea>
    <c:legend>
      <c:legendPos val="b"/>
      <c:layout>
        <c:manualLayout>
          <c:xMode val="edge"/>
          <c:yMode val="edge"/>
          <c:x val="0.39922971544108155"/>
          <c:y val="0.90844457269656154"/>
          <c:w val="0.24017709070076873"/>
          <c:h val="5.70385436134045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af-Z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28175105985356"/>
          <c:y val="5.0766457217176868E-2"/>
          <c:w val="0.8807182489401465"/>
          <c:h val="0.73659876365325161"/>
        </c:manualLayout>
      </c:layout>
      <c:barChart>
        <c:barDir val="col"/>
        <c:grouping val="clustered"/>
        <c:varyColors val="0"/>
        <c:ser>
          <c:idx val="0"/>
          <c:order val="0"/>
          <c:tx>
            <c:strRef>
              <c:f>'Section two (b)'!$M$32</c:f>
              <c:strCache>
                <c:ptCount val="1"/>
                <c:pt idx="0">
                  <c:v>SPT</c:v>
                </c:pt>
              </c:strCache>
            </c:strRef>
          </c:tx>
          <c:spPr>
            <a:solidFill>
              <a:schemeClr val="accent1"/>
            </a:solidFill>
            <a:ln>
              <a:noFill/>
            </a:ln>
            <a:effectLst/>
          </c:spPr>
          <c:invertIfNegative val="0"/>
          <c:cat>
            <c:strRef>
              <c:f>'Section two (b)'!$N$31:$Q$31</c:f>
              <c:strCache>
                <c:ptCount val="4"/>
                <c:pt idx="0">
                  <c:v>2021-22</c:v>
                </c:pt>
                <c:pt idx="1">
                  <c:v>2022-23</c:v>
                </c:pt>
                <c:pt idx="2">
                  <c:v>2023-24</c:v>
                </c:pt>
                <c:pt idx="3">
                  <c:v>2024-25</c:v>
                </c:pt>
              </c:strCache>
            </c:strRef>
          </c:cat>
          <c:val>
            <c:numRef>
              <c:f>'Section two (b)'!$N$32:$Q$32</c:f>
              <c:numCache>
                <c:formatCode>#,##0.0</c:formatCode>
                <c:ptCount val="4"/>
                <c:pt idx="0">
                  <c:v>8.3008130081300813</c:v>
                </c:pt>
                <c:pt idx="1">
                  <c:v>8.2261904761904763</c:v>
                </c:pt>
                <c:pt idx="2">
                  <c:v>8.2727272727272734</c:v>
                </c:pt>
                <c:pt idx="3">
                  <c:v>8.8900523560209432</c:v>
                </c:pt>
              </c:numCache>
            </c:numRef>
          </c:val>
          <c:extLst>
            <c:ext xmlns:c16="http://schemas.microsoft.com/office/drawing/2014/chart" uri="{C3380CC4-5D6E-409C-BE32-E72D297353CC}">
              <c16:uniqueId val="{00000000-12AF-4588-A22F-92EDE512A68C}"/>
            </c:ext>
          </c:extLst>
        </c:ser>
        <c:ser>
          <c:idx val="1"/>
          <c:order val="1"/>
          <c:tx>
            <c:strRef>
              <c:f>'Section two (b)'!$M$33</c:f>
              <c:strCache>
                <c:ptCount val="1"/>
                <c:pt idx="0">
                  <c:v>NGET</c:v>
                </c:pt>
              </c:strCache>
            </c:strRef>
          </c:tx>
          <c:spPr>
            <a:solidFill>
              <a:schemeClr val="accent2"/>
            </a:solidFill>
            <a:ln>
              <a:noFill/>
            </a:ln>
            <a:effectLst/>
          </c:spPr>
          <c:invertIfNegative val="0"/>
          <c:cat>
            <c:strRef>
              <c:f>'Section two (b)'!$N$31:$Q$31</c:f>
              <c:strCache>
                <c:ptCount val="4"/>
                <c:pt idx="0">
                  <c:v>2021-22</c:v>
                </c:pt>
                <c:pt idx="1">
                  <c:v>2022-23</c:v>
                </c:pt>
                <c:pt idx="2">
                  <c:v>2023-24</c:v>
                </c:pt>
                <c:pt idx="3">
                  <c:v>2024-25</c:v>
                </c:pt>
              </c:strCache>
            </c:strRef>
          </c:cat>
          <c:val>
            <c:numRef>
              <c:f>'Section two (b)'!$N$33:$Q$33</c:f>
              <c:numCache>
                <c:formatCode>#,##0.0</c:formatCode>
                <c:ptCount val="4"/>
                <c:pt idx="0">
                  <c:v>7.7742083333333332</c:v>
                </c:pt>
                <c:pt idx="1">
                  <c:v>7.1843971631205674</c:v>
                </c:pt>
                <c:pt idx="2">
                  <c:v>6.5381818181818181</c:v>
                </c:pt>
                <c:pt idx="3">
                  <c:v>6.5381818181818181</c:v>
                </c:pt>
              </c:numCache>
            </c:numRef>
          </c:val>
          <c:extLst>
            <c:ext xmlns:c16="http://schemas.microsoft.com/office/drawing/2014/chart" uri="{C3380CC4-5D6E-409C-BE32-E72D297353CC}">
              <c16:uniqueId val="{00000001-12AF-4588-A22F-92EDE512A68C}"/>
            </c:ext>
          </c:extLst>
        </c:ser>
        <c:ser>
          <c:idx val="2"/>
          <c:order val="2"/>
          <c:tx>
            <c:strRef>
              <c:f>'Section two (b)'!$M$34</c:f>
              <c:strCache>
                <c:ptCount val="1"/>
                <c:pt idx="0">
                  <c:v>SHET</c:v>
                </c:pt>
              </c:strCache>
            </c:strRef>
          </c:tx>
          <c:spPr>
            <a:solidFill>
              <a:schemeClr val="accent3"/>
            </a:solidFill>
            <a:ln>
              <a:noFill/>
            </a:ln>
            <a:effectLst/>
          </c:spPr>
          <c:invertIfNegative val="0"/>
          <c:cat>
            <c:strRef>
              <c:f>'Section two (b)'!$N$31:$Q$31</c:f>
              <c:strCache>
                <c:ptCount val="4"/>
                <c:pt idx="0">
                  <c:v>2021-22</c:v>
                </c:pt>
                <c:pt idx="1">
                  <c:v>2022-23</c:v>
                </c:pt>
                <c:pt idx="2">
                  <c:v>2023-24</c:v>
                </c:pt>
                <c:pt idx="3">
                  <c:v>2024-25</c:v>
                </c:pt>
              </c:strCache>
            </c:strRef>
          </c:cat>
          <c:val>
            <c:numRef>
              <c:f>'Section two (b)'!$N$34:$Q$34</c:f>
              <c:numCache>
                <c:formatCode>#,##0.0</c:formatCode>
                <c:ptCount val="4"/>
                <c:pt idx="0">
                  <c:v>8.136057692307693</c:v>
                </c:pt>
                <c:pt idx="1">
                  <c:v>8.6293159609120522</c:v>
                </c:pt>
                <c:pt idx="2">
                  <c:v>8.6401591895803183</c:v>
                </c:pt>
                <c:pt idx="3">
                  <c:v>8.6879432624113484</c:v>
                </c:pt>
              </c:numCache>
            </c:numRef>
          </c:val>
          <c:extLst>
            <c:ext xmlns:c16="http://schemas.microsoft.com/office/drawing/2014/chart" uri="{C3380CC4-5D6E-409C-BE32-E72D297353CC}">
              <c16:uniqueId val="{00000002-12AF-4588-A22F-92EDE512A68C}"/>
            </c:ext>
          </c:extLst>
        </c:ser>
        <c:dLbls>
          <c:showLegendKey val="0"/>
          <c:showVal val="0"/>
          <c:showCatName val="0"/>
          <c:showSerName val="0"/>
          <c:showPercent val="0"/>
          <c:showBubbleSize val="0"/>
        </c:dLbls>
        <c:gapWidth val="219"/>
        <c:overlap val="-27"/>
        <c:axId val="1452341216"/>
        <c:axId val="1452327776"/>
      </c:barChart>
      <c:lineChart>
        <c:grouping val="standard"/>
        <c:varyColors val="0"/>
        <c:ser>
          <c:idx val="3"/>
          <c:order val="3"/>
          <c:tx>
            <c:strRef>
              <c:f>'Section two (b)'!$M$35</c:f>
              <c:strCache>
                <c:ptCount val="1"/>
                <c:pt idx="0">
                  <c:v>Target</c:v>
                </c:pt>
              </c:strCache>
            </c:strRef>
          </c:tx>
          <c:spPr>
            <a:ln w="28575" cap="rnd">
              <a:solidFill>
                <a:schemeClr val="tx1"/>
              </a:solidFill>
              <a:round/>
            </a:ln>
            <a:effectLst/>
          </c:spPr>
          <c:marker>
            <c:symbol val="none"/>
          </c:marker>
          <c:cat>
            <c:strRef>
              <c:f>'Section two (b)'!$N$31:$Q$31</c:f>
              <c:strCache>
                <c:ptCount val="4"/>
                <c:pt idx="0">
                  <c:v>2021-22</c:v>
                </c:pt>
                <c:pt idx="1">
                  <c:v>2022-23</c:v>
                </c:pt>
                <c:pt idx="2">
                  <c:v>2023-24</c:v>
                </c:pt>
                <c:pt idx="3">
                  <c:v>2024-25</c:v>
                </c:pt>
              </c:strCache>
            </c:strRef>
          </c:cat>
          <c:val>
            <c:numRef>
              <c:f>'Section two (b)'!$N$35:$Q$35</c:f>
              <c:numCache>
                <c:formatCode>General</c:formatCode>
                <c:ptCount val="4"/>
                <c:pt idx="0">
                  <c:v>7.7</c:v>
                </c:pt>
                <c:pt idx="1">
                  <c:v>7.7</c:v>
                </c:pt>
                <c:pt idx="2">
                  <c:v>7.7</c:v>
                </c:pt>
                <c:pt idx="3">
                  <c:v>7.7</c:v>
                </c:pt>
              </c:numCache>
            </c:numRef>
          </c:val>
          <c:smooth val="0"/>
          <c:extLst>
            <c:ext xmlns:c16="http://schemas.microsoft.com/office/drawing/2014/chart" uri="{C3380CC4-5D6E-409C-BE32-E72D297353CC}">
              <c16:uniqueId val="{00000000-2EE0-4E68-AF6C-756635789596}"/>
            </c:ext>
          </c:extLst>
        </c:ser>
        <c:dLbls>
          <c:showLegendKey val="0"/>
          <c:showVal val="0"/>
          <c:showCatName val="0"/>
          <c:showSerName val="0"/>
          <c:showPercent val="0"/>
          <c:showBubbleSize val="0"/>
        </c:dLbls>
        <c:marker val="1"/>
        <c:smooth val="0"/>
        <c:axId val="1452341216"/>
        <c:axId val="1452327776"/>
      </c:lineChart>
      <c:catAx>
        <c:axId val="145234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f-ZA"/>
          </a:p>
        </c:txPr>
        <c:crossAx val="1452327776"/>
        <c:crosses val="autoZero"/>
        <c:auto val="1"/>
        <c:lblAlgn val="ctr"/>
        <c:lblOffset val="100"/>
        <c:noMultiLvlLbl val="0"/>
      </c:catAx>
      <c:valAx>
        <c:axId val="1452327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Mean</a:t>
                </a:r>
                <a:r>
                  <a:rPr lang="en-GB" baseline="0"/>
                  <a:t> score</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GB"/>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f-ZA"/>
          </a:p>
        </c:txPr>
        <c:crossAx val="1452341216"/>
        <c:crosses val="autoZero"/>
        <c:crossBetween val="between"/>
      </c:valAx>
      <c:spPr>
        <a:noFill/>
        <a:ln>
          <a:noFill/>
        </a:ln>
        <a:effectLst/>
      </c:spPr>
    </c:plotArea>
    <c:legend>
      <c:legendPos val="b"/>
      <c:layout>
        <c:manualLayout>
          <c:xMode val="edge"/>
          <c:yMode val="edge"/>
          <c:x val="0.20064354754150776"/>
          <c:y val="0.90151578190333825"/>
          <c:w val="0.59871290491698448"/>
          <c:h val="7.96130974492782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af-Z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af-Z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'Section two (b)'!$M$13</c:f>
              <c:strCache>
                <c:ptCount val="1"/>
                <c:pt idx="0">
                  <c:v>SPT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'Section two (b)'!$N$12:$Q$12</c:f>
              <c:strCache>
                <c:ptCount val="4"/>
                <c:pt idx="0">
                  <c:v>2021-22</c:v>
                </c:pt>
                <c:pt idx="1">
                  <c:v>2022-23</c:v>
                </c:pt>
                <c:pt idx="2">
                  <c:v>2023-24</c:v>
                </c:pt>
                <c:pt idx="3">
                  <c:v>2024-25</c:v>
                </c:pt>
              </c:strCache>
            </c:strRef>
          </c:cat>
          <c:val>
            <c:numRef>
              <c:f>'Section two (b)'!$N$13:$Q$13</c:f>
              <c:numCache>
                <c:formatCode>0.0</c:formatCode>
                <c:ptCount val="4"/>
                <c:pt idx="0">
                  <c:v>0.14000000000000001</c:v>
                </c:pt>
                <c:pt idx="1">
                  <c:v>0</c:v>
                </c:pt>
                <c:pt idx="2">
                  <c:v>91.77</c:v>
                </c:pt>
                <c:pt idx="3">
                  <c:v>27.92</c:v>
                </c:pt>
              </c:numCache>
            </c:numRef>
          </c:val>
          <c:extLst>
            <c:ext xmlns:c16="http://schemas.microsoft.com/office/drawing/2014/chart" uri="{C3380CC4-5D6E-409C-BE32-E72D297353CC}">
              <c16:uniqueId val="{00000000-4E28-49A8-BB75-21B04FBF05BA}"/>
            </c:ext>
          </c:extLst>
        </c:ser>
        <c:ser>
          <c:idx val="1"/>
          <c:order val="1"/>
          <c:tx>
            <c:strRef>
              <c:f>'Section two (b)'!$M$14</c:f>
              <c:strCache>
                <c:ptCount val="1"/>
                <c:pt idx="0">
                  <c:v>NGET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'Section two (b)'!$N$12:$Q$12</c:f>
              <c:strCache>
                <c:ptCount val="4"/>
                <c:pt idx="0">
                  <c:v>2021-22</c:v>
                </c:pt>
                <c:pt idx="1">
                  <c:v>2022-23</c:v>
                </c:pt>
                <c:pt idx="2">
                  <c:v>2023-24</c:v>
                </c:pt>
                <c:pt idx="3">
                  <c:v>2024-25</c:v>
                </c:pt>
              </c:strCache>
            </c:strRef>
          </c:cat>
          <c:val>
            <c:numRef>
              <c:f>'Section two (b)'!$N$14:$Q$14</c:f>
              <c:numCache>
                <c:formatCode>0.0</c:formatCode>
                <c:ptCount val="4"/>
                <c:pt idx="0">
                  <c:v>26.7</c:v>
                </c:pt>
                <c:pt idx="1">
                  <c:v>5.2</c:v>
                </c:pt>
                <c:pt idx="2">
                  <c:v>0</c:v>
                </c:pt>
                <c:pt idx="3" formatCode="General">
                  <c:v>359.2</c:v>
                </c:pt>
              </c:numCache>
            </c:numRef>
          </c:val>
          <c:extLst>
            <c:ext xmlns:c16="http://schemas.microsoft.com/office/drawing/2014/chart" uri="{C3380CC4-5D6E-409C-BE32-E72D297353CC}">
              <c16:uniqueId val="{00000001-4E28-49A8-BB75-21B04FBF05BA}"/>
            </c:ext>
          </c:extLst>
        </c:ser>
        <c:ser>
          <c:idx val="2"/>
          <c:order val="2"/>
          <c:tx>
            <c:strRef>
              <c:f>'Section two (b)'!$M$15</c:f>
              <c:strCache>
                <c:ptCount val="1"/>
                <c:pt idx="0">
                  <c:v>SHET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'Section two (b)'!$N$12:$Q$12</c:f>
              <c:strCache>
                <c:ptCount val="4"/>
                <c:pt idx="0">
                  <c:v>2021-22</c:v>
                </c:pt>
                <c:pt idx="1">
                  <c:v>2022-23</c:v>
                </c:pt>
                <c:pt idx="2">
                  <c:v>2023-24</c:v>
                </c:pt>
                <c:pt idx="3">
                  <c:v>2024-25</c:v>
                </c:pt>
              </c:strCache>
            </c:strRef>
          </c:cat>
          <c:val>
            <c:numRef>
              <c:f>'Section two (b)'!$N$15:$Q$15</c:f>
              <c:numCache>
                <c:formatCode>0.0</c:formatCode>
                <c:ptCount val="4"/>
                <c:pt idx="0">
                  <c:v>0</c:v>
                </c:pt>
                <c:pt idx="1">
                  <c:v>0</c:v>
                </c:pt>
                <c:pt idx="2">
                  <c:v>5.3</c:v>
                </c:pt>
                <c:pt idx="3" formatCode="General">
                  <c:v>4.7300000000000004</c:v>
                </c:pt>
              </c:numCache>
            </c:numRef>
          </c:val>
          <c:extLst>
            <c:ext xmlns:c16="http://schemas.microsoft.com/office/drawing/2014/chart" uri="{C3380CC4-5D6E-409C-BE32-E72D297353CC}">
              <c16:uniqueId val="{00000002-4E28-49A8-BB75-21B04FBF05BA}"/>
            </c:ext>
          </c:extLst>
        </c:ser>
        <c:dLbls>
          <c:dLblPos val="outEnd"/>
          <c:showLegendKey val="0"/>
          <c:showVal val="1"/>
          <c:showCatName val="0"/>
          <c:showSerName val="0"/>
          <c:showPercent val="0"/>
          <c:showBubbleSize val="0"/>
        </c:dLbls>
        <c:gapWidth val="219"/>
        <c:overlap val="-27"/>
        <c:axId val="2012077696"/>
        <c:axId val="2012068576"/>
      </c:barChart>
      <c:catAx>
        <c:axId val="20120776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Regulatory</a:t>
                </a:r>
                <a:r>
                  <a:rPr lang="en-GB" baseline="0"/>
                  <a:t> Years</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GB"/>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2068576"/>
        <c:crosses val="autoZero"/>
        <c:auto val="1"/>
        <c:lblAlgn val="ctr"/>
        <c:lblOffset val="100"/>
        <c:noMultiLvlLbl val="0"/>
      </c:catAx>
      <c:valAx>
        <c:axId val="2012068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Annual</a:t>
                </a:r>
                <a:r>
                  <a:rPr lang="en-GB" baseline="0"/>
                  <a:t> MWh Lost</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GB"/>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2077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2907976525831"/>
          <c:y val="5.9973132958150772E-2"/>
          <c:w val="0.86348666308949118"/>
          <c:h val="0.52981818783518686"/>
        </c:manualLayout>
      </c:layout>
      <c:barChart>
        <c:barDir val="col"/>
        <c:grouping val="clustered"/>
        <c:varyColors val="0"/>
        <c:ser>
          <c:idx val="0"/>
          <c:order val="0"/>
          <c:tx>
            <c:strRef>
              <c:f>'Section two (b)'!$B$92</c:f>
              <c:strCache>
                <c:ptCount val="1"/>
                <c:pt idx="0">
                  <c:v>SPT</c:v>
                </c:pt>
              </c:strCache>
            </c:strRef>
          </c:tx>
          <c:spPr>
            <a:solidFill>
              <a:schemeClr val="accent1"/>
            </a:solidFill>
            <a:ln>
              <a:noFill/>
            </a:ln>
            <a:effectLst/>
          </c:spPr>
          <c:invertIfNegative val="0"/>
          <c:cat>
            <c:strRef>
              <c:f>'Section two (b)'!$C$91:$E$91</c:f>
              <c:strCache>
                <c:ptCount val="3"/>
                <c:pt idx="0">
                  <c:v>Total ex-ante constraint savings forecast by the NESO (£m)</c:v>
                </c:pt>
                <c:pt idx="1">
                  <c:v>Total ex-post constraint saving forecast by the NESO (£m)</c:v>
                </c:pt>
                <c:pt idx="2">
                  <c:v>Total Output Incentive</c:v>
                </c:pt>
              </c:strCache>
            </c:strRef>
          </c:cat>
          <c:val>
            <c:numRef>
              <c:f>'Section two (b)'!$C$92:$E$92</c:f>
              <c:numCache>
                <c:formatCode>0.00</c:formatCode>
                <c:ptCount val="3"/>
                <c:pt idx="0">
                  <c:v>27.174999999999997</c:v>
                </c:pt>
                <c:pt idx="1">
                  <c:v>52.171349999999997</c:v>
                </c:pt>
                <c:pt idx="2">
                  <c:v>2.7174999999999998</c:v>
                </c:pt>
              </c:numCache>
            </c:numRef>
          </c:val>
          <c:extLst>
            <c:ext xmlns:c16="http://schemas.microsoft.com/office/drawing/2014/chart" uri="{C3380CC4-5D6E-409C-BE32-E72D297353CC}">
              <c16:uniqueId val="{00000000-85CD-46E7-A057-48A172049FAB}"/>
            </c:ext>
          </c:extLst>
        </c:ser>
        <c:ser>
          <c:idx val="1"/>
          <c:order val="1"/>
          <c:tx>
            <c:strRef>
              <c:f>'Section two (b)'!$B$93</c:f>
              <c:strCache>
                <c:ptCount val="1"/>
                <c:pt idx="0">
                  <c:v>NGET</c:v>
                </c:pt>
              </c:strCache>
            </c:strRef>
          </c:tx>
          <c:spPr>
            <a:solidFill>
              <a:schemeClr val="accent2"/>
            </a:solidFill>
            <a:ln>
              <a:noFill/>
            </a:ln>
            <a:effectLst/>
          </c:spPr>
          <c:invertIfNegative val="0"/>
          <c:cat>
            <c:strRef>
              <c:f>'Section two (b)'!$C$91:$E$91</c:f>
              <c:strCache>
                <c:ptCount val="3"/>
                <c:pt idx="0">
                  <c:v>Total ex-ante constraint savings forecast by the NESO (£m)</c:v>
                </c:pt>
                <c:pt idx="1">
                  <c:v>Total ex-post constraint saving forecast by the NESO (£m)</c:v>
                </c:pt>
                <c:pt idx="2">
                  <c:v>Total Output Incentive</c:v>
                </c:pt>
              </c:strCache>
            </c:strRef>
          </c:cat>
          <c:val>
            <c:numRef>
              <c:f>'Section two (b)'!$C$93:$E$93</c:f>
              <c:numCache>
                <c:formatCode>0.00</c:formatCode>
                <c:ptCount val="3"/>
                <c:pt idx="0">
                  <c:v>41.777733220000002</c:v>
                </c:pt>
                <c:pt idx="1">
                  <c:v>50.047861523999991</c:v>
                </c:pt>
                <c:pt idx="2">
                  <c:v>4.1777733220000002</c:v>
                </c:pt>
              </c:numCache>
            </c:numRef>
          </c:val>
          <c:extLst>
            <c:ext xmlns:c16="http://schemas.microsoft.com/office/drawing/2014/chart" uri="{C3380CC4-5D6E-409C-BE32-E72D297353CC}">
              <c16:uniqueId val="{00000001-85CD-46E7-A057-48A172049FAB}"/>
            </c:ext>
          </c:extLst>
        </c:ser>
        <c:ser>
          <c:idx val="2"/>
          <c:order val="2"/>
          <c:tx>
            <c:strRef>
              <c:f>'Section two (b)'!$B$94</c:f>
              <c:strCache>
                <c:ptCount val="1"/>
                <c:pt idx="0">
                  <c:v>SHET</c:v>
                </c:pt>
              </c:strCache>
            </c:strRef>
          </c:tx>
          <c:spPr>
            <a:solidFill>
              <a:schemeClr val="accent3"/>
            </a:solidFill>
            <a:ln>
              <a:noFill/>
            </a:ln>
            <a:effectLst/>
          </c:spPr>
          <c:invertIfNegative val="0"/>
          <c:cat>
            <c:strRef>
              <c:f>'Section two (b)'!$C$91:$E$91</c:f>
              <c:strCache>
                <c:ptCount val="3"/>
                <c:pt idx="0">
                  <c:v>Total ex-ante constraint savings forecast by the NESO (£m)</c:v>
                </c:pt>
                <c:pt idx="1">
                  <c:v>Total ex-post constraint saving forecast by the NESO (£m)</c:v>
                </c:pt>
                <c:pt idx="2">
                  <c:v>Total Output Incentive</c:v>
                </c:pt>
              </c:strCache>
            </c:strRef>
          </c:cat>
          <c:val>
            <c:numRef>
              <c:f>'Section two (b)'!$C$94:$E$94</c:f>
              <c:numCache>
                <c:formatCode>0.00</c:formatCode>
                <c:ptCount val="3"/>
                <c:pt idx="0">
                  <c:v>16.657</c:v>
                </c:pt>
                <c:pt idx="1">
                  <c:v>18.905139999999999</c:v>
                </c:pt>
                <c:pt idx="2">
                  <c:v>1.6657000000000002</c:v>
                </c:pt>
              </c:numCache>
            </c:numRef>
          </c:val>
          <c:extLst>
            <c:ext xmlns:c16="http://schemas.microsoft.com/office/drawing/2014/chart" uri="{C3380CC4-5D6E-409C-BE32-E72D297353CC}">
              <c16:uniqueId val="{00000002-85CD-46E7-A057-48A172049FAB}"/>
            </c:ext>
          </c:extLst>
        </c:ser>
        <c:dLbls>
          <c:showLegendKey val="0"/>
          <c:showVal val="0"/>
          <c:showCatName val="0"/>
          <c:showSerName val="0"/>
          <c:showPercent val="0"/>
          <c:showBubbleSize val="0"/>
        </c:dLbls>
        <c:gapWidth val="219"/>
        <c:overlap val="-27"/>
        <c:axId val="1957196736"/>
        <c:axId val="1957183296"/>
      </c:barChart>
      <c:catAx>
        <c:axId val="195719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7183296"/>
        <c:crosses val="autoZero"/>
        <c:auto val="1"/>
        <c:lblAlgn val="ctr"/>
        <c:lblOffset val="100"/>
        <c:noMultiLvlLbl val="0"/>
      </c:catAx>
      <c:valAx>
        <c:axId val="1957183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71967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5</xdr:col>
      <xdr:colOff>256959</xdr:colOff>
      <xdr:row>0</xdr:row>
      <xdr:rowOff>713384</xdr:rowOff>
    </xdr:to>
    <xdr:pic>
      <xdr:nvPicPr>
        <xdr:cNvPr id="3" name="Picture 2" descr="image of the Ofgem logo" title="Ofgem 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94187" cy="716559"/>
        </a:xfrm>
        <a:prstGeom prst="rect">
          <a:avLst/>
        </a:prstGeom>
      </xdr:spPr>
    </xdr:pic>
    <xdr:clientData/>
  </xdr:twoCellAnchor>
  <xdr:twoCellAnchor editAs="oneCell">
    <xdr:from>
      <xdr:col>5</xdr:col>
      <xdr:colOff>179140</xdr:colOff>
      <xdr:row>0</xdr:row>
      <xdr:rowOff>183509</xdr:rowOff>
    </xdr:from>
    <xdr:to>
      <xdr:col>6</xdr:col>
      <xdr:colOff>554</xdr:colOff>
      <xdr:row>0</xdr:row>
      <xdr:rowOff>542284</xdr:rowOff>
    </xdr:to>
    <xdr:pic>
      <xdr:nvPicPr>
        <xdr:cNvPr id="2" name="Picture 1" title="white box">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05631" y="183509"/>
          <a:ext cx="904875" cy="361950"/>
        </a:xfrm>
        <a:prstGeom prst="rect">
          <a:avLst/>
        </a:prstGeom>
      </xdr:spPr>
    </xdr:pic>
    <xdr:clientData/>
  </xdr:twoCellAnchor>
  <xdr:twoCellAnchor editAs="oneCell">
    <xdr:from>
      <xdr:col>0</xdr:col>
      <xdr:colOff>0</xdr:colOff>
      <xdr:row>0</xdr:row>
      <xdr:rowOff>0</xdr:rowOff>
    </xdr:from>
    <xdr:to>
      <xdr:col>5</xdr:col>
      <xdr:colOff>286270</xdr:colOff>
      <xdr:row>0</xdr:row>
      <xdr:rowOff>714250</xdr:rowOff>
    </xdr:to>
    <xdr:pic>
      <xdr:nvPicPr>
        <xdr:cNvPr id="4" name="Picture 3" descr="image of the Ofgem logo" title="Ofgem logo">
          <a:extLst>
            <a:ext uri="{FF2B5EF4-FFF2-40B4-BE49-F238E27FC236}">
              <a16:creationId xmlns:a16="http://schemas.microsoft.com/office/drawing/2014/main" id="{D7F90EB4-CAE7-4773-A633-AF62133185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061628" cy="717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28576</xdr:colOff>
      <xdr:row>20</xdr:row>
      <xdr:rowOff>0</xdr:rowOff>
    </xdr:from>
    <xdr:to>
      <xdr:col>13</xdr:col>
      <xdr:colOff>600076</xdr:colOff>
      <xdr:row>29</xdr:row>
      <xdr:rowOff>165100</xdr:rowOff>
    </xdr:to>
    <xdr:graphicFrame macro="">
      <xdr:nvGraphicFramePr>
        <xdr:cNvPr id="2" name="Chart 1">
          <a:extLst>
            <a:ext uri="{FF2B5EF4-FFF2-40B4-BE49-F238E27FC236}">
              <a16:creationId xmlns:a16="http://schemas.microsoft.com/office/drawing/2014/main" id="{FC9D1145-BC5B-837C-3151-FC0500DB19FF}"/>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1704975</xdr:colOff>
      <xdr:row>37</xdr:row>
      <xdr:rowOff>196850</xdr:rowOff>
    </xdr:from>
    <xdr:to>
      <xdr:col>13</xdr:col>
      <xdr:colOff>568325</xdr:colOff>
      <xdr:row>50</xdr:row>
      <xdr:rowOff>184150</xdr:rowOff>
    </xdr:to>
    <xdr:graphicFrame macro="">
      <xdr:nvGraphicFramePr>
        <xdr:cNvPr id="3" name="Chart 2">
          <a:extLst>
            <a:ext uri="{FF2B5EF4-FFF2-40B4-BE49-F238E27FC236}">
              <a16:creationId xmlns:a16="http://schemas.microsoft.com/office/drawing/2014/main" id="{298686D6-839D-1059-984D-EA60FD690D6D}"/>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1704975</xdr:colOff>
      <xdr:row>58</xdr:row>
      <xdr:rowOff>130175</xdr:rowOff>
    </xdr:from>
    <xdr:to>
      <xdr:col>13</xdr:col>
      <xdr:colOff>571500</xdr:colOff>
      <xdr:row>72</xdr:row>
      <xdr:rowOff>6350</xdr:rowOff>
    </xdr:to>
    <xdr:graphicFrame macro="">
      <xdr:nvGraphicFramePr>
        <xdr:cNvPr id="4" name="Chart 3" descr="LIne graph showing generation connection output capacity delivery across the five year period. Trend is increasing in the later reporting years of RIIO-2.">
          <a:extLst>
            <a:ext uri="{FF2B5EF4-FFF2-40B4-BE49-F238E27FC236}">
              <a16:creationId xmlns:a16="http://schemas.microsoft.com/office/drawing/2014/main" id="{83B6094C-315C-4A4F-D378-91571E2D9E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9525</xdr:colOff>
      <xdr:row>103</xdr:row>
      <xdr:rowOff>168275</xdr:rowOff>
    </xdr:from>
    <xdr:to>
      <xdr:col>13</xdr:col>
      <xdr:colOff>514350</xdr:colOff>
      <xdr:row>116</xdr:row>
      <xdr:rowOff>3175</xdr:rowOff>
    </xdr:to>
    <xdr:graphicFrame macro="">
      <xdr:nvGraphicFramePr>
        <xdr:cNvPr id="5" name="Chart 4" descr="LIne graph showing generation connection output capacity delivery across the five year period. Trend is increasing in the later reporting years of RIIO-2.">
          <a:extLst>
            <a:ext uri="{FF2B5EF4-FFF2-40B4-BE49-F238E27FC236}">
              <a16:creationId xmlns:a16="http://schemas.microsoft.com/office/drawing/2014/main" id="{C5DCEDCB-295D-585C-5057-38BAF89FF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81</xdr:row>
      <xdr:rowOff>0</xdr:rowOff>
    </xdr:from>
    <xdr:to>
      <xdr:col>13</xdr:col>
      <xdr:colOff>683080</xdr:colOff>
      <xdr:row>94</xdr:row>
      <xdr:rowOff>73480</xdr:rowOff>
    </xdr:to>
    <xdr:graphicFrame macro="">
      <xdr:nvGraphicFramePr>
        <xdr:cNvPr id="6" name="Chart 5" descr="LIne graph showing generation connection output capacity delivery across the five year period. Trend is increasing in the later reporting years of RIIO-2.">
          <a:extLst>
            <a:ext uri="{FF2B5EF4-FFF2-40B4-BE49-F238E27FC236}">
              <a16:creationId xmlns:a16="http://schemas.microsoft.com/office/drawing/2014/main" id="{6EBEAB38-0313-410B-AF54-9388A9E3D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846688</xdr:colOff>
      <xdr:row>89</xdr:row>
      <xdr:rowOff>22612</xdr:rowOff>
    </xdr:from>
    <xdr:to>
      <xdr:col>17</xdr:col>
      <xdr:colOff>675886</xdr:colOff>
      <xdr:row>100</xdr:row>
      <xdr:rowOff>142876</xdr:rowOff>
    </xdr:to>
    <xdr:graphicFrame macro="">
      <xdr:nvGraphicFramePr>
        <xdr:cNvPr id="276" name="Chart 1">
          <a:extLst>
            <a:ext uri="{FF2B5EF4-FFF2-40B4-BE49-F238E27FC236}">
              <a16:creationId xmlns:a16="http://schemas.microsoft.com/office/drawing/2014/main" id="{3F99D939-3687-9074-2056-51CC5717A8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32916</xdr:colOff>
      <xdr:row>28</xdr:row>
      <xdr:rowOff>135294</xdr:rowOff>
    </xdr:from>
    <xdr:to>
      <xdr:col>27</xdr:col>
      <xdr:colOff>169927</xdr:colOff>
      <xdr:row>42</xdr:row>
      <xdr:rowOff>26888</xdr:rowOff>
    </xdr:to>
    <xdr:graphicFrame macro="">
      <xdr:nvGraphicFramePr>
        <xdr:cNvPr id="217" name="Chart 6" descr="Bar chart showing the level of annual survey scores achieved by each licensee. ">
          <a:extLst>
            <a:ext uri="{FF2B5EF4-FFF2-40B4-BE49-F238E27FC236}">
              <a16:creationId xmlns:a16="http://schemas.microsoft.com/office/drawing/2014/main" id="{8CEF122C-44FF-49AD-BE76-2B1D7795E9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17202</xdr:colOff>
      <xdr:row>0</xdr:row>
      <xdr:rowOff>94470</xdr:rowOff>
    </xdr:from>
    <xdr:to>
      <xdr:col>27</xdr:col>
      <xdr:colOff>544092</xdr:colOff>
      <xdr:row>15</xdr:row>
      <xdr:rowOff>4082</xdr:rowOff>
    </xdr:to>
    <xdr:graphicFrame macro="">
      <xdr:nvGraphicFramePr>
        <xdr:cNvPr id="198" name="Chart 10" descr="bar graph illustrating the annual Megawatt hours lost per annum for each of the three transmission owners in each of the four regulatory years.">
          <a:extLst>
            <a:ext uri="{FF2B5EF4-FFF2-40B4-BE49-F238E27FC236}">
              <a16:creationId xmlns:a16="http://schemas.microsoft.com/office/drawing/2014/main" id="{BBEDDC10-2A7E-C71C-DCA6-463FD5AF6B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838295</xdr:colOff>
      <xdr:row>89</xdr:row>
      <xdr:rowOff>47042</xdr:rowOff>
    </xdr:from>
    <xdr:to>
      <xdr:col>11</xdr:col>
      <xdr:colOff>791936</xdr:colOff>
      <xdr:row>101</xdr:row>
      <xdr:rowOff>14870</xdr:rowOff>
    </xdr:to>
    <xdr:graphicFrame macro="">
      <xdr:nvGraphicFramePr>
        <xdr:cNvPr id="280" name="Chart 12" descr="Bar graph that illustrates the forecast constraint costs savings, measured ex-post, for each of the hree transmission owners against the ex-ante forecast constraint cost savings.  The grpah is applicable to the fourth reporting year only, 2024-25. ">
          <a:extLst>
            <a:ext uri="{FF2B5EF4-FFF2-40B4-BE49-F238E27FC236}">
              <a16:creationId xmlns:a16="http://schemas.microsoft.com/office/drawing/2014/main" id="{99A7E3A6-7B4B-BEB4-78D4-8CBAEE3830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12439</xdr:colOff>
      <xdr:row>126</xdr:row>
      <xdr:rowOff>193220</xdr:rowOff>
    </xdr:from>
    <xdr:to>
      <xdr:col>12</xdr:col>
      <xdr:colOff>223546</xdr:colOff>
      <xdr:row>142</xdr:row>
      <xdr:rowOff>38877</xdr:rowOff>
    </xdr:to>
    <xdr:graphicFrame macro="">
      <xdr:nvGraphicFramePr>
        <xdr:cNvPr id="44" name="Chart 13" descr="Bar graph that illustrates the percentage of offers delivered on time for each of the hree transmission owners.  The graph contains data for each of the first four years of the price control period and contains a comparison against the fixed target throughout this period. ">
          <a:extLst>
            <a:ext uri="{FF2B5EF4-FFF2-40B4-BE49-F238E27FC236}">
              <a16:creationId xmlns:a16="http://schemas.microsoft.com/office/drawing/2014/main" id="{429CF9F7-89F5-4455-DBD6-73F5C08C78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47626</xdr:colOff>
      <xdr:row>15</xdr:row>
      <xdr:rowOff>144234</xdr:rowOff>
    </xdr:from>
    <xdr:to>
      <xdr:col>27</xdr:col>
      <xdr:colOff>336778</xdr:colOff>
      <xdr:row>27</xdr:row>
      <xdr:rowOff>190502</xdr:rowOff>
    </xdr:to>
    <xdr:graphicFrame macro="">
      <xdr:nvGraphicFramePr>
        <xdr:cNvPr id="2" name="Chart 2" descr="A bar chart showing the actual energy lost across all transmission owner companies combined annually across the first four years of the RIIO-ET2 period. The combined target is shown by a horizontal dashed line for comparison.">
          <a:extLst>
            <a:ext uri="{FF2B5EF4-FFF2-40B4-BE49-F238E27FC236}">
              <a16:creationId xmlns:a16="http://schemas.microsoft.com/office/drawing/2014/main" id="{9E4CEC32-0569-4D79-AF17-676A5A2170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414335</xdr:colOff>
      <xdr:row>69</xdr:row>
      <xdr:rowOff>38098</xdr:rowOff>
    </xdr:from>
    <xdr:to>
      <xdr:col>14</xdr:col>
      <xdr:colOff>295274</xdr:colOff>
      <xdr:row>85</xdr:row>
      <xdr:rowOff>142875</xdr:rowOff>
    </xdr:to>
    <xdr:graphicFrame macro="">
      <xdr:nvGraphicFramePr>
        <xdr:cNvPr id="268" name="Chart 7" descr="This is a grpah showing the carbon intensity, measured in tonnes per CO2, across the transmisison networks of GB between 2009 and 2024. The trend is reducing across the time period.">
          <a:extLst>
            <a:ext uri="{FF2B5EF4-FFF2-40B4-BE49-F238E27FC236}">
              <a16:creationId xmlns:a16="http://schemas.microsoft.com/office/drawing/2014/main" id="{2ED3395D-9041-06C3-0B28-B4DA5B89F7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219075</xdr:colOff>
      <xdr:row>69</xdr:row>
      <xdr:rowOff>57149</xdr:rowOff>
    </xdr:from>
    <xdr:to>
      <xdr:col>23</xdr:col>
      <xdr:colOff>38100</xdr:colOff>
      <xdr:row>85</xdr:row>
      <xdr:rowOff>114300</xdr:rowOff>
    </xdr:to>
    <xdr:graphicFrame macro="">
      <xdr:nvGraphicFramePr>
        <xdr:cNvPr id="4" name="Chart 7" descr="A bar chart showing the proportion of leakage of harmful greenhouse gas emmissions, measured in tonness per CO2,  across the first four years of the RIIO-ET2 period for NGET only. ">
          <a:extLst>
            <a:ext uri="{FF2B5EF4-FFF2-40B4-BE49-F238E27FC236}">
              <a16:creationId xmlns:a16="http://schemas.microsoft.com/office/drawing/2014/main" id="{F2419231-5320-4CD1-9876-CF0532582E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314323</xdr:colOff>
      <xdr:row>18</xdr:row>
      <xdr:rowOff>114300</xdr:rowOff>
    </xdr:from>
    <xdr:to>
      <xdr:col>24</xdr:col>
      <xdr:colOff>609598</xdr:colOff>
      <xdr:row>19</xdr:row>
      <xdr:rowOff>190499</xdr:rowOff>
    </xdr:to>
    <xdr:sp macro="" textlink="">
      <xdr:nvSpPr>
        <xdr:cNvPr id="5" name="TextBox 4">
          <a:extLst>
            <a:ext uri="{FF2B5EF4-FFF2-40B4-BE49-F238E27FC236}">
              <a16:creationId xmlns:a16="http://schemas.microsoft.com/office/drawing/2014/main" id="{B1560525-C52E-D896-6BFB-8CB85900B1AE}"/>
            </a:ext>
          </a:extLst>
        </xdr:cNvPr>
        <xdr:cNvSpPr txBox="1"/>
      </xdr:nvSpPr>
      <xdr:spPr>
        <a:xfrm>
          <a:off x="22545673" y="4000500"/>
          <a:ext cx="17049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Cumulative annual target</a:t>
          </a:r>
        </a:p>
      </xdr:txBody>
    </xdr:sp>
    <xdr:clientData/>
  </xdr:twoCellAnchor>
  <xdr:twoCellAnchor>
    <xdr:from>
      <xdr:col>28</xdr:col>
      <xdr:colOff>342900</xdr:colOff>
      <xdr:row>0</xdr:row>
      <xdr:rowOff>104775</xdr:rowOff>
    </xdr:from>
    <xdr:to>
      <xdr:col>35</xdr:col>
      <xdr:colOff>164940</xdr:colOff>
      <xdr:row>15</xdr:row>
      <xdr:rowOff>14387</xdr:rowOff>
    </xdr:to>
    <xdr:graphicFrame macro="">
      <xdr:nvGraphicFramePr>
        <xdr:cNvPr id="6" name="Chart 10" descr="A bar chart showing the annual megawatt hours lost across the first four years of the RIIO-ET2 period for NGET only. ">
          <a:extLst>
            <a:ext uri="{FF2B5EF4-FFF2-40B4-BE49-F238E27FC236}">
              <a16:creationId xmlns:a16="http://schemas.microsoft.com/office/drawing/2014/main" id="{14F496D6-9F66-4935-8498-391B7BD85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36</xdr:col>
      <xdr:colOff>314324</xdr:colOff>
      <xdr:row>15</xdr:row>
      <xdr:rowOff>95250</xdr:rowOff>
    </xdr:from>
    <xdr:to>
      <xdr:col>43</xdr:col>
      <xdr:colOff>19050</xdr:colOff>
      <xdr:row>28</xdr:row>
      <xdr:rowOff>142876</xdr:rowOff>
    </xdr:to>
    <xdr:graphicFrame macro="">
      <xdr:nvGraphicFramePr>
        <xdr:cNvPr id="8" name="Chart 7" descr="A bar chart showing the actual energy lost for NGET only per annum across the first four years of the RIIO-ET2 period. NGET's target is shown by a horizontal dashed line for comparison.">
          <a:extLst>
            <a:ext uri="{FF2B5EF4-FFF2-40B4-BE49-F238E27FC236}">
              <a16:creationId xmlns:a16="http://schemas.microsoft.com/office/drawing/2014/main" id="{E7E6F79A-38AB-E844-B040-1FC9FB1276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37</xdr:col>
      <xdr:colOff>666750</xdr:colOff>
      <xdr:row>20</xdr:row>
      <xdr:rowOff>95250</xdr:rowOff>
    </xdr:from>
    <xdr:to>
      <xdr:col>40</xdr:col>
      <xdr:colOff>257175</xdr:colOff>
      <xdr:row>21</xdr:row>
      <xdr:rowOff>171449</xdr:rowOff>
    </xdr:to>
    <xdr:sp macro="" textlink="">
      <xdr:nvSpPr>
        <xdr:cNvPr id="3" name="TextBox 2">
          <a:extLst>
            <a:ext uri="{FF2B5EF4-FFF2-40B4-BE49-F238E27FC236}">
              <a16:creationId xmlns:a16="http://schemas.microsoft.com/office/drawing/2014/main" id="{2FF24511-A973-42FB-B21C-C1BD053B5777}"/>
            </a:ext>
          </a:extLst>
        </xdr:cNvPr>
        <xdr:cNvSpPr txBox="1"/>
      </xdr:nvSpPr>
      <xdr:spPr>
        <a:xfrm>
          <a:off x="33470850" y="4381500"/>
          <a:ext cx="17049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NGET annual target</a:t>
          </a:r>
        </a:p>
      </xdr:txBody>
    </xdr:sp>
    <xdr:clientData/>
  </xdr:twoCellAnchor>
  <xdr:twoCellAnchor>
    <xdr:from>
      <xdr:col>23</xdr:col>
      <xdr:colOff>695325</xdr:colOff>
      <xdr:row>69</xdr:row>
      <xdr:rowOff>100010</xdr:rowOff>
    </xdr:from>
    <xdr:to>
      <xdr:col>30</xdr:col>
      <xdr:colOff>333375</xdr:colOff>
      <xdr:row>83</xdr:row>
      <xdr:rowOff>42860</xdr:rowOff>
    </xdr:to>
    <xdr:graphicFrame macro="">
      <xdr:nvGraphicFramePr>
        <xdr:cNvPr id="7" name="Chart 6" descr="This is a bar chart showing the trend of annual actual cumulative IIG emissions in each year of the RIIO-2 period for all the network companies. ">
          <a:extLst>
            <a:ext uri="{FF2B5EF4-FFF2-40B4-BE49-F238E27FC236}">
              <a16:creationId xmlns:a16="http://schemas.microsoft.com/office/drawing/2014/main" id="{1E05696C-6943-AADD-296D-B097340B9C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9070</xdr:colOff>
      <xdr:row>209</xdr:row>
      <xdr:rowOff>34021</xdr:rowOff>
    </xdr:from>
    <xdr:to>
      <xdr:col>3</xdr:col>
      <xdr:colOff>639536</xdr:colOff>
      <xdr:row>221</xdr:row>
      <xdr:rowOff>40822</xdr:rowOff>
    </xdr:to>
    <xdr:graphicFrame macro="">
      <xdr:nvGraphicFramePr>
        <xdr:cNvPr id="8" name="Chart 1" descr="Table showing the level of load related expenditure compared to adjusted allowance for the five year period.   ">
          <a:extLst>
            <a:ext uri="{FF2B5EF4-FFF2-40B4-BE49-F238E27FC236}">
              <a16:creationId xmlns:a16="http://schemas.microsoft.com/office/drawing/2014/main" id="{9B5E215B-19F0-711F-D6E3-FC41E8F984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671797</xdr:colOff>
      <xdr:row>314</xdr:row>
      <xdr:rowOff>7710</xdr:rowOff>
    </xdr:from>
    <xdr:to>
      <xdr:col>1</xdr:col>
      <xdr:colOff>5538106</xdr:colOff>
      <xdr:row>328</xdr:row>
      <xdr:rowOff>163286</xdr:rowOff>
    </xdr:to>
    <xdr:graphicFrame macro="">
      <xdr:nvGraphicFramePr>
        <xdr:cNvPr id="12" name="Chart 2" descr="Table comparing the annual asset health related expenditure with the adjusted allowance for the five year price control period.  ">
          <a:extLst>
            <a:ext uri="{FF2B5EF4-FFF2-40B4-BE49-F238E27FC236}">
              <a16:creationId xmlns:a16="http://schemas.microsoft.com/office/drawing/2014/main" id="{9DBFE04E-2999-3B32-6FB9-98EF118DBF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38099</xdr:colOff>
      <xdr:row>406</xdr:row>
      <xdr:rowOff>65315</xdr:rowOff>
    </xdr:from>
    <xdr:to>
      <xdr:col>1</xdr:col>
      <xdr:colOff>5078099</xdr:colOff>
      <xdr:row>419</xdr:row>
      <xdr:rowOff>108815</xdr:rowOff>
    </xdr:to>
    <xdr:graphicFrame macro="">
      <xdr:nvGraphicFramePr>
        <xdr:cNvPr id="14" name="Chart 3" descr="Table comparing the annual Network Operating Costs related expenditure with the adjusted allowance for the five year price control period.  ">
          <a:extLst>
            <a:ext uri="{FF2B5EF4-FFF2-40B4-BE49-F238E27FC236}">
              <a16:creationId xmlns:a16="http://schemas.microsoft.com/office/drawing/2014/main" id="{DC5CB2AE-89E8-90C5-66A3-50CF55F73B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907</xdr:colOff>
      <xdr:row>425</xdr:row>
      <xdr:rowOff>141515</xdr:rowOff>
    </xdr:from>
    <xdr:to>
      <xdr:col>1</xdr:col>
      <xdr:colOff>5040907</xdr:colOff>
      <xdr:row>438</xdr:row>
      <xdr:rowOff>185015</xdr:rowOff>
    </xdr:to>
    <xdr:graphicFrame macro="">
      <xdr:nvGraphicFramePr>
        <xdr:cNvPr id="5" name="Chart 4" descr="Table comparing the annual Network Operating Costs related expenditure with the adjusted allowance for the five year price control period.  This excludes own use electricity costs. ">
          <a:extLst>
            <a:ext uri="{FF2B5EF4-FFF2-40B4-BE49-F238E27FC236}">
              <a16:creationId xmlns:a16="http://schemas.microsoft.com/office/drawing/2014/main" id="{3661BD61-AB09-81C5-64E0-C754F16877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1062263</xdr:colOff>
      <xdr:row>503</xdr:row>
      <xdr:rowOff>142424</xdr:rowOff>
    </xdr:from>
    <xdr:to>
      <xdr:col>1</xdr:col>
      <xdr:colOff>4422320</xdr:colOff>
      <xdr:row>519</xdr:row>
      <xdr:rowOff>0</xdr:rowOff>
    </xdr:to>
    <xdr:graphicFrame macro="">
      <xdr:nvGraphicFramePr>
        <xdr:cNvPr id="6" name="Chart 5" descr="Table comparing the annual indirect expenditure with the adjusted allowance for the five year price control period.  This includes Closely Associated Indirects and Business Support Costs.  ">
          <a:extLst>
            <a:ext uri="{FF2B5EF4-FFF2-40B4-BE49-F238E27FC236}">
              <a16:creationId xmlns:a16="http://schemas.microsoft.com/office/drawing/2014/main" id="{E9D28AFD-42E7-4F21-3393-7AA83CD816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11340</xdr:colOff>
      <xdr:row>355</xdr:row>
      <xdr:rowOff>4989</xdr:rowOff>
    </xdr:from>
    <xdr:to>
      <xdr:col>1</xdr:col>
      <xdr:colOff>5051340</xdr:colOff>
      <xdr:row>368</xdr:row>
      <xdr:rowOff>48489</xdr:rowOff>
    </xdr:to>
    <xdr:graphicFrame macro="">
      <xdr:nvGraphicFramePr>
        <xdr:cNvPr id="7" name="Chart 6" descr="Table comparing the annual non-operational capital related expenditure with the adjusted allowance for the five year price control period.  ">
          <a:extLst>
            <a:ext uri="{FF2B5EF4-FFF2-40B4-BE49-F238E27FC236}">
              <a16:creationId xmlns:a16="http://schemas.microsoft.com/office/drawing/2014/main" id="{5FD622D8-EEF0-6ADF-5C6B-47934B01FB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xdr:colOff>
      <xdr:row>224</xdr:row>
      <xdr:rowOff>1</xdr:rowOff>
    </xdr:from>
    <xdr:to>
      <xdr:col>3</xdr:col>
      <xdr:colOff>673555</xdr:colOff>
      <xdr:row>236</xdr:row>
      <xdr:rowOff>102053</xdr:rowOff>
    </xdr:to>
    <xdr:graphicFrame macro="">
      <xdr:nvGraphicFramePr>
        <xdr:cNvPr id="4" name="Chart 3" descr="Table showing the level of load related expenditure compared to adjusted allowance for the five year period.   ">
          <a:extLst>
            <a:ext uri="{FF2B5EF4-FFF2-40B4-BE49-F238E27FC236}">
              <a16:creationId xmlns:a16="http://schemas.microsoft.com/office/drawing/2014/main" id="{31C5EB50-8D35-4646-9763-84B101D695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656292</xdr:colOff>
      <xdr:row>253</xdr:row>
      <xdr:rowOff>5229</xdr:rowOff>
    </xdr:from>
    <xdr:to>
      <xdr:col>1</xdr:col>
      <xdr:colOff>5694589</xdr:colOff>
      <xdr:row>268</xdr:row>
      <xdr:rowOff>68035</xdr:rowOff>
    </xdr:to>
    <xdr:graphicFrame macro="">
      <xdr:nvGraphicFramePr>
        <xdr:cNvPr id="6" name="Chart 8" descr="Table comparing the annual non-operational capital related expenditure with the adjusted allowance for the five year price control period.  ">
          <a:extLst>
            <a:ext uri="{FF2B5EF4-FFF2-40B4-BE49-F238E27FC236}">
              <a16:creationId xmlns:a16="http://schemas.microsoft.com/office/drawing/2014/main" id="{C23DFEBC-4AB6-D1E7-2A70-42A0592124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55791</xdr:colOff>
      <xdr:row>142</xdr:row>
      <xdr:rowOff>2267</xdr:rowOff>
    </xdr:from>
    <xdr:to>
      <xdr:col>3</xdr:col>
      <xdr:colOff>208024</xdr:colOff>
      <xdr:row>155</xdr:row>
      <xdr:rowOff>45768</xdr:rowOff>
    </xdr:to>
    <xdr:graphicFrame macro="">
      <xdr:nvGraphicFramePr>
        <xdr:cNvPr id="10" name="Chart 9" descr="Table comparing the annual load related expenditure with the adjusted allowance for the five year price control period.  ">
          <a:extLst>
            <a:ext uri="{FF2B5EF4-FFF2-40B4-BE49-F238E27FC236}">
              <a16:creationId xmlns:a16="http://schemas.microsoft.com/office/drawing/2014/main" id="{4AE3FD21-BF74-25CF-097D-1BAFD1A47E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372</xdr:colOff>
      <xdr:row>219</xdr:row>
      <xdr:rowOff>73212</xdr:rowOff>
    </xdr:from>
    <xdr:to>
      <xdr:col>1</xdr:col>
      <xdr:colOff>5040372</xdr:colOff>
      <xdr:row>232</xdr:row>
      <xdr:rowOff>105506</xdr:rowOff>
    </xdr:to>
    <xdr:graphicFrame macro="">
      <xdr:nvGraphicFramePr>
        <xdr:cNvPr id="11" name="Chart 10" descr="Table comparing the annual asset health related expenditure with the adjusted allowance for the five year price control period.  ">
          <a:extLst>
            <a:ext uri="{FF2B5EF4-FFF2-40B4-BE49-F238E27FC236}">
              <a16:creationId xmlns:a16="http://schemas.microsoft.com/office/drawing/2014/main" id="{F29865C1-CD4B-0A65-AE3E-F0DFBE64CE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25026</xdr:colOff>
      <xdr:row>290</xdr:row>
      <xdr:rowOff>189753</xdr:rowOff>
    </xdr:from>
    <xdr:to>
      <xdr:col>1</xdr:col>
      <xdr:colOff>5065026</xdr:colOff>
      <xdr:row>304</xdr:row>
      <xdr:rowOff>31547</xdr:rowOff>
    </xdr:to>
    <xdr:graphicFrame macro="">
      <xdr:nvGraphicFramePr>
        <xdr:cNvPr id="12" name="Chart 11" descr="Table comparing the annual Network Operating related expenditure with the adjusted allowance for the five year price control period.  ">
          <a:extLst>
            <a:ext uri="{FF2B5EF4-FFF2-40B4-BE49-F238E27FC236}">
              <a16:creationId xmlns:a16="http://schemas.microsoft.com/office/drawing/2014/main" id="{4DDCEF7B-D4F8-E66C-159C-71F5A5FCD0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1277790</xdr:colOff>
      <xdr:row>343</xdr:row>
      <xdr:rowOff>91275</xdr:rowOff>
    </xdr:from>
    <xdr:to>
      <xdr:col>3</xdr:col>
      <xdr:colOff>13607</xdr:colOff>
      <xdr:row>356</xdr:row>
      <xdr:rowOff>163285</xdr:rowOff>
    </xdr:to>
    <xdr:graphicFrame macro="">
      <xdr:nvGraphicFramePr>
        <xdr:cNvPr id="13" name="Chart 12" descr="Table comparing the annual indirect related expenditure with the adjusted allowance for the five year price control period.  ">
          <a:extLst>
            <a:ext uri="{FF2B5EF4-FFF2-40B4-BE49-F238E27FC236}">
              <a16:creationId xmlns:a16="http://schemas.microsoft.com/office/drawing/2014/main" id="{805709C9-D462-2520-01DE-6440316AE2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1156606</xdr:colOff>
      <xdr:row>343</xdr:row>
      <xdr:rowOff>27214</xdr:rowOff>
    </xdr:from>
    <xdr:to>
      <xdr:col>8</xdr:col>
      <xdr:colOff>1387928</xdr:colOff>
      <xdr:row>357</xdr:row>
      <xdr:rowOff>6803</xdr:rowOff>
    </xdr:to>
    <xdr:graphicFrame macro="">
      <xdr:nvGraphicFramePr>
        <xdr:cNvPr id="2" name="Chart 1" descr="Table comparing the annual indirect related expenditure with the adjusted allowance for the five year price control period.  ">
          <a:extLst>
            <a:ext uri="{FF2B5EF4-FFF2-40B4-BE49-F238E27FC236}">
              <a16:creationId xmlns:a16="http://schemas.microsoft.com/office/drawing/2014/main" id="{F794DB4D-AA18-4FA8-86DE-286E0F08B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585106</xdr:colOff>
      <xdr:row>254</xdr:row>
      <xdr:rowOff>102054</xdr:rowOff>
    </xdr:from>
    <xdr:to>
      <xdr:col>13</xdr:col>
      <xdr:colOff>571499</xdr:colOff>
      <xdr:row>269</xdr:row>
      <xdr:rowOff>61232</xdr:rowOff>
    </xdr:to>
    <xdr:graphicFrame macro="">
      <xdr:nvGraphicFramePr>
        <xdr:cNvPr id="15" name="Chart 2" descr="Table comparing the annual non-operational capital related expenditure with the adjusted allowance for the five year price control period.  ">
          <a:extLst>
            <a:ext uri="{FF2B5EF4-FFF2-40B4-BE49-F238E27FC236}">
              <a16:creationId xmlns:a16="http://schemas.microsoft.com/office/drawing/2014/main" id="{A89F55E9-C9FE-4C13-AFB9-FF8AF248FA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99334</xdr:colOff>
      <xdr:row>147</xdr:row>
      <xdr:rowOff>84364</xdr:rowOff>
    </xdr:from>
    <xdr:to>
      <xdr:col>1</xdr:col>
      <xdr:colOff>5373377</xdr:colOff>
      <xdr:row>160</xdr:row>
      <xdr:rowOff>127865</xdr:rowOff>
    </xdr:to>
    <xdr:graphicFrame macro="">
      <xdr:nvGraphicFramePr>
        <xdr:cNvPr id="7" name="Chart 1" descr="Table comparing the annual load related expenditure with the adjusted allowance for the five year price control period.  ">
          <a:extLst>
            <a:ext uri="{FF2B5EF4-FFF2-40B4-BE49-F238E27FC236}">
              <a16:creationId xmlns:a16="http://schemas.microsoft.com/office/drawing/2014/main" id="{C7E341FE-EE9B-4774-98B5-F329502B5C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219</xdr:row>
      <xdr:rowOff>0</xdr:rowOff>
    </xdr:from>
    <xdr:to>
      <xdr:col>1</xdr:col>
      <xdr:colOff>5020950</xdr:colOff>
      <xdr:row>233</xdr:row>
      <xdr:rowOff>33975</xdr:rowOff>
    </xdr:to>
    <xdr:graphicFrame macro="">
      <xdr:nvGraphicFramePr>
        <xdr:cNvPr id="3" name="Chart 2" descr="Table comparing the annual asset health related expenditure with the adjusted allowance for the five year price control period.  ">
          <a:extLst>
            <a:ext uri="{FF2B5EF4-FFF2-40B4-BE49-F238E27FC236}">
              <a16:creationId xmlns:a16="http://schemas.microsoft.com/office/drawing/2014/main" id="{180917A1-2F5B-4BDA-88BD-48568C3EB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253</xdr:row>
      <xdr:rowOff>0</xdr:rowOff>
    </xdr:from>
    <xdr:to>
      <xdr:col>1</xdr:col>
      <xdr:colOff>5020950</xdr:colOff>
      <xdr:row>266</xdr:row>
      <xdr:rowOff>45181</xdr:rowOff>
    </xdr:to>
    <xdr:graphicFrame macro="">
      <xdr:nvGraphicFramePr>
        <xdr:cNvPr id="4" name="Chart 3" descr="Table comparing the annual non-operational capital related expenditure with the adjusted allowance for the five year price control period.  ">
          <a:extLst>
            <a:ext uri="{FF2B5EF4-FFF2-40B4-BE49-F238E27FC236}">
              <a16:creationId xmlns:a16="http://schemas.microsoft.com/office/drawing/2014/main" id="{69C55700-7BF2-4C0D-B2CC-4C590621A7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299</xdr:row>
      <xdr:rowOff>0</xdr:rowOff>
    </xdr:from>
    <xdr:to>
      <xdr:col>1</xdr:col>
      <xdr:colOff>5020950</xdr:colOff>
      <xdr:row>312</xdr:row>
      <xdr:rowOff>43500</xdr:rowOff>
    </xdr:to>
    <xdr:graphicFrame macro="">
      <xdr:nvGraphicFramePr>
        <xdr:cNvPr id="5" name="Chart 4" descr="Table comparing the annual Network Operating related expenditure with the adjusted allowance for the five year price control period.  ">
          <a:extLst>
            <a:ext uri="{FF2B5EF4-FFF2-40B4-BE49-F238E27FC236}">
              <a16:creationId xmlns:a16="http://schemas.microsoft.com/office/drawing/2014/main" id="{9E9C144B-3E68-47B5-8F2B-C61A4FC4F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1108981</xdr:colOff>
      <xdr:row>335</xdr:row>
      <xdr:rowOff>13606</xdr:rowOff>
    </xdr:from>
    <xdr:to>
      <xdr:col>2</xdr:col>
      <xdr:colOff>278946</xdr:colOff>
      <xdr:row>349</xdr:row>
      <xdr:rowOff>34016</xdr:rowOff>
    </xdr:to>
    <xdr:graphicFrame macro="">
      <xdr:nvGraphicFramePr>
        <xdr:cNvPr id="6" name="Chart 5" descr="Table comparing the annual indirect related expenditure with the adjusted allowance for the five year price control period.  ">
          <a:extLst>
            <a:ext uri="{FF2B5EF4-FFF2-40B4-BE49-F238E27FC236}">
              <a16:creationId xmlns:a16="http://schemas.microsoft.com/office/drawing/2014/main" id="{58F06CB9-F0AC-4FE3-A5BC-7EA51AB490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265338</xdr:colOff>
      <xdr:row>335</xdr:row>
      <xdr:rowOff>6802</xdr:rowOff>
    </xdr:from>
    <xdr:to>
      <xdr:col>7</xdr:col>
      <xdr:colOff>850446</xdr:colOff>
      <xdr:row>349</xdr:row>
      <xdr:rowOff>40818</xdr:rowOff>
    </xdr:to>
    <xdr:graphicFrame macro="">
      <xdr:nvGraphicFramePr>
        <xdr:cNvPr id="2" name="Chart 1" descr="Table comparing the annual indirect related expenditure with the adjusted allowance for the five year price control period.  ">
          <a:extLst>
            <a:ext uri="{FF2B5EF4-FFF2-40B4-BE49-F238E27FC236}">
              <a16:creationId xmlns:a16="http://schemas.microsoft.com/office/drawing/2014/main" id="{82F88343-DC00-47AE-81ED-B8180E8C8B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1081769</xdr:colOff>
      <xdr:row>298</xdr:row>
      <xdr:rowOff>102052</xdr:rowOff>
    </xdr:from>
    <xdr:to>
      <xdr:col>7</xdr:col>
      <xdr:colOff>857166</xdr:colOff>
      <xdr:row>311</xdr:row>
      <xdr:rowOff>145555</xdr:rowOff>
    </xdr:to>
    <xdr:graphicFrame macro="">
      <xdr:nvGraphicFramePr>
        <xdr:cNvPr id="8" name="Chart 7" descr="Table comparing the annual Network Operating related expenditure with the adjusted allowance for the five year price control period.  ">
          <a:extLst>
            <a:ext uri="{FF2B5EF4-FFF2-40B4-BE49-F238E27FC236}">
              <a16:creationId xmlns:a16="http://schemas.microsoft.com/office/drawing/2014/main" id="{955019CD-AE04-4D3A-9AB2-38F28BD76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253</xdr:row>
      <xdr:rowOff>0</xdr:rowOff>
    </xdr:from>
    <xdr:to>
      <xdr:col>6</xdr:col>
      <xdr:colOff>836754</xdr:colOff>
      <xdr:row>266</xdr:row>
      <xdr:rowOff>45181</xdr:rowOff>
    </xdr:to>
    <xdr:graphicFrame macro="">
      <xdr:nvGraphicFramePr>
        <xdr:cNvPr id="9" name="Chart 8" descr="Table comparing the annual non-operational capital related expenditure with the adjusted allowance for the five year price control period.  ">
          <a:extLst>
            <a:ext uri="{FF2B5EF4-FFF2-40B4-BE49-F238E27FC236}">
              <a16:creationId xmlns:a16="http://schemas.microsoft.com/office/drawing/2014/main" id="{74C639B2-E915-444E-99F5-192C8D81F8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ofgemcloud.sharepoint.com/sites/PC/Shared%20Documents/Monitoring%20and%20Response/RIIO%202%20-%20Annual%20Monitoring/ET/NGET/FY_24-25/Analysis/Totex%20analysis/Anthony/RRP25%20Load%20and%20NLoad%20summary.xlsx" TargetMode="External"/><Relationship Id="rId1" Type="http://schemas.openxmlformats.org/officeDocument/2006/relationships/externalLinkPath" Target="https://ofgemcloud.sharepoint.com/sites/PC/Shared%20Documents/Monitoring%20and%20Response/RIIO%202%20-%20Annual%20Monitoring/ET/NGET/FY_24-25/Analysis/Totex%20analysis/Anthony/RRP25%20Load%20and%20NLoad%20summary.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ofgemcloud.sharepoint.com/sites/PC/Shared%20Documents/Monitoring%20and%20Response/RIIO%202%20-%20Annual%20Monitoring/ET/SHET/FY_24-25/Submission_from_Network/2024-25_SHE_ET2_RRP_Final.xlsx" TargetMode="External"/><Relationship Id="rId1" Type="http://schemas.openxmlformats.org/officeDocument/2006/relationships/externalLinkPath" Target="https://ofgemcloud.sharepoint.com/sites/PC/Shared%20Documents/Monitoring%20and%20Response/RIIO%202%20-%20Annual%20Monitoring/ET/SHET/FY_24-25/Submission_from_Network/2024-25_SHE_ET2_RRP_Final.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ofgemcloud.sharepoint.com/sites/PC/Shared%20Documents/Monitoring%20and%20Response/RIIO%202%20-%20Annual%20Monitoring/ET/SHET/FY_23-24/Submission_from_Network/Re-Submission%20RIIO-ET2%20RRP%20v2.5%20Master_Updated_190824.xlsx" TargetMode="External"/><Relationship Id="rId1" Type="http://schemas.openxmlformats.org/officeDocument/2006/relationships/externalLinkPath" Target="https://ofgemcloud.sharepoint.com/sites/PC/Shared%20Documents/Monitoring%20and%20Response/RIIO%202%20-%20Annual%20Monitoring/ET/SHET/FY_23-24/Submission_from_Network/Re-Submission%20RIIO-ET2%20RRP%20v2.5%20Master_Updated_190824.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ofgemcloud-my.sharepoint.com/personal/anthony_mungall_ofgem_gov_uk/Documents/Desktop/SPT_2024_LOAD.xlsx" TargetMode="External"/><Relationship Id="rId1" Type="http://schemas.openxmlformats.org/officeDocument/2006/relationships/externalLinkPath" Target="https://ofgemcloud.sharepoint.com/sites/PC/Shared%20Documents/Monitoring%20and%20Response/RIIO%202%20-%20Annual%20Monitoring/Sector%20Annual%20Reports/ET/2025%20Annual%20Report/SPT_2024_LOAD.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ofgemcloud.sharepoint.com/sites/PC/Shared%20Documents/Monitoring%20and%20Response/RIIO%202%20-%20Annual%20Monitoring/ET/SPT/FY_24-25/Submission_from_Network/2024-25_SPTL_RRP_Cost_And_Outputs_081025.xlsx" TargetMode="External"/><Relationship Id="rId1" Type="http://schemas.openxmlformats.org/officeDocument/2006/relationships/externalLinkPath" Target="https://ofgemcloud.sharepoint.com/sites/PC/Shared%20Documents/Monitoring%20and%20Response/RIIO%202%20-%20Annual%20Monitoring/ET/SPT/FY_24-25/Submission_from_Network/2024-25_SPTL_RRP_Cost_And_Outputs_081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UORgFA2aeUa6VxOoM8tmJb1cW_MLe0BEks21EMq07GcSHIqXtzoeR7E057o5dfZP" itemId="01M6ADQ7H3EABIQM2LCJFKJYKP2PKRRRK6">
      <xxl21:absoluteUrl r:id="rId2"/>
    </xxl21:alternateUrls>
    <sheetNames>
      <sheetName val="RRP25 NLRE summary £"/>
      <sheetName val="RRP25 LRE summary £"/>
      <sheetName val="RRP25 NLR and LRE"/>
      <sheetName val="RRP25 LRE CC &amp; oneoff"/>
      <sheetName val="RRP25 Other T2 capital cost"/>
      <sheetName val="RRP24 NLRE summary"/>
      <sheetName val="RRP24 LRE summary"/>
      <sheetName val="RRP24 NLR and LRE"/>
      <sheetName val="RRP24 LRE CC &amp; oneoff"/>
      <sheetName val="RRP24 Other T2 capital costs"/>
    </sheetNames>
    <sheetDataSet>
      <sheetData sheetId="0">
        <row r="16">
          <cell r="D16">
            <v>0.7</v>
          </cell>
        </row>
        <row r="19">
          <cell r="D19">
            <v>-0.44186987566751235</v>
          </cell>
          <cell r="E19">
            <v>0</v>
          </cell>
          <cell r="F19">
            <v>-0.91769999999999996</v>
          </cell>
          <cell r="G19">
            <v>-6.1807853559270765</v>
          </cell>
        </row>
        <row r="20">
          <cell r="D20">
            <v>-0.11920547486725332</v>
          </cell>
          <cell r="E20">
            <v>-9.3978071576491198E-2</v>
          </cell>
          <cell r="F20">
            <v>0</v>
          </cell>
          <cell r="G20">
            <v>-9.6233739237542901E-2</v>
          </cell>
        </row>
        <row r="21">
          <cell r="D21">
            <v>-3.1367697921746762E-2</v>
          </cell>
          <cell r="E21">
            <v>-4.617384175746661E-2</v>
          </cell>
          <cell r="F21">
            <v>0</v>
          </cell>
          <cell r="G21">
            <v>-0.4738257904550327</v>
          </cell>
        </row>
        <row r="22">
          <cell r="D22">
            <v>-0.68688293046870108</v>
          </cell>
          <cell r="E22">
            <v>-0.50576280823180308</v>
          </cell>
          <cell r="F22">
            <v>-54.315988933732001</v>
          </cell>
          <cell r="G22">
            <v>-11.081998904844943</v>
          </cell>
        </row>
      </sheetData>
      <sheetData sheetId="1">
        <row r="19">
          <cell r="I19">
            <v>-7.5495226930720385</v>
          </cell>
        </row>
      </sheetData>
      <sheetData sheetId="2"/>
      <sheetData sheetId="3"/>
      <sheetData sheetId="4"/>
      <sheetData sheetId="5">
        <row r="66">
          <cell r="I66">
            <v>1.1108177050000001</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UORgFA2aeUa6VxOoM8tmJb1cW_MLe0BEks21EMq07GcSHIqXtzoeR7E057o5dfZP" itemId="01M6ADQ7GL6MV7IPKH4BEK2RYYLTEFV5YO">
      <xxl21:absoluteUrl r:id="rId2"/>
    </xxl21:alternateUrls>
    <sheetNames>
      <sheetName val="Intro"/>
      <sheetName val="Cover Sheet"/>
      <sheetName val="Contents Sheet"/>
      <sheetName val="User Guide"/>
      <sheetName val="Data Flow "/>
      <sheetName val="Change Log"/>
      <sheetName val="Asset Possibilitites"/>
      <sheetName val="#TT~Asset Possibilitites~1"/>
      <sheetName val="Look Up Tables"/>
      <sheetName val="ASTI Look Up Tables"/>
      <sheetName val="#TT~Look Up Tables~2"/>
      <sheetName val="Checks Sheet"/>
      <sheetName val="Chart2"/>
      <sheetName val="Project_Meta_Data"/>
      <sheetName val="Universal Data"/>
      <sheetName val="Company Inputs&gt;&gt;"/>
      <sheetName val="Scheme_C&amp;V_Calc_Load_Actuals"/>
      <sheetName val="Scheme_C&amp;V_Calc_Load_Allow"/>
      <sheetName val="Scheme_C&amp;V_Calc_NonLoad_Actuals"/>
      <sheetName val="Scheme_C&amp;V_Calc_NonLoad_Allow"/>
      <sheetName val="Summary_Volume"/>
      <sheetName val="Summary_Cost"/>
      <sheetName val="Project costs act vs allowances"/>
      <sheetName val="ASTI_C&amp;V_Calc_Actuals"/>
      <sheetName val="ASTI_C&amp;V_Calc_Allow"/>
      <sheetName val="Scheme_Output_ASTI"/>
      <sheetName val="Other_T2_Capital_Cost_From_T1 "/>
      <sheetName val="SSENT Checks"/>
      <sheetName val="Narrative_Graphs"/>
      <sheetName val="Scheme_Output"/>
      <sheetName val="Scheme_Output_Allowance"/>
      <sheetName val="Allowances input"/>
      <sheetName val="PCD"/>
      <sheetName val="Analysis&gt;&gt;"/>
      <sheetName val="Company cost outputs&gt;&gt;"/>
      <sheetName val="Company volume outputs&gt;&gt;&gt;"/>
      <sheetName val="RIIO volumes"/>
      <sheetName val="Totex Allowance Comparison"/>
      <sheetName val="Totex Allowance Comparison (2)"/>
      <sheetName val="Totex Allowance Comparison  (3)"/>
      <sheetName val="Totex Summary"/>
      <sheetName val="#TT~Totex Summary~3"/>
      <sheetName val="Load Summary"/>
      <sheetName val="Non Load Summary"/>
      <sheetName val="&quot;Other&quot; Summary"/>
      <sheetName val="Non-Op Capex Summary"/>
      <sheetName val="NOC Summary"/>
      <sheetName val="Indirects Summary"/>
      <sheetName val="Allowances Summary"/>
      <sheetName val="Top 3 projects - Load"/>
      <sheetName val="Top 3 projects - Non Load"/>
      <sheetName val="Project Summary - Load"/>
      <sheetName val="Project Summary - Non Load"/>
      <sheetName val="Additional tables&gt;&gt;&gt;"/>
      <sheetName val="A1_Totex"/>
      <sheetName val="A1.1_Totex_AP"/>
      <sheetName val="A1.1_Totex_AP_ASTI"/>
      <sheetName val="A2.1_Cost_Matrix_all"/>
      <sheetName val="Chart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2.1_Cost_Matrix_2032"/>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A7_Asset_Movements_2032"/>
      <sheetName val="A8_Allowances_Totex_AP ASTI"/>
      <sheetName val="A8_Allowances_Totex_AP"/>
      <sheetName val="A8_Allowances_all"/>
      <sheetName val="A8_Allowances_2022"/>
      <sheetName val="A8_Allowances_2023"/>
      <sheetName val="A8_Allowances_2024"/>
      <sheetName val="A8_Allowances_2025"/>
      <sheetName val="A8_Allowances_2026"/>
      <sheetName val="A8_Allowances_2027"/>
      <sheetName val="A8_Allowances_2028"/>
      <sheetName val="A8_Allowances_2029"/>
      <sheetName val="A8_Allowances_2030"/>
      <sheetName val="A8_Allowances_2031"/>
      <sheetName val="C2.10_Decommissioning"/>
      <sheetName val="A8_Allowances_2032"/>
      <sheetName val="C2.11_Spares"/>
      <sheetName val="#TT~C2.11_Spares~4"/>
      <sheetName val="C2.12_Black_Start"/>
      <sheetName val="#TT~C2.12_Black_Start~5"/>
      <sheetName val="C2.13_Losses"/>
      <sheetName val="#TT~C2.13_Losses~6"/>
      <sheetName val="C2.20_Faults"/>
      <sheetName val="C2.21_Inspections"/>
      <sheetName val="#TT~C2.21_Inspections~7"/>
      <sheetName val="C2.22_Maintenance"/>
      <sheetName val="#TT~C2.22_Maintenance~8"/>
      <sheetName val="C2.22a_Repairs"/>
      <sheetName val="#TT~C2.22a_Repairs~9"/>
      <sheetName val="C2.23_Veg_Mgt"/>
      <sheetName val="#TT~C2.23_Veg_Mgt~10"/>
      <sheetName val="C2.24_Legal_&amp;_Safety"/>
      <sheetName val="#TT~C2.24_Legal_&amp;_Safety~11"/>
      <sheetName val="C2.25_Op_Prot_Meas_&amp;_IT_Capex"/>
      <sheetName val="C2.25_Op_Prot_Meas_&amp;_IT_Cap (2)"/>
      <sheetName val="C2.26_Visual_Amenity EPI_VIMRE "/>
      <sheetName val="C2.27_Visual_Amenity NTMP"/>
      <sheetName val="C2.27_Visual_Amenity NTMP (2)"/>
      <sheetName val="C2.28_Faults_and_Failures"/>
      <sheetName val="C2.29_Net_Zero"/>
      <sheetName val="#TT~C2.29_Net_Zero~12"/>
      <sheetName val="D4.1_Non_Op_Capex"/>
      <sheetName val="#TT~D4.1_Non_Op_Capex~13"/>
      <sheetName val="D4.2a_Physical_Security_Capex"/>
      <sheetName val="D4.2a_Physical_Security_Cap (2)"/>
      <sheetName val="D4.2b_Physical_Security_Opex"/>
      <sheetName val="D4.2b_Physical_Security_Ope (2)"/>
      <sheetName val="D4.3_CAI"/>
      <sheetName val="D4.4_BS"/>
      <sheetName val="#TT~D4.4_BS~14"/>
      <sheetName val="D4.4b_BS_Alloc"/>
      <sheetName val="#TT~D4.4b_BS_Alloc~15"/>
      <sheetName val="D4.5_Op_Training_(CAI)"/>
      <sheetName val="#TT~D4.5_Op_Training_(CAI)~16"/>
      <sheetName val="D4.6a_TO_Cyber_Security_OT"/>
      <sheetName val="D4.6a_TO_Cyber_Security_OT (2)"/>
      <sheetName val="D4.6b_TO_Cyber_Security_IT"/>
      <sheetName val="D4.7_Uncertain_Costs"/>
      <sheetName val="#TT~D4.7_Uncertain_Costs~17"/>
      <sheetName val="D_4.8_DR Services"/>
      <sheetName val="#TT~D_4.8_DR Services~18"/>
      <sheetName val="D_4.9_Pass_Through"/>
      <sheetName val="#TT~D_4.9_Pass_Through~19"/>
      <sheetName val="D4.10_Asset_Mapping"/>
      <sheetName val="#TT~D4.10_Asset_Mapping~20"/>
      <sheetName val="D4.11_Asset_ID"/>
      <sheetName val="#TT~D4.11_Asset_ID~21"/>
      <sheetName val="D4.12_Site_ID"/>
      <sheetName val="D4.13_NIA"/>
      <sheetName val="D4.14_SIF"/>
      <sheetName val="D4.15_CNIA"/>
      <sheetName val="D4.16_NIC"/>
      <sheetName val="LOTI memo"/>
      <sheetName val="EECA memo"/>
      <sheetName val="HVDC centre"/>
      <sheetName val="NARM_Interface_Sheet"/>
      <sheetName val="#TT~NARM_Interface_Sheet~25"/>
      <sheetName val="Baseline Allowances Memos &gt;&gt;&gt;"/>
      <sheetName val="C2.11_Spares_Allowances"/>
      <sheetName val="#TT~C2.11_Spares_Allowances~22"/>
      <sheetName val="C2.12_BlackStart_Allowances"/>
      <sheetName val="C2.12_BlackStart_Allowances (2)"/>
      <sheetName val="C2.13_Losses_Allowances"/>
      <sheetName val="#TT~C2.13_Losses_Allowances~23"/>
      <sheetName val="C2.20_Faults_Allowances"/>
      <sheetName val="#TT~C2.20_Faults_Allowances~24"/>
      <sheetName val="C2.21_Inspections_Allowance (2)"/>
      <sheetName val="C2.21_Inspections_Allowances"/>
      <sheetName val="C2.22_Maintenance_Allowances"/>
      <sheetName val="C2.22a_Repairs_Allowances"/>
      <sheetName val="C2.22a_Repairs_Allowances (2)"/>
      <sheetName val="C2.23_Veg_Mgt_Allowances"/>
      <sheetName val="C2.24_Legal_&amp;_Safety_Allowances"/>
      <sheetName val="C2.24_Legal_&amp;_Safety_Allowa (2)"/>
      <sheetName val="C2.25_Op_Prot_Meas_&amp;_IT_Capex_A"/>
      <sheetName val="C2.26_Visual_Amenity EPI_VI_All"/>
      <sheetName val="C2.27_Visual_Amenity NTMP_Allow"/>
      <sheetName val="C2.29_NetZero_Allowance"/>
      <sheetName val="D4.1a_Non_Op_Capex_Allowances"/>
      <sheetName val="D4.3_CAI_Allowances"/>
      <sheetName val="D4.4_BS_Allowances"/>
      <sheetName val="RRP Additional Tables &gt;&gt;&gt;"/>
      <sheetName val="E1.1_BCF"/>
      <sheetName val="E1.2_Environmental Scorecard"/>
      <sheetName val="E1.3_ENS"/>
      <sheetName val="E1.4_IIG Incentive"/>
      <sheetName val="E1.5_QoCS"/>
      <sheetName val="E1.6_System Characteristics"/>
      <sheetName val="E1.7_SO_TO optimisation"/>
      <sheetName val="E1.8_Timely connections"/>
      <sheetName val="E1.9_TPD &amp; TPG (NGET Only)"/>
      <sheetName val="E1.10_Net Zero_UIOLI"/>
      <sheetName val="E1.11_ET Pipeline Log"/>
      <sheetName val="E1.11a ET Pipeline Log Memo Tab"/>
      <sheetName val="E1.12_CVP biodiversity"/>
      <sheetName val="ET lookup tab"/>
      <sheetName val="E1.13_WW calcs"/>
      <sheetName val="E1.14_IT PCD"/>
      <sheetName val="E1.15_Bay PCD"/>
      <sheetName val="E1.16_P&amp;C PCD"/>
      <sheetName val="E1.17_OHL PCD"/>
      <sheetName val="E1.18_Sub Aux UIOLI"/>
      <sheetName val="E1.19_SF6 baseline PCD"/>
      <sheetName val="working1"/>
      <sheetName val="working 2"/>
      <sheetName val="Rev Workbook Linking Sheet"/>
      <sheetName val="Revenue Workbook &gt; &gt; &gt;"/>
      <sheetName val="Version Log"/>
      <sheetName val="License Values"/>
      <sheetName val="PCFM Input Summary"/>
      <sheetName val="PCDs"/>
      <sheetName val="Re-openers"/>
      <sheetName val="PCDs - Supporting Calculations"/>
      <sheetName val="Re-openers - Supporting Calcs"/>
      <sheetName val="Volume Drivers"/>
      <sheetName val="T2 VD"/>
      <sheetName val="Opex Escalator"/>
      <sheetName val="Opex Escalator - supporting"/>
      <sheetName val="Pass-through"/>
      <sheetName val="Output Delivery Incentives"/>
      <sheetName val="Other Revenue Allowances"/>
      <sheetName val="Tax Pools Totex Allocations"/>
      <sheetName val="DRS &amp; De Minim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9">
          <cell r="AB9">
            <v>0</v>
          </cell>
          <cell r="AC9">
            <v>0</v>
          </cell>
          <cell r="AD9">
            <v>-2.2199999999999998</v>
          </cell>
          <cell r="AE9">
            <v>-10.847194914489002</v>
          </cell>
          <cell r="AF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23">
          <cell r="I23">
            <v>2076.1611384692433</v>
          </cell>
        </row>
        <row r="91">
          <cell r="I91">
            <v>1883.226850671444</v>
          </cell>
        </row>
        <row r="95">
          <cell r="I95">
            <v>464.78806284621305</v>
          </cell>
        </row>
        <row r="96">
          <cell r="I96">
            <v>88.701999999999998</v>
          </cell>
        </row>
        <row r="97">
          <cell r="I97">
            <v>124.51389071268468</v>
          </cell>
        </row>
        <row r="98">
          <cell r="I98">
            <v>645.46156635989325</v>
          </cell>
        </row>
        <row r="99">
          <cell r="I99">
            <v>240.68720368852053</v>
          </cell>
        </row>
        <row r="100">
          <cell r="I100">
            <v>51.931641074839639</v>
          </cell>
        </row>
      </sheetData>
      <sheetData sheetId="56" refreshError="1"/>
      <sheetData sheetId="57">
        <row r="85">
          <cell r="AB85">
            <v>-11.542999999999999</v>
          </cell>
        </row>
      </sheetData>
      <sheetData sheetId="58" refreshError="1"/>
      <sheetData sheetId="59">
        <row r="17">
          <cell r="H17">
            <v>0</v>
          </cell>
        </row>
      </sheetData>
      <sheetData sheetId="60">
        <row r="17">
          <cell r="H17">
            <v>0</v>
          </cell>
        </row>
      </sheetData>
      <sheetData sheetId="61">
        <row r="17">
          <cell r="H17">
            <v>0</v>
          </cell>
        </row>
      </sheetData>
      <sheetData sheetId="62">
        <row r="17">
          <cell r="H17">
            <v>0</v>
          </cell>
        </row>
      </sheetData>
      <sheetData sheetId="63">
        <row r="17">
          <cell r="H17">
            <v>0</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7">
          <cell r="H17">
            <v>0</v>
          </cell>
        </row>
      </sheetData>
      <sheetData sheetId="85">
        <row r="17">
          <cell r="H17">
            <v>0</v>
          </cell>
        </row>
      </sheetData>
      <sheetData sheetId="86">
        <row r="17">
          <cell r="H17">
            <v>0</v>
          </cell>
        </row>
      </sheetData>
      <sheetData sheetId="87">
        <row r="17">
          <cell r="H17">
            <v>0</v>
          </cell>
        </row>
      </sheetData>
      <sheetData sheetId="88">
        <row r="17">
          <cell r="H17">
            <v>0</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UORgFA2aeUa6VxOoM8tmJb1cW_MLe0BEks21EMq07GcSHIqXtzoeR7E057o5dfZP" itemId="01M6ADQ7GUJSNEEANEOBBLKPTUZPFOEVST">
      <xxl21:absoluteUrl r:id="rId2"/>
    </xxl21:alternateUrls>
    <sheetNames>
      <sheetName val="Intro"/>
      <sheetName val="Cover Sheet"/>
      <sheetName val="Contents Sheet"/>
      <sheetName val="User Guide"/>
      <sheetName val="Data Flow "/>
      <sheetName val="Change Log"/>
      <sheetName val="Asset Possibilitites"/>
      <sheetName val="Look Up Tables"/>
      <sheetName val="Checks Sheet"/>
      <sheetName val="Universal Data"/>
      <sheetName val="Company Inputs&gt;&gt;"/>
      <sheetName val="Project_Meta_Data"/>
      <sheetName val="Scheme_C&amp;V_Calc_Load_Actuals"/>
      <sheetName val="Scheme_C&amp;V_Calc_Load_Allow"/>
      <sheetName val="Scheme_C&amp;V_Calc_NonLoad_Actuals"/>
      <sheetName val="Summary_Volume"/>
      <sheetName val="Summary_Cost"/>
      <sheetName val="Project costs act vs allowances"/>
      <sheetName val="Scheme_C&amp;V_Calc_NonLoad_Allow"/>
      <sheetName val="Other_T2_Capital_Cost_From_T1 "/>
      <sheetName val="Scheme_Output"/>
      <sheetName val="Scheme_Output_Allowance"/>
      <sheetName val="Allowances input"/>
      <sheetName val="PCD"/>
      <sheetName val="SSENT checks"/>
      <sheetName val="NARRATIVE GRAPHS"/>
      <sheetName val="Analysis&gt;&gt;"/>
      <sheetName val="Company cost outputs&gt;&gt;"/>
      <sheetName val="Company volume outputs&gt;&gt;&gt;"/>
      <sheetName val="RIIO volumes"/>
      <sheetName val="Totex Allowance Comparison"/>
      <sheetName val="Load Summary"/>
      <sheetName val="Non Load Summary"/>
      <sheetName val="&quot;Other&quot; Summary"/>
      <sheetName val="Non-Op Capex Summary"/>
      <sheetName val="Totex Summary"/>
      <sheetName val="NOC Summary"/>
      <sheetName val="Indirects Summary"/>
      <sheetName val="Allowances Summary"/>
      <sheetName val="Top 3 projects - Load"/>
      <sheetName val="Top 3 projects - Non Load"/>
      <sheetName val="Project Summary - Load"/>
      <sheetName val="Project Summary - Non Load"/>
      <sheetName val="Additional tables&gt;&gt;&gt;"/>
      <sheetName val="A1_Totex"/>
      <sheetName val="A1.1_Totex_AP"/>
      <sheetName val="A2.1_Cost_Matrix_all"/>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2.1_Cost_Matrix_2032"/>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A7_Asset_Movements_2032"/>
      <sheetName val="A8_Allowances_Totex_AP"/>
      <sheetName val="A8_Allowances_all"/>
      <sheetName val="A8_Allowances_2022"/>
      <sheetName val="A8_Allowances_2023"/>
      <sheetName val="A8_Allowances_2024"/>
      <sheetName val="A8_Allowances_2025"/>
      <sheetName val="A8_Allowances_2026"/>
      <sheetName val="A8_Allowances_2027"/>
      <sheetName val="A8_Allowances_2028"/>
      <sheetName val="A8_Allowances_2029"/>
      <sheetName val="A8_Allowances_2030"/>
      <sheetName val="A8_Allowances_2031"/>
      <sheetName val="C2.10_Decommissioning"/>
      <sheetName val="A8_Allowances_2032"/>
      <sheetName val="C2.11_Spares"/>
      <sheetName val="C2.12_Black_Start"/>
      <sheetName val="C2.13_Losses"/>
      <sheetName val="C2.20_Faults"/>
      <sheetName val="C2.21_Inspections"/>
      <sheetName val="C2.22_Maintenance"/>
      <sheetName val="C2.22a_Repairs"/>
      <sheetName val="C2.23_Veg_Mgt"/>
      <sheetName val="C2.24_Legal_&amp;_Safety"/>
      <sheetName val="C2.25_Op_Prot_Meas_&amp;_IT_Capex"/>
      <sheetName val="C2.26_Visual_Amenity EPI_VIMRE "/>
      <sheetName val="C2.27_Visual_Amenity NTMP"/>
      <sheetName val="C2.28_Faults_and_Failures"/>
      <sheetName val="C2.29_Net_Zero"/>
      <sheetName val="D4.1_Non_Op_Capex"/>
      <sheetName val="D4.2a_Physical_Security_Capex"/>
      <sheetName val="D4.2b_Physical_Security_Opex"/>
      <sheetName val="D4.3_CAI"/>
      <sheetName val="D4.4_BS"/>
      <sheetName val="D4.4b_BS_Alloc"/>
      <sheetName val="D4.5_Op_Training_(CAI)"/>
      <sheetName val="D4.6a_TO_Cyber_Security_OT"/>
      <sheetName val="D4.6b_TO_Cyber_Security_IT"/>
      <sheetName val="D4.7_Uncertain_Costs"/>
      <sheetName val="D_4.8_DR Services"/>
      <sheetName val="D_4.9_Pass_Through"/>
      <sheetName val="D4.10_Asset_Mapping"/>
      <sheetName val="D4.11_Asset_ID"/>
      <sheetName val="D4.12_Site_ID"/>
      <sheetName val="D4.13_NIA"/>
      <sheetName val="D4.14_SIF"/>
      <sheetName val="D4.15_CNIA"/>
      <sheetName val="D4.16_NIC"/>
      <sheetName val="LOTI memo"/>
      <sheetName val="EECA memo"/>
      <sheetName val="HVDC centre"/>
      <sheetName val="NARM_Interface_Sheet"/>
      <sheetName val="Baseline Allowances Memos &gt;&gt;&gt;"/>
      <sheetName val="C2.11_Spares_Allowances"/>
      <sheetName val="C2.12_BlackStart_Allowances"/>
      <sheetName val="C2.13_Losses_Allowances"/>
      <sheetName val="C2.20_Faults_Allowances"/>
      <sheetName val="C2.21_Inspections_Allowances"/>
      <sheetName val="C2.22_Maintenance_Allowances"/>
      <sheetName val="C2.22a_Repairs_Allowances"/>
      <sheetName val="C2.23_Veg_Mgt_Allowances"/>
      <sheetName val="C2.24_Legal_&amp;_Safety_Allowances"/>
      <sheetName val="C2.25_Op_Prot_Meas_&amp;_IT_Capex_A"/>
      <sheetName val="C2.26_Visual_Amenity EPI_VI_All"/>
      <sheetName val="C2.27_Visual_Amenity NTMP_Allow"/>
      <sheetName val="C2.29_NetZero_Allowance"/>
      <sheetName val="D4.1a_Non_Op_Capex_Allowances"/>
      <sheetName val="D4.3_CAI_Allowances"/>
      <sheetName val="D4.4_BS_Allowances"/>
      <sheetName val="RRP Additional Tables &gt;&gt;&gt;"/>
      <sheetName val="E1.1_BCF"/>
      <sheetName val="E1.2_Environmental Scorecard"/>
      <sheetName val="E1.3_ENS"/>
      <sheetName val="E1.4_IIG Incentive"/>
      <sheetName val="E1.5_QoCS"/>
      <sheetName val="E1.6_System Characteristics"/>
      <sheetName val="E1.7_SO_TO optimisation"/>
      <sheetName val="E1.8_Timely connections"/>
      <sheetName val="E1.9_TPD &amp; TPG (NGET Only)"/>
      <sheetName val="E1.10_Net Zero_UIOLI"/>
      <sheetName val="E1.11_ET Pipeline Log"/>
      <sheetName val="E1.11a ET Pipeline Log Memo Tab"/>
      <sheetName val="E1.12_CVP biodiversity"/>
      <sheetName val="ET lookup tab"/>
      <sheetName val="E1.13_WW calcs"/>
      <sheetName val="E1.14_IT PCD"/>
      <sheetName val="E1.15_Bay PCD"/>
      <sheetName val="E1.16_P&amp;C PCD"/>
      <sheetName val="E1.17_OHL PCD"/>
      <sheetName val="E1.18_Sub Aux UIOLI"/>
      <sheetName val="E1.19_SF6 baseline PCD"/>
      <sheetName val="working1"/>
      <sheetName val="Rev Workbook Linking Sheet"/>
      <sheetName val="working 2"/>
      <sheetName val="Revenue Workbook &gt; &gt; &gt;"/>
      <sheetName val="Version Log"/>
      <sheetName val="License Values"/>
      <sheetName val="PCFM Input Summary"/>
      <sheetName val="PCDs"/>
      <sheetName val="PCDs - Supporting Calculations"/>
      <sheetName val="Re-openers"/>
      <sheetName val="Volume Drivers"/>
      <sheetName val="T2 VD"/>
      <sheetName val="Opex Escalator"/>
      <sheetName val="Opex Escalator - supporting"/>
      <sheetName val="Pass-through"/>
      <sheetName val="Output Delivery Incentives"/>
      <sheetName val="Other Revenue Allowances"/>
      <sheetName val="Tax Pools Totex Allocations"/>
      <sheetName val="DRS &amp; De Minimi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7">
          <cell r="K37" t="str">
            <v>Other</v>
          </cell>
        </row>
      </sheetData>
      <sheetData sheetId="13"/>
      <sheetData sheetId="14">
        <row r="880">
          <cell r="AB880">
            <v>0.54755999999999994</v>
          </cell>
        </row>
      </sheetData>
      <sheetData sheetId="15"/>
      <sheetData sheetId="16"/>
      <sheetData sheetId="17"/>
      <sheetData sheetId="18">
        <row r="16">
          <cell r="AB16">
            <v>2.9371987344597117</v>
          </cell>
        </row>
      </sheetData>
      <sheetData sheetId="19"/>
      <sheetData sheetId="20"/>
      <sheetData sheetId="21"/>
      <sheetData sheetId="22">
        <row r="30">
          <cell r="I30"/>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3">
          <cell r="I13">
            <v>551.05394681161499</v>
          </cell>
        </row>
      </sheetData>
      <sheetData sheetId="46"/>
      <sheetData sheetId="47">
        <row r="16">
          <cell r="B16">
            <v>115.06037382614113</v>
          </cell>
        </row>
        <row r="30">
          <cell r="AB30">
            <v>-13.46942414423722</v>
          </cell>
        </row>
      </sheetData>
      <sheetData sheetId="48">
        <row r="16">
          <cell r="B16">
            <v>76.57629983972015</v>
          </cell>
        </row>
      </sheetData>
      <sheetData sheetId="49">
        <row r="16">
          <cell r="B16">
            <v>40.079142022917765</v>
          </cell>
        </row>
      </sheetData>
      <sheetData sheetId="50">
        <row r="16">
          <cell r="B16">
            <v>9.4628906028150297</v>
          </cell>
        </row>
      </sheetData>
      <sheetData sheetId="51">
        <row r="16">
          <cell r="B16">
            <v>2.6518331188495119</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20">
          <cell r="D20">
            <v>49.677</v>
          </cell>
        </row>
      </sheetData>
      <sheetData sheetId="70">
        <row r="11">
          <cell r="B11">
            <v>141.85354291908121</v>
          </cell>
        </row>
      </sheetData>
      <sheetData sheetId="71">
        <row r="19">
          <cell r="T19">
            <v>0.67</v>
          </cell>
        </row>
      </sheetData>
      <sheetData sheetId="72">
        <row r="19">
          <cell r="T19">
            <v>0.629</v>
          </cell>
        </row>
      </sheetData>
      <sheetData sheetId="73">
        <row r="19">
          <cell r="T19">
            <v>0.55000000000000004</v>
          </cell>
        </row>
      </sheetData>
      <sheetData sheetId="74">
        <row r="19">
          <cell r="T19">
            <v>0.47699999999999998</v>
          </cell>
        </row>
      </sheetData>
      <sheetData sheetId="75">
        <row r="19">
          <cell r="T19">
            <v>0.39100000000000001</v>
          </cell>
        </row>
      </sheetData>
      <sheetData sheetId="76"/>
      <sheetData sheetId="77"/>
      <sheetData sheetId="78"/>
      <sheetData sheetId="79"/>
      <sheetData sheetId="80"/>
      <sheetData sheetId="81"/>
      <sheetData sheetId="82"/>
      <sheetData sheetId="83">
        <row r="248">
          <cell r="M248">
            <v>2.5129999999999999</v>
          </cell>
        </row>
      </sheetData>
      <sheetData sheetId="84">
        <row r="198">
          <cell r="M198">
            <v>0.22000000000000003</v>
          </cell>
        </row>
      </sheetData>
      <sheetData sheetId="85"/>
      <sheetData sheetId="86">
        <row r="294">
          <cell r="AB294">
            <v>64</v>
          </cell>
        </row>
      </sheetData>
      <sheetData sheetId="87">
        <row r="137">
          <cell r="AB137">
            <v>1633</v>
          </cell>
        </row>
      </sheetData>
      <sheetData sheetId="88">
        <row r="157">
          <cell r="AB157">
            <v>2903</v>
          </cell>
        </row>
      </sheetData>
      <sheetData sheetId="89">
        <row r="157">
          <cell r="AB157">
            <v>0</v>
          </cell>
        </row>
      </sheetData>
      <sheetData sheetId="90">
        <row r="35">
          <cell r="AB35">
            <v>355.68975419999998</v>
          </cell>
        </row>
      </sheetData>
      <sheetData sheetId="91">
        <row r="20">
          <cell r="AC20">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31">
          <cell r="M31">
            <v>3.5940000000000003</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ow r="187">
          <cell r="M187">
            <v>5.3039999999999994</v>
          </cell>
        </row>
      </sheetData>
      <sheetData sheetId="122">
        <row r="200">
          <cell r="M200">
            <v>3.6459999999999999</v>
          </cell>
        </row>
      </sheetData>
      <sheetData sheetId="123"/>
      <sheetData sheetId="124">
        <row r="294">
          <cell r="AB294">
            <v>121</v>
          </cell>
        </row>
      </sheetData>
      <sheetData sheetId="125">
        <row r="136">
          <cell r="AB136">
            <v>349</v>
          </cell>
        </row>
      </sheetData>
      <sheetData sheetId="126">
        <row r="157">
          <cell r="AB157">
            <v>4296</v>
          </cell>
        </row>
      </sheetData>
      <sheetData sheetId="127">
        <row r="157">
          <cell r="AB157">
            <v>0</v>
          </cell>
        </row>
      </sheetData>
      <sheetData sheetId="128">
        <row r="35">
          <cell r="AB35">
            <v>396.54599999999999</v>
          </cell>
        </row>
      </sheetData>
      <sheetData sheetId="129">
        <row r="20">
          <cell r="AB20">
            <v>133</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RP25 NLR &amp; LRE summary £"/>
      <sheetName val="RRP24 NLR &amp; LRE summary £"/>
      <sheetName val="RRP24 SPT ISG"/>
      <sheetName val="RRP24 NLR &amp; LRE summary Vols"/>
      <sheetName val="RRP24  LR Vol by NLRE cat"/>
      <sheetName val="RRP24 LR Vol by LRE cat_Actuals"/>
      <sheetName val="RRP24 LR Vol by LRE_Act BASE"/>
      <sheetName val="RRP24 LR Vol by LRE_Act UM"/>
      <sheetName val="RRP24 LR Vol by LRE_Act REOP"/>
      <sheetName val="RRP24 LR Vol by LRE_Act Other"/>
      <sheetName val="RRP24 LR Vol by LRE cat_Allw"/>
      <sheetName val="RRP24 LR Vol by LRE_Allow BASE"/>
      <sheetName val="RRP24 LR Vol by LRE_Allow UM"/>
      <sheetName val="RRP24 LR Vol by LRE_Allow REOP"/>
      <sheetName val="RRP24 LR Vol by LRE_Allow Other"/>
      <sheetName val="RRP25 NLR and LRE"/>
      <sheetName val="RRP25 LRE CC &amp; oneoff"/>
      <sheetName val="Other T2 capital costs"/>
      <sheetName val="RRP24 NLR and LRE"/>
      <sheetName val="RRP24 LRE CC &amp; oneoff"/>
      <sheetName val="Other T2 capital cost"/>
    </sheetNames>
    <sheetDataSet>
      <sheetData sheetId="0">
        <row r="17">
          <cell r="R17">
            <v>2.934043222658774</v>
          </cell>
        </row>
        <row r="85">
          <cell r="I85">
            <v>361.1704120991896</v>
          </cell>
          <cell r="AB85">
            <v>416.81540974490997</v>
          </cell>
        </row>
        <row r="94">
          <cell r="I94">
            <v>381.87535081678084</v>
          </cell>
          <cell r="AB94">
            <v>464.92836489080281</v>
          </cell>
        </row>
        <row r="103">
          <cell r="I103">
            <v>704.02668737029626</v>
          </cell>
          <cell r="AB103">
            <v>658.38280747207773</v>
          </cell>
        </row>
        <row r="121">
          <cell r="I121">
            <v>13.409170955407266</v>
          </cell>
        </row>
        <row r="123">
          <cell r="I123">
            <v>5.8638083302840327</v>
          </cell>
        </row>
        <row r="125">
          <cell r="I125">
            <v>3.8694388287044772</v>
          </cell>
        </row>
        <row r="126">
          <cell r="I126">
            <v>-7.6514704658523058</v>
          </cell>
        </row>
        <row r="127">
          <cell r="I127">
            <v>0.37151334585479612</v>
          </cell>
        </row>
        <row r="128">
          <cell r="I128">
            <v>-4.4644153455409882E-2</v>
          </cell>
        </row>
        <row r="129">
          <cell r="I129">
            <v>4.9049370840190889</v>
          </cell>
        </row>
        <row r="130">
          <cell r="I130">
            <v>0</v>
          </cell>
        </row>
        <row r="134">
          <cell r="AB134">
            <v>376.49551242936411</v>
          </cell>
        </row>
        <row r="135">
          <cell r="AB135">
            <v>51.972916279962398</v>
          </cell>
        </row>
        <row r="136">
          <cell r="AB136">
            <v>6.1681144774961902</v>
          </cell>
        </row>
        <row r="137">
          <cell r="AB137">
            <v>2.851214867440226</v>
          </cell>
        </row>
        <row r="144">
          <cell r="AB144">
            <v>51.119206803501804</v>
          </cell>
        </row>
        <row r="150">
          <cell r="AB150">
            <v>0</v>
          </cell>
        </row>
      </sheetData>
      <sheetData sheetId="1">
        <row r="52">
          <cell r="R52">
            <v>2.934043222658774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UORgFA2aeUa6VxOoM8tmJb1cW_MLe0BEks21EMq07GcSHIqXtzoeR7E057o5dfZP" itemId="01M6ADQ7FPCQCB26QHM5DJQ4WXXSGJKJTB">
      <xxl21:absoluteUrl r:id="rId2"/>
    </xxl21:alternateUrls>
    <sheetNames>
      <sheetName val="Intro"/>
      <sheetName val="Cover Sheet"/>
      <sheetName val="Contents Sheet"/>
      <sheetName val="User Guide"/>
      <sheetName val="Data Flow "/>
      <sheetName val="Change Log"/>
      <sheetName val="#TT~Asset Possibilitites~1"/>
      <sheetName val="Asset Possibilitites"/>
      <sheetName val="Look Up Tables"/>
      <sheetName val="ASTI Look Up Tables"/>
      <sheetName val="#TT~Look Up Tables~2"/>
      <sheetName val="Checks Sheet"/>
      <sheetName val="Universal Data"/>
      <sheetName val="Company Inputs&gt;&gt;"/>
      <sheetName val="Project_Meta_Data"/>
      <sheetName val="Scheme_C&amp;V_Calc_Load_Actuals"/>
      <sheetName val="Scheme_C&amp;V_Calc_Load_Allow"/>
      <sheetName val="Scheme_C&amp;V_Calc_NonLoad_Actuals"/>
      <sheetName val="Scheme_C&amp;V_Calc_NonLoad_Allow"/>
      <sheetName val="Summary_Volume"/>
      <sheetName val="Summary_Cost"/>
      <sheetName val="Project costs act vs allowances"/>
      <sheetName val="ASTI_C&amp;V_Calc_Actuals"/>
      <sheetName val="ASTI_C&amp;V_Calc_Allow"/>
      <sheetName val="Scheme_Output_ASTI"/>
      <sheetName val="Scheme_Output"/>
      <sheetName val="Scheme_Output_Allowance"/>
      <sheetName val="Other_T2_Capital_Cost_From_T1 "/>
      <sheetName val="Allowances input"/>
      <sheetName val="PCD"/>
      <sheetName val="Analysis&gt;&gt;"/>
      <sheetName val="Company cost outputs&gt;&gt;"/>
      <sheetName val="Company volume outputs&gt;&gt;&gt;"/>
      <sheetName val="RIIO volumes"/>
      <sheetName val="Totex Allowance Comparison"/>
      <sheetName val="Totex Allowance Comparison (2)"/>
      <sheetName val="Totex Allowance Comparison  (3)"/>
      <sheetName val="Totex Summary"/>
      <sheetName val="#TT~Totex Summary~3"/>
      <sheetName val="Load Summary"/>
      <sheetName val="Non Load Summary"/>
      <sheetName val="&quot;Other&quot; Summary"/>
      <sheetName val="Non-Op Capex Summary"/>
      <sheetName val="NOC Summary"/>
      <sheetName val="Indirects Summary"/>
      <sheetName val="Allowances Summary"/>
      <sheetName val="Top 3 projects - Load"/>
      <sheetName val="Top 3 projects - Non Load"/>
      <sheetName val="Project Summary - Load"/>
      <sheetName val="Project Summary - Non Load"/>
      <sheetName val="Additional tables&gt;&gt;&gt;"/>
      <sheetName val="A1_Totex"/>
      <sheetName val="A1.1_Totex_AP"/>
      <sheetName val="A1.1_Totex_AP_ASTI"/>
      <sheetName val="A2.1_Cost_Matrix_all"/>
      <sheetName val="Chart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2.1_Cost_Matrix_2032"/>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A7_Asset_Movements_2032"/>
      <sheetName val="A8_Allowances_Totex_AP ASTI"/>
      <sheetName val="A8_Allowances_Totex_AP"/>
      <sheetName val="A8_Allowances_all"/>
      <sheetName val="A8_Allowances_2022"/>
      <sheetName val="A8_Allowances_2023"/>
      <sheetName val="A8_Allowances_2024"/>
      <sheetName val="A8_Allowances_2025"/>
      <sheetName val="A8_Allowances_2026"/>
      <sheetName val="A8_Allowances_2027"/>
      <sheetName val="A8_Allowances_2028"/>
      <sheetName val="A8_Allowances_2029"/>
      <sheetName val="A8_Allowances_2030"/>
      <sheetName val="A8_Allowances_2031"/>
      <sheetName val="C2.10_Decommissioning"/>
      <sheetName val="A8_Allowances_2032"/>
      <sheetName val="C2.11_Spares"/>
      <sheetName val="#TT~C2.11_Spares~4"/>
      <sheetName val="C2.12_Black_Start"/>
      <sheetName val="#TT~C2.12_Black_Start~5"/>
      <sheetName val="C2.13_Losses"/>
      <sheetName val="#TT~C2.13_Losses~6"/>
      <sheetName val="C2.20_Faults"/>
      <sheetName val="C2.21_Inspections"/>
      <sheetName val="#TT~C2.21_Inspections~7"/>
      <sheetName val="C2.22_Maintenance"/>
      <sheetName val="#TT~C2.22_Maintenance~8"/>
      <sheetName val="C2.22a_Repairs"/>
      <sheetName val="#TT~C2.22a_Repairs~9"/>
      <sheetName val="C2.23_Veg_Mgt"/>
      <sheetName val="#TT~C2.23_Veg_Mgt~10"/>
      <sheetName val="C2.24_Legal_&amp;_Safety"/>
      <sheetName val="#TT~C2.24_Legal_&amp;_Safety~11"/>
      <sheetName val="C2.25_Op_Prot_Meas_&amp;_IT_Capex"/>
      <sheetName val="C2.25_Op_Prot_Meas_&amp;_IT_Cap (2)"/>
      <sheetName val="C2.26_Visual_Amenity EPI_VIMRE "/>
      <sheetName val="C2.27_Visual_Amenity NTMP"/>
      <sheetName val="C2.27_Visual_Amenity NTMP (2)"/>
      <sheetName val="C2.28_Faults_and_Failures"/>
      <sheetName val="C2.29_Net_Zero"/>
      <sheetName val="#TT~C2.29_Net_Zero~12"/>
      <sheetName val="D4.1_Non_Op_Capex"/>
      <sheetName val="#TT~D4.1_Non_Op_Capex~13"/>
      <sheetName val="D4.2a_Physical_Security_Capex"/>
      <sheetName val="D4.2a_Physical_Security_Cap (2)"/>
      <sheetName val="D4.2b_Physical_Security_Opex"/>
      <sheetName val="D4.2b_Physical_Security_Ope (2)"/>
      <sheetName val="D4.3_CAI"/>
      <sheetName val="D4.4_BS"/>
      <sheetName val="#TT~D4.4_BS~14"/>
      <sheetName val="D4.4b_BS_Alloc"/>
      <sheetName val="#TT~D4.4b_BS_Alloc~15"/>
      <sheetName val="D4.5_Op_Training_(CAI)"/>
      <sheetName val="#TT~D4.5_Op_Training_(CAI)~16"/>
      <sheetName val="D4.6a_TO_Cyber_Security_OT"/>
      <sheetName val="D4.6a_TO_Cyber_Security_OT (2)"/>
      <sheetName val="D4.6b_TO_Cyber_Security_IT"/>
      <sheetName val="D4.7_Uncertain_Costs"/>
      <sheetName val="#TT~D4.7_Uncertain_Costs~17"/>
      <sheetName val="D_4.8_DR Services"/>
      <sheetName val="#TT~D_4.8_DR Services~18"/>
      <sheetName val="D_4.9_Pass_Through"/>
      <sheetName val="#TT~D_4.9_Pass_Through~19"/>
      <sheetName val="D4.10_Asset_Mapping"/>
      <sheetName val="#TT~D4.10_Asset_Mapping~20"/>
      <sheetName val="D4.11_Asset_ID"/>
      <sheetName val="#TT~D4.11_Asset_ID~21"/>
      <sheetName val="D4.12_Site_ID"/>
      <sheetName val="D4.13_NIA"/>
      <sheetName val="D4.14_SIF"/>
      <sheetName val="D4.15_CNIA"/>
      <sheetName val="D4.16_NIC"/>
      <sheetName val="LOTI memo"/>
      <sheetName val="EECA memo"/>
      <sheetName val="HVDC centre"/>
      <sheetName val="NARM_Interface_Sheet"/>
      <sheetName val="#TT~NARM_Interface_Sheet~25"/>
      <sheetName val="Baseline Allowances Memos &gt;&gt;&gt;"/>
      <sheetName val="C2.11_Spares_Allowances"/>
      <sheetName val="#TT~C2.11_Spares_Allowances~22"/>
      <sheetName val="C2.12_BlackStart_Allowances"/>
      <sheetName val="C2.12_BlackStart_Allowances (2)"/>
      <sheetName val="C2.13_Losses_Allowances"/>
      <sheetName val="#TT~C2.13_Losses_Allowances~23"/>
      <sheetName val="C2.20_Faults_Allowances"/>
      <sheetName val="#TT~C2.20_Faults_Allowances~24"/>
      <sheetName val="C2.21_Inspections_Allowances"/>
      <sheetName val="C2.21_Inspections_Allowance (2)"/>
      <sheetName val="C2.22_Maintenance_Allowances"/>
      <sheetName val="C2.22a_Repairs_Allowances"/>
      <sheetName val="C2.22a_Repairs_Allowances (2)"/>
      <sheetName val="C2.23_Veg_Mgt_Allowances"/>
      <sheetName val="C2.24_Legal_&amp;_Safety_Allowances"/>
      <sheetName val="C2.24_Legal_&amp;_Safety_Allowa (2)"/>
      <sheetName val="C2.25_Op_Prot_Meas_&amp;_IT_Capex_A"/>
      <sheetName val="C2.26_Visual_Amenity EPI_VI_All"/>
      <sheetName val="C2.27_Visual_Amenity NTMP_Allow"/>
      <sheetName val="C2.29_NetZero_Allowance"/>
      <sheetName val="D4.1a_Non_Op_Capex_Allowances"/>
      <sheetName val="D4.3_CAI_Allowances"/>
      <sheetName val="D4.4_BS_Allowances"/>
      <sheetName val="RRP Additional Tables &gt;&gt;&gt;"/>
      <sheetName val="E1.1_BCF"/>
      <sheetName val="E1.2_Environmental Scorecard"/>
      <sheetName val="E1.3_ENS"/>
      <sheetName val="E1.4_IIG Incentive"/>
      <sheetName val="E1.5_QoCS"/>
      <sheetName val="E1.6_System Characteristics"/>
      <sheetName val="E1.7_SO_TO optimisation"/>
      <sheetName val="E1.8_Timely connections"/>
      <sheetName val="E1.9_TPD &amp; TPG (NGET Only)"/>
      <sheetName val="E1.10_Net Zero_UIOLI"/>
      <sheetName val="E1.11_ET Pipeline Log"/>
      <sheetName val="E1.11a ET Pipeline Log Memo Tab"/>
      <sheetName val="E1.12_CVP biodiversity"/>
      <sheetName val="ET lookup tab"/>
      <sheetName val="E1.13_WW calcs"/>
      <sheetName val="E1.14_IT PCD"/>
      <sheetName val="E1.15_Bay PCD"/>
      <sheetName val="E1.16_P&amp;C PCD"/>
      <sheetName val="E1.17_OHL PCD"/>
      <sheetName val="E1.18_Sub Aux UIOLI"/>
      <sheetName val="E1.19_SF6 baseline PCD"/>
      <sheetName val="working1"/>
      <sheetName val="working 2"/>
      <sheetName val="Rev Workbook Linking Sheet"/>
      <sheetName val="Revenue Workbook &gt; &gt; &gt;"/>
      <sheetName val="Version Log"/>
      <sheetName val="License Values"/>
      <sheetName val="PCFM Input Summary"/>
      <sheetName val="PCDs"/>
      <sheetName val="PCDs - Supporting Calculations"/>
      <sheetName val="Re-openers"/>
      <sheetName val="Re-openers - Supporting Calcs"/>
      <sheetName val="Volume Drivers"/>
      <sheetName val="Opex Escalator"/>
      <sheetName val="Opex Escalator - supporting"/>
      <sheetName val="Pass-through"/>
      <sheetName val="Output Delivery Incentives"/>
      <sheetName val="Other Revenue Allowances"/>
      <sheetName val="Tax Pools Totex Allocations"/>
      <sheetName val="DRS &amp; De Minim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5">
          <cell r="P25">
            <v>1.8791031644036886</v>
          </cell>
          <cell r="Q25">
            <v>1.5691148152503855</v>
          </cell>
          <cell r="R25">
            <v>-0.23563261572320737</v>
          </cell>
          <cell r="S25">
            <v>4.8031232331685512E-2</v>
          </cell>
          <cell r="T25">
            <v>0.2373005645855632</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0">
          <cell r="D20">
            <v>36.229119330028063</v>
          </cell>
          <cell r="E20">
            <v>38.261378999719334</v>
          </cell>
          <cell r="F20">
            <v>20.087564897459274</v>
          </cell>
          <cell r="G20">
            <v>25.193767148224723</v>
          </cell>
          <cell r="H20">
            <v>44.667775823817649</v>
          </cell>
        </row>
        <row r="21">
          <cell r="D21">
            <v>24.93208386588632</v>
          </cell>
          <cell r="E21">
            <v>21.438090221962351</v>
          </cell>
          <cell r="F21">
            <v>24.361800133822179</v>
          </cell>
          <cell r="G21">
            <v>30.604399122321976</v>
          </cell>
          <cell r="H21">
            <v>18.682523068944157</v>
          </cell>
        </row>
        <row r="46">
          <cell r="D46">
            <v>3.0416448201818058</v>
          </cell>
          <cell r="E46">
            <v>6.4372771932733031</v>
          </cell>
          <cell r="F46">
            <v>19.10450712604149</v>
          </cell>
          <cell r="G46">
            <v>35.952212329793461</v>
          </cell>
          <cell r="H46">
            <v>56.44628087898684</v>
          </cell>
        </row>
        <row r="85">
          <cell r="D85">
            <v>20.630175476292774</v>
          </cell>
          <cell r="E85">
            <v>22.978814630771577</v>
          </cell>
          <cell r="F85">
            <v>55.71204028034748</v>
          </cell>
          <cell r="G85">
            <v>97.147255278841399</v>
          </cell>
        </row>
        <row r="86">
          <cell r="D86">
            <v>4.0407834401445664</v>
          </cell>
          <cell r="E86">
            <v>5.7147623184599583</v>
          </cell>
          <cell r="F86">
            <v>6.6485010073580018</v>
          </cell>
          <cell r="G86">
            <v>0.32570201024848738</v>
          </cell>
        </row>
        <row r="87">
          <cell r="D87">
            <v>16.082692451166654</v>
          </cell>
          <cell r="E87">
            <v>24.532987008563612</v>
          </cell>
          <cell r="F87">
            <v>142.50554536544172</v>
          </cell>
          <cell r="G87">
            <v>209.48126791368762</v>
          </cell>
        </row>
        <row r="88">
          <cell r="D88">
            <v>5.3279158452796764</v>
          </cell>
          <cell r="E88">
            <v>0.95584318048128192</v>
          </cell>
          <cell r="F88">
            <v>6.1959172087954704</v>
          </cell>
          <cell r="G88">
            <v>1.9159256886781169</v>
          </cell>
        </row>
        <row r="89">
          <cell r="D89">
            <v>3.43143928272245</v>
          </cell>
          <cell r="E89">
            <v>16.754707787450162</v>
          </cell>
          <cell r="F89">
            <v>27.535472397441357</v>
          </cell>
          <cell r="G89">
            <v>44.203626323253644</v>
          </cell>
        </row>
        <row r="90">
          <cell r="D90">
            <v>5.9966020160179172E-3</v>
          </cell>
          <cell r="E90">
            <v>0.27573803943948544</v>
          </cell>
          <cell r="F90">
            <v>0.69385236467000033</v>
          </cell>
          <cell r="G90">
            <v>1.2072263177481937E-3</v>
          </cell>
        </row>
        <row r="91">
          <cell r="H91">
            <v>679.51444017192398</v>
          </cell>
        </row>
      </sheetData>
      <sheetData sheetId="53"/>
      <sheetData sheetId="54">
        <row r="26">
          <cell r="H26">
            <v>-6.4396614120136437</v>
          </cell>
        </row>
        <row r="27">
          <cell r="H27">
            <v>-6.94453160879769</v>
          </cell>
        </row>
        <row r="28">
          <cell r="H28">
            <v>-5.3290096671459404</v>
          </cell>
        </row>
        <row r="29">
          <cell r="H29">
            <v>-6.2184527472129965</v>
          </cell>
        </row>
        <row r="74">
          <cell r="H74">
            <v>-0.49078913457313067</v>
          </cell>
        </row>
        <row r="75">
          <cell r="H75">
            <v>-7.1581288706896009</v>
          </cell>
        </row>
        <row r="76">
          <cell r="H76">
            <v>-5.4063789786185446</v>
          </cell>
        </row>
        <row r="77">
          <cell r="H77">
            <v>-17.922663206692604</v>
          </cell>
        </row>
        <row r="78">
          <cell r="H78">
            <v>0</v>
          </cell>
        </row>
      </sheetData>
      <sheetData sheetId="55" refreshError="1"/>
      <sheetData sheetId="56">
        <row r="16">
          <cell r="AA16">
            <v>18.838052928545373</v>
          </cell>
        </row>
        <row r="17">
          <cell r="H17">
            <v>-6.4396614120136437</v>
          </cell>
        </row>
        <row r="25">
          <cell r="H25">
            <v>-0.49078913457313067</v>
          </cell>
        </row>
      </sheetData>
      <sheetData sheetId="57">
        <row r="16">
          <cell r="AA16">
            <v>14.951090462184553</v>
          </cell>
        </row>
        <row r="17">
          <cell r="H17">
            <v>-6.94453160879769</v>
          </cell>
        </row>
        <row r="25">
          <cell r="H25">
            <v>-7.1581288706896009</v>
          </cell>
        </row>
      </sheetData>
      <sheetData sheetId="58">
        <row r="16">
          <cell r="AA16">
            <v>19.922125847034007</v>
          </cell>
        </row>
        <row r="17">
          <cell r="H17">
            <v>-5.3290096671459404</v>
          </cell>
        </row>
        <row r="25">
          <cell r="H25">
            <v>-5.4063789786185446</v>
          </cell>
        </row>
      </sheetData>
      <sheetData sheetId="59">
        <row r="16">
          <cell r="AA16">
            <v>16.855478810683554</v>
          </cell>
        </row>
        <row r="17">
          <cell r="H17">
            <v>-6.2184527472129965</v>
          </cell>
        </row>
        <row r="25">
          <cell r="H25">
            <v>-17.922663206692604</v>
          </cell>
        </row>
      </sheetData>
      <sheetData sheetId="60">
        <row r="16">
          <cell r="AA16">
            <v>28.165651854747107</v>
          </cell>
        </row>
        <row r="17">
          <cell r="H17">
            <v>0</v>
          </cell>
        </row>
        <row r="25">
          <cell r="H25">
            <v>0</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20">
          <cell r="D20">
            <v>33.403831646800903</v>
          </cell>
        </row>
        <row r="46">
          <cell r="D46">
            <v>0</v>
          </cell>
          <cell r="E46">
            <v>0</v>
          </cell>
          <cell r="F46">
            <v>0</v>
          </cell>
          <cell r="G46">
            <v>0</v>
          </cell>
          <cell r="H46">
            <v>0</v>
          </cell>
        </row>
      </sheetData>
      <sheetData sheetId="80"/>
      <sheetData sheetId="81">
        <row r="16">
          <cell r="AB16">
            <v>33.946428009392712</v>
          </cell>
          <cell r="AC16">
            <v>19.213593620472643</v>
          </cell>
        </row>
        <row r="17">
          <cell r="H17">
            <v>-8.2322051942736358</v>
          </cell>
          <cell r="AB17">
            <v>-0.54259636259180799</v>
          </cell>
          <cell r="AC17">
            <v>-0.45309708815461658</v>
          </cell>
        </row>
        <row r="25">
          <cell r="H25">
            <v>-0.49078913457313067</v>
          </cell>
        </row>
      </sheetData>
      <sheetData sheetId="82">
        <row r="16">
          <cell r="AB16">
            <v>33.357480889782885</v>
          </cell>
          <cell r="AC16">
            <v>19.132456068616843</v>
          </cell>
        </row>
        <row r="17">
          <cell r="H17">
            <v>-3.7900760775455646</v>
          </cell>
          <cell r="AB17">
            <v>-0.20312715326893652</v>
          </cell>
          <cell r="AC17">
            <v>-0.17355775743449123</v>
          </cell>
        </row>
        <row r="25">
          <cell r="H25">
            <v>-7.1581288706896009</v>
          </cell>
        </row>
      </sheetData>
      <sheetData sheetId="83">
        <row r="16">
          <cell r="AB16">
            <v>33.077414150131261</v>
          </cell>
          <cell r="AC16">
            <v>18.98959358331965</v>
          </cell>
        </row>
        <row r="17">
          <cell r="H17">
            <v>-0.45426968644876303</v>
          </cell>
          <cell r="AB17">
            <v>-2.9777777115504948E-2</v>
          </cell>
          <cell r="AC17">
            <v>-2.5624943671526217E-2</v>
          </cell>
        </row>
        <row r="25">
          <cell r="H25">
            <v>-5.4063789786185446</v>
          </cell>
        </row>
      </sheetData>
      <sheetData sheetId="84">
        <row r="16">
          <cell r="AB16">
            <v>32.626747764119663</v>
          </cell>
          <cell r="AC16">
            <v>18.840809219687888</v>
          </cell>
        </row>
        <row r="17">
          <cell r="H17">
            <v>0</v>
          </cell>
          <cell r="AB17"/>
          <cell r="AC17"/>
        </row>
        <row r="25">
          <cell r="H25">
            <v>-17.922663206692604</v>
          </cell>
        </row>
      </sheetData>
      <sheetData sheetId="85">
        <row r="16">
          <cell r="AB16">
            <v>32.048529278073048</v>
          </cell>
          <cell r="AC16">
            <v>18.682523068944157</v>
          </cell>
        </row>
        <row r="17">
          <cell r="H17">
            <v>0</v>
          </cell>
        </row>
        <row r="25">
          <cell r="H25">
            <v>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582056B-5A64-4C3C-8378-C337483D439D}" name="Table1" displayName="Table1" ref="B23:H31" totalsRowShown="0" headerRowDxfId="8" dataDxfId="7" tableBorderDxfId="6">
  <tableColumns count="7">
    <tableColumn id="1" xr3:uid="{048441B9-0ACE-4E3E-AFE5-232E412445C6}" name="Column1"/>
    <tableColumn id="2" xr3:uid="{BBC09FB7-901C-4460-BFE6-79F64ED23047}" name="Current expectation of the total number of connected projects between 1 April 2021 and 31 March 2026 (#)" dataDxfId="5"/>
    <tableColumn id="3" xr3:uid="{0EA02E9B-50AC-4848-86B0-CE7E5160A73F}" name="Current expectation of the total output capacity (GW) connected between 1 April 2021 and 31 March 2026" dataDxfId="4"/>
    <tableColumn id="4" xr3:uid="{838532A4-763A-4A3F-809E-96821EBE8E77}" name="Length of OHL assets (km) " dataDxfId="3"/>
    <tableColumn id="5" xr3:uid="{7DA450BC-3844-4787-9B65-A8AD03AAF67F}" name="Length of OHL assets (km) “reconductoring”" dataDxfId="2"/>
    <tableColumn id="6" xr3:uid="{B3705E25-2669-43BE-AC12-DB4867FAD859}" name="cable assets &lt;1km" dataDxfId="1"/>
    <tableColumn id="7" xr3:uid="{810E9B4D-78A9-46BC-BB97-7AB329392B33}" name="cable assets ≥1km" dataDxfId="0"/>
  </tableColumns>
  <tableStyleInfo showFirstColumn="0" showLastColumn="0" showRowStripes="1" showColumnStripes="0"/>
</table>
</file>

<file path=xl/theme/theme1.xml><?xml version="1.0" encoding="utf-8"?>
<a:theme xmlns:a="http://schemas.openxmlformats.org/drawingml/2006/main" name="Office Theme">
  <a:themeElements>
    <a:clrScheme name="Blue Warm">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8"/>
  <sheetViews>
    <sheetView tabSelected="1" zoomScale="90" zoomScaleNormal="90" workbookViewId="0">
      <selection activeCell="A9" sqref="A9"/>
    </sheetView>
  </sheetViews>
  <sheetFormatPr defaultColWidth="0" defaultRowHeight="15.4" zeroHeight="1"/>
  <cols>
    <col min="1" max="3" width="1.875" style="2" customWidth="1"/>
    <col min="4" max="12" width="13.625" style="2" customWidth="1"/>
    <col min="13" max="16384" width="8.75" style="2" hidden="1"/>
  </cols>
  <sheetData>
    <row r="1" spans="1:12" ht="57.75" customHeight="1">
      <c r="A1" s="1315"/>
      <c r="B1" s="1315"/>
      <c r="C1" s="1315"/>
      <c r="D1" s="1315"/>
      <c r="E1" s="1315"/>
      <c r="F1" s="1315"/>
      <c r="G1" s="1315"/>
      <c r="H1" s="1315"/>
      <c r="I1" s="1315"/>
      <c r="J1" s="1315"/>
      <c r="K1" s="1315"/>
      <c r="L1" s="1315"/>
    </row>
    <row r="2" spans="1:12" ht="23.65">
      <c r="A2" s="3" t="s">
        <v>0</v>
      </c>
      <c r="B2" s="4"/>
      <c r="C2" s="4"/>
      <c r="D2" s="4"/>
      <c r="E2" s="4"/>
      <c r="F2" s="5"/>
      <c r="G2" s="5"/>
      <c r="H2" s="5"/>
      <c r="I2" s="5"/>
      <c r="J2" s="5"/>
      <c r="K2" s="5"/>
      <c r="L2" s="5"/>
    </row>
    <row r="3" spans="1:12" ht="18">
      <c r="A3" s="6"/>
      <c r="B3" s="6" t="s">
        <v>1</v>
      </c>
      <c r="C3" s="4"/>
      <c r="D3" s="4"/>
      <c r="E3" s="4"/>
      <c r="F3" s="5"/>
      <c r="G3" s="5"/>
      <c r="H3" s="5"/>
      <c r="I3" s="5"/>
      <c r="J3" s="5"/>
      <c r="K3" s="5"/>
      <c r="L3" s="5"/>
    </row>
    <row r="4" spans="1:12">
      <c r="A4" s="4"/>
      <c r="B4" s="4"/>
      <c r="C4" s="7"/>
      <c r="D4" s="7"/>
      <c r="E4" s="7"/>
      <c r="F4" s="8"/>
      <c r="G4" s="8"/>
      <c r="H4" s="5"/>
      <c r="I4" s="5"/>
      <c r="J4" s="5"/>
      <c r="K4" s="5"/>
      <c r="L4" s="5"/>
    </row>
    <row r="5" spans="1:12">
      <c r="A5" s="4"/>
      <c r="B5" s="4"/>
      <c r="C5" s="1314" t="s">
        <v>2</v>
      </c>
      <c r="D5" s="1314"/>
      <c r="E5" s="1314"/>
      <c r="F5" s="1314"/>
      <c r="G5" s="1314"/>
      <c r="H5" s="1314"/>
      <c r="I5" s="1314"/>
      <c r="J5" s="1314"/>
      <c r="K5" s="1314"/>
      <c r="L5" s="1314"/>
    </row>
    <row r="8" spans="1:12" ht="18">
      <c r="D8" s="12" t="s">
        <v>3</v>
      </c>
    </row>
    <row r="9" spans="1:12">
      <c r="D9" s="166" t="s">
        <v>4</v>
      </c>
    </row>
    <row r="10" spans="1:12">
      <c r="D10" s="166" t="s">
        <v>5</v>
      </c>
    </row>
    <row r="11" spans="1:12">
      <c r="D11" s="166" t="s">
        <v>6</v>
      </c>
    </row>
    <row r="12" spans="1:12">
      <c r="D12" s="166" t="s">
        <v>7</v>
      </c>
    </row>
    <row r="13" spans="1:12">
      <c r="D13" s="166" t="s">
        <v>8</v>
      </c>
    </row>
    <row r="14" spans="1:12">
      <c r="D14" s="166" t="s">
        <v>9</v>
      </c>
    </row>
    <row r="15" spans="1:12">
      <c r="D15" s="166" t="s">
        <v>10</v>
      </c>
    </row>
    <row r="16" spans="1:12">
      <c r="D16" s="166" t="s">
        <v>11</v>
      </c>
    </row>
    <row r="17" spans="4:4">
      <c r="D17" s="166" t="s">
        <v>12</v>
      </c>
    </row>
    <row r="18" spans="4:4">
      <c r="D18" s="166" t="s">
        <v>11</v>
      </c>
    </row>
  </sheetData>
  <mergeCells count="2">
    <mergeCell ref="C5:L5"/>
    <mergeCell ref="A1:L1"/>
  </mergeCells>
  <phoneticPr fontId="67" type="noConversion"/>
  <pageMargins left="0.7" right="0.7" top="0.75" bottom="0.75" header="0.3" footer="0.3"/>
  <pageSetup orientation="portrait" r:id="rId1"/>
  <headerFooter>
    <oddHeader>&amp;C&amp;"Calibri"&amp;10&amp;K000000 OFFICIAL&amp;1#_x000D_</oddHeader>
    <oddFooter>&amp;C_x000D_&amp;1#&amp;"Calibri"&amp;10&amp;K000000 OFFICIAL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A516E-8274-4418-BD7C-57F0D8D0465E}">
  <dimension ref="A1:U63"/>
  <sheetViews>
    <sheetView zoomScale="60" zoomScaleNormal="60" workbookViewId="0"/>
  </sheetViews>
  <sheetFormatPr defaultRowHeight="15.4"/>
  <cols>
    <col min="1" max="4" width="9" style="2"/>
    <col min="5" max="5" width="17" style="2" customWidth="1"/>
    <col min="6" max="6" width="39.25" style="2" customWidth="1"/>
    <col min="7" max="7" width="20.875" style="2" customWidth="1"/>
    <col min="8" max="9" width="19.625" style="2" customWidth="1"/>
    <col min="10" max="11" width="20.375" style="2" customWidth="1"/>
    <col min="12" max="12" width="18.875" style="2" customWidth="1"/>
    <col min="13" max="13" width="14.875" style="2" customWidth="1"/>
    <col min="14" max="14" width="16.125" style="2" customWidth="1"/>
    <col min="15" max="15" width="16.375" style="2" customWidth="1"/>
    <col min="16" max="16" width="9.75" style="2" customWidth="1"/>
    <col min="17" max="16384" width="9" style="2"/>
  </cols>
  <sheetData>
    <row r="1" spans="2:18">
      <c r="C1" s="2" t="s">
        <v>152</v>
      </c>
    </row>
    <row r="2" spans="2:18">
      <c r="C2" s="382" t="s">
        <v>153</v>
      </c>
    </row>
    <row r="3" spans="2:18" ht="18">
      <c r="C3" s="12" t="s">
        <v>888</v>
      </c>
    </row>
    <row r="4" spans="2:18" ht="18">
      <c r="C4" s="12"/>
      <c r="L4" s="944">
        <f>L5/25</f>
        <v>0.36</v>
      </c>
      <c r="M4" s="944">
        <f t="shared" ref="M4:O4" si="0">M5/25</f>
        <v>0</v>
      </c>
      <c r="N4" s="944">
        <f t="shared" si="0"/>
        <v>0.32</v>
      </c>
      <c r="O4" s="944">
        <f t="shared" si="0"/>
        <v>0.32</v>
      </c>
    </row>
    <row r="5" spans="2:18" ht="15.75" thickBot="1">
      <c r="B5" s="1" t="s">
        <v>24</v>
      </c>
      <c r="L5" s="412">
        <v>9</v>
      </c>
      <c r="M5" s="412">
        <v>0</v>
      </c>
      <c r="N5" s="412">
        <v>8</v>
      </c>
      <c r="O5" s="412">
        <v>8</v>
      </c>
    </row>
    <row r="6" spans="2:18" ht="76.150000000000006" customHeight="1" thickBot="1">
      <c r="C6" s="589" t="s">
        <v>962</v>
      </c>
      <c r="D6" s="965" t="s">
        <v>890</v>
      </c>
      <c r="E6" s="965" t="s">
        <v>640</v>
      </c>
      <c r="F6" s="933" t="s">
        <v>963</v>
      </c>
      <c r="G6" s="933" t="s">
        <v>964</v>
      </c>
      <c r="H6" s="933" t="s">
        <v>894</v>
      </c>
      <c r="I6" s="933" t="s">
        <v>965</v>
      </c>
      <c r="J6" s="580" t="s">
        <v>895</v>
      </c>
      <c r="L6" s="966" t="s">
        <v>897</v>
      </c>
      <c r="M6" s="583" t="s">
        <v>898</v>
      </c>
      <c r="N6" s="583" t="s">
        <v>899</v>
      </c>
      <c r="O6" s="584" t="s">
        <v>900</v>
      </c>
      <c r="Q6" s="585"/>
      <c r="R6" s="585"/>
    </row>
    <row r="7" spans="2:18" ht="12.4" customHeight="1" thickBot="1">
      <c r="C7" s="586">
        <v>1</v>
      </c>
      <c r="D7" s="587">
        <v>3.17</v>
      </c>
      <c r="E7" s="587" t="s">
        <v>966</v>
      </c>
      <c r="F7" s="588" t="s">
        <v>967</v>
      </c>
      <c r="G7" s="630">
        <v>7.4</v>
      </c>
      <c r="H7" s="630">
        <v>16.510000000000002</v>
      </c>
      <c r="I7" s="961">
        <v>0</v>
      </c>
      <c r="J7" s="1270">
        <f t="shared" ref="J7:J31" si="1">G7-H7</f>
        <v>-9.1100000000000012</v>
      </c>
      <c r="L7" s="969"/>
      <c r="M7" s="970"/>
      <c r="N7" s="971"/>
      <c r="O7" s="972" t="s">
        <v>908</v>
      </c>
    </row>
    <row r="8" spans="2:18" ht="18.399999999999999" thickBot="1">
      <c r="C8" s="595">
        <v>2</v>
      </c>
      <c r="D8" s="596">
        <v>3.17</v>
      </c>
      <c r="E8" s="596" t="s">
        <v>966</v>
      </c>
      <c r="F8" s="597" t="s">
        <v>968</v>
      </c>
      <c r="G8" s="962">
        <v>130.87</v>
      </c>
      <c r="H8" s="962">
        <v>169.01</v>
      </c>
      <c r="I8" s="1449">
        <v>0.22289999999999999</v>
      </c>
      <c r="J8" s="1270">
        <f t="shared" si="1"/>
        <v>-38.139999999999986</v>
      </c>
      <c r="L8" s="973"/>
      <c r="M8" s="974"/>
      <c r="N8" s="217"/>
      <c r="O8" s="975" t="s">
        <v>908</v>
      </c>
    </row>
    <row r="9" spans="2:18" ht="18.399999999999999" thickBot="1">
      <c r="C9" s="602">
        <v>3</v>
      </c>
      <c r="D9" s="603">
        <v>3.15</v>
      </c>
      <c r="E9" s="603" t="s">
        <v>969</v>
      </c>
      <c r="F9" s="604" t="s">
        <v>970</v>
      </c>
      <c r="G9" s="629">
        <v>18.309999999999999</v>
      </c>
      <c r="H9" s="629">
        <v>27.53</v>
      </c>
      <c r="I9" s="1449">
        <v>0</v>
      </c>
      <c r="J9" s="1270">
        <f t="shared" si="1"/>
        <v>-9.2200000000000024</v>
      </c>
      <c r="L9" s="973"/>
      <c r="M9" s="217"/>
      <c r="N9" s="217"/>
      <c r="O9" s="975" t="s">
        <v>908</v>
      </c>
    </row>
    <row r="10" spans="2:18" ht="18.399999999999999" thickBot="1">
      <c r="C10" s="595">
        <v>4</v>
      </c>
      <c r="D10" s="596">
        <v>3.17</v>
      </c>
      <c r="E10" s="596" t="s">
        <v>966</v>
      </c>
      <c r="F10" s="597" t="s">
        <v>971</v>
      </c>
      <c r="G10" s="962">
        <v>54.5</v>
      </c>
      <c r="H10" s="962">
        <v>83.96</v>
      </c>
      <c r="I10" s="1449">
        <v>0</v>
      </c>
      <c r="J10" s="1270">
        <f t="shared" si="1"/>
        <v>-29.459999999999994</v>
      </c>
      <c r="L10" s="973"/>
      <c r="M10" s="974"/>
      <c r="N10" s="974"/>
      <c r="O10" s="975" t="s">
        <v>908</v>
      </c>
    </row>
    <row r="11" spans="2:18" ht="55.15" customHeight="1" thickBot="1">
      <c r="C11" s="602">
        <v>5</v>
      </c>
      <c r="D11" s="603">
        <v>3.15</v>
      </c>
      <c r="E11" s="603" t="s">
        <v>969</v>
      </c>
      <c r="F11" s="604" t="s">
        <v>972</v>
      </c>
      <c r="G11" s="629">
        <v>14.97</v>
      </c>
      <c r="H11" s="629">
        <v>15.04</v>
      </c>
      <c r="I11" s="1449">
        <v>0</v>
      </c>
      <c r="J11" s="1271">
        <f t="shared" si="1"/>
        <v>-6.9999999999998508E-2</v>
      </c>
      <c r="L11" s="973"/>
      <c r="M11" s="217"/>
      <c r="N11" s="217"/>
      <c r="O11" s="975" t="s">
        <v>908</v>
      </c>
    </row>
    <row r="12" spans="2:18" ht="18.399999999999999" thickBot="1">
      <c r="C12" s="595">
        <v>6</v>
      </c>
      <c r="D12" s="596">
        <v>3.15</v>
      </c>
      <c r="E12" s="596" t="s">
        <v>969</v>
      </c>
      <c r="F12" s="597" t="s">
        <v>973</v>
      </c>
      <c r="G12" s="629">
        <v>0</v>
      </c>
      <c r="H12" s="962">
        <v>1.1299999999999999</v>
      </c>
      <c r="I12" s="1449">
        <v>0</v>
      </c>
      <c r="J12" s="1270">
        <f t="shared" si="1"/>
        <v>-1.1299999999999999</v>
      </c>
      <c r="L12" s="973"/>
      <c r="M12" s="217"/>
      <c r="N12" s="963" t="s">
        <v>957</v>
      </c>
      <c r="O12" s="976"/>
    </row>
    <row r="13" spans="2:18" ht="18.399999999999999" thickBot="1">
      <c r="C13" s="602">
        <v>7</v>
      </c>
      <c r="D13" s="603">
        <v>3.15</v>
      </c>
      <c r="E13" s="603" t="s">
        <v>969</v>
      </c>
      <c r="F13" s="604" t="s">
        <v>974</v>
      </c>
      <c r="G13" s="629">
        <v>0</v>
      </c>
      <c r="H13" s="629">
        <v>1.42</v>
      </c>
      <c r="I13" s="1449">
        <v>0</v>
      </c>
      <c r="J13" s="1270">
        <f t="shared" si="1"/>
        <v>-1.42</v>
      </c>
      <c r="L13" s="973"/>
      <c r="M13" s="217"/>
      <c r="N13" s="963" t="s">
        <v>957</v>
      </c>
      <c r="O13" s="976"/>
    </row>
    <row r="14" spans="2:18" ht="18.399999999999999" thickBot="1">
      <c r="C14" s="595">
        <v>8</v>
      </c>
      <c r="D14" s="596">
        <v>3.15</v>
      </c>
      <c r="E14" s="596" t="s">
        <v>969</v>
      </c>
      <c r="F14" s="597" t="s">
        <v>975</v>
      </c>
      <c r="G14" s="962">
        <v>8.6199999999999992</v>
      </c>
      <c r="H14" s="962" t="s">
        <v>976</v>
      </c>
      <c r="I14" s="1449">
        <v>0</v>
      </c>
      <c r="J14" s="1270">
        <v>-6.1900000000000013</v>
      </c>
      <c r="L14" s="973"/>
      <c r="M14" s="217"/>
      <c r="N14" s="217"/>
      <c r="O14" s="975" t="s">
        <v>908</v>
      </c>
    </row>
    <row r="15" spans="2:18" ht="18.399999999999999" thickBot="1">
      <c r="C15" s="602">
        <v>9</v>
      </c>
      <c r="D15" s="603">
        <v>3.9</v>
      </c>
      <c r="E15" s="603" t="s">
        <v>977</v>
      </c>
      <c r="F15" s="604" t="s">
        <v>978</v>
      </c>
      <c r="G15" s="629">
        <v>85.99</v>
      </c>
      <c r="H15" s="629">
        <v>142.94</v>
      </c>
      <c r="I15" s="1449">
        <v>1.141</v>
      </c>
      <c r="J15" s="1270">
        <f t="shared" si="1"/>
        <v>-56.95</v>
      </c>
      <c r="L15" s="977" t="s">
        <v>902</v>
      </c>
      <c r="M15" s="974"/>
      <c r="N15" s="217"/>
      <c r="O15" s="976"/>
    </row>
    <row r="16" spans="2:18" ht="18.399999999999999" thickBot="1">
      <c r="C16" s="595">
        <v>10</v>
      </c>
      <c r="D16" s="596">
        <v>3.9</v>
      </c>
      <c r="E16" s="596" t="s">
        <v>977</v>
      </c>
      <c r="F16" s="597" t="s">
        <v>979</v>
      </c>
      <c r="G16" s="962">
        <v>145.57</v>
      </c>
      <c r="H16" s="962">
        <v>192.46</v>
      </c>
      <c r="I16" s="1449">
        <v>49.347700000000003</v>
      </c>
      <c r="J16" s="1270">
        <f t="shared" si="1"/>
        <v>-46.890000000000015</v>
      </c>
      <c r="L16" s="977" t="s">
        <v>902</v>
      </c>
      <c r="M16" s="974"/>
      <c r="N16" s="217"/>
      <c r="O16" s="976"/>
    </row>
    <row r="17" spans="3:21" ht="19.899999999999999" customHeight="1" thickBot="1">
      <c r="C17" s="602">
        <v>11</v>
      </c>
      <c r="D17" s="603">
        <v>3.17</v>
      </c>
      <c r="E17" s="603" t="s">
        <v>966</v>
      </c>
      <c r="F17" s="604" t="s">
        <v>980</v>
      </c>
      <c r="G17" s="629">
        <v>5.36</v>
      </c>
      <c r="H17" s="629">
        <v>5.49</v>
      </c>
      <c r="I17" s="1450">
        <v>0</v>
      </c>
      <c r="J17" s="1270">
        <f t="shared" si="1"/>
        <v>-0.12999999999999989</v>
      </c>
      <c r="L17" s="973"/>
      <c r="M17" s="974"/>
      <c r="N17" s="217"/>
      <c r="O17" s="975" t="s">
        <v>908</v>
      </c>
    </row>
    <row r="18" spans="3:21" ht="18.399999999999999" thickBot="1">
      <c r="C18" s="595">
        <v>12</v>
      </c>
      <c r="D18" s="596">
        <v>3.15</v>
      </c>
      <c r="E18" s="596" t="s">
        <v>969</v>
      </c>
      <c r="F18" s="597" t="s">
        <v>981</v>
      </c>
      <c r="G18" s="962">
        <v>15.13</v>
      </c>
      <c r="H18" s="962">
        <v>18.350000000000001</v>
      </c>
      <c r="I18" s="1449">
        <v>0</v>
      </c>
      <c r="J18" s="1270">
        <f t="shared" si="1"/>
        <v>-3.2200000000000006</v>
      </c>
      <c r="L18" s="977" t="s">
        <v>902</v>
      </c>
      <c r="M18" s="217"/>
      <c r="N18" s="217"/>
      <c r="O18" s="976"/>
    </row>
    <row r="19" spans="3:21" ht="15.75" customHeight="1" thickBot="1">
      <c r="C19" s="602">
        <v>13</v>
      </c>
      <c r="D19" s="603">
        <v>3.18</v>
      </c>
      <c r="E19" s="603" t="s">
        <v>982</v>
      </c>
      <c r="F19" s="628" t="s">
        <v>983</v>
      </c>
      <c r="G19" s="629">
        <v>1.359</v>
      </c>
      <c r="H19" s="629">
        <v>14.15</v>
      </c>
      <c r="I19" s="1449">
        <v>0</v>
      </c>
      <c r="J19" s="1270">
        <f t="shared" si="1"/>
        <v>-12.791</v>
      </c>
      <c r="L19" s="977" t="s">
        <v>902</v>
      </c>
      <c r="M19" s="217"/>
      <c r="N19" s="217"/>
      <c r="O19" s="976"/>
    </row>
    <row r="20" spans="3:21" ht="31.9" customHeight="1" thickBot="1">
      <c r="C20" s="595">
        <v>14</v>
      </c>
      <c r="D20" s="596">
        <v>3.18</v>
      </c>
      <c r="E20" s="596" t="s">
        <v>982</v>
      </c>
      <c r="F20" s="963" t="s">
        <v>984</v>
      </c>
      <c r="G20" s="962">
        <v>14.51592172076651</v>
      </c>
      <c r="H20" s="962">
        <v>25.55</v>
      </c>
      <c r="I20" s="1449">
        <v>0</v>
      </c>
      <c r="J20" s="1270">
        <f t="shared" si="1"/>
        <v>-11.034078279233491</v>
      </c>
      <c r="L20" s="977" t="s">
        <v>902</v>
      </c>
      <c r="M20" s="217"/>
      <c r="N20" s="217"/>
      <c r="O20" s="976"/>
    </row>
    <row r="21" spans="3:21" ht="18.399999999999999" thickBot="1">
      <c r="C21" s="602">
        <v>15</v>
      </c>
      <c r="D21" s="603">
        <v>3.18</v>
      </c>
      <c r="E21" s="603" t="s">
        <v>982</v>
      </c>
      <c r="F21" s="628" t="s">
        <v>985</v>
      </c>
      <c r="G21" s="629"/>
      <c r="H21" s="629"/>
      <c r="I21" s="1449">
        <v>0</v>
      </c>
      <c r="J21" s="1269">
        <f t="shared" si="1"/>
        <v>0</v>
      </c>
      <c r="L21" s="973"/>
      <c r="M21" s="217"/>
      <c r="N21" s="217"/>
      <c r="O21" s="975" t="s">
        <v>908</v>
      </c>
    </row>
    <row r="22" spans="3:21" ht="32.65" customHeight="1" thickBot="1">
      <c r="C22" s="595">
        <v>16</v>
      </c>
      <c r="D22" s="596">
        <v>3.18</v>
      </c>
      <c r="E22" s="596" t="s">
        <v>982</v>
      </c>
      <c r="F22" s="963" t="s">
        <v>986</v>
      </c>
      <c r="G22" s="962">
        <v>24.45</v>
      </c>
      <c r="H22" s="962">
        <v>43.744619468189114</v>
      </c>
      <c r="I22" s="1449">
        <v>0</v>
      </c>
      <c r="J22" s="1270">
        <f t="shared" si="1"/>
        <v>-19.294619468189115</v>
      </c>
      <c r="L22" s="977" t="s">
        <v>902</v>
      </c>
      <c r="M22" s="217"/>
      <c r="N22" s="217"/>
      <c r="O22" s="976"/>
    </row>
    <row r="23" spans="3:21" ht="17.649999999999999" customHeight="1" thickBot="1">
      <c r="C23" s="602">
        <v>17</v>
      </c>
      <c r="D23" s="603">
        <v>3.18</v>
      </c>
      <c r="E23" s="603" t="s">
        <v>982</v>
      </c>
      <c r="F23" s="628" t="s">
        <v>987</v>
      </c>
      <c r="G23" s="629">
        <v>35.731999999999999</v>
      </c>
      <c r="H23" s="629">
        <v>32.472000000000001</v>
      </c>
      <c r="I23" s="1449">
        <v>0</v>
      </c>
      <c r="J23" s="1269">
        <f t="shared" si="1"/>
        <v>3.259999999999998</v>
      </c>
      <c r="L23" s="973"/>
      <c r="M23" s="217"/>
      <c r="N23" s="963" t="s">
        <v>957</v>
      </c>
      <c r="O23" s="976"/>
      <c r="S23" s="1451"/>
      <c r="U23" s="338"/>
    </row>
    <row r="24" spans="3:21" ht="18.399999999999999" thickBot="1">
      <c r="C24" s="595">
        <v>18</v>
      </c>
      <c r="D24" s="596">
        <v>3.18</v>
      </c>
      <c r="E24" s="596" t="s">
        <v>982</v>
      </c>
      <c r="F24" s="963" t="s">
        <v>988</v>
      </c>
      <c r="G24" s="962">
        <v>6.2939999999999996</v>
      </c>
      <c r="H24" s="962">
        <v>8.2640000000000011</v>
      </c>
      <c r="I24" s="1449">
        <v>0</v>
      </c>
      <c r="J24" s="1270">
        <f t="shared" si="1"/>
        <v>-1.9700000000000015</v>
      </c>
      <c r="L24" s="973"/>
      <c r="M24" s="217"/>
      <c r="N24" s="963" t="s">
        <v>957</v>
      </c>
      <c r="O24" s="976"/>
      <c r="S24" s="1451"/>
      <c r="U24" s="338"/>
    </row>
    <row r="25" spans="3:21" ht="18.399999999999999" thickBot="1">
      <c r="C25" s="602">
        <v>19</v>
      </c>
      <c r="D25" s="603">
        <v>3.18</v>
      </c>
      <c r="E25" s="603" t="s">
        <v>982</v>
      </c>
      <c r="F25" s="604" t="s">
        <v>989</v>
      </c>
      <c r="G25" s="629">
        <v>12.329203294740006</v>
      </c>
      <c r="H25" s="629">
        <v>22.042804349059221</v>
      </c>
      <c r="I25" s="1449">
        <v>1.8089999999999999</v>
      </c>
      <c r="J25" s="1270">
        <f t="shared" si="1"/>
        <v>-9.7136010543192146</v>
      </c>
      <c r="L25" s="977" t="s">
        <v>902</v>
      </c>
      <c r="M25" s="217"/>
      <c r="N25" s="217"/>
      <c r="O25" s="976"/>
      <c r="S25" s="1451"/>
      <c r="U25" s="338"/>
    </row>
    <row r="26" spans="3:21" ht="18.399999999999999" thickBot="1">
      <c r="C26" s="595">
        <v>20</v>
      </c>
      <c r="D26" s="596">
        <v>3.18</v>
      </c>
      <c r="E26" s="596" t="s">
        <v>982</v>
      </c>
      <c r="F26" s="597" t="s">
        <v>990</v>
      </c>
      <c r="G26" s="962">
        <v>4.8917187179508215</v>
      </c>
      <c r="H26" s="962">
        <v>14.741855191052242</v>
      </c>
      <c r="I26" s="1449">
        <v>5.7930000000000001</v>
      </c>
      <c r="J26" s="1270">
        <f t="shared" si="1"/>
        <v>-9.8501364731014203</v>
      </c>
      <c r="L26" s="977" t="s">
        <v>902</v>
      </c>
      <c r="M26" s="217"/>
      <c r="N26" s="217"/>
      <c r="O26" s="976"/>
      <c r="S26" s="1451"/>
    </row>
    <row r="27" spans="3:21" ht="18" customHeight="1" thickBot="1">
      <c r="C27" s="602">
        <v>21</v>
      </c>
      <c r="D27" s="603">
        <v>3.7</v>
      </c>
      <c r="E27" s="603" t="s">
        <v>991</v>
      </c>
      <c r="F27" s="604" t="s">
        <v>992</v>
      </c>
      <c r="G27" s="629">
        <v>2.4700000000000002</v>
      </c>
      <c r="H27" s="629">
        <v>2.1800000000000002</v>
      </c>
      <c r="I27" s="1449">
        <v>0</v>
      </c>
      <c r="J27" s="599">
        <f t="shared" si="1"/>
        <v>0.29000000000000004</v>
      </c>
      <c r="K27" s="266" t="s">
        <v>993</v>
      </c>
      <c r="L27" s="977" t="s">
        <v>902</v>
      </c>
      <c r="M27" s="217"/>
      <c r="N27" s="217"/>
      <c r="O27" s="976"/>
      <c r="S27" s="1451"/>
    </row>
    <row r="28" spans="3:21" ht="18.399999999999999" thickBot="1">
      <c r="C28" s="595">
        <v>22</v>
      </c>
      <c r="D28" s="596">
        <v>3.7</v>
      </c>
      <c r="E28" s="596" t="s">
        <v>991</v>
      </c>
      <c r="F28" s="597" t="s">
        <v>994</v>
      </c>
      <c r="G28" s="962">
        <v>3.73</v>
      </c>
      <c r="H28" s="962">
        <v>3.73</v>
      </c>
      <c r="I28" s="1449">
        <v>0</v>
      </c>
      <c r="J28" s="599">
        <f t="shared" si="1"/>
        <v>0</v>
      </c>
      <c r="L28" s="973"/>
      <c r="M28" s="217"/>
      <c r="N28" s="963" t="s">
        <v>957</v>
      </c>
      <c r="O28" s="976"/>
      <c r="S28" s="1451"/>
    </row>
    <row r="29" spans="3:21" ht="49.5" customHeight="1" thickBot="1">
      <c r="C29" s="602">
        <v>23</v>
      </c>
      <c r="D29" s="603">
        <v>3.7</v>
      </c>
      <c r="E29" s="603" t="s">
        <v>991</v>
      </c>
      <c r="F29" s="604" t="s">
        <v>995</v>
      </c>
      <c r="G29" s="629">
        <v>10.130000000000001</v>
      </c>
      <c r="H29" s="629">
        <v>10.130000000000001</v>
      </c>
      <c r="I29" s="1449">
        <v>0</v>
      </c>
      <c r="J29" s="599">
        <f t="shared" si="1"/>
        <v>0</v>
      </c>
      <c r="L29" s="973"/>
      <c r="M29" s="217"/>
      <c r="N29" s="963" t="s">
        <v>957</v>
      </c>
      <c r="O29" s="976"/>
      <c r="U29" s="338"/>
    </row>
    <row r="30" spans="3:21" ht="18.399999999999999" thickBot="1">
      <c r="C30" s="595">
        <v>24</v>
      </c>
      <c r="D30" s="596">
        <v>3.7</v>
      </c>
      <c r="E30" s="596" t="s">
        <v>991</v>
      </c>
      <c r="F30" s="597" t="s">
        <v>996</v>
      </c>
      <c r="G30" s="962">
        <v>2.36</v>
      </c>
      <c r="H30" s="962">
        <v>2.36</v>
      </c>
      <c r="I30" s="1449">
        <v>0</v>
      </c>
      <c r="J30" s="599">
        <f t="shared" si="1"/>
        <v>0</v>
      </c>
      <c r="L30" s="973"/>
      <c r="M30" s="217"/>
      <c r="N30" s="963" t="s">
        <v>957</v>
      </c>
      <c r="O30" s="976"/>
    </row>
    <row r="31" spans="3:21" ht="18.399999999999999" thickBot="1">
      <c r="C31" s="617">
        <v>25</v>
      </c>
      <c r="D31" s="618">
        <v>3.7</v>
      </c>
      <c r="E31" s="618" t="s">
        <v>991</v>
      </c>
      <c r="F31" s="619" t="s">
        <v>997</v>
      </c>
      <c r="G31" s="631">
        <v>0.95099999999999996</v>
      </c>
      <c r="H31" s="631">
        <v>0.95000000000000007</v>
      </c>
      <c r="I31" s="964">
        <v>0</v>
      </c>
      <c r="J31" s="616">
        <f t="shared" si="1"/>
        <v>9.9999999999988987E-4</v>
      </c>
      <c r="L31" s="978"/>
      <c r="M31" s="979"/>
      <c r="N31" s="980" t="s">
        <v>957</v>
      </c>
      <c r="O31" s="981"/>
    </row>
    <row r="32" spans="3:21">
      <c r="C32" s="2" t="s">
        <v>998</v>
      </c>
    </row>
    <row r="33" spans="3:12" ht="16.149999999999999">
      <c r="C33" s="2" t="s">
        <v>999</v>
      </c>
      <c r="D33" s="659"/>
      <c r="E33" s="659"/>
      <c r="F33" s="659"/>
      <c r="G33" s="659"/>
      <c r="H33" s="659"/>
      <c r="I33" s="659"/>
      <c r="J33" s="659"/>
      <c r="K33" s="659"/>
      <c r="L33" s="659"/>
    </row>
    <row r="34" spans="3:12">
      <c r="C34" s="2" t="s">
        <v>1000</v>
      </c>
    </row>
    <row r="39" spans="3:12" ht="15.75" customHeight="1"/>
    <row r="42" spans="3:12">
      <c r="C42" s="253"/>
    </row>
    <row r="43" spans="3:12" ht="18">
      <c r="C43" s="598"/>
    </row>
    <row r="44" spans="3:12" ht="18">
      <c r="C44" s="597"/>
    </row>
    <row r="45" spans="3:12" ht="18">
      <c r="C45" s="597"/>
    </row>
    <row r="46" spans="3:12" ht="18">
      <c r="C46" s="597"/>
    </row>
    <row r="51" spans="1:7" ht="18">
      <c r="E51" s="597"/>
      <c r="F51" s="597"/>
    </row>
    <row r="52" spans="1:7" ht="18">
      <c r="E52" s="597"/>
      <c r="F52" s="597"/>
    </row>
    <row r="53" spans="1:7" ht="18">
      <c r="E53" s="597"/>
      <c r="F53" s="597"/>
    </row>
    <row r="54" spans="1:7" ht="18">
      <c r="E54" s="597"/>
      <c r="F54" s="597"/>
    </row>
    <row r="55" spans="1:7" ht="18">
      <c r="E55" s="597"/>
      <c r="F55" s="597"/>
    </row>
    <row r="56" spans="1:7" ht="12.4" customHeight="1">
      <c r="A56" s="596"/>
    </row>
    <row r="57" spans="1:7" ht="12.4" customHeight="1">
      <c r="A57" s="596"/>
    </row>
    <row r="58" spans="1:7" ht="34.9" customHeight="1">
      <c r="A58" s="596"/>
    </row>
    <row r="59" spans="1:7" ht="12.4" customHeight="1">
      <c r="A59" s="596"/>
    </row>
    <row r="60" spans="1:7">
      <c r="E60" s="626"/>
      <c r="F60" s="626"/>
      <c r="G60" s="626"/>
    </row>
    <row r="61" spans="1:7">
      <c r="E61" s="626"/>
      <c r="F61" s="626"/>
      <c r="G61" s="626"/>
    </row>
    <row r="62" spans="1:7">
      <c r="E62" s="626"/>
      <c r="F62" s="626"/>
      <c r="G62" s="626"/>
    </row>
    <row r="63" spans="1:7">
      <c r="E63" s="626"/>
      <c r="F63" s="626"/>
      <c r="G63" s="626"/>
    </row>
  </sheetData>
  <mergeCells count="1">
    <mergeCell ref="S23:S2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57EF6-09BA-444E-B609-5F66D2C2CF88}">
  <dimension ref="A1:S58"/>
  <sheetViews>
    <sheetView zoomScale="60" zoomScaleNormal="60" workbookViewId="0"/>
  </sheetViews>
  <sheetFormatPr defaultRowHeight="15.4"/>
  <cols>
    <col min="1" max="4" width="9" style="2"/>
    <col min="5" max="5" width="14.5" style="2" customWidth="1"/>
    <col min="6" max="6" width="36.375" style="2" customWidth="1"/>
    <col min="7" max="7" width="13.25" style="2" customWidth="1"/>
    <col min="8" max="9" width="19.5" style="2" customWidth="1"/>
    <col min="10" max="10" width="22.75" style="2" customWidth="1"/>
    <col min="11" max="11" width="9" style="2"/>
    <col min="12" max="12" width="12.125" style="2" customWidth="1"/>
    <col min="13" max="13" width="18.75" style="2" customWidth="1"/>
    <col min="14" max="14" width="14.375" style="2" customWidth="1"/>
    <col min="15" max="15" width="14" style="2" customWidth="1"/>
    <col min="16" max="16" width="15.125" style="2" customWidth="1"/>
    <col min="17" max="16384" width="9" style="2"/>
  </cols>
  <sheetData>
    <row r="1" spans="1:16">
      <c r="C1" s="2" t="s">
        <v>152</v>
      </c>
    </row>
    <row r="2" spans="1:16">
      <c r="C2" s="382" t="s">
        <v>153</v>
      </c>
      <c r="G2" s="253"/>
      <c r="H2" s="253"/>
      <c r="I2" s="253"/>
      <c r="J2" s="253"/>
      <c r="K2" s="253"/>
      <c r="L2" s="253"/>
    </row>
    <row r="3" spans="1:16" ht="18">
      <c r="C3" s="12" t="s">
        <v>888</v>
      </c>
      <c r="M3" s="944">
        <f>M4/25</f>
        <v>0.36</v>
      </c>
      <c r="N3" s="944">
        <f t="shared" ref="N3:P3" si="0">N4/25</f>
        <v>0.08</v>
      </c>
      <c r="O3" s="944">
        <f t="shared" si="0"/>
        <v>0.4</v>
      </c>
      <c r="P3" s="944">
        <f t="shared" si="0"/>
        <v>0.16</v>
      </c>
    </row>
    <row r="4" spans="1:16" ht="15.75" thickBot="1">
      <c r="A4" s="1"/>
      <c r="B4" s="1" t="s">
        <v>19</v>
      </c>
      <c r="M4" s="412">
        <v>9</v>
      </c>
      <c r="N4" s="412">
        <v>2</v>
      </c>
      <c r="O4" s="412">
        <v>10</v>
      </c>
      <c r="P4" s="412">
        <v>4</v>
      </c>
    </row>
    <row r="5" spans="1:16" ht="76.150000000000006" customHeight="1" thickBot="1">
      <c r="C5" s="581" t="s">
        <v>962</v>
      </c>
      <c r="D5" s="582" t="s">
        <v>890</v>
      </c>
      <c r="E5" s="582" t="s">
        <v>640</v>
      </c>
      <c r="F5" s="583" t="s">
        <v>963</v>
      </c>
      <c r="G5" s="583" t="s">
        <v>1001</v>
      </c>
      <c r="H5" s="583" t="s">
        <v>1002</v>
      </c>
      <c r="I5" s="967" t="s">
        <v>1003</v>
      </c>
      <c r="J5" s="968" t="s">
        <v>895</v>
      </c>
      <c r="K5" s="596"/>
      <c r="M5" s="966" t="s">
        <v>897</v>
      </c>
      <c r="N5" s="583" t="s">
        <v>898</v>
      </c>
      <c r="O5" s="583" t="s">
        <v>899</v>
      </c>
      <c r="P5" s="584" t="s">
        <v>900</v>
      </c>
    </row>
    <row r="6" spans="1:16" ht="12.4" customHeight="1" thickBot="1">
      <c r="C6" s="589">
        <v>1</v>
      </c>
      <c r="D6" s="590">
        <v>3.9</v>
      </c>
      <c r="E6" s="590" t="s">
        <v>977</v>
      </c>
      <c r="F6" s="591" t="s">
        <v>1004</v>
      </c>
      <c r="G6" s="592">
        <v>16.29</v>
      </c>
      <c r="H6" s="592">
        <v>10.081601713599991</v>
      </c>
      <c r="I6" s="592">
        <v>0</v>
      </c>
      <c r="J6" s="593">
        <f>G6-H6</f>
        <v>6.2083982864000085</v>
      </c>
      <c r="K6" s="984"/>
      <c r="M6" s="982" t="s">
        <v>902</v>
      </c>
      <c r="N6" s="970"/>
      <c r="O6" s="971"/>
      <c r="P6" s="972"/>
    </row>
    <row r="7" spans="1:16" ht="18.399999999999999" thickBot="1">
      <c r="C7" s="595">
        <v>2</v>
      </c>
      <c r="D7" s="596">
        <v>3.9</v>
      </c>
      <c r="E7" s="596" t="s">
        <v>977</v>
      </c>
      <c r="F7" s="597" t="s">
        <v>1005</v>
      </c>
      <c r="G7" s="598">
        <v>25.02</v>
      </c>
      <c r="H7" s="598">
        <v>16.904640165806885</v>
      </c>
      <c r="I7" s="598">
        <v>1.2390000000000001</v>
      </c>
      <c r="J7" s="599">
        <f>G7-H7</f>
        <v>8.1153598341931144</v>
      </c>
      <c r="K7" s="984"/>
      <c r="M7" s="973"/>
      <c r="N7" s="974"/>
      <c r="O7" s="217"/>
      <c r="P7" s="975" t="s">
        <v>908</v>
      </c>
    </row>
    <row r="8" spans="1:16" ht="18.399999999999999" thickBot="1">
      <c r="C8" s="602">
        <v>3</v>
      </c>
      <c r="D8" s="603">
        <v>3.9</v>
      </c>
      <c r="E8" s="603" t="s">
        <v>977</v>
      </c>
      <c r="F8" s="604" t="s">
        <v>1006</v>
      </c>
      <c r="G8" s="605">
        <v>4.04</v>
      </c>
      <c r="H8" s="605">
        <v>3.2175097546471325</v>
      </c>
      <c r="I8" s="934">
        <v>0</v>
      </c>
      <c r="J8" s="599">
        <f>G8-H8</f>
        <v>0.82249024535286752</v>
      </c>
      <c r="K8" s="984"/>
      <c r="M8" s="973"/>
      <c r="N8" s="217"/>
      <c r="O8" s="217"/>
      <c r="P8" s="975" t="s">
        <v>908</v>
      </c>
    </row>
    <row r="9" spans="1:16" ht="18.399999999999999" thickBot="1">
      <c r="C9" s="595">
        <v>4</v>
      </c>
      <c r="D9" s="596">
        <v>3.9</v>
      </c>
      <c r="E9" s="596" t="s">
        <v>977</v>
      </c>
      <c r="F9" s="597" t="s">
        <v>1007</v>
      </c>
      <c r="G9" s="598">
        <v>81.680000000000007</v>
      </c>
      <c r="H9" s="598">
        <v>79.504896218497493</v>
      </c>
      <c r="I9" s="598">
        <v>3.4980000000000002</v>
      </c>
      <c r="J9" s="599">
        <f>G9-H9</f>
        <v>2.1751037815025143</v>
      </c>
      <c r="K9" s="984"/>
      <c r="M9" s="977" t="s">
        <v>902</v>
      </c>
      <c r="N9" s="974"/>
      <c r="O9" s="974"/>
      <c r="P9" s="975"/>
    </row>
    <row r="10" spans="1:16" ht="55.15" customHeight="1">
      <c r="C10" s="1432">
        <v>5</v>
      </c>
      <c r="D10" s="1434">
        <v>3.9</v>
      </c>
      <c r="E10" s="1434" t="s">
        <v>977</v>
      </c>
      <c r="F10" s="1424" t="s">
        <v>1008</v>
      </c>
      <c r="G10" s="1430">
        <v>25.23</v>
      </c>
      <c r="H10" s="1430">
        <v>14.422848489519355</v>
      </c>
      <c r="I10" s="606">
        <v>137.46</v>
      </c>
      <c r="J10" s="607">
        <f>G10-H10</f>
        <v>10.807151510480645</v>
      </c>
      <c r="K10" s="984"/>
      <c r="M10" s="973"/>
      <c r="N10" s="217"/>
      <c r="O10" s="963" t="s">
        <v>957</v>
      </c>
      <c r="P10" s="975"/>
    </row>
    <row r="11" spans="1:16" ht="18.399999999999999" thickBot="1">
      <c r="C11" s="1433"/>
      <c r="D11" s="1435"/>
      <c r="E11" s="1435"/>
      <c r="F11" s="1425"/>
      <c r="G11" s="1431"/>
      <c r="H11" s="1431"/>
      <c r="I11" s="934"/>
      <c r="J11" s="599"/>
      <c r="K11" s="985" t="s">
        <v>1009</v>
      </c>
      <c r="M11" s="973"/>
      <c r="N11" s="217"/>
      <c r="O11" s="963"/>
      <c r="P11" s="976"/>
    </row>
    <row r="12" spans="1:16" ht="18.399999999999999" thickBot="1">
      <c r="C12" s="595">
        <v>6</v>
      </c>
      <c r="D12" s="596">
        <v>3.9</v>
      </c>
      <c r="E12" s="596" t="s">
        <v>977</v>
      </c>
      <c r="F12" s="597" t="s">
        <v>1010</v>
      </c>
      <c r="G12" s="598">
        <v>11.47</v>
      </c>
      <c r="H12" s="598">
        <v>28.193395935450859</v>
      </c>
      <c r="I12" s="598">
        <v>21.177</v>
      </c>
      <c r="J12" s="1272">
        <f>G12-H12</f>
        <v>-16.72339593545086</v>
      </c>
      <c r="K12" s="984"/>
      <c r="M12" s="973"/>
      <c r="N12" s="217"/>
      <c r="O12" s="963" t="s">
        <v>957</v>
      </c>
      <c r="P12" s="976"/>
    </row>
    <row r="13" spans="1:16" ht="18">
      <c r="C13" s="1432">
        <v>7</v>
      </c>
      <c r="D13" s="1434">
        <v>3.17</v>
      </c>
      <c r="E13" s="1434" t="s">
        <v>966</v>
      </c>
      <c r="F13" s="1424" t="s">
        <v>1011</v>
      </c>
      <c r="G13" s="1430">
        <v>0</v>
      </c>
      <c r="H13" s="1430">
        <v>5.7119054624781702</v>
      </c>
      <c r="I13" s="606">
        <v>0</v>
      </c>
      <c r="J13" s="1273">
        <f>G13-H13</f>
        <v>-5.7119054624781702</v>
      </c>
      <c r="K13" s="984"/>
      <c r="M13" s="973"/>
      <c r="N13" s="963" t="s">
        <v>905</v>
      </c>
      <c r="O13" s="217"/>
      <c r="P13" s="975"/>
    </row>
    <row r="14" spans="1:16" ht="18.399999999999999" thickBot="1">
      <c r="C14" s="1433"/>
      <c r="D14" s="1435"/>
      <c r="E14" s="1435"/>
      <c r="F14" s="1425"/>
      <c r="G14" s="1431"/>
      <c r="H14" s="1431"/>
      <c r="I14" s="934"/>
      <c r="J14" s="599"/>
      <c r="K14" s="596" t="s">
        <v>1012</v>
      </c>
      <c r="M14" s="977"/>
      <c r="N14" s="974"/>
      <c r="O14" s="217"/>
      <c r="P14" s="976"/>
    </row>
    <row r="15" spans="1:16" ht="18.399999999999999" thickBot="1">
      <c r="C15" s="595">
        <v>8</v>
      </c>
      <c r="D15" s="596">
        <v>3.17</v>
      </c>
      <c r="E15" s="596" t="s">
        <v>966</v>
      </c>
      <c r="F15" s="597" t="s">
        <v>1013</v>
      </c>
      <c r="G15" s="598">
        <v>6.94</v>
      </c>
      <c r="H15" s="598">
        <v>4.3520277487810617</v>
      </c>
      <c r="I15" s="598">
        <v>1.36</v>
      </c>
      <c r="J15" s="608">
        <f>G15-H15</f>
        <v>2.5879722512189387</v>
      </c>
      <c r="K15" s="984"/>
      <c r="M15" s="977" t="s">
        <v>902</v>
      </c>
      <c r="N15" s="974"/>
      <c r="O15" s="217"/>
      <c r="P15" s="976"/>
    </row>
    <row r="16" spans="1:16" ht="19.899999999999999" customHeight="1" thickBot="1">
      <c r="C16" s="602">
        <v>9</v>
      </c>
      <c r="D16" s="603">
        <v>3.18</v>
      </c>
      <c r="E16" s="603" t="s">
        <v>982</v>
      </c>
      <c r="F16" s="604" t="s">
        <v>1014</v>
      </c>
      <c r="G16" s="605">
        <v>2.9</v>
      </c>
      <c r="H16" s="605">
        <v>1.7063065878751305</v>
      </c>
      <c r="I16" s="605">
        <v>0</v>
      </c>
      <c r="J16" s="609">
        <f>G16-H16</f>
        <v>1.1936934121248695</v>
      </c>
      <c r="K16" s="984"/>
      <c r="M16" s="973"/>
      <c r="N16" s="217"/>
      <c r="O16" s="963" t="s">
        <v>957</v>
      </c>
      <c r="P16" s="975"/>
    </row>
    <row r="17" spans="3:19" ht="18.399999999999999" thickBot="1">
      <c r="C17" s="595">
        <v>10</v>
      </c>
      <c r="D17" s="596">
        <v>3.18</v>
      </c>
      <c r="E17" s="596" t="s">
        <v>982</v>
      </c>
      <c r="F17" s="597" t="s">
        <v>1015</v>
      </c>
      <c r="G17" s="598">
        <v>2.33</v>
      </c>
      <c r="H17" s="605">
        <v>1.7063065878751305</v>
      </c>
      <c r="I17" s="598">
        <v>0</v>
      </c>
      <c r="J17" s="608">
        <f>G17-H17</f>
        <v>0.62369341212486962</v>
      </c>
      <c r="K17" s="984"/>
      <c r="M17" s="977"/>
      <c r="N17" s="217"/>
      <c r="O17" s="217"/>
      <c r="P17" s="975" t="s">
        <v>908</v>
      </c>
    </row>
    <row r="18" spans="3:19" ht="15.75" customHeight="1" thickBot="1">
      <c r="C18" s="602">
        <v>11</v>
      </c>
      <c r="D18" s="603">
        <v>3.18</v>
      </c>
      <c r="E18" s="603" t="s">
        <v>982</v>
      </c>
      <c r="F18" s="604" t="s">
        <v>1016</v>
      </c>
      <c r="G18" s="605">
        <v>8.3800000000000008</v>
      </c>
      <c r="H18" s="605">
        <v>7.6351382066116109</v>
      </c>
      <c r="I18" s="605">
        <v>9.4E-2</v>
      </c>
      <c r="J18" s="609">
        <f>G18-H18</f>
        <v>0.74486179338838987</v>
      </c>
      <c r="K18" s="984"/>
      <c r="M18" s="977" t="s">
        <v>902</v>
      </c>
      <c r="N18" s="217"/>
      <c r="O18" s="217"/>
      <c r="P18" s="976"/>
    </row>
    <row r="19" spans="3:19" ht="31.9" customHeight="1" thickBot="1">
      <c r="C19" s="595">
        <v>12</v>
      </c>
      <c r="D19" s="596">
        <v>3.18</v>
      </c>
      <c r="E19" s="596" t="s">
        <v>982</v>
      </c>
      <c r="F19" s="597" t="s">
        <v>1017</v>
      </c>
      <c r="G19" s="598">
        <v>1.82</v>
      </c>
      <c r="H19" s="598">
        <v>1.7063065878751305</v>
      </c>
      <c r="I19" s="598">
        <v>0</v>
      </c>
      <c r="J19" s="609">
        <f t="shared" ref="J19:J27" si="1">G19-H19</f>
        <v>0.11369341212486961</v>
      </c>
      <c r="K19" s="984"/>
      <c r="M19" s="977"/>
      <c r="N19" s="217"/>
      <c r="O19" s="217"/>
      <c r="P19" s="975" t="s">
        <v>908</v>
      </c>
    </row>
    <row r="20" spans="3:19" ht="36.4" thickBot="1">
      <c r="C20" s="602">
        <v>13</v>
      </c>
      <c r="D20" s="603">
        <v>3.18</v>
      </c>
      <c r="E20" s="603" t="s">
        <v>982</v>
      </c>
      <c r="F20" s="604" t="s">
        <v>1018</v>
      </c>
      <c r="G20" s="605">
        <v>2.21</v>
      </c>
      <c r="H20" s="605">
        <v>1.7063065878751305</v>
      </c>
      <c r="I20" s="605">
        <v>0</v>
      </c>
      <c r="J20" s="609">
        <f t="shared" si="1"/>
        <v>0.50369341212486951</v>
      </c>
      <c r="K20" s="984"/>
      <c r="M20" s="973"/>
      <c r="N20" s="217"/>
      <c r="O20" s="963" t="s">
        <v>957</v>
      </c>
      <c r="P20" s="975"/>
    </row>
    <row r="21" spans="3:19" ht="32.65" customHeight="1" thickBot="1">
      <c r="C21" s="595">
        <v>14</v>
      </c>
      <c r="D21" s="596">
        <v>3.18</v>
      </c>
      <c r="E21" s="596" t="s">
        <v>982</v>
      </c>
      <c r="F21" s="597" t="s">
        <v>1019</v>
      </c>
      <c r="G21" s="598">
        <v>2.56</v>
      </c>
      <c r="H21" s="598">
        <v>9.1780773336345938</v>
      </c>
      <c r="I21" s="598">
        <v>10.064</v>
      </c>
      <c r="J21" s="1271">
        <f t="shared" si="1"/>
        <v>-6.6180773336345933</v>
      </c>
      <c r="K21" s="984"/>
      <c r="M21" s="977" t="s">
        <v>902</v>
      </c>
      <c r="N21" s="217"/>
      <c r="O21" s="217"/>
      <c r="P21" s="976"/>
    </row>
    <row r="22" spans="3:19" ht="17.649999999999999" customHeight="1" thickBot="1">
      <c r="C22" s="602">
        <v>15</v>
      </c>
      <c r="D22" s="603">
        <v>3.18</v>
      </c>
      <c r="E22" s="603" t="s">
        <v>982</v>
      </c>
      <c r="F22" s="604" t="s">
        <v>1020</v>
      </c>
      <c r="G22" s="605">
        <v>6.7</v>
      </c>
      <c r="H22" s="605">
        <v>3.3171586456219102</v>
      </c>
      <c r="I22" s="605">
        <v>1.21</v>
      </c>
      <c r="J22" s="609">
        <f t="shared" si="1"/>
        <v>3.38284135437809</v>
      </c>
      <c r="K22" s="984"/>
      <c r="M22" s="973"/>
      <c r="N22" s="217"/>
      <c r="O22" s="963" t="s">
        <v>957</v>
      </c>
      <c r="P22" s="976"/>
      <c r="Q22" s="1451"/>
      <c r="S22" s="338"/>
    </row>
    <row r="23" spans="3:19" ht="18.399999999999999" thickBot="1">
      <c r="C23" s="595">
        <v>16</v>
      </c>
      <c r="D23" s="596">
        <v>3.18</v>
      </c>
      <c r="E23" s="596" t="s">
        <v>982</v>
      </c>
      <c r="F23" s="597" t="s">
        <v>1021</v>
      </c>
      <c r="G23" s="598">
        <v>6.7</v>
      </c>
      <c r="H23" s="605">
        <v>3.3171586456219102</v>
      </c>
      <c r="I23" s="605">
        <v>1.21</v>
      </c>
      <c r="J23" s="609">
        <f t="shared" si="1"/>
        <v>3.38284135437809</v>
      </c>
      <c r="K23" s="984"/>
      <c r="M23" s="973"/>
      <c r="N23" s="217"/>
      <c r="O23" s="963" t="s">
        <v>957</v>
      </c>
      <c r="P23" s="976"/>
      <c r="Q23" s="1451"/>
      <c r="S23" s="338"/>
    </row>
    <row r="24" spans="3:19" ht="18.399999999999999" thickBot="1">
      <c r="C24" s="602">
        <v>17</v>
      </c>
      <c r="D24" s="603">
        <v>3.18</v>
      </c>
      <c r="E24" s="603" t="s">
        <v>982</v>
      </c>
      <c r="F24" s="604" t="s">
        <v>1022</v>
      </c>
      <c r="G24" s="605">
        <v>6.7</v>
      </c>
      <c r="H24" s="605">
        <v>3.3171586456219102</v>
      </c>
      <c r="I24" s="605">
        <v>1.21</v>
      </c>
      <c r="J24" s="609">
        <f t="shared" si="1"/>
        <v>3.38284135437809</v>
      </c>
      <c r="K24" s="984"/>
      <c r="M24" s="977"/>
      <c r="N24" s="217"/>
      <c r="O24" s="963" t="s">
        <v>957</v>
      </c>
      <c r="P24" s="976"/>
      <c r="Q24" s="1451"/>
      <c r="S24" s="338"/>
    </row>
    <row r="25" spans="3:19" ht="18.399999999999999" thickBot="1">
      <c r="C25" s="595">
        <v>18</v>
      </c>
      <c r="D25" s="596">
        <v>3.18</v>
      </c>
      <c r="E25" s="596" t="s">
        <v>982</v>
      </c>
      <c r="F25" s="597" t="s">
        <v>1023</v>
      </c>
      <c r="G25" s="598">
        <v>0</v>
      </c>
      <c r="H25" s="605">
        <v>3.3171586456219102</v>
      </c>
      <c r="I25" s="605">
        <v>0</v>
      </c>
      <c r="J25" s="1271">
        <f t="shared" si="1"/>
        <v>-3.3171586456219102</v>
      </c>
      <c r="K25" s="984"/>
      <c r="M25" s="977"/>
      <c r="N25" s="963" t="s">
        <v>905</v>
      </c>
      <c r="O25" s="217"/>
      <c r="P25" s="976"/>
      <c r="Q25" s="1451"/>
    </row>
    <row r="26" spans="3:19" ht="18" customHeight="1" thickBot="1">
      <c r="C26" s="602">
        <v>19</v>
      </c>
      <c r="D26" s="603">
        <v>3.18</v>
      </c>
      <c r="E26" s="603" t="s">
        <v>982</v>
      </c>
      <c r="F26" s="604" t="s">
        <v>1024</v>
      </c>
      <c r="G26" s="605">
        <v>4.38</v>
      </c>
      <c r="H26" s="605">
        <v>3.3171586456219102</v>
      </c>
      <c r="I26" s="605">
        <v>1.27</v>
      </c>
      <c r="J26" s="609">
        <f t="shared" si="1"/>
        <v>1.0628413543780897</v>
      </c>
      <c r="K26" s="984"/>
      <c r="M26" s="977"/>
      <c r="N26" s="217"/>
      <c r="O26" s="963" t="s">
        <v>957</v>
      </c>
      <c r="P26" s="976"/>
      <c r="Q26" s="1451"/>
    </row>
    <row r="27" spans="3:19" ht="18.399999999999999" thickBot="1">
      <c r="C27" s="595">
        <v>20</v>
      </c>
      <c r="D27" s="596">
        <v>3.18</v>
      </c>
      <c r="E27" s="596" t="s">
        <v>982</v>
      </c>
      <c r="F27" s="597" t="s">
        <v>1025</v>
      </c>
      <c r="G27" s="598">
        <v>7.21</v>
      </c>
      <c r="H27" s="606">
        <v>3.3171586456219102</v>
      </c>
      <c r="I27" s="606">
        <v>1.3149999999999999</v>
      </c>
      <c r="J27" s="607">
        <f t="shared" si="1"/>
        <v>3.8928413543780898</v>
      </c>
      <c r="K27" s="984"/>
      <c r="M27" s="977" t="s">
        <v>902</v>
      </c>
      <c r="N27" s="217"/>
      <c r="O27" s="963"/>
      <c r="P27" s="976"/>
      <c r="Q27" s="1451"/>
    </row>
    <row r="28" spans="3:19" ht="49.5" customHeight="1">
      <c r="C28" s="1426">
        <v>21</v>
      </c>
      <c r="D28" s="1428">
        <v>3.18</v>
      </c>
      <c r="E28" s="1428" t="s">
        <v>982</v>
      </c>
      <c r="F28" s="611"/>
      <c r="G28" s="809">
        <v>2.66</v>
      </c>
      <c r="H28" s="809">
        <v>6.748417786331169</v>
      </c>
      <c r="I28" s="809">
        <v>0.107</v>
      </c>
      <c r="J28" s="1274">
        <f>G28-H28</f>
        <v>-4.0884177863311688</v>
      </c>
      <c r="K28" s="984"/>
      <c r="M28" s="977" t="s">
        <v>902</v>
      </c>
      <c r="N28" s="217"/>
      <c r="O28" s="963"/>
      <c r="P28" s="976"/>
      <c r="S28" s="338"/>
    </row>
    <row r="29" spans="3:19" ht="36.4" thickBot="1">
      <c r="C29" s="1427"/>
      <c r="D29" s="1429"/>
      <c r="E29" s="1429"/>
      <c r="F29" s="614" t="s">
        <v>1026</v>
      </c>
      <c r="G29" s="615"/>
      <c r="H29" s="615"/>
      <c r="I29" s="615"/>
      <c r="J29" s="616"/>
      <c r="K29" s="984"/>
      <c r="M29" s="977" t="s">
        <v>1027</v>
      </c>
      <c r="N29" s="217"/>
      <c r="O29" s="963"/>
      <c r="P29" s="976"/>
    </row>
    <row r="30" spans="3:19" ht="18.399999999999999" thickBot="1">
      <c r="C30" s="612">
        <v>22</v>
      </c>
      <c r="D30" s="613">
        <v>3.18</v>
      </c>
      <c r="E30" s="613" t="s">
        <v>982</v>
      </c>
      <c r="F30" s="614" t="s">
        <v>1028</v>
      </c>
      <c r="G30" s="615">
        <v>13.08</v>
      </c>
      <c r="H30" s="615">
        <v>9.3845720107062061</v>
      </c>
      <c r="I30" s="615">
        <v>0</v>
      </c>
      <c r="J30" s="616">
        <f>G30-H30</f>
        <v>3.695427989293794</v>
      </c>
      <c r="K30" s="984"/>
      <c r="M30" s="977" t="s">
        <v>902</v>
      </c>
      <c r="N30" s="217"/>
      <c r="O30" s="963"/>
      <c r="P30" s="976"/>
    </row>
    <row r="31" spans="3:19" ht="18.399999999999999" thickBot="1">
      <c r="C31" s="589">
        <v>23</v>
      </c>
      <c r="D31" s="590">
        <v>3.18</v>
      </c>
      <c r="E31" s="590" t="s">
        <v>982</v>
      </c>
      <c r="F31" s="591" t="s">
        <v>1029</v>
      </c>
      <c r="G31" s="592">
        <v>0</v>
      </c>
      <c r="H31" s="592">
        <v>3.9108706800138835</v>
      </c>
      <c r="I31" s="592">
        <v>0</v>
      </c>
      <c r="J31" s="1275">
        <f>G31-H31</f>
        <v>-3.9108706800138835</v>
      </c>
      <c r="K31" s="984"/>
      <c r="M31" s="977" t="s">
        <v>902</v>
      </c>
      <c r="N31" s="217"/>
      <c r="O31" s="963"/>
      <c r="P31" s="976"/>
    </row>
    <row r="32" spans="3:19" ht="36.4" thickBot="1">
      <c r="C32" s="589">
        <v>24</v>
      </c>
      <c r="D32" s="590">
        <v>3.18</v>
      </c>
      <c r="E32" s="590" t="s">
        <v>982</v>
      </c>
      <c r="F32" s="591" t="s">
        <v>1030</v>
      </c>
      <c r="G32" s="592">
        <v>10.41</v>
      </c>
      <c r="H32" s="592">
        <v>6.500204887616853</v>
      </c>
      <c r="I32" s="592">
        <v>0.99</v>
      </c>
      <c r="J32" s="593">
        <f>G32-H32</f>
        <v>3.9097951123831471</v>
      </c>
      <c r="K32" s="984"/>
      <c r="M32" s="973"/>
      <c r="N32" s="217"/>
      <c r="O32" s="963" t="s">
        <v>1031</v>
      </c>
      <c r="P32" s="976"/>
    </row>
    <row r="33" spans="3:16" ht="18.399999999999999" thickBot="1">
      <c r="C33" s="612">
        <v>25</v>
      </c>
      <c r="D33" s="613">
        <v>3.18</v>
      </c>
      <c r="E33" s="613" t="s">
        <v>982</v>
      </c>
      <c r="F33" s="614" t="s">
        <v>1032</v>
      </c>
      <c r="G33" s="615">
        <v>2.86</v>
      </c>
      <c r="H33" s="615">
        <v>0.57208850252553445</v>
      </c>
      <c r="I33" s="615">
        <v>0</v>
      </c>
      <c r="J33" s="616">
        <f>G33-H33</f>
        <v>2.2879114974744654</v>
      </c>
      <c r="K33" s="984"/>
      <c r="M33" s="983"/>
      <c r="N33" s="979"/>
      <c r="O33" s="980" t="s">
        <v>957</v>
      </c>
      <c r="P33" s="981"/>
    </row>
    <row r="34" spans="3:16">
      <c r="H34" s="620"/>
      <c r="I34" s="620"/>
      <c r="J34" s="621"/>
      <c r="K34" s="621"/>
    </row>
    <row r="35" spans="3:16" ht="18">
      <c r="C35" s="2" t="s">
        <v>1033</v>
      </c>
      <c r="J35" s="623"/>
      <c r="K35" s="623"/>
    </row>
    <row r="36" spans="3:16">
      <c r="C36" s="2" t="s">
        <v>1034</v>
      </c>
    </row>
    <row r="37" spans="3:16">
      <c r="C37" s="2" t="s">
        <v>1035</v>
      </c>
    </row>
    <row r="38" spans="3:16" ht="15.75" customHeight="1"/>
    <row r="55" spans="1:1" ht="12.4" customHeight="1">
      <c r="A55" s="596"/>
    </row>
    <row r="56" spans="1:1" ht="12.4" customHeight="1">
      <c r="A56" s="596"/>
    </row>
    <row r="57" spans="1:1" ht="34.9" customHeight="1">
      <c r="A57" s="596"/>
    </row>
    <row r="58" spans="1:1" ht="12.4" customHeight="1">
      <c r="A58" s="596"/>
    </row>
  </sheetData>
  <mergeCells count="16">
    <mergeCell ref="Q22:Q27"/>
    <mergeCell ref="F10:F11"/>
    <mergeCell ref="C28:C29"/>
    <mergeCell ref="D28:D29"/>
    <mergeCell ref="E28:E29"/>
    <mergeCell ref="G10:G11"/>
    <mergeCell ref="H10:H11"/>
    <mergeCell ref="C13:C14"/>
    <mergeCell ref="D13:D14"/>
    <mergeCell ref="E13:E14"/>
    <mergeCell ref="F13:F14"/>
    <mergeCell ref="G13:G14"/>
    <mergeCell ref="H13:H14"/>
    <mergeCell ref="C10:C11"/>
    <mergeCell ref="D10:D11"/>
    <mergeCell ref="E10:E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FA969-E406-4E49-8562-BD75A2D169EA}">
  <dimension ref="A1:AE153"/>
  <sheetViews>
    <sheetView zoomScale="50" zoomScaleNormal="50" workbookViewId="0">
      <selection activeCell="A3" sqref="A3"/>
    </sheetView>
  </sheetViews>
  <sheetFormatPr defaultColWidth="0" defaultRowHeight="15.4" zeroHeight="1"/>
  <cols>
    <col min="1" max="1" width="17.125" style="2" customWidth="1"/>
    <col min="2" max="2" width="32" style="2" customWidth="1"/>
    <col min="3" max="3" width="39.5" style="2" customWidth="1"/>
    <col min="4" max="4" width="36.875" style="2" customWidth="1"/>
    <col min="5" max="5" width="34" style="2" customWidth="1"/>
    <col min="6" max="6" width="37.5" style="2" customWidth="1"/>
    <col min="7" max="7" width="19.75" style="2" customWidth="1"/>
    <col min="8" max="8" width="20.125" style="2" customWidth="1"/>
    <col min="9" max="9" width="22.5" style="2" customWidth="1"/>
    <col min="10" max="15" width="15.125" style="2" customWidth="1"/>
    <col min="16" max="16" width="14.5" style="2" customWidth="1"/>
    <col min="17" max="31" width="0" style="2" hidden="1" customWidth="1"/>
    <col min="32" max="16384" width="8.75" style="2" hidden="1"/>
  </cols>
  <sheetData>
    <row r="1" spans="1:15" s="10" customFormat="1" ht="26.65">
      <c r="A1" s="1325" t="e" cm="1">
        <f t="array" aca="1" ref="A1" ca="1">RIGHT(CELL("filename",A1),LEN(CELL("filename",A1))-FIND("]",CELL("filename",A1)))</f>
        <v>#VALUE!</v>
      </c>
      <c r="B1" s="1325"/>
    </row>
    <row r="2" spans="1:15">
      <c r="A2" s="11" t="s">
        <v>13</v>
      </c>
      <c r="B2" s="9"/>
    </row>
    <row r="3" spans="1:15">
      <c r="A3" s="9"/>
      <c r="C3"/>
      <c r="D3"/>
    </row>
    <row r="4" spans="1:15" ht="15.75" thickBot="1">
      <c r="B4" s="19" t="s">
        <v>14</v>
      </c>
      <c r="C4"/>
      <c r="D4"/>
      <c r="H4" s="19" t="s">
        <v>15</v>
      </c>
      <c r="I4"/>
      <c r="J4"/>
      <c r="K4"/>
      <c r="L4"/>
    </row>
    <row r="5" spans="1:15" ht="15.75" thickBot="1">
      <c r="B5" s="152" t="s">
        <v>16</v>
      </c>
      <c r="C5" s="153" t="s">
        <v>17</v>
      </c>
      <c r="D5" s="153" t="s">
        <v>18</v>
      </c>
      <c r="E5" s="153" t="s">
        <v>19</v>
      </c>
      <c r="F5" s="153" t="s">
        <v>20</v>
      </c>
    </row>
    <row r="6" spans="1:15" ht="17.25" customHeight="1" thickBot="1">
      <c r="B6" s="76" t="s">
        <v>21</v>
      </c>
      <c r="C6" s="77" t="s">
        <v>22</v>
      </c>
      <c r="D6" s="78"/>
      <c r="E6" s="78"/>
      <c r="F6" s="78"/>
      <c r="H6" s="20" t="s">
        <v>23</v>
      </c>
      <c r="I6" s="21" t="s">
        <v>20</v>
      </c>
      <c r="J6" s="21" t="s">
        <v>19</v>
      </c>
      <c r="K6" s="21" t="s">
        <v>24</v>
      </c>
      <c r="L6" s="21" t="s">
        <v>25</v>
      </c>
    </row>
    <row r="7" spans="1:15" ht="42" customHeight="1" thickBot="1">
      <c r="B7" s="119" t="s">
        <v>26</v>
      </c>
      <c r="C7" s="79" t="s">
        <v>27</v>
      </c>
      <c r="D7" s="115"/>
      <c r="E7" s="115"/>
      <c r="F7" s="117"/>
      <c r="H7" s="22" t="s">
        <v>28</v>
      </c>
      <c r="I7" s="1045">
        <v>1.3650368160000002</v>
      </c>
      <c r="J7" s="533">
        <v>4.1194311995200001</v>
      </c>
      <c r="K7" s="533">
        <v>3.0097237250000002</v>
      </c>
      <c r="L7" s="535">
        <f>SUM(I7:K7)</f>
        <v>8.4941917405199998</v>
      </c>
      <c r="M7"/>
    </row>
    <row r="8" spans="1:15" ht="17.25" customHeight="1" thickBot="1">
      <c r="B8" s="76"/>
      <c r="C8" s="77" t="s">
        <v>29</v>
      </c>
      <c r="D8" s="116"/>
      <c r="E8" s="116"/>
      <c r="F8" s="117"/>
      <c r="H8" s="22" t="s">
        <v>30</v>
      </c>
      <c r="I8" s="1045">
        <v>2.8879118905615875</v>
      </c>
      <c r="J8" s="533">
        <v>5.2640253848234195</v>
      </c>
      <c r="K8" s="533">
        <f>1.31495824</f>
        <v>1.3149582399999999</v>
      </c>
      <c r="L8" s="535">
        <f t="shared" ref="L8:L13" si="0">SUM(I8:K8)</f>
        <v>9.4668955153850067</v>
      </c>
      <c r="M8"/>
    </row>
    <row r="9" spans="1:15" ht="29.25" customHeight="1">
      <c r="B9" s="119" t="s">
        <v>31</v>
      </c>
      <c r="C9" s="79" t="s">
        <v>32</v>
      </c>
      <c r="D9" s="115"/>
      <c r="E9" s="115"/>
      <c r="F9" s="117"/>
      <c r="H9" s="22" t="s">
        <v>33</v>
      </c>
      <c r="I9" s="707">
        <f>-0.55</f>
        <v>-0.55000000000000004</v>
      </c>
      <c r="J9" s="533">
        <f>-0.0284003591420077</f>
        <v>-2.8400359142007701E-2</v>
      </c>
      <c r="K9" s="533">
        <v>0</v>
      </c>
      <c r="L9" s="535">
        <f>SUM(I9:K9)</f>
        <v>-0.57840035914200771</v>
      </c>
      <c r="M9"/>
    </row>
    <row r="10" spans="1:15" ht="31.5" customHeight="1" thickBot="1">
      <c r="B10" s="76"/>
      <c r="C10" s="77" t="s">
        <v>34</v>
      </c>
      <c r="D10" s="116"/>
      <c r="E10" s="116"/>
      <c r="F10" s="118"/>
      <c r="H10" s="22" t="s">
        <v>35</v>
      </c>
      <c r="I10" s="1045">
        <v>-13.390416520964031</v>
      </c>
      <c r="J10" s="533">
        <v>3.2765573244701085</v>
      </c>
      <c r="K10" s="533">
        <v>5.9616362250000003</v>
      </c>
      <c r="L10" s="535">
        <f t="shared" si="0"/>
        <v>-4.1522229714939227</v>
      </c>
      <c r="M10"/>
    </row>
    <row r="11" spans="1:15" ht="31.5" customHeight="1" thickBot="1">
      <c r="B11" s="76" t="s">
        <v>36</v>
      </c>
      <c r="C11" s="77" t="s">
        <v>37</v>
      </c>
      <c r="D11" s="78"/>
      <c r="E11" s="78"/>
      <c r="F11" s="78"/>
      <c r="H11" s="22" t="s">
        <v>38</v>
      </c>
      <c r="I11" s="1045">
        <v>20.033402192650001</v>
      </c>
      <c r="J11" s="533">
        <v>11.240838999999999</v>
      </c>
      <c r="K11" s="533">
        <v>6.4015131930000004</v>
      </c>
      <c r="L11" s="535">
        <f t="shared" si="0"/>
        <v>37.675754385650002</v>
      </c>
      <c r="M11"/>
      <c r="O11" s="24"/>
    </row>
    <row r="12" spans="1:15" ht="31.5" customHeight="1" thickBot="1">
      <c r="B12" s="76" t="s">
        <v>39</v>
      </c>
      <c r="C12" s="77" t="s">
        <v>40</v>
      </c>
      <c r="D12" s="78"/>
      <c r="E12" s="80"/>
      <c r="F12" s="80"/>
      <c r="H12" s="22" t="s">
        <v>41</v>
      </c>
      <c r="I12" s="1045">
        <v>3.6131318850000005</v>
      </c>
      <c r="J12" s="534" t="s">
        <v>42</v>
      </c>
      <c r="K12" s="23" t="s">
        <v>43</v>
      </c>
      <c r="L12" s="535">
        <f t="shared" si="0"/>
        <v>3.6131318850000005</v>
      </c>
      <c r="O12" s="24"/>
    </row>
    <row r="13" spans="1:15" ht="55.15" customHeight="1" thickBot="1">
      <c r="B13" s="154" t="s">
        <v>44</v>
      </c>
      <c r="C13" s="79" t="s">
        <v>45</v>
      </c>
      <c r="D13" s="160"/>
      <c r="E13" s="78"/>
      <c r="F13" s="78"/>
      <c r="H13" s="25" t="s">
        <v>25</v>
      </c>
      <c r="I13" s="536">
        <f>SUM(I7:I12)</f>
        <v>13.959066263247561</v>
      </c>
      <c r="J13" s="536">
        <f>SUM(J7:J12)</f>
        <v>23.872452549671522</v>
      </c>
      <c r="K13" s="536">
        <f>SUM(K7:K12)</f>
        <v>16.687831382999999</v>
      </c>
      <c r="L13" s="535">
        <f t="shared" si="0"/>
        <v>54.519350195919088</v>
      </c>
      <c r="O13" s="24"/>
    </row>
    <row r="14" spans="1:15" ht="48.75" customHeight="1" thickBot="1">
      <c r="B14" s="75" t="s">
        <v>46</v>
      </c>
      <c r="C14" s="75" t="s">
        <v>47</v>
      </c>
      <c r="D14" s="161"/>
      <c r="E14" s="81"/>
      <c r="F14" s="78"/>
      <c r="G14" s="16"/>
      <c r="H14" s="708"/>
      <c r="O14" s="17"/>
    </row>
    <row r="15" spans="1:15" ht="21" customHeight="1">
      <c r="B15" s="162" t="s">
        <v>48</v>
      </c>
      <c r="C15" s="155"/>
      <c r="D15" s="156"/>
      <c r="E15" s="110"/>
      <c r="G15" s="16"/>
      <c r="H15" s="16"/>
      <c r="I15" s="51"/>
      <c r="O15" s="17"/>
    </row>
    <row r="16" spans="1:15" ht="18.75" customHeight="1">
      <c r="B16" s="163" t="s">
        <v>49</v>
      </c>
      <c r="C16" s="157"/>
      <c r="D16" s="157"/>
      <c r="E16"/>
      <c r="G16" s="16"/>
      <c r="H16" s="16"/>
      <c r="I16" s="17"/>
      <c r="J16" s="17"/>
      <c r="K16" s="17"/>
      <c r="L16" s="17"/>
      <c r="M16" s="17"/>
      <c r="N16" s="17"/>
      <c r="O16" s="17"/>
    </row>
    <row r="17" spans="2:15" ht="26.25" customHeight="1">
      <c r="B17" s="164" t="s">
        <v>50</v>
      </c>
      <c r="C17" s="158"/>
      <c r="D17" s="159"/>
      <c r="E17"/>
      <c r="G17" s="17"/>
      <c r="H17" s="17"/>
      <c r="I17" s="17"/>
      <c r="J17" s="18"/>
      <c r="K17" s="18"/>
      <c r="L17" s="18"/>
      <c r="M17" s="18"/>
      <c r="N17" s="18"/>
      <c r="O17" s="18"/>
    </row>
    <row r="18" spans="2:15" ht="18.75" customHeight="1">
      <c r="D18"/>
      <c r="E18"/>
      <c r="G18" s="17"/>
      <c r="H18" s="17"/>
      <c r="I18" s="17"/>
      <c r="J18" s="18"/>
      <c r="K18" s="18"/>
      <c r="L18" s="18"/>
      <c r="M18" s="18"/>
      <c r="N18" s="18"/>
      <c r="O18" s="18"/>
    </row>
    <row r="19" spans="2:15" ht="13.5" customHeight="1">
      <c r="C19"/>
      <c r="D19"/>
      <c r="E19"/>
    </row>
    <row r="20" spans="2:15" ht="13.5" customHeight="1"/>
    <row r="21" spans="2:15">
      <c r="F21"/>
    </row>
    <row r="22" spans="2:15">
      <c r="B22" s="19" t="s">
        <v>51</v>
      </c>
      <c r="C22"/>
      <c r="D22"/>
      <c r="E22"/>
      <c r="F22"/>
      <c r="G22"/>
      <c r="H22"/>
    </row>
    <row r="23" spans="2:15" ht="24">
      <c r="B23" s="69" t="s">
        <v>52</v>
      </c>
      <c r="C23" s="55" t="s">
        <v>53</v>
      </c>
      <c r="D23" s="55" t="s">
        <v>54</v>
      </c>
      <c r="E23" s="72" t="s">
        <v>55</v>
      </c>
      <c r="F23" s="55" t="s">
        <v>56</v>
      </c>
      <c r="G23" s="55" t="s">
        <v>57</v>
      </c>
      <c r="H23" s="70" t="s">
        <v>58</v>
      </c>
    </row>
    <row r="24" spans="2:15">
      <c r="B24" s="69"/>
      <c r="C24" s="55"/>
      <c r="D24" s="55"/>
      <c r="E24" s="31"/>
      <c r="F24" s="55"/>
      <c r="G24" s="55"/>
      <c r="H24" s="70"/>
    </row>
    <row r="25" spans="2:15" ht="15.75" thickBot="1">
      <c r="B25" s="26"/>
      <c r="C25" s="56"/>
      <c r="D25" s="56"/>
      <c r="E25" s="32" t="s">
        <v>59</v>
      </c>
      <c r="F25" s="56"/>
      <c r="G25" s="56"/>
      <c r="H25" s="71"/>
    </row>
    <row r="26" spans="2:15" ht="15.75" thickBot="1">
      <c r="B26" s="542" t="s">
        <v>60</v>
      </c>
      <c r="C26" s="37" t="s">
        <v>61</v>
      </c>
      <c r="D26" s="37">
        <v>13.49</v>
      </c>
      <c r="E26" s="37" t="s">
        <v>62</v>
      </c>
      <c r="F26" s="37">
        <v>4.5999999999999996</v>
      </c>
      <c r="G26" s="37">
        <v>0.2</v>
      </c>
      <c r="H26" s="543">
        <v>0</v>
      </c>
    </row>
    <row r="27" spans="2:15" ht="15.75" thickBot="1">
      <c r="B27" s="542" t="s">
        <v>63</v>
      </c>
      <c r="C27" s="37" t="s">
        <v>64</v>
      </c>
      <c r="D27" s="37">
        <v>15.43</v>
      </c>
      <c r="E27" s="37" t="s">
        <v>62</v>
      </c>
      <c r="F27" s="37">
        <v>2.2999999999999998</v>
      </c>
      <c r="G27" s="544">
        <v>0.87333333333333296</v>
      </c>
      <c r="H27" s="543">
        <v>0</v>
      </c>
    </row>
    <row r="28" spans="2:15" ht="15.75" thickBot="1">
      <c r="B28" s="73" t="s">
        <v>65</v>
      </c>
      <c r="C28" s="540">
        <f>51-26</f>
        <v>25</v>
      </c>
      <c r="D28" s="539">
        <f>D27-D26</f>
        <v>1.9399999999999995</v>
      </c>
      <c r="E28" s="72" t="s">
        <v>62</v>
      </c>
      <c r="F28" s="1261">
        <f>F27-F26</f>
        <v>-2.2999999999999998</v>
      </c>
      <c r="G28" s="538">
        <f>G27-G26</f>
        <v>0.6733333333333329</v>
      </c>
      <c r="H28" s="74">
        <v>0</v>
      </c>
    </row>
    <row r="29" spans="2:15">
      <c r="B29" s="1047" t="s">
        <v>66</v>
      </c>
      <c r="C29" s="1048"/>
      <c r="D29" s="1048"/>
      <c r="E29" s="1048"/>
      <c r="F29" s="1048"/>
      <c r="G29" s="841"/>
      <c r="H29" s="821"/>
    </row>
    <row r="30" spans="2:15">
      <c r="B30" s="1049" t="s">
        <v>67</v>
      </c>
      <c r="C30" s="1046"/>
      <c r="D30" s="1046"/>
      <c r="E30" s="1046"/>
      <c r="F30" s="1046"/>
      <c r="G30" s="1046"/>
      <c r="H30" s="1050"/>
    </row>
    <row r="31" spans="2:15" ht="15.75" thickBot="1">
      <c r="B31" s="1051" t="s">
        <v>68</v>
      </c>
      <c r="C31" s="1052"/>
      <c r="D31" s="1052"/>
      <c r="E31" s="1052"/>
      <c r="F31" s="1052"/>
      <c r="G31" s="1052"/>
      <c r="H31" s="541"/>
    </row>
    <row r="32" spans="2:15">
      <c r="J32" s="2" t="s">
        <v>69</v>
      </c>
      <c r="K32" s="2" t="s">
        <v>70</v>
      </c>
      <c r="L32" s="2" t="s">
        <v>71</v>
      </c>
      <c r="M32" s="2" t="s">
        <v>72</v>
      </c>
      <c r="N32" s="2" t="s">
        <v>73</v>
      </c>
    </row>
    <row r="33" spans="2:14">
      <c r="I33" s="2" t="s">
        <v>74</v>
      </c>
      <c r="J33" s="82">
        <v>5261.8</v>
      </c>
      <c r="K33" s="82">
        <v>149.9</v>
      </c>
      <c r="L33" s="82">
        <v>2999.29</v>
      </c>
      <c r="M33" s="82">
        <v>2531.29</v>
      </c>
      <c r="N33" s="82">
        <v>4483.99</v>
      </c>
    </row>
    <row r="34" spans="2:14">
      <c r="I34" s="2" t="s">
        <v>75</v>
      </c>
      <c r="J34" s="82">
        <v>5261.8</v>
      </c>
      <c r="K34" s="82">
        <v>299.7</v>
      </c>
      <c r="L34" s="82">
        <v>2276.8000000000002</v>
      </c>
      <c r="M34" s="82">
        <v>2498.8000000000002</v>
      </c>
      <c r="N34" s="82">
        <v>3149.9</v>
      </c>
    </row>
    <row r="35" spans="2:14"/>
    <row r="36" spans="2:14"/>
    <row r="37" spans="2:14" ht="15.75" thickBot="1">
      <c r="B37" s="19" t="s">
        <v>76</v>
      </c>
      <c r="C37"/>
      <c r="D37"/>
      <c r="E37"/>
      <c r="F37"/>
      <c r="G37"/>
      <c r="H37"/>
      <c r="J37" s="39" t="s">
        <v>77</v>
      </c>
    </row>
    <row r="38" spans="2:14">
      <c r="B38" s="1322"/>
      <c r="C38" s="1319" t="s">
        <v>53</v>
      </c>
      <c r="D38" s="1319" t="s">
        <v>78</v>
      </c>
      <c r="E38" s="35" t="s">
        <v>55</v>
      </c>
      <c r="F38" s="112" t="s">
        <v>56</v>
      </c>
      <c r="G38" s="112" t="s">
        <v>57</v>
      </c>
      <c r="H38" s="112" t="s">
        <v>58</v>
      </c>
      <c r="J38" s="67" t="s">
        <v>79</v>
      </c>
    </row>
    <row r="39" spans="2:14">
      <c r="B39" s="1323"/>
      <c r="C39" s="1320"/>
      <c r="D39" s="1320"/>
      <c r="E39" s="31"/>
      <c r="F39" s="113"/>
      <c r="G39" s="113"/>
      <c r="H39" s="113"/>
    </row>
    <row r="40" spans="2:14" ht="15.75" thickBot="1">
      <c r="B40" s="1324"/>
      <c r="C40" s="1321"/>
      <c r="D40" s="1321"/>
      <c r="E40" s="36" t="s">
        <v>59</v>
      </c>
      <c r="F40" s="114"/>
      <c r="G40" s="114"/>
      <c r="H40" s="114"/>
    </row>
    <row r="41" spans="2:14" ht="15.75" thickBot="1">
      <c r="B41" s="33" t="s">
        <v>60</v>
      </c>
      <c r="C41" s="37">
        <v>10</v>
      </c>
      <c r="D41" s="37">
        <v>2.68</v>
      </c>
      <c r="E41" s="37" t="s">
        <v>62</v>
      </c>
      <c r="F41" s="37">
        <v>0</v>
      </c>
      <c r="G41" s="37">
        <v>3.22</v>
      </c>
      <c r="H41" s="37">
        <v>0</v>
      </c>
    </row>
    <row r="42" spans="2:14" ht="15.75" thickBot="1">
      <c r="B42" s="33" t="s">
        <v>63</v>
      </c>
      <c r="C42" s="37">
        <v>14</v>
      </c>
      <c r="D42" s="548">
        <v>3.8359999999999999</v>
      </c>
      <c r="E42" s="37" t="s">
        <v>62</v>
      </c>
      <c r="F42" s="37">
        <v>0</v>
      </c>
      <c r="G42" s="548">
        <v>2.9550000000000001</v>
      </c>
      <c r="H42" s="548">
        <v>2.722</v>
      </c>
    </row>
    <row r="43" spans="2:14" ht="15.75" thickBot="1">
      <c r="B43" s="547" t="s">
        <v>65</v>
      </c>
      <c r="C43" s="549">
        <f>C42-C41</f>
        <v>4</v>
      </c>
      <c r="D43" s="550">
        <f>D42-D41</f>
        <v>1.1559999999999997</v>
      </c>
      <c r="E43" s="549" t="s">
        <v>62</v>
      </c>
      <c r="F43" s="549">
        <f>F42-F41</f>
        <v>0</v>
      </c>
      <c r="G43" s="1262">
        <f>G42-G41</f>
        <v>-0.26500000000000012</v>
      </c>
      <c r="H43" s="550">
        <f>H42-H41</f>
        <v>2.722</v>
      </c>
    </row>
    <row r="44" spans="2:14" ht="15.75" thickBot="1">
      <c r="B44" s="537" t="s">
        <v>80</v>
      </c>
    </row>
    <row r="45" spans="2:14"/>
    <row r="46" spans="2:14"/>
    <row r="47" spans="2:14"/>
    <row r="48" spans="2:14"/>
    <row r="49" spans="2:14"/>
    <row r="50" spans="2:14"/>
    <row r="51" spans="2:14"/>
    <row r="52" spans="2:14">
      <c r="J52" s="2" t="s">
        <v>69</v>
      </c>
      <c r="K52" s="2" t="s">
        <v>70</v>
      </c>
      <c r="L52" s="2" t="s">
        <v>71</v>
      </c>
      <c r="M52" s="2" t="s">
        <v>72</v>
      </c>
      <c r="N52" s="2" t="s">
        <v>73</v>
      </c>
    </row>
    <row r="53" spans="2:14">
      <c r="D53"/>
      <c r="I53" s="2" t="s">
        <v>74</v>
      </c>
      <c r="J53" s="2">
        <v>1020</v>
      </c>
      <c r="K53" s="2">
        <v>292</v>
      </c>
      <c r="L53" s="2">
        <v>500</v>
      </c>
      <c r="M53" s="2">
        <v>1064</v>
      </c>
      <c r="N53" s="82">
        <v>960</v>
      </c>
    </row>
    <row r="54" spans="2:14">
      <c r="I54" s="2" t="s">
        <v>81</v>
      </c>
      <c r="J54" s="2">
        <v>1020</v>
      </c>
      <c r="K54" s="2">
        <v>700</v>
      </c>
      <c r="L54" s="2">
        <v>480</v>
      </c>
      <c r="M54" s="2">
        <v>480</v>
      </c>
      <c r="N54" s="2">
        <v>0</v>
      </c>
    </row>
    <row r="55" spans="2:14">
      <c r="D55"/>
    </row>
    <row r="56" spans="2:14"/>
    <row r="57" spans="2:14">
      <c r="J57" s="39" t="s">
        <v>82</v>
      </c>
    </row>
    <row r="58" spans="2:14">
      <c r="J58" s="66" t="s">
        <v>79</v>
      </c>
    </row>
    <row r="59" spans="2:14">
      <c r="C59" s="256"/>
      <c r="D59" s="256"/>
      <c r="E59" s="256"/>
      <c r="F59" s="256"/>
      <c r="G59" s="256"/>
      <c r="H59" s="256"/>
    </row>
    <row r="60" spans="2:14">
      <c r="C60" s="256"/>
      <c r="D60" s="256"/>
      <c r="E60" s="256"/>
      <c r="F60" s="256"/>
      <c r="G60" s="256"/>
      <c r="H60" s="256"/>
    </row>
    <row r="61" spans="2:14"/>
    <row r="62" spans="2:14"/>
    <row r="63" spans="2:14" ht="15.75" thickBot="1">
      <c r="B63" s="19" t="s">
        <v>83</v>
      </c>
      <c r="C63"/>
      <c r="D63"/>
      <c r="E63"/>
      <c r="F63"/>
      <c r="G63"/>
      <c r="H63"/>
    </row>
    <row r="64" spans="2:14">
      <c r="B64" s="1322"/>
      <c r="C64" s="1319" t="s">
        <v>84</v>
      </c>
      <c r="D64" s="1319" t="s">
        <v>85</v>
      </c>
      <c r="E64" s="35" t="s">
        <v>55</v>
      </c>
      <c r="F64" s="112" t="s">
        <v>56</v>
      </c>
      <c r="G64" s="112" t="s">
        <v>57</v>
      </c>
      <c r="H64" s="112" t="s">
        <v>58</v>
      </c>
    </row>
    <row r="65" spans="2:14">
      <c r="B65" s="1323"/>
      <c r="C65" s="1320"/>
      <c r="D65" s="1320"/>
      <c r="E65" s="31"/>
      <c r="F65" s="113"/>
      <c r="G65" s="113"/>
      <c r="H65" s="113"/>
    </row>
    <row r="66" spans="2:14" ht="15.75" thickBot="1">
      <c r="B66" s="1324"/>
      <c r="C66" s="1321"/>
      <c r="D66" s="1321"/>
      <c r="E66" s="36" t="s">
        <v>59</v>
      </c>
      <c r="F66" s="114"/>
      <c r="G66" s="114"/>
      <c r="H66" s="114"/>
    </row>
    <row r="67" spans="2:14" ht="15.75" thickBot="1">
      <c r="B67" s="33" t="s">
        <v>60</v>
      </c>
      <c r="C67" s="37">
        <v>16</v>
      </c>
      <c r="D67" s="656">
        <v>2.3250999999999999</v>
      </c>
      <c r="E67" s="37">
        <v>36.200000000000003</v>
      </c>
      <c r="F67" s="37">
        <v>0</v>
      </c>
      <c r="G67" s="37">
        <v>1.1000000000000001</v>
      </c>
      <c r="H67" s="37">
        <v>5.3</v>
      </c>
    </row>
    <row r="68" spans="2:14" ht="15.75" thickBot="1">
      <c r="B68" s="33" t="s">
        <v>63</v>
      </c>
      <c r="C68" s="37">
        <v>36</v>
      </c>
      <c r="D68" s="656">
        <f>8426/1000</f>
        <v>8.4260000000000002</v>
      </c>
      <c r="E68" s="37">
        <v>104.58</v>
      </c>
      <c r="F68" s="37">
        <v>2</v>
      </c>
      <c r="G68" s="37">
        <v>6.74</v>
      </c>
      <c r="H68" s="37">
        <v>15.15</v>
      </c>
    </row>
    <row r="69" spans="2:14" ht="15.75" thickBot="1">
      <c r="B69" s="34" t="s">
        <v>86</v>
      </c>
      <c r="C69" s="551">
        <f t="shared" ref="C69:H69" si="1">C68-C67</f>
        <v>20</v>
      </c>
      <c r="D69" s="566">
        <f t="shared" si="1"/>
        <v>6.1009000000000002</v>
      </c>
      <c r="E69" s="551">
        <f t="shared" si="1"/>
        <v>68.38</v>
      </c>
      <c r="F69" s="551">
        <f t="shared" si="1"/>
        <v>2</v>
      </c>
      <c r="G69" s="551">
        <f t="shared" si="1"/>
        <v>5.6400000000000006</v>
      </c>
      <c r="H69" s="551">
        <f t="shared" si="1"/>
        <v>9.8500000000000014</v>
      </c>
    </row>
    <row r="70" spans="2:14" ht="15.75" thickBot="1">
      <c r="B70" s="537" t="s">
        <v>80</v>
      </c>
    </row>
    <row r="71" spans="2:14"/>
    <row r="72" spans="2:14" ht="15.75" thickBot="1">
      <c r="B72" s="19" t="s">
        <v>87</v>
      </c>
      <c r="C72"/>
      <c r="D72"/>
      <c r="E72"/>
      <c r="F72"/>
      <c r="G72"/>
      <c r="H72"/>
    </row>
    <row r="73" spans="2:14">
      <c r="B73" s="1316"/>
      <c r="C73" s="1319" t="s">
        <v>84</v>
      </c>
      <c r="D73" s="1319" t="s">
        <v>88</v>
      </c>
      <c r="E73" s="35" t="s">
        <v>55</v>
      </c>
      <c r="F73" s="112" t="s">
        <v>56</v>
      </c>
      <c r="G73" s="112" t="s">
        <v>57</v>
      </c>
      <c r="H73" s="112" t="s">
        <v>58</v>
      </c>
    </row>
    <row r="74" spans="2:14">
      <c r="B74" s="1317"/>
      <c r="C74" s="1320"/>
      <c r="D74" s="1320"/>
      <c r="E74" s="31"/>
      <c r="F74" s="113"/>
      <c r="G74" s="113"/>
      <c r="H74" s="113"/>
      <c r="J74" s="2" t="s">
        <v>69</v>
      </c>
      <c r="K74" s="2" t="s">
        <v>70</v>
      </c>
      <c r="L74" s="2" t="s">
        <v>71</v>
      </c>
      <c r="M74" s="2" t="s">
        <v>72</v>
      </c>
      <c r="N74" s="2" t="s">
        <v>73</v>
      </c>
    </row>
    <row r="75" spans="2:14" ht="15.75" thickBot="1">
      <c r="B75" s="1318"/>
      <c r="C75" s="1321"/>
      <c r="D75" s="1321"/>
      <c r="E75" s="36" t="s">
        <v>59</v>
      </c>
      <c r="F75" s="114"/>
      <c r="G75" s="114"/>
      <c r="H75" s="114"/>
      <c r="I75" s="2" t="s">
        <v>74</v>
      </c>
      <c r="J75" s="2">
        <v>354</v>
      </c>
      <c r="K75" s="2">
        <v>980.2</v>
      </c>
      <c r="L75" s="2">
        <v>660</v>
      </c>
      <c r="M75" s="2">
        <v>1431</v>
      </c>
      <c r="N75" s="82">
        <v>5000.4311841986164</v>
      </c>
    </row>
    <row r="76" spans="2:14" ht="15.75" thickBot="1">
      <c r="B76" s="33" t="s">
        <v>60</v>
      </c>
      <c r="C76" s="37">
        <v>3</v>
      </c>
      <c r="D76" s="1282">
        <f>652/1000</f>
        <v>0.65200000000000002</v>
      </c>
      <c r="E76" s="37">
        <v>6</v>
      </c>
      <c r="F76" s="37">
        <v>36.619999999999997</v>
      </c>
      <c r="G76" s="37">
        <v>2.08</v>
      </c>
      <c r="H76" s="37">
        <v>0</v>
      </c>
      <c r="I76" s="2" t="s">
        <v>75</v>
      </c>
      <c r="J76" s="2">
        <v>1014.6</v>
      </c>
      <c r="K76" s="2">
        <v>1120</v>
      </c>
      <c r="L76" s="2">
        <v>190.5</v>
      </c>
      <c r="M76" s="2">
        <v>0</v>
      </c>
      <c r="N76" s="2">
        <v>0</v>
      </c>
    </row>
    <row r="77" spans="2:14" ht="15.75" thickBot="1">
      <c r="B77" s="33" t="s">
        <v>63</v>
      </c>
      <c r="C77" s="37">
        <v>2</v>
      </c>
      <c r="D77" s="1282">
        <f>610/1000</f>
        <v>0.61</v>
      </c>
      <c r="E77" s="37">
        <v>0</v>
      </c>
      <c r="F77" s="37">
        <v>10.119999999999999</v>
      </c>
      <c r="G77" s="37">
        <v>0.93</v>
      </c>
      <c r="H77" s="37">
        <v>0</v>
      </c>
    </row>
    <row r="78" spans="2:14" ht="15.75" thickBot="1">
      <c r="B78" s="34" t="s">
        <v>86</v>
      </c>
      <c r="C78" s="1262">
        <f t="shared" ref="C78:H78" si="2">C77-C76</f>
        <v>-1</v>
      </c>
      <c r="D78" s="1262">
        <f t="shared" si="2"/>
        <v>-4.2000000000000037E-2</v>
      </c>
      <c r="E78" s="1262">
        <f t="shared" si="2"/>
        <v>-6</v>
      </c>
      <c r="F78" s="1262">
        <f t="shared" si="2"/>
        <v>-26.5</v>
      </c>
      <c r="G78" s="1262">
        <f t="shared" si="2"/>
        <v>-1.1499999999999999</v>
      </c>
      <c r="H78" s="551">
        <f t="shared" si="2"/>
        <v>0</v>
      </c>
    </row>
    <row r="79" spans="2:14" ht="15.75" thickBot="1">
      <c r="B79" s="537" t="s">
        <v>80</v>
      </c>
      <c r="J79" s="39" t="s">
        <v>89</v>
      </c>
    </row>
    <row r="80" spans="2:14">
      <c r="J80" s="66" t="s">
        <v>79</v>
      </c>
    </row>
    <row r="81" spans="3:14"/>
    <row r="82" spans="3:14">
      <c r="C82" s="256"/>
    </row>
    <row r="83" spans="3:14"/>
    <row r="84" spans="3:14"/>
    <row r="85" spans="3:14"/>
    <row r="86" spans="3:14"/>
    <row r="87" spans="3:14"/>
    <row r="88" spans="3:14"/>
    <row r="89" spans="3:14"/>
    <row r="90" spans="3:14"/>
    <row r="91" spans="3:14"/>
    <row r="92" spans="3:14"/>
    <row r="93" spans="3:14"/>
    <row r="94" spans="3:14"/>
    <row r="95" spans="3:14"/>
    <row r="96" spans="3:14">
      <c r="J96" s="2" t="s">
        <v>69</v>
      </c>
      <c r="K96" s="2" t="s">
        <v>70</v>
      </c>
      <c r="L96" s="2" t="s">
        <v>71</v>
      </c>
      <c r="M96" s="2" t="s">
        <v>72</v>
      </c>
      <c r="N96" s="2" t="s">
        <v>73</v>
      </c>
    </row>
    <row r="97" spans="2:14">
      <c r="I97" s="2" t="s">
        <v>74</v>
      </c>
      <c r="J97" s="2">
        <v>0</v>
      </c>
      <c r="K97" s="2">
        <v>0</v>
      </c>
      <c r="L97" s="2">
        <v>300</v>
      </c>
      <c r="M97" s="2">
        <v>190</v>
      </c>
      <c r="N97" s="82">
        <v>120</v>
      </c>
    </row>
    <row r="98" spans="2:14">
      <c r="I98" s="2" t="s">
        <v>75</v>
      </c>
      <c r="J98" s="2">
        <v>0</v>
      </c>
      <c r="K98" s="2">
        <v>652</v>
      </c>
      <c r="L98" s="2">
        <v>0</v>
      </c>
      <c r="M98" s="2">
        <v>0</v>
      </c>
      <c r="N98" s="2">
        <v>0</v>
      </c>
    </row>
    <row r="99" spans="2:14"/>
    <row r="100" spans="2:14"/>
    <row r="101" spans="2:14"/>
    <row r="102" spans="2:14"/>
    <row r="103" spans="2:14" ht="15.75" thickBot="1">
      <c r="B103" s="19" t="s">
        <v>90</v>
      </c>
      <c r="C103"/>
      <c r="D103"/>
      <c r="E103"/>
      <c r="F103"/>
      <c r="G103"/>
      <c r="H103"/>
      <c r="J103" s="39" t="s">
        <v>91</v>
      </c>
    </row>
    <row r="104" spans="2:14">
      <c r="B104" s="1316"/>
      <c r="C104" s="1319" t="s">
        <v>53</v>
      </c>
      <c r="D104" s="1319" t="s">
        <v>54</v>
      </c>
      <c r="E104" s="30" t="s">
        <v>55</v>
      </c>
      <c r="F104" s="111" t="s">
        <v>56</v>
      </c>
      <c r="G104" s="111" t="s">
        <v>57</v>
      </c>
      <c r="H104" s="111" t="s">
        <v>58</v>
      </c>
      <c r="J104" s="68" t="s">
        <v>79</v>
      </c>
    </row>
    <row r="105" spans="2:14">
      <c r="B105" s="1317"/>
      <c r="C105" s="1320"/>
      <c r="D105" s="1320"/>
      <c r="E105" s="31"/>
      <c r="F105" s="55"/>
      <c r="G105" s="55"/>
      <c r="H105" s="55"/>
    </row>
    <row r="106" spans="2:14" ht="15.75" thickBot="1">
      <c r="B106" s="1318"/>
      <c r="C106" s="1321"/>
      <c r="D106" s="1321"/>
      <c r="E106" s="32" t="s">
        <v>59</v>
      </c>
      <c r="F106" s="56"/>
      <c r="G106" s="56"/>
      <c r="H106" s="56"/>
    </row>
    <row r="107" spans="2:14" ht="15.75" thickBot="1">
      <c r="B107" s="33" t="s">
        <v>92</v>
      </c>
      <c r="C107" s="37">
        <v>3</v>
      </c>
      <c r="D107" s="544">
        <f>191.9/1000</f>
        <v>0.19190000000000002</v>
      </c>
      <c r="E107" s="37">
        <v>4.8</v>
      </c>
      <c r="F107" s="37">
        <v>0</v>
      </c>
      <c r="G107" s="37">
        <v>0</v>
      </c>
      <c r="H107" s="37">
        <v>0.93</v>
      </c>
    </row>
    <row r="108" spans="2:14" ht="15.75" thickBot="1">
      <c r="B108" s="537" t="s">
        <v>80</v>
      </c>
    </row>
    <row r="109" spans="2:14"/>
    <row r="110" spans="2:14"/>
    <row r="111" spans="2:14"/>
    <row r="112" spans="2:14"/>
    <row r="113" spans="2:14"/>
    <row r="114" spans="2:14"/>
    <row r="115" spans="2:14"/>
    <row r="116" spans="2:14"/>
    <row r="117" spans="2:14">
      <c r="J117" s="2" t="s">
        <v>69</v>
      </c>
      <c r="K117" s="2" t="s">
        <v>70</v>
      </c>
      <c r="L117" s="2" t="s">
        <v>71</v>
      </c>
      <c r="M117" s="2" t="s">
        <v>72</v>
      </c>
      <c r="N117" s="2" t="s">
        <v>73</v>
      </c>
    </row>
    <row r="118" spans="2:14">
      <c r="I118" s="2" t="s">
        <v>74</v>
      </c>
      <c r="J118" s="82">
        <v>0</v>
      </c>
      <c r="K118" s="82">
        <v>0</v>
      </c>
      <c r="L118" s="82">
        <v>49.9</v>
      </c>
      <c r="M118" s="82">
        <v>106</v>
      </c>
      <c r="N118" s="82">
        <v>36</v>
      </c>
    </row>
    <row r="119" spans="2:14">
      <c r="I119" s="2" t="s">
        <v>75</v>
      </c>
      <c r="J119" s="82">
        <v>0</v>
      </c>
      <c r="K119" s="82">
        <v>0</v>
      </c>
      <c r="L119" s="82">
        <v>0</v>
      </c>
      <c r="M119" s="82">
        <v>0</v>
      </c>
      <c r="N119" s="82">
        <v>0</v>
      </c>
    </row>
    <row r="120" spans="2:14"/>
    <row r="121" spans="2:14"/>
    <row r="122" spans="2:14"/>
    <row r="123" spans="2:14"/>
    <row r="124" spans="2:14"/>
    <row r="125" spans="2:14"/>
    <row r="126" spans="2:14"/>
    <row r="127" spans="2:14">
      <c r="B127" s="1286"/>
      <c r="C127" s="1286"/>
      <c r="D127" s="1286"/>
    </row>
    <row r="128" spans="2:14">
      <c r="B128" s="1287"/>
      <c r="C128" s="1288"/>
      <c r="D128" s="1288"/>
    </row>
    <row r="129" spans="2:4">
      <c r="B129" s="1287"/>
      <c r="C129" s="1288"/>
      <c r="D129" s="1288"/>
    </row>
    <row r="130" spans="2:4">
      <c r="B130" s="1287"/>
      <c r="C130" s="1288"/>
      <c r="D130" s="1288"/>
    </row>
    <row r="131" spans="2:4">
      <c r="B131" s="1287"/>
      <c r="C131" s="1288"/>
      <c r="D131" s="1288"/>
    </row>
    <row r="132" spans="2:4">
      <c r="B132" s="1287"/>
      <c r="C132" s="1288"/>
      <c r="D132" s="1288"/>
    </row>
    <row r="133" spans="2:4">
      <c r="B133" s="1287"/>
      <c r="C133" s="1288"/>
      <c r="D133" s="1288"/>
    </row>
    <row r="134" spans="2:4">
      <c r="B134" s="1287"/>
      <c r="C134" s="1288"/>
      <c r="D134" s="1289"/>
    </row>
    <row r="135" spans="2:4">
      <c r="B135" s="1287"/>
      <c r="C135" s="1288"/>
      <c r="D135" s="1289"/>
    </row>
    <row r="136" spans="2:4">
      <c r="B136" s="1287"/>
      <c r="C136" s="1288"/>
      <c r="D136" s="1289"/>
    </row>
    <row r="137" spans="2:4">
      <c r="B137" s="1287"/>
      <c r="C137" s="1288"/>
      <c r="D137" s="1288"/>
    </row>
    <row r="138" spans="2:4">
      <c r="B138" s="1287"/>
      <c r="C138" s="1288"/>
      <c r="D138" s="1288"/>
    </row>
    <row r="139" spans="2:4">
      <c r="B139" s="1287"/>
      <c r="C139" s="1288"/>
      <c r="D139" s="1289"/>
    </row>
    <row r="140" spans="2:4">
      <c r="B140" s="1287"/>
      <c r="C140" s="1288"/>
      <c r="D140" s="1289"/>
    </row>
    <row r="141" spans="2:4">
      <c r="B141" s="1287"/>
      <c r="C141" s="1288"/>
      <c r="D141" s="1289"/>
    </row>
    <row r="142" spans="2:4">
      <c r="B142" s="1287"/>
      <c r="C142" s="1288"/>
      <c r="D142" s="1288"/>
    </row>
    <row r="143" spans="2:4">
      <c r="B143" s="1287"/>
      <c r="C143" s="1288"/>
      <c r="D143" s="1288"/>
    </row>
    <row r="144" spans="2:4">
      <c r="B144" s="1287"/>
      <c r="C144" s="1288"/>
      <c r="D144" s="1288"/>
    </row>
    <row r="145" spans="2:4">
      <c r="B145" s="1287"/>
      <c r="C145" s="1288"/>
      <c r="D145" s="1288"/>
    </row>
    <row r="146" spans="2:4">
      <c r="B146" s="1287"/>
      <c r="C146" s="1288"/>
      <c r="D146" s="1288"/>
    </row>
    <row r="147" spans="2:4"/>
    <row r="148" spans="2:4"/>
    <row r="149" spans="2:4"/>
    <row r="150" spans="2:4"/>
    <row r="151" spans="2:4"/>
    <row r="153" spans="2:4"/>
  </sheetData>
  <mergeCells count="13">
    <mergeCell ref="B64:B66"/>
    <mergeCell ref="C64:C66"/>
    <mergeCell ref="D64:D66"/>
    <mergeCell ref="A1:B1"/>
    <mergeCell ref="B38:B40"/>
    <mergeCell ref="C38:C40"/>
    <mergeCell ref="D38:D40"/>
    <mergeCell ref="B104:B106"/>
    <mergeCell ref="C104:C106"/>
    <mergeCell ref="D104:D106"/>
    <mergeCell ref="B73:B75"/>
    <mergeCell ref="C73:C75"/>
    <mergeCell ref="D73:D75"/>
  </mergeCells>
  <hyperlinks>
    <hyperlink ref="A2" location="Cover!A1" display="Return to Cover tab" xr:uid="{78B93671-3E42-473F-9F9F-F8818EA4B7F8}"/>
  </hyperlinks>
  <pageMargins left="0.7" right="0.7" top="0.75" bottom="0.75" header="0.3" footer="0.3"/>
  <pageSetup paperSize="9" orientation="portrait" r:id="rId1"/>
  <headerFooter>
    <oddHeader>&amp;C&amp;"Calibri"&amp;10&amp;K000000 OFFICIAL&amp;1#_x000D_</oddHeader>
    <oddFooter>&amp;C_x000D_&amp;1#&amp;"Calibri"&amp;10&amp;K000000 OFFICIAL</oddFoot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7BEA9-9EE5-43EB-AA2C-3750A9EC00C0}">
  <dimension ref="A1:AK151"/>
  <sheetViews>
    <sheetView zoomScale="50" zoomScaleNormal="50" workbookViewId="0">
      <selection activeCell="A3" sqref="A3"/>
    </sheetView>
  </sheetViews>
  <sheetFormatPr defaultColWidth="8.75" defaultRowHeight="15.4"/>
  <cols>
    <col min="1" max="1" width="8.75" style="2" customWidth="1"/>
    <col min="2" max="2" width="46" style="2" customWidth="1"/>
    <col min="3" max="3" width="13" style="2" customWidth="1"/>
    <col min="4" max="13" width="11.625" style="2" customWidth="1"/>
    <col min="14" max="14" width="13.5" style="2" customWidth="1"/>
    <col min="15" max="15" width="16" style="2" customWidth="1"/>
    <col min="16" max="16383" width="8.75" style="2" customWidth="1"/>
    <col min="16384" max="16384" width="8.75" style="2"/>
  </cols>
  <sheetData>
    <row r="1" spans="1:37" s="221" customFormat="1" ht="26.65">
      <c r="A1" s="1325" t="e" cm="1">
        <f t="array" aca="1" ref="A1" ca="1">RIGHT(CELL("filename",A1),LEN(CELL("filename",A1))-FIND("]",CELL("filename",A1)))</f>
        <v>#VALUE!</v>
      </c>
      <c r="B1" s="1325"/>
      <c r="C1" s="10"/>
      <c r="D1" s="10"/>
      <c r="E1" s="10"/>
      <c r="F1" s="10"/>
      <c r="G1" s="10"/>
      <c r="H1" s="10"/>
      <c r="I1" s="10"/>
      <c r="J1" s="10"/>
      <c r="K1" s="10"/>
      <c r="L1" s="10"/>
      <c r="M1" s="10"/>
      <c r="N1" s="10"/>
      <c r="O1" s="10"/>
      <c r="P1" s="10"/>
      <c r="Q1" s="10"/>
    </row>
    <row r="2" spans="1:37">
      <c r="A2" s="11" t="s">
        <v>13</v>
      </c>
    </row>
    <row r="3" spans="1:37">
      <c r="A3" s="139"/>
    </row>
    <row r="4" spans="1:37">
      <c r="B4" t="s">
        <v>93</v>
      </c>
      <c r="C4"/>
      <c r="D4"/>
      <c r="E4"/>
      <c r="F4"/>
      <c r="G4"/>
      <c r="H4"/>
      <c r="I4"/>
      <c r="J4"/>
      <c r="K4"/>
      <c r="L4"/>
      <c r="M4"/>
      <c r="N4"/>
      <c r="O4"/>
      <c r="P4"/>
      <c r="Q4"/>
      <c r="R4"/>
      <c r="S4"/>
      <c r="T4"/>
      <c r="U4"/>
    </row>
    <row r="5" spans="1:37">
      <c r="B5" t="s">
        <v>94</v>
      </c>
      <c r="C5"/>
      <c r="D5"/>
      <c r="E5"/>
      <c r="F5"/>
      <c r="G5"/>
      <c r="H5"/>
      <c r="I5"/>
      <c r="J5"/>
      <c r="K5"/>
      <c r="L5"/>
      <c r="M5"/>
      <c r="N5"/>
      <c r="O5"/>
      <c r="P5"/>
      <c r="Q5"/>
      <c r="R5"/>
      <c r="S5"/>
      <c r="T5"/>
      <c r="U5"/>
    </row>
    <row r="6" spans="1:37">
      <c r="B6" t="s">
        <v>95</v>
      </c>
      <c r="C6"/>
      <c r="D6"/>
      <c r="E6"/>
      <c r="F6"/>
      <c r="G6"/>
      <c r="H6"/>
      <c r="I6"/>
      <c r="J6"/>
      <c r="K6"/>
      <c r="L6"/>
      <c r="M6"/>
      <c r="N6"/>
      <c r="O6"/>
      <c r="P6"/>
      <c r="Q6"/>
      <c r="R6"/>
      <c r="S6"/>
      <c r="T6"/>
      <c r="U6"/>
    </row>
    <row r="7" spans="1:37">
      <c r="B7" t="s">
        <v>96</v>
      </c>
      <c r="C7"/>
      <c r="D7"/>
      <c r="E7"/>
      <c r="F7"/>
      <c r="G7"/>
      <c r="H7"/>
      <c r="I7"/>
      <c r="J7"/>
      <c r="K7"/>
      <c r="L7"/>
      <c r="M7"/>
      <c r="N7"/>
      <c r="O7"/>
      <c r="P7"/>
      <c r="Q7"/>
      <c r="R7"/>
      <c r="S7"/>
      <c r="T7"/>
      <c r="U7"/>
    </row>
    <row r="8" spans="1:37">
      <c r="B8" t="s">
        <v>38</v>
      </c>
      <c r="C8"/>
      <c r="D8"/>
      <c r="E8"/>
      <c r="F8"/>
      <c r="G8"/>
      <c r="H8"/>
      <c r="I8"/>
      <c r="J8"/>
      <c r="K8"/>
      <c r="L8"/>
      <c r="M8"/>
      <c r="N8"/>
      <c r="O8"/>
      <c r="P8"/>
      <c r="Q8"/>
      <c r="R8"/>
      <c r="S8"/>
      <c r="T8"/>
      <c r="U8"/>
    </row>
    <row r="9" spans="1:37">
      <c r="B9" t="s">
        <v>97</v>
      </c>
      <c r="C9"/>
      <c r="D9"/>
      <c r="E9"/>
      <c r="F9"/>
      <c r="G9"/>
      <c r="H9"/>
      <c r="I9"/>
      <c r="J9"/>
      <c r="K9"/>
      <c r="L9"/>
      <c r="M9"/>
      <c r="N9"/>
      <c r="O9"/>
      <c r="P9"/>
      <c r="Q9"/>
      <c r="R9"/>
      <c r="S9"/>
      <c r="T9"/>
      <c r="U9"/>
    </row>
    <row r="10" spans="1:37" ht="15.75" thickBot="1">
      <c r="B10"/>
      <c r="C10"/>
      <c r="D10"/>
      <c r="E10"/>
      <c r="F10"/>
      <c r="G10"/>
      <c r="H10"/>
      <c r="I10"/>
      <c r="J10"/>
      <c r="K10"/>
      <c r="L10"/>
      <c r="M10"/>
      <c r="N10"/>
      <c r="O10"/>
      <c r="P10"/>
      <c r="Q10"/>
      <c r="R10"/>
      <c r="S10"/>
      <c r="T10"/>
      <c r="U10"/>
    </row>
    <row r="11" spans="1:37" ht="15.75" thickBot="1">
      <c r="B11" s="148" t="s">
        <v>93</v>
      </c>
      <c r="C11" s="505" t="s">
        <v>98</v>
      </c>
      <c r="D11" s="1326" t="s">
        <v>99</v>
      </c>
      <c r="E11" s="1326"/>
      <c r="F11" s="1326" t="s">
        <v>100</v>
      </c>
      <c r="G11" s="1326"/>
      <c r="H11" s="1326" t="s">
        <v>101</v>
      </c>
      <c r="I11" s="1326"/>
      <c r="J11" s="1326" t="s">
        <v>102</v>
      </c>
      <c r="K11" s="1327"/>
      <c r="L11" s="415"/>
      <c r="M11" s="415"/>
      <c r="N11" s="415"/>
      <c r="O11"/>
      <c r="P11"/>
      <c r="Q11"/>
      <c r="R11"/>
      <c r="S11"/>
      <c r="T11"/>
      <c r="U11"/>
      <c r="AD11"/>
      <c r="AE11"/>
      <c r="AF11"/>
      <c r="AG11"/>
      <c r="AH11"/>
      <c r="AI11"/>
      <c r="AJ11"/>
      <c r="AK11"/>
    </row>
    <row r="12" spans="1:37" ht="27">
      <c r="B12" s="506"/>
      <c r="C12" s="108" t="s">
        <v>103</v>
      </c>
      <c r="D12" s="507" t="s">
        <v>103</v>
      </c>
      <c r="E12" s="507" t="s">
        <v>104</v>
      </c>
      <c r="F12" s="507" t="s">
        <v>103</v>
      </c>
      <c r="G12" s="507" t="s">
        <v>104</v>
      </c>
      <c r="H12" s="507" t="s">
        <v>103</v>
      </c>
      <c r="I12" s="507" t="s">
        <v>104</v>
      </c>
      <c r="J12" s="108" t="s">
        <v>103</v>
      </c>
      <c r="K12" s="508" t="s">
        <v>104</v>
      </c>
      <c r="L12"/>
      <c r="M12" s="509"/>
      <c r="N12" s="413" t="s">
        <v>99</v>
      </c>
      <c r="O12" s="413" t="s">
        <v>100</v>
      </c>
      <c r="P12" s="413" t="s">
        <v>101</v>
      </c>
      <c r="Q12" s="414" t="s">
        <v>102</v>
      </c>
      <c r="AD12"/>
      <c r="AE12"/>
      <c r="AF12"/>
      <c r="AG12"/>
      <c r="AH12"/>
      <c r="AI12"/>
      <c r="AJ12"/>
      <c r="AK12"/>
    </row>
    <row r="13" spans="1:37">
      <c r="B13" s="126" t="s">
        <v>19</v>
      </c>
      <c r="C13">
        <v>130</v>
      </c>
      <c r="D13">
        <v>0.14000000000000001</v>
      </c>
      <c r="E13" s="222">
        <f>1-(D13/$C13)</f>
        <v>0.99892307692307691</v>
      </c>
      <c r="F13">
        <v>0</v>
      </c>
      <c r="G13" s="222">
        <f>1-(F13/$C13)</f>
        <v>1</v>
      </c>
      <c r="H13">
        <v>91.77</v>
      </c>
      <c r="I13" s="222">
        <f>1-(H13/$C13)</f>
        <v>0.29407692307692312</v>
      </c>
      <c r="J13">
        <v>27.92</v>
      </c>
      <c r="K13" s="486">
        <f>1-(J13/$C13)</f>
        <v>0.78523076923076918</v>
      </c>
      <c r="L13"/>
      <c r="M13" s="487" t="s">
        <v>19</v>
      </c>
      <c r="N13" s="488">
        <f>D13</f>
        <v>0.14000000000000001</v>
      </c>
      <c r="O13" s="488">
        <f>F13</f>
        <v>0</v>
      </c>
      <c r="P13" s="488">
        <f>H13</f>
        <v>91.77</v>
      </c>
      <c r="Q13" s="1247">
        <f>J13</f>
        <v>27.92</v>
      </c>
      <c r="AD13"/>
      <c r="AE13"/>
      <c r="AF13"/>
      <c r="AG13"/>
      <c r="AH13"/>
      <c r="AI13"/>
      <c r="AJ13"/>
      <c r="AK13"/>
    </row>
    <row r="14" spans="1:37">
      <c r="B14" s="126" t="s">
        <v>20</v>
      </c>
      <c r="C14">
        <v>147</v>
      </c>
      <c r="D14">
        <v>26.7</v>
      </c>
      <c r="E14" s="222">
        <f>1-(D14/$C14)</f>
        <v>0.81836734693877555</v>
      </c>
      <c r="F14">
        <v>5.2</v>
      </c>
      <c r="G14" s="222">
        <f>1-(F14/$C14)</f>
        <v>0.96462585034013604</v>
      </c>
      <c r="H14">
        <v>0</v>
      </c>
      <c r="I14" s="222">
        <f>1-(H14/$C14)</f>
        <v>1</v>
      </c>
      <c r="J14">
        <v>359.2</v>
      </c>
      <c r="K14" s="857">
        <f>1-(J14/$C14)</f>
        <v>-1.4435374149659865</v>
      </c>
      <c r="L14"/>
      <c r="M14" s="487" t="s">
        <v>20</v>
      </c>
      <c r="N14" s="488">
        <f>D14</f>
        <v>26.7</v>
      </c>
      <c r="O14" s="488">
        <f>F14</f>
        <v>5.2</v>
      </c>
      <c r="P14" s="488">
        <f>H14</f>
        <v>0</v>
      </c>
      <c r="Q14" s="127">
        <f>J14</f>
        <v>359.2</v>
      </c>
      <c r="AD14"/>
      <c r="AE14"/>
      <c r="AF14"/>
      <c r="AG14"/>
      <c r="AH14"/>
      <c r="AI14"/>
      <c r="AJ14"/>
      <c r="AK14"/>
    </row>
    <row r="15" spans="1:37" ht="15.75" thickBot="1">
      <c r="B15" s="128" t="s">
        <v>24</v>
      </c>
      <c r="C15" s="129">
        <v>102</v>
      </c>
      <c r="D15" s="129">
        <v>0</v>
      </c>
      <c r="E15" s="489">
        <f>1-(D15/$C15)</f>
        <v>1</v>
      </c>
      <c r="F15" s="129">
        <v>0</v>
      </c>
      <c r="G15" s="489">
        <f>1-(F15/$C15)</f>
        <v>1</v>
      </c>
      <c r="H15" s="129">
        <v>5.3</v>
      </c>
      <c r="I15" s="489">
        <f>1-(H15/$C15)</f>
        <v>0.94803921568627447</v>
      </c>
      <c r="J15" s="129">
        <v>4.7300000000000004</v>
      </c>
      <c r="K15" s="490">
        <f>1-(J15/$C15)</f>
        <v>0.95362745098039214</v>
      </c>
      <c r="L15"/>
      <c r="M15" s="491" t="s">
        <v>24</v>
      </c>
      <c r="N15" s="492">
        <f>D15</f>
        <v>0</v>
      </c>
      <c r="O15" s="492">
        <f>F15</f>
        <v>0</v>
      </c>
      <c r="P15" s="492">
        <f>H15</f>
        <v>5.3</v>
      </c>
      <c r="Q15" s="130">
        <f>J15</f>
        <v>4.7300000000000004</v>
      </c>
      <c r="AD15"/>
      <c r="AE15"/>
      <c r="AF15"/>
      <c r="AG15"/>
      <c r="AH15"/>
      <c r="AI15"/>
      <c r="AJ15"/>
      <c r="AK15"/>
    </row>
    <row r="16" spans="1:37">
      <c r="B16"/>
      <c r="C16"/>
      <c r="D16"/>
      <c r="E16"/>
      <c r="F16"/>
      <c r="G16"/>
      <c r="H16"/>
      <c r="I16"/>
      <c r="J16"/>
      <c r="K16"/>
      <c r="L16"/>
      <c r="M16"/>
      <c r="N16"/>
      <c r="O16"/>
      <c r="P16"/>
      <c r="Q16"/>
      <c r="R16"/>
      <c r="S16"/>
      <c r="T16"/>
      <c r="U16"/>
      <c r="AD16"/>
      <c r="AE16"/>
      <c r="AF16"/>
      <c r="AG16"/>
      <c r="AH16"/>
      <c r="AI16"/>
      <c r="AJ16"/>
      <c r="AK16"/>
    </row>
    <row r="17" spans="2:37" ht="15.75" thickBot="1">
      <c r="B17"/>
      <c r="C17"/>
      <c r="D17"/>
      <c r="E17" t="s">
        <v>105</v>
      </c>
      <c r="F17"/>
      <c r="G17"/>
      <c r="H17"/>
      <c r="I17"/>
      <c r="J17"/>
      <c r="K17"/>
      <c r="L17"/>
      <c r="M17"/>
      <c r="N17"/>
      <c r="O17"/>
      <c r="P17"/>
      <c r="Q17"/>
      <c r="U17"/>
      <c r="AD17" s="1" t="s">
        <v>106</v>
      </c>
      <c r="AE17"/>
      <c r="AF17"/>
      <c r="AG17"/>
      <c r="AH17"/>
      <c r="AI17"/>
      <c r="AJ17"/>
      <c r="AK17"/>
    </row>
    <row r="18" spans="2:37" ht="15.75" thickBot="1">
      <c r="B18" s="148" t="s">
        <v>107</v>
      </c>
      <c r="C18" s="110" t="s">
        <v>98</v>
      </c>
      <c r="D18" s="110" t="s">
        <v>108</v>
      </c>
      <c r="E18" s="110" t="s">
        <v>109</v>
      </c>
      <c r="F18" s="110"/>
      <c r="G18" s="110"/>
      <c r="H18" s="110"/>
      <c r="I18" s="493"/>
      <c r="J18" s="494"/>
      <c r="K18"/>
      <c r="L18"/>
      <c r="M18"/>
      <c r="N18"/>
      <c r="O18"/>
      <c r="P18"/>
      <c r="Q18"/>
      <c r="U18"/>
      <c r="AG18" s="413" t="s">
        <v>99</v>
      </c>
      <c r="AH18" s="413" t="s">
        <v>100</v>
      </c>
      <c r="AI18" s="413" t="s">
        <v>101</v>
      </c>
      <c r="AJ18" s="414" t="s">
        <v>102</v>
      </c>
    </row>
    <row r="19" spans="2:37" ht="15.75" thickBot="1">
      <c r="B19" s="126"/>
      <c r="C19">
        <v>7.7</v>
      </c>
      <c r="D19">
        <v>9</v>
      </c>
      <c r="E19">
        <v>6.4</v>
      </c>
      <c r="F19"/>
      <c r="G19"/>
      <c r="H19"/>
      <c r="I19" s="126"/>
      <c r="J19" s="127"/>
      <c r="K19"/>
      <c r="L19"/>
      <c r="M19" s="493"/>
      <c r="N19" s="413" t="str">
        <f>N12</f>
        <v>2021-22</v>
      </c>
      <c r="O19" s="413" t="str">
        <f>O12</f>
        <v>2022-23</v>
      </c>
      <c r="P19" s="413" t="str">
        <f>P12</f>
        <v>2023-24</v>
      </c>
      <c r="Q19" s="413" t="str">
        <f>Q12</f>
        <v>2024-25</v>
      </c>
      <c r="U19"/>
      <c r="AF19" s="653" t="s">
        <v>110</v>
      </c>
      <c r="AG19" s="654">
        <f>$C$14</f>
        <v>147</v>
      </c>
      <c r="AH19" s="654">
        <f>$C$14</f>
        <v>147</v>
      </c>
      <c r="AI19" s="654">
        <f>$C$14</f>
        <v>147</v>
      </c>
      <c r="AJ19" s="654">
        <f>$C$14</f>
        <v>147</v>
      </c>
    </row>
    <row r="20" spans="2:37">
      <c r="B20" s="493" t="s">
        <v>19</v>
      </c>
      <c r="C20" s="413" t="s">
        <v>99</v>
      </c>
      <c r="D20" s="413"/>
      <c r="E20" s="413" t="s">
        <v>100</v>
      </c>
      <c r="F20" s="413"/>
      <c r="G20" s="1326" t="s">
        <v>101</v>
      </c>
      <c r="H20" s="1326"/>
      <c r="I20" s="1328" t="s">
        <v>102</v>
      </c>
      <c r="J20" s="1327"/>
      <c r="K20"/>
      <c r="L20"/>
      <c r="M20" s="495" t="s">
        <v>111</v>
      </c>
      <c r="N20">
        <v>379</v>
      </c>
      <c r="O20">
        <v>379</v>
      </c>
      <c r="P20">
        <v>379</v>
      </c>
      <c r="Q20" s="127">
        <v>379</v>
      </c>
      <c r="U20"/>
      <c r="AF20" s="653" t="s">
        <v>112</v>
      </c>
      <c r="AG20" s="655">
        <f>D14</f>
        <v>26.7</v>
      </c>
      <c r="AH20" s="655">
        <f>F14</f>
        <v>5.2</v>
      </c>
      <c r="AI20" s="1044">
        <v>0</v>
      </c>
      <c r="AJ20" s="655">
        <f>J14</f>
        <v>359.2</v>
      </c>
    </row>
    <row r="21" spans="2:37" ht="15.75" thickBot="1">
      <c r="B21" s="126"/>
      <c r="C21" s="496" t="s">
        <v>113</v>
      </c>
      <c r="D21" s="496" t="s">
        <v>114</v>
      </c>
      <c r="E21" s="496" t="s">
        <v>113</v>
      </c>
      <c r="F21" s="496" t="s">
        <v>114</v>
      </c>
      <c r="G21" s="496" t="s">
        <v>113</v>
      </c>
      <c r="H21" s="496" t="s">
        <v>114</v>
      </c>
      <c r="I21" s="552" t="s">
        <v>113</v>
      </c>
      <c r="J21" s="497" t="s">
        <v>114</v>
      </c>
      <c r="K21"/>
      <c r="L21"/>
      <c r="M21" s="498" t="s">
        <v>115</v>
      </c>
      <c r="N21" s="129">
        <f>D13+D14+D15</f>
        <v>26.84</v>
      </c>
      <c r="O21" s="129">
        <f>F13+F14+F15</f>
        <v>5.2</v>
      </c>
      <c r="P21" s="129">
        <f>H13+H14+H15</f>
        <v>97.07</v>
      </c>
      <c r="Q21" s="130">
        <f>J13+J14+J15</f>
        <v>391.85</v>
      </c>
      <c r="U21"/>
    </row>
    <row r="22" spans="2:37">
      <c r="B22" s="126" t="s">
        <v>116</v>
      </c>
      <c r="C22" s="510">
        <f>((D28*C28)+(D27*C27)+(D26*C26)+(D25*C25)+(D24*C24)+(D23*C23))/D22</f>
        <v>8.3008130081300813</v>
      </c>
      <c r="D22" s="511">
        <f>SUM(D23:D28)</f>
        <v>123</v>
      </c>
      <c r="E22" s="510">
        <f>((F28*E28)+(F27*E27)+(F26*E26)+(F25*E25)+(F24*E24)+(F23*E23))/F22</f>
        <v>8.2261904761904763</v>
      </c>
      <c r="F22" s="511">
        <f>SUM(F23:F28)</f>
        <v>168</v>
      </c>
      <c r="G22" s="510">
        <f>((H28*G28)+(H27*G27)+(H26*G26)+(H25*G25)+(H24*G24)+(H23*G23))/H22</f>
        <v>8.2727272727272734</v>
      </c>
      <c r="H22" s="512">
        <f>SUM(H23:H28)</f>
        <v>198</v>
      </c>
      <c r="I22" s="553">
        <f>((J28*I28)+(J27*I27)+(J26*I26)+(J25*I25)+(J24*I24)+(J23*I23))/J22</f>
        <v>8.8900523560209432</v>
      </c>
      <c r="J22" s="513">
        <f>SUM(J23:J28)</f>
        <v>191</v>
      </c>
      <c r="K22"/>
      <c r="L22"/>
      <c r="M22"/>
      <c r="N22"/>
      <c r="O22"/>
      <c r="P22"/>
      <c r="Q22"/>
      <c r="U22"/>
    </row>
    <row r="23" spans="2:37">
      <c r="B23" s="126" t="s">
        <v>117</v>
      </c>
      <c r="C23" s="514">
        <v>8.5510204081632661</v>
      </c>
      <c r="D23" s="514">
        <v>49</v>
      </c>
      <c r="E23" s="514">
        <v>8.3333333333333339</v>
      </c>
      <c r="F23" s="514">
        <v>57</v>
      </c>
      <c r="G23" s="514">
        <v>8.481481481481481</v>
      </c>
      <c r="H23" s="515">
        <v>54</v>
      </c>
      <c r="I23" s="554">
        <v>9.1111111111111107</v>
      </c>
      <c r="J23" s="555">
        <v>72</v>
      </c>
      <c r="K23"/>
      <c r="L23"/>
      <c r="M23"/>
      <c r="N23"/>
      <c r="O23"/>
      <c r="P23"/>
      <c r="Q23"/>
      <c r="U23"/>
    </row>
    <row r="24" spans="2:37">
      <c r="B24" s="126" t="s">
        <v>118</v>
      </c>
      <c r="C24" s="514">
        <v>6.6428571428571432</v>
      </c>
      <c r="D24" s="514">
        <v>14</v>
      </c>
      <c r="E24" s="514">
        <v>7.6071428571428568</v>
      </c>
      <c r="F24" s="514">
        <v>28</v>
      </c>
      <c r="G24" s="514">
        <v>7.1296296296296298</v>
      </c>
      <c r="H24" s="515">
        <v>54</v>
      </c>
      <c r="I24" s="554">
        <v>7.5217391304347823</v>
      </c>
      <c r="J24" s="555">
        <v>23</v>
      </c>
      <c r="K24"/>
      <c r="L24"/>
      <c r="M24"/>
      <c r="N24"/>
      <c r="O24"/>
      <c r="P24"/>
      <c r="Q24"/>
      <c r="R24"/>
      <c r="S24"/>
      <c r="T24"/>
      <c r="U24"/>
    </row>
    <row r="25" spans="2:37">
      <c r="B25" s="126" t="s">
        <v>119</v>
      </c>
      <c r="C25" s="514">
        <v>7.375</v>
      </c>
      <c r="D25" s="514">
        <v>16</v>
      </c>
      <c r="E25" s="514">
        <v>7.6756756756756754</v>
      </c>
      <c r="F25" s="514">
        <v>37</v>
      </c>
      <c r="G25" s="514">
        <v>8.3939393939393945</v>
      </c>
      <c r="H25" s="515">
        <v>33</v>
      </c>
      <c r="I25" s="554">
        <v>8.9666666666666668</v>
      </c>
      <c r="J25" s="555">
        <v>30</v>
      </c>
      <c r="K25"/>
      <c r="L25"/>
      <c r="M25"/>
      <c r="N25"/>
      <c r="O25"/>
      <c r="P25"/>
      <c r="Q25"/>
      <c r="R25"/>
      <c r="S25"/>
      <c r="T25"/>
      <c r="U25"/>
    </row>
    <row r="26" spans="2:37">
      <c r="B26" s="126" t="s">
        <v>120</v>
      </c>
      <c r="C26" s="514">
        <v>8</v>
      </c>
      <c r="D26" s="514">
        <v>6</v>
      </c>
      <c r="E26" s="514">
        <v>8.1111111111111107</v>
      </c>
      <c r="F26" s="514">
        <v>9</v>
      </c>
      <c r="G26" s="514">
        <v>7.9285714285714288</v>
      </c>
      <c r="H26" s="515">
        <v>14</v>
      </c>
      <c r="I26" s="554">
        <v>8.8000000000000007</v>
      </c>
      <c r="J26" s="555">
        <v>15</v>
      </c>
      <c r="K26"/>
      <c r="L26"/>
      <c r="M26"/>
      <c r="N26"/>
      <c r="O26"/>
      <c r="P26"/>
      <c r="Q26"/>
      <c r="R26"/>
      <c r="S26"/>
      <c r="T26"/>
      <c r="U26"/>
    </row>
    <row r="27" spans="2:37">
      <c r="B27" s="126" t="s">
        <v>121</v>
      </c>
      <c r="C27" s="514">
        <v>9</v>
      </c>
      <c r="D27" s="514">
        <v>29</v>
      </c>
      <c r="E27" s="514">
        <v>8.9642857142857135</v>
      </c>
      <c r="F27" s="514">
        <v>28</v>
      </c>
      <c r="G27" s="514">
        <v>9.3181818181818183</v>
      </c>
      <c r="H27" s="515">
        <v>22</v>
      </c>
      <c r="I27" s="554">
        <v>8.8529411764705888</v>
      </c>
      <c r="J27" s="555">
        <v>34</v>
      </c>
      <c r="K27"/>
      <c r="L27"/>
      <c r="M27"/>
      <c r="N27"/>
      <c r="O27"/>
      <c r="P27"/>
      <c r="Q27"/>
      <c r="R27"/>
      <c r="S27"/>
      <c r="T27"/>
      <c r="U27"/>
    </row>
    <row r="28" spans="2:37" ht="15.75" thickBot="1">
      <c r="B28" s="126" t="s">
        <v>122</v>
      </c>
      <c r="C28" s="516">
        <v>9.1111111111111107</v>
      </c>
      <c r="D28" s="516">
        <v>9</v>
      </c>
      <c r="E28" s="516">
        <v>9.5555555555555554</v>
      </c>
      <c r="F28" s="516">
        <v>9</v>
      </c>
      <c r="G28" s="516">
        <v>9.6190476190476186</v>
      </c>
      <c r="H28" s="517">
        <v>21</v>
      </c>
      <c r="I28" s="564">
        <v>9.8235294117647065</v>
      </c>
      <c r="J28" s="1436">
        <v>17</v>
      </c>
      <c r="K28"/>
      <c r="L28"/>
      <c r="M28"/>
      <c r="N28"/>
      <c r="O28"/>
      <c r="P28"/>
      <c r="Q28"/>
      <c r="R28"/>
      <c r="S28"/>
      <c r="T28"/>
      <c r="U28"/>
    </row>
    <row r="29" spans="2:37">
      <c r="B29" s="493" t="s">
        <v>20</v>
      </c>
      <c r="C29" s="413" t="s">
        <v>99</v>
      </c>
      <c r="D29" s="413"/>
      <c r="E29" s="413" t="s">
        <v>100</v>
      </c>
      <c r="F29" s="413"/>
      <c r="G29" s="413" t="s">
        <v>101</v>
      </c>
      <c r="H29" s="413"/>
      <c r="I29" s="808" t="s">
        <v>102</v>
      </c>
      <c r="J29" s="414"/>
      <c r="K29"/>
      <c r="L29"/>
      <c r="M29"/>
      <c r="N29"/>
      <c r="O29"/>
      <c r="P29"/>
      <c r="Q29"/>
      <c r="R29"/>
      <c r="S29"/>
      <c r="T29"/>
      <c r="U29"/>
    </row>
    <row r="30" spans="2:37" ht="15.75" thickBot="1">
      <c r="B30" s="126"/>
      <c r="C30" s="496" t="s">
        <v>113</v>
      </c>
      <c r="D30" s="496" t="s">
        <v>114</v>
      </c>
      <c r="E30" s="496" t="s">
        <v>113</v>
      </c>
      <c r="F30" s="496" t="s">
        <v>114</v>
      </c>
      <c r="G30" s="496" t="s">
        <v>113</v>
      </c>
      <c r="H30" s="496" t="s">
        <v>114</v>
      </c>
      <c r="I30" s="556" t="s">
        <v>113</v>
      </c>
      <c r="J30" s="497" t="s">
        <v>114</v>
      </c>
      <c r="K30"/>
      <c r="L30"/>
      <c r="M30"/>
      <c r="N30"/>
      <c r="O30"/>
      <c r="P30"/>
      <c r="Q30"/>
      <c r="R30"/>
      <c r="S30"/>
      <c r="T30"/>
      <c r="U30"/>
    </row>
    <row r="31" spans="2:37">
      <c r="B31" s="126" t="s">
        <v>116</v>
      </c>
      <c r="C31" s="510">
        <f>((D37*C37)+(D36*C36)+(D35*C35)+(D34*C34)+(D33*C33)+(D32*C32))/D31</f>
        <v>7.7742083333333332</v>
      </c>
      <c r="D31" s="511">
        <f>SUM(D32:D37)</f>
        <v>240</v>
      </c>
      <c r="E31" s="510">
        <f>((F37*E37)+(F36*E36)+(F35*E35)+(F34*E34)+(F33*E33)+(F32*E32))/F31</f>
        <v>7.1843971631205674</v>
      </c>
      <c r="F31" s="511">
        <f>SUM(F32:F37)</f>
        <v>282</v>
      </c>
      <c r="G31" s="510">
        <f>((H37*G37)+(H36*G36)+(H35*G35)+(H34*G34)+(H33*G33)+(H32*G32))/H31</f>
        <v>7.2290322580645157</v>
      </c>
      <c r="H31" s="512">
        <f>SUM(H32:H37)</f>
        <v>217</v>
      </c>
      <c r="I31" s="557">
        <f>((J37*I37)+(J36*I36)+(J35*I35)+(J34*I34)+(J33*I33)+(J32*I32))/J31</f>
        <v>6.5381818181818181</v>
      </c>
      <c r="J31" s="558">
        <f>SUM(J32:J37)</f>
        <v>165</v>
      </c>
      <c r="K31" s="518"/>
      <c r="L31"/>
      <c r="M31" s="499"/>
      <c r="N31" s="413" t="str">
        <f>N12</f>
        <v>2021-22</v>
      </c>
      <c r="O31" s="413" t="str">
        <f>O12</f>
        <v>2022-23</v>
      </c>
      <c r="P31" s="413" t="str">
        <f>P12</f>
        <v>2023-24</v>
      </c>
      <c r="Q31" s="413" t="str">
        <f>Q12</f>
        <v>2024-25</v>
      </c>
      <c r="R31"/>
      <c r="S31"/>
      <c r="T31"/>
      <c r="U31"/>
    </row>
    <row r="32" spans="2:37">
      <c r="B32" s="126" t="s">
        <v>117</v>
      </c>
      <c r="C32" s="519">
        <v>7.95</v>
      </c>
      <c r="D32" s="519">
        <v>117</v>
      </c>
      <c r="E32" s="519">
        <v>7.4</v>
      </c>
      <c r="F32" s="519">
        <v>131</v>
      </c>
      <c r="G32" s="519">
        <v>7.6</v>
      </c>
      <c r="H32" s="520">
        <v>70</v>
      </c>
      <c r="I32" s="559">
        <v>4.8</v>
      </c>
      <c r="J32" s="560">
        <v>5</v>
      </c>
      <c r="K32"/>
      <c r="L32"/>
      <c r="M32" s="500" t="s">
        <v>19</v>
      </c>
      <c r="N32" s="501">
        <v>8.3008130081300813</v>
      </c>
      <c r="O32" s="501">
        <v>8.2261904761904763</v>
      </c>
      <c r="P32" s="501">
        <v>8.2727272727272734</v>
      </c>
      <c r="Q32" s="502">
        <f>I22</f>
        <v>8.8900523560209432</v>
      </c>
      <c r="R32" t="s">
        <v>123</v>
      </c>
      <c r="S32"/>
      <c r="T32"/>
      <c r="U32"/>
    </row>
    <row r="33" spans="2:21">
      <c r="B33" s="126" t="s">
        <v>118</v>
      </c>
      <c r="C33" s="519">
        <v>7.51</v>
      </c>
      <c r="D33" s="519">
        <v>70</v>
      </c>
      <c r="E33" s="519">
        <v>6.8</v>
      </c>
      <c r="F33" s="519">
        <v>66</v>
      </c>
      <c r="G33" s="519">
        <v>6.6</v>
      </c>
      <c r="H33" s="520">
        <v>39</v>
      </c>
      <c r="I33" s="559">
        <v>5.0999999999999996</v>
      </c>
      <c r="J33" s="560">
        <v>55</v>
      </c>
      <c r="K33"/>
      <c r="L33"/>
      <c r="M33" s="500" t="s">
        <v>20</v>
      </c>
      <c r="N33" s="501">
        <f>C31</f>
        <v>7.7742083333333332</v>
      </c>
      <c r="O33" s="501">
        <f>E31</f>
        <v>7.1843971631205674</v>
      </c>
      <c r="P33" s="501">
        <f>I31</f>
        <v>6.5381818181818181</v>
      </c>
      <c r="Q33" s="502">
        <f>I31</f>
        <v>6.5381818181818181</v>
      </c>
      <c r="R33" t="s">
        <v>124</v>
      </c>
      <c r="S33"/>
      <c r="T33"/>
      <c r="U33"/>
    </row>
    <row r="34" spans="2:21">
      <c r="B34" s="126" t="s">
        <v>119</v>
      </c>
      <c r="C34" s="519">
        <v>6.56</v>
      </c>
      <c r="D34" s="519">
        <v>25</v>
      </c>
      <c r="E34" s="519">
        <v>6.3</v>
      </c>
      <c r="F34" s="519">
        <v>35</v>
      </c>
      <c r="G34" s="519">
        <v>6.3</v>
      </c>
      <c r="H34" s="520">
        <v>61</v>
      </c>
      <c r="I34" s="559">
        <v>6.6</v>
      </c>
      <c r="J34" s="560">
        <v>52</v>
      </c>
      <c r="K34"/>
      <c r="L34"/>
      <c r="M34" s="500" t="s">
        <v>24</v>
      </c>
      <c r="N34" s="501">
        <v>8.136057692307693</v>
      </c>
      <c r="O34" s="501">
        <v>8.6293159609120522</v>
      </c>
      <c r="P34" s="501">
        <v>8.6401591895803183</v>
      </c>
      <c r="Q34" s="502">
        <f>I40</f>
        <v>8.6879432624113484</v>
      </c>
      <c r="R34" t="s">
        <v>123</v>
      </c>
      <c r="S34"/>
      <c r="T34"/>
      <c r="U34"/>
    </row>
    <row r="35" spans="2:21" ht="15.75" thickBot="1">
      <c r="B35" s="126" t="s">
        <v>120</v>
      </c>
      <c r="C35" s="519">
        <v>8.1999999999999993</v>
      </c>
      <c r="D35" s="519">
        <v>10</v>
      </c>
      <c r="E35" s="519">
        <v>6.7</v>
      </c>
      <c r="F35" s="519">
        <v>19</v>
      </c>
      <c r="G35" s="519">
        <v>8.4</v>
      </c>
      <c r="H35" s="520">
        <v>10</v>
      </c>
      <c r="I35" s="559">
        <v>7.7</v>
      </c>
      <c r="J35" s="560">
        <v>31</v>
      </c>
      <c r="K35"/>
      <c r="L35"/>
      <c r="M35" s="503" t="s">
        <v>98</v>
      </c>
      <c r="N35" s="426">
        <v>7.7</v>
      </c>
      <c r="O35" s="426">
        <v>7.7</v>
      </c>
      <c r="P35" s="426">
        <v>7.7</v>
      </c>
      <c r="Q35" s="504">
        <v>7.7</v>
      </c>
      <c r="R35" t="s">
        <v>125</v>
      </c>
      <c r="S35"/>
      <c r="T35"/>
      <c r="U35"/>
    </row>
    <row r="36" spans="2:21">
      <c r="B36" s="126" t="s">
        <v>121</v>
      </c>
      <c r="C36" s="519">
        <v>8.92</v>
      </c>
      <c r="D36" s="519">
        <v>13</v>
      </c>
      <c r="E36" s="519">
        <v>8</v>
      </c>
      <c r="F36" s="519">
        <v>23</v>
      </c>
      <c r="G36" s="519">
        <v>8</v>
      </c>
      <c r="H36" s="520">
        <v>27</v>
      </c>
      <c r="I36" s="559">
        <v>8.5</v>
      </c>
      <c r="J36" s="560">
        <v>13</v>
      </c>
      <c r="K36"/>
      <c r="L36"/>
      <c r="M36"/>
      <c r="N36"/>
      <c r="O36"/>
      <c r="P36"/>
      <c r="Q36"/>
      <c r="R36"/>
      <c r="S36"/>
      <c r="T36"/>
      <c r="U36"/>
    </row>
    <row r="37" spans="2:21" ht="15.75" thickBot="1">
      <c r="B37" s="128" t="s">
        <v>122</v>
      </c>
      <c r="C37" s="521">
        <v>9.6</v>
      </c>
      <c r="D37" s="521">
        <v>5</v>
      </c>
      <c r="E37" s="521">
        <v>9.5</v>
      </c>
      <c r="F37" s="521">
        <v>8</v>
      </c>
      <c r="G37" s="521">
        <v>9.5</v>
      </c>
      <c r="H37" s="522">
        <v>10</v>
      </c>
      <c r="I37" s="565">
        <v>9.1</v>
      </c>
      <c r="J37" s="1437">
        <v>9</v>
      </c>
      <c r="K37"/>
      <c r="L37"/>
      <c r="M37"/>
      <c r="N37"/>
      <c r="O37"/>
      <c r="P37"/>
      <c r="Q37"/>
      <c r="R37"/>
      <c r="S37"/>
      <c r="T37"/>
      <c r="U37"/>
    </row>
    <row r="38" spans="2:21">
      <c r="B38" s="126" t="s">
        <v>24</v>
      </c>
      <c r="C38" s="415" t="s">
        <v>99</v>
      </c>
      <c r="D38" s="415"/>
      <c r="E38" s="415" t="s">
        <v>100</v>
      </c>
      <c r="F38" s="415"/>
      <c r="G38" s="415" t="s">
        <v>101</v>
      </c>
      <c r="H38" s="415"/>
      <c r="I38" s="808" t="s">
        <v>102</v>
      </c>
      <c r="J38" s="414"/>
      <c r="K38"/>
      <c r="L38"/>
      <c r="M38"/>
      <c r="N38"/>
      <c r="O38"/>
      <c r="P38"/>
      <c r="Q38"/>
      <c r="R38"/>
      <c r="S38"/>
      <c r="T38"/>
      <c r="U38"/>
    </row>
    <row r="39" spans="2:21">
      <c r="B39" s="126"/>
      <c r="C39" s="496" t="s">
        <v>113</v>
      </c>
      <c r="D39" s="496" t="s">
        <v>114</v>
      </c>
      <c r="E39" s="496" t="s">
        <v>113</v>
      </c>
      <c r="F39" s="496" t="s">
        <v>114</v>
      </c>
      <c r="G39" s="496" t="s">
        <v>113</v>
      </c>
      <c r="H39" s="496" t="s">
        <v>114</v>
      </c>
      <c r="I39" s="556" t="s">
        <v>113</v>
      </c>
      <c r="J39" s="497" t="s">
        <v>114</v>
      </c>
      <c r="K39"/>
      <c r="L39"/>
      <c r="M39"/>
      <c r="N39"/>
      <c r="O39"/>
      <c r="P39"/>
      <c r="Q39"/>
      <c r="R39"/>
      <c r="S39"/>
      <c r="T39"/>
      <c r="U39"/>
    </row>
    <row r="40" spans="2:21">
      <c r="B40" s="126" t="s">
        <v>116</v>
      </c>
      <c r="C40" s="510">
        <f>((D46*C46)+(D45*C45)+(D44*C44)+(D43*C43)+(D42*C42)+(D41*C41))/D40</f>
        <v>8.136057692307693</v>
      </c>
      <c r="D40" s="511">
        <f>SUM(D41:D46)</f>
        <v>208</v>
      </c>
      <c r="E40" s="510">
        <f>((F46*E46)+(F45*E45)+(F44*E44)+(F43*E43)+(F42*E42)+(F41*E41))/F40</f>
        <v>8.6293159609120522</v>
      </c>
      <c r="F40" s="511">
        <f>SUM(F41:F46)</f>
        <v>307</v>
      </c>
      <c r="G40" s="510">
        <f>((H46*G46)+(H45*G45)+(H44*G44)+(H43*G43)+(H42*G42)+(H41*G41))/H40</f>
        <v>8.6401591895803183</v>
      </c>
      <c r="H40" s="512">
        <f>SUM(H41:H46)</f>
        <v>691</v>
      </c>
      <c r="I40" s="561">
        <f>((J46*I46)+(J45*I45)+(J44*I44)+(J43*I43)+(J42*I42)+(J41*I41))/J40</f>
        <v>8.6879432624113484</v>
      </c>
      <c r="J40" s="523">
        <f>SUM(J41:J46)</f>
        <v>705</v>
      </c>
      <c r="K40"/>
      <c r="L40"/>
      <c r="M40"/>
      <c r="N40"/>
      <c r="O40"/>
      <c r="P40"/>
      <c r="Q40"/>
      <c r="R40"/>
      <c r="S40"/>
      <c r="T40"/>
      <c r="U40"/>
    </row>
    <row r="41" spans="2:21">
      <c r="B41" s="126" t="s">
        <v>117</v>
      </c>
      <c r="C41" s="514">
        <v>8.4</v>
      </c>
      <c r="D41" s="524">
        <v>87</v>
      </c>
      <c r="E41" s="525">
        <v>8.6999999999999993</v>
      </c>
      <c r="F41" s="526">
        <v>185</v>
      </c>
      <c r="G41" s="525">
        <v>8.6999999999999993</v>
      </c>
      <c r="H41" s="527">
        <v>297</v>
      </c>
      <c r="I41" s="554">
        <v>8.8674033149171301</v>
      </c>
      <c r="J41" s="555">
        <v>181</v>
      </c>
      <c r="K41"/>
      <c r="L41"/>
      <c r="M41"/>
      <c r="N41"/>
      <c r="O41"/>
      <c r="P41"/>
      <c r="Q41"/>
      <c r="R41"/>
      <c r="S41"/>
      <c r="T41"/>
      <c r="U41"/>
    </row>
    <row r="42" spans="2:21">
      <c r="B42" s="126" t="s">
        <v>118</v>
      </c>
      <c r="C42" s="514">
        <v>7.8</v>
      </c>
      <c r="D42" s="524">
        <v>43</v>
      </c>
      <c r="E42" s="525">
        <v>8.8000000000000007</v>
      </c>
      <c r="F42" s="526">
        <v>36</v>
      </c>
      <c r="G42" s="525">
        <v>8.4499999999999993</v>
      </c>
      <c r="H42" s="527">
        <v>142</v>
      </c>
      <c r="I42" s="554">
        <v>8.4831460674157295</v>
      </c>
      <c r="J42" s="555">
        <v>178</v>
      </c>
      <c r="K42"/>
      <c r="L42"/>
      <c r="M42"/>
      <c r="N42"/>
      <c r="O42"/>
      <c r="P42"/>
      <c r="Q42"/>
      <c r="R42"/>
      <c r="S42"/>
      <c r="T42"/>
      <c r="U42"/>
    </row>
    <row r="43" spans="2:21">
      <c r="B43" s="126" t="s">
        <v>119</v>
      </c>
      <c r="C43" s="514">
        <v>8.1</v>
      </c>
      <c r="D43" s="524">
        <v>32</v>
      </c>
      <c r="E43" s="525">
        <v>8.4</v>
      </c>
      <c r="F43" s="526">
        <v>42</v>
      </c>
      <c r="G43" s="525">
        <v>8.5399999999999991</v>
      </c>
      <c r="H43" s="527">
        <v>90</v>
      </c>
      <c r="I43" s="554">
        <v>8.3407407407407401</v>
      </c>
      <c r="J43" s="555">
        <v>135</v>
      </c>
      <c r="K43"/>
      <c r="L43"/>
      <c r="M43"/>
      <c r="N43"/>
      <c r="O43"/>
      <c r="P43"/>
      <c r="Q43"/>
      <c r="R43"/>
      <c r="S43"/>
      <c r="T43"/>
      <c r="U43"/>
    </row>
    <row r="44" spans="2:21">
      <c r="B44" s="126" t="s">
        <v>120</v>
      </c>
      <c r="C44" s="514">
        <v>8.4</v>
      </c>
      <c r="D44" s="524">
        <v>7</v>
      </c>
      <c r="E44" s="525">
        <v>7.7</v>
      </c>
      <c r="F44" s="526">
        <v>3</v>
      </c>
      <c r="G44" s="525">
        <v>8</v>
      </c>
      <c r="H44" s="527">
        <v>11</v>
      </c>
      <c r="I44" s="554">
        <v>7.7692307692307701</v>
      </c>
      <c r="J44" s="555">
        <v>13</v>
      </c>
      <c r="K44"/>
      <c r="L44"/>
      <c r="M44"/>
      <c r="N44"/>
      <c r="O44"/>
      <c r="P44"/>
      <c r="Q44"/>
      <c r="R44"/>
      <c r="S44"/>
      <c r="T44"/>
      <c r="U44"/>
    </row>
    <row r="45" spans="2:21">
      <c r="B45" s="126" t="s">
        <v>121</v>
      </c>
      <c r="C45" s="514">
        <v>8</v>
      </c>
      <c r="D45" s="524">
        <v>36</v>
      </c>
      <c r="E45" s="525">
        <v>8.5</v>
      </c>
      <c r="F45" s="526">
        <v>40</v>
      </c>
      <c r="G45" s="525">
        <v>8.75</v>
      </c>
      <c r="H45" s="527">
        <v>136</v>
      </c>
      <c r="I45" s="554">
        <v>8.8969696969697001</v>
      </c>
      <c r="J45" s="555">
        <v>165</v>
      </c>
      <c r="K45"/>
      <c r="L45"/>
      <c r="M45"/>
      <c r="N45"/>
      <c r="O45"/>
      <c r="P45"/>
      <c r="Q45"/>
      <c r="R45"/>
      <c r="S45"/>
      <c r="T45"/>
      <c r="U45"/>
    </row>
    <row r="46" spans="2:21" ht="15.75" thickBot="1">
      <c r="B46" s="128" t="s">
        <v>122</v>
      </c>
      <c r="C46" s="528">
        <v>6.7</v>
      </c>
      <c r="D46" s="529">
        <v>3</v>
      </c>
      <c r="E46" s="530">
        <v>7</v>
      </c>
      <c r="F46" s="531">
        <v>1</v>
      </c>
      <c r="G46" s="530">
        <v>9.33</v>
      </c>
      <c r="H46" s="532">
        <v>15</v>
      </c>
      <c r="I46" s="562">
        <v>9.5454545454545396</v>
      </c>
      <c r="J46" s="563">
        <v>33</v>
      </c>
      <c r="K46"/>
      <c r="L46"/>
      <c r="M46"/>
      <c r="N46"/>
      <c r="O46"/>
      <c r="P46"/>
      <c r="Q46"/>
      <c r="R46"/>
      <c r="S46"/>
      <c r="T46"/>
      <c r="U46"/>
    </row>
    <row r="47" spans="2:21">
      <c r="B47"/>
      <c r="C47"/>
      <c r="D47"/>
      <c r="E47"/>
      <c r="F47"/>
      <c r="G47"/>
      <c r="H47"/>
      <c r="I47"/>
      <c r="J47"/>
      <c r="K47"/>
      <c r="L47"/>
      <c r="M47"/>
      <c r="N47"/>
      <c r="O47"/>
      <c r="P47"/>
      <c r="Q47"/>
      <c r="R47"/>
      <c r="S47"/>
      <c r="T47"/>
      <c r="U47"/>
    </row>
    <row r="48" spans="2:21" ht="15.75" thickBot="1">
      <c r="B48"/>
      <c r="C48"/>
      <c r="D48"/>
      <c r="E48"/>
      <c r="F48"/>
      <c r="G48"/>
      <c r="H48"/>
      <c r="I48"/>
      <c r="J48"/>
      <c r="K48"/>
      <c r="L48"/>
      <c r="M48"/>
      <c r="N48"/>
      <c r="O48"/>
      <c r="P48"/>
      <c r="Q48"/>
      <c r="R48"/>
      <c r="S48"/>
      <c r="T48"/>
      <c r="U48"/>
    </row>
    <row r="49" spans="2:21" ht="15.75" thickBot="1">
      <c r="B49" s="645" t="s">
        <v>95</v>
      </c>
      <c r="C49" s="429"/>
      <c r="D49" s="429"/>
      <c r="E49" s="429"/>
      <c r="F49" s="430"/>
      <c r="G49"/>
      <c r="H49"/>
      <c r="I49"/>
      <c r="J49"/>
      <c r="K49"/>
      <c r="L49"/>
      <c r="M49"/>
      <c r="N49"/>
      <c r="O49"/>
      <c r="P49"/>
      <c r="Q49"/>
      <c r="R49"/>
      <c r="S49"/>
      <c r="T49"/>
      <c r="U49"/>
    </row>
    <row r="50" spans="2:21">
      <c r="B50" s="428" t="s">
        <v>19</v>
      </c>
      <c r="C50" s="437" t="s">
        <v>99</v>
      </c>
      <c r="D50" s="437" t="s">
        <v>100</v>
      </c>
      <c r="E50" s="437" t="s">
        <v>101</v>
      </c>
      <c r="F50" s="438" t="s">
        <v>102</v>
      </c>
      <c r="H50"/>
      <c r="I50"/>
      <c r="J50"/>
      <c r="K50"/>
      <c r="L50"/>
      <c r="M50"/>
      <c r="N50"/>
      <c r="O50"/>
      <c r="P50"/>
      <c r="Q50"/>
      <c r="R50"/>
      <c r="S50"/>
      <c r="T50"/>
      <c r="U50"/>
    </row>
    <row r="51" spans="2:21">
      <c r="B51" s="431" t="s">
        <v>126</v>
      </c>
      <c r="C51" s="92">
        <v>14424.620864012082</v>
      </c>
      <c r="D51" s="92">
        <v>9340.4381652932097</v>
      </c>
      <c r="E51" s="92">
        <v>18481</v>
      </c>
      <c r="F51" s="432">
        <v>14294</v>
      </c>
      <c r="H51"/>
      <c r="I51"/>
      <c r="J51" s="151"/>
      <c r="K51"/>
      <c r="L51"/>
      <c r="N51"/>
      <c r="O51"/>
      <c r="P51"/>
      <c r="Q51"/>
      <c r="R51"/>
      <c r="S51"/>
      <c r="T51"/>
      <c r="U51"/>
    </row>
    <row r="52" spans="2:21">
      <c r="B52" s="431" t="s">
        <v>127</v>
      </c>
      <c r="C52" s="137">
        <v>0.41455490118759675</v>
      </c>
      <c r="D52" s="137">
        <v>0.61962215001378251</v>
      </c>
      <c r="E52" s="427">
        <v>0.24480102128933859</v>
      </c>
      <c r="F52" s="435">
        <v>0.41299999999999998</v>
      </c>
      <c r="G52"/>
      <c r="H52" s="132" t="s">
        <v>128</v>
      </c>
      <c r="I52"/>
      <c r="J52"/>
      <c r="K52"/>
      <c r="L52"/>
      <c r="M52"/>
      <c r="N52"/>
      <c r="O52"/>
      <c r="P52"/>
      <c r="Q52"/>
      <c r="R52"/>
      <c r="S52"/>
      <c r="T52"/>
      <c r="U52"/>
    </row>
    <row r="53" spans="2:21">
      <c r="B53" s="431" t="s">
        <v>129</v>
      </c>
      <c r="C53" s="137">
        <v>0.26419113634380548</v>
      </c>
      <c r="D53" s="427">
        <v>0.35246560354340928</v>
      </c>
      <c r="E53" s="1256">
        <v>-0.97860096849320077</v>
      </c>
      <c r="F53" s="435">
        <v>0.2266</v>
      </c>
      <c r="G53"/>
      <c r="H53" t="s">
        <v>130</v>
      </c>
      <c r="I53"/>
      <c r="J53"/>
      <c r="K53"/>
      <c r="L53"/>
      <c r="M53"/>
      <c r="N53"/>
      <c r="O53"/>
      <c r="P53"/>
      <c r="Q53"/>
      <c r="R53"/>
      <c r="S53"/>
      <c r="T53"/>
      <c r="U53"/>
    </row>
    <row r="54" spans="2:21" ht="15.75" thickBot="1">
      <c r="B54" s="431"/>
      <c r="C54"/>
      <c r="D54"/>
      <c r="E54"/>
      <c r="F54" s="434"/>
      <c r="G54"/>
      <c r="H54"/>
      <c r="I54"/>
      <c r="J54"/>
      <c r="K54"/>
      <c r="L54"/>
      <c r="M54"/>
      <c r="N54"/>
      <c r="O54"/>
      <c r="P54"/>
      <c r="Q54"/>
      <c r="R54"/>
      <c r="S54"/>
      <c r="T54"/>
      <c r="U54"/>
    </row>
    <row r="55" spans="2:21">
      <c r="B55" s="428" t="s">
        <v>20</v>
      </c>
      <c r="C55" s="437" t="s">
        <v>99</v>
      </c>
      <c r="D55" s="437" t="s">
        <v>100</v>
      </c>
      <c r="E55" s="437" t="s">
        <v>101</v>
      </c>
      <c r="F55" s="438" t="s">
        <v>102</v>
      </c>
      <c r="G55"/>
      <c r="H55"/>
      <c r="I55"/>
      <c r="J55"/>
      <c r="K55"/>
      <c r="L55"/>
      <c r="M55"/>
      <c r="N55"/>
      <c r="O55"/>
      <c r="P55"/>
      <c r="Q55"/>
      <c r="R55"/>
      <c r="S55"/>
      <c r="T55"/>
      <c r="U55"/>
    </row>
    <row r="56" spans="2:21">
      <c r="B56" s="431" t="s">
        <v>126</v>
      </c>
      <c r="C56" s="1248">
        <v>274456</v>
      </c>
      <c r="D56" s="92">
        <v>266877.95</v>
      </c>
      <c r="E56" s="92">
        <v>261214.28999999998</v>
      </c>
      <c r="F56" s="434">
        <v>209201</v>
      </c>
      <c r="G56"/>
      <c r="H56"/>
      <c r="I56"/>
      <c r="J56"/>
      <c r="K56"/>
      <c r="L56"/>
      <c r="M56"/>
      <c r="N56"/>
      <c r="O56"/>
      <c r="P56"/>
      <c r="Q56"/>
      <c r="R56"/>
      <c r="S56"/>
      <c r="T56"/>
      <c r="U56"/>
    </row>
    <row r="57" spans="2:21">
      <c r="B57" s="431" t="s">
        <v>127</v>
      </c>
      <c r="C57" s="50">
        <v>6.8000000000000005E-2</v>
      </c>
      <c r="D57" s="137">
        <v>0.13600000000000001</v>
      </c>
      <c r="E57" s="137">
        <v>0.20399999999999999</v>
      </c>
      <c r="F57" s="433">
        <v>0.27200000000000002</v>
      </c>
      <c r="G57"/>
      <c r="H57"/>
      <c r="I57"/>
      <c r="J57"/>
      <c r="K57"/>
      <c r="L57"/>
      <c r="M57"/>
      <c r="N57"/>
      <c r="O57"/>
      <c r="P57"/>
      <c r="Q57"/>
      <c r="R57"/>
      <c r="S57"/>
      <c r="T57"/>
      <c r="U57"/>
    </row>
    <row r="58" spans="2:21">
      <c r="B58" s="431" t="s">
        <v>129</v>
      </c>
      <c r="C58" s="137">
        <v>0.16400000000000001</v>
      </c>
      <c r="D58" s="137">
        <v>0.191</v>
      </c>
      <c r="E58" s="427">
        <v>0.17</v>
      </c>
      <c r="F58" s="435">
        <v>0.3</v>
      </c>
      <c r="G58"/>
      <c r="H58"/>
      <c r="I58"/>
      <c r="J58"/>
      <c r="K58"/>
      <c r="L58"/>
      <c r="M58"/>
      <c r="N58"/>
      <c r="O58"/>
      <c r="P58"/>
      <c r="Q58"/>
      <c r="R58"/>
      <c r="S58"/>
      <c r="T58"/>
      <c r="U58"/>
    </row>
    <row r="59" spans="2:21" ht="15.75" thickBot="1">
      <c r="B59" s="431"/>
      <c r="C59"/>
      <c r="D59"/>
      <c r="E59"/>
      <c r="F59" s="434"/>
      <c r="G59"/>
      <c r="H59"/>
      <c r="I59"/>
      <c r="J59"/>
      <c r="K59"/>
      <c r="L59"/>
      <c r="M59"/>
      <c r="N59"/>
      <c r="O59"/>
      <c r="P59"/>
      <c r="Q59"/>
      <c r="R59"/>
      <c r="S59"/>
      <c r="T59"/>
      <c r="U59"/>
    </row>
    <row r="60" spans="2:21">
      <c r="B60" s="493" t="s">
        <v>24</v>
      </c>
      <c r="C60" s="1249" t="s">
        <v>99</v>
      </c>
      <c r="D60" s="1249" t="s">
        <v>100</v>
      </c>
      <c r="E60" s="1249" t="s">
        <v>101</v>
      </c>
      <c r="F60" s="1250" t="s">
        <v>102</v>
      </c>
      <c r="G60"/>
      <c r="H60"/>
      <c r="I60"/>
      <c r="J60"/>
      <c r="K60"/>
      <c r="L60"/>
      <c r="M60"/>
      <c r="N60"/>
      <c r="O60"/>
      <c r="P60"/>
      <c r="Q60"/>
      <c r="R60"/>
      <c r="S60"/>
      <c r="T60"/>
      <c r="U60"/>
    </row>
    <row r="61" spans="2:21">
      <c r="B61" s="126" t="s">
        <v>126</v>
      </c>
      <c r="C61" s="92">
        <v>9011.1818352475311</v>
      </c>
      <c r="D61" s="92">
        <v>10616.887762519846</v>
      </c>
      <c r="E61" s="92">
        <v>9541.5768525608619</v>
      </c>
      <c r="F61" s="127">
        <v>8267</v>
      </c>
      <c r="G61"/>
      <c r="H61"/>
      <c r="I61"/>
      <c r="J61"/>
      <c r="K61"/>
      <c r="L61"/>
      <c r="M61"/>
      <c r="N61"/>
      <c r="O61"/>
      <c r="P61"/>
      <c r="Q61"/>
      <c r="R61"/>
      <c r="S61"/>
      <c r="T61"/>
      <c r="U61"/>
    </row>
    <row r="62" spans="2:21">
      <c r="B62" s="126" t="s">
        <v>127</v>
      </c>
      <c r="C62" s="1251">
        <v>0.15771196829593015</v>
      </c>
      <c r="D62" s="1251">
        <v>0.20454764310909934</v>
      </c>
      <c r="E62" s="1251">
        <v>0.2487790063891141</v>
      </c>
      <c r="F62" s="1252">
        <v>0.28999999999999998</v>
      </c>
      <c r="G62"/>
      <c r="H62"/>
      <c r="I62"/>
      <c r="J62"/>
      <c r="K62"/>
      <c r="L62"/>
      <c r="M62"/>
      <c r="N62"/>
      <c r="O62"/>
      <c r="P62"/>
      <c r="Q62"/>
      <c r="R62"/>
      <c r="S62"/>
      <c r="T62"/>
      <c r="U62"/>
    </row>
    <row r="63" spans="2:21" ht="15.75" thickBot="1">
      <c r="B63" s="128" t="s">
        <v>129</v>
      </c>
      <c r="C63" s="1253">
        <v>0.11569286594638706</v>
      </c>
      <c r="D63" s="1257">
        <v>-4.188215946536844E-2</v>
      </c>
      <c r="E63" s="1254">
        <v>6.3642856718736818E-2</v>
      </c>
      <c r="F63" s="1255">
        <v>0.19</v>
      </c>
      <c r="G63"/>
      <c r="H63"/>
      <c r="I63"/>
      <c r="J63"/>
      <c r="K63"/>
      <c r="L63"/>
      <c r="M63"/>
      <c r="N63"/>
      <c r="O63"/>
      <c r="P63"/>
      <c r="Q63"/>
      <c r="R63"/>
      <c r="S63"/>
      <c r="T63"/>
      <c r="U63"/>
    </row>
    <row r="64" spans="2:21">
      <c r="B64" t="s">
        <v>131</v>
      </c>
      <c r="C64" s="92"/>
      <c r="D64"/>
      <c r="E64"/>
      <c r="F64"/>
      <c r="G64"/>
      <c r="H64"/>
      <c r="I64"/>
      <c r="J64"/>
      <c r="K64"/>
      <c r="L64"/>
      <c r="M64"/>
      <c r="N64"/>
      <c r="O64"/>
      <c r="P64"/>
      <c r="Q64"/>
      <c r="R64"/>
      <c r="S64"/>
      <c r="T64"/>
      <c r="U64"/>
    </row>
    <row r="65" spans="2:21">
      <c r="B65" t="s">
        <v>132</v>
      </c>
      <c r="C65" s="165"/>
      <c r="D65"/>
      <c r="E65"/>
      <c r="F65"/>
      <c r="G65"/>
      <c r="H65"/>
      <c r="I65"/>
      <c r="J65"/>
      <c r="K65"/>
      <c r="L65"/>
      <c r="M65"/>
      <c r="N65"/>
      <c r="O65"/>
      <c r="P65"/>
      <c r="Q65"/>
      <c r="R65"/>
      <c r="S65"/>
      <c r="T65"/>
      <c r="U65"/>
    </row>
    <row r="66" spans="2:21">
      <c r="B66"/>
      <c r="C66"/>
      <c r="D66"/>
      <c r="E66"/>
      <c r="F66"/>
      <c r="G66"/>
      <c r="H66"/>
      <c r="I66"/>
      <c r="J66"/>
      <c r="K66"/>
      <c r="L66"/>
      <c r="M66"/>
      <c r="N66"/>
      <c r="O66"/>
      <c r="P66"/>
      <c r="Q66"/>
      <c r="R66"/>
      <c r="S66"/>
      <c r="T66"/>
      <c r="U66"/>
    </row>
    <row r="67" spans="2:21">
      <c r="C67"/>
      <c r="D67"/>
      <c r="E67"/>
      <c r="F67"/>
      <c r="G67"/>
      <c r="H67"/>
      <c r="I67"/>
      <c r="K67"/>
      <c r="L67"/>
      <c r="M67"/>
      <c r="N67"/>
      <c r="O67"/>
      <c r="P67"/>
      <c r="Q67"/>
      <c r="R67"/>
      <c r="S67"/>
      <c r="T67"/>
      <c r="U67"/>
    </row>
    <row r="68" spans="2:21">
      <c r="C68"/>
      <c r="D68"/>
      <c r="E68"/>
      <c r="F68"/>
      <c r="G68"/>
      <c r="H68"/>
      <c r="I68"/>
      <c r="K68"/>
      <c r="L68"/>
      <c r="M68"/>
      <c r="N68"/>
      <c r="O68"/>
      <c r="P68"/>
      <c r="Q68"/>
      <c r="R68"/>
      <c r="S68"/>
      <c r="T68"/>
      <c r="U68"/>
    </row>
    <row r="69" spans="2:21">
      <c r="B69"/>
      <c r="C69"/>
      <c r="D69"/>
      <c r="E69"/>
      <c r="F69"/>
      <c r="G69"/>
      <c r="H69"/>
      <c r="I69" t="s">
        <v>133</v>
      </c>
      <c r="J69"/>
      <c r="K69"/>
      <c r="L69"/>
      <c r="M69"/>
      <c r="N69"/>
      <c r="O69"/>
      <c r="P69"/>
      <c r="Q69"/>
      <c r="R69" s="92"/>
      <c r="S69"/>
      <c r="T69"/>
      <c r="U69"/>
    </row>
    <row r="70" spans="2:21">
      <c r="B70"/>
      <c r="C70"/>
      <c r="D70"/>
      <c r="E70"/>
      <c r="F70"/>
      <c r="G70"/>
      <c r="H70"/>
      <c r="I70"/>
      <c r="J70"/>
      <c r="K70"/>
      <c r="L70"/>
      <c r="M70"/>
      <c r="N70"/>
      <c r="O70"/>
      <c r="P70"/>
      <c r="Q70"/>
      <c r="R70"/>
      <c r="S70"/>
      <c r="T70"/>
      <c r="U70"/>
    </row>
    <row r="71" spans="2:21">
      <c r="B71"/>
      <c r="C71"/>
      <c r="D71"/>
      <c r="E71"/>
      <c r="F71"/>
      <c r="G71"/>
      <c r="H71"/>
      <c r="I71"/>
      <c r="J71"/>
      <c r="K71"/>
      <c r="L71"/>
      <c r="M71"/>
      <c r="N71"/>
      <c r="O71"/>
      <c r="P71"/>
      <c r="Q71"/>
      <c r="R71"/>
      <c r="S71"/>
      <c r="T71"/>
      <c r="U71"/>
    </row>
    <row r="72" spans="2:21" ht="15.75" thickBot="1">
      <c r="B72"/>
      <c r="C72"/>
      <c r="D72"/>
      <c r="E72"/>
      <c r="F72"/>
      <c r="G72"/>
      <c r="H72"/>
      <c r="I72"/>
      <c r="J72"/>
      <c r="K72"/>
      <c r="L72"/>
      <c r="M72"/>
      <c r="N72"/>
      <c r="O72"/>
      <c r="P72"/>
      <c r="Q72"/>
      <c r="R72"/>
      <c r="S72"/>
      <c r="T72"/>
      <c r="U72"/>
    </row>
    <row r="73" spans="2:21">
      <c r="B73" s="439" t="s">
        <v>134</v>
      </c>
      <c r="C73" s="425"/>
      <c r="D73" s="425"/>
      <c r="E73" s="425"/>
      <c r="F73" s="425"/>
      <c r="G73" s="440"/>
      <c r="H73"/>
      <c r="I73"/>
      <c r="J73"/>
      <c r="K73"/>
      <c r="L73"/>
      <c r="M73"/>
      <c r="N73"/>
      <c r="O73"/>
      <c r="P73"/>
      <c r="Q73"/>
      <c r="R73"/>
      <c r="S73"/>
      <c r="T73"/>
      <c r="U73"/>
    </row>
    <row r="74" spans="2:21">
      <c r="B74" s="441" t="s">
        <v>135</v>
      </c>
      <c r="C74" s="235"/>
      <c r="D74" s="236" t="s">
        <v>99</v>
      </c>
      <c r="E74" s="236" t="s">
        <v>100</v>
      </c>
      <c r="F74" s="236" t="s">
        <v>101</v>
      </c>
      <c r="G74" s="436" t="s">
        <v>102</v>
      </c>
      <c r="H74"/>
      <c r="I74"/>
      <c r="J74"/>
      <c r="K74"/>
      <c r="L74"/>
      <c r="M74"/>
      <c r="N74"/>
      <c r="O74"/>
      <c r="P74"/>
      <c r="Q74"/>
      <c r="R74"/>
      <c r="S74"/>
      <c r="T74"/>
      <c r="U74"/>
    </row>
    <row r="75" spans="2:21">
      <c r="B75" s="441" t="s">
        <v>19</v>
      </c>
      <c r="C75" s="235"/>
      <c r="D75" s="1224">
        <v>12611.335499999999</v>
      </c>
      <c r="E75" s="1224">
        <v>7071.3000000000011</v>
      </c>
      <c r="F75" s="1224">
        <v>11358.281700000003</v>
      </c>
      <c r="G75" s="1225">
        <v>12096.904500000002</v>
      </c>
      <c r="H75"/>
      <c r="I75"/>
      <c r="J75"/>
      <c r="K75"/>
      <c r="L75"/>
      <c r="M75"/>
      <c r="N75"/>
      <c r="O75"/>
      <c r="P75"/>
      <c r="Q75"/>
      <c r="R75"/>
      <c r="S75"/>
      <c r="T75"/>
      <c r="U75"/>
    </row>
    <row r="76" spans="2:21">
      <c r="B76" s="441" t="s">
        <v>20</v>
      </c>
      <c r="C76" s="235"/>
      <c r="D76" s="1224">
        <v>237519.57879999999</v>
      </c>
      <c r="E76" s="1224">
        <v>231107.43799999999</v>
      </c>
      <c r="F76" s="1224">
        <v>242380.98179999998</v>
      </c>
      <c r="G76" s="1225">
        <v>198761.12099999998</v>
      </c>
      <c r="H76"/>
      <c r="I76"/>
      <c r="J76"/>
      <c r="K76"/>
      <c r="L76"/>
      <c r="M76"/>
      <c r="N76"/>
      <c r="O76"/>
      <c r="P76"/>
      <c r="Q76"/>
      <c r="R76"/>
      <c r="S76"/>
      <c r="T76"/>
      <c r="U76"/>
    </row>
    <row r="77" spans="2:21" ht="15.75" thickBot="1">
      <c r="B77" s="442" t="s">
        <v>24</v>
      </c>
      <c r="C77" s="426"/>
      <c r="D77" s="1226">
        <v>2047</v>
      </c>
      <c r="E77" s="1226">
        <v>4719.0600000000004</v>
      </c>
      <c r="F77" s="1226">
        <v>2575.0709999999999</v>
      </c>
      <c r="G77" s="1227">
        <v>1786.05</v>
      </c>
      <c r="H77"/>
      <c r="I77"/>
      <c r="J77"/>
      <c r="K77"/>
      <c r="L77"/>
      <c r="M77"/>
      <c r="N77"/>
      <c r="O77"/>
      <c r="P77"/>
      <c r="Q77"/>
      <c r="R77"/>
      <c r="S77"/>
      <c r="T77"/>
      <c r="U77"/>
    </row>
    <row r="78" spans="2:21">
      <c r="B78"/>
      <c r="C78"/>
      <c r="H78"/>
      <c r="I78"/>
      <c r="J78"/>
      <c r="K78"/>
      <c r="L78"/>
      <c r="M78"/>
      <c r="N78"/>
      <c r="O78"/>
      <c r="P78"/>
      <c r="Q78"/>
      <c r="R78"/>
      <c r="S78"/>
      <c r="T78"/>
      <c r="U78"/>
    </row>
    <row r="79" spans="2:21">
      <c r="C79"/>
      <c r="H79"/>
      <c r="I79"/>
      <c r="J79"/>
      <c r="K79"/>
      <c r="L79"/>
      <c r="M79"/>
      <c r="N79"/>
      <c r="O79"/>
      <c r="P79"/>
      <c r="Q79"/>
      <c r="R79"/>
      <c r="S79"/>
      <c r="T79"/>
      <c r="U79"/>
    </row>
    <row r="80" spans="2:21">
      <c r="B80"/>
      <c r="C80"/>
      <c r="D80" s="1290" t="s">
        <v>99</v>
      </c>
      <c r="E80" s="1290" t="s">
        <v>100</v>
      </c>
      <c r="F80" s="1290" t="s">
        <v>101</v>
      </c>
      <c r="G80" s="1290" t="s">
        <v>102</v>
      </c>
      <c r="H80"/>
      <c r="I80"/>
      <c r="J80"/>
      <c r="K80"/>
      <c r="L80"/>
      <c r="M80"/>
      <c r="N80"/>
      <c r="O80"/>
      <c r="P80"/>
      <c r="Q80"/>
      <c r="R80"/>
      <c r="S80"/>
      <c r="T80"/>
      <c r="U80"/>
    </row>
    <row r="81" spans="2:21">
      <c r="B81"/>
      <c r="C81" s="372" t="s">
        <v>136</v>
      </c>
      <c r="D81" s="1291">
        <f>SUM(D75:D77)</f>
        <v>252177.91429999997</v>
      </c>
      <c r="E81" s="1291">
        <f>SUM(E75:E77)</f>
        <v>242897.79799999998</v>
      </c>
      <c r="F81" s="1291">
        <f>SUM(F75:F77)</f>
        <v>256314.33449999997</v>
      </c>
      <c r="G81" s="1291">
        <f>SUM(G75:G77)</f>
        <v>212644.07549999998</v>
      </c>
      <c r="H81"/>
      <c r="I81"/>
      <c r="J81"/>
      <c r="K81"/>
      <c r="L81"/>
      <c r="M81"/>
      <c r="N81"/>
      <c r="O81"/>
      <c r="P81"/>
      <c r="Q81"/>
      <c r="R81"/>
      <c r="S81"/>
      <c r="T81"/>
      <c r="U81"/>
    </row>
    <row r="82" spans="2:21">
      <c r="B82"/>
      <c r="C82"/>
      <c r="D82"/>
      <c r="E82" s="92"/>
      <c r="F82"/>
      <c r="G82"/>
      <c r="H82"/>
      <c r="I82"/>
      <c r="J82"/>
      <c r="K82"/>
      <c r="L82"/>
      <c r="M82"/>
      <c r="N82"/>
      <c r="O82"/>
      <c r="P82"/>
      <c r="Q82"/>
      <c r="R82"/>
      <c r="S82"/>
      <c r="T82"/>
      <c r="U82"/>
    </row>
    <row r="83" spans="2:21">
      <c r="B83"/>
      <c r="C83"/>
      <c r="D83"/>
      <c r="E83"/>
      <c r="F83"/>
      <c r="G83"/>
      <c r="H83"/>
      <c r="I83"/>
      <c r="J83"/>
      <c r="K83"/>
      <c r="L83"/>
      <c r="M83"/>
      <c r="N83"/>
      <c r="O83"/>
      <c r="P83"/>
      <c r="Q83"/>
      <c r="R83"/>
      <c r="S83"/>
      <c r="T83"/>
      <c r="U83"/>
    </row>
    <row r="84" spans="2:21">
      <c r="B84"/>
      <c r="C84"/>
      <c r="D84"/>
      <c r="E84"/>
      <c r="F84"/>
      <c r="G84"/>
      <c r="H84"/>
      <c r="I84"/>
      <c r="J84"/>
      <c r="K84"/>
      <c r="L84"/>
      <c r="M84"/>
      <c r="N84"/>
      <c r="O84"/>
      <c r="P84"/>
      <c r="Q84"/>
      <c r="R84"/>
      <c r="S84"/>
      <c r="T84"/>
      <c r="U84"/>
    </row>
    <row r="85" spans="2:21">
      <c r="B85"/>
      <c r="C85"/>
      <c r="D85"/>
      <c r="E85"/>
      <c r="F85"/>
      <c r="G85"/>
      <c r="H85"/>
      <c r="I85"/>
      <c r="J85"/>
      <c r="K85"/>
      <c r="L85"/>
      <c r="M85"/>
      <c r="N85"/>
      <c r="O85"/>
      <c r="P85"/>
      <c r="Q85"/>
      <c r="R85"/>
      <c r="S85"/>
      <c r="T85"/>
      <c r="U85"/>
    </row>
    <row r="86" spans="2:21">
      <c r="B86"/>
      <c r="C86"/>
      <c r="D86"/>
      <c r="E86"/>
      <c r="F86"/>
      <c r="G86"/>
      <c r="H86"/>
      <c r="I86"/>
      <c r="J86"/>
      <c r="K86"/>
      <c r="L86"/>
      <c r="M86"/>
      <c r="N86"/>
      <c r="O86"/>
      <c r="P86"/>
      <c r="Q86"/>
      <c r="R86"/>
      <c r="S86"/>
      <c r="T86"/>
      <c r="U86"/>
    </row>
    <row r="87" spans="2:21">
      <c r="B87"/>
      <c r="C87"/>
      <c r="D87"/>
      <c r="E87"/>
      <c r="F87"/>
      <c r="G87"/>
      <c r="H87"/>
      <c r="I87"/>
      <c r="J87"/>
      <c r="K87"/>
      <c r="L87"/>
      <c r="M87"/>
      <c r="N87"/>
      <c r="O87"/>
      <c r="P87"/>
      <c r="Q87"/>
      <c r="R87"/>
      <c r="S87"/>
      <c r="T87"/>
      <c r="U87"/>
    </row>
    <row r="88" spans="2:21">
      <c r="B88"/>
      <c r="C88"/>
      <c r="D88"/>
      <c r="E88"/>
      <c r="F88"/>
      <c r="G88"/>
      <c r="H88"/>
      <c r="I88"/>
      <c r="J88"/>
      <c r="K88"/>
      <c r="L88"/>
      <c r="M88"/>
      <c r="N88"/>
      <c r="O88"/>
      <c r="P88"/>
      <c r="Q88"/>
      <c r="R88"/>
      <c r="S88"/>
      <c r="T88"/>
      <c r="U88"/>
    </row>
    <row r="89" spans="2:21">
      <c r="G89" s="2" t="s">
        <v>72</v>
      </c>
      <c r="H89"/>
      <c r="I89"/>
      <c r="J89"/>
      <c r="K89"/>
      <c r="L89"/>
      <c r="M89" t="s">
        <v>71</v>
      </c>
      <c r="N89"/>
      <c r="O89"/>
      <c r="P89"/>
      <c r="Q89"/>
      <c r="R89"/>
      <c r="S89"/>
      <c r="T89"/>
      <c r="U89"/>
    </row>
    <row r="90" spans="2:21" ht="15.75" thickBot="1">
      <c r="B90"/>
      <c r="C90" s="108" t="s">
        <v>137</v>
      </c>
      <c r="E90"/>
      <c r="F90"/>
      <c r="G90"/>
      <c r="H90"/>
      <c r="I90"/>
      <c r="J90"/>
      <c r="K90"/>
      <c r="L90"/>
      <c r="M90"/>
      <c r="N90"/>
      <c r="O90"/>
      <c r="P90"/>
      <c r="Q90"/>
      <c r="R90"/>
      <c r="S90"/>
      <c r="T90"/>
      <c r="U90"/>
    </row>
    <row r="91" spans="2:21" ht="76.150000000000006" customHeight="1">
      <c r="B91" s="131" t="s">
        <v>38</v>
      </c>
      <c r="C91" s="848" t="s">
        <v>138</v>
      </c>
      <c r="D91" s="848" t="s">
        <v>139</v>
      </c>
      <c r="E91" s="850" t="s">
        <v>140</v>
      </c>
      <c r="F91"/>
      <c r="H91"/>
      <c r="I91"/>
      <c r="J91"/>
      <c r="K91"/>
      <c r="L91"/>
      <c r="M91"/>
      <c r="N91"/>
      <c r="O91" s="108"/>
      <c r="P91" s="663"/>
      <c r="Q91"/>
      <c r="R91"/>
      <c r="S91"/>
      <c r="T91"/>
      <c r="U91"/>
    </row>
    <row r="92" spans="2:21">
      <c r="B92" s="126" t="s">
        <v>19</v>
      </c>
      <c r="C92" s="545">
        <v>27.174999999999997</v>
      </c>
      <c r="D92" s="545">
        <v>52.171349999999997</v>
      </c>
      <c r="E92" s="851">
        <v>2.7174999999999998</v>
      </c>
      <c r="F92"/>
      <c r="H92"/>
      <c r="I92"/>
      <c r="J92"/>
      <c r="K92"/>
      <c r="L92"/>
      <c r="M92"/>
      <c r="N92"/>
      <c r="O92"/>
      <c r="P92"/>
      <c r="Q92"/>
      <c r="R92"/>
      <c r="S92"/>
      <c r="T92"/>
      <c r="U92"/>
    </row>
    <row r="93" spans="2:21">
      <c r="B93" s="126" t="s">
        <v>20</v>
      </c>
      <c r="C93" s="545">
        <v>41.777733220000002</v>
      </c>
      <c r="D93" s="545">
        <v>50.047861523999991</v>
      </c>
      <c r="E93" s="851">
        <v>4.1777733220000002</v>
      </c>
      <c r="F93"/>
      <c r="H93"/>
      <c r="I93"/>
      <c r="J93"/>
      <c r="K93"/>
      <c r="L93"/>
      <c r="M93"/>
      <c r="N93"/>
      <c r="O93"/>
      <c r="P93"/>
      <c r="Q93"/>
      <c r="R93"/>
      <c r="S93"/>
      <c r="T93"/>
      <c r="U93"/>
    </row>
    <row r="94" spans="2:21" ht="15.75" thickBot="1">
      <c r="B94" s="128" t="s">
        <v>24</v>
      </c>
      <c r="C94" s="546">
        <v>16.657</v>
      </c>
      <c r="D94" s="546">
        <v>18.905139999999999</v>
      </c>
      <c r="E94" s="852">
        <v>1.6657000000000002</v>
      </c>
      <c r="F94"/>
      <c r="H94"/>
      <c r="I94"/>
      <c r="J94"/>
      <c r="K94"/>
      <c r="L94"/>
      <c r="M94"/>
      <c r="N94"/>
      <c r="O94"/>
      <c r="P94"/>
      <c r="Q94"/>
      <c r="R94"/>
      <c r="S94"/>
      <c r="T94"/>
      <c r="U94"/>
    </row>
    <row r="95" spans="2:21">
      <c r="B95"/>
      <c r="C95"/>
      <c r="D95"/>
      <c r="E95"/>
      <c r="F95"/>
      <c r="G95"/>
      <c r="H95"/>
      <c r="I95"/>
      <c r="J95"/>
      <c r="K95"/>
      <c r="L95"/>
      <c r="M95"/>
      <c r="N95"/>
      <c r="O95"/>
      <c r="P95"/>
      <c r="Q95"/>
      <c r="R95"/>
      <c r="S95"/>
      <c r="T95"/>
      <c r="U95"/>
    </row>
    <row r="96" spans="2:21" ht="15.75" thickBot="1">
      <c r="B96"/>
      <c r="C96" s="133" t="s">
        <v>141</v>
      </c>
      <c r="D96" s="133"/>
      <c r="E96" s="133"/>
      <c r="F96"/>
      <c r="G96"/>
      <c r="H96"/>
      <c r="I96"/>
      <c r="J96"/>
      <c r="K96"/>
      <c r="L96"/>
      <c r="M96"/>
      <c r="N96"/>
      <c r="O96"/>
      <c r="P96"/>
      <c r="Q96"/>
      <c r="R96"/>
      <c r="S96"/>
      <c r="T96"/>
      <c r="U96"/>
    </row>
    <row r="97" spans="2:21" ht="67.150000000000006">
      <c r="B97" s="131" t="s">
        <v>38</v>
      </c>
      <c r="C97" s="848" t="s">
        <v>138</v>
      </c>
      <c r="D97" s="848" t="s">
        <v>139</v>
      </c>
      <c r="E97" s="850" t="s">
        <v>140</v>
      </c>
      <c r="F97"/>
      <c r="G97"/>
      <c r="H97"/>
      <c r="I97"/>
      <c r="J97"/>
      <c r="K97"/>
      <c r="L97"/>
      <c r="M97"/>
      <c r="N97"/>
      <c r="O97"/>
      <c r="P97"/>
      <c r="Q97"/>
      <c r="R97"/>
      <c r="S97"/>
      <c r="T97"/>
      <c r="U97"/>
    </row>
    <row r="98" spans="2:21">
      <c r="B98" s="126" t="s">
        <v>19</v>
      </c>
      <c r="C98" s="545">
        <v>60.34939</v>
      </c>
      <c r="D98" s="545">
        <v>69.997600000000006</v>
      </c>
      <c r="E98" s="1284">
        <v>6.0349390000000005</v>
      </c>
      <c r="F98" s="1283"/>
      <c r="G98"/>
      <c r="H98"/>
      <c r="I98"/>
      <c r="J98"/>
      <c r="K98"/>
      <c r="L98"/>
      <c r="M98"/>
      <c r="N98"/>
      <c r="O98"/>
      <c r="P98"/>
      <c r="Q98"/>
      <c r="R98"/>
      <c r="S98"/>
      <c r="T98"/>
      <c r="U98"/>
    </row>
    <row r="99" spans="2:21">
      <c r="B99" s="126" t="s">
        <v>20</v>
      </c>
      <c r="C99" s="545">
        <v>75.414605995975052</v>
      </c>
      <c r="D99" s="545">
        <v>41.697971419716779</v>
      </c>
      <c r="E99" s="851">
        <v>5.8556288707845923</v>
      </c>
      <c r="F99"/>
      <c r="G99"/>
      <c r="H99"/>
      <c r="I99"/>
      <c r="J99"/>
      <c r="K99"/>
      <c r="L99"/>
      <c r="M99"/>
      <c r="N99"/>
      <c r="O99"/>
      <c r="P99"/>
      <c r="Q99"/>
      <c r="R99"/>
      <c r="S99"/>
      <c r="T99"/>
      <c r="U99"/>
    </row>
    <row r="100" spans="2:21" ht="15.75" thickBot="1">
      <c r="B100" s="128" t="s">
        <v>24</v>
      </c>
      <c r="C100" s="546">
        <v>45.18</v>
      </c>
      <c r="D100" s="546">
        <v>59.760000000000005</v>
      </c>
      <c r="E100" s="852">
        <v>4.5179999999999998</v>
      </c>
      <c r="F100"/>
      <c r="G100"/>
      <c r="H100"/>
      <c r="I100"/>
      <c r="M100"/>
      <c r="N100"/>
      <c r="O100"/>
      <c r="P100"/>
      <c r="Q100"/>
      <c r="R100"/>
      <c r="S100"/>
      <c r="T100"/>
      <c r="U100"/>
    </row>
    <row r="101" spans="2:21">
      <c r="B101"/>
      <c r="C101"/>
      <c r="D101"/>
      <c r="E101"/>
      <c r="G101"/>
      <c r="H101"/>
      <c r="I101"/>
      <c r="M101"/>
      <c r="N101"/>
      <c r="O101"/>
      <c r="P101"/>
      <c r="Q101"/>
      <c r="R101"/>
      <c r="S101"/>
      <c r="T101"/>
      <c r="U101"/>
    </row>
    <row r="102" spans="2:21">
      <c r="B102"/>
      <c r="C102"/>
      <c r="D102"/>
      <c r="E102"/>
      <c r="F102"/>
      <c r="G102"/>
      <c r="H102"/>
      <c r="I102"/>
      <c r="M102"/>
      <c r="N102"/>
      <c r="O102"/>
      <c r="P102"/>
      <c r="Q102"/>
      <c r="R102"/>
      <c r="S102"/>
      <c r="T102"/>
      <c r="U102"/>
    </row>
    <row r="103" spans="2:21" ht="15.75" thickBot="1">
      <c r="B103"/>
      <c r="C103" s="136" t="s">
        <v>142</v>
      </c>
      <c r="D103" s="136"/>
      <c r="E103" s="136"/>
      <c r="F103" t="s">
        <v>143</v>
      </c>
      <c r="G103"/>
      <c r="H103"/>
      <c r="I103"/>
      <c r="M103"/>
      <c r="N103"/>
      <c r="O103"/>
      <c r="P103"/>
      <c r="Q103"/>
      <c r="R103"/>
      <c r="S103"/>
      <c r="T103"/>
      <c r="U103"/>
    </row>
    <row r="104" spans="2:21" ht="67.150000000000006">
      <c r="B104" s="226" t="s">
        <v>144</v>
      </c>
      <c r="C104" s="848" t="s">
        <v>138</v>
      </c>
      <c r="D104" s="848" t="s">
        <v>139</v>
      </c>
      <c r="E104" s="224" t="s">
        <v>140</v>
      </c>
      <c r="F104" s="227" t="s">
        <v>145</v>
      </c>
      <c r="G104"/>
      <c r="H104"/>
      <c r="I104"/>
      <c r="M104"/>
      <c r="N104"/>
      <c r="P104"/>
      <c r="Q104"/>
      <c r="R104"/>
      <c r="S104"/>
      <c r="T104"/>
      <c r="U104"/>
    </row>
    <row r="105" spans="2:21">
      <c r="B105" s="126" t="s">
        <v>24</v>
      </c>
      <c r="C105" s="849">
        <v>89.953999999999994</v>
      </c>
      <c r="D105" s="849">
        <v>162.36799999999999</v>
      </c>
      <c r="E105" s="849">
        <v>1.2</v>
      </c>
      <c r="F105" s="228">
        <v>1.2</v>
      </c>
      <c r="G105"/>
      <c r="H105"/>
      <c r="I105"/>
      <c r="M105"/>
      <c r="N105"/>
      <c r="P105"/>
      <c r="Q105"/>
      <c r="R105"/>
      <c r="S105"/>
      <c r="T105"/>
      <c r="U105"/>
    </row>
    <row r="106" spans="2:21">
      <c r="B106" s="126" t="s">
        <v>19</v>
      </c>
      <c r="C106" s="488">
        <v>20.9</v>
      </c>
      <c r="D106" s="849">
        <v>20.725000000000001</v>
      </c>
      <c r="E106" s="849">
        <v>2.09</v>
      </c>
      <c r="F106" s="149">
        <v>2.5</v>
      </c>
      <c r="G106" s="1283"/>
      <c r="H106"/>
      <c r="I106"/>
      <c r="T106"/>
      <c r="U106"/>
    </row>
    <row r="107" spans="2:21" ht="15.75" thickBot="1">
      <c r="B107" s="128" t="s">
        <v>20</v>
      </c>
      <c r="C107" s="492">
        <v>152.58325529999999</v>
      </c>
      <c r="D107" s="492">
        <v>96.066114630000001</v>
      </c>
      <c r="E107" s="492">
        <v>5</v>
      </c>
      <c r="F107" s="150">
        <v>5</v>
      </c>
      <c r="G107"/>
      <c r="H107"/>
      <c r="I107"/>
      <c r="T107"/>
      <c r="U107"/>
    </row>
    <row r="108" spans="2:21">
      <c r="B108"/>
      <c r="C108"/>
      <c r="D108"/>
      <c r="E108"/>
      <c r="F108"/>
      <c r="G108"/>
      <c r="H108"/>
      <c r="I108"/>
      <c r="T108"/>
      <c r="U108"/>
    </row>
    <row r="109" spans="2:21" ht="15.75" thickBot="1">
      <c r="B109"/>
      <c r="C109" s="136" t="s">
        <v>146</v>
      </c>
      <c r="D109" s="136"/>
      <c r="E109" s="136"/>
      <c r="F109"/>
      <c r="G109"/>
      <c r="H109"/>
      <c r="I109"/>
      <c r="J109"/>
      <c r="K109"/>
      <c r="L109"/>
      <c r="M109"/>
      <c r="N109"/>
    </row>
    <row r="110" spans="2:21" ht="67.150000000000006">
      <c r="B110" s="226" t="s">
        <v>144</v>
      </c>
      <c r="C110" s="848" t="s">
        <v>138</v>
      </c>
      <c r="D110" s="848" t="s">
        <v>139</v>
      </c>
      <c r="E110" s="224" t="s">
        <v>140</v>
      </c>
      <c r="F110" s="227" t="s">
        <v>145</v>
      </c>
      <c r="G110"/>
      <c r="H110"/>
      <c r="I110"/>
      <c r="J110"/>
      <c r="K110"/>
      <c r="L110"/>
      <c r="M110"/>
      <c r="N110"/>
    </row>
    <row r="111" spans="2:21">
      <c r="B111" s="126" t="s">
        <v>24</v>
      </c>
      <c r="C111" s="849">
        <v>2.78</v>
      </c>
      <c r="D111" s="849">
        <v>0</v>
      </c>
      <c r="E111" s="849">
        <v>0.27800000000000002</v>
      </c>
      <c r="F111" s="228">
        <v>1.2</v>
      </c>
      <c r="G111"/>
    </row>
    <row r="112" spans="2:21">
      <c r="B112" s="126" t="s">
        <v>19</v>
      </c>
      <c r="C112" s="488">
        <v>3.9140000000000001</v>
      </c>
      <c r="D112" s="488">
        <v>0</v>
      </c>
      <c r="E112" s="488">
        <v>0.39839999999999998</v>
      </c>
      <c r="F112" s="149">
        <v>2.5</v>
      </c>
      <c r="G112"/>
    </row>
    <row r="113" spans="1:17" ht="15.75" thickBot="1">
      <c r="A113"/>
      <c r="B113" s="128" t="s">
        <v>20</v>
      </c>
      <c r="C113" s="492">
        <v>50.152865339999998</v>
      </c>
      <c r="D113" s="492">
        <v>37.134339599999997</v>
      </c>
      <c r="E113" s="492">
        <v>5</v>
      </c>
      <c r="F113" s="150">
        <v>5</v>
      </c>
      <c r="G113"/>
    </row>
    <row r="114" spans="1:17">
      <c r="A114"/>
    </row>
    <row r="115" spans="1:17">
      <c r="A115"/>
    </row>
    <row r="116" spans="1:17">
      <c r="A116" s="147"/>
    </row>
    <row r="117" spans="1:17">
      <c r="A117" s="147"/>
      <c r="O117"/>
      <c r="P117"/>
      <c r="Q117"/>
    </row>
    <row r="118" spans="1:17">
      <c r="A118" s="147"/>
      <c r="O118"/>
      <c r="P118"/>
      <c r="Q118"/>
    </row>
    <row r="119" spans="1:17">
      <c r="F119"/>
      <c r="G119"/>
      <c r="O119"/>
      <c r="P119"/>
      <c r="Q119"/>
    </row>
    <row r="120" spans="1:17" ht="15.75" thickBot="1">
      <c r="F120"/>
      <c r="G120"/>
      <c r="O120"/>
      <c r="P120"/>
      <c r="Q120"/>
    </row>
    <row r="121" spans="1:17">
      <c r="B121" s="148" t="s">
        <v>97</v>
      </c>
      <c r="C121" s="110"/>
      <c r="D121" s="110"/>
      <c r="E121" s="110"/>
      <c r="F121" s="230"/>
      <c r="G121" s="141"/>
      <c r="H121" s="141" t="s">
        <v>147</v>
      </c>
      <c r="I121" s="143"/>
      <c r="J121" s="143"/>
      <c r="K121" s="143"/>
      <c r="L121" s="143"/>
      <c r="M121" s="143"/>
      <c r="N121" s="143"/>
    </row>
    <row r="122" spans="1:17">
      <c r="B122" s="126" t="s">
        <v>19</v>
      </c>
      <c r="C122" s="132" t="s">
        <v>99</v>
      </c>
      <c r="D122" s="132" t="s">
        <v>100</v>
      </c>
      <c r="E122" s="132" t="s">
        <v>101</v>
      </c>
      <c r="F122" s="231" t="s">
        <v>102</v>
      </c>
      <c r="G122" s="141"/>
      <c r="H122" s="235"/>
      <c r="I122" s="236" t="s">
        <v>69</v>
      </c>
      <c r="J122" s="236" t="s">
        <v>70</v>
      </c>
      <c r="K122" s="236" t="s">
        <v>71</v>
      </c>
      <c r="L122" s="236" t="s">
        <v>72</v>
      </c>
      <c r="M122" s="143"/>
      <c r="N122" s="143"/>
    </row>
    <row r="123" spans="1:17">
      <c r="B123" s="126" t="s">
        <v>148</v>
      </c>
      <c r="C123">
        <v>110</v>
      </c>
      <c r="D123">
        <v>209</v>
      </c>
      <c r="E123">
        <v>352</v>
      </c>
      <c r="F123" s="149">
        <v>206</v>
      </c>
      <c r="G123" s="141"/>
      <c r="H123" s="235" t="s">
        <v>19</v>
      </c>
      <c r="I123" s="237">
        <v>1</v>
      </c>
      <c r="J123" s="237">
        <v>0.99043062200956933</v>
      </c>
      <c r="K123" s="237">
        <v>0.99715909090909094</v>
      </c>
      <c r="L123" s="237">
        <v>0.99514563106796117</v>
      </c>
      <c r="M123" s="143"/>
      <c r="N123" s="143"/>
    </row>
    <row r="124" spans="1:17">
      <c r="B124" s="126" t="s">
        <v>149</v>
      </c>
      <c r="C124">
        <v>0</v>
      </c>
      <c r="D124">
        <v>2</v>
      </c>
      <c r="E124">
        <v>1</v>
      </c>
      <c r="F124" s="149">
        <v>1</v>
      </c>
      <c r="G124" s="141"/>
      <c r="H124" s="235" t="s">
        <v>20</v>
      </c>
      <c r="I124" s="237">
        <v>0.96813725490196079</v>
      </c>
      <c r="J124" s="237">
        <v>0.97842835130970729</v>
      </c>
      <c r="K124" s="237">
        <v>0.99781818181818183</v>
      </c>
      <c r="L124" s="237">
        <v>0.98717948717948723</v>
      </c>
      <c r="M124" s="143"/>
      <c r="N124" s="143"/>
    </row>
    <row r="125" spans="1:17">
      <c r="B125" s="126" t="s">
        <v>150</v>
      </c>
      <c r="C125">
        <v>110</v>
      </c>
      <c r="D125">
        <v>207</v>
      </c>
      <c r="E125">
        <v>351</v>
      </c>
      <c r="F125" s="149">
        <v>205</v>
      </c>
      <c r="G125" s="141"/>
      <c r="H125" s="235" t="s">
        <v>24</v>
      </c>
      <c r="I125" s="237">
        <v>1</v>
      </c>
      <c r="J125" s="237">
        <v>1</v>
      </c>
      <c r="K125" s="237">
        <v>1</v>
      </c>
      <c r="L125" s="237">
        <v>1</v>
      </c>
      <c r="M125" s="140"/>
      <c r="N125" s="140"/>
    </row>
    <row r="126" spans="1:17">
      <c r="B126" s="126" t="s">
        <v>151</v>
      </c>
      <c r="C126" s="1251">
        <v>1</v>
      </c>
      <c r="D126" s="1258">
        <v>0.99043062200956933</v>
      </c>
      <c r="E126" s="1259">
        <v>0.99715909090909094</v>
      </c>
      <c r="F126" s="134">
        <v>0.99514563106796117</v>
      </c>
      <c r="G126" s="141"/>
      <c r="H126" s="235" t="s">
        <v>98</v>
      </c>
      <c r="I126" s="238">
        <v>1</v>
      </c>
      <c r="J126" s="238">
        <v>1</v>
      </c>
      <c r="K126" s="238">
        <v>1</v>
      </c>
      <c r="L126" s="238">
        <v>1</v>
      </c>
      <c r="M126" s="143"/>
      <c r="N126" s="143"/>
    </row>
    <row r="127" spans="1:17">
      <c r="B127" s="126"/>
      <c r="C127"/>
      <c r="D127"/>
      <c r="E127"/>
      <c r="F127" s="232"/>
      <c r="G127" s="141"/>
      <c r="H127" s="141"/>
      <c r="I127" s="143"/>
      <c r="J127" s="143"/>
      <c r="K127" s="143"/>
      <c r="L127" s="143"/>
      <c r="M127" s="143"/>
      <c r="N127" s="143"/>
    </row>
    <row r="128" spans="1:17">
      <c r="B128" s="126" t="s">
        <v>20</v>
      </c>
      <c r="C128" s="132" t="s">
        <v>99</v>
      </c>
      <c r="D128" s="132" t="s">
        <v>100</v>
      </c>
      <c r="E128" s="132" t="s">
        <v>101</v>
      </c>
      <c r="F128" s="231" t="s">
        <v>102</v>
      </c>
      <c r="G128" s="141"/>
      <c r="H128"/>
      <c r="I128" s="132"/>
      <c r="J128" s="132"/>
      <c r="K128" s="132"/>
      <c r="L128" s="132"/>
      <c r="M128" s="143"/>
      <c r="N128" s="143"/>
    </row>
    <row r="129" spans="2:14">
      <c r="B129" s="126" t="s">
        <v>148</v>
      </c>
      <c r="C129">
        <v>408</v>
      </c>
      <c r="D129">
        <v>649</v>
      </c>
      <c r="E129">
        <v>1375</v>
      </c>
      <c r="F129" s="149">
        <v>936</v>
      </c>
      <c r="G129" s="141"/>
      <c r="H129"/>
      <c r="I129" s="222"/>
      <c r="J129" s="222"/>
      <c r="K129" s="222"/>
      <c r="L129" s="222"/>
      <c r="M129" s="140"/>
      <c r="N129" s="140"/>
    </row>
    <row r="130" spans="2:14">
      <c r="B130" s="126" t="s">
        <v>149</v>
      </c>
      <c r="C130">
        <v>13</v>
      </c>
      <c r="D130">
        <v>14</v>
      </c>
      <c r="E130">
        <v>3</v>
      </c>
      <c r="F130" s="149">
        <v>12</v>
      </c>
      <c r="G130" s="144"/>
      <c r="H130"/>
      <c r="I130" s="222"/>
      <c r="J130" s="222"/>
      <c r="K130" s="222"/>
      <c r="L130" s="222"/>
      <c r="M130" s="144"/>
      <c r="N130" s="144"/>
    </row>
    <row r="131" spans="2:14">
      <c r="B131" s="126" t="s">
        <v>150</v>
      </c>
      <c r="C131">
        <v>395</v>
      </c>
      <c r="D131">
        <v>635</v>
      </c>
      <c r="E131">
        <v>1372</v>
      </c>
      <c r="F131" s="149">
        <v>924</v>
      </c>
      <c r="G131" s="142"/>
      <c r="H131"/>
      <c r="I131" s="222"/>
      <c r="J131" s="222"/>
      <c r="K131" s="222"/>
      <c r="L131" s="222"/>
      <c r="M131" s="145"/>
      <c r="N131" s="145"/>
    </row>
    <row r="132" spans="2:14">
      <c r="B132" s="126" t="s">
        <v>151</v>
      </c>
      <c r="C132" s="137">
        <v>0.96813725490196079</v>
      </c>
      <c r="D132" s="241">
        <v>0.97842835130970729</v>
      </c>
      <c r="E132" s="241">
        <v>0.99781818181818183</v>
      </c>
      <c r="F132" s="134">
        <v>0.98717948717948723</v>
      </c>
      <c r="G132" s="146"/>
      <c r="H132"/>
      <c r="I132" s="151"/>
      <c r="J132" s="151"/>
      <c r="K132" s="151"/>
      <c r="L132" s="151"/>
      <c r="M132" s="146"/>
      <c r="N132" s="146"/>
    </row>
    <row r="133" spans="2:14">
      <c r="B133" s="126"/>
      <c r="C133"/>
      <c r="D133"/>
      <c r="E133"/>
      <c r="F133" s="233"/>
      <c r="G133" s="146"/>
      <c r="H133" s="146"/>
      <c r="I133" s="146"/>
      <c r="J133" s="145"/>
      <c r="K133" s="145"/>
      <c r="L133" s="145"/>
      <c r="M133" s="145"/>
      <c r="N133" s="145"/>
    </row>
    <row r="134" spans="2:14">
      <c r="B134" s="126" t="s">
        <v>24</v>
      </c>
      <c r="C134" s="132" t="s">
        <v>99</v>
      </c>
      <c r="D134" s="132" t="s">
        <v>100</v>
      </c>
      <c r="E134" s="132" t="s">
        <v>101</v>
      </c>
      <c r="F134" s="234" t="s">
        <v>102</v>
      </c>
      <c r="G134" s="146"/>
      <c r="H134" s="146"/>
      <c r="I134" s="146"/>
      <c r="J134" s="145"/>
      <c r="K134" s="145"/>
      <c r="L134" s="145"/>
      <c r="M134" s="145"/>
      <c r="N134" s="145"/>
    </row>
    <row r="135" spans="2:14">
      <c r="B135" s="126" t="s">
        <v>148</v>
      </c>
      <c r="C135">
        <v>143</v>
      </c>
      <c r="D135">
        <v>177</v>
      </c>
      <c r="E135">
        <v>323</v>
      </c>
      <c r="F135" s="149">
        <v>272</v>
      </c>
      <c r="G135" s="146"/>
      <c r="H135" s="146"/>
      <c r="I135" s="146"/>
      <c r="J135"/>
      <c r="K135"/>
      <c r="L135"/>
      <c r="M135"/>
      <c r="N135"/>
    </row>
    <row r="136" spans="2:14">
      <c r="B136" s="126" t="s">
        <v>149</v>
      </c>
      <c r="C136">
        <v>0</v>
      </c>
      <c r="D136">
        <v>0</v>
      </c>
      <c r="E136">
        <v>0</v>
      </c>
      <c r="F136" s="149">
        <v>0</v>
      </c>
      <c r="G136" s="146"/>
      <c r="H136" s="146"/>
      <c r="I136" s="146"/>
      <c r="J136"/>
      <c r="K136"/>
      <c r="L136"/>
      <c r="M136"/>
      <c r="N136"/>
    </row>
    <row r="137" spans="2:14">
      <c r="B137" s="126" t="s">
        <v>150</v>
      </c>
      <c r="C137">
        <v>143</v>
      </c>
      <c r="D137">
        <v>177</v>
      </c>
      <c r="E137">
        <v>323</v>
      </c>
      <c r="F137" s="149">
        <v>272</v>
      </c>
      <c r="G137" s="146"/>
      <c r="H137" s="146"/>
      <c r="I137" s="146"/>
      <c r="J137"/>
      <c r="K137"/>
      <c r="L137"/>
      <c r="M137"/>
      <c r="N137"/>
    </row>
    <row r="138" spans="2:14" ht="15.75" thickBot="1">
      <c r="B138" s="128" t="s">
        <v>151</v>
      </c>
      <c r="C138" s="138">
        <v>1</v>
      </c>
      <c r="D138" s="138">
        <v>1</v>
      </c>
      <c r="E138" s="138">
        <v>1</v>
      </c>
      <c r="F138" s="135">
        <v>1</v>
      </c>
      <c r="G138" s="146"/>
      <c r="H138" s="146"/>
      <c r="I138" s="146"/>
      <c r="J138"/>
      <c r="K138"/>
      <c r="L138"/>
      <c r="M138"/>
      <c r="N138"/>
    </row>
    <row r="139" spans="2:14">
      <c r="B139" s="1329"/>
      <c r="C139" s="1330"/>
      <c r="D139" s="1331"/>
      <c r="E139" s="1332"/>
      <c r="F139" s="146"/>
      <c r="G139" s="146"/>
      <c r="H139" s="146"/>
      <c r="I139" s="146"/>
      <c r="J139"/>
      <c r="K139"/>
      <c r="L139"/>
      <c r="M139"/>
      <c r="N139"/>
    </row>
    <row r="140" spans="2:14">
      <c r="B140" s="1329"/>
      <c r="C140" s="1330"/>
      <c r="D140" s="1331"/>
      <c r="E140" s="1332"/>
      <c r="F140" s="146"/>
      <c r="G140" s="146"/>
      <c r="H140" s="146"/>
      <c r="I140" s="146"/>
      <c r="J140"/>
      <c r="K140"/>
      <c r="L140"/>
      <c r="M140"/>
      <c r="N140"/>
    </row>
    <row r="141" spans="2:14">
      <c r="B141" s="29"/>
      <c r="C141"/>
      <c r="D141"/>
      <c r="E141"/>
      <c r="F141"/>
      <c r="G141"/>
      <c r="H141"/>
      <c r="I141"/>
      <c r="J141"/>
      <c r="K141"/>
      <c r="L141"/>
      <c r="M141"/>
      <c r="N141"/>
    </row>
    <row r="142" spans="2:14">
      <c r="B142" s="29"/>
      <c r="C142"/>
      <c r="D142"/>
      <c r="E142"/>
      <c r="F142"/>
      <c r="G142"/>
      <c r="H142"/>
      <c r="I142"/>
      <c r="J142"/>
      <c r="K142"/>
      <c r="L142"/>
      <c r="M142"/>
      <c r="N142"/>
    </row>
    <row r="143" spans="2:14">
      <c r="B143" s="29"/>
      <c r="C143"/>
      <c r="D143"/>
      <c r="E143"/>
      <c r="F143"/>
      <c r="G143"/>
      <c r="H143"/>
      <c r="I143"/>
      <c r="J143"/>
      <c r="K143"/>
      <c r="L143"/>
      <c r="M143"/>
      <c r="N143"/>
    </row>
    <row r="144" spans="2:14">
      <c r="B144" s="44"/>
      <c r="C144"/>
      <c r="D144"/>
      <c r="E144"/>
      <c r="F144"/>
      <c r="G144"/>
      <c r="H144"/>
      <c r="I144"/>
      <c r="J144"/>
      <c r="K144"/>
      <c r="L144"/>
      <c r="M144"/>
      <c r="N144"/>
    </row>
    <row r="149" spans="2:8">
      <c r="B149" s="13"/>
      <c r="C149" s="13"/>
      <c r="D149" s="13"/>
      <c r="E149" s="13"/>
      <c r="F149" s="13"/>
      <c r="G149" s="13"/>
      <c r="H149" s="13"/>
    </row>
    <row r="150" spans="2:8">
      <c r="B150" s="13"/>
      <c r="C150" s="13"/>
      <c r="D150" s="13"/>
      <c r="E150" s="13"/>
      <c r="F150" s="14"/>
      <c r="G150" s="14"/>
      <c r="H150" s="14"/>
    </row>
    <row r="151" spans="2:8">
      <c r="B151" s="13"/>
      <c r="C151" s="13"/>
      <c r="D151" s="13"/>
      <c r="E151" s="13"/>
      <c r="F151" s="15"/>
      <c r="G151" s="15"/>
      <c r="H151" s="15"/>
    </row>
  </sheetData>
  <mergeCells count="11">
    <mergeCell ref="J11:K11"/>
    <mergeCell ref="I20:J20"/>
    <mergeCell ref="A1:B1"/>
    <mergeCell ref="B139:B140"/>
    <mergeCell ref="C139:C140"/>
    <mergeCell ref="D139:D140"/>
    <mergeCell ref="E139:E140"/>
    <mergeCell ref="D11:E11"/>
    <mergeCell ref="F11:G11"/>
    <mergeCell ref="G20:H20"/>
    <mergeCell ref="H11:I11"/>
  </mergeCells>
  <phoneticPr fontId="67" type="noConversion"/>
  <hyperlinks>
    <hyperlink ref="A2" location="Cover!A1" display="Return to Cover tab" xr:uid="{C5DE849C-A915-4EF5-A484-96266DF949D7}"/>
  </hyperlinks>
  <pageMargins left="0.7" right="0.7" top="0.75" bottom="0.75" header="0.3" footer="0.3"/>
  <headerFooter>
    <oddHeader>&amp;C&amp;"Calibri"&amp;10&amp;K000000 OFFICIAL&amp;1#_x000D_</oddHeader>
    <oddFooter>&amp;C_x000D_&amp;1#&amp;"Calibri"&amp;10&amp;K000000 OFFICIAL</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BE5DE-67BC-482F-9610-3685C0CA8E4A}">
  <sheetPr>
    <pageSetUpPr fitToPage="1"/>
  </sheetPr>
  <dimension ref="A1:Q82"/>
  <sheetViews>
    <sheetView zoomScale="70" zoomScaleNormal="70" workbookViewId="0">
      <selection activeCell="A3" sqref="A3"/>
    </sheetView>
  </sheetViews>
  <sheetFormatPr defaultColWidth="0" defaultRowHeight="15.4"/>
  <cols>
    <col min="1" max="1" width="8.75" style="2" customWidth="1"/>
    <col min="2" max="2" width="72.5" style="2" bestFit="1" customWidth="1"/>
    <col min="3" max="3" width="13.625" style="2" customWidth="1"/>
    <col min="4" max="5" width="11.625" style="2" customWidth="1"/>
    <col min="6" max="6" width="14.125" style="2" customWidth="1"/>
    <col min="7" max="15" width="11.625" style="2" customWidth="1"/>
    <col min="16" max="16" width="11.125" style="2" customWidth="1"/>
    <col min="17" max="17" width="0" style="2" hidden="1" customWidth="1"/>
    <col min="18" max="16384" width="8.75" style="2" hidden="1"/>
  </cols>
  <sheetData>
    <row r="1" spans="1:17" s="10" customFormat="1" ht="26.65">
      <c r="A1" s="1325" t="e" cm="1">
        <f t="array" aca="1" ref="A1" ca="1">RIGHT(CELL("filename",A1),LEN(CELL("filename",A1))-FIND("]",CELL("filename",A1)))</f>
        <v>#VALUE!</v>
      </c>
      <c r="B1" s="1325"/>
    </row>
    <row r="2" spans="1:17">
      <c r="A2" s="11" t="s">
        <v>13</v>
      </c>
      <c r="C2" s="2" t="s">
        <v>152</v>
      </c>
    </row>
    <row r="3" spans="1:17">
      <c r="A3" s="11"/>
      <c r="C3" s="382" t="s">
        <v>153</v>
      </c>
    </row>
    <row r="4" spans="1:17">
      <c r="B4" s="266"/>
    </row>
    <row r="5" spans="1:17" ht="15.75">
      <c r="B5" s="86" t="s">
        <v>154</v>
      </c>
      <c r="C5"/>
      <c r="D5"/>
      <c r="E5"/>
      <c r="F5"/>
      <c r="G5"/>
      <c r="H5"/>
      <c r="Q5"/>
    </row>
    <row r="6" spans="1:17" ht="15.75" thickBot="1">
      <c r="C6"/>
      <c r="D6"/>
      <c r="E6"/>
      <c r="F6"/>
      <c r="G6"/>
      <c r="H6"/>
      <c r="Q6"/>
    </row>
    <row r="7" spans="1:17" ht="16.149999999999999" thickBot="1">
      <c r="B7" s="87" t="s">
        <v>155</v>
      </c>
      <c r="C7" s="88" t="s">
        <v>20</v>
      </c>
      <c r="D7" s="88" t="s">
        <v>24</v>
      </c>
      <c r="E7" s="88" t="s">
        <v>19</v>
      </c>
      <c r="F7" s="88" t="s">
        <v>25</v>
      </c>
      <c r="G7" s="84"/>
      <c r="H7" s="84"/>
      <c r="Q7" s="1316" t="s">
        <v>156</v>
      </c>
    </row>
    <row r="8" spans="1:17" ht="16.149999999999999" thickBot="1">
      <c r="B8" s="89" t="s">
        <v>157</v>
      </c>
      <c r="C8" s="742">
        <f>Section_four_NGET_1!C16</f>
        <v>8.1891496245441058</v>
      </c>
      <c r="D8" s="742">
        <f>Section_four_SHET!C7</f>
        <v>3.5123625128447342</v>
      </c>
      <c r="E8" s="742">
        <f>Section_four__SPT!E7</f>
        <v>2.5265468819661709</v>
      </c>
      <c r="F8" s="1238">
        <f>SUM(C8:E8)</f>
        <v>14.22805901935501</v>
      </c>
      <c r="G8" s="83"/>
      <c r="H8" s="84"/>
      <c r="Q8" s="1318"/>
    </row>
    <row r="9" spans="1:17" ht="16.149999999999999" thickBot="1">
      <c r="B9" s="86" t="s">
        <v>158</v>
      </c>
      <c r="C9" s="743">
        <f>Section_four_NGET_1!C17</f>
        <v>8.4318356496615312</v>
      </c>
      <c r="D9" s="743">
        <f>Section_four_SHET!C8</f>
        <v>3.7970770666621694</v>
      </c>
      <c r="E9" s="743">
        <f>Section_four__SPT!E8</f>
        <v>2.6666347817398899</v>
      </c>
      <c r="F9" s="1239">
        <f>SUM(C9:E9)</f>
        <v>14.895547498063589</v>
      </c>
      <c r="G9" s="83"/>
      <c r="H9" s="84"/>
      <c r="Q9" s="45">
        <v>-39</v>
      </c>
    </row>
    <row r="10" spans="1:17" ht="16.149999999999999" thickBot="1">
      <c r="B10" s="91" t="s">
        <v>159</v>
      </c>
      <c r="C10" s="1090">
        <f>C8-C9</f>
        <v>-0.24268602511742543</v>
      </c>
      <c r="D10" s="1090">
        <f>D8-D9</f>
        <v>-0.28471455381743516</v>
      </c>
      <c r="E10" s="1090">
        <f>E8-E9</f>
        <v>-0.14008789977371894</v>
      </c>
      <c r="F10" s="1091">
        <f>F8-F9</f>
        <v>-0.66748847870857908</v>
      </c>
      <c r="G10" s="83"/>
      <c r="H10" s="84"/>
      <c r="Q10" s="45">
        <v>51</v>
      </c>
    </row>
    <row r="11" spans="1:17" ht="15.75" thickBot="1">
      <c r="B11" s="83"/>
      <c r="C11" s="1065">
        <f>C10/C9</f>
        <v>-2.8782110468100416E-2</v>
      </c>
      <c r="D11" s="1065">
        <f>D10/D9</f>
        <v>-7.498255864153798E-2</v>
      </c>
      <c r="E11" s="1065">
        <f>E10/E9</f>
        <v>-5.2533590551277619E-2</v>
      </c>
      <c r="F11" s="1066">
        <f>F10/F9</f>
        <v>-4.4811275234787583E-2</v>
      </c>
      <c r="G11" s="83"/>
      <c r="H11" s="84"/>
      <c r="Q11" s="45">
        <v>-63</v>
      </c>
    </row>
    <row r="12" spans="1:17">
      <c r="B12" s="83"/>
      <c r="C12" s="482"/>
      <c r="D12" s="482"/>
      <c r="E12" s="482"/>
      <c r="F12" s="483"/>
      <c r="G12" s="83"/>
      <c r="H12" s="84"/>
      <c r="Q12" s="84"/>
    </row>
    <row r="13" spans="1:17">
      <c r="B13" s="266" t="s">
        <v>160</v>
      </c>
      <c r="C13" s="84"/>
      <c r="D13" s="84"/>
      <c r="E13" s="84"/>
      <c r="F13" s="85"/>
      <c r="G13" s="84"/>
      <c r="H13" s="84"/>
      <c r="I13" s="84"/>
      <c r="J13" s="84"/>
      <c r="K13" s="84"/>
      <c r="L13" s="84"/>
      <c r="M13" s="84"/>
      <c r="N13" s="85"/>
      <c r="O13" s="644"/>
      <c r="P13" s="643"/>
      <c r="Q13" s="84"/>
    </row>
    <row r="14" spans="1:17" ht="16.5" customHeight="1">
      <c r="B14" s="266" t="s">
        <v>161</v>
      </c>
      <c r="C14" s="84"/>
      <c r="D14" s="84"/>
      <c r="E14" s="84"/>
      <c r="F14" s="85"/>
      <c r="G14" s="84"/>
      <c r="H14" s="84"/>
      <c r="I14" s="84"/>
      <c r="J14" s="84"/>
      <c r="K14" s="84"/>
      <c r="L14" s="84"/>
      <c r="M14" s="84"/>
      <c r="N14" s="85"/>
      <c r="O14" s="644"/>
      <c r="P14" s="643"/>
      <c r="Q14" s="84"/>
    </row>
    <row r="15" spans="1:17">
      <c r="B15" s="266" t="s">
        <v>162</v>
      </c>
      <c r="C15" s="84"/>
      <c r="D15" s="84"/>
      <c r="E15" s="84"/>
      <c r="F15" s="85"/>
      <c r="G15" s="84"/>
      <c r="H15" s="84"/>
      <c r="I15" s="84"/>
      <c r="J15" s="84"/>
      <c r="K15" s="84"/>
      <c r="L15" s="84"/>
      <c r="M15" s="84"/>
      <c r="N15" s="85"/>
      <c r="O15" s="644"/>
      <c r="P15" s="643"/>
      <c r="Q15" s="84"/>
    </row>
    <row r="16" spans="1:17">
      <c r="B16" s="266"/>
      <c r="C16" s="84"/>
      <c r="D16" s="84"/>
      <c r="E16" s="84"/>
      <c r="F16" s="85"/>
      <c r="G16" s="84"/>
      <c r="H16" s="84"/>
      <c r="I16" s="84"/>
      <c r="J16" s="84"/>
      <c r="K16" s="84"/>
      <c r="L16" s="84"/>
      <c r="M16" s="84"/>
      <c r="N16" s="85"/>
      <c r="O16" s="644"/>
      <c r="P16" s="643"/>
      <c r="Q16" s="84"/>
    </row>
    <row r="17" spans="2:17">
      <c r="B17" s="266"/>
      <c r="C17" s="84"/>
      <c r="D17" s="84"/>
      <c r="E17" s="84"/>
      <c r="F17" s="85"/>
      <c r="G17" s="84"/>
      <c r="H17" s="84"/>
      <c r="I17" s="84"/>
      <c r="J17" s="84"/>
      <c r="K17" s="84"/>
      <c r="L17" s="84"/>
      <c r="M17" s="84"/>
      <c r="N17" s="85"/>
      <c r="O17" s="644"/>
      <c r="P17" s="643"/>
      <c r="Q17" s="84"/>
    </row>
    <row r="18" spans="2:17" ht="15.75">
      <c r="B18" s="1228" t="s">
        <v>163</v>
      </c>
      <c r="K18" s="84"/>
      <c r="L18" s="84"/>
      <c r="M18" s="84"/>
      <c r="N18" s="85"/>
      <c r="O18" s="644"/>
      <c r="P18" s="643"/>
      <c r="Q18" s="84"/>
    </row>
    <row r="19" spans="2:17" ht="16.149999999999999" thickBot="1">
      <c r="B19" s="1228"/>
      <c r="K19" s="84"/>
      <c r="L19" s="84"/>
      <c r="M19" s="84"/>
      <c r="N19" s="85"/>
      <c r="O19" s="644"/>
      <c r="P19" s="643"/>
      <c r="Q19" s="84"/>
    </row>
    <row r="20" spans="2:17" ht="23.65" thickBot="1">
      <c r="B20" s="1229" t="s">
        <v>155</v>
      </c>
      <c r="C20" s="1244" t="s">
        <v>164</v>
      </c>
      <c r="D20" s="1244" t="s">
        <v>165</v>
      </c>
      <c r="E20" s="1244" t="s">
        <v>166</v>
      </c>
      <c r="F20" s="1245" t="s">
        <v>167</v>
      </c>
      <c r="G20" s="1244" t="s">
        <v>168</v>
      </c>
      <c r="H20" s="1244" t="s">
        <v>169</v>
      </c>
      <c r="I20" s="1244" t="s">
        <v>170</v>
      </c>
      <c r="J20" s="1244" t="s">
        <v>167</v>
      </c>
      <c r="K20" s="84"/>
      <c r="L20" s="84"/>
      <c r="M20" s="84"/>
      <c r="N20" s="85"/>
      <c r="O20" s="644"/>
      <c r="P20" s="643"/>
      <c r="Q20" s="84"/>
    </row>
    <row r="21" spans="2:17" ht="15.75" thickBot="1">
      <c r="B21" s="1060" t="s">
        <v>19</v>
      </c>
      <c r="C21" s="1246">
        <f>Section_four__SPT!I66/1000</f>
        <v>1.6483003288493809</v>
      </c>
      <c r="D21" s="1246">
        <f>Section_four__SPT!I65/1000</f>
        <v>1.5193260072776584</v>
      </c>
      <c r="E21" s="1092">
        <f>D21-C21</f>
        <v>-0.12897432157172251</v>
      </c>
      <c r="F21" s="1067">
        <f>E21/C21</f>
        <v>-7.8246857877990489E-2</v>
      </c>
      <c r="G21" s="1246">
        <f>Section_four__SPT!I70/1000</f>
        <v>2.5382820540925337</v>
      </c>
      <c r="H21" s="1246">
        <f>Section_four__SPT!I69/1000</f>
        <v>2.5275970273502608</v>
      </c>
      <c r="I21" s="1092">
        <f>H21-G21</f>
        <v>-1.0685026742272896E-2</v>
      </c>
      <c r="J21" s="1068">
        <f>I21/G21</f>
        <v>-4.2095505994084337E-3</v>
      </c>
      <c r="K21" s="84"/>
      <c r="L21" s="84"/>
      <c r="M21" s="84"/>
      <c r="N21" s="85"/>
      <c r="O21" s="644"/>
      <c r="P21" s="643"/>
      <c r="Q21" s="84"/>
    </row>
    <row r="22" spans="2:17" ht="15.75" thickBot="1">
      <c r="B22" s="1060" t="s">
        <v>20</v>
      </c>
      <c r="C22" s="1246">
        <f>Section_four_NGET_1!K82/1000</f>
        <v>6.0412086945750243</v>
      </c>
      <c r="D22" s="1246">
        <f>Section_four_NGET_1!K79/1000</f>
        <v>5.6538874756809978</v>
      </c>
      <c r="E22" s="1092">
        <f>D22-C22</f>
        <v>-0.38732121889402649</v>
      </c>
      <c r="F22" s="1067">
        <f t="shared" ref="F22:F23" si="0">E22/C22</f>
        <v>-6.4113199605542348E-2</v>
      </c>
      <c r="G22" s="1246">
        <f>Section_four_NGET_1!K91/1000</f>
        <v>7.5673581726640382</v>
      </c>
      <c r="H22" s="1246">
        <f>Section_four_NGET_1!K88/1000</f>
        <v>7.4670407659812659</v>
      </c>
      <c r="I22" s="1092">
        <f t="shared" ref="I22:I23" si="1">H22-G22</f>
        <v>-0.10031740668277234</v>
      </c>
      <c r="J22" s="1068">
        <f t="shared" ref="J22:J23" si="2">I22/G22</f>
        <v>-1.3256595550763558E-2</v>
      </c>
      <c r="K22" s="84"/>
      <c r="L22" s="84"/>
      <c r="M22" s="84"/>
      <c r="N22" s="85"/>
      <c r="O22" s="644"/>
      <c r="P22" s="643"/>
      <c r="Q22" s="84"/>
    </row>
    <row r="23" spans="2:17" ht="15.75" thickBot="1">
      <c r="B23" s="1060" t="s">
        <v>24</v>
      </c>
      <c r="C23" s="1246">
        <f>Section_four_SHET!J67/1000</f>
        <v>2.8802204154531643</v>
      </c>
      <c r="D23" s="1246">
        <f>Section_four_SHET!J66/1000</f>
        <v>2.4453016828195433</v>
      </c>
      <c r="E23" s="1092">
        <f>D23-C23</f>
        <v>-0.43491873263362102</v>
      </c>
      <c r="F23" s="1067">
        <f t="shared" si="0"/>
        <v>-0.15100189218164137</v>
      </c>
      <c r="G23" s="1246">
        <f>Section_four_SHET!J71/1000</f>
        <v>3.7970762549467865</v>
      </c>
      <c r="H23" s="1246">
        <f>Section_four_SHET!J70/1000</f>
        <v>3.5123784102680848</v>
      </c>
      <c r="I23" s="1092">
        <f t="shared" si="1"/>
        <v>-0.28469784467870163</v>
      </c>
      <c r="J23" s="1068">
        <f t="shared" si="2"/>
        <v>-7.4978174143276843E-2</v>
      </c>
      <c r="K23" s="84"/>
      <c r="L23" s="84"/>
      <c r="M23" s="84"/>
      <c r="N23" s="85"/>
      <c r="O23" s="644"/>
      <c r="P23" s="643"/>
      <c r="Q23" s="84"/>
    </row>
    <row r="24" spans="2:17" ht="15.75" thickBot="1">
      <c r="B24" s="1060" t="s">
        <v>171</v>
      </c>
      <c r="C24" s="1061"/>
      <c r="D24" s="1061"/>
      <c r="E24" s="1064"/>
      <c r="F24" s="1067">
        <v>-0.12</v>
      </c>
      <c r="G24" s="1061"/>
      <c r="H24" s="1061"/>
      <c r="I24" s="1064"/>
      <c r="J24" s="1068">
        <v>-0.06</v>
      </c>
      <c r="K24" s="84"/>
      <c r="L24" s="84"/>
      <c r="M24" s="84"/>
      <c r="N24" s="85"/>
      <c r="O24" s="644"/>
      <c r="P24" s="643"/>
      <c r="Q24" s="84"/>
    </row>
    <row r="25" spans="2:17">
      <c r="B25" s="1063" t="s">
        <v>172</v>
      </c>
      <c r="C25" s="84"/>
      <c r="D25" s="84"/>
      <c r="E25" s="84"/>
      <c r="F25" s="85"/>
      <c r="G25" s="1221"/>
      <c r="H25" s="1221"/>
      <c r="I25" s="84"/>
      <c r="J25" s="84"/>
      <c r="K25" s="84"/>
      <c r="L25" s="84"/>
      <c r="M25" s="84"/>
      <c r="N25" s="85"/>
      <c r="O25" s="644"/>
      <c r="P25" s="643"/>
      <c r="Q25" s="84"/>
    </row>
    <row r="26" spans="2:17">
      <c r="B26" s="1063" t="s">
        <v>173</v>
      </c>
      <c r="C26" s="84"/>
      <c r="D26" s="84"/>
      <c r="E26" s="84"/>
      <c r="F26" s="85"/>
      <c r="G26" s="84"/>
      <c r="H26" s="84"/>
      <c r="I26" s="84"/>
      <c r="J26" s="84"/>
      <c r="K26" s="84"/>
      <c r="L26" s="84"/>
      <c r="M26" s="84"/>
      <c r="N26" s="85"/>
      <c r="O26" s="644"/>
      <c r="P26" s="643"/>
      <c r="Q26" s="84"/>
    </row>
    <row r="27" spans="2:17">
      <c r="B27" s="1063" t="s">
        <v>174</v>
      </c>
      <c r="C27" s="84"/>
      <c r="D27" s="84"/>
      <c r="E27" s="84"/>
      <c r="F27" s="85"/>
      <c r="G27" s="1221"/>
      <c r="H27" s="1221"/>
      <c r="I27" s="84"/>
      <c r="J27" s="84"/>
      <c r="K27" s="84"/>
      <c r="L27" s="84"/>
      <c r="M27" s="84"/>
      <c r="N27" s="85"/>
      <c r="O27" s="644"/>
      <c r="P27" s="643"/>
      <c r="Q27" s="84"/>
    </row>
    <row r="28" spans="2:17">
      <c r="B28" s="1063" t="s">
        <v>175</v>
      </c>
      <c r="C28" s="84"/>
      <c r="D28" s="84"/>
      <c r="E28" s="84"/>
      <c r="F28" s="85"/>
      <c r="G28" s="84"/>
      <c r="H28" s="84"/>
      <c r="I28" s="84"/>
      <c r="J28" s="84"/>
      <c r="K28" s="84"/>
      <c r="L28" s="84"/>
      <c r="M28" s="84"/>
      <c r="N28" s="85"/>
      <c r="O28" s="644"/>
      <c r="P28" s="643"/>
      <c r="Q28" s="84"/>
    </row>
    <row r="29" spans="2:17">
      <c r="B29" s="1063" t="s">
        <v>176</v>
      </c>
      <c r="C29" s="84"/>
      <c r="D29" s="84"/>
      <c r="E29" s="84"/>
      <c r="F29" s="85"/>
      <c r="G29" s="84"/>
      <c r="H29" s="84"/>
      <c r="I29" s="84"/>
      <c r="J29" s="84"/>
      <c r="K29" s="84"/>
      <c r="L29" s="84"/>
      <c r="M29" s="84"/>
      <c r="N29" s="85"/>
      <c r="O29" s="644"/>
      <c r="P29" s="643"/>
      <c r="Q29" s="84"/>
    </row>
    <row r="30" spans="2:17">
      <c r="B30" s="1063"/>
      <c r="C30" s="84"/>
      <c r="D30" s="84"/>
      <c r="E30" s="84"/>
      <c r="F30" s="85"/>
      <c r="G30" s="84"/>
      <c r="H30" s="84"/>
      <c r="I30" s="84"/>
      <c r="J30" s="84"/>
      <c r="K30" s="84"/>
      <c r="L30" s="84"/>
      <c r="M30" s="84"/>
      <c r="N30" s="85"/>
      <c r="O30" s="644"/>
      <c r="P30" s="643"/>
      <c r="Q30" s="84"/>
    </row>
    <row r="31" spans="2:17">
      <c r="B31" s="266"/>
      <c r="C31" s="84"/>
      <c r="D31" s="84"/>
      <c r="E31" s="84"/>
      <c r="F31" s="85"/>
      <c r="G31" s="84"/>
      <c r="H31" s="84"/>
      <c r="I31" s="84"/>
      <c r="J31" s="84"/>
      <c r="K31" s="84"/>
      <c r="L31" s="84"/>
      <c r="M31" s="84"/>
      <c r="N31" s="85"/>
      <c r="O31" s="644"/>
      <c r="P31" s="643"/>
      <c r="Q31" s="84"/>
    </row>
    <row r="32" spans="2:17">
      <c r="B32" s="266"/>
      <c r="C32" s="84"/>
      <c r="D32" s="84"/>
      <c r="E32" s="84"/>
      <c r="F32" s="85"/>
      <c r="G32" s="84"/>
      <c r="H32" s="84"/>
      <c r="I32" s="84"/>
      <c r="J32" s="84"/>
      <c r="K32" s="84"/>
      <c r="L32" s="84"/>
      <c r="M32" s="84"/>
      <c r="N32" s="85"/>
      <c r="O32" s="644"/>
      <c r="P32" s="643"/>
      <c r="Q32" s="84"/>
    </row>
    <row r="33" spans="2:17">
      <c r="B33" s="266"/>
      <c r="C33" s="84"/>
      <c r="D33" s="84"/>
      <c r="E33" s="84"/>
      <c r="F33" s="85"/>
      <c r="G33" s="84"/>
      <c r="H33" s="84"/>
      <c r="I33" s="84"/>
      <c r="J33" s="84"/>
      <c r="K33" s="84"/>
      <c r="L33" s="84"/>
      <c r="M33" s="84"/>
      <c r="N33" s="85"/>
      <c r="O33" s="644"/>
      <c r="P33" s="643"/>
      <c r="Q33" s="84"/>
    </row>
    <row r="34" spans="2:17">
      <c r="B34" s="266"/>
      <c r="C34" s="84"/>
      <c r="D34" s="84"/>
      <c r="E34" s="84"/>
      <c r="F34" s="85"/>
      <c r="G34" s="84"/>
      <c r="H34" s="84"/>
      <c r="I34" s="84"/>
      <c r="J34" s="84"/>
      <c r="K34" s="84"/>
      <c r="L34" s="84"/>
      <c r="M34" s="84"/>
      <c r="N34" s="85"/>
      <c r="O34" s="644"/>
      <c r="P34" s="643"/>
      <c r="Q34" s="84"/>
    </row>
    <row r="35" spans="2:17">
      <c r="B35" s="1" t="s">
        <v>177</v>
      </c>
      <c r="C35" s="84"/>
      <c r="D35" s="84"/>
      <c r="E35" s="84"/>
      <c r="F35" s="85"/>
      <c r="G35" s="84"/>
      <c r="H35" s="84"/>
      <c r="I35" s="84"/>
      <c r="J35" s="84"/>
      <c r="K35" s="84"/>
      <c r="L35" s="84"/>
      <c r="M35" s="84"/>
      <c r="N35" s="85"/>
      <c r="O35" s="644"/>
      <c r="P35" s="643"/>
      <c r="Q35" s="84"/>
    </row>
    <row r="36" spans="2:17">
      <c r="C36" s="2" t="s">
        <v>178</v>
      </c>
      <c r="D36" s="2" t="s">
        <v>179</v>
      </c>
      <c r="E36" s="2" t="s">
        <v>180</v>
      </c>
      <c r="F36" s="2" t="s">
        <v>181</v>
      </c>
      <c r="Q36" s="84"/>
    </row>
    <row r="37" spans="2:17">
      <c r="B37" s="2" t="s">
        <v>182</v>
      </c>
      <c r="C37" s="253">
        <f>(Section_four_NGET_1!J40+Section_four_NGET_1!J47)/1000</f>
        <v>2.2039358068391093</v>
      </c>
      <c r="D37" s="253">
        <f>(Section_four_NGET_1!C40)/1000</f>
        <v>2.5139547900567227</v>
      </c>
      <c r="E37" s="1038">
        <f t="shared" ref="E37:E42" si="3">C37-D37</f>
        <v>-0.31001898321761345</v>
      </c>
      <c r="F37" s="1028">
        <f t="shared" ref="F37:F45" si="4">E37/D37</f>
        <v>-0.12331923566955572</v>
      </c>
      <c r="G37" s="266" t="s">
        <v>183</v>
      </c>
      <c r="Q37" s="84"/>
    </row>
    <row r="38" spans="2:17">
      <c r="B38" s="2" t="s">
        <v>184</v>
      </c>
      <c r="C38" s="253">
        <f>Section_four_NGET_1!J59/1000</f>
        <v>1.704132817704997</v>
      </c>
      <c r="D38" s="253">
        <f>Section_four_NGET_1!C59/1000</f>
        <v>1.5917916927231766</v>
      </c>
      <c r="E38" s="1038">
        <f t="shared" si="3"/>
        <v>0.11234112498182047</v>
      </c>
      <c r="F38" s="1028">
        <f t="shared" si="4"/>
        <v>7.0575267791246954E-2</v>
      </c>
      <c r="G38" s="266" t="s">
        <v>185</v>
      </c>
      <c r="Q38" s="84"/>
    </row>
    <row r="39" spans="2:17">
      <c r="B39" s="2" t="s">
        <v>186</v>
      </c>
      <c r="C39" s="253">
        <f>Section_four_NGET_1!E348/1000</f>
        <v>0.45957015984477334</v>
      </c>
      <c r="D39" s="253">
        <f>Section_four_NGET_1!E351/1000</f>
        <v>0.45186656261852431</v>
      </c>
      <c r="E39" s="1038">
        <f t="shared" si="3"/>
        <v>7.703597226249026E-3</v>
      </c>
      <c r="F39" s="1028">
        <f t="shared" si="4"/>
        <v>1.7048389643188916E-2</v>
      </c>
      <c r="G39" s="266"/>
      <c r="Q39" s="84"/>
    </row>
    <row r="40" spans="2:17">
      <c r="B40" s="2" t="s">
        <v>187</v>
      </c>
      <c r="C40" s="253">
        <f>(Section_four_NGET_1!F392+Section_four_NGET_1!C463)/1000</f>
        <v>1.0540022154123503</v>
      </c>
      <c r="D40" s="253">
        <f>(Section_four_NGET_1!F401+Section_four_NGET_1!C468)/1000</f>
        <v>0.96541952300250677</v>
      </c>
      <c r="E40" s="1038">
        <f t="shared" si="3"/>
        <v>8.8582692409843511E-2</v>
      </c>
      <c r="F40" s="1028">
        <f t="shared" si="4"/>
        <v>9.175564643062796E-2</v>
      </c>
      <c r="G40" s="266" t="s">
        <v>188</v>
      </c>
      <c r="L40" s="1" t="s">
        <v>189</v>
      </c>
      <c r="Q40" s="84"/>
    </row>
    <row r="41" spans="2:17" ht="15.75" thickBot="1">
      <c r="B41" s="2" t="s">
        <v>190</v>
      </c>
      <c r="C41" s="253">
        <f>Section_four_NGET_1!F478/1000</f>
        <v>1.570839570396384</v>
      </c>
      <c r="D41" s="253">
        <f>Section_four_NGET_1!I481/1000</f>
        <v>1.6284414369063029</v>
      </c>
      <c r="E41" s="1038">
        <f t="shared" si="3"/>
        <v>-5.7601866509918942E-2</v>
      </c>
      <c r="F41" s="1028">
        <f t="shared" si="4"/>
        <v>-3.5372390559743068E-2</v>
      </c>
      <c r="G41" s="266" t="s">
        <v>191</v>
      </c>
      <c r="N41" s="2" t="s">
        <v>178</v>
      </c>
      <c r="O41" s="2" t="s">
        <v>179</v>
      </c>
      <c r="P41" s="2" t="s">
        <v>180</v>
      </c>
      <c r="Q41" s="84"/>
    </row>
    <row r="42" spans="2:17" ht="15.75" thickBot="1">
      <c r="B42" s="2" t="s">
        <v>192</v>
      </c>
      <c r="C42" s="253">
        <f>Section_four_NGET_1!C532/1000</f>
        <v>0.33223624900918486</v>
      </c>
      <c r="D42" s="253">
        <f>Section_four_NGET_1!C537/1000</f>
        <v>0.38604968209497537</v>
      </c>
      <c r="E42" s="1038">
        <f t="shared" si="3"/>
        <v>-5.3813433085790507E-2</v>
      </c>
      <c r="F42" s="1028">
        <f t="shared" si="4"/>
        <v>-0.1393950975267256</v>
      </c>
      <c r="M42" s="243" t="s">
        <v>193</v>
      </c>
      <c r="N42" s="699">
        <f>104.34315064259/1000</f>
        <v>0.10434315064259</v>
      </c>
      <c r="O42" s="703">
        <f>281.632604762851/1000</f>
        <v>0.28163260476285096</v>
      </c>
      <c r="P42" s="1241">
        <f>N42-O42</f>
        <v>-0.17728945412026095</v>
      </c>
    </row>
    <row r="43" spans="2:17" ht="15.75" thickBot="1">
      <c r="B43" s="369" t="s">
        <v>25</v>
      </c>
      <c r="C43" s="745">
        <f>SUM(C37:C42)-N42-N43-N44</f>
        <v>6.6856560479218565</v>
      </c>
      <c r="D43" s="745">
        <f>SUM(D37:D42)-O42-O43-O44</f>
        <v>6.8946637717319561</v>
      </c>
      <c r="E43" s="1278">
        <f>SUM(E37:E42)-P42-P43-P44</f>
        <v>-0.20900772381009891</v>
      </c>
      <c r="F43" s="1240">
        <f t="shared" si="4"/>
        <v>-3.0314418618501489E-2</v>
      </c>
      <c r="G43" s="1094" t="s">
        <v>194</v>
      </c>
      <c r="M43" s="243" t="s">
        <v>195</v>
      </c>
      <c r="N43" s="701">
        <f>174.685883813226/1000</f>
        <v>0.174685883813226</v>
      </c>
      <c r="O43" s="700">
        <f>115.1509308544/1000</f>
        <v>0.11515093085440001</v>
      </c>
      <c r="P43" s="705">
        <f>N43-O43</f>
        <v>5.9534952958825993E-2</v>
      </c>
    </row>
    <row r="44" spans="2:17" ht="15.75" thickBot="1">
      <c r="B44" s="2" t="s">
        <v>196</v>
      </c>
      <c r="C44" s="745">
        <f>Section_four_NGET_1!C13</f>
        <v>0.86443199999999998</v>
      </c>
      <c r="D44" s="745">
        <f>C44</f>
        <v>0.86443199999999998</v>
      </c>
      <c r="E44" s="745"/>
      <c r="F44" s="746"/>
      <c r="G44" s="1094"/>
      <c r="M44" s="243" t="s">
        <v>197</v>
      </c>
      <c r="N44" s="704">
        <f>360.031736829126/1000</f>
        <v>0.36003173682912598</v>
      </c>
      <c r="O44" s="702">
        <f>246.076380053002/1000</f>
        <v>0.246076380053002</v>
      </c>
      <c r="P44" s="706">
        <f>N44-O44</f>
        <v>0.11395535677612398</v>
      </c>
    </row>
    <row r="45" spans="2:17" ht="18.75" customHeight="1">
      <c r="B45" s="266" t="s">
        <v>198</v>
      </c>
      <c r="C45" s="253">
        <f>C43+C44</f>
        <v>7.5500880479218564</v>
      </c>
      <c r="D45" s="253">
        <f>D43+D44</f>
        <v>7.759095771731956</v>
      </c>
      <c r="E45" s="1280">
        <f>C45-D45</f>
        <v>-0.20900772381009958</v>
      </c>
      <c r="F45" s="1281">
        <f t="shared" si="4"/>
        <v>-2.6937123855534737E-2</v>
      </c>
      <c r="G45" s="1094" t="s">
        <v>194</v>
      </c>
      <c r="H45" s="84"/>
      <c r="I45" s="84"/>
      <c r="J45" s="84"/>
      <c r="K45" s="84"/>
      <c r="L45" s="84"/>
      <c r="N45" s="577">
        <f>SUM(N42:N44)</f>
        <v>0.63906077128494199</v>
      </c>
      <c r="O45" s="577">
        <f>SUM(O42:O44)</f>
        <v>0.64285991567025302</v>
      </c>
      <c r="P45" s="577" t="s">
        <v>42</v>
      </c>
    </row>
    <row r="46" spans="2:17">
      <c r="B46" s="266"/>
      <c r="C46" s="84"/>
      <c r="D46" s="84"/>
      <c r="E46" s="747"/>
      <c r="F46" s="85"/>
      <c r="G46" s="84"/>
      <c r="H46" s="84"/>
      <c r="I46" s="84"/>
      <c r="J46" s="84"/>
      <c r="K46" s="84"/>
      <c r="L46" s="84"/>
      <c r="M46" s="84"/>
      <c r="N46" s="85"/>
      <c r="O46" s="644"/>
      <c r="P46" s="643"/>
    </row>
    <row r="47" spans="2:17">
      <c r="B47" s="1" t="s">
        <v>199</v>
      </c>
      <c r="C47" s="84"/>
      <c r="D47" s="84"/>
      <c r="E47" s="84"/>
      <c r="F47" s="85"/>
      <c r="G47" s="84"/>
      <c r="H47" s="84"/>
      <c r="I47" s="84"/>
      <c r="J47" s="84"/>
      <c r="K47" s="84"/>
      <c r="L47" s="84"/>
      <c r="M47" s="84"/>
      <c r="N47" s="85"/>
      <c r="O47" s="644"/>
      <c r="P47" s="643"/>
    </row>
    <row r="48" spans="2:17">
      <c r="C48" s="2" t="s">
        <v>178</v>
      </c>
      <c r="D48" s="2" t="s">
        <v>179</v>
      </c>
      <c r="E48" s="2" t="s">
        <v>180</v>
      </c>
      <c r="F48" s="2" t="s">
        <v>181</v>
      </c>
    </row>
    <row r="49" spans="2:16">
      <c r="B49" s="2" t="s">
        <v>182</v>
      </c>
      <c r="C49" s="253">
        <f>Section_four__SPT!K33/1000</f>
        <v>0</v>
      </c>
      <c r="D49" s="253">
        <f>(Section_four__SPT!D29+Section_four__SPT!D30)/1000</f>
        <v>0</v>
      </c>
      <c r="E49" s="1038">
        <f t="shared" ref="E49:E54" si="5">C49-D49</f>
        <v>0</v>
      </c>
      <c r="F49" s="1028" t="e">
        <f t="shared" ref="F49:F55" si="6">E49/D49</f>
        <v>#DIV/0!</v>
      </c>
      <c r="G49" s="266" t="s">
        <v>200</v>
      </c>
    </row>
    <row r="50" spans="2:16">
      <c r="B50" s="2" t="s">
        <v>184</v>
      </c>
      <c r="C50" s="253">
        <f>(Section_four__SPT!K50)/1000</f>
        <v>0</v>
      </c>
      <c r="D50" s="253">
        <f>(Section_four__SPT!D48+Section_four__SPT!D49+Section_four__SPT!D50)/1000</f>
        <v>0</v>
      </c>
      <c r="E50" s="1038">
        <f t="shared" si="5"/>
        <v>0</v>
      </c>
      <c r="F50" s="1028" t="e">
        <f t="shared" si="6"/>
        <v>#DIV/0!</v>
      </c>
      <c r="G50" s="266" t="s">
        <v>201</v>
      </c>
    </row>
    <row r="51" spans="2:16">
      <c r="B51" s="2" t="s">
        <v>186</v>
      </c>
      <c r="C51" s="253">
        <f>Section_four__SPT!J51/1000</f>
        <v>1.8469779065997598E-2</v>
      </c>
      <c r="D51" s="253">
        <f>Section_four__SPT!C51/1000</f>
        <v>1.0018955730094301E-2</v>
      </c>
      <c r="E51" s="1038">
        <f t="shared" si="5"/>
        <v>8.4508233359032979E-3</v>
      </c>
      <c r="F51" s="1028">
        <f t="shared" si="6"/>
        <v>0.84348344913025752</v>
      </c>
      <c r="G51" s="266"/>
    </row>
    <row r="52" spans="2:16">
      <c r="B52" s="2" t="s">
        <v>187</v>
      </c>
      <c r="C52" s="253">
        <f>Section_four__SPT!J52/1000</f>
        <v>0.10240509273898411</v>
      </c>
      <c r="D52" s="253">
        <f>Section_four__SPT!C52/1000</f>
        <v>0.11005639082397528</v>
      </c>
      <c r="E52" s="1038">
        <f t="shared" si="5"/>
        <v>-7.6512980849911677E-3</v>
      </c>
      <c r="F52" s="1028">
        <f t="shared" si="6"/>
        <v>-6.9521615489178554E-2</v>
      </c>
      <c r="G52" s="266"/>
    </row>
    <row r="53" spans="2:16" ht="31.15" thickBot="1">
      <c r="B53" s="2" t="s">
        <v>190</v>
      </c>
      <c r="C53" s="253">
        <f>Section_four__SPT!J53/1000</f>
        <v>0.4054404249604629</v>
      </c>
      <c r="D53" s="253">
        <f>Section_four__SPT!C53/1000</f>
        <v>0.38947368809448507</v>
      </c>
      <c r="E53" s="253">
        <f t="shared" si="5"/>
        <v>1.5966736865977826E-2</v>
      </c>
      <c r="F53" s="51">
        <f t="shared" si="6"/>
        <v>4.0995675328147831E-2</v>
      </c>
      <c r="G53" s="266"/>
      <c r="M53" s="243"/>
      <c r="N53" s="2" t="s">
        <v>202</v>
      </c>
      <c r="O53" s="901" t="s">
        <v>203</v>
      </c>
      <c r="P53" s="2" t="s">
        <v>180</v>
      </c>
    </row>
    <row r="54" spans="2:16" ht="15.75" thickBot="1">
      <c r="B54" s="2" t="s">
        <v>192</v>
      </c>
      <c r="C54" s="253">
        <f>Section_four__SPT!J54/1000</f>
        <v>4.6589157979754332E-2</v>
      </c>
      <c r="D54" s="253">
        <f>Section_four__SPT!C54/1000</f>
        <v>0.12835220012577997</v>
      </c>
      <c r="E54" s="1038">
        <f t="shared" si="5"/>
        <v>-8.1763042146025644E-2</v>
      </c>
      <c r="F54" s="1028">
        <f t="shared" si="6"/>
        <v>-0.63702096314594658</v>
      </c>
      <c r="M54" s="243" t="s">
        <v>204</v>
      </c>
      <c r="N54" s="773">
        <f>328.98/1000</f>
        <v>0.32897999999999999</v>
      </c>
      <c r="O54" s="1009">
        <f>278.58/1000</f>
        <v>0.27857999999999999</v>
      </c>
      <c r="P54" s="1010">
        <f t="shared" ref="P54:P55" si="7">N54-O54</f>
        <v>5.04E-2</v>
      </c>
    </row>
    <row r="55" spans="2:16" ht="15.75" thickBot="1">
      <c r="B55" s="369" t="s">
        <v>25</v>
      </c>
      <c r="C55" s="745">
        <f>SUM(C49:C54)</f>
        <v>0.57290445474519902</v>
      </c>
      <c r="D55" s="745">
        <f>SUM(D49:D54)</f>
        <v>0.63790123477433458</v>
      </c>
      <c r="E55" s="1278">
        <f>SUM(E49:E54)</f>
        <v>-6.4996780029135684E-2</v>
      </c>
      <c r="F55" s="1240">
        <f t="shared" si="6"/>
        <v>-0.10189160403824754</v>
      </c>
      <c r="G55" s="1094" t="s">
        <v>194</v>
      </c>
      <c r="M55" s="243" t="s">
        <v>205</v>
      </c>
      <c r="N55" s="774">
        <f>96.18/1000</f>
        <v>9.6180000000000002E-2</v>
      </c>
      <c r="O55" s="1011">
        <f>96.81/1000</f>
        <v>9.6810000000000007E-2</v>
      </c>
      <c r="P55" s="1242">
        <f t="shared" si="7"/>
        <v>-6.3000000000000556E-4</v>
      </c>
    </row>
    <row r="56" spans="2:16" ht="15.75" thickBot="1">
      <c r="P56" s="1008">
        <f>P54+P55</f>
        <v>4.9769999999999995E-2</v>
      </c>
    </row>
    <row r="57" spans="2:16">
      <c r="H57" s="84"/>
      <c r="I57" s="84"/>
      <c r="J57" s="84"/>
      <c r="K57" s="84"/>
      <c r="P57" s="577"/>
    </row>
    <row r="58" spans="2:16">
      <c r="B58" s="266"/>
      <c r="C58" s="84"/>
      <c r="D58" s="84"/>
      <c r="E58" s="84"/>
      <c r="F58" s="85"/>
      <c r="G58" s="84"/>
      <c r="H58" s="84"/>
      <c r="I58" s="84"/>
      <c r="J58" s="84"/>
      <c r="K58" s="84"/>
    </row>
    <row r="59" spans="2:16">
      <c r="B59" s="1" t="s">
        <v>206</v>
      </c>
      <c r="C59" s="84"/>
      <c r="D59" s="84"/>
      <c r="E59" s="84"/>
      <c r="F59" s="85"/>
      <c r="G59" s="84"/>
      <c r="H59" s="84"/>
      <c r="I59" s="84"/>
      <c r="J59" s="84"/>
      <c r="K59" s="84"/>
    </row>
    <row r="60" spans="2:16">
      <c r="C60" s="2" t="s">
        <v>178</v>
      </c>
      <c r="D60" s="2" t="s">
        <v>179</v>
      </c>
      <c r="E60" s="2" t="s">
        <v>180</v>
      </c>
      <c r="F60" s="2" t="s">
        <v>181</v>
      </c>
      <c r="H60" s="84"/>
      <c r="I60" s="84"/>
      <c r="J60" s="84"/>
      <c r="K60" s="84"/>
      <c r="L60" s="84"/>
      <c r="M60" s="84"/>
      <c r="N60" s="85"/>
      <c r="O60" s="644"/>
      <c r="P60" s="643"/>
    </row>
    <row r="61" spans="2:16">
      <c r="B61" s="2" t="s">
        <v>182</v>
      </c>
      <c r="C61" s="253">
        <f>(Section_four_SHET!J32+Section_four_SHET!J37)/1000</f>
        <v>1.8832268503091925</v>
      </c>
      <c r="D61" s="253">
        <f>Section_four_SHET!C32/1000</f>
        <v>2.1917050462256928</v>
      </c>
      <c r="E61" s="1038">
        <f t="shared" ref="E61:E66" si="8">C61-D61</f>
        <v>-0.30847819591650039</v>
      </c>
      <c r="F61" s="1028">
        <f t="shared" ref="F61:F67" si="9">E61/D61</f>
        <v>-0.1407480429210704</v>
      </c>
      <c r="G61" s="266" t="s">
        <v>207</v>
      </c>
      <c r="H61" s="84"/>
      <c r="I61" s="84"/>
      <c r="J61" s="84"/>
      <c r="K61" s="84"/>
      <c r="L61" s="84"/>
      <c r="M61" s="84"/>
      <c r="N61" s="85"/>
      <c r="O61" s="644"/>
      <c r="P61" s="643"/>
    </row>
    <row r="62" spans="2:16">
      <c r="B62" s="2" t="s">
        <v>184</v>
      </c>
      <c r="C62" s="253">
        <f>Section_four_SHET!J50/1000</f>
        <v>0.46478806284621321</v>
      </c>
      <c r="D62" s="253">
        <f>Section_four_SHET!C50/1000</f>
        <v>0.84580122496871468</v>
      </c>
      <c r="E62" s="1038">
        <f t="shared" si="8"/>
        <v>-0.38101316212250147</v>
      </c>
      <c r="F62" s="1028">
        <f t="shared" si="9"/>
        <v>-0.45047601123608533</v>
      </c>
      <c r="G62" s="266" t="s">
        <v>208</v>
      </c>
      <c r="H62" s="84"/>
      <c r="I62" s="84"/>
      <c r="J62" s="84"/>
      <c r="K62" s="84"/>
      <c r="L62" s="84"/>
      <c r="M62" s="84"/>
      <c r="N62" s="85"/>
      <c r="O62" s="644"/>
      <c r="P62" s="643"/>
    </row>
    <row r="63" spans="2:16" ht="15.75" thickBot="1">
      <c r="B63" s="2" t="s">
        <v>186</v>
      </c>
      <c r="C63" s="253">
        <f>Section_four_SHET!J52/1000</f>
        <v>8.8700000000000001E-2</v>
      </c>
      <c r="D63" s="253">
        <f>Section_four_SHET!C52/1000</f>
        <v>0.11026000000000001</v>
      </c>
      <c r="E63" s="1038">
        <f t="shared" si="8"/>
        <v>-2.156000000000001E-2</v>
      </c>
      <c r="F63" s="1028">
        <f t="shared" si="9"/>
        <v>-0.19553781969889358</v>
      </c>
      <c r="G63" s="266"/>
      <c r="H63" s="84"/>
      <c r="I63" s="84"/>
      <c r="J63" s="84"/>
      <c r="K63" s="84"/>
      <c r="L63" s="84"/>
      <c r="N63" s="2" t="s">
        <v>178</v>
      </c>
      <c r="O63" s="2" t="s">
        <v>179</v>
      </c>
      <c r="P63" s="643"/>
    </row>
    <row r="64" spans="2:16">
      <c r="B64" s="2" t="s">
        <v>187</v>
      </c>
      <c r="C64" s="253">
        <f>Section_four_SHET!J53/1000</f>
        <v>0.1245</v>
      </c>
      <c r="D64" s="253">
        <f>Section_four_SHET!C53/1000</f>
        <v>0.13271089546776157</v>
      </c>
      <c r="E64" s="1038">
        <f t="shared" si="8"/>
        <v>-8.2108954677615753E-3</v>
      </c>
      <c r="F64" s="1028">
        <f t="shared" si="9"/>
        <v>-6.187054528432584E-2</v>
      </c>
      <c r="G64" s="266"/>
      <c r="H64" s="84"/>
      <c r="I64" s="84"/>
      <c r="J64" s="84"/>
      <c r="K64" s="84"/>
      <c r="L64" s="84"/>
      <c r="M64" s="243" t="s">
        <v>209</v>
      </c>
      <c r="N64" s="773">
        <v>0</v>
      </c>
      <c r="O64" s="1241">
        <f>Section_four_SHET!C49</f>
        <v>-155</v>
      </c>
      <c r="P64" s="643"/>
    </row>
    <row r="65" spans="2:16" ht="15.75" thickBot="1">
      <c r="B65" s="2" t="s">
        <v>190</v>
      </c>
      <c r="C65" s="253">
        <f>Section_four_SHET!J54/1000</f>
        <v>0.88614876369999995</v>
      </c>
      <c r="D65" s="253">
        <f>Section_four_SHET!C54/1000</f>
        <v>0.44785190000000002</v>
      </c>
      <c r="E65" s="269">
        <f t="shared" si="8"/>
        <v>0.43829686369999993</v>
      </c>
      <c r="F65" s="801">
        <f t="shared" si="9"/>
        <v>0.97866474095565947</v>
      </c>
      <c r="G65" s="266"/>
      <c r="H65" s="272"/>
      <c r="M65" s="243" t="s">
        <v>210</v>
      </c>
      <c r="N65" s="1243">
        <f>Section_four_SHET!J49</f>
        <v>-221</v>
      </c>
      <c r="O65" s="775" t="s">
        <v>42</v>
      </c>
      <c r="P65" s="643"/>
    </row>
    <row r="66" spans="2:16" ht="15.75" thickBot="1">
      <c r="B66" s="2" t="s">
        <v>192</v>
      </c>
      <c r="C66" s="253">
        <f>Section_four_SHET!J55/1000</f>
        <v>5.1931641074839642E-2</v>
      </c>
      <c r="D66" s="253">
        <f>Section_four_SHET!C55/1000</f>
        <v>6.874799999999999E-2</v>
      </c>
      <c r="E66" s="1038">
        <f t="shared" si="8"/>
        <v>-1.6816358925160348E-2</v>
      </c>
      <c r="F66" s="1028">
        <f t="shared" si="9"/>
        <v>-0.24460870025543072</v>
      </c>
      <c r="M66" s="243"/>
      <c r="N66" s="243"/>
      <c r="O66" s="243"/>
      <c r="P66" s="643"/>
    </row>
    <row r="67" spans="2:16" ht="15.75" thickBot="1">
      <c r="B67" s="369" t="s">
        <v>25</v>
      </c>
      <c r="C67" s="745">
        <f>SUM(C61:C66)-N66-N67-N68</f>
        <v>3.4992953179302453</v>
      </c>
      <c r="D67" s="745">
        <f>SUM(D61:D66)-O66-O67-O68</f>
        <v>3.7970770666621685</v>
      </c>
      <c r="E67" s="1278">
        <f>SUM(E61:E66)-P66-P67-P68</f>
        <v>-0.29778174873192387</v>
      </c>
      <c r="F67" s="1240">
        <f t="shared" si="9"/>
        <v>-7.8423941232693958E-2</v>
      </c>
      <c r="G67" s="1094" t="s">
        <v>194</v>
      </c>
      <c r="N67" s="577"/>
      <c r="O67" s="577"/>
      <c r="P67" s="643"/>
    </row>
    <row r="68" spans="2:16" ht="15.75" thickBot="1">
      <c r="B68" s="2" t="s">
        <v>211</v>
      </c>
      <c r="C68" s="1038">
        <f>N65/1000</f>
        <v>-0.221</v>
      </c>
      <c r="D68" s="1038">
        <f>O64/1000</f>
        <v>-0.155</v>
      </c>
      <c r="E68" s="253"/>
      <c r="G68" s="1026"/>
    </row>
    <row r="69" spans="2:16" ht="15.75" thickBot="1">
      <c r="B69" s="2" t="s">
        <v>212</v>
      </c>
      <c r="C69" s="1279">
        <f>C67+C68</f>
        <v>3.2782953179302452</v>
      </c>
      <c r="D69" s="745">
        <f>D67+D68</f>
        <v>3.6420770666621687</v>
      </c>
      <c r="E69" s="1278">
        <f>C69-D69</f>
        <v>-0.36378174873192348</v>
      </c>
      <c r="F69" s="1240">
        <f>E69/D69</f>
        <v>-9.9883045326472519E-2</v>
      </c>
      <c r="G69" s="1094" t="s">
        <v>194</v>
      </c>
    </row>
    <row r="80" spans="2:16">
      <c r="B80"/>
      <c r="C80"/>
      <c r="D80"/>
      <c r="E80"/>
      <c r="F80"/>
      <c r="G80"/>
      <c r="H80"/>
      <c r="I80"/>
      <c r="J80"/>
    </row>
    <row r="81" spans="2:10">
      <c r="B81"/>
      <c r="C81"/>
      <c r="D81"/>
      <c r="E81"/>
      <c r="F81"/>
      <c r="G81"/>
      <c r="H81"/>
      <c r="I81"/>
      <c r="J81"/>
    </row>
    <row r="82" spans="2:10">
      <c r="B82" s="29"/>
      <c r="C82"/>
      <c r="D82"/>
      <c r="E82"/>
      <c r="F82"/>
      <c r="G82"/>
      <c r="H82"/>
      <c r="I82"/>
      <c r="J82"/>
    </row>
  </sheetData>
  <mergeCells count="2">
    <mergeCell ref="A1:B1"/>
    <mergeCell ref="Q7:Q8"/>
  </mergeCells>
  <phoneticPr fontId="67" type="noConversion"/>
  <hyperlinks>
    <hyperlink ref="A2" location="Cover!A1" display="Return to Cover tab" xr:uid="{3BDE86FA-E2C4-4D51-A8E2-0AF8CC461889}"/>
  </hyperlinks>
  <pageMargins left="0.70866141732283472" right="0.70866141732283472" top="0.74803149606299213" bottom="0.74803149606299213" header="0.31496062992125984" footer="0.31496062992125984"/>
  <pageSetup paperSize="9" scale="29" orientation="portrait" r:id="rId1"/>
  <headerFooter>
    <oddHeader>&amp;C&amp;"Calibri"&amp;10&amp;K000000 OFFICIAL&amp;1#_x000D_</oddHeader>
    <oddFooter>&amp;C_x000D_&amp;1#&amp;"Calibri"&amp;10&amp;K000000 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58EC3-9A2F-429F-AC37-BB729FA41F82}">
  <sheetPr>
    <pageSetUpPr fitToPage="1"/>
  </sheetPr>
  <dimension ref="A1:XFC564"/>
  <sheetViews>
    <sheetView zoomScale="60" zoomScaleNormal="60" workbookViewId="0">
      <selection activeCell="A3" sqref="A3"/>
    </sheetView>
  </sheetViews>
  <sheetFormatPr defaultColWidth="0" defaultRowHeight="15.4"/>
  <cols>
    <col min="1" max="1" width="20.625" style="2" customWidth="1"/>
    <col min="2" max="2" width="79.375" style="2" customWidth="1"/>
    <col min="3" max="3" width="15.625" style="2" customWidth="1"/>
    <col min="4" max="4" width="20.75" style="2" customWidth="1"/>
    <col min="5" max="5" width="14.75" style="2" customWidth="1"/>
    <col min="6" max="6" width="20.5" style="2" customWidth="1"/>
    <col min="7" max="7" width="16" style="2" customWidth="1"/>
    <col min="8" max="8" width="20.125" style="2" customWidth="1"/>
    <col min="9" max="9" width="16.125" style="2" customWidth="1"/>
    <col min="10" max="10" width="21.5" style="2" customWidth="1"/>
    <col min="11" max="12" width="13.625" style="2" customWidth="1"/>
    <col min="13" max="13" width="161.875" style="2" customWidth="1"/>
    <col min="14" max="16" width="0" style="2" hidden="1" customWidth="1"/>
    <col min="17" max="16383" width="9" style="2" hidden="1"/>
    <col min="16384" max="16384" width="0.125" style="2" hidden="1"/>
  </cols>
  <sheetData>
    <row r="1" spans="1:14" s="10" customFormat="1" ht="26.65">
      <c r="A1" s="1325" t="e" cm="1">
        <f t="array" aca="1" ref="A1" ca="1">RIGHT(CELL("filename",A1),LEN(CELL("filename",A1))-FIND("]",CELL("filename",A1)))</f>
        <v>#VALUE!</v>
      </c>
      <c r="B1" s="1325"/>
    </row>
    <row r="2" spans="1:14">
      <c r="A2" s="11" t="s">
        <v>13</v>
      </c>
      <c r="C2" s="2" t="s">
        <v>152</v>
      </c>
    </row>
    <row r="3" spans="1:14">
      <c r="A3" s="11"/>
      <c r="C3" s="382" t="s">
        <v>153</v>
      </c>
    </row>
    <row r="4" spans="1:14">
      <c r="C4" s="272"/>
      <c r="F4" s="255"/>
    </row>
    <row r="5" spans="1:14" ht="18.399999999999999" thickBot="1">
      <c r="A5" s="254" t="s">
        <v>213</v>
      </c>
      <c r="B5" s="19"/>
      <c r="C5" s="736" t="s">
        <v>214</v>
      </c>
      <c r="D5" s="736"/>
      <c r="E5" s="736" t="s">
        <v>215</v>
      </c>
      <c r="F5" s="737"/>
      <c r="G5" s="736" t="s">
        <v>216</v>
      </c>
      <c r="H5" s="738"/>
      <c r="I5"/>
      <c r="J5"/>
    </row>
    <row r="6" spans="1:14" ht="46.35" customHeight="1" thickBot="1">
      <c r="B6" s="257" t="s">
        <v>217</v>
      </c>
      <c r="C6" s="216" t="s">
        <v>218</v>
      </c>
      <c r="D6" s="2" t="s">
        <v>219</v>
      </c>
      <c r="E6" s="216" t="s">
        <v>218</v>
      </c>
      <c r="F6" s="2" t="s">
        <v>219</v>
      </c>
      <c r="G6" s="216" t="s">
        <v>218</v>
      </c>
      <c r="H6" s="2" t="s">
        <v>219</v>
      </c>
      <c r="I6"/>
      <c r="J6"/>
    </row>
    <row r="7" spans="1:14" ht="28.15">
      <c r="B7" s="258" t="s">
        <v>220</v>
      </c>
      <c r="C7" s="259">
        <f>(J40+J59+J61+J62+J63+J64+J67)/1000</f>
        <v>7.5686638056048068</v>
      </c>
      <c r="D7" s="263" t="s">
        <v>221</v>
      </c>
      <c r="E7" s="259">
        <f>C7+(J47/1000)</f>
        <v>7.4670156245441053</v>
      </c>
      <c r="F7" s="260" t="s">
        <v>222</v>
      </c>
      <c r="G7" s="259">
        <f>E7</f>
        <v>7.4670156245441053</v>
      </c>
      <c r="H7" s="260" t="s">
        <v>223</v>
      </c>
      <c r="I7"/>
      <c r="J7"/>
    </row>
    <row r="8" spans="1:14" ht="41.85" customHeight="1" thickBot="1">
      <c r="B8" s="261" t="s">
        <v>224</v>
      </c>
      <c r="C8" s="262">
        <f>(C65+C67)/1000</f>
        <v>7.5674036496615313</v>
      </c>
      <c r="D8" s="263" t="s">
        <v>225</v>
      </c>
      <c r="E8" s="720">
        <f>C8</f>
        <v>7.5674036496615313</v>
      </c>
      <c r="F8" s="266" t="s">
        <v>226</v>
      </c>
      <c r="G8" s="720">
        <f>C8-(C63/1000)+(E63/1000)</f>
        <v>7.5454804395865001</v>
      </c>
      <c r="H8" s="722" t="s">
        <v>227</v>
      </c>
      <c r="I8"/>
      <c r="J8"/>
    </row>
    <row r="9" spans="1:14" ht="15.75" thickBot="1">
      <c r="B9" s="264" t="s">
        <v>228</v>
      </c>
      <c r="C9" s="1088">
        <f>C7-C8</f>
        <v>1.2601559432754428E-3</v>
      </c>
      <c r="D9" s="265"/>
      <c r="E9" s="1095">
        <f>E7-E8</f>
        <v>-0.10038802511742606</v>
      </c>
      <c r="F9" s="1096"/>
      <c r="G9" s="1095">
        <f>G7-G8</f>
        <v>-7.8464815042394775E-2</v>
      </c>
      <c r="H9" s="856"/>
      <c r="I9"/>
      <c r="J9"/>
    </row>
    <row r="10" spans="1:14" ht="15.75" thickBot="1">
      <c r="B10" s="264" t="s">
        <v>229</v>
      </c>
      <c r="C10" s="1089">
        <f>C9/C8</f>
        <v>1.6652421380109755E-4</v>
      </c>
      <c r="D10" s="265" t="s">
        <v>230</v>
      </c>
      <c r="E10" s="1232">
        <f>E9/E8</f>
        <v>-1.3265847807909141E-2</v>
      </c>
      <c r="F10" s="1096" t="s">
        <v>194</v>
      </c>
      <c r="G10" s="1232">
        <f>G9/G8</f>
        <v>-1.0398915704656538E-2</v>
      </c>
      <c r="H10" s="1094" t="s">
        <v>194</v>
      </c>
      <c r="I10"/>
      <c r="J10"/>
    </row>
    <row r="11" spans="1:14">
      <c r="B11" s="267"/>
      <c r="C11" s="267"/>
      <c r="D11" s="265"/>
      <c r="E11" s="268"/>
      <c r="G11" s="268"/>
      <c r="I11"/>
      <c r="J11"/>
    </row>
    <row r="12" spans="1:14" ht="18">
      <c r="A12" s="254" t="s">
        <v>231</v>
      </c>
      <c r="B12" s="267"/>
      <c r="C12" s="267"/>
      <c r="D12" s="265"/>
      <c r="E12" s="268"/>
      <c r="G12" s="268"/>
      <c r="I12"/>
      <c r="J12"/>
    </row>
    <row r="13" spans="1:14">
      <c r="B13" s="267" t="s">
        <v>232</v>
      </c>
      <c r="C13" s="269">
        <v>0.86443199999999998</v>
      </c>
      <c r="D13" s="270"/>
      <c r="E13" s="271">
        <v>0.86443199999999998</v>
      </c>
      <c r="G13" s="271">
        <v>0.86443199999999998</v>
      </c>
      <c r="I13"/>
      <c r="J13"/>
      <c r="N13"/>
    </row>
    <row r="14" spans="1:14">
      <c r="B14" s="267" t="s">
        <v>233</v>
      </c>
      <c r="C14" s="269">
        <v>0.86443199999999998</v>
      </c>
      <c r="D14" s="270"/>
      <c r="E14" s="271">
        <v>0.86443199999999998</v>
      </c>
      <c r="F14" s="270"/>
      <c r="G14" s="271">
        <v>0.86443199999999998</v>
      </c>
      <c r="H14" s="1093" t="s">
        <v>234</v>
      </c>
      <c r="I14"/>
      <c r="J14"/>
      <c r="N14"/>
    </row>
    <row r="15" spans="1:14">
      <c r="B15" s="169"/>
      <c r="D15" s="744"/>
      <c r="I15"/>
      <c r="J15"/>
      <c r="N15"/>
    </row>
    <row r="16" spans="1:14" ht="42">
      <c r="B16" s="169" t="s">
        <v>235</v>
      </c>
      <c r="C16" s="273">
        <f>(J40+J59+J61+J62+J63+J64+J47)/1000+C13</f>
        <v>8.1891496245441058</v>
      </c>
      <c r="D16" s="1230" t="s">
        <v>236</v>
      </c>
      <c r="E16" s="271">
        <f>E7+E13</f>
        <v>8.331447624544106</v>
      </c>
      <c r="F16" s="1236" t="s">
        <v>237</v>
      </c>
      <c r="G16" s="271">
        <f>G7+G13</f>
        <v>8.331447624544106</v>
      </c>
      <c r="H16" s="1230" t="s">
        <v>237</v>
      </c>
      <c r="I16"/>
      <c r="J16"/>
      <c r="N16"/>
    </row>
    <row r="17" spans="2:14">
      <c r="B17" s="169" t="s">
        <v>238</v>
      </c>
      <c r="C17" s="273">
        <f>C8+C14</f>
        <v>8.4318356496615312</v>
      </c>
      <c r="D17" s="1234"/>
      <c r="E17" s="1235">
        <f>E8+E14</f>
        <v>8.4318356496615312</v>
      </c>
      <c r="F17" s="273"/>
      <c r="G17" s="1235">
        <f>G8+G14</f>
        <v>8.4099124395865008</v>
      </c>
      <c r="I17"/>
      <c r="J17"/>
      <c r="N17"/>
    </row>
    <row r="18" spans="2:14">
      <c r="B18" s="169"/>
      <c r="D18" s="265"/>
      <c r="I18"/>
      <c r="J18"/>
      <c r="N18"/>
    </row>
    <row r="19" spans="2:14">
      <c r="B19" s="2" t="s">
        <v>239</v>
      </c>
      <c r="C19" s="1097">
        <f>C16-C17</f>
        <v>-0.24268602511742543</v>
      </c>
      <c r="D19" s="1096" t="s">
        <v>194</v>
      </c>
      <c r="E19" s="1098">
        <f>E16-E17</f>
        <v>-0.10038802511742517</v>
      </c>
      <c r="F19" s="1096" t="s">
        <v>194</v>
      </c>
      <c r="G19" s="1098">
        <f>G16-G17</f>
        <v>-7.8464815042394775E-2</v>
      </c>
      <c r="H19" s="1096" t="s">
        <v>194</v>
      </c>
      <c r="I19"/>
      <c r="J19"/>
      <c r="N19"/>
    </row>
    <row r="20" spans="2:14">
      <c r="B20" s="267" t="s">
        <v>240</v>
      </c>
      <c r="C20" s="1025">
        <f>C19/C17</f>
        <v>-2.8782110468100416E-2</v>
      </c>
      <c r="D20" s="1096" t="s">
        <v>194</v>
      </c>
      <c r="E20" s="1237">
        <f>E19/E17</f>
        <v>-1.1905832761512011E-2</v>
      </c>
      <c r="F20" s="1096" t="s">
        <v>194</v>
      </c>
      <c r="G20" s="1237">
        <f>G19/G17</f>
        <v>-9.3300394749713644E-3</v>
      </c>
      <c r="H20" s="1096" t="s">
        <v>194</v>
      </c>
      <c r="I20"/>
      <c r="J20"/>
      <c r="N20"/>
    </row>
    <row r="21" spans="2:14">
      <c r="B21" s="267"/>
      <c r="D21" s="265"/>
      <c r="E21" s="274"/>
      <c r="F21" s="721"/>
      <c r="G21" s="274"/>
      <c r="H21" s="721"/>
      <c r="I21"/>
      <c r="J21"/>
      <c r="N21"/>
    </row>
    <row r="22" spans="2:14">
      <c r="B22" s="169" t="s">
        <v>241</v>
      </c>
      <c r="C22" s="1099">
        <f>(J46+J45+J47)/1000</f>
        <v>-0.16698851613627352</v>
      </c>
      <c r="D22" s="275"/>
      <c r="E22" s="1231">
        <f>C22</f>
        <v>-0.16698851613627352</v>
      </c>
      <c r="G22" s="1231">
        <f>C22</f>
        <v>-0.16698851613627352</v>
      </c>
      <c r="I22"/>
      <c r="J22"/>
      <c r="N22"/>
    </row>
    <row r="23" spans="2:14" ht="15.75" thickBot="1">
      <c r="B23" s="169"/>
      <c r="D23" s="265"/>
      <c r="I23"/>
      <c r="J23"/>
      <c r="N23"/>
    </row>
    <row r="24" spans="2:14" ht="40.9" customHeight="1">
      <c r="B24" s="1158" t="s">
        <v>242</v>
      </c>
      <c r="C24" s="1100">
        <f>((J40+J59+J61+J62+J63+J64)/1000+C13)-((C40+C59+C61+C62+C63+C64)/1000+C14)+C22</f>
        <v>-0.30802636019299923</v>
      </c>
      <c r="D24" s="383" t="s">
        <v>243</v>
      </c>
      <c r="E24" s="1102">
        <f>C24+(J67/1000)</f>
        <v>-0.16572836019299922</v>
      </c>
      <c r="F24" s="383" t="s">
        <v>244</v>
      </c>
      <c r="G24" s="1102">
        <f>((J40+J59+J61+J62+J63+J64)/1000+G13)-((C40+C59+C61+C62+E63+C64)/1000+G14)+G22</f>
        <v>-0.28610315011796705</v>
      </c>
      <c r="H24" s="383" t="str">
        <f>D24</f>
        <v>Value does not include estimated NARM funding reduction and excludes impact of CoS.</v>
      </c>
      <c r="I24"/>
      <c r="J24"/>
      <c r="N24"/>
    </row>
    <row r="25" spans="2:14" ht="37.5" customHeight="1" thickBot="1">
      <c r="B25" s="1159" t="s">
        <v>245</v>
      </c>
      <c r="C25" s="1101">
        <f>C24/(C17+C22)</f>
        <v>-3.7269456435985497E-2</v>
      </c>
      <c r="D25" s="1094" t="s">
        <v>194</v>
      </c>
      <c r="E25" s="1233">
        <f>E24/(E17+E22)</f>
        <v>-2.0052199092799195E-2</v>
      </c>
      <c r="F25" s="1094" t="s">
        <v>194</v>
      </c>
      <c r="G25" s="1233">
        <f>G24/(G17+G22)</f>
        <v>-3.4708939785800343E-2</v>
      </c>
      <c r="H25" s="1094" t="s">
        <v>194</v>
      </c>
      <c r="I25"/>
      <c r="J25"/>
      <c r="N25"/>
    </row>
    <row r="26" spans="2:14">
      <c r="C26" s="272"/>
      <c r="D26" s="265"/>
      <c r="E26"/>
      <c r="F26"/>
      <c r="G26"/>
      <c r="H26" s="276"/>
      <c r="I26"/>
      <c r="J26"/>
      <c r="K26"/>
      <c r="L26"/>
      <c r="M26"/>
      <c r="N26"/>
    </row>
    <row r="27" spans="2:14">
      <c r="B27"/>
      <c r="C27" s="272"/>
      <c r="D27"/>
      <c r="E27"/>
      <c r="F27"/>
      <c r="G27"/>
      <c r="H27"/>
      <c r="I27"/>
      <c r="J27"/>
      <c r="K27"/>
      <c r="L27"/>
      <c r="M27"/>
      <c r="N27"/>
    </row>
    <row r="28" spans="2:14" ht="21">
      <c r="B28" s="277" t="s">
        <v>246</v>
      </c>
      <c r="C28" s="256"/>
      <c r="D28" s="51"/>
      <c r="E28" s="50"/>
      <c r="F28"/>
      <c r="G28" s="277" t="s">
        <v>247</v>
      </c>
      <c r="K28"/>
      <c r="L28"/>
      <c r="M28"/>
      <c r="N28"/>
    </row>
    <row r="29" spans="2:14">
      <c r="B29" s="1"/>
      <c r="C29" s="1" t="s">
        <v>248</v>
      </c>
      <c r="D29" s="1"/>
      <c r="E29" s="50"/>
      <c r="F29"/>
      <c r="G29" s="1"/>
      <c r="J29" s="1" t="s">
        <v>249</v>
      </c>
      <c r="K29"/>
      <c r="L29"/>
      <c r="M29"/>
      <c r="N29"/>
    </row>
    <row r="30" spans="2:14">
      <c r="C30" s="1" t="s">
        <v>250</v>
      </c>
      <c r="D30" s="1"/>
      <c r="E30" s="50"/>
      <c r="F30"/>
      <c r="H30"/>
      <c r="I30"/>
      <c r="J30" s="1" t="s">
        <v>250</v>
      </c>
      <c r="K30" s="1"/>
      <c r="L30"/>
      <c r="M30"/>
      <c r="N30"/>
    </row>
    <row r="31" spans="2:14">
      <c r="B31" s="2" t="s">
        <v>251</v>
      </c>
      <c r="C31" s="279">
        <f>SUM(C169:C173,C176:C179)</f>
        <v>1454.4379097758278</v>
      </c>
      <c r="D31" s="287"/>
      <c r="E31" s="50"/>
      <c r="F31"/>
      <c r="G31" s="2" t="s">
        <v>251</v>
      </c>
      <c r="H31"/>
      <c r="I31"/>
      <c r="J31" s="82">
        <v>792.71741930551423</v>
      </c>
      <c r="K31" s="272"/>
      <c r="L31"/>
      <c r="M31"/>
      <c r="N31"/>
    </row>
    <row r="32" spans="2:14">
      <c r="B32" s="2" t="s">
        <v>252</v>
      </c>
      <c r="C32" s="279">
        <f>SUM(D169:E173,D176:E179)</f>
        <v>1712.441741867741</v>
      </c>
      <c r="D32" s="287"/>
      <c r="E32" s="50"/>
      <c r="F32"/>
      <c r="G32" s="2" t="s">
        <v>253</v>
      </c>
      <c r="H32"/>
      <c r="I32"/>
      <c r="J32" s="82">
        <v>606.33892107571296</v>
      </c>
      <c r="K32"/>
      <c r="L32"/>
      <c r="M32"/>
      <c r="N32"/>
    </row>
    <row r="33" spans="1:14">
      <c r="B33" s="1" t="s">
        <v>254</v>
      </c>
      <c r="C33" s="281">
        <f>C31+C32</f>
        <v>3166.8796516435686</v>
      </c>
      <c r="D33" s="287"/>
      <c r="E33" s="50"/>
      <c r="F33"/>
      <c r="G33" s="2" t="s">
        <v>255</v>
      </c>
      <c r="J33" s="82">
        <v>886.95706155015091</v>
      </c>
      <c r="L33"/>
      <c r="M33"/>
      <c r="N33"/>
    </row>
    <row r="34" spans="1:14">
      <c r="B34" s="266" t="s">
        <v>256</v>
      </c>
      <c r="C34" s="1107">
        <v>-63.002221661454264</v>
      </c>
      <c r="D34" s="287"/>
      <c r="E34" s="50"/>
      <c r="F34"/>
      <c r="G34" s="2" t="s">
        <v>257</v>
      </c>
      <c r="J34" s="283">
        <v>19.570585968432695</v>
      </c>
      <c r="K34" s="243"/>
      <c r="L34"/>
      <c r="M34"/>
      <c r="N34"/>
    </row>
    <row r="35" spans="1:14">
      <c r="B35" s="266" t="s">
        <v>258</v>
      </c>
      <c r="C35" s="1107">
        <v>-173.55772162469339</v>
      </c>
      <c r="D35" s="287"/>
      <c r="E35" s="50"/>
      <c r="F35"/>
      <c r="G35" s="1"/>
      <c r="J35" s="1"/>
      <c r="K35" s="1"/>
      <c r="L35"/>
      <c r="M35"/>
      <c r="N35"/>
    </row>
    <row r="36" spans="1:14">
      <c r="B36" s="1" t="s">
        <v>254</v>
      </c>
      <c r="C36" s="281">
        <f>C31+C32+C34+C35</f>
        <v>2930.319708357421</v>
      </c>
      <c r="D36" s="859"/>
      <c r="E36" s="50"/>
      <c r="F36"/>
      <c r="G36" s="1"/>
      <c r="H36"/>
      <c r="I36" s="378"/>
      <c r="J36" s="1"/>
      <c r="K36" s="1"/>
      <c r="L36"/>
      <c r="M36"/>
      <c r="N36"/>
    </row>
    <row r="37" spans="1:14">
      <c r="B37" s="285" t="s">
        <v>259</v>
      </c>
      <c r="C37" s="1107">
        <v>-112.52</v>
      </c>
      <c r="D37" s="287"/>
      <c r="E37" s="50"/>
      <c r="F37"/>
      <c r="H37"/>
      <c r="I37" s="246"/>
      <c r="J37"/>
      <c r="K37"/>
      <c r="L37"/>
      <c r="M37"/>
      <c r="N37"/>
    </row>
    <row r="38" spans="1:14">
      <c r="B38" s="266" t="s">
        <v>260</v>
      </c>
      <c r="C38" s="1107">
        <v>-255.63411743593477</v>
      </c>
      <c r="D38" s="287"/>
      <c r="E38" s="50"/>
      <c r="F38"/>
      <c r="H38"/>
      <c r="I38" s="246"/>
      <c r="J38"/>
      <c r="K38"/>
      <c r="L38"/>
      <c r="M38"/>
      <c r="N38"/>
    </row>
    <row r="39" spans="1:14" ht="15.75" thickBot="1">
      <c r="B39" s="266" t="s">
        <v>261</v>
      </c>
      <c r="C39" s="1107">
        <v>-48.210800864763101</v>
      </c>
      <c r="D39" s="287"/>
      <c r="E39" s="50"/>
      <c r="F39"/>
      <c r="I39" s="82"/>
      <c r="L39"/>
      <c r="M39"/>
      <c r="N39"/>
    </row>
    <row r="40" spans="1:14" ht="15.75" thickBot="1">
      <c r="A40" s="217">
        <v>1</v>
      </c>
      <c r="B40" s="1" t="s">
        <v>262</v>
      </c>
      <c r="C40" s="286">
        <f>C36+C37+C38+C39</f>
        <v>2513.9547900567227</v>
      </c>
      <c r="D40" s="859"/>
      <c r="E40" s="50"/>
      <c r="F40"/>
      <c r="G40" s="1" t="s">
        <v>262</v>
      </c>
      <c r="H40" s="288"/>
      <c r="I40" s="718"/>
      <c r="J40" s="289">
        <f>SUM(J31:J34)</f>
        <v>2305.5839878998108</v>
      </c>
      <c r="K40" s="1013"/>
      <c r="L40"/>
      <c r="M40"/>
      <c r="N40"/>
    </row>
    <row r="41" spans="1:14">
      <c r="C41" s="291"/>
      <c r="D41" s="256"/>
      <c r="E41" s="50"/>
      <c r="F41"/>
      <c r="I41" s="82"/>
      <c r="J41" s="291"/>
      <c r="K41"/>
      <c r="L41"/>
      <c r="M41"/>
      <c r="N41"/>
    </row>
    <row r="42" spans="1:14">
      <c r="C42" s="292"/>
      <c r="D42" s="698"/>
      <c r="E42" s="50"/>
      <c r="F42"/>
      <c r="H42" s="281"/>
      <c r="I42" s="281"/>
      <c r="J42" s="82"/>
      <c r="K42"/>
      <c r="L42"/>
      <c r="M42"/>
      <c r="N42"/>
    </row>
    <row r="43" spans="1:14" ht="21">
      <c r="B43" s="277"/>
      <c r="C43" s="1" t="s">
        <v>263</v>
      </c>
      <c r="E43" s="50"/>
      <c r="F43"/>
      <c r="H43" s="281"/>
      <c r="I43" s="719"/>
      <c r="J43" s="1" t="s">
        <v>263</v>
      </c>
      <c r="L43"/>
      <c r="M43"/>
      <c r="N43"/>
    </row>
    <row r="44" spans="1:14">
      <c r="C44" s="1" t="s">
        <v>250</v>
      </c>
      <c r="E44" s="50"/>
      <c r="F44"/>
      <c r="H44" s="281"/>
      <c r="I44" s="281"/>
      <c r="J44" s="1" t="s">
        <v>250</v>
      </c>
      <c r="L44"/>
      <c r="M44"/>
      <c r="N44"/>
    </row>
    <row r="45" spans="1:14">
      <c r="A45" s="219" t="s">
        <v>264</v>
      </c>
      <c r="B45" s="266" t="s">
        <v>265</v>
      </c>
      <c r="C45" s="282">
        <v>0</v>
      </c>
      <c r="E45" s="50"/>
      <c r="F45"/>
      <c r="H45" s="281"/>
      <c r="I45" s="281"/>
      <c r="J45" s="485">
        <v>0</v>
      </c>
      <c r="L45"/>
      <c r="M45"/>
      <c r="N45"/>
    </row>
    <row r="46" spans="1:14">
      <c r="A46" s="220" t="s">
        <v>266</v>
      </c>
      <c r="B46" s="266" t="s">
        <v>267</v>
      </c>
      <c r="C46" s="1105">
        <v>-65.340335075572085</v>
      </c>
      <c r="E46" s="50"/>
      <c r="F46"/>
      <c r="I46" s="281"/>
      <c r="J46" s="1106">
        <v>-65.340335075572071</v>
      </c>
      <c r="L46"/>
      <c r="M46"/>
      <c r="N46"/>
    </row>
    <row r="47" spans="1:14">
      <c r="A47" s="220" t="s">
        <v>268</v>
      </c>
      <c r="B47" s="266" t="s">
        <v>269</v>
      </c>
      <c r="C47" s="1105">
        <v>-101.64818106070146</v>
      </c>
      <c r="E47" s="50"/>
      <c r="F47"/>
      <c r="I47" s="281"/>
      <c r="J47" s="1105">
        <v>-101.64818106070146</v>
      </c>
      <c r="L47"/>
      <c r="M47"/>
      <c r="N47"/>
    </row>
    <row r="48" spans="1:14">
      <c r="E48" s="50"/>
      <c r="F48"/>
      <c r="H48" s="280"/>
      <c r="I48" s="280"/>
      <c r="J48" s="280"/>
      <c r="L48"/>
      <c r="M48"/>
      <c r="N48"/>
    </row>
    <row r="49" spans="1:14" ht="21">
      <c r="B49" s="277" t="s">
        <v>270</v>
      </c>
      <c r="D49"/>
      <c r="E49" s="50"/>
      <c r="F49"/>
      <c r="G49" s="277" t="s">
        <v>271</v>
      </c>
      <c r="J49" s="292"/>
      <c r="K49"/>
      <c r="L49"/>
      <c r="M49"/>
      <c r="N49"/>
    </row>
    <row r="50" spans="1:14">
      <c r="E50" s="50"/>
      <c r="F50"/>
      <c r="L50"/>
      <c r="M50"/>
      <c r="N50"/>
    </row>
    <row r="51" spans="1:14">
      <c r="C51" s="1" t="s">
        <v>248</v>
      </c>
      <c r="E51" s="50"/>
      <c r="F51"/>
      <c r="J51" s="1" t="s">
        <v>249</v>
      </c>
      <c r="K51" s="292"/>
      <c r="L51"/>
      <c r="M51"/>
      <c r="N51"/>
    </row>
    <row r="52" spans="1:14">
      <c r="C52" s="1" t="s">
        <v>250</v>
      </c>
      <c r="D52" s="1"/>
      <c r="E52" s="467"/>
      <c r="F52"/>
      <c r="J52" s="1" t="s">
        <v>250</v>
      </c>
      <c r="K52" s="1"/>
      <c r="L52"/>
      <c r="M52"/>
      <c r="N52"/>
    </row>
    <row r="53" spans="1:14">
      <c r="B53" s="2" t="s">
        <v>272</v>
      </c>
      <c r="C53" s="279">
        <f>SUM(C292:C294)</f>
        <v>1796.6909999999993</v>
      </c>
      <c r="D53" s="272"/>
      <c r="E53" s="467"/>
      <c r="F53"/>
      <c r="G53" s="2" t="s">
        <v>273</v>
      </c>
      <c r="J53" s="82">
        <v>1529.570999999997</v>
      </c>
      <c r="K53" s="272"/>
      <c r="L53"/>
      <c r="M53"/>
      <c r="N53"/>
    </row>
    <row r="54" spans="1:14">
      <c r="B54" s="2" t="s">
        <v>274</v>
      </c>
      <c r="C54" s="279">
        <f>SUM(D292:E294)</f>
        <v>155.71332414810408</v>
      </c>
      <c r="D54"/>
      <c r="E54" s="467"/>
      <c r="F54"/>
      <c r="G54" s="2" t="s">
        <v>275</v>
      </c>
      <c r="J54" s="82">
        <v>154.08900000000003</v>
      </c>
      <c r="K54"/>
      <c r="L54"/>
      <c r="M54"/>
      <c r="N54"/>
    </row>
    <row r="55" spans="1:14">
      <c r="B55" s="2" t="s">
        <v>276</v>
      </c>
      <c r="C55" s="294">
        <v>0</v>
      </c>
      <c r="D55"/>
      <c r="E55" s="467"/>
      <c r="F55"/>
      <c r="G55" s="2" t="s">
        <v>277</v>
      </c>
      <c r="J55" s="82">
        <v>19.362000000000002</v>
      </c>
      <c r="K55"/>
      <c r="L55"/>
      <c r="M55"/>
      <c r="N55"/>
    </row>
    <row r="56" spans="1:14">
      <c r="B56" s="2" t="s">
        <v>278</v>
      </c>
      <c r="C56" s="294">
        <v>34.387368575073154</v>
      </c>
      <c r="D56"/>
      <c r="E56" s="467"/>
      <c r="F56"/>
      <c r="G56" s="2" t="s">
        <v>279</v>
      </c>
      <c r="J56" s="82">
        <v>1.1108177050000001</v>
      </c>
      <c r="K56" s="295"/>
      <c r="L56"/>
      <c r="M56"/>
      <c r="N56"/>
    </row>
    <row r="57" spans="1:14">
      <c r="B57" s="1" t="s">
        <v>254</v>
      </c>
      <c r="C57" s="296">
        <f>C53+C54+C55+C56</f>
        <v>1986.7916927231765</v>
      </c>
      <c r="D57" s="295"/>
      <c r="E57" s="467"/>
      <c r="F57"/>
      <c r="I57" s="280"/>
      <c r="J57" s="82"/>
      <c r="K57" s="295"/>
      <c r="L57"/>
      <c r="M57"/>
      <c r="N57"/>
    </row>
    <row r="58" spans="1:14" ht="15.75" thickBot="1">
      <c r="B58" s="266" t="s">
        <v>280</v>
      </c>
      <c r="C58" s="1104">
        <v>-395</v>
      </c>
      <c r="D58" s="853"/>
      <c r="E58" s="467"/>
      <c r="F58"/>
      <c r="G58" s="296"/>
      <c r="J58"/>
      <c r="K58" s="295"/>
      <c r="L58"/>
      <c r="M58"/>
      <c r="N58"/>
    </row>
    <row r="59" spans="1:14" ht="15.75" thickBot="1">
      <c r="A59" s="217">
        <v>2</v>
      </c>
      <c r="B59" s="1" t="s">
        <v>281</v>
      </c>
      <c r="C59" s="286">
        <f>C57+C58</f>
        <v>1591.7916927231765</v>
      </c>
      <c r="D59" s="295"/>
      <c r="E59" s="467"/>
      <c r="F59"/>
      <c r="G59" s="1" t="s">
        <v>281</v>
      </c>
      <c r="J59" s="289">
        <f>SUM(J53:J56)</f>
        <v>1704.132817704997</v>
      </c>
      <c r="K59" s="295"/>
      <c r="L59"/>
      <c r="M59"/>
      <c r="N59"/>
    </row>
    <row r="60" spans="1:14" ht="15.75" thickBot="1">
      <c r="A60" s="388"/>
      <c r="B60" s="1"/>
      <c r="D60" s="854"/>
      <c r="E60" s="467"/>
      <c r="F60"/>
      <c r="K60" s="298"/>
      <c r="L60"/>
      <c r="M60"/>
      <c r="N60"/>
    </row>
    <row r="61" spans="1:14" ht="18.399999999999999" thickBot="1">
      <c r="A61" s="217">
        <v>3</v>
      </c>
      <c r="B61" s="12" t="s">
        <v>282</v>
      </c>
      <c r="C61" s="286">
        <v>451.86656261852431</v>
      </c>
      <c r="D61" s="247"/>
      <c r="E61" s="467"/>
      <c r="F61"/>
      <c r="G61" s="12" t="s">
        <v>282</v>
      </c>
      <c r="J61" s="299">
        <f>288.22+(169.236+2.114)</f>
        <v>459.57000000000005</v>
      </c>
      <c r="K61" s="247"/>
      <c r="L61"/>
      <c r="M61"/>
      <c r="N61"/>
    </row>
    <row r="62" spans="1:14" ht="18.399999999999999" thickBot="1">
      <c r="A62" s="217">
        <v>4</v>
      </c>
      <c r="B62" s="12" t="s">
        <v>283</v>
      </c>
      <c r="C62" s="286">
        <f>631.696+333.769</f>
        <v>965.46500000000003</v>
      </c>
      <c r="D62" s="247"/>
      <c r="E62" s="467" t="s">
        <v>284</v>
      </c>
      <c r="F62"/>
      <c r="G62" s="12" t="s">
        <v>283</v>
      </c>
      <c r="J62" s="299">
        <f>757.055+296.948</f>
        <v>1054.0029999999999</v>
      </c>
      <c r="K62" s="247"/>
      <c r="L62"/>
      <c r="M62"/>
      <c r="N62"/>
    </row>
    <row r="63" spans="1:14" ht="39" thickBot="1">
      <c r="A63" s="217">
        <v>5</v>
      </c>
      <c r="B63" s="12" t="s">
        <v>285</v>
      </c>
      <c r="C63" s="286">
        <f>F483</f>
        <v>1658.2759221681329</v>
      </c>
      <c r="D63" s="768" t="s">
        <v>286</v>
      </c>
      <c r="E63" s="1059">
        <f>H522</f>
        <v>1636.3527120931017</v>
      </c>
      <c r="F63"/>
      <c r="G63" s="12" t="s">
        <v>287</v>
      </c>
      <c r="J63" s="299">
        <f>1099.565+471.275</f>
        <v>1570.8400000000001</v>
      </c>
      <c r="K63" s="247"/>
      <c r="L63"/>
      <c r="M63"/>
      <c r="N63"/>
    </row>
    <row r="64" spans="1:14" ht="18.399999999999999" thickBot="1">
      <c r="A64" s="217">
        <v>6</v>
      </c>
      <c r="B64" s="12" t="s">
        <v>288</v>
      </c>
      <c r="C64" s="286">
        <v>386.04968209497537</v>
      </c>
      <c r="D64" s="247"/>
      <c r="E64" s="50"/>
      <c r="F64"/>
      <c r="G64" s="12" t="s">
        <v>289</v>
      </c>
      <c r="J64" s="299">
        <f>148.403+183.833</f>
        <v>332.23599999999999</v>
      </c>
      <c r="K64" s="247"/>
      <c r="L64"/>
      <c r="M64"/>
      <c r="N64"/>
    </row>
    <row r="65" spans="1:14">
      <c r="A65" s="389" t="s">
        <v>290</v>
      </c>
      <c r="B65" s="1" t="s">
        <v>291</v>
      </c>
      <c r="C65" s="281">
        <f>C59+C61+C62+C63+C64+C40</f>
        <v>7567.4036496615317</v>
      </c>
      <c r="D65" s="281"/>
      <c r="E65" s="1062"/>
      <c r="F65"/>
      <c r="G65" s="1" t="str">
        <f>B65</f>
        <v>Sub total (1:6): pre impact of customer contributions and one-offs</v>
      </c>
      <c r="H65" s="1"/>
      <c r="I65" s="1"/>
      <c r="J65" s="281">
        <f>J40+J59+J61+J62+J63+J64</f>
        <v>7426.3658056048071</v>
      </c>
      <c r="K65" s="247"/>
      <c r="L65"/>
      <c r="M65"/>
      <c r="N65"/>
    </row>
    <row r="66" spans="1:14" ht="15.75" thickBot="1">
      <c r="A66" s="218"/>
      <c r="B66" s="1"/>
      <c r="C66" s="1"/>
      <c r="D66" s="247"/>
      <c r="E66" s="50"/>
      <c r="F66"/>
      <c r="G66" s="1"/>
      <c r="H66" s="1"/>
      <c r="I66" s="1"/>
      <c r="J66" s="1"/>
      <c r="K66" s="247"/>
      <c r="L66"/>
      <c r="M66"/>
      <c r="N66"/>
    </row>
    <row r="67" spans="1:14" ht="15.75" thickBot="1">
      <c r="A67" s="217">
        <v>7</v>
      </c>
      <c r="B67" s="1" t="s">
        <v>292</v>
      </c>
      <c r="C67" s="300">
        <v>0</v>
      </c>
      <c r="D67" s="247"/>
      <c r="E67" s="50"/>
      <c r="F67"/>
      <c r="G67" s="1" t="s">
        <v>293</v>
      </c>
      <c r="H67" s="266"/>
      <c r="I67" s="266"/>
      <c r="J67" s="299">
        <f>L329</f>
        <v>142.298</v>
      </c>
      <c r="K67" s="247"/>
      <c r="L67"/>
      <c r="M67"/>
      <c r="N67"/>
    </row>
    <row r="68" spans="1:14" ht="22.35" customHeight="1">
      <c r="B68"/>
      <c r="C68" s="280"/>
      <c r="D68" s="280"/>
      <c r="E68" s="50"/>
      <c r="F68"/>
      <c r="H68" s="246"/>
      <c r="I68" s="246"/>
      <c r="J68" s="251"/>
      <c r="K68"/>
      <c r="L68"/>
      <c r="M68"/>
      <c r="N68"/>
    </row>
    <row r="69" spans="1:14" ht="21">
      <c r="B69" s="277"/>
      <c r="C69" s="1" t="s">
        <v>263</v>
      </c>
      <c r="E69" s="50"/>
      <c r="F69"/>
      <c r="G69"/>
      <c r="H69" s="246"/>
      <c r="I69" s="246"/>
      <c r="J69" s="1" t="s">
        <v>263</v>
      </c>
      <c r="L69"/>
      <c r="M69"/>
      <c r="N69"/>
    </row>
    <row r="70" spans="1:14">
      <c r="C70" s="1" t="s">
        <v>250</v>
      </c>
      <c r="E70" s="50"/>
      <c r="F70"/>
      <c r="G70"/>
      <c r="H70" s="246"/>
      <c r="I70" s="246"/>
      <c r="J70" s="1" t="s">
        <v>250</v>
      </c>
      <c r="L70"/>
      <c r="M70"/>
      <c r="N70"/>
    </row>
    <row r="71" spans="1:14">
      <c r="A71" s="219" t="s">
        <v>294</v>
      </c>
      <c r="B71" s="266" t="s">
        <v>265</v>
      </c>
      <c r="C71" s="293">
        <v>0</v>
      </c>
      <c r="E71" s="50"/>
      <c r="F71"/>
      <c r="G71"/>
      <c r="H71" s="246"/>
      <c r="I71" s="246"/>
      <c r="J71" s="293">
        <v>0</v>
      </c>
      <c r="L71"/>
      <c r="M71"/>
      <c r="N71"/>
    </row>
    <row r="72" spans="1:14">
      <c r="A72" s="220" t="s">
        <v>295</v>
      </c>
      <c r="B72" s="266" t="s">
        <v>267</v>
      </c>
      <c r="C72" s="293">
        <v>0</v>
      </c>
      <c r="E72" s="50"/>
      <c r="F72"/>
      <c r="G72"/>
      <c r="H72" s="246"/>
      <c r="I72" s="246"/>
      <c r="J72" s="293">
        <v>0</v>
      </c>
      <c r="L72" s="92"/>
      <c r="M72"/>
      <c r="N72"/>
    </row>
    <row r="73" spans="1:14">
      <c r="A73" s="220" t="s">
        <v>296</v>
      </c>
      <c r="B73" s="266" t="s">
        <v>269</v>
      </c>
      <c r="C73" s="293">
        <v>0</v>
      </c>
      <c r="E73" s="50"/>
      <c r="F73"/>
      <c r="G73"/>
      <c r="H73" s="246"/>
      <c r="I73" s="246"/>
      <c r="J73" s="293">
        <v>0</v>
      </c>
      <c r="L73" s="92"/>
      <c r="M73"/>
      <c r="N73"/>
    </row>
    <row r="74" spans="1:14">
      <c r="B74"/>
      <c r="C74"/>
      <c r="D74"/>
      <c r="E74" s="50"/>
      <c r="F74"/>
      <c r="G74"/>
      <c r="H74" s="246"/>
      <c r="I74" s="246"/>
      <c r="J74"/>
      <c r="K74"/>
      <c r="L74" s="92"/>
      <c r="M74"/>
      <c r="N74"/>
    </row>
    <row r="75" spans="1:14">
      <c r="B75"/>
      <c r="C75"/>
      <c r="M75"/>
      <c r="N75"/>
    </row>
    <row r="76" spans="1:14" ht="33.4" customHeight="1" thickBot="1">
      <c r="B76" s="1117" t="s">
        <v>297</v>
      </c>
      <c r="D76" s="415" t="s">
        <v>298</v>
      </c>
      <c r="E76" s="1122" t="s">
        <v>299</v>
      </c>
      <c r="F76" s="1122" t="s">
        <v>300</v>
      </c>
      <c r="G76" s="507" t="s">
        <v>301</v>
      </c>
      <c r="H76" s="1122" t="s">
        <v>302</v>
      </c>
      <c r="I76" s="1122" t="s">
        <v>190</v>
      </c>
      <c r="J76" s="1122" t="s">
        <v>303</v>
      </c>
      <c r="K76" s="1112" t="s">
        <v>25</v>
      </c>
      <c r="L76" s="246"/>
      <c r="M76"/>
      <c r="N76"/>
    </row>
    <row r="77" spans="1:14">
      <c r="B77" s="1117"/>
      <c r="C77" s="1108" t="s">
        <v>178</v>
      </c>
      <c r="D77" s="1118">
        <f>G132</f>
        <v>1567.5370576082048</v>
      </c>
      <c r="E77" s="1118">
        <f>G272</f>
        <v>1387.4899999999998</v>
      </c>
      <c r="F77" s="1118">
        <f>C348</f>
        <v>310.61495780513553</v>
      </c>
      <c r="G77" s="1118">
        <f>SUM(C422:F422)</f>
        <v>584.11250718866881</v>
      </c>
      <c r="H77" s="1118">
        <f>789.601-G77</f>
        <v>205.48849281133118</v>
      </c>
      <c r="I77" s="1118">
        <f>SUM(C521:F521)</f>
        <v>1228.7264602676582</v>
      </c>
      <c r="J77" s="1118">
        <v>244.624</v>
      </c>
      <c r="K77" s="693">
        <f>SUM(D77:J77)</f>
        <v>5528.5934756809984</v>
      </c>
      <c r="L77" s="246"/>
      <c r="M77"/>
      <c r="N77"/>
    </row>
    <row r="78" spans="1:14" ht="15.75" thickBot="1">
      <c r="B78" s="1117"/>
      <c r="C78" s="1109" t="s">
        <v>304</v>
      </c>
      <c r="D78" s="1118"/>
      <c r="E78" s="1118">
        <f>SUM(G327:J328)</f>
        <v>125.294</v>
      </c>
      <c r="F78" s="1118"/>
      <c r="G78" s="1118"/>
      <c r="H78" s="1118"/>
      <c r="I78" s="1118"/>
      <c r="J78" s="1118"/>
      <c r="K78" s="694">
        <f>SUM(D78:J78)+E79</f>
        <v>125.294</v>
      </c>
      <c r="L78" s="246"/>
      <c r="M78"/>
      <c r="N78"/>
    </row>
    <row r="79" spans="1:14" ht="15.75" thickBot="1">
      <c r="B79" s="1117"/>
      <c r="C79" s="1110" t="s">
        <v>305</v>
      </c>
      <c r="D79" s="1119"/>
      <c r="E79" s="1118"/>
      <c r="F79" s="1118"/>
      <c r="G79" s="1118"/>
      <c r="H79" s="1118"/>
      <c r="I79" s="1118"/>
      <c r="J79" s="1118"/>
      <c r="K79" s="299">
        <f>K77+K78</f>
        <v>5653.8874756809983</v>
      </c>
      <c r="L79" s="246"/>
      <c r="M79"/>
      <c r="N79"/>
    </row>
    <row r="80" spans="1:14" ht="18" customHeight="1">
      <c r="B80" s="1117"/>
      <c r="C80" s="1108" t="s">
        <v>179</v>
      </c>
      <c r="D80" s="1118">
        <f>G145</f>
        <v>2326.895512877687</v>
      </c>
      <c r="E80" s="1118">
        <f>G277</f>
        <v>1649.97</v>
      </c>
      <c r="F80" s="1118">
        <f>C351</f>
        <v>345.06761908362574</v>
      </c>
      <c r="G80" s="1118">
        <f>SUM(C423:F423)</f>
        <v>530.27144042823556</v>
      </c>
      <c r="H80" s="1118">
        <f>775.377-G80</f>
        <v>245.10555957176439</v>
      </c>
      <c r="I80" s="1118">
        <f>SUM(C522:F522)</f>
        <v>1309.80449725427</v>
      </c>
      <c r="J80" s="1118">
        <v>283.18599999999998</v>
      </c>
      <c r="K80" s="693">
        <f>SUM(D80:J80)</f>
        <v>6690.3006292155824</v>
      </c>
      <c r="L80" s="246"/>
      <c r="M80"/>
      <c r="N80"/>
    </row>
    <row r="81" spans="1:14" ht="15.75" thickBot="1">
      <c r="B81" s="1117"/>
      <c r="C81" s="243" t="s">
        <v>306</v>
      </c>
      <c r="D81" s="1123">
        <f>G146</f>
        <v>-333.09193464055829</v>
      </c>
      <c r="E81" s="1123">
        <f>G281</f>
        <v>-316</v>
      </c>
      <c r="F81" s="1118"/>
      <c r="G81" s="1118"/>
      <c r="H81" s="1118"/>
      <c r="I81" s="1118"/>
      <c r="J81" s="1118"/>
      <c r="K81" s="1111">
        <f>D81+E81</f>
        <v>-649.09193464055829</v>
      </c>
      <c r="L81" s="246"/>
      <c r="M81"/>
      <c r="N81"/>
    </row>
    <row r="82" spans="1:14" ht="15.75" thickBot="1">
      <c r="B82" s="1117"/>
      <c r="C82" s="1110" t="s">
        <v>307</v>
      </c>
      <c r="D82" s="1118"/>
      <c r="E82" s="1118"/>
      <c r="F82" s="1118"/>
      <c r="G82" s="1118"/>
      <c r="H82" s="1118"/>
      <c r="I82" s="1118"/>
      <c r="J82" s="1118"/>
      <c r="K82" s="693">
        <f>K80+K81</f>
        <v>6041.2086945750243</v>
      </c>
      <c r="L82" s="246"/>
      <c r="M82"/>
      <c r="N82"/>
    </row>
    <row r="83" spans="1:14" ht="15.75" thickBot="1">
      <c r="B83" s="1117"/>
      <c r="C83" s="1054" t="s">
        <v>308</v>
      </c>
      <c r="D83" s="1113">
        <f t="shared" ref="D83:J83" si="0">D77+D78-(D80+D81)</f>
        <v>-426.2665206289239</v>
      </c>
      <c r="E83" s="1114">
        <f t="shared" si="0"/>
        <v>178.81399999999985</v>
      </c>
      <c r="F83" s="1113">
        <f t="shared" si="0"/>
        <v>-34.452661278490211</v>
      </c>
      <c r="G83" s="1114">
        <f t="shared" si="0"/>
        <v>53.84106676043325</v>
      </c>
      <c r="H83" s="1113">
        <f t="shared" si="0"/>
        <v>-39.617066760433204</v>
      </c>
      <c r="I83" s="1113">
        <f t="shared" si="0"/>
        <v>-81.078036986611778</v>
      </c>
      <c r="J83" s="1113">
        <f t="shared" si="0"/>
        <v>-38.561999999999983</v>
      </c>
      <c r="K83" s="1116">
        <f>K79-K82</f>
        <v>-387.32121889402606</v>
      </c>
      <c r="L83" s="1094" t="s">
        <v>194</v>
      </c>
      <c r="M83"/>
      <c r="N83"/>
    </row>
    <row r="84" spans="1:14">
      <c r="B84" s="1117"/>
      <c r="C84"/>
      <c r="D84" s="1040"/>
      <c r="F84" s="280"/>
      <c r="G84" s="280"/>
      <c r="H84" s="280"/>
      <c r="J84" s="280"/>
      <c r="K84" s="1028">
        <f>K83/K82</f>
        <v>-6.4113199605542279E-2</v>
      </c>
      <c r="L84" s="1094" t="s">
        <v>194</v>
      </c>
      <c r="M84"/>
      <c r="N84"/>
    </row>
    <row r="85" spans="1:14" ht="15.75" thickBot="1">
      <c r="B85" s="1117" t="s">
        <v>309</v>
      </c>
      <c r="C85"/>
      <c r="D85" s="1040"/>
      <c r="F85" s="280"/>
      <c r="G85" s="280"/>
      <c r="H85" s="280"/>
      <c r="J85" s="280"/>
      <c r="K85" s="280"/>
      <c r="L85" s="246"/>
      <c r="M85"/>
      <c r="N85"/>
    </row>
    <row r="86" spans="1:14">
      <c r="B86"/>
      <c r="C86" s="1108" t="s">
        <v>178</v>
      </c>
      <c r="D86" s="1120">
        <f>G167</f>
        <v>2203.9074374500765</v>
      </c>
      <c r="E86" s="1121">
        <f>G290+I290</f>
        <v>1704.1871338684971</v>
      </c>
      <c r="F86" s="1118">
        <f>E348</f>
        <v>459.57015984477334</v>
      </c>
      <c r="G86" s="1118">
        <f>F392</f>
        <v>762.16223439635246</v>
      </c>
      <c r="H86" s="1118">
        <f>C463</f>
        <v>291.83998101599786</v>
      </c>
      <c r="I86" s="1118">
        <f>H521</f>
        <v>1570.8395703963843</v>
      </c>
      <c r="J86" s="1118">
        <f>C532</f>
        <v>332.23624900918486</v>
      </c>
      <c r="K86" s="693">
        <f>SUM(D86:J86)</f>
        <v>7324.7427659812665</v>
      </c>
      <c r="L86" s="246"/>
      <c r="M86"/>
      <c r="N86"/>
    </row>
    <row r="87" spans="1:14" ht="15.75" thickBot="1">
      <c r="B87"/>
      <c r="C87" s="1109" t="s">
        <v>310</v>
      </c>
      <c r="D87" s="1118"/>
      <c r="E87" s="1121">
        <f>J67</f>
        <v>142.298</v>
      </c>
      <c r="F87" s="1118"/>
      <c r="G87" s="1118"/>
      <c r="H87" s="1118"/>
      <c r="I87" s="1118"/>
      <c r="J87" s="1118"/>
      <c r="K87" s="694">
        <f>SUM(D87:J87)+E88</f>
        <v>142.298</v>
      </c>
      <c r="L87" s="246"/>
      <c r="M87"/>
      <c r="N87"/>
    </row>
    <row r="88" spans="1:14" ht="15.75" thickBot="1">
      <c r="B88"/>
      <c r="C88" s="1110" t="s">
        <v>305</v>
      </c>
      <c r="D88" s="1119"/>
      <c r="E88" s="1118"/>
      <c r="F88" s="1118"/>
      <c r="G88" s="1118"/>
      <c r="H88" s="1118"/>
      <c r="I88" s="1118"/>
      <c r="J88" s="1118"/>
      <c r="K88" s="299">
        <f>K86+K87</f>
        <v>7467.0407659812663</v>
      </c>
      <c r="L88" s="246"/>
      <c r="M88"/>
      <c r="N88"/>
    </row>
    <row r="89" spans="1:14">
      <c r="B89"/>
      <c r="C89" s="1108" t="s">
        <v>179</v>
      </c>
      <c r="D89" s="1120">
        <f>G180</f>
        <v>2930.3197083574214</v>
      </c>
      <c r="E89" s="1121">
        <f>G295+I295</f>
        <v>1986.7916927231765</v>
      </c>
      <c r="F89" s="1118">
        <f>E351</f>
        <v>451.86656261852431</v>
      </c>
      <c r="G89" s="1118">
        <f>F401</f>
        <v>654.44052300250678</v>
      </c>
      <c r="H89" s="1118">
        <f>C468</f>
        <v>310.97899999999998</v>
      </c>
      <c r="I89" s="1118">
        <f>C63</f>
        <v>1658.2759221681329</v>
      </c>
      <c r="J89" s="1118">
        <f>C537</f>
        <v>386.04968209497537</v>
      </c>
      <c r="K89" s="693">
        <f>SUM(D89:J89)</f>
        <v>8378.7230909647369</v>
      </c>
      <c r="L89" s="246"/>
      <c r="M89"/>
      <c r="N89"/>
    </row>
    <row r="90" spans="1:14" ht="15.75" thickBot="1">
      <c r="B90"/>
      <c r="C90" s="243" t="s">
        <v>311</v>
      </c>
      <c r="D90" s="1123">
        <f>G181</f>
        <v>-416.36491830069787</v>
      </c>
      <c r="E90" s="1123">
        <f>C58</f>
        <v>-395</v>
      </c>
      <c r="F90" s="1118"/>
      <c r="G90" s="1118"/>
      <c r="H90" s="1118"/>
      <c r="I90" s="1118"/>
      <c r="J90" s="1118"/>
      <c r="K90" s="1111">
        <f>D90+E90</f>
        <v>-811.36491830069781</v>
      </c>
      <c r="L90" s="246"/>
      <c r="M90"/>
      <c r="N90"/>
    </row>
    <row r="91" spans="1:14" ht="15.75" thickBot="1">
      <c r="B91"/>
      <c r="C91" s="1110" t="s">
        <v>307</v>
      </c>
      <c r="D91" s="1118"/>
      <c r="E91" s="1118"/>
      <c r="F91" s="1118"/>
      <c r="G91" s="1118"/>
      <c r="H91" s="1118"/>
      <c r="I91" s="1118"/>
      <c r="J91" s="1118"/>
      <c r="K91" s="693">
        <f>K89+K90</f>
        <v>7567.3581726640386</v>
      </c>
      <c r="L91" s="246"/>
      <c r="M91"/>
      <c r="N91"/>
    </row>
    <row r="92" spans="1:14" ht="15.75" thickBot="1">
      <c r="B92"/>
      <c r="C92" s="1054" t="s">
        <v>308</v>
      </c>
      <c r="D92" s="1113">
        <f>D86+D87-(D89+D90)</f>
        <v>-310.04735260664711</v>
      </c>
      <c r="E92" s="1114">
        <f>E86+E87-(E89+E90)</f>
        <v>254.69344114532055</v>
      </c>
      <c r="F92" s="1114">
        <f t="shared" ref="F92:J92" si="1">F86+F87-(F89+F90)</f>
        <v>7.7035972262490304</v>
      </c>
      <c r="G92" s="1114">
        <f t="shared" si="1"/>
        <v>107.72171139384568</v>
      </c>
      <c r="H92" s="1113">
        <f t="shared" si="1"/>
        <v>-19.139018984002121</v>
      </c>
      <c r="I92" s="1113">
        <f t="shared" si="1"/>
        <v>-87.436351771748605</v>
      </c>
      <c r="J92" s="1113">
        <f t="shared" si="1"/>
        <v>-53.813433085790507</v>
      </c>
      <c r="K92" s="1116">
        <f>K88-K91</f>
        <v>-100.31740668277234</v>
      </c>
      <c r="L92" s="1094" t="s">
        <v>194</v>
      </c>
      <c r="M92"/>
      <c r="N92"/>
    </row>
    <row r="93" spans="1:14">
      <c r="A93" s="246"/>
      <c r="C93"/>
      <c r="D93" s="1040"/>
      <c r="E93"/>
      <c r="F93" s="246"/>
      <c r="G93" s="246"/>
      <c r="H93" s="246"/>
      <c r="J93" s="246"/>
      <c r="K93" s="1028">
        <f>K92/K91</f>
        <v>-1.3256595550763558E-2</v>
      </c>
      <c r="L93" s="1094" t="s">
        <v>194</v>
      </c>
      <c r="M93" s="488"/>
      <c r="N93"/>
    </row>
    <row r="94" spans="1:14">
      <c r="A94" s="246"/>
      <c r="C94"/>
      <c r="D94" s="1040"/>
      <c r="E94"/>
      <c r="F94" s="246"/>
      <c r="G94" s="246"/>
      <c r="H94" s="246"/>
      <c r="J94" s="246"/>
      <c r="K94" s="1028"/>
      <c r="L94" s="1094"/>
      <c r="M94" s="488"/>
      <c r="N94"/>
    </row>
    <row r="95" spans="1:14">
      <c r="A95" s="246"/>
      <c r="B95" s="19" t="s">
        <v>312</v>
      </c>
      <c r="C95"/>
      <c r="D95" s="1040"/>
      <c r="E95"/>
      <c r="F95" s="246"/>
      <c r="G95" s="246"/>
      <c r="H95" s="246"/>
      <c r="J95" s="246"/>
      <c r="K95" s="1028"/>
      <c r="L95" s="1094"/>
      <c r="M95" s="488"/>
      <c r="N95"/>
    </row>
    <row r="96" spans="1:14">
      <c r="A96" s="246"/>
      <c r="B96" s="38"/>
      <c r="C96"/>
      <c r="M96" s="488"/>
      <c r="N96"/>
    </row>
    <row r="97" spans="1:14" ht="15.75" thickBot="1">
      <c r="A97" s="246"/>
      <c r="B97" s="40" t="s">
        <v>313</v>
      </c>
      <c r="C97" s="41" t="s">
        <v>20</v>
      </c>
      <c r="G97" s="246"/>
      <c r="H97" s="246"/>
      <c r="I97"/>
      <c r="J97"/>
      <c r="K97"/>
      <c r="M97"/>
      <c r="N97"/>
    </row>
    <row r="98" spans="1:14" ht="15.75" thickBot="1">
      <c r="A98" s="246"/>
      <c r="B98" s="176" t="s">
        <v>314</v>
      </c>
      <c r="C98" s="177"/>
      <c r="D98" s="749"/>
      <c r="E98" s="748"/>
      <c r="M98"/>
      <c r="N98"/>
    </row>
    <row r="99" spans="1:14">
      <c r="A99" s="246"/>
      <c r="B99" s="178" t="s">
        <v>315</v>
      </c>
      <c r="C99" s="321">
        <f>SUM(C156:C164)</f>
        <v>792.71825325489283</v>
      </c>
      <c r="E99" s="1056"/>
      <c r="M99"/>
      <c r="N99"/>
    </row>
    <row r="100" spans="1:14">
      <c r="A100" s="246"/>
      <c r="B100" s="179" t="s">
        <v>316</v>
      </c>
      <c r="C100" s="322">
        <f>SUM(D156:D164)</f>
        <v>606.30743199899996</v>
      </c>
      <c r="M100" s="545"/>
      <c r="N100"/>
    </row>
    <row r="101" spans="1:14">
      <c r="A101" s="246"/>
      <c r="B101" s="179" t="s">
        <v>317</v>
      </c>
      <c r="C101" s="322">
        <f>SUM(E156:E164)</f>
        <v>886.95934728845236</v>
      </c>
      <c r="K101" s="253"/>
      <c r="L101" s="82"/>
      <c r="M101" s="545"/>
      <c r="N101"/>
    </row>
    <row r="102" spans="1:14">
      <c r="A102" s="246"/>
      <c r="B102" s="179" t="s">
        <v>318</v>
      </c>
      <c r="C102" s="322">
        <f>SUM(F156:F164)</f>
        <v>19.570585968432695</v>
      </c>
      <c r="L102" s="51"/>
      <c r="M102"/>
      <c r="N102"/>
    </row>
    <row r="103" spans="1:14">
      <c r="A103" s="246"/>
      <c r="B103" s="323" t="s">
        <v>319</v>
      </c>
      <c r="C103" s="1160">
        <f>G166</f>
        <v>-101.64818106070146</v>
      </c>
      <c r="L103" s="51"/>
      <c r="M103"/>
      <c r="N103"/>
    </row>
    <row r="104" spans="1:14">
      <c r="A104" s="246"/>
      <c r="B104" s="181" t="s">
        <v>320</v>
      </c>
      <c r="C104" s="325">
        <f>C99+C100+C101+C102+C103</f>
        <v>2203.907437450076</v>
      </c>
      <c r="L104" s="51"/>
      <c r="M104"/>
      <c r="N104"/>
    </row>
    <row r="105" spans="1:14">
      <c r="A105" s="246"/>
      <c r="B105" s="182" t="s">
        <v>321</v>
      </c>
      <c r="C105" s="326"/>
      <c r="L105" s="51"/>
      <c r="M105"/>
      <c r="N105"/>
    </row>
    <row r="106" spans="1:14">
      <c r="A106" s="246"/>
      <c r="B106" s="179" t="s">
        <v>322</v>
      </c>
      <c r="C106" s="955">
        <f>SUM(C169:C173,C176:C179)</f>
        <v>1454.4379097758278</v>
      </c>
      <c r="L106" s="51"/>
      <c r="M106"/>
      <c r="N106"/>
    </row>
    <row r="107" spans="1:14">
      <c r="A107" s="246"/>
      <c r="B107" s="179" t="s">
        <v>323</v>
      </c>
      <c r="C107" s="322">
        <f>SUM(D169:D173,D176:D179)</f>
        <v>795.01844048512726</v>
      </c>
      <c r="L107" s="51"/>
      <c r="M107"/>
      <c r="N107"/>
    </row>
    <row r="108" spans="1:14">
      <c r="A108" s="246"/>
      <c r="B108" s="179" t="s">
        <v>324</v>
      </c>
      <c r="C108" s="322">
        <f>SUM(E169:E173,E176:E179)</f>
        <v>917.423301382614</v>
      </c>
      <c r="L108" s="51"/>
      <c r="M108"/>
      <c r="N108"/>
    </row>
    <row r="109" spans="1:14">
      <c r="A109" s="246"/>
      <c r="B109" s="179" t="s">
        <v>325</v>
      </c>
      <c r="C109" s="325">
        <f>SUM(C106:C108)</f>
        <v>3166.8796516435696</v>
      </c>
      <c r="L109" s="51"/>
      <c r="M109"/>
      <c r="N109"/>
    </row>
    <row r="110" spans="1:14">
      <c r="A110" s="246"/>
      <c r="B110" s="323" t="s">
        <v>326</v>
      </c>
      <c r="C110" s="1161">
        <f>C174+C175</f>
        <v>-236.55994328614761</v>
      </c>
      <c r="L110" s="51"/>
      <c r="M110"/>
      <c r="N110"/>
    </row>
    <row r="111" spans="1:14">
      <c r="A111" s="246"/>
      <c r="B111" s="323" t="s">
        <v>327</v>
      </c>
      <c r="C111" s="1161">
        <f>G181</f>
        <v>-416.36491830069787</v>
      </c>
      <c r="L111" s="51"/>
      <c r="M111"/>
      <c r="N111"/>
    </row>
    <row r="112" spans="1:14" ht="15.75" thickBot="1">
      <c r="B112" s="184" t="s">
        <v>328</v>
      </c>
      <c r="C112" s="328">
        <f>C109+C110+C111</f>
        <v>2513.9547900567241</v>
      </c>
      <c r="L112" s="51"/>
      <c r="N112"/>
    </row>
    <row r="113" spans="1:14" ht="15.75" thickBot="1">
      <c r="B113" s="329" t="s">
        <v>329</v>
      </c>
      <c r="C113" s="1162">
        <f>C104-C112</f>
        <v>-310.04735260664802</v>
      </c>
      <c r="D113" s="956" t="s">
        <v>194</v>
      </c>
      <c r="L113" s="51"/>
      <c r="N113"/>
    </row>
    <row r="114" spans="1:14">
      <c r="C114" s="953">
        <f>C113/C112</f>
        <v>-0.12333052043455889</v>
      </c>
      <c r="D114" s="956"/>
      <c r="L114" s="51"/>
      <c r="N114"/>
    </row>
    <row r="115" spans="1:14">
      <c r="B115"/>
      <c r="C115" s="92"/>
      <c r="D115"/>
      <c r="L115" s="51"/>
      <c r="N115"/>
    </row>
    <row r="116" spans="1:14">
      <c r="B116"/>
      <c r="C116" s="92"/>
      <c r="L116" s="51"/>
      <c r="N116"/>
    </row>
    <row r="117" spans="1:14">
      <c r="B117" s="19" t="s">
        <v>330</v>
      </c>
      <c r="C117"/>
      <c r="L117" s="51"/>
      <c r="M117"/>
    </row>
    <row r="118" spans="1:14" ht="15.75" thickBot="1">
      <c r="B118" s="19"/>
      <c r="C118"/>
      <c r="D118"/>
      <c r="E118"/>
      <c r="F118"/>
      <c r="G118"/>
      <c r="H118" s="252"/>
      <c r="L118"/>
      <c r="M118"/>
    </row>
    <row r="119" spans="1:14" ht="24.4" thickBot="1">
      <c r="B119" s="49" t="s">
        <v>331</v>
      </c>
      <c r="C119" s="47" t="s">
        <v>322</v>
      </c>
      <c r="D119" s="47" t="s">
        <v>332</v>
      </c>
      <c r="E119" s="47" t="s">
        <v>333</v>
      </c>
      <c r="F119" s="47" t="s">
        <v>334</v>
      </c>
      <c r="G119" s="47" t="s">
        <v>335</v>
      </c>
      <c r="H119" s="252"/>
      <c r="L119"/>
      <c r="M119"/>
    </row>
    <row r="120" spans="1:14" ht="15.75" thickBot="1">
      <c r="B120" s="120" t="s">
        <v>336</v>
      </c>
      <c r="C120" s="121"/>
      <c r="D120" s="121"/>
      <c r="E120" s="121"/>
      <c r="F120" s="121"/>
      <c r="G120" s="47"/>
      <c r="H120" s="252"/>
    </row>
    <row r="121" spans="1:14">
      <c r="A121" s="243" t="s">
        <v>337</v>
      </c>
      <c r="B121" s="170" t="s">
        <v>338</v>
      </c>
      <c r="C121" s="739">
        <v>127.02</v>
      </c>
      <c r="D121" s="739">
        <v>175.71</v>
      </c>
      <c r="E121" s="740" t="s">
        <v>42</v>
      </c>
      <c r="F121" s="739">
        <v>7.2379445104614923</v>
      </c>
      <c r="G121" s="302">
        <f>SUM(C121:F121)</f>
        <v>309.96794451046151</v>
      </c>
      <c r="H121" s="2" t="s">
        <v>339</v>
      </c>
      <c r="I121" s="252"/>
      <c r="M121" s="82"/>
    </row>
    <row r="122" spans="1:14">
      <c r="A122" s="243" t="s">
        <v>340</v>
      </c>
      <c r="B122" s="171" t="s">
        <v>341</v>
      </c>
      <c r="C122" s="304">
        <v>122.23</v>
      </c>
      <c r="D122" s="304">
        <v>111.71</v>
      </c>
      <c r="E122" s="304">
        <v>106.45348283236549</v>
      </c>
      <c r="F122" s="304">
        <v>2.37562663384674</v>
      </c>
      <c r="G122" s="303">
        <f t="shared" ref="G122:G128" si="2">SUM(C122:F122)</f>
        <v>342.76910946621229</v>
      </c>
      <c r="H122" s="2" t="s">
        <v>342</v>
      </c>
      <c r="I122" s="246"/>
      <c r="M122" s="82"/>
    </row>
    <row r="123" spans="1:14">
      <c r="A123" s="243" t="s">
        <v>343</v>
      </c>
      <c r="B123" s="171" t="s">
        <v>344</v>
      </c>
      <c r="C123" s="304">
        <f>117.78+36.75</f>
        <v>154.53</v>
      </c>
      <c r="D123" s="304">
        <v>83.76</v>
      </c>
      <c r="E123" s="375" t="s">
        <v>42</v>
      </c>
      <c r="F123" s="304">
        <v>1.8284555244426641</v>
      </c>
      <c r="G123" s="303">
        <f t="shared" si="2"/>
        <v>240.11845552444268</v>
      </c>
      <c r="H123" s="2" t="s">
        <v>345</v>
      </c>
      <c r="I123" s="246"/>
      <c r="M123" s="82"/>
    </row>
    <row r="124" spans="1:14">
      <c r="A124" s="243" t="s">
        <v>346</v>
      </c>
      <c r="B124" s="223" t="s">
        <v>347</v>
      </c>
      <c r="C124" s="375" t="s">
        <v>42</v>
      </c>
      <c r="D124" s="375" t="s">
        <v>42</v>
      </c>
      <c r="E124" s="304">
        <v>380.7774359980001</v>
      </c>
      <c r="F124" s="375" t="s">
        <v>42</v>
      </c>
      <c r="G124" s="303">
        <f>SUM(C124:F124)</f>
        <v>380.7774359980001</v>
      </c>
      <c r="H124" s="2" t="s">
        <v>348</v>
      </c>
    </row>
    <row r="125" spans="1:14">
      <c r="A125" s="243" t="s">
        <v>349</v>
      </c>
      <c r="B125" s="223" t="s">
        <v>350</v>
      </c>
      <c r="C125" s="304">
        <v>5.82</v>
      </c>
      <c r="D125" s="375" t="s">
        <v>42</v>
      </c>
      <c r="E125" s="304"/>
      <c r="F125" s="375" t="s">
        <v>42</v>
      </c>
      <c r="G125" s="303">
        <f>SUM(C125:F125)</f>
        <v>5.82</v>
      </c>
      <c r="H125" s="2" t="s">
        <v>351</v>
      </c>
    </row>
    <row r="126" spans="1:14">
      <c r="A126" s="243" t="s">
        <v>352</v>
      </c>
      <c r="B126" s="171" t="s">
        <v>353</v>
      </c>
      <c r="C126" s="304">
        <v>58.99</v>
      </c>
      <c r="D126" s="304">
        <v>7.65</v>
      </c>
      <c r="E126" s="380"/>
      <c r="F126" s="304">
        <v>7.8419485267760614</v>
      </c>
      <c r="G126" s="303">
        <f t="shared" si="2"/>
        <v>74.481948526776065</v>
      </c>
      <c r="M126" s="82"/>
    </row>
    <row r="127" spans="1:14">
      <c r="A127" s="243" t="s">
        <v>354</v>
      </c>
      <c r="B127" s="171" t="s">
        <v>355</v>
      </c>
      <c r="C127" s="304">
        <v>154.76</v>
      </c>
      <c r="D127" s="380">
        <v>0.03</v>
      </c>
      <c r="E127" s="304">
        <v>11.623635036</v>
      </c>
      <c r="F127" s="375" t="s">
        <v>42</v>
      </c>
      <c r="G127" s="303">
        <f t="shared" si="2"/>
        <v>166.41363503599999</v>
      </c>
      <c r="I127" s="82"/>
      <c r="M127" s="82"/>
    </row>
    <row r="128" spans="1:14">
      <c r="A128" s="243" t="s">
        <v>356</v>
      </c>
      <c r="B128" s="171" t="s">
        <v>357</v>
      </c>
      <c r="C128" s="304">
        <v>1.0303019710000001</v>
      </c>
      <c r="D128" s="380" t="s">
        <v>42</v>
      </c>
      <c r="E128" s="380" t="s">
        <v>42</v>
      </c>
      <c r="F128" s="380" t="s">
        <v>42</v>
      </c>
      <c r="G128" s="303">
        <f t="shared" si="2"/>
        <v>1.0303019710000001</v>
      </c>
      <c r="M128" s="82"/>
    </row>
    <row r="129" spans="1:13">
      <c r="A129" s="243" t="s">
        <v>358</v>
      </c>
      <c r="B129" s="171" t="s">
        <v>359</v>
      </c>
      <c r="C129" s="375" t="s">
        <v>42</v>
      </c>
      <c r="D129" s="375" t="s">
        <v>42</v>
      </c>
      <c r="E129" s="304">
        <v>121.15</v>
      </c>
      <c r="F129" s="376" t="s">
        <v>42</v>
      </c>
      <c r="G129" s="303">
        <f>SUM(C129:F129)</f>
        <v>121.15</v>
      </c>
      <c r="H129" s="2" t="s">
        <v>360</v>
      </c>
      <c r="M129" s="82"/>
    </row>
    <row r="130" spans="1:13">
      <c r="A130" s="243"/>
      <c r="B130" s="172" t="s">
        <v>254</v>
      </c>
      <c r="C130" s="83"/>
      <c r="D130" s="83"/>
      <c r="E130" s="83"/>
      <c r="F130" s="83"/>
      <c r="G130" s="303">
        <f>SUM(G121:G129)</f>
        <v>1642.5288310328924</v>
      </c>
    </row>
    <row r="131" spans="1:13">
      <c r="A131" s="243"/>
      <c r="B131" s="173" t="s">
        <v>361</v>
      </c>
      <c r="C131" s="305"/>
      <c r="D131" s="305"/>
      <c r="E131" s="305"/>
      <c r="F131" s="305"/>
      <c r="G131" s="1125">
        <f>SUM('[1]RRP25 NLRE summary £'!$D$19:$G$22)</f>
        <v>-74.991773424687565</v>
      </c>
      <c r="H131" s="2" t="s">
        <v>362</v>
      </c>
    </row>
    <row r="132" spans="1:13">
      <c r="A132" s="243"/>
      <c r="B132" s="172" t="s">
        <v>363</v>
      </c>
      <c r="C132" s="83"/>
      <c r="D132" s="83"/>
      <c r="E132" s="83"/>
      <c r="F132" s="83"/>
      <c r="G132" s="303">
        <f>G130+G131</f>
        <v>1567.5370576082048</v>
      </c>
    </row>
    <row r="133" spans="1:13">
      <c r="A133" s="243"/>
      <c r="B133" s="172" t="s">
        <v>364</v>
      </c>
      <c r="C133" s="83"/>
      <c r="D133" s="83"/>
      <c r="E133" s="83"/>
      <c r="F133" s="83"/>
      <c r="G133" s="306"/>
    </row>
    <row r="134" spans="1:13">
      <c r="A134" s="243" t="s">
        <v>337</v>
      </c>
      <c r="B134" s="171" t="s">
        <v>365</v>
      </c>
      <c r="C134" s="307">
        <v>171.37656893476944</v>
      </c>
      <c r="D134" s="307">
        <v>197.41555671999993</v>
      </c>
      <c r="E134" s="380" t="s">
        <v>42</v>
      </c>
      <c r="F134" s="308" t="s">
        <v>62</v>
      </c>
      <c r="G134" s="303">
        <f t="shared" ref="G134:G144" si="3">SUM(C134:E134)</f>
        <v>368.79212565476939</v>
      </c>
      <c r="H134" s="2" t="s">
        <v>366</v>
      </c>
    </row>
    <row r="135" spans="1:13">
      <c r="A135" s="243" t="s">
        <v>340</v>
      </c>
      <c r="B135" s="171" t="s">
        <v>341</v>
      </c>
      <c r="C135" s="307">
        <v>104.66295744452822</v>
      </c>
      <c r="D135" s="307">
        <v>132.38502550000001</v>
      </c>
      <c r="E135" s="307">
        <v>63.92</v>
      </c>
      <c r="F135" s="308" t="s">
        <v>62</v>
      </c>
      <c r="G135" s="303">
        <f t="shared" si="3"/>
        <v>300.96798294452822</v>
      </c>
      <c r="H135" s="2" t="s">
        <v>367</v>
      </c>
      <c r="L135"/>
      <c r="M135"/>
    </row>
    <row r="136" spans="1:13">
      <c r="A136" s="243" t="s">
        <v>343</v>
      </c>
      <c r="B136" s="171" t="s">
        <v>344</v>
      </c>
      <c r="C136" s="307">
        <v>371.53</v>
      </c>
      <c r="D136" s="307">
        <v>278.88272401068025</v>
      </c>
      <c r="E136" s="380" t="s">
        <v>42</v>
      </c>
      <c r="F136" s="308" t="s">
        <v>62</v>
      </c>
      <c r="G136" s="303">
        <f t="shared" si="3"/>
        <v>650.41272401068022</v>
      </c>
      <c r="H136" s="2" t="s">
        <v>368</v>
      </c>
      <c r="L136"/>
    </row>
    <row r="137" spans="1:13">
      <c r="A137" s="243" t="s">
        <v>346</v>
      </c>
      <c r="B137" s="223" t="s">
        <v>347</v>
      </c>
      <c r="C137" s="375" t="s">
        <v>42</v>
      </c>
      <c r="D137" s="375" t="s">
        <v>42</v>
      </c>
      <c r="E137" s="307">
        <v>413.89266018482937</v>
      </c>
      <c r="F137" s="308" t="s">
        <v>62</v>
      </c>
      <c r="G137" s="303">
        <f t="shared" si="3"/>
        <v>413.89266018482937</v>
      </c>
      <c r="H137" s="2" t="s">
        <v>369</v>
      </c>
      <c r="L137"/>
    </row>
    <row r="138" spans="1:13">
      <c r="A138" s="243" t="s">
        <v>349</v>
      </c>
      <c r="B138" s="223" t="s">
        <v>350</v>
      </c>
      <c r="C138" s="375" t="s">
        <v>42</v>
      </c>
      <c r="D138" s="375" t="s">
        <v>42</v>
      </c>
      <c r="E138" s="307">
        <f>30.2934474238095+46.3476925872774+29.6486353047619</f>
        <v>106.2897753158488</v>
      </c>
      <c r="F138" s="308" t="s">
        <v>62</v>
      </c>
      <c r="G138" s="303">
        <f t="shared" si="3"/>
        <v>106.2897753158488</v>
      </c>
      <c r="L138"/>
    </row>
    <row r="139" spans="1:13">
      <c r="A139" s="243"/>
      <c r="B139" s="1438" t="s">
        <v>256</v>
      </c>
      <c r="C139" s="1439">
        <v>-60.08268211089139</v>
      </c>
      <c r="D139" s="1440" t="s">
        <v>42</v>
      </c>
      <c r="E139" s="1440" t="s">
        <v>42</v>
      </c>
      <c r="F139" s="1441" t="s">
        <v>62</v>
      </c>
      <c r="G139" s="1442">
        <f t="shared" si="3"/>
        <v>-60.08268211089139</v>
      </c>
      <c r="L139"/>
      <c r="M139"/>
    </row>
    <row r="140" spans="1:13">
      <c r="A140" s="243"/>
      <c r="B140" s="377" t="s">
        <v>258</v>
      </c>
      <c r="C140" s="1129">
        <v>-152.10919495480405</v>
      </c>
      <c r="D140" s="379" t="s">
        <v>42</v>
      </c>
      <c r="E140" s="379" t="s">
        <v>42</v>
      </c>
      <c r="F140" s="373" t="s">
        <v>62</v>
      </c>
      <c r="G140" s="1128">
        <f t="shared" si="3"/>
        <v>-152.10919495480405</v>
      </c>
      <c r="L140"/>
      <c r="M140"/>
    </row>
    <row r="141" spans="1:13">
      <c r="A141" s="243" t="s">
        <v>352</v>
      </c>
      <c r="B141" s="171" t="s">
        <v>353</v>
      </c>
      <c r="C141" s="307">
        <v>199.91</v>
      </c>
      <c r="D141" s="750" t="s">
        <v>42</v>
      </c>
      <c r="E141" s="750" t="s">
        <v>42</v>
      </c>
      <c r="F141" s="308" t="s">
        <v>62</v>
      </c>
      <c r="G141" s="303">
        <f t="shared" si="3"/>
        <v>199.91</v>
      </c>
      <c r="L141"/>
      <c r="M141"/>
    </row>
    <row r="142" spans="1:13">
      <c r="A142" s="243" t="s">
        <v>354</v>
      </c>
      <c r="B142" s="171" t="s">
        <v>355</v>
      </c>
      <c r="C142" s="307">
        <v>371.53885213656628</v>
      </c>
      <c r="D142" s="750" t="s">
        <v>42</v>
      </c>
      <c r="E142" s="380">
        <v>11.08</v>
      </c>
      <c r="F142" s="308" t="s">
        <v>62</v>
      </c>
      <c r="G142" s="303">
        <f t="shared" si="3"/>
        <v>382.61885213656626</v>
      </c>
      <c r="L142"/>
      <c r="M142"/>
    </row>
    <row r="143" spans="1:13">
      <c r="A143" s="243" t="s">
        <v>356</v>
      </c>
      <c r="B143" s="171" t="s">
        <v>357</v>
      </c>
      <c r="C143" s="741">
        <v>32.16326067473171</v>
      </c>
      <c r="D143" s="750" t="s">
        <v>42</v>
      </c>
      <c r="E143" s="750" t="s">
        <v>42</v>
      </c>
      <c r="F143" s="308" t="s">
        <v>62</v>
      </c>
      <c r="G143" s="303">
        <f t="shared" si="3"/>
        <v>32.16326067473171</v>
      </c>
      <c r="L143"/>
      <c r="M143"/>
    </row>
    <row r="144" spans="1:13">
      <c r="A144" s="243" t="s">
        <v>358</v>
      </c>
      <c r="B144" s="171" t="s">
        <v>359</v>
      </c>
      <c r="C144" s="750" t="s">
        <v>42</v>
      </c>
      <c r="D144" s="750" t="s">
        <v>42</v>
      </c>
      <c r="E144" s="380">
        <v>84.040009021428588</v>
      </c>
      <c r="F144" s="308" t="s">
        <v>62</v>
      </c>
      <c r="G144" s="303">
        <f t="shared" si="3"/>
        <v>84.040009021428588</v>
      </c>
      <c r="H144" s="2" t="s">
        <v>370</v>
      </c>
      <c r="L144"/>
      <c r="M144"/>
    </row>
    <row r="145" spans="1:13">
      <c r="A145" s="243"/>
      <c r="B145" s="172" t="s">
        <v>371</v>
      </c>
      <c r="C145" s="83"/>
      <c r="D145" s="83"/>
      <c r="E145" s="83"/>
      <c r="F145" s="83"/>
      <c r="G145" s="303">
        <f>SUM(G134:G144)</f>
        <v>2326.895512877687</v>
      </c>
      <c r="H145" s="82"/>
      <c r="I145" s="82"/>
      <c r="L145"/>
      <c r="M145"/>
    </row>
    <row r="146" spans="1:13">
      <c r="A146" s="243"/>
      <c r="B146" s="173" t="s">
        <v>372</v>
      </c>
      <c r="C146" s="83"/>
      <c r="D146" s="83"/>
      <c r="E146" s="83"/>
      <c r="F146" s="83"/>
      <c r="G146" s="1125">
        <f>SUM(C37:C39)/5*4</f>
        <v>-333.09193464055829</v>
      </c>
      <c r="H146" s="2" t="s">
        <v>373</v>
      </c>
      <c r="L146"/>
      <c r="M146"/>
    </row>
    <row r="147" spans="1:13">
      <c r="A147" s="243"/>
      <c r="B147" s="172" t="s">
        <v>374</v>
      </c>
      <c r="C147" s="84"/>
      <c r="D147" s="84"/>
      <c r="E147" s="84"/>
      <c r="F147" s="84"/>
      <c r="G147" s="303">
        <f>G145+G146</f>
        <v>1993.8035782371287</v>
      </c>
      <c r="L147"/>
      <c r="M147"/>
    </row>
    <row r="148" spans="1:13" ht="15.75" thickBot="1">
      <c r="A148" s="243"/>
      <c r="B148" s="172" t="s">
        <v>375</v>
      </c>
      <c r="C148" s="309"/>
      <c r="D148" s="309"/>
      <c r="E148" s="309"/>
      <c r="F148" s="309"/>
      <c r="G148" s="381"/>
      <c r="L148"/>
      <c r="M148"/>
    </row>
    <row r="149" spans="1:13" ht="15.75" thickBot="1">
      <c r="A149" s="243"/>
      <c r="B149" s="174" t="s">
        <v>376</v>
      </c>
      <c r="C149" s="1333"/>
      <c r="D149" s="1334"/>
      <c r="E149" s="1334"/>
      <c r="F149" s="1335"/>
      <c r="G149" s="1126">
        <f>G132-G147</f>
        <v>-426.2665206289239</v>
      </c>
      <c r="H149" s="1026" t="s">
        <v>194</v>
      </c>
      <c r="L149"/>
      <c r="M149"/>
    </row>
    <row r="150" spans="1:13">
      <c r="A150" s="243"/>
      <c r="B150"/>
      <c r="C150" s="92"/>
      <c r="D150"/>
      <c r="E150"/>
      <c r="F150"/>
      <c r="G150" s="1127">
        <f>G149/G145</f>
        <v>-0.18319108798390232</v>
      </c>
      <c r="L150"/>
      <c r="M150"/>
    </row>
    <row r="151" spans="1:13">
      <c r="A151" s="243"/>
      <c r="B151"/>
      <c r="C151"/>
      <c r="D151"/>
      <c r="E151"/>
      <c r="F151"/>
      <c r="G151"/>
      <c r="H151" s="82"/>
      <c r="L151"/>
      <c r="M151"/>
    </row>
    <row r="152" spans="1:13">
      <c r="A152" s="243"/>
      <c r="B152" s="19" t="s">
        <v>377</v>
      </c>
      <c r="C152" s="92"/>
      <c r="D152"/>
      <c r="E152"/>
      <c r="F152"/>
      <c r="G152"/>
      <c r="H152" s="253"/>
      <c r="L152"/>
      <c r="M152"/>
    </row>
    <row r="153" spans="1:13" ht="15.75" thickBot="1">
      <c r="A153" s="243"/>
      <c r="B153"/>
      <c r="C153"/>
      <c r="D153"/>
      <c r="E153"/>
      <c r="F153"/>
      <c r="G153"/>
      <c r="L153"/>
      <c r="M153"/>
    </row>
    <row r="154" spans="1:13" ht="15.75" thickBot="1">
      <c r="A154" s="243"/>
      <c r="B154" s="49" t="s">
        <v>331</v>
      </c>
      <c r="C154" s="47" t="s">
        <v>322</v>
      </c>
      <c r="D154" s="47" t="s">
        <v>332</v>
      </c>
      <c r="E154" s="47" t="s">
        <v>333</v>
      </c>
      <c r="F154" s="47" t="s">
        <v>318</v>
      </c>
      <c r="G154" s="47" t="s">
        <v>378</v>
      </c>
      <c r="L154"/>
      <c r="M154"/>
    </row>
    <row r="155" spans="1:13" ht="15.75" thickBot="1">
      <c r="A155" s="243"/>
      <c r="B155" s="310" t="s">
        <v>336</v>
      </c>
      <c r="C155" s="311"/>
      <c r="D155" s="311"/>
      <c r="E155" s="121"/>
      <c r="F155" s="311"/>
      <c r="G155" s="311"/>
      <c r="L155"/>
      <c r="M155"/>
    </row>
    <row r="156" spans="1:13">
      <c r="A156" s="243" t="s">
        <v>337</v>
      </c>
      <c r="B156" s="170" t="s">
        <v>365</v>
      </c>
      <c r="C156" s="723">
        <v>145.88</v>
      </c>
      <c r="D156" s="723">
        <v>319.56</v>
      </c>
      <c r="E156" s="724">
        <v>0</v>
      </c>
      <c r="F156" s="312">
        <v>7.2379445104614923</v>
      </c>
      <c r="G156" s="302">
        <f t="shared" ref="G156:G164" si="4">SUM(C156:F156)</f>
        <v>472.67794451046149</v>
      </c>
      <c r="H156" s="2" t="s">
        <v>379</v>
      </c>
      <c r="L156"/>
      <c r="M156" s="92"/>
    </row>
    <row r="157" spans="1:13">
      <c r="A157" s="243" t="s">
        <v>340</v>
      </c>
      <c r="B157" s="171" t="s">
        <v>341</v>
      </c>
      <c r="C157" s="725">
        <v>138.46</v>
      </c>
      <c r="D157" s="725">
        <v>165.71</v>
      </c>
      <c r="E157" s="725">
        <v>131.65</v>
      </c>
      <c r="F157" s="374">
        <v>2.4956502766577908</v>
      </c>
      <c r="G157" s="303">
        <f t="shared" si="4"/>
        <v>438.31565027665783</v>
      </c>
      <c r="H157" s="2" t="s">
        <v>380</v>
      </c>
      <c r="L157"/>
      <c r="M157" s="92"/>
    </row>
    <row r="158" spans="1:13">
      <c r="A158" s="243" t="s">
        <v>343</v>
      </c>
      <c r="B158" s="171" t="s">
        <v>344</v>
      </c>
      <c r="C158" s="725">
        <v>210.96356798699992</v>
      </c>
      <c r="D158" s="725">
        <v>111.38743199899997</v>
      </c>
      <c r="E158" s="726" t="s">
        <v>42</v>
      </c>
      <c r="F158" s="374">
        <v>1.8284555244426641</v>
      </c>
      <c r="G158" s="303">
        <f t="shared" si="4"/>
        <v>324.17945551044261</v>
      </c>
      <c r="H158" s="2" t="s">
        <v>381</v>
      </c>
      <c r="L158"/>
      <c r="M158" s="92"/>
    </row>
    <row r="159" spans="1:13">
      <c r="A159" s="243" t="s">
        <v>346</v>
      </c>
      <c r="B159" s="223" t="s">
        <v>347</v>
      </c>
      <c r="C159" s="828" t="s">
        <v>42</v>
      </c>
      <c r="D159" s="828" t="s">
        <v>42</v>
      </c>
      <c r="E159" s="828">
        <v>486.35256242200006</v>
      </c>
      <c r="F159" s="829" t="s">
        <v>42</v>
      </c>
      <c r="G159" s="830">
        <f t="shared" si="4"/>
        <v>486.35256242200006</v>
      </c>
      <c r="H159" s="2" t="s">
        <v>382</v>
      </c>
      <c r="L159"/>
      <c r="M159" s="92"/>
    </row>
    <row r="160" spans="1:13">
      <c r="A160" s="243" t="s">
        <v>349</v>
      </c>
      <c r="B160" s="223" t="s">
        <v>350</v>
      </c>
      <c r="C160" s="831">
        <f>11.7821816738929-4.472</f>
        <v>7.3101816738928997</v>
      </c>
      <c r="D160" s="828" t="s">
        <v>42</v>
      </c>
      <c r="E160" s="828">
        <v>92.607328966145246</v>
      </c>
      <c r="F160" s="829" t="s">
        <v>42</v>
      </c>
      <c r="G160" s="830">
        <f t="shared" si="4"/>
        <v>99.917510640038145</v>
      </c>
      <c r="H160" s="2" t="s">
        <v>383</v>
      </c>
      <c r="L160"/>
      <c r="M160" s="92"/>
    </row>
    <row r="161" spans="1:13">
      <c r="A161" s="243" t="s">
        <v>352</v>
      </c>
      <c r="B161" s="171" t="s">
        <v>353</v>
      </c>
      <c r="C161" s="725">
        <v>73.696800773000007</v>
      </c>
      <c r="D161" s="725">
        <v>9.6199999999999992</v>
      </c>
      <c r="E161" s="726" t="s">
        <v>42</v>
      </c>
      <c r="F161" s="374">
        <v>8.00853565687075</v>
      </c>
      <c r="G161" s="303">
        <f t="shared" si="4"/>
        <v>91.32533642987076</v>
      </c>
      <c r="I161" s="82"/>
      <c r="L161"/>
      <c r="M161" s="92"/>
    </row>
    <row r="162" spans="1:13">
      <c r="A162" s="243" t="s">
        <v>354</v>
      </c>
      <c r="B162" s="171" t="s">
        <v>355</v>
      </c>
      <c r="C162" s="725">
        <v>206.89949385</v>
      </c>
      <c r="D162" s="726">
        <v>0.03</v>
      </c>
      <c r="E162" s="725">
        <v>13.06</v>
      </c>
      <c r="F162" s="375" t="s">
        <v>42</v>
      </c>
      <c r="G162" s="303">
        <f t="shared" si="4"/>
        <v>219.98949385</v>
      </c>
      <c r="I162" s="82">
        <f>G158+G161</f>
        <v>415.50479194031334</v>
      </c>
      <c r="L162"/>
      <c r="M162" s="92"/>
    </row>
    <row r="163" spans="1:13">
      <c r="A163" s="243" t="s">
        <v>356</v>
      </c>
      <c r="B163" s="171" t="s">
        <v>357</v>
      </c>
      <c r="C163" s="725">
        <v>9.5082089710000002</v>
      </c>
      <c r="D163" s="726" t="s">
        <v>42</v>
      </c>
      <c r="E163" s="726" t="s">
        <v>42</v>
      </c>
      <c r="F163" s="375" t="s">
        <v>42</v>
      </c>
      <c r="G163" s="303">
        <f t="shared" si="4"/>
        <v>9.5082089710000002</v>
      </c>
      <c r="L163"/>
      <c r="M163" s="92"/>
    </row>
    <row r="164" spans="1:13">
      <c r="A164" s="243" t="s">
        <v>358</v>
      </c>
      <c r="B164" s="171" t="s">
        <v>359</v>
      </c>
      <c r="C164" s="726" t="s">
        <v>42</v>
      </c>
      <c r="D164" s="726" t="s">
        <v>42</v>
      </c>
      <c r="E164" s="725">
        <v>163.28945590030713</v>
      </c>
      <c r="F164" s="376" t="s">
        <v>42</v>
      </c>
      <c r="G164" s="303">
        <f t="shared" si="4"/>
        <v>163.28945590030713</v>
      </c>
      <c r="H164" s="2" t="s">
        <v>384</v>
      </c>
      <c r="L164"/>
      <c r="M164" s="92"/>
    </row>
    <row r="165" spans="1:13">
      <c r="A165" s="243"/>
      <c r="B165" s="172" t="s">
        <v>254</v>
      </c>
      <c r="C165" s="83"/>
      <c r="D165" s="83"/>
      <c r="E165" s="83"/>
      <c r="F165" s="83"/>
      <c r="G165" s="314">
        <f>SUM(G156:G164)</f>
        <v>2305.555618510778</v>
      </c>
      <c r="H165" s="169"/>
      <c r="I165" s="697"/>
      <c r="J165" s="169"/>
      <c r="L165"/>
      <c r="M165" s="92"/>
    </row>
    <row r="166" spans="1:13">
      <c r="A166" s="243"/>
      <c r="B166" s="173" t="s">
        <v>385</v>
      </c>
      <c r="C166" s="305"/>
      <c r="D166" s="305"/>
      <c r="E166" s="305"/>
      <c r="F166" s="305"/>
      <c r="G166" s="1130">
        <f>C47</f>
        <v>-101.64818106070146</v>
      </c>
      <c r="H166" s="297"/>
      <c r="I166" s="697"/>
      <c r="J166" s="51"/>
      <c r="L166"/>
      <c r="M166" s="50"/>
    </row>
    <row r="167" spans="1:13">
      <c r="A167" s="243"/>
      <c r="B167" s="172" t="s">
        <v>363</v>
      </c>
      <c r="C167" s="83"/>
      <c r="D167" s="83"/>
      <c r="E167" s="83"/>
      <c r="F167" s="83"/>
      <c r="G167" s="314">
        <f>G165+G166</f>
        <v>2203.9074374500765</v>
      </c>
      <c r="H167" s="169"/>
      <c r="I167" s="697"/>
      <c r="L167"/>
      <c r="M167" s="92"/>
    </row>
    <row r="168" spans="1:13">
      <c r="A168" s="243"/>
      <c r="B168" s="172" t="s">
        <v>386</v>
      </c>
      <c r="C168" s="83"/>
      <c r="D168" s="83"/>
      <c r="E168" s="83"/>
      <c r="F168" s="83"/>
      <c r="G168" s="306"/>
      <c r="L168"/>
      <c r="M168" s="92"/>
    </row>
    <row r="169" spans="1:13">
      <c r="A169" s="243" t="s">
        <v>337</v>
      </c>
      <c r="B169" s="171" t="s">
        <v>365</v>
      </c>
      <c r="C169" s="304">
        <v>219.45759875960545</v>
      </c>
      <c r="D169" s="304">
        <v>288.31092257333324</v>
      </c>
      <c r="E169" s="727" t="s">
        <v>42</v>
      </c>
      <c r="F169" s="308" t="s">
        <v>62</v>
      </c>
      <c r="G169" s="303">
        <f>SUM(C169:E169)</f>
        <v>507.76852133293869</v>
      </c>
      <c r="H169" s="2" t="s">
        <v>387</v>
      </c>
      <c r="L169"/>
      <c r="M169" s="92"/>
    </row>
    <row r="170" spans="1:13">
      <c r="A170" s="243" t="s">
        <v>340</v>
      </c>
      <c r="B170" s="171" t="s">
        <v>341</v>
      </c>
      <c r="C170" s="304">
        <v>112.57628487462813</v>
      </c>
      <c r="D170" s="304">
        <v>196.97839300000001</v>
      </c>
      <c r="E170" s="304">
        <f>167.699076327027-86.93907633</f>
        <v>80.759999997026995</v>
      </c>
      <c r="F170" s="308" t="s">
        <v>62</v>
      </c>
      <c r="G170" s="303">
        <f t="shared" ref="G170:G179" si="5">SUM(C170:E170)</f>
        <v>390.31467787165514</v>
      </c>
      <c r="H170" s="2" t="s">
        <v>388</v>
      </c>
      <c r="L170"/>
      <c r="M170" s="92"/>
    </row>
    <row r="171" spans="1:13">
      <c r="A171" s="243" t="s">
        <v>343</v>
      </c>
      <c r="B171" s="171" t="s">
        <v>344</v>
      </c>
      <c r="C171" s="304">
        <f>572.417395268305</f>
        <v>572.41739526830497</v>
      </c>
      <c r="D171" s="304">
        <f>309.729124911794</f>
        <v>309.72912491179397</v>
      </c>
      <c r="E171" s="727" t="s">
        <v>42</v>
      </c>
      <c r="F171" s="308" t="s">
        <v>62</v>
      </c>
      <c r="G171" s="303">
        <f t="shared" si="5"/>
        <v>882.14652018009895</v>
      </c>
      <c r="H171" s="2" t="s">
        <v>389</v>
      </c>
      <c r="L171"/>
      <c r="M171" s="92"/>
    </row>
    <row r="172" spans="1:13">
      <c r="A172" s="243" t="s">
        <v>346</v>
      </c>
      <c r="B172" s="313" t="s">
        <v>347</v>
      </c>
      <c r="C172" s="304" t="s">
        <v>42</v>
      </c>
      <c r="D172" s="304" t="s">
        <v>42</v>
      </c>
      <c r="E172" s="304">
        <f>309.659833630465+180.16361664</f>
        <v>489.823450270465</v>
      </c>
      <c r="F172" s="308" t="s">
        <v>62</v>
      </c>
      <c r="G172" s="303">
        <f t="shared" si="5"/>
        <v>489.823450270465</v>
      </c>
      <c r="H172" s="2" t="s">
        <v>369</v>
      </c>
      <c r="L172"/>
      <c r="M172" s="92"/>
    </row>
    <row r="173" spans="1:13">
      <c r="A173" s="243" t="s">
        <v>349</v>
      </c>
      <c r="B173" s="313" t="s">
        <v>350</v>
      </c>
      <c r="C173" s="304" t="s">
        <v>42</v>
      </c>
      <c r="D173" s="304" t="s">
        <v>42</v>
      </c>
      <c r="E173" s="304">
        <f>36.5382756916667+86.9390763270266+42.0225096690476</f>
        <v>165.49986168774089</v>
      </c>
      <c r="F173" s="308" t="s">
        <v>62</v>
      </c>
      <c r="G173" s="303">
        <f t="shared" si="5"/>
        <v>165.49986168774089</v>
      </c>
      <c r="H173" s="2" t="s">
        <v>390</v>
      </c>
      <c r="L173"/>
      <c r="M173" s="92"/>
    </row>
    <row r="174" spans="1:13">
      <c r="A174" s="243"/>
      <c r="B174" s="1438" t="s">
        <v>256</v>
      </c>
      <c r="C174" s="1443">
        <v>-63.002221661454264</v>
      </c>
      <c r="D174" s="1444" t="s">
        <v>42</v>
      </c>
      <c r="E174" s="1444" t="s">
        <v>42</v>
      </c>
      <c r="F174" s="1441" t="s">
        <v>62</v>
      </c>
      <c r="G174" s="1442">
        <f t="shared" si="5"/>
        <v>-63.002221661454264</v>
      </c>
      <c r="M174" s="92"/>
    </row>
    <row r="175" spans="1:13">
      <c r="A175" s="243"/>
      <c r="B175" s="377" t="s">
        <v>258</v>
      </c>
      <c r="C175" s="1131">
        <v>-173.55772162469336</v>
      </c>
      <c r="D175" s="728" t="s">
        <v>42</v>
      </c>
      <c r="E175" s="728" t="s">
        <v>42</v>
      </c>
      <c r="F175" s="373" t="s">
        <v>62</v>
      </c>
      <c r="G175" s="1128">
        <f t="shared" si="5"/>
        <v>-173.55772162469336</v>
      </c>
      <c r="M175" s="92"/>
    </row>
    <row r="176" spans="1:13">
      <c r="A176" s="243" t="s">
        <v>352</v>
      </c>
      <c r="B176" s="171" t="s">
        <v>353</v>
      </c>
      <c r="C176" s="304">
        <v>126.24002840422709</v>
      </c>
      <c r="D176" s="304" t="s">
        <v>42</v>
      </c>
      <c r="E176" s="304" t="s">
        <v>42</v>
      </c>
      <c r="F176" s="308" t="s">
        <v>62</v>
      </c>
      <c r="G176" s="303">
        <f t="shared" si="5"/>
        <v>126.24002840422709</v>
      </c>
      <c r="I176" s="82"/>
      <c r="M176" s="92"/>
    </row>
    <row r="177" spans="1:25">
      <c r="A177" s="243" t="s">
        <v>354</v>
      </c>
      <c r="B177" s="171" t="s">
        <v>355</v>
      </c>
      <c r="C177" s="304">
        <v>384.00539352692829</v>
      </c>
      <c r="D177" s="304" t="s">
        <v>42</v>
      </c>
      <c r="E177" s="304">
        <v>11.08</v>
      </c>
      <c r="F177" s="308" t="s">
        <v>62</v>
      </c>
      <c r="G177" s="303">
        <f t="shared" si="5"/>
        <v>395.08539352692827</v>
      </c>
      <c r="L177"/>
      <c r="M177" s="92"/>
    </row>
    <row r="178" spans="1:25">
      <c r="A178" s="243" t="s">
        <v>356</v>
      </c>
      <c r="B178" s="171" t="s">
        <v>357</v>
      </c>
      <c r="C178" s="304">
        <v>39.741208942134023</v>
      </c>
      <c r="D178" s="304" t="s">
        <v>42</v>
      </c>
      <c r="E178" s="304" t="s">
        <v>42</v>
      </c>
      <c r="F178" s="308" t="s">
        <v>62</v>
      </c>
      <c r="G178" s="303">
        <f t="shared" si="5"/>
        <v>39.741208942134023</v>
      </c>
      <c r="L178"/>
      <c r="M178" s="92"/>
    </row>
    <row r="179" spans="1:25">
      <c r="A179" s="243" t="s">
        <v>358</v>
      </c>
      <c r="B179" s="171" t="s">
        <v>359</v>
      </c>
      <c r="C179" s="315" t="s">
        <v>42</v>
      </c>
      <c r="D179" s="315" t="s">
        <v>42</v>
      </c>
      <c r="E179" s="304">
        <v>170.25998942738096</v>
      </c>
      <c r="F179" s="308" t="s">
        <v>62</v>
      </c>
      <c r="G179" s="303">
        <f t="shared" si="5"/>
        <v>170.25998942738096</v>
      </c>
      <c r="H179" s="2" t="s">
        <v>391</v>
      </c>
      <c r="L179"/>
      <c r="M179" s="92"/>
    </row>
    <row r="180" spans="1:25">
      <c r="B180" s="172" t="s">
        <v>254</v>
      </c>
      <c r="C180" s="84"/>
      <c r="D180" s="84"/>
      <c r="E180" s="84"/>
      <c r="F180" s="84"/>
      <c r="G180" s="303">
        <f>SUM(G169:G179)</f>
        <v>2930.3197083574214</v>
      </c>
      <c r="H180" s="242"/>
      <c r="M180" s="82"/>
    </row>
    <row r="181" spans="1:25">
      <c r="B181" s="173" t="s">
        <v>392</v>
      </c>
      <c r="C181" s="305"/>
      <c r="D181" s="305"/>
      <c r="E181" s="305"/>
      <c r="F181" s="305"/>
      <c r="G181" s="1125">
        <f>C37+C38+C39</f>
        <v>-416.36491830069787</v>
      </c>
      <c r="J181" s="82"/>
      <c r="M181" s="82"/>
    </row>
    <row r="182" spans="1:25">
      <c r="B182" s="172" t="s">
        <v>393</v>
      </c>
      <c r="C182" s="84"/>
      <c r="D182" s="84"/>
      <c r="E182" s="84"/>
      <c r="F182" s="84"/>
      <c r="G182" s="303">
        <f>G180+G181</f>
        <v>2513.9547900567236</v>
      </c>
      <c r="H182"/>
      <c r="I182" s="169"/>
      <c r="J182" s="82"/>
      <c r="M182" s="82"/>
    </row>
    <row r="183" spans="1:25" ht="15.75" thickBot="1">
      <c r="B183" s="316" t="s">
        <v>375</v>
      </c>
      <c r="C183" s="309"/>
      <c r="D183" s="309"/>
      <c r="E183" s="309"/>
      <c r="F183" s="309"/>
      <c r="G183" s="45"/>
      <c r="H183"/>
      <c r="I183" s="51"/>
      <c r="J183" s="82"/>
      <c r="M183" s="82"/>
    </row>
    <row r="184" spans="1:25" ht="15.75" thickBot="1">
      <c r="B184" s="317" t="s">
        <v>376</v>
      </c>
      <c r="C184" s="318"/>
      <c r="D184" s="318"/>
      <c r="E184" s="318"/>
      <c r="F184" s="319"/>
      <c r="G184" s="1134">
        <f>G167-G182</f>
        <v>-310.04735260664711</v>
      </c>
      <c r="H184" s="1132" t="s">
        <v>194</v>
      </c>
      <c r="I184" s="169"/>
      <c r="J184" s="82"/>
      <c r="M184" s="82"/>
    </row>
    <row r="185" spans="1:25">
      <c r="B185" s="756" t="s">
        <v>394</v>
      </c>
      <c r="C185"/>
      <c r="D185"/>
      <c r="E185"/>
      <c r="F185"/>
      <c r="G185" s="1133">
        <f>G184/G182</f>
        <v>-0.12333052043455855</v>
      </c>
      <c r="I185" s="51"/>
      <c r="M185" s="82"/>
    </row>
    <row r="186" spans="1:25">
      <c r="B186"/>
      <c r="C186" s="92"/>
      <c r="D186"/>
      <c r="E186"/>
      <c r="F186"/>
      <c r="G186"/>
      <c r="H186"/>
      <c r="M186" s="82"/>
    </row>
    <row r="187" spans="1:25" ht="15.75" thickBot="1">
      <c r="B187"/>
      <c r="C187" s="545"/>
      <c r="D187" s="545"/>
      <c r="E187"/>
      <c r="F187"/>
      <c r="G187" s="467" t="s">
        <v>395</v>
      </c>
      <c r="Q187"/>
      <c r="R187" s="93"/>
      <c r="S187" s="92"/>
      <c r="T187" s="92"/>
      <c r="U187" s="92"/>
      <c r="V187" s="92"/>
      <c r="W187" s="92"/>
      <c r="X187" s="92"/>
      <c r="Y187" s="92"/>
    </row>
    <row r="188" spans="1:25">
      <c r="B188"/>
      <c r="C188" s="92"/>
      <c r="D188"/>
      <c r="E188"/>
      <c r="F188"/>
      <c r="H188" s="243"/>
      <c r="I188" s="1" t="s">
        <v>396</v>
      </c>
      <c r="J188" s="1" t="s">
        <v>397</v>
      </c>
      <c r="K188" s="928" t="s">
        <v>398</v>
      </c>
      <c r="L188" s="1" t="s">
        <v>399</v>
      </c>
      <c r="Q188"/>
      <c r="R188" s="93"/>
      <c r="S188" s="92"/>
      <c r="T188" s="92"/>
      <c r="U188" s="92"/>
      <c r="V188" s="92"/>
      <c r="W188" s="92"/>
      <c r="X188" s="92"/>
      <c r="Y188" s="92"/>
    </row>
    <row r="189" spans="1:25">
      <c r="B189"/>
      <c r="C189" s="92"/>
      <c r="D189"/>
      <c r="E189"/>
      <c r="F189"/>
      <c r="H189" s="243"/>
      <c r="K189" s="572"/>
      <c r="L189" s="1"/>
      <c r="Q189"/>
      <c r="R189" s="93"/>
      <c r="S189" s="92"/>
      <c r="T189" s="92"/>
      <c r="U189" s="92"/>
      <c r="V189" s="92"/>
      <c r="W189" s="92"/>
      <c r="X189" s="92"/>
      <c r="Y189" s="92"/>
    </row>
    <row r="190" spans="1:25">
      <c r="B190"/>
      <c r="C190" s="92"/>
      <c r="D190"/>
      <c r="E190"/>
      <c r="F190"/>
      <c r="H190" s="243" t="s">
        <v>400</v>
      </c>
      <c r="I190" s="82">
        <v>333.28300000000002</v>
      </c>
      <c r="J190" s="82">
        <v>359.34399999999999</v>
      </c>
      <c r="K190" s="1111">
        <f t="shared" ref="K190:K195" si="6">I190-J190</f>
        <v>-26.060999999999979</v>
      </c>
      <c r="L190" s="82">
        <v>19.838273809523812</v>
      </c>
      <c r="M190" s="51"/>
      <c r="Q190"/>
      <c r="R190" s="93"/>
      <c r="S190" s="92"/>
      <c r="T190" s="92"/>
      <c r="U190" s="92"/>
      <c r="V190" s="92"/>
      <c r="W190" s="92"/>
      <c r="X190" s="92"/>
      <c r="Y190" s="92"/>
    </row>
    <row r="191" spans="1:25">
      <c r="B191"/>
      <c r="C191" s="92"/>
      <c r="D191"/>
      <c r="E191"/>
      <c r="F191"/>
      <c r="H191" s="243" t="s">
        <v>401</v>
      </c>
      <c r="I191" s="82">
        <v>200.23699999999999</v>
      </c>
      <c r="J191" s="82">
        <v>261.78199999999998</v>
      </c>
      <c r="K191" s="1111">
        <f t="shared" si="6"/>
        <v>-61.544999999999987</v>
      </c>
      <c r="L191" s="82">
        <v>11.918869047619047</v>
      </c>
      <c r="M191" s="51"/>
      <c r="Q191"/>
      <c r="R191" s="93"/>
      <c r="S191" s="92"/>
      <c r="T191" s="92"/>
      <c r="U191" s="92"/>
      <c r="V191" s="92"/>
      <c r="W191" s="92"/>
      <c r="X191" s="92"/>
      <c r="Y191" s="92"/>
    </row>
    <row r="192" spans="1:25">
      <c r="B192"/>
      <c r="C192" s="92"/>
      <c r="D192"/>
      <c r="E192"/>
      <c r="F192"/>
      <c r="H192" s="243" t="s">
        <v>402</v>
      </c>
      <c r="I192" s="82">
        <v>238.07399999999996</v>
      </c>
      <c r="J192" s="82">
        <v>128.53200000000001</v>
      </c>
      <c r="K192" s="886">
        <f t="shared" si="6"/>
        <v>109.54199999999994</v>
      </c>
      <c r="L192" s="82">
        <v>14.171071428571427</v>
      </c>
      <c r="M192" s="51"/>
      <c r="Q192"/>
      <c r="R192" s="93"/>
      <c r="S192" s="92"/>
      <c r="T192" s="92"/>
      <c r="U192" s="92"/>
      <c r="V192" s="92"/>
      <c r="W192" s="92"/>
      <c r="X192" s="92"/>
      <c r="Y192" s="92"/>
    </row>
    <row r="193" spans="2:25">
      <c r="B193"/>
      <c r="C193" s="92"/>
      <c r="D193"/>
      <c r="E193"/>
      <c r="F193"/>
      <c r="H193" s="243" t="s">
        <v>403</v>
      </c>
      <c r="I193" s="82">
        <v>139.40100000000001</v>
      </c>
      <c r="J193" s="82">
        <v>148.42400000000001</v>
      </c>
      <c r="K193" s="1111">
        <f t="shared" si="6"/>
        <v>-9.0229999999999961</v>
      </c>
      <c r="L193" s="82">
        <v>8.2976785714285732</v>
      </c>
      <c r="M193" s="51"/>
      <c r="Q193"/>
      <c r="R193" s="93"/>
      <c r="S193" s="92"/>
      <c r="T193" s="92"/>
      <c r="U193" s="92"/>
      <c r="V193" s="92"/>
      <c r="W193" s="92"/>
      <c r="X193" s="92"/>
      <c r="Y193" s="92"/>
    </row>
    <row r="194" spans="2:25">
      <c r="B194"/>
      <c r="C194" s="92"/>
      <c r="D194"/>
      <c r="E194"/>
      <c r="F194"/>
      <c r="H194" s="243" t="s">
        <v>404</v>
      </c>
      <c r="I194" s="82">
        <v>422.86699999999996</v>
      </c>
      <c r="J194" s="82">
        <v>1008.386</v>
      </c>
      <c r="K194" s="1111">
        <f t="shared" si="6"/>
        <v>-585.51900000000001</v>
      </c>
      <c r="L194" s="82">
        <v>25.17065476190476</v>
      </c>
      <c r="M194" s="51"/>
      <c r="Q194"/>
      <c r="R194" s="93"/>
      <c r="S194" s="92"/>
      <c r="T194" s="92"/>
      <c r="U194" s="92"/>
      <c r="V194" s="92"/>
      <c r="W194" s="92"/>
      <c r="X194" s="92"/>
      <c r="Y194" s="92"/>
    </row>
    <row r="195" spans="2:25">
      <c r="B195"/>
      <c r="C195" s="92"/>
      <c r="D195"/>
      <c r="E195"/>
      <c r="F195"/>
      <c r="H195" s="243" t="s">
        <v>405</v>
      </c>
      <c r="I195" s="82">
        <v>219.96199999999999</v>
      </c>
      <c r="J195" s="82">
        <v>395.08499999999998</v>
      </c>
      <c r="K195" s="1111">
        <f t="shared" si="6"/>
        <v>-175.12299999999999</v>
      </c>
      <c r="L195" s="82">
        <v>13.092976190476191</v>
      </c>
      <c r="M195" s="51"/>
      <c r="Q195"/>
      <c r="R195" s="93"/>
      <c r="S195" s="92"/>
      <c r="T195" s="92"/>
      <c r="U195" s="92"/>
      <c r="V195" s="92"/>
      <c r="W195" s="92"/>
      <c r="X195" s="92"/>
      <c r="Y195" s="92"/>
    </row>
    <row r="196" spans="2:25">
      <c r="B196"/>
      <c r="C196" s="92"/>
      <c r="D196"/>
      <c r="E196"/>
      <c r="F196"/>
      <c r="H196" s="243" t="s">
        <v>406</v>
      </c>
      <c r="I196" s="82">
        <v>92.606999999999999</v>
      </c>
      <c r="J196" s="82">
        <v>165.49949999999998</v>
      </c>
      <c r="K196" s="1111">
        <f t="shared" ref="K196:K199" si="7">I196-J196</f>
        <v>-72.892499999999984</v>
      </c>
      <c r="L196" s="82">
        <v>5.512321428571429</v>
      </c>
      <c r="M196" s="51"/>
      <c r="Q196"/>
      <c r="R196" s="93"/>
      <c r="S196" s="92"/>
      <c r="T196" s="92"/>
      <c r="U196" s="92"/>
      <c r="V196" s="92"/>
      <c r="W196" s="92"/>
      <c r="X196" s="92"/>
      <c r="Y196" s="92"/>
    </row>
    <row r="197" spans="2:25">
      <c r="B197"/>
      <c r="C197" s="92"/>
      <c r="D197"/>
      <c r="E197"/>
      <c r="F197"/>
      <c r="H197" s="243" t="s">
        <v>407</v>
      </c>
      <c r="I197" s="82">
        <v>486.35300000000001</v>
      </c>
      <c r="J197" s="82">
        <v>489.82299999999998</v>
      </c>
      <c r="K197" s="1111">
        <f t="shared" si="7"/>
        <v>-3.4699999999999704</v>
      </c>
      <c r="L197" s="82">
        <v>28.949583333333337</v>
      </c>
      <c r="M197" s="51"/>
      <c r="Q197"/>
      <c r="R197" s="93"/>
      <c r="S197" s="92"/>
      <c r="T197" s="92"/>
      <c r="U197" s="92"/>
      <c r="V197" s="92"/>
      <c r="W197" s="92"/>
      <c r="X197" s="92"/>
      <c r="Y197" s="92"/>
    </row>
    <row r="198" spans="2:25">
      <c r="B198"/>
      <c r="C198" s="92"/>
      <c r="D198"/>
      <c r="E198"/>
      <c r="F198"/>
      <c r="H198" s="243" t="s">
        <v>408</v>
      </c>
      <c r="I198" s="82">
        <v>163.28899999999999</v>
      </c>
      <c r="J198" s="82">
        <v>170.26</v>
      </c>
      <c r="K198" s="1111">
        <f t="shared" si="7"/>
        <v>-6.9710000000000036</v>
      </c>
      <c r="L198" s="82">
        <v>9.7195833333333326</v>
      </c>
      <c r="M198" s="51"/>
      <c r="Q198"/>
      <c r="R198" s="93"/>
      <c r="S198" s="92"/>
      <c r="T198" s="92"/>
      <c r="U198" s="92"/>
      <c r="V198" s="92"/>
      <c r="W198" s="92"/>
      <c r="X198" s="92"/>
      <c r="Y198" s="92"/>
    </row>
    <row r="199" spans="2:25" ht="15.75" thickBot="1">
      <c r="B199"/>
      <c r="C199" s="92"/>
      <c r="D199"/>
      <c r="E199"/>
      <c r="F199"/>
      <c r="H199" s="243" t="s">
        <v>409</v>
      </c>
      <c r="I199" s="82">
        <v>9.51</v>
      </c>
      <c r="J199" s="82">
        <v>39.741</v>
      </c>
      <c r="K199" s="1111">
        <f t="shared" si="7"/>
        <v>-30.231000000000002</v>
      </c>
      <c r="L199" s="82">
        <v>0.56607142857142856</v>
      </c>
      <c r="M199" s="51"/>
      <c r="Q199"/>
      <c r="R199" s="93"/>
      <c r="S199" s="92"/>
      <c r="T199" s="92"/>
      <c r="U199" s="92"/>
      <c r="V199" s="92"/>
      <c r="W199" s="92"/>
      <c r="X199" s="92"/>
      <c r="Y199" s="92"/>
    </row>
    <row r="200" spans="2:25" ht="15.75" thickBot="1">
      <c r="B200"/>
      <c r="C200" s="92"/>
      <c r="D200"/>
      <c r="E200"/>
      <c r="F200"/>
      <c r="G200" s="369"/>
      <c r="H200" s="1054" t="s">
        <v>410</v>
      </c>
      <c r="I200" s="993">
        <f>SUM(I190:I199)</f>
        <v>2305.5829999999996</v>
      </c>
      <c r="J200" s="993">
        <f>SUM(J190:J199)</f>
        <v>3166.8764999999994</v>
      </c>
      <c r="K200" s="1136">
        <f>SUM(K190:K199)</f>
        <v>-861.29349999999999</v>
      </c>
      <c r="L200" s="915">
        <f>SUM(L190:L199)</f>
        <v>137.23708333333335</v>
      </c>
      <c r="M200" s="51"/>
      <c r="Q200"/>
      <c r="R200" s="93"/>
      <c r="S200" s="92"/>
      <c r="T200" s="92"/>
      <c r="U200" s="92"/>
      <c r="V200" s="92"/>
      <c r="W200" s="92"/>
      <c r="X200" s="92"/>
      <c r="Y200" s="92"/>
    </row>
    <row r="201" spans="2:25">
      <c r="B201"/>
      <c r="C201" s="92"/>
      <c r="D201"/>
      <c r="E201"/>
      <c r="F201"/>
      <c r="H201" s="243" t="s">
        <v>411</v>
      </c>
      <c r="I201" s="1104">
        <f>G166</f>
        <v>-101.64818106070146</v>
      </c>
      <c r="J201" s="1104"/>
      <c r="L201" s="169"/>
      <c r="M201" s="82"/>
    </row>
    <row r="202" spans="2:25" ht="15.75" thickBot="1">
      <c r="B202"/>
      <c r="C202" s="92"/>
      <c r="D202"/>
      <c r="E202"/>
      <c r="F202"/>
      <c r="H202" s="243" t="s">
        <v>412</v>
      </c>
      <c r="I202" s="1104"/>
      <c r="J202" s="1104">
        <f>G174+G175</f>
        <v>-236.55994328614761</v>
      </c>
      <c r="K202" s="282"/>
      <c r="M202" s="82"/>
    </row>
    <row r="203" spans="2:25" ht="15.75" thickBot="1">
      <c r="B203"/>
      <c r="C203" s="92"/>
      <c r="D203"/>
      <c r="E203"/>
      <c r="F203"/>
      <c r="H203" s="288" t="s">
        <v>413</v>
      </c>
      <c r="J203" s="992">
        <f>J200+J202</f>
        <v>2930.3165567138517</v>
      </c>
      <c r="M203" s="82"/>
    </row>
    <row r="204" spans="2:25" ht="15.75" thickBot="1">
      <c r="B204"/>
      <c r="C204" s="92"/>
      <c r="D204"/>
      <c r="E204"/>
      <c r="F204"/>
      <c r="H204" s="2" t="s">
        <v>311</v>
      </c>
      <c r="J204" s="1104">
        <f>G181</f>
        <v>-416.36491830069787</v>
      </c>
      <c r="M204" s="82"/>
    </row>
    <row r="205" spans="2:25" ht="15.75" thickBot="1">
      <c r="B205"/>
      <c r="C205" s="92"/>
      <c r="D205"/>
      <c r="E205"/>
      <c r="F205"/>
      <c r="I205" s="992">
        <f>I200+I201</f>
        <v>2203.9348189392981</v>
      </c>
      <c r="J205" s="992">
        <f>J203+J204</f>
        <v>2513.9516384131539</v>
      </c>
      <c r="K205" s="1136">
        <f>I205-J205</f>
        <v>-310.01681947385578</v>
      </c>
      <c r="M205" s="82"/>
    </row>
    <row r="206" spans="2:25">
      <c r="B206"/>
      <c r="C206" s="92"/>
      <c r="D206"/>
      <c r="E206"/>
      <c r="F206"/>
      <c r="G206"/>
      <c r="H206"/>
      <c r="I206" s="169"/>
      <c r="J206" s="169"/>
      <c r="K206" s="282"/>
      <c r="M206" s="82"/>
    </row>
    <row r="207" spans="2:25">
      <c r="B207"/>
      <c r="C207" s="92"/>
      <c r="D207"/>
      <c r="E207"/>
      <c r="F207"/>
      <c r="G207"/>
      <c r="H207"/>
      <c r="I207" s="169"/>
      <c r="J207" s="169"/>
      <c r="K207" s="282"/>
      <c r="M207" s="82"/>
    </row>
    <row r="208" spans="2:25">
      <c r="B208" s="19" t="s">
        <v>414</v>
      </c>
      <c r="C208"/>
      <c r="D208"/>
      <c r="E208"/>
      <c r="F208"/>
      <c r="G208"/>
      <c r="H208"/>
      <c r="M208" s="82"/>
    </row>
    <row r="209" spans="2:13">
      <c r="B209"/>
      <c r="C209"/>
      <c r="D209"/>
      <c r="E209"/>
      <c r="F209"/>
      <c r="G209"/>
      <c r="H209"/>
      <c r="M209" s="82"/>
    </row>
    <row r="210" spans="2:13">
      <c r="B210"/>
      <c r="C210"/>
      <c r="D210"/>
      <c r="E210"/>
      <c r="F210"/>
      <c r="G210"/>
      <c r="H210"/>
      <c r="M210" s="82"/>
    </row>
    <row r="211" spans="2:13">
      <c r="B211"/>
      <c r="C211"/>
      <c r="D211"/>
      <c r="E211"/>
      <c r="F211"/>
      <c r="G211"/>
      <c r="H211"/>
      <c r="M211" s="82"/>
    </row>
    <row r="212" spans="2:13">
      <c r="B212"/>
      <c r="C212"/>
      <c r="D212"/>
      <c r="E212"/>
      <c r="F212"/>
      <c r="G212"/>
      <c r="H212"/>
      <c r="M212" s="82"/>
    </row>
    <row r="213" spans="2:13">
      <c r="B213"/>
      <c r="C213"/>
      <c r="D213"/>
      <c r="M213" s="82"/>
    </row>
    <row r="214" spans="2:13">
      <c r="B214"/>
      <c r="C214"/>
      <c r="D214"/>
      <c r="E214"/>
      <c r="F214"/>
      <c r="G214" s="2" t="s">
        <v>146</v>
      </c>
      <c r="H214" s="2" t="s">
        <v>142</v>
      </c>
      <c r="I214" s="2" t="s">
        <v>141</v>
      </c>
      <c r="J214" s="2" t="s">
        <v>137</v>
      </c>
      <c r="K214" s="2" t="s">
        <v>415</v>
      </c>
      <c r="L214" s="1" t="s">
        <v>25</v>
      </c>
    </row>
    <row r="215" spans="2:13">
      <c r="B215"/>
      <c r="C215"/>
      <c r="D215"/>
      <c r="E215"/>
      <c r="F215" s="93" t="s">
        <v>416</v>
      </c>
      <c r="G215" s="92">
        <v>312.58797043729641</v>
      </c>
      <c r="H215" s="92">
        <v>303.33485431184482</v>
      </c>
      <c r="I215" s="92">
        <v>406.44076592667193</v>
      </c>
      <c r="J215" s="92">
        <v>620.06435443428518</v>
      </c>
      <c r="K215" s="92">
        <v>663.15604278971284</v>
      </c>
      <c r="L215" s="1165">
        <f>SUM(G215:K215)</f>
        <v>2305.5839878998113</v>
      </c>
    </row>
    <row r="216" spans="2:13">
      <c r="B216"/>
      <c r="C216"/>
      <c r="D216"/>
      <c r="E216"/>
      <c r="F216" s="93" t="s">
        <v>364</v>
      </c>
      <c r="G216" s="92">
        <v>489.4877306004563</v>
      </c>
      <c r="H216" s="92">
        <v>546.5239671912426</v>
      </c>
      <c r="I216" s="92">
        <v>559.90397164626597</v>
      </c>
      <c r="J216" s="92">
        <v>730.97890817559528</v>
      </c>
      <c r="K216" s="92">
        <v>603.4251307468345</v>
      </c>
      <c r="L216" s="1165">
        <f>SUM(G216:K216)</f>
        <v>2930.3197083603945</v>
      </c>
    </row>
    <row r="217" spans="2:13">
      <c r="B217"/>
      <c r="C217"/>
      <c r="D217"/>
      <c r="E217"/>
      <c r="F217"/>
      <c r="G217"/>
      <c r="H217"/>
      <c r="I217"/>
      <c r="J217"/>
      <c r="K217"/>
      <c r="L217" s="1166">
        <f>(L215-L216)/L216</f>
        <v>-0.21319711930345731</v>
      </c>
      <c r="M217" s="1132" t="s">
        <v>194</v>
      </c>
    </row>
    <row r="218" spans="2:13">
      <c r="B218"/>
      <c r="C218"/>
      <c r="D218"/>
      <c r="E218"/>
      <c r="L218" s="1132"/>
    </row>
    <row r="219" spans="2:13">
      <c r="B219"/>
      <c r="C219"/>
      <c r="D219"/>
      <c r="E219"/>
    </row>
    <row r="220" spans="2:13">
      <c r="B220"/>
      <c r="C220"/>
      <c r="D220"/>
      <c r="E220"/>
    </row>
    <row r="221" spans="2:13">
      <c r="B221" s="29"/>
      <c r="C221"/>
      <c r="D221"/>
      <c r="E221"/>
      <c r="F221"/>
      <c r="G221"/>
      <c r="H221"/>
      <c r="I221"/>
      <c r="J221"/>
      <c r="K221"/>
      <c r="L221"/>
    </row>
    <row r="222" spans="2:13">
      <c r="B222"/>
      <c r="C222"/>
      <c r="D222"/>
      <c r="E222"/>
      <c r="F222"/>
      <c r="G222"/>
      <c r="H222"/>
      <c r="I222"/>
      <c r="J222"/>
      <c r="K222"/>
      <c r="L222"/>
    </row>
    <row r="223" spans="2:13">
      <c r="B223" s="19" t="s">
        <v>417</v>
      </c>
      <c r="C223"/>
      <c r="D223"/>
      <c r="E223"/>
      <c r="F223"/>
      <c r="G223"/>
      <c r="H223"/>
      <c r="I223"/>
      <c r="J223"/>
      <c r="K223"/>
      <c r="L223"/>
    </row>
    <row r="224" spans="2:13">
      <c r="B224"/>
      <c r="C224"/>
      <c r="D224"/>
      <c r="E224"/>
      <c r="F224"/>
      <c r="G224"/>
      <c r="H224"/>
      <c r="I224"/>
      <c r="J224"/>
      <c r="K224"/>
      <c r="L224" s="1135"/>
    </row>
    <row r="225" spans="2:13">
      <c r="B225"/>
      <c r="C225"/>
      <c r="D225"/>
      <c r="E225"/>
      <c r="F225"/>
      <c r="G225"/>
      <c r="H225"/>
      <c r="I225"/>
      <c r="J225"/>
      <c r="K225"/>
      <c r="L225" s="1135"/>
    </row>
    <row r="226" spans="2:13">
      <c r="B226"/>
      <c r="C226"/>
      <c r="D226"/>
      <c r="F226"/>
      <c r="G226" s="2" t="s">
        <v>146</v>
      </c>
      <c r="H226" s="2" t="s">
        <v>142</v>
      </c>
      <c r="I226" s="2" t="s">
        <v>141</v>
      </c>
      <c r="J226" s="2" t="s">
        <v>137</v>
      </c>
      <c r="K226" s="2" t="s">
        <v>415</v>
      </c>
      <c r="L226" s="1" t="s">
        <v>25</v>
      </c>
    </row>
    <row r="227" spans="2:13">
      <c r="B227"/>
      <c r="C227"/>
      <c r="D227"/>
      <c r="F227" s="93" t="s">
        <v>416</v>
      </c>
      <c r="G227" s="92">
        <v>311.30864445837119</v>
      </c>
      <c r="H227" s="92">
        <v>302.68893959027906</v>
      </c>
      <c r="I227" s="92">
        <v>351.20707699293996</v>
      </c>
      <c r="J227" s="92">
        <v>602.23151064382057</v>
      </c>
      <c r="K227" s="92">
        <v>636.49963515369893</v>
      </c>
      <c r="L227" s="1165">
        <f>SUM(G227:K227)</f>
        <v>2203.9358068391098</v>
      </c>
    </row>
    <row r="228" spans="2:13">
      <c r="B228"/>
      <c r="C228"/>
      <c r="D228"/>
      <c r="F228" s="93" t="s">
        <v>364</v>
      </c>
      <c r="G228" s="92">
        <v>466.40651900380288</v>
      </c>
      <c r="H228" s="92">
        <v>505.07170835624441</v>
      </c>
      <c r="I228" s="92">
        <v>506.43205015004753</v>
      </c>
      <c r="J228" s="92">
        <v>605.57808861194337</v>
      </c>
      <c r="K228" s="92">
        <v>430.46336618832549</v>
      </c>
      <c r="L228" s="1165">
        <f>SUM(G228:K228)</f>
        <v>2513.9517323103637</v>
      </c>
    </row>
    <row r="229" spans="2:13">
      <c r="B229"/>
      <c r="C229"/>
      <c r="D229"/>
      <c r="F229"/>
      <c r="G229" s="92"/>
      <c r="H229" s="92"/>
      <c r="I229" s="92"/>
      <c r="J229" s="92"/>
      <c r="K229" s="92"/>
      <c r="L229" s="1166">
        <f>(L227-L228)/L228</f>
        <v>-0.12331816935337263</v>
      </c>
      <c r="M229" s="1132" t="s">
        <v>194</v>
      </c>
    </row>
    <row r="230" spans="2:13">
      <c r="B230"/>
      <c r="C230"/>
      <c r="D230"/>
      <c r="F230" t="s">
        <v>418</v>
      </c>
      <c r="G230"/>
      <c r="H230"/>
      <c r="I230"/>
      <c r="J230"/>
      <c r="K230"/>
      <c r="L230" s="1132"/>
    </row>
    <row r="231" spans="2:13">
      <c r="B231"/>
      <c r="C231"/>
      <c r="D231"/>
      <c r="F231" s="93" t="s">
        <v>419</v>
      </c>
      <c r="G231" s="1164">
        <v>-27.616862277269643</v>
      </c>
      <c r="H231" s="1164">
        <v>-13.911606741341926</v>
      </c>
      <c r="I231" s="1164">
        <v>-6.7584111930215744</v>
      </c>
      <c r="J231" s="1164">
        <v>-17.188898441720838</v>
      </c>
      <c r="K231" s="320">
        <v>0.13544357778190275</v>
      </c>
      <c r="L231" s="1167">
        <f>SUM(G231:K231)</f>
        <v>-65.340335075572085</v>
      </c>
    </row>
    <row r="232" spans="2:13">
      <c r="B232"/>
      <c r="C232"/>
      <c r="D232"/>
      <c r="E232"/>
      <c r="F232"/>
      <c r="G232"/>
      <c r="H232" s="92"/>
      <c r="I232" s="92"/>
      <c r="J232" s="92"/>
      <c r="K232" s="92"/>
      <c r="L232" s="92"/>
      <c r="M232" s="225"/>
    </row>
    <row r="233" spans="2:13">
      <c r="B233"/>
      <c r="C233"/>
      <c r="D233"/>
      <c r="E233"/>
      <c r="F233"/>
      <c r="G233"/>
      <c r="H233" s="92"/>
      <c r="I233" s="92"/>
      <c r="J233" s="92"/>
      <c r="K233" s="92"/>
      <c r="L233" s="92"/>
      <c r="M233"/>
    </row>
    <row r="234" spans="2:13">
      <c r="B234"/>
      <c r="C234"/>
      <c r="D234"/>
      <c r="E234"/>
      <c r="F234"/>
      <c r="G234"/>
      <c r="H234"/>
      <c r="I234"/>
      <c r="J234"/>
      <c r="K234"/>
      <c r="L234"/>
      <c r="M234"/>
    </row>
    <row r="235" spans="2:13">
      <c r="B235"/>
      <c r="C235"/>
      <c r="D235"/>
      <c r="E235"/>
      <c r="F235"/>
      <c r="G235"/>
      <c r="H235"/>
      <c r="I235"/>
      <c r="J235"/>
      <c r="K235"/>
      <c r="L235"/>
      <c r="M235"/>
    </row>
    <row r="236" spans="2:13">
      <c r="B236"/>
      <c r="C236"/>
      <c r="D236"/>
      <c r="E236"/>
      <c r="F236"/>
      <c r="G236"/>
      <c r="H236"/>
      <c r="I236"/>
      <c r="J236"/>
      <c r="K236"/>
      <c r="L236"/>
      <c r="M236"/>
    </row>
    <row r="237" spans="2:13">
      <c r="B237"/>
      <c r="C237"/>
      <c r="D237"/>
      <c r="E237"/>
      <c r="F237"/>
      <c r="G237"/>
      <c r="H237"/>
      <c r="I237"/>
      <c r="J237"/>
      <c r="K237"/>
      <c r="L237"/>
      <c r="M237"/>
    </row>
    <row r="238" spans="2:13">
      <c r="B238"/>
      <c r="C238"/>
      <c r="D238"/>
      <c r="E238"/>
      <c r="F238"/>
      <c r="G238"/>
      <c r="H238"/>
      <c r="I238"/>
      <c r="J238"/>
      <c r="K238"/>
      <c r="L238"/>
      <c r="M238"/>
    </row>
    <row r="239" spans="2:13">
      <c r="B239" s="19" t="s">
        <v>420</v>
      </c>
      <c r="C239"/>
      <c r="D239"/>
      <c r="E239"/>
      <c r="G239"/>
      <c r="H239"/>
      <c r="I239"/>
      <c r="J239"/>
      <c r="K239"/>
      <c r="L239"/>
      <c r="M239"/>
    </row>
    <row r="240" spans="2:13">
      <c r="B240" s="38"/>
      <c r="C240"/>
      <c r="D240"/>
      <c r="E240"/>
      <c r="F240"/>
      <c r="G240"/>
      <c r="H240"/>
      <c r="I240"/>
      <c r="J240"/>
      <c r="K240"/>
      <c r="L240"/>
      <c r="M240"/>
    </row>
    <row r="241" spans="1:13" ht="15.75" thickBot="1">
      <c r="B241" s="40" t="s">
        <v>313</v>
      </c>
      <c r="C241" s="41" t="s">
        <v>20</v>
      </c>
      <c r="D241"/>
      <c r="E241"/>
      <c r="F241"/>
      <c r="G241"/>
      <c r="H241"/>
      <c r="I241"/>
      <c r="J241"/>
      <c r="K241"/>
      <c r="L241"/>
      <c r="M241"/>
    </row>
    <row r="242" spans="1:13" ht="15.75" thickBot="1">
      <c r="B242" s="176" t="s">
        <v>421</v>
      </c>
      <c r="C242" s="177"/>
      <c r="D242"/>
      <c r="E242" s="946" t="s">
        <v>422</v>
      </c>
      <c r="F242" s="946" t="s">
        <v>423</v>
      </c>
      <c r="G242"/>
      <c r="H242"/>
      <c r="I242"/>
      <c r="J242"/>
      <c r="K242"/>
      <c r="L242"/>
      <c r="M242"/>
    </row>
    <row r="243" spans="1:13">
      <c r="B243" s="178" t="s">
        <v>315</v>
      </c>
      <c r="C243" s="321">
        <f>SUM(C287:C289)</f>
        <v>1529.570999999997</v>
      </c>
      <c r="D243"/>
      <c r="E243" s="947"/>
      <c r="F243" s="496"/>
      <c r="G243"/>
      <c r="H243"/>
      <c r="I243"/>
      <c r="J243"/>
      <c r="K243"/>
      <c r="L243"/>
      <c r="M243"/>
    </row>
    <row r="244" spans="1:13">
      <c r="B244" s="179" t="s">
        <v>316</v>
      </c>
      <c r="C244" s="322">
        <f>SUM(D287:D289)</f>
        <v>0</v>
      </c>
      <c r="D244"/>
      <c r="E244" s="833"/>
      <c r="F244" s="948"/>
      <c r="G244"/>
      <c r="H244"/>
      <c r="I244"/>
      <c r="J244"/>
      <c r="K244"/>
      <c r="L244"/>
      <c r="M244"/>
    </row>
    <row r="245" spans="1:13">
      <c r="B245" s="179" t="s">
        <v>317</v>
      </c>
      <c r="C245" s="322">
        <f>SUM(E287:E289)</f>
        <v>154.089</v>
      </c>
      <c r="D245"/>
      <c r="E245" s="833"/>
      <c r="F245" s="948"/>
      <c r="G245"/>
      <c r="H245"/>
      <c r="I245"/>
      <c r="J245"/>
      <c r="K245"/>
      <c r="L245"/>
      <c r="M245"/>
    </row>
    <row r="246" spans="1:13">
      <c r="B246" s="179" t="s">
        <v>318</v>
      </c>
      <c r="C246" s="322">
        <f>SUM(F287:F289)</f>
        <v>19.283000000000001</v>
      </c>
      <c r="D246"/>
      <c r="G246"/>
      <c r="H246"/>
      <c r="I246"/>
      <c r="J246"/>
      <c r="K246"/>
      <c r="L246"/>
      <c r="M246"/>
    </row>
    <row r="247" spans="1:13" ht="15.75" thickBot="1">
      <c r="B247" s="323" t="s">
        <v>319</v>
      </c>
      <c r="C247" s="324" t="s">
        <v>62</v>
      </c>
      <c r="D247"/>
      <c r="E247"/>
      <c r="F247"/>
      <c r="G247"/>
      <c r="H247"/>
      <c r="I247"/>
      <c r="J247"/>
      <c r="K247"/>
      <c r="L247"/>
      <c r="M247"/>
    </row>
    <row r="248" spans="1:13" ht="24.4" thickBot="1">
      <c r="A248" s="83" t="s">
        <v>424</v>
      </c>
      <c r="B248" s="181" t="s">
        <v>320</v>
      </c>
      <c r="C248" s="325">
        <f>C243+C244+C245+C246</f>
        <v>1702.9429999999968</v>
      </c>
      <c r="D248"/>
      <c r="E248" s="949">
        <v>1.2441338685000001</v>
      </c>
      <c r="F248" s="952">
        <f>C248+E248</f>
        <v>1704.1871338684969</v>
      </c>
      <c r="H248"/>
      <c r="I248"/>
      <c r="J248"/>
      <c r="K248"/>
      <c r="L248"/>
      <c r="M248"/>
    </row>
    <row r="249" spans="1:13">
      <c r="B249" s="182" t="s">
        <v>425</v>
      </c>
      <c r="C249" s="326"/>
      <c r="D249"/>
      <c r="E249"/>
      <c r="F249"/>
      <c r="G249"/>
      <c r="H249"/>
      <c r="I249"/>
      <c r="J249"/>
      <c r="K249"/>
      <c r="L249"/>
      <c r="M249"/>
    </row>
    <row r="250" spans="1:13">
      <c r="B250" s="179" t="s">
        <v>426</v>
      </c>
      <c r="C250" s="327">
        <f>SUM(C292:C294)</f>
        <v>1796.6909999999993</v>
      </c>
      <c r="D250"/>
      <c r="G250"/>
      <c r="H250"/>
      <c r="I250"/>
      <c r="J250"/>
      <c r="K250"/>
      <c r="L250"/>
      <c r="M250"/>
    </row>
    <row r="251" spans="1:13">
      <c r="B251" s="179" t="s">
        <v>323</v>
      </c>
      <c r="C251" s="324">
        <f>SUM(D292:D294)</f>
        <v>0</v>
      </c>
      <c r="D251"/>
      <c r="E251"/>
      <c r="F251" s="1070"/>
      <c r="G251"/>
      <c r="H251"/>
      <c r="I251"/>
      <c r="J251"/>
      <c r="K251"/>
      <c r="L251"/>
      <c r="M251"/>
    </row>
    <row r="252" spans="1:13">
      <c r="B252" s="179" t="s">
        <v>324</v>
      </c>
      <c r="C252" s="324">
        <v>0</v>
      </c>
      <c r="D252"/>
      <c r="E252"/>
      <c r="F252" s="1070"/>
      <c r="G252"/>
      <c r="H252"/>
      <c r="I252"/>
      <c r="J252"/>
      <c r="K252"/>
      <c r="L252"/>
      <c r="M252"/>
    </row>
    <row r="253" spans="1:13">
      <c r="B253" s="179" t="s">
        <v>325</v>
      </c>
      <c r="C253" s="325">
        <f>SUM(C250:C252)</f>
        <v>1796.6909999999993</v>
      </c>
      <c r="D253"/>
      <c r="E253" s="949">
        <v>34.387368575073154</v>
      </c>
      <c r="F253" s="1070">
        <f>E253+C250</f>
        <v>1831.0783685750725</v>
      </c>
      <c r="G253"/>
      <c r="H253"/>
      <c r="I253"/>
      <c r="J253"/>
      <c r="K253"/>
      <c r="L253"/>
      <c r="M253"/>
    </row>
    <row r="254" spans="1:13">
      <c r="B254" s="323" t="s">
        <v>326</v>
      </c>
      <c r="C254" s="324"/>
      <c r="D254"/>
      <c r="E254"/>
      <c r="F254" s="1070"/>
      <c r="G254"/>
      <c r="H254"/>
      <c r="I254"/>
      <c r="J254"/>
      <c r="K254"/>
      <c r="L254"/>
      <c r="M254"/>
    </row>
    <row r="255" spans="1:13">
      <c r="B255" s="179" t="s">
        <v>427</v>
      </c>
      <c r="C255" s="322">
        <f>SUM(E292:E294)</f>
        <v>155.71332414810408</v>
      </c>
      <c r="D255"/>
      <c r="E255"/>
      <c r="F255" s="1070">
        <f>C255+F253</f>
        <v>1986.7916927231765</v>
      </c>
    </row>
    <row r="256" spans="1:13" ht="15.75" thickBot="1">
      <c r="B256" s="179" t="s">
        <v>428</v>
      </c>
      <c r="C256" s="735">
        <f>G296</f>
        <v>-395</v>
      </c>
      <c r="D256"/>
      <c r="E256"/>
      <c r="M256" s="92"/>
    </row>
    <row r="257" spans="2:13" ht="15.75" thickBot="1">
      <c r="B257" s="184" t="s">
        <v>429</v>
      </c>
      <c r="C257" s="328">
        <f>C253+C255+C256</f>
        <v>1557.4043241481033</v>
      </c>
      <c r="D257"/>
      <c r="F257" s="1222">
        <f>F255+C256</f>
        <v>1591.7916927231765</v>
      </c>
      <c r="M257" s="92"/>
    </row>
    <row r="258" spans="2:13" ht="15.75" thickBot="1">
      <c r="B258" s="329" t="s">
        <v>329</v>
      </c>
      <c r="C258" s="328">
        <f>C248-C257</f>
        <v>145.53867585189346</v>
      </c>
      <c r="D258" s="265" t="s">
        <v>230</v>
      </c>
      <c r="E258"/>
      <c r="F258" s="1070">
        <f>F248-F257</f>
        <v>112.39544114532032</v>
      </c>
      <c r="G258" s="265" t="s">
        <v>230</v>
      </c>
      <c r="H258"/>
      <c r="I258"/>
      <c r="J258"/>
      <c r="K258"/>
      <c r="L258"/>
      <c r="M258"/>
    </row>
    <row r="259" spans="2:13">
      <c r="C259" s="832">
        <f>C258/C257</f>
        <v>9.3449513138794446E-2</v>
      </c>
      <c r="D259"/>
      <c r="E259"/>
      <c r="F259" s="833">
        <f>F258/F257</f>
        <v>7.0609390449222972E-2</v>
      </c>
      <c r="G259"/>
      <c r="H259"/>
      <c r="I259"/>
      <c r="J259"/>
      <c r="K259"/>
      <c r="L259"/>
      <c r="M259"/>
    </row>
    <row r="260" spans="2:13">
      <c r="B260" s="28" t="s">
        <v>430</v>
      </c>
      <c r="C260"/>
      <c r="D260"/>
      <c r="E260"/>
      <c r="F260"/>
      <c r="G260"/>
      <c r="H260"/>
      <c r="I260"/>
      <c r="J260"/>
      <c r="K260"/>
      <c r="L260"/>
      <c r="M260"/>
    </row>
    <row r="261" spans="2:13">
      <c r="C261"/>
      <c r="D261"/>
      <c r="E261"/>
      <c r="F261"/>
      <c r="G261"/>
      <c r="H261"/>
      <c r="I261"/>
      <c r="J261"/>
      <c r="K261"/>
      <c r="L261"/>
      <c r="M261"/>
    </row>
    <row r="262" spans="2:13">
      <c r="B262" s="44"/>
      <c r="C262"/>
      <c r="D262"/>
      <c r="E262"/>
      <c r="F262"/>
      <c r="G262"/>
      <c r="H262"/>
      <c r="I262"/>
      <c r="J262"/>
      <c r="K262"/>
      <c r="L262"/>
      <c r="M262"/>
    </row>
    <row r="263" spans="2:13">
      <c r="B263"/>
      <c r="C263"/>
      <c r="D263"/>
      <c r="E263"/>
      <c r="F263"/>
      <c r="G263"/>
      <c r="H263"/>
      <c r="I263"/>
      <c r="J263"/>
      <c r="K263"/>
      <c r="L263"/>
      <c r="M263"/>
    </row>
    <row r="264" spans="2:13">
      <c r="B264"/>
      <c r="C264"/>
      <c r="D264"/>
      <c r="E264"/>
      <c r="F264"/>
      <c r="G264"/>
      <c r="H264"/>
      <c r="I264"/>
      <c r="J264"/>
      <c r="K264"/>
      <c r="L264"/>
      <c r="M264"/>
    </row>
    <row r="265" spans="2:13">
      <c r="B265" s="19" t="s">
        <v>431</v>
      </c>
      <c r="C265"/>
      <c r="D265"/>
      <c r="E265"/>
      <c r="F265"/>
      <c r="G265"/>
      <c r="H265"/>
      <c r="I265"/>
      <c r="J265"/>
      <c r="K265"/>
      <c r="L265"/>
      <c r="M265"/>
    </row>
    <row r="266" spans="2:13" ht="15.75" thickBot="1">
      <c r="B266"/>
      <c r="C266"/>
      <c r="D266"/>
      <c r="E266"/>
      <c r="F266"/>
      <c r="G266"/>
      <c r="H266"/>
      <c r="I266"/>
      <c r="J266"/>
      <c r="K266"/>
      <c r="L266"/>
      <c r="M266"/>
    </row>
    <row r="267" spans="2:13" ht="24.4" thickBot="1">
      <c r="B267" s="49" t="s">
        <v>331</v>
      </c>
      <c r="C267" s="47" t="s">
        <v>322</v>
      </c>
      <c r="D267" s="47" t="s">
        <v>332</v>
      </c>
      <c r="E267" s="47" t="s">
        <v>333</v>
      </c>
      <c r="F267" s="47" t="s">
        <v>334</v>
      </c>
      <c r="G267" s="47" t="s">
        <v>335</v>
      </c>
      <c r="H267"/>
      <c r="I267"/>
      <c r="J267"/>
      <c r="K267"/>
      <c r="L267"/>
      <c r="M267"/>
    </row>
    <row r="268" spans="2:13" ht="15.75" thickBot="1">
      <c r="B268" s="310" t="s">
        <v>336</v>
      </c>
      <c r="C268" s="311"/>
      <c r="D268" s="311"/>
      <c r="E268" s="311"/>
      <c r="F268" s="311"/>
      <c r="G268" s="245"/>
      <c r="H268"/>
      <c r="I268" s="946" t="s">
        <v>422</v>
      </c>
      <c r="J268" s="946" t="s">
        <v>432</v>
      </c>
      <c r="K268" s="946" t="s">
        <v>433</v>
      </c>
      <c r="L268" s="946" t="s">
        <v>434</v>
      </c>
      <c r="M268"/>
    </row>
    <row r="269" spans="2:13">
      <c r="B269" s="170" t="s">
        <v>435</v>
      </c>
      <c r="C269" s="733">
        <v>1194.04</v>
      </c>
      <c r="D269" s="733">
        <v>0</v>
      </c>
      <c r="E269" s="733">
        <v>113.56</v>
      </c>
      <c r="F269" s="1137">
        <v>-4.8899999999999997</v>
      </c>
      <c r="G269" s="302">
        <f>SUM(C269:F269)</f>
        <v>1302.7099999999998</v>
      </c>
      <c r="H269"/>
      <c r="I269" s="947"/>
      <c r="J269" s="496"/>
      <c r="K269"/>
      <c r="L269"/>
      <c r="M269"/>
    </row>
    <row r="270" spans="2:13">
      <c r="B270" s="171" t="s">
        <v>436</v>
      </c>
      <c r="C270" s="734">
        <v>69.489999999999995</v>
      </c>
      <c r="D270" s="734">
        <v>0</v>
      </c>
      <c r="E270" s="734">
        <v>0</v>
      </c>
      <c r="F270" s="734">
        <v>1.42</v>
      </c>
      <c r="G270" s="303">
        <f>SUM(C270:F270)</f>
        <v>70.91</v>
      </c>
      <c r="H270"/>
      <c r="I270" s="833"/>
      <c r="J270" s="948"/>
      <c r="K270"/>
      <c r="L270"/>
      <c r="M270"/>
    </row>
    <row r="271" spans="2:13">
      <c r="B271" s="171" t="s">
        <v>437</v>
      </c>
      <c r="C271" s="734">
        <v>10.71</v>
      </c>
      <c r="D271" s="734">
        <v>0</v>
      </c>
      <c r="E271" s="734">
        <v>3.15</v>
      </c>
      <c r="F271" s="734">
        <v>0.01</v>
      </c>
      <c r="G271" s="303">
        <f>SUM(C271:F271)</f>
        <v>13.870000000000001</v>
      </c>
      <c r="H271"/>
      <c r="I271" s="833"/>
      <c r="J271" s="776"/>
      <c r="L271"/>
      <c r="M271"/>
    </row>
    <row r="272" spans="2:13">
      <c r="B272" s="172" t="s">
        <v>363</v>
      </c>
      <c r="C272" s="332"/>
      <c r="D272" s="332"/>
      <c r="E272" s="332"/>
      <c r="F272" s="332"/>
      <c r="G272" s="314">
        <f>SUM(G269:G271)</f>
        <v>1387.4899999999998</v>
      </c>
      <c r="H272" s="827"/>
      <c r="I272" s="949">
        <v>1.2441338685000001</v>
      </c>
      <c r="J272" s="1069">
        <f>I272+G272</f>
        <v>1388.7341338684998</v>
      </c>
      <c r="K272" s="949">
        <f>SUM(G327:J328)</f>
        <v>125.294</v>
      </c>
      <c r="L272" s="1069">
        <f>J272-K272</f>
        <v>1263.4401338684997</v>
      </c>
      <c r="M272"/>
    </row>
    <row r="273" spans="2:13">
      <c r="B273" s="172" t="s">
        <v>438</v>
      </c>
      <c r="C273" s="332"/>
      <c r="D273" s="332"/>
      <c r="E273" s="332"/>
      <c r="F273" s="332"/>
      <c r="G273" s="306"/>
      <c r="H273"/>
      <c r="I273" s="949"/>
      <c r="J273" s="776"/>
      <c r="K273" s="948"/>
      <c r="L273" s="776"/>
      <c r="M273"/>
    </row>
    <row r="274" spans="2:13">
      <c r="B274" s="171" t="s">
        <v>435</v>
      </c>
      <c r="C274" s="365">
        <v>1257.6300000000001</v>
      </c>
      <c r="D274" s="365">
        <v>0</v>
      </c>
      <c r="E274" s="365">
        <v>98.53</v>
      </c>
      <c r="F274" s="308" t="s">
        <v>62</v>
      </c>
      <c r="G274" s="314">
        <f>SUM(C274:E274)</f>
        <v>1356.16</v>
      </c>
      <c r="H274"/>
      <c r="I274" s="949"/>
      <c r="J274" s="776"/>
      <c r="K274" s="948"/>
      <c r="L274" s="776"/>
      <c r="M274"/>
    </row>
    <row r="275" spans="2:13">
      <c r="B275" s="171" t="s">
        <v>436</v>
      </c>
      <c r="C275" s="365">
        <v>211.54</v>
      </c>
      <c r="D275" s="365">
        <v>0</v>
      </c>
      <c r="E275" s="365">
        <v>13.76</v>
      </c>
      <c r="F275" s="308" t="s">
        <v>62</v>
      </c>
      <c r="G275" s="314">
        <f>SUM(C275:E275)</f>
        <v>225.29999999999998</v>
      </c>
      <c r="H275"/>
      <c r="I275" s="949"/>
      <c r="J275" s="776"/>
      <c r="K275" s="948"/>
      <c r="L275" s="776"/>
      <c r="M275"/>
    </row>
    <row r="276" spans="2:13">
      <c r="B276" s="171" t="s">
        <v>437</v>
      </c>
      <c r="C276" s="365">
        <v>66.94</v>
      </c>
      <c r="D276" s="365">
        <v>0</v>
      </c>
      <c r="E276" s="365">
        <v>1.57</v>
      </c>
      <c r="F276" s="308" t="s">
        <v>62</v>
      </c>
      <c r="G276" s="314">
        <f>SUM(C276:E276)</f>
        <v>68.509999999999991</v>
      </c>
      <c r="H276"/>
      <c r="I276" s="949"/>
      <c r="J276" s="776"/>
      <c r="K276" s="948"/>
      <c r="L276" s="776"/>
      <c r="M276"/>
    </row>
    <row r="277" spans="2:13">
      <c r="B277" s="172" t="s">
        <v>374</v>
      </c>
      <c r="C277" s="85"/>
      <c r="D277" s="84"/>
      <c r="E277" s="84"/>
      <c r="F277" s="83"/>
      <c r="G277" s="314">
        <f>SUM(G274:G276)</f>
        <v>1649.97</v>
      </c>
      <c r="H277"/>
      <c r="I277" s="949">
        <v>27.741574801893915</v>
      </c>
      <c r="J277" s="1070">
        <f>G277+I277</f>
        <v>1677.7115748018939</v>
      </c>
      <c r="K277" s="948"/>
      <c r="L277" s="1070">
        <f>J277</f>
        <v>1677.7115748018939</v>
      </c>
      <c r="M277"/>
    </row>
    <row r="278" spans="2:13" ht="15.75" thickBot="1">
      <c r="B278" s="316" t="s">
        <v>439</v>
      </c>
      <c r="C278" s="309"/>
      <c r="D278" s="309"/>
      <c r="E278" s="309"/>
      <c r="F278" s="309"/>
      <c r="G278" s="45"/>
      <c r="H278"/>
      <c r="I278" s="948"/>
      <c r="J278" s="951"/>
      <c r="K278" s="948"/>
      <c r="L278" s="948"/>
      <c r="M278"/>
    </row>
    <row r="279" spans="2:13" ht="15.75" thickBot="1">
      <c r="B279" s="33" t="s">
        <v>440</v>
      </c>
      <c r="C279" s="45"/>
      <c r="D279" s="45"/>
      <c r="E279" s="45"/>
      <c r="F279" s="45"/>
      <c r="G279" s="1126">
        <f>G272-G277</f>
        <v>-262.48000000000025</v>
      </c>
      <c r="H279" s="1094" t="s">
        <v>194</v>
      </c>
      <c r="I279" s="950"/>
      <c r="J279" s="951"/>
      <c r="K279" s="951"/>
      <c r="L279" s="951"/>
      <c r="M279" s="856"/>
    </row>
    <row r="280" spans="2:13">
      <c r="B280"/>
      <c r="C280"/>
      <c r="D280"/>
      <c r="E280"/>
      <c r="F280"/>
      <c r="G280" s="1071">
        <f>G279/G277</f>
        <v>-0.15908168027297481</v>
      </c>
      <c r="H280" s="856"/>
      <c r="I280" s="950"/>
      <c r="J280" s="953"/>
      <c r="K280" s="948"/>
      <c r="L280" s="948"/>
    </row>
    <row r="281" spans="2:13" ht="15.75" thickBot="1">
      <c r="C281"/>
      <c r="D281"/>
      <c r="F281" s="1058" t="s">
        <v>441</v>
      </c>
      <c r="G281" s="1138">
        <f>(G296/5)*4</f>
        <v>-316</v>
      </c>
      <c r="H281" s="856"/>
      <c r="I281" s="833"/>
      <c r="J281" s="1075">
        <f>G281</f>
        <v>-316</v>
      </c>
      <c r="K281" s="948"/>
      <c r="L281" s="1076">
        <f>J281</f>
        <v>-316</v>
      </c>
    </row>
    <row r="282" spans="2:13" ht="15.75" thickBot="1">
      <c r="B282" s="19"/>
      <c r="C282"/>
      <c r="D282"/>
      <c r="F282" s="1058" t="s">
        <v>442</v>
      </c>
      <c r="G282" s="1078">
        <f>G272-(G277+G281)</f>
        <v>53.519999999999754</v>
      </c>
      <c r="H282" s="1057" t="s">
        <v>230</v>
      </c>
      <c r="I282" s="833"/>
      <c r="J282" s="1077">
        <f>J272-(J277+J281)</f>
        <v>27.022559066605936</v>
      </c>
      <c r="K282" s="265" t="s">
        <v>230</v>
      </c>
      <c r="L282" s="1168">
        <f t="shared" ref="L282" si="8">L272-(L277+L281)</f>
        <v>-98.27144093339416</v>
      </c>
      <c r="M282" s="1094" t="s">
        <v>194</v>
      </c>
    </row>
    <row r="283" spans="2:13">
      <c r="B283" s="19" t="s">
        <v>443</v>
      </c>
      <c r="C283"/>
      <c r="D283"/>
      <c r="F283" s="1058" t="s">
        <v>444</v>
      </c>
      <c r="G283" s="1072">
        <f>G282/(G277+G281)</f>
        <v>4.0120842297802613E-2</v>
      </c>
      <c r="I283" s="833"/>
      <c r="J283" s="833">
        <f>J282/(J277+J281)</f>
        <v>1.984455413807969E-2</v>
      </c>
      <c r="K283" s="833"/>
      <c r="L283" s="1081">
        <f t="shared" ref="L283" si="9">L282/(L277+L281)</f>
        <v>-7.2167588755123122E-2</v>
      </c>
      <c r="M283"/>
    </row>
    <row r="284" spans="2:13" ht="15.75" thickBot="1">
      <c r="B284"/>
      <c r="C284"/>
      <c r="D284"/>
      <c r="E284"/>
      <c r="F284"/>
      <c r="G284" s="92">
        <f>H272</f>
        <v>0</v>
      </c>
      <c r="H284" s="827"/>
      <c r="I284" s="1223"/>
      <c r="J284" s="833"/>
      <c r="K284" s="1073"/>
      <c r="L284" s="1074"/>
      <c r="M284"/>
    </row>
    <row r="285" spans="2:13" ht="15.75" thickBot="1">
      <c r="B285" s="49" t="s">
        <v>331</v>
      </c>
      <c r="C285" s="47" t="s">
        <v>322</v>
      </c>
      <c r="D285" s="47" t="s">
        <v>332</v>
      </c>
      <c r="E285" s="47" t="s">
        <v>333</v>
      </c>
      <c r="F285" s="47" t="s">
        <v>318</v>
      </c>
      <c r="G285" s="47" t="s">
        <v>378</v>
      </c>
      <c r="H285"/>
      <c r="I285"/>
      <c r="J285"/>
      <c r="K285"/>
      <c r="L285"/>
      <c r="M285"/>
    </row>
    <row r="286" spans="2:13" ht="15.75" thickBot="1">
      <c r="B286" s="310" t="s">
        <v>336</v>
      </c>
      <c r="C286" s="311"/>
      <c r="D286" s="311"/>
      <c r="E286" s="311"/>
      <c r="F286" s="311"/>
      <c r="G286" s="245"/>
      <c r="H286"/>
      <c r="I286" s="946" t="s">
        <v>422</v>
      </c>
      <c r="J286" s="946" t="s">
        <v>423</v>
      </c>
      <c r="K286" s="946" t="s">
        <v>445</v>
      </c>
      <c r="L286" s="946" t="s">
        <v>434</v>
      </c>
      <c r="M286"/>
    </row>
    <row r="287" spans="2:13">
      <c r="B287" s="170" t="s">
        <v>435</v>
      </c>
      <c r="C287" s="334">
        <v>1425.675999999997</v>
      </c>
      <c r="D287" s="335">
        <v>0</v>
      </c>
      <c r="E287" s="334">
        <v>148.874</v>
      </c>
      <c r="F287" s="334">
        <v>15.084999999999999</v>
      </c>
      <c r="G287" s="331">
        <f>SUM(C287:F287)</f>
        <v>1589.634999999997</v>
      </c>
      <c r="H287" s="954"/>
      <c r="I287" s="947"/>
      <c r="J287" s="496"/>
      <c r="K287"/>
      <c r="L287"/>
      <c r="M287"/>
    </row>
    <row r="288" spans="2:13">
      <c r="B288" s="171" t="s">
        <v>436</v>
      </c>
      <c r="C288" s="304">
        <v>88.717999999999989</v>
      </c>
      <c r="D288" s="315">
        <v>0</v>
      </c>
      <c r="E288" s="304">
        <v>0</v>
      </c>
      <c r="F288" s="304">
        <v>2.5640000000000005</v>
      </c>
      <c r="G288" s="303">
        <f>SUM(C288:F288)</f>
        <v>91.281999999999996</v>
      </c>
      <c r="H288" s="954"/>
      <c r="I288" s="833"/>
      <c r="J288" s="948"/>
      <c r="K288"/>
      <c r="L288"/>
      <c r="M288"/>
    </row>
    <row r="289" spans="2:14">
      <c r="B289" s="171" t="s">
        <v>437</v>
      </c>
      <c r="C289" s="304">
        <v>15.176999999999992</v>
      </c>
      <c r="D289" s="315">
        <v>0</v>
      </c>
      <c r="E289" s="304">
        <v>5.2149999999999999</v>
      </c>
      <c r="F289" s="304">
        <v>1.6339999999999999</v>
      </c>
      <c r="G289" s="303">
        <f>SUM(C289:F289)</f>
        <v>22.025999999999993</v>
      </c>
      <c r="H289" s="954"/>
      <c r="I289" s="833"/>
      <c r="J289" s="948"/>
    </row>
    <row r="290" spans="2:14">
      <c r="B290" s="172" t="s">
        <v>363</v>
      </c>
      <c r="C290" s="85"/>
      <c r="D290" s="84"/>
      <c r="E290" s="84"/>
      <c r="F290" s="84"/>
      <c r="G290" s="314">
        <f>SUM(G287:G289)</f>
        <v>1702.942999999997</v>
      </c>
      <c r="I290" s="949">
        <v>1.2441338685000001</v>
      </c>
      <c r="J290" s="1069">
        <f>I290+G290</f>
        <v>1704.1871338684971</v>
      </c>
      <c r="K290" s="949">
        <f>L329</f>
        <v>142.298</v>
      </c>
      <c r="L290" s="1069">
        <f>J290-K290</f>
        <v>1561.8891338684971</v>
      </c>
    </row>
    <row r="291" spans="2:14">
      <c r="B291" s="172" t="s">
        <v>386</v>
      </c>
      <c r="C291" s="84"/>
      <c r="D291" s="84"/>
      <c r="E291" s="84"/>
      <c r="F291" s="84"/>
      <c r="G291" s="306"/>
      <c r="I291" s="949"/>
      <c r="J291" s="948"/>
    </row>
    <row r="292" spans="2:14">
      <c r="B292" s="171" t="s">
        <v>435</v>
      </c>
      <c r="C292" s="307">
        <v>1441.0439999999994</v>
      </c>
      <c r="D292" s="83">
        <v>0</v>
      </c>
      <c r="E292" s="307">
        <v>135.19631136710407</v>
      </c>
      <c r="F292" s="308" t="s">
        <v>62</v>
      </c>
      <c r="G292" s="314">
        <f>SUM(C292:E292)</f>
        <v>1576.2403113671035</v>
      </c>
      <c r="I292" s="949"/>
      <c r="J292" s="948"/>
    </row>
    <row r="293" spans="2:14">
      <c r="B293" s="171" t="s">
        <v>436</v>
      </c>
      <c r="C293" s="307">
        <v>272.74399999999997</v>
      </c>
      <c r="D293" s="83">
        <v>0</v>
      </c>
      <c r="E293" s="307">
        <v>17.16292</v>
      </c>
      <c r="F293" s="308" t="s">
        <v>62</v>
      </c>
      <c r="G293" s="314">
        <f>SUM(C293:E293)</f>
        <v>289.90691999999996</v>
      </c>
      <c r="I293" s="949"/>
      <c r="J293" s="948"/>
    </row>
    <row r="294" spans="2:14">
      <c r="B294" s="171" t="s">
        <v>437</v>
      </c>
      <c r="C294" s="307">
        <v>82.902999999999992</v>
      </c>
      <c r="D294" s="83">
        <v>0</v>
      </c>
      <c r="E294" s="307">
        <v>3.3540927809999999</v>
      </c>
      <c r="F294" s="308" t="s">
        <v>62</v>
      </c>
      <c r="G294" s="314">
        <f>SUM(C294:E294)</f>
        <v>86.257092780999997</v>
      </c>
      <c r="I294" s="949"/>
      <c r="J294" s="948"/>
    </row>
    <row r="295" spans="2:14">
      <c r="B295" s="172" t="s">
        <v>446</v>
      </c>
      <c r="C295" s="84"/>
      <c r="D295" s="84"/>
      <c r="E295" s="84"/>
      <c r="F295" s="84"/>
      <c r="G295" s="314">
        <f>SUM(G292:G294)</f>
        <v>1952.4043241481033</v>
      </c>
      <c r="H295" s="169"/>
      <c r="I295" s="949">
        <v>34.387368575073154</v>
      </c>
      <c r="J295" s="1070">
        <f>G295+I295</f>
        <v>1986.7916927231765</v>
      </c>
      <c r="K295" s="1070"/>
      <c r="L295" s="1070">
        <f>J295</f>
        <v>1986.7916927231765</v>
      </c>
      <c r="M295" s="82"/>
    </row>
    <row r="296" spans="2:14">
      <c r="B296" s="173" t="s">
        <v>447</v>
      </c>
      <c r="C296" s="305"/>
      <c r="D296" s="305"/>
      <c r="E296" s="305"/>
      <c r="F296" s="305"/>
      <c r="G296" s="1125">
        <f>C58</f>
        <v>-395</v>
      </c>
      <c r="I296" s="948"/>
      <c r="J296" s="1139">
        <f>G296</f>
        <v>-395</v>
      </c>
      <c r="K296" s="1139"/>
      <c r="L296" s="1139">
        <f>J296</f>
        <v>-395</v>
      </c>
    </row>
    <row r="297" spans="2:14" ht="15.75" thickBot="1">
      <c r="B297" s="316" t="s">
        <v>448</v>
      </c>
      <c r="C297" s="309"/>
      <c r="D297" s="309"/>
      <c r="E297" s="309"/>
      <c r="F297" s="309"/>
      <c r="G297" s="46">
        <f>G295+G296</f>
        <v>1557.4043241481033</v>
      </c>
      <c r="I297" s="950"/>
      <c r="J297" s="1069">
        <f>J295+J296</f>
        <v>1591.7916927231765</v>
      </c>
      <c r="K297" s="1069"/>
      <c r="L297" s="1069">
        <f>L295+L296</f>
        <v>1591.7916927231765</v>
      </c>
    </row>
    <row r="298" spans="2:14" ht="15.75" thickBot="1">
      <c r="B298" s="316" t="s">
        <v>439</v>
      </c>
      <c r="C298" s="309"/>
      <c r="D298" s="309"/>
      <c r="E298" s="309"/>
      <c r="F298" s="309"/>
      <c r="G298" s="45"/>
      <c r="I298" s="950"/>
      <c r="J298" s="948"/>
      <c r="K298" s="265"/>
    </row>
    <row r="299" spans="2:14" ht="15.75" thickBot="1">
      <c r="B299" s="120" t="s">
        <v>449</v>
      </c>
      <c r="C299" s="121"/>
      <c r="D299" s="121"/>
      <c r="E299" s="121"/>
      <c r="F299" s="47"/>
      <c r="G299" s="46">
        <f>G290-G297</f>
        <v>145.53867585189369</v>
      </c>
      <c r="H299" s="265" t="s">
        <v>230</v>
      </c>
      <c r="I299" s="833"/>
      <c r="J299" s="952">
        <f>J290-J297</f>
        <v>112.39544114532055</v>
      </c>
      <c r="K299" s="265" t="s">
        <v>230</v>
      </c>
      <c r="L299" s="1140">
        <f t="shared" ref="L299" si="10">L290-L297</f>
        <v>-29.902558854679455</v>
      </c>
      <c r="M299" s="1094" t="s">
        <v>194</v>
      </c>
    </row>
    <row r="300" spans="2:14">
      <c r="B300" s="756" t="s">
        <v>394</v>
      </c>
      <c r="C300" s="13"/>
      <c r="D300" s="13"/>
      <c r="E300" s="13"/>
      <c r="G300" s="368">
        <f>G299/G297</f>
        <v>9.3449513138794585E-2</v>
      </c>
      <c r="H300" s="265"/>
      <c r="I300" s="833"/>
      <c r="J300" s="833">
        <f>J299/J297</f>
        <v>7.0609390449223111E-2</v>
      </c>
      <c r="K300" s="833"/>
      <c r="L300" s="1081">
        <f t="shared" ref="L300" si="11">L299/L297</f>
        <v>-1.87854723651204E-2</v>
      </c>
    </row>
    <row r="301" spans="2:14">
      <c r="B301" s="13"/>
      <c r="C301" s="13"/>
      <c r="D301" s="13"/>
      <c r="I301" s="242"/>
    </row>
    <row r="302" spans="2:14" ht="15.75" thickBot="1">
      <c r="B302" s="13"/>
      <c r="C302" s="13"/>
      <c r="D302" s="13"/>
      <c r="E302" s="13"/>
      <c r="F302" s="244"/>
      <c r="H302" s="467" t="s">
        <v>450</v>
      </c>
    </row>
    <row r="303" spans="2:14">
      <c r="B303" s="13"/>
      <c r="C303" s="13"/>
      <c r="D303" s="13"/>
      <c r="E303" s="13"/>
      <c r="F303" s="244"/>
      <c r="H303" s="51"/>
      <c r="I303" s="2" t="s">
        <v>451</v>
      </c>
      <c r="J303" s="2" t="s">
        <v>452</v>
      </c>
      <c r="K303" s="885" t="s">
        <v>398</v>
      </c>
      <c r="L303" s="1" t="s">
        <v>399</v>
      </c>
      <c r="N303" s="885" t="s">
        <v>453</v>
      </c>
    </row>
    <row r="304" spans="2:14">
      <c r="B304" s="13"/>
      <c r="C304" s="13"/>
      <c r="D304" s="13"/>
      <c r="E304" s="13"/>
      <c r="F304" s="244"/>
      <c r="H304" s="51"/>
      <c r="K304" s="572"/>
      <c r="L304" s="1"/>
      <c r="N304" s="572"/>
    </row>
    <row r="305" spans="2:14">
      <c r="B305" s="13"/>
      <c r="C305" s="13"/>
      <c r="D305" s="13"/>
      <c r="E305" s="13"/>
      <c r="F305" s="244"/>
      <c r="H305" s="51" t="s">
        <v>435</v>
      </c>
      <c r="I305" s="82">
        <f>G287</f>
        <v>1589.634999999997</v>
      </c>
      <c r="J305" s="82">
        <f>G292</f>
        <v>1576.2403113671035</v>
      </c>
      <c r="K305" s="995">
        <f>I305-J305</f>
        <v>13.394688632893576</v>
      </c>
      <c r="L305" s="82">
        <v>94.621130952380781</v>
      </c>
      <c r="N305" s="886">
        <f>I305+L305</f>
        <v>1684.2561309523778</v>
      </c>
    </row>
    <row r="306" spans="2:14">
      <c r="B306" s="13"/>
      <c r="C306" s="13"/>
      <c r="D306" s="13"/>
      <c r="E306" s="13"/>
      <c r="F306" s="244"/>
      <c r="H306" s="2" t="s">
        <v>454</v>
      </c>
      <c r="I306" s="82">
        <f>G288</f>
        <v>91.281999999999996</v>
      </c>
      <c r="J306" s="82">
        <f>G293</f>
        <v>289.90691999999996</v>
      </c>
      <c r="K306" s="1111">
        <f>I306-J306</f>
        <v>-198.62491999999997</v>
      </c>
      <c r="L306" s="82">
        <v>5.4334523809523816</v>
      </c>
      <c r="N306" s="886">
        <f>I306+L306</f>
        <v>96.715452380952371</v>
      </c>
    </row>
    <row r="307" spans="2:14" ht="15.75" thickBot="1">
      <c r="B307" s="13"/>
      <c r="C307" s="13"/>
      <c r="D307" s="13"/>
      <c r="E307" s="13"/>
      <c r="F307" s="244"/>
      <c r="H307" s="2" t="s">
        <v>455</v>
      </c>
      <c r="I307" s="82">
        <f>G289</f>
        <v>22.025999999999993</v>
      </c>
      <c r="J307" s="82">
        <f>G294</f>
        <v>86.257092780999997</v>
      </c>
      <c r="K307" s="1111">
        <f>I307-J307</f>
        <v>-64.231092781000001</v>
      </c>
      <c r="L307" s="82">
        <v>1.3110714285714282</v>
      </c>
      <c r="N307" s="886"/>
    </row>
    <row r="308" spans="2:14" ht="15.75" thickBot="1">
      <c r="B308" s="13"/>
      <c r="C308" s="13"/>
      <c r="D308" s="13"/>
      <c r="E308" s="13"/>
      <c r="F308" s="244"/>
      <c r="G308" s="369"/>
      <c r="H308" s="1054" t="s">
        <v>456</v>
      </c>
      <c r="I308" s="914">
        <f>I305+I306+I307</f>
        <v>1702.942999999997</v>
      </c>
      <c r="J308" s="915">
        <f>J305+J306+J307</f>
        <v>1952.4043241481033</v>
      </c>
      <c r="K308" s="1116">
        <f>K305+K306+K307</f>
        <v>-249.4613241481064</v>
      </c>
      <c r="L308" s="916">
        <f>L305+L306++L307</f>
        <v>101.36565476190459</v>
      </c>
      <c r="N308" s="299" t="e">
        <f>N305+N306+#REF!</f>
        <v>#REF!</v>
      </c>
    </row>
    <row r="309" spans="2:14" ht="15.75" thickBot="1">
      <c r="B309" s="13"/>
      <c r="C309" s="13"/>
      <c r="D309" s="13"/>
      <c r="E309" s="13"/>
      <c r="F309" s="244"/>
      <c r="H309" s="2" t="s">
        <v>311</v>
      </c>
      <c r="J309" s="1104">
        <f>G296</f>
        <v>-395</v>
      </c>
    </row>
    <row r="310" spans="2:14" ht="15.75" thickBot="1">
      <c r="B310" s="13"/>
      <c r="C310" s="13"/>
      <c r="D310" s="13"/>
      <c r="E310" s="13"/>
      <c r="F310" s="244"/>
      <c r="H310"/>
      <c r="I310" s="992">
        <f>I308</f>
        <v>1702.942999999997</v>
      </c>
      <c r="J310" s="992">
        <f>J308+J309</f>
        <v>1557.4043241481033</v>
      </c>
      <c r="K310" s="994">
        <f>I310-J310</f>
        <v>145.53867585189369</v>
      </c>
      <c r="L310" s="265" t="s">
        <v>230</v>
      </c>
    </row>
    <row r="311" spans="2:14" ht="15.75" thickBot="1">
      <c r="B311" s="13"/>
      <c r="C311" s="13"/>
      <c r="D311" s="13"/>
      <c r="E311" s="13"/>
      <c r="F311" s="244"/>
      <c r="I311" s="82">
        <f>I290</f>
        <v>1.2441338685000001</v>
      </c>
      <c r="J311" s="82">
        <f>I295</f>
        <v>34.387368575073154</v>
      </c>
    </row>
    <row r="312" spans="2:14" ht="15.75" thickBot="1">
      <c r="B312" s="13"/>
      <c r="C312" s="13"/>
      <c r="D312" s="13"/>
      <c r="E312" s="13"/>
      <c r="F312" s="244"/>
      <c r="I312" s="992">
        <f>I310+I311</f>
        <v>1704.1871338684971</v>
      </c>
      <c r="J312" s="992">
        <f>J310+J311</f>
        <v>1591.7916927231765</v>
      </c>
      <c r="K312" s="994">
        <f>I312-J312</f>
        <v>112.39544114532055</v>
      </c>
      <c r="L312" s="265" t="s">
        <v>230</v>
      </c>
    </row>
    <row r="313" spans="2:14" ht="17.649999999999999" customHeight="1" thickBot="1">
      <c r="B313" s="19" t="s">
        <v>457</v>
      </c>
      <c r="C313" s="13"/>
      <c r="D313" s="13"/>
      <c r="E313" s="13"/>
      <c r="F313" s="14"/>
      <c r="G313" s="14"/>
      <c r="I313" s="282">
        <f>L329</f>
        <v>142.298</v>
      </c>
      <c r="L313" s="265" t="s">
        <v>458</v>
      </c>
    </row>
    <row r="314" spans="2:14" ht="15.75" thickBot="1">
      <c r="B314" s="13"/>
      <c r="C314" s="13"/>
      <c r="D314" s="13"/>
      <c r="E314" s="13"/>
      <c r="F314" s="15"/>
      <c r="G314" s="15"/>
      <c r="I314" s="169"/>
      <c r="K314" s="1136">
        <f>(I312-I313)-J312</f>
        <v>-29.902558854679455</v>
      </c>
      <c r="L314" s="1094" t="s">
        <v>194</v>
      </c>
    </row>
    <row r="316" spans="2:14">
      <c r="L316" s="82"/>
    </row>
    <row r="317" spans="2:14">
      <c r="G317" s="288" t="s">
        <v>146</v>
      </c>
      <c r="H317" s="288" t="s">
        <v>142</v>
      </c>
      <c r="I317" s="288" t="s">
        <v>141</v>
      </c>
      <c r="J317" s="288" t="s">
        <v>137</v>
      </c>
      <c r="K317" s="288" t="s">
        <v>415</v>
      </c>
    </row>
    <row r="318" spans="2:14">
      <c r="F318" s="243" t="s">
        <v>459</v>
      </c>
      <c r="G318" s="82">
        <f>357+G324</f>
        <v>357.7</v>
      </c>
      <c r="H318" s="82">
        <f>384+H324</f>
        <v>384.26681770499999</v>
      </c>
      <c r="I318" s="82">
        <f>326+I324</f>
        <v>326.1442447</v>
      </c>
      <c r="J318" s="82">
        <f>321+J324</f>
        <v>321.13307146350002</v>
      </c>
      <c r="K318" s="82">
        <f>315+K324</f>
        <v>315</v>
      </c>
      <c r="L318" s="336">
        <f>SUM(G318:K318)</f>
        <v>1704.2441338685001</v>
      </c>
      <c r="M318" s="696"/>
    </row>
    <row r="319" spans="2:14">
      <c r="F319" s="243" t="s">
        <v>460</v>
      </c>
      <c r="G319" s="82">
        <f>428.936175134417+G321+G323</f>
        <v>356.95400127729238</v>
      </c>
      <c r="H319" s="82">
        <f>453.827191287076+H321+H323</f>
        <v>381.81467028081477</v>
      </c>
      <c r="I319" s="82">
        <f>428.37955205888+I321+I323</f>
        <v>356.28764256453587</v>
      </c>
      <c r="J319" s="82">
        <f>338.831325845654+J321+J323</f>
        <v>266.65950500527788</v>
      </c>
      <c r="K319" s="82">
        <f>302.430079822076+K321+K323</f>
        <v>230.07587359525522</v>
      </c>
      <c r="L319" s="336">
        <f>SUM(G319:K319)</f>
        <v>1591.7916927231761</v>
      </c>
      <c r="M319" s="82"/>
    </row>
    <row r="321" spans="2:13">
      <c r="F321" s="243" t="s">
        <v>461</v>
      </c>
      <c r="G321" s="1104">
        <f>L321/5</f>
        <v>-79</v>
      </c>
      <c r="H321" s="1104">
        <f>L321/5</f>
        <v>-79</v>
      </c>
      <c r="I321" s="1104">
        <f>L321/5</f>
        <v>-79</v>
      </c>
      <c r="J321" s="1104">
        <f>L321/5</f>
        <v>-79</v>
      </c>
      <c r="K321" s="1104">
        <f>L321/5</f>
        <v>-79</v>
      </c>
      <c r="L321" s="1141">
        <f>G296</f>
        <v>-395</v>
      </c>
      <c r="M321" s="266" t="s">
        <v>462</v>
      </c>
    </row>
    <row r="322" spans="2:13">
      <c r="L322" s="337"/>
      <c r="M322" s="266"/>
    </row>
    <row r="323" spans="2:13">
      <c r="F323" s="243" t="s">
        <v>463</v>
      </c>
      <c r="G323" s="338">
        <v>7.0178261428753892</v>
      </c>
      <c r="H323" s="338">
        <v>6.987478993738752</v>
      </c>
      <c r="I323" s="338">
        <v>6.9080905056559061</v>
      </c>
      <c r="J323" s="338">
        <v>6.8281791596238683</v>
      </c>
      <c r="K323" s="338">
        <v>6.6457937731792374</v>
      </c>
      <c r="L323" s="339">
        <f>SUM(G323:K323)</f>
        <v>34.387368575073154</v>
      </c>
      <c r="M323" s="266" t="s">
        <v>462</v>
      </c>
    </row>
    <row r="324" spans="2:13">
      <c r="F324" s="243" t="s">
        <v>464</v>
      </c>
      <c r="G324" s="338">
        <v>0.7</v>
      </c>
      <c r="H324" s="338">
        <v>0.26681770499999996</v>
      </c>
      <c r="I324" s="338">
        <v>0.14424470000000003</v>
      </c>
      <c r="J324" s="338">
        <v>0.13307146350000001</v>
      </c>
      <c r="K324" s="338">
        <v>0</v>
      </c>
      <c r="L324" s="339">
        <f>SUM(G324:K324)</f>
        <v>1.2441338685000001</v>
      </c>
      <c r="M324" s="266" t="s">
        <v>465</v>
      </c>
    </row>
    <row r="325" spans="2:13">
      <c r="M325" s="266"/>
    </row>
    <row r="326" spans="2:13" ht="15.75" thickBot="1">
      <c r="F326" s="2" t="s">
        <v>466</v>
      </c>
      <c r="G326" s="288" t="s">
        <v>146</v>
      </c>
      <c r="H326" s="288" t="s">
        <v>142</v>
      </c>
      <c r="I326" s="288" t="s">
        <v>141</v>
      </c>
      <c r="J326" s="288" t="s">
        <v>137</v>
      </c>
      <c r="K326" s="288" t="s">
        <v>415</v>
      </c>
      <c r="L326" s="288" t="s">
        <v>25</v>
      </c>
      <c r="M326" s="266"/>
    </row>
    <row r="327" spans="2:13" ht="15.75" thickBot="1">
      <c r="G327" s="82">
        <v>83.759</v>
      </c>
      <c r="H327" s="82">
        <v>29.556000000000001</v>
      </c>
      <c r="I327" s="82">
        <v>10.204000000000001</v>
      </c>
      <c r="J327" s="82">
        <v>8.7970000000000006</v>
      </c>
      <c r="K327" s="82">
        <v>16.984000000000002</v>
      </c>
      <c r="L327" s="1079">
        <f>SUM(G327:K327)</f>
        <v>149.30000000000001</v>
      </c>
      <c r="M327" s="266" t="s">
        <v>465</v>
      </c>
    </row>
    <row r="328" spans="2:13" ht="15.75" thickBot="1">
      <c r="G328" s="1104">
        <v>-4.6940000000000017</v>
      </c>
      <c r="H328" s="1104">
        <v>-2.3819999999999997</v>
      </c>
      <c r="I328" s="800">
        <v>1.0929999999999995</v>
      </c>
      <c r="J328" s="1104">
        <v>-1.0389999999999999</v>
      </c>
      <c r="K328" s="800">
        <v>0.02</v>
      </c>
      <c r="L328" s="1142">
        <f>SUM(G328:K328)</f>
        <v>-7.0020000000000024</v>
      </c>
      <c r="M328" s="266" t="s">
        <v>465</v>
      </c>
    </row>
    <row r="329" spans="2:13" ht="15.75" thickBot="1">
      <c r="L329" s="1055">
        <f>L327+L328</f>
        <v>142.298</v>
      </c>
    </row>
    <row r="332" spans="2:13">
      <c r="B332" s="19" t="s">
        <v>467</v>
      </c>
      <c r="C332"/>
      <c r="D332"/>
      <c r="E332"/>
      <c r="F332"/>
      <c r="G332"/>
    </row>
    <row r="333" spans="2:13" ht="15.75" thickBot="1">
      <c r="B333"/>
      <c r="C333"/>
      <c r="D333"/>
      <c r="E333"/>
      <c r="F333"/>
      <c r="G333"/>
    </row>
    <row r="334" spans="2:13" ht="15.75" thickBot="1">
      <c r="B334" s="49" t="s">
        <v>331</v>
      </c>
      <c r="C334" s="47" t="s">
        <v>322</v>
      </c>
      <c r="D334" s="47" t="s">
        <v>332</v>
      </c>
      <c r="E334" s="47" t="s">
        <v>333</v>
      </c>
      <c r="F334" s="47" t="s">
        <v>303</v>
      </c>
      <c r="G334" s="47" t="s">
        <v>378</v>
      </c>
    </row>
    <row r="335" spans="2:13">
      <c r="B335" s="310" t="s">
        <v>336</v>
      </c>
      <c r="C335" s="311"/>
      <c r="D335" s="311"/>
      <c r="E335" s="311"/>
      <c r="F335" s="311"/>
      <c r="G335" s="245"/>
    </row>
    <row r="336" spans="2:13">
      <c r="B336" s="171" t="s">
        <v>435</v>
      </c>
      <c r="C336" s="307">
        <v>129.92699999999999</v>
      </c>
      <c r="D336" s="83">
        <v>0</v>
      </c>
      <c r="E336" s="83">
        <v>0</v>
      </c>
      <c r="F336" s="1143">
        <v>-8.4309999999999992</v>
      </c>
      <c r="G336" s="303">
        <f>SUM(C336:F336)</f>
        <v>121.496</v>
      </c>
    </row>
    <row r="337" spans="2:12">
      <c r="B337" s="171" t="s">
        <v>436</v>
      </c>
      <c r="C337" s="307">
        <v>17.271000000000001</v>
      </c>
      <c r="D337" s="83">
        <v>0</v>
      </c>
      <c r="E337" s="83">
        <v>0</v>
      </c>
      <c r="F337" s="1080">
        <v>1.4239999999999999</v>
      </c>
      <c r="G337" s="303">
        <f>SUM(C337:F337)</f>
        <v>18.695</v>
      </c>
    </row>
    <row r="338" spans="2:12">
      <c r="B338" s="171" t="s">
        <v>437</v>
      </c>
      <c r="C338" s="307">
        <v>2.1019999999999999</v>
      </c>
      <c r="D338" s="83">
        <v>0</v>
      </c>
      <c r="E338" s="83">
        <v>0</v>
      </c>
      <c r="F338" s="1080">
        <v>5.0000000000000001E-3</v>
      </c>
      <c r="G338" s="303">
        <f>SUM(C338:F338)</f>
        <v>2.1069999999999998</v>
      </c>
    </row>
    <row r="339" spans="2:12">
      <c r="B339" s="340" t="s">
        <v>25</v>
      </c>
      <c r="C339" s="1445">
        <f>SUM(C336:C338)</f>
        <v>149.29999999999998</v>
      </c>
      <c r="D339" s="1446">
        <f t="shared" ref="D339:F339" si="12">SUM(D336:D338)</f>
        <v>0</v>
      </c>
      <c r="E339" s="1446">
        <f t="shared" si="12"/>
        <v>0</v>
      </c>
      <c r="F339" s="1447">
        <f t="shared" si="12"/>
        <v>-7.0019999999999998</v>
      </c>
      <c r="G339" s="1448">
        <f>SUM(C339:F339)</f>
        <v>142.29799999999997</v>
      </c>
      <c r="H339" s="2" t="s">
        <v>230</v>
      </c>
    </row>
    <row r="342" spans="2:12">
      <c r="B342" s="38" t="s">
        <v>468</v>
      </c>
      <c r="C342"/>
      <c r="D342"/>
      <c r="E342"/>
    </row>
    <row r="344" spans="2:12" ht="15.75" thickBot="1">
      <c r="B344" s="48"/>
      <c r="C344"/>
      <c r="D344"/>
      <c r="E344"/>
      <c r="H344" s="51"/>
      <c r="I344" s="51"/>
    </row>
    <row r="345" spans="2:12" ht="67.5" customHeight="1" thickBot="1">
      <c r="B345" s="52" t="s">
        <v>469</v>
      </c>
      <c r="C345" s="474" t="s">
        <v>470</v>
      </c>
      <c r="D345" s="474" t="s">
        <v>471</v>
      </c>
      <c r="E345" s="201" t="s">
        <v>378</v>
      </c>
      <c r="G345" s="82"/>
      <c r="H345" s="82"/>
      <c r="I345" s="82"/>
      <c r="J345" s="82"/>
    </row>
    <row r="346" spans="2:12" ht="15.75" thickBot="1">
      <c r="B346" s="27" t="s">
        <v>472</v>
      </c>
      <c r="C346" s="905">
        <v>219.52641776593154</v>
      </c>
      <c r="D346" s="906">
        <v>68.693719856499129</v>
      </c>
      <c r="E346" s="906">
        <f>C346+D346</f>
        <v>288.22013762243068</v>
      </c>
      <c r="F346"/>
      <c r="K346" s="82"/>
    </row>
    <row r="347" spans="2:12" ht="15.75" thickBot="1">
      <c r="B347" s="27" t="s">
        <v>473</v>
      </c>
      <c r="C347" s="341">
        <v>91.088540039203963</v>
      </c>
      <c r="D347" s="341">
        <v>80.261482183138725</v>
      </c>
      <c r="E347" s="341">
        <f>C347+D347</f>
        <v>171.35002222234269</v>
      </c>
      <c r="F347" s="1"/>
      <c r="G347" s="82"/>
      <c r="H347" s="82"/>
      <c r="I347" s="82"/>
      <c r="J347" s="82"/>
      <c r="K347" s="82"/>
      <c r="L347" s="284"/>
    </row>
    <row r="348" spans="2:12" ht="15.75" thickBot="1">
      <c r="B348" s="33" t="s">
        <v>474</v>
      </c>
      <c r="C348" s="342">
        <f>SUM(C346:C347)</f>
        <v>310.61495780513553</v>
      </c>
      <c r="D348" s="342">
        <f>SUM(D346:D347)</f>
        <v>148.95520203963787</v>
      </c>
      <c r="E348" s="342">
        <f>SUM(E346:E347)</f>
        <v>459.57015984477334</v>
      </c>
      <c r="F348" s="1"/>
      <c r="G348" s="82"/>
      <c r="H348" s="82"/>
      <c r="I348" s="82"/>
      <c r="J348" s="82"/>
      <c r="K348" s="82"/>
      <c r="L348" s="284"/>
    </row>
    <row r="349" spans="2:12" ht="15.75" thickBot="1">
      <c r="B349" s="27" t="s">
        <v>475</v>
      </c>
      <c r="C349" s="341">
        <v>218.84063008362574</v>
      </c>
      <c r="D349" s="341">
        <v>40.154064534898573</v>
      </c>
      <c r="E349" s="341">
        <f>C349+D349</f>
        <v>258.99469461852431</v>
      </c>
      <c r="F349" s="1"/>
      <c r="G349" s="82"/>
      <c r="H349" s="51"/>
      <c r="I349" s="82"/>
      <c r="J349" s="82"/>
      <c r="K349" s="82"/>
      <c r="L349" s="284"/>
    </row>
    <row r="350" spans="2:12" ht="15.75" thickBot="1">
      <c r="B350" s="27" t="s">
        <v>476</v>
      </c>
      <c r="C350" s="341">
        <v>126.226989</v>
      </c>
      <c r="D350" s="341">
        <v>66.644879000000003</v>
      </c>
      <c r="E350" s="341">
        <f>C350+D350</f>
        <v>192.87186800000001</v>
      </c>
      <c r="G350" s="284"/>
      <c r="H350" s="284"/>
      <c r="I350" s="284"/>
      <c r="J350" s="284"/>
      <c r="K350" s="284"/>
      <c r="L350" s="284"/>
    </row>
    <row r="351" spans="2:12" ht="15.75" thickBot="1">
      <c r="B351" s="33" t="s">
        <v>477</v>
      </c>
      <c r="C351" s="342">
        <f>SUM(C349:C350)</f>
        <v>345.06761908362574</v>
      </c>
      <c r="D351" s="342">
        <f>SUM(D349:D350)</f>
        <v>106.79894353489857</v>
      </c>
      <c r="E351" s="342">
        <f>C351+D351</f>
        <v>451.86656261852431</v>
      </c>
      <c r="F351" s="395"/>
    </row>
    <row r="352" spans="2:12" ht="15.75" thickBot="1">
      <c r="B352" s="27" t="s">
        <v>478</v>
      </c>
      <c r="C352" s="1144">
        <f>C348-C351</f>
        <v>-34.452661278490211</v>
      </c>
      <c r="D352" s="343">
        <f>D348-D351</f>
        <v>42.156258504739299</v>
      </c>
      <c r="E352" s="344">
        <f>E348-E351</f>
        <v>7.7035972262490304</v>
      </c>
      <c r="F352" s="2" t="s">
        <v>230</v>
      </c>
    </row>
    <row r="353" spans="2:12">
      <c r="E353" s="833">
        <f>E352/E351</f>
        <v>1.7048389643188926E-2</v>
      </c>
      <c r="G353" s="82"/>
      <c r="H353" s="82"/>
      <c r="I353" s="82"/>
      <c r="J353" s="82"/>
      <c r="K353" s="82"/>
    </row>
    <row r="354" spans="2:12">
      <c r="E354" s="833"/>
      <c r="G354" s="82"/>
      <c r="H354" s="82"/>
      <c r="I354" s="82"/>
      <c r="J354" s="82"/>
      <c r="K354" s="82"/>
    </row>
    <row r="355" spans="2:12">
      <c r="B355" s="19" t="s">
        <v>479</v>
      </c>
      <c r="C355" s="1" t="s">
        <v>480</v>
      </c>
    </row>
    <row r="356" spans="2:12">
      <c r="C356" s="1"/>
      <c r="D356" s="284" t="s">
        <v>146</v>
      </c>
      <c r="E356" s="284" t="s">
        <v>142</v>
      </c>
      <c r="F356" s="284" t="s">
        <v>141</v>
      </c>
      <c r="G356" s="284" t="s">
        <v>137</v>
      </c>
      <c r="H356" s="284" t="s">
        <v>415</v>
      </c>
      <c r="I356" s="284"/>
      <c r="J356" s="1"/>
    </row>
    <row r="357" spans="2:12">
      <c r="B357" s="243" t="s">
        <v>322</v>
      </c>
      <c r="C357" s="2" t="s">
        <v>481</v>
      </c>
      <c r="D357" s="935">
        <v>61.68743693218795</v>
      </c>
      <c r="E357" s="935">
        <v>57.541663351643244</v>
      </c>
      <c r="F357" s="935">
        <v>47.486608141266579</v>
      </c>
      <c r="G357" s="935">
        <v>29.197502906887728</v>
      </c>
      <c r="H357" s="935">
        <v>30.020914830846536</v>
      </c>
      <c r="I357" s="284">
        <f>SUM(D357:H357)</f>
        <v>225.93412616283206</v>
      </c>
      <c r="J357" s="1"/>
    </row>
    <row r="358" spans="2:12">
      <c r="B358" s="243" t="s">
        <v>322</v>
      </c>
      <c r="C358" s="2" t="s">
        <v>482</v>
      </c>
      <c r="D358" s="935">
        <v>3.9601704378127125</v>
      </c>
      <c r="E358" s="935">
        <v>2.4538035948964794</v>
      </c>
      <c r="F358" s="935">
        <v>0.67010299870906032</v>
      </c>
      <c r="G358" s="935">
        <v>4.8606882985353081</v>
      </c>
      <c r="H358" s="935">
        <v>7.396241779013156</v>
      </c>
      <c r="I358" s="284">
        <f t="shared" ref="I358:I360" si="13">SUM(D358:H358)</f>
        <v>19.341007108966714</v>
      </c>
      <c r="J358" s="1"/>
    </row>
    <row r="359" spans="2:12">
      <c r="B359" s="243" t="s">
        <v>322</v>
      </c>
      <c r="C359" s="2" t="s">
        <v>483</v>
      </c>
      <c r="D359" s="935">
        <v>2.7871446724149438</v>
      </c>
      <c r="E359" s="935">
        <v>1.1807539322923597</v>
      </c>
      <c r="F359" s="935">
        <v>1.2644398672435804</v>
      </c>
      <c r="G359" s="935">
        <v>2.3075054931143617</v>
      </c>
      <c r="H359" s="935">
        <v>1.9008076499529549</v>
      </c>
      <c r="I359" s="871">
        <f t="shared" si="13"/>
        <v>9.4406516150182007</v>
      </c>
      <c r="J359" s="1"/>
    </row>
    <row r="360" spans="2:12">
      <c r="B360" s="243" t="s">
        <v>322</v>
      </c>
      <c r="C360" s="2" t="s">
        <v>484</v>
      </c>
      <c r="D360" s="935">
        <v>0.87569258383707704</v>
      </c>
      <c r="E360" s="935">
        <v>0.86562211912295073</v>
      </c>
      <c r="F360" s="935">
        <v>0.8556674647530369</v>
      </c>
      <c r="G360" s="935">
        <v>0.84582728890837688</v>
      </c>
      <c r="H360" s="935">
        <v>0.83610027508593066</v>
      </c>
      <c r="I360" s="284">
        <f t="shared" si="13"/>
        <v>4.2789097317073725</v>
      </c>
      <c r="J360" s="1"/>
    </row>
    <row r="361" spans="2:12">
      <c r="C361" s="1012" t="s">
        <v>485</v>
      </c>
      <c r="D361" s="936">
        <v>3.4609999999999999</v>
      </c>
      <c r="E361" s="936">
        <v>29.271000000000001</v>
      </c>
      <c r="F361" s="936">
        <v>45.905000000000001</v>
      </c>
      <c r="G361" s="936">
        <v>28.945</v>
      </c>
      <c r="H361" s="936">
        <v>28.718</v>
      </c>
      <c r="I361" s="284">
        <f>SUM(D361:H361)</f>
        <v>136.29999999999998</v>
      </c>
      <c r="J361" s="1"/>
    </row>
    <row r="362" spans="2:12" ht="15.75" thickBot="1">
      <c r="C362" s="1012" t="s">
        <v>486</v>
      </c>
      <c r="D362" s="936">
        <v>1.009233</v>
      </c>
      <c r="E362" s="936">
        <v>2.8491019999999998</v>
      </c>
      <c r="F362" s="937">
        <v>4.9031919999999998</v>
      </c>
      <c r="G362" s="937">
        <v>9.8834619999999997</v>
      </c>
      <c r="H362" s="937">
        <v>37.926879</v>
      </c>
      <c r="I362" s="284">
        <f>SUM(D362:H362)</f>
        <v>56.571867999999995</v>
      </c>
      <c r="J362" s="1"/>
    </row>
    <row r="363" spans="2:12" ht="15.75" thickBot="1">
      <c r="I363" s="299">
        <f>SUM(I357:I362)</f>
        <v>451.86656261852431</v>
      </c>
    </row>
    <row r="364" spans="2:12" ht="15.75" thickBot="1">
      <c r="C364" s="1" t="s">
        <v>487</v>
      </c>
      <c r="I364" s="284"/>
      <c r="J364" s="288" t="s">
        <v>166</v>
      </c>
      <c r="K364" s="243" t="s">
        <v>181</v>
      </c>
    </row>
    <row r="365" spans="2:12">
      <c r="B365" s="243" t="s">
        <v>322</v>
      </c>
      <c r="C365" s="2" t="s">
        <v>481</v>
      </c>
      <c r="D365" s="82">
        <v>58.408826199678934</v>
      </c>
      <c r="E365" s="82">
        <v>40.909240022051037</v>
      </c>
      <c r="F365" s="82">
        <v>42.738131547371282</v>
      </c>
      <c r="G365" s="82">
        <v>47.057096672680146</v>
      </c>
      <c r="H365" s="82">
        <v>56.4885453399149</v>
      </c>
      <c r="I365" s="284">
        <f t="shared" ref="I365:I370" si="14">SUM(D365:H365)</f>
        <v>245.60183978169627</v>
      </c>
      <c r="J365" s="907">
        <f>I365-I357</f>
        <v>19.667713618864212</v>
      </c>
      <c r="K365" s="1072">
        <f>J365/I365</f>
        <v>8.0079667303575172E-2</v>
      </c>
      <c r="L365" s="1147" t="s">
        <v>230</v>
      </c>
    </row>
    <row r="366" spans="2:12">
      <c r="B366" s="243" t="s">
        <v>322</v>
      </c>
      <c r="C366" s="2" t="s">
        <v>482</v>
      </c>
      <c r="D366" s="82">
        <v>0.78682689791599114</v>
      </c>
      <c r="E366" s="82">
        <v>5.0650211594567667</v>
      </c>
      <c r="F366" s="82">
        <v>3.2924493469914196</v>
      </c>
      <c r="G366" s="82">
        <v>5.8507216205483479</v>
      </c>
      <c r="H366" s="82">
        <v>8.0594137540583937</v>
      </c>
      <c r="I366" s="284">
        <f t="shared" si="14"/>
        <v>23.05443277897092</v>
      </c>
      <c r="J366" s="908">
        <f>I366-I358</f>
        <v>3.7134256700042059</v>
      </c>
      <c r="K366" s="1072">
        <f t="shared" ref="K366:K369" si="15">J366/I366</f>
        <v>0.16107208993627481</v>
      </c>
      <c r="L366" s="1147" t="s">
        <v>230</v>
      </c>
    </row>
    <row r="367" spans="2:12">
      <c r="B367" s="243" t="s">
        <v>322</v>
      </c>
      <c r="C367" s="2" t="s">
        <v>483</v>
      </c>
      <c r="D367" s="82">
        <v>3.4138263043320269</v>
      </c>
      <c r="E367" s="82">
        <v>0.23340416588704721</v>
      </c>
      <c r="F367" s="82">
        <v>1.8555640693760644</v>
      </c>
      <c r="G367" s="82">
        <v>0.90760592446293764</v>
      </c>
      <c r="H367" s="82">
        <v>2.9885683146220794</v>
      </c>
      <c r="I367" s="871">
        <f t="shared" si="14"/>
        <v>9.3989687786801568</v>
      </c>
      <c r="J367" s="1146">
        <f>I367-I359</f>
        <v>-4.1682836338043927E-2</v>
      </c>
      <c r="K367" s="1072">
        <f t="shared" si="15"/>
        <v>-4.4348308117156243E-3</v>
      </c>
      <c r="L367" s="1094" t="s">
        <v>194</v>
      </c>
    </row>
    <row r="368" spans="2:12">
      <c r="B368" s="243" t="s">
        <v>322</v>
      </c>
      <c r="C368" s="2" t="s">
        <v>484</v>
      </c>
      <c r="D368" s="82">
        <v>1.590411627688231</v>
      </c>
      <c r="E368" s="82">
        <v>2.5065030152490668</v>
      </c>
      <c r="F368" s="82">
        <v>2.8451312398342137</v>
      </c>
      <c r="G368" s="82">
        <v>2.065657952408031</v>
      </c>
      <c r="H368" s="82">
        <v>1.1571924479038238</v>
      </c>
      <c r="I368" s="284">
        <f t="shared" si="14"/>
        <v>10.164896283083367</v>
      </c>
      <c r="J368" s="908">
        <f>I368-I360</f>
        <v>5.8859865513759946</v>
      </c>
      <c r="K368" s="1072">
        <f t="shared" si="15"/>
        <v>0.57905033041720022</v>
      </c>
      <c r="L368" s="1147" t="s">
        <v>230</v>
      </c>
    </row>
    <row r="369" spans="2:12">
      <c r="C369" s="1012" t="s">
        <v>488</v>
      </c>
      <c r="D369" s="82">
        <v>3.0869478120403802</v>
      </c>
      <c r="E369" s="82">
        <v>8.6084917896129589</v>
      </c>
      <c r="F369" s="82">
        <v>27.275836973304976</v>
      </c>
      <c r="G369" s="82">
        <v>50.003565869401591</v>
      </c>
      <c r="H369" s="82">
        <v>80.261482183138725</v>
      </c>
      <c r="I369" s="284">
        <f t="shared" si="14"/>
        <v>169.23632462749862</v>
      </c>
      <c r="J369" s="1145">
        <f>I369-(I361+I362)</f>
        <v>-23.63554337250136</v>
      </c>
      <c r="K369" s="1148">
        <f t="shared" si="15"/>
        <v>-0.13965998980729993</v>
      </c>
      <c r="L369" s="1094" t="s">
        <v>194</v>
      </c>
    </row>
    <row r="370" spans="2:12" ht="15.75" thickBot="1">
      <c r="C370" s="2" t="s">
        <v>332</v>
      </c>
      <c r="D370" s="82">
        <v>0</v>
      </c>
      <c r="E370" s="253">
        <v>0.38033681569096101</v>
      </c>
      <c r="F370" s="82">
        <v>1.7577188402501223</v>
      </c>
      <c r="G370" s="82">
        <v>-2.4358061097044928E-2</v>
      </c>
      <c r="H370" s="82">
        <v>0</v>
      </c>
      <c r="I370" s="284">
        <f t="shared" si="14"/>
        <v>2.1136975948440382</v>
      </c>
      <c r="J370" s="938">
        <f>I370</f>
        <v>2.1136975948440382</v>
      </c>
      <c r="K370" s="1072"/>
      <c r="L370" s="1147" t="s">
        <v>230</v>
      </c>
    </row>
    <row r="371" spans="2:12" ht="15.75" thickBot="1">
      <c r="I371" s="299">
        <f>SUM(I365:I370)</f>
        <v>459.57015984477334</v>
      </c>
    </row>
    <row r="372" spans="2:12">
      <c r="D372" s="1104"/>
      <c r="E372" s="1104"/>
      <c r="F372" s="1104"/>
      <c r="G372" s="282"/>
      <c r="H372" s="282"/>
      <c r="I372" s="82"/>
    </row>
    <row r="373" spans="2:12" ht="15.75" thickBot="1"/>
    <row r="374" spans="2:12">
      <c r="C374" s="873" t="s">
        <v>489</v>
      </c>
      <c r="D374" s="411">
        <f>D357+D361</f>
        <v>65.148436932187948</v>
      </c>
      <c r="E374" s="411">
        <f>E357+E361</f>
        <v>86.812663351643238</v>
      </c>
      <c r="F374" s="411">
        <f>F357+F361</f>
        <v>93.391608141266573</v>
      </c>
      <c r="G374" s="411">
        <f>G357+G361</f>
        <v>58.142502906887728</v>
      </c>
      <c r="H374" s="939">
        <f>H357+H361</f>
        <v>58.738914830846539</v>
      </c>
      <c r="I374" s="82"/>
    </row>
    <row r="375" spans="2:12" ht="15.75" thickBot="1">
      <c r="C375" s="876" t="s">
        <v>490</v>
      </c>
      <c r="D375" s="842">
        <f>D365+D369</f>
        <v>61.495774011719313</v>
      </c>
      <c r="E375" s="842">
        <f>E365+E369</f>
        <v>49.517731811663992</v>
      </c>
      <c r="F375" s="842">
        <f>F365+F369</f>
        <v>70.013968520676258</v>
      </c>
      <c r="G375" s="842">
        <f>G365+G369</f>
        <v>97.060662542081729</v>
      </c>
      <c r="H375" s="940">
        <f>H365+H369</f>
        <v>136.75002752305363</v>
      </c>
      <c r="I375" s="82"/>
    </row>
    <row r="376" spans="2:12">
      <c r="C376" s="1"/>
      <c r="D376" s="282"/>
      <c r="E376" s="282"/>
      <c r="F376" s="282"/>
      <c r="G376" s="282"/>
      <c r="H376" s="282"/>
    </row>
    <row r="377" spans="2:12">
      <c r="C377" s="2" t="s">
        <v>146</v>
      </c>
      <c r="D377" s="2" t="s">
        <v>142</v>
      </c>
      <c r="E377" s="2" t="s">
        <v>141</v>
      </c>
      <c r="F377" s="2" t="s">
        <v>137</v>
      </c>
      <c r="G377" s="2" t="s">
        <v>415</v>
      </c>
      <c r="H377" s="1" t="s">
        <v>25</v>
      </c>
      <c r="I377" s="82"/>
    </row>
    <row r="378" spans="2:12">
      <c r="B378" s="2" t="s">
        <v>491</v>
      </c>
      <c r="C378" s="82">
        <v>67.286838841655594</v>
      </c>
      <c r="D378" s="82">
        <v>57.702996967947811</v>
      </c>
      <c r="E378" s="82">
        <v>79.764832017128086</v>
      </c>
      <c r="F378" s="82">
        <v>105.860289978404</v>
      </c>
      <c r="G378" s="82">
        <v>148.95520203963787</v>
      </c>
      <c r="H378" s="284">
        <f>SUM(C378:G378)</f>
        <v>459.57015984477334</v>
      </c>
    </row>
    <row r="379" spans="2:12">
      <c r="B379" s="2" t="s">
        <v>492</v>
      </c>
      <c r="C379" s="82">
        <v>73.780677626252668</v>
      </c>
      <c r="D379" s="82">
        <v>94.161944997955032</v>
      </c>
      <c r="E379" s="82">
        <v>101.08501047197225</v>
      </c>
      <c r="F379" s="82">
        <v>76.039985987445775</v>
      </c>
      <c r="G379" s="82">
        <v>106.79894353489857</v>
      </c>
      <c r="H379" s="284">
        <f>SUM(C379:G379)</f>
        <v>451.86656261852431</v>
      </c>
    </row>
    <row r="381" spans="2:12">
      <c r="B381" s="19" t="s">
        <v>493</v>
      </c>
      <c r="C381"/>
      <c r="D381"/>
      <c r="E381"/>
      <c r="F381"/>
    </row>
    <row r="382" spans="2:12" ht="15.75" thickBot="1"/>
    <row r="383" spans="2:12" ht="15.75" thickBot="1">
      <c r="B383" s="49" t="s">
        <v>331</v>
      </c>
      <c r="C383" s="47" t="s">
        <v>322</v>
      </c>
      <c r="D383" s="47" t="s">
        <v>332</v>
      </c>
      <c r="E383" s="47" t="s">
        <v>333</v>
      </c>
      <c r="F383" s="47" t="s">
        <v>494</v>
      </c>
    </row>
    <row r="384" spans="2:12" ht="15.75" thickBot="1">
      <c r="B384" s="310" t="s">
        <v>336</v>
      </c>
      <c r="C384" s="311"/>
      <c r="D384" s="311"/>
      <c r="E384" s="311"/>
      <c r="F384" s="245"/>
    </row>
    <row r="385" spans="2:13">
      <c r="B385" s="170" t="s">
        <v>495</v>
      </c>
      <c r="C385" s="312">
        <v>0.66067449579037041</v>
      </c>
      <c r="D385" s="312">
        <v>0</v>
      </c>
      <c r="E385" s="312">
        <v>0</v>
      </c>
      <c r="F385" s="302">
        <f t="shared" ref="F385:F391" si="16">SUM(C385:E385)</f>
        <v>0.66067449579037041</v>
      </c>
      <c r="G385" s="82"/>
    </row>
    <row r="386" spans="2:13">
      <c r="B386" s="171" t="s">
        <v>496</v>
      </c>
      <c r="C386" s="307">
        <v>62.035397886662203</v>
      </c>
      <c r="D386" s="307">
        <v>0</v>
      </c>
      <c r="E386" s="307">
        <v>0</v>
      </c>
      <c r="F386" s="303">
        <f t="shared" si="16"/>
        <v>62.035397886662203</v>
      </c>
      <c r="G386" s="82"/>
    </row>
    <row r="387" spans="2:13">
      <c r="B387" s="171" t="s">
        <v>497</v>
      </c>
      <c r="C387" s="307">
        <v>349.77555711755844</v>
      </c>
      <c r="D387" s="307">
        <v>0</v>
      </c>
      <c r="E387" s="307">
        <v>5.1793182229944117</v>
      </c>
      <c r="F387" s="303">
        <f t="shared" si="16"/>
        <v>354.95487534055286</v>
      </c>
      <c r="G387" s="82"/>
    </row>
    <row r="388" spans="2:13" ht="15.75" thickBot="1">
      <c r="B388" s="171" t="s">
        <v>498</v>
      </c>
      <c r="C388" s="307">
        <v>81.549189738612242</v>
      </c>
      <c r="D388" s="307">
        <v>0</v>
      </c>
      <c r="E388" s="307">
        <v>0</v>
      </c>
      <c r="F388" s="303">
        <f t="shared" si="16"/>
        <v>81.549189738612242</v>
      </c>
      <c r="G388" s="82"/>
    </row>
    <row r="389" spans="2:13">
      <c r="B389" s="171" t="s">
        <v>499</v>
      </c>
      <c r="C389" s="307">
        <v>26.304970768595126</v>
      </c>
      <c r="D389" s="307">
        <v>0</v>
      </c>
      <c r="E389" s="307">
        <v>0</v>
      </c>
      <c r="F389" s="303">
        <f t="shared" si="16"/>
        <v>26.304970768595126</v>
      </c>
      <c r="G389" s="82"/>
      <c r="H389" s="764" t="s">
        <v>99</v>
      </c>
      <c r="I389" s="765" t="s">
        <v>100</v>
      </c>
      <c r="J389" s="765" t="s">
        <v>101</v>
      </c>
      <c r="K389" s="765" t="s">
        <v>102</v>
      </c>
      <c r="L389" s="766" t="s">
        <v>500</v>
      </c>
    </row>
    <row r="390" spans="2:13">
      <c r="B390" s="171" t="s">
        <v>501</v>
      </c>
      <c r="C390" s="307">
        <v>158.46901843654041</v>
      </c>
      <c r="D390" s="307">
        <v>0</v>
      </c>
      <c r="E390" s="307">
        <v>3.0266000000000002</v>
      </c>
      <c r="F390" s="303">
        <f t="shared" si="16"/>
        <v>161.49561843654041</v>
      </c>
      <c r="G390" s="82"/>
      <c r="H390" s="690"/>
      <c r="L390" s="730"/>
    </row>
    <row r="391" spans="2:13">
      <c r="B391" s="171" t="s">
        <v>502</v>
      </c>
      <c r="C391" s="307">
        <v>75.161507729599336</v>
      </c>
      <c r="D391" s="307">
        <v>0</v>
      </c>
      <c r="E391" s="307">
        <v>0</v>
      </c>
      <c r="F391" s="303">
        <f t="shared" si="16"/>
        <v>75.161507729599336</v>
      </c>
      <c r="G391" s="82"/>
      <c r="H391" s="687" t="s">
        <v>503</v>
      </c>
      <c r="L391" s="730"/>
    </row>
    <row r="392" spans="2:13">
      <c r="B392" s="172" t="s">
        <v>363</v>
      </c>
      <c r="C392" s="84"/>
      <c r="D392" s="84"/>
      <c r="E392" s="84"/>
      <c r="F392" s="303">
        <f>SUM(F385:F391)</f>
        <v>762.16223439635246</v>
      </c>
      <c r="H392" s="729">
        <v>41.378341833519052</v>
      </c>
      <c r="I392" s="82">
        <v>31.651723467218755</v>
      </c>
      <c r="J392" s="82">
        <v>22.163949546418312</v>
      </c>
      <c r="K392" s="82">
        <v>17.276575032227282</v>
      </c>
      <c r="L392" s="688">
        <v>16.995874005529139</v>
      </c>
      <c r="M392" s="755"/>
    </row>
    <row r="393" spans="2:13">
      <c r="B393" s="172" t="s">
        <v>364</v>
      </c>
      <c r="C393" s="84"/>
      <c r="D393" s="84"/>
      <c r="E393" s="84"/>
      <c r="F393" s="306"/>
      <c r="H393" s="687" t="s">
        <v>504</v>
      </c>
      <c r="L393" s="730"/>
      <c r="M393" s="755"/>
    </row>
    <row r="394" spans="2:13">
      <c r="B394" s="171" t="s">
        <v>495</v>
      </c>
      <c r="C394" s="304">
        <v>0.95246466625370763</v>
      </c>
      <c r="D394" s="315">
        <v>0</v>
      </c>
      <c r="E394" s="315">
        <v>0</v>
      </c>
      <c r="F394" s="303">
        <f t="shared" ref="F394:F400" si="17">SUM(C394:E394)</f>
        <v>0.95246466625370763</v>
      </c>
      <c r="H394" s="729">
        <v>6.7353509916088301</v>
      </c>
      <c r="I394" s="82">
        <v>6.5971893391791276</v>
      </c>
      <c r="J394" s="82">
        <v>6.4614778261722403</v>
      </c>
      <c r="K394" s="82">
        <v>6.3271027733148939</v>
      </c>
      <c r="L394" s="688">
        <v>6.1917207869767044</v>
      </c>
      <c r="M394" s="755"/>
    </row>
    <row r="395" spans="2:13">
      <c r="B395" s="171" t="s">
        <v>496</v>
      </c>
      <c r="C395" s="304">
        <v>90.7375621489753</v>
      </c>
      <c r="D395" s="315">
        <v>0</v>
      </c>
      <c r="E395" s="315">
        <v>0</v>
      </c>
      <c r="F395" s="303">
        <f t="shared" si="17"/>
        <v>90.7375621489753</v>
      </c>
      <c r="G395" s="82"/>
      <c r="H395" s="687" t="s">
        <v>505</v>
      </c>
      <c r="L395" s="730"/>
      <c r="M395" s="755"/>
    </row>
    <row r="396" spans="2:13" ht="15.75" thickBot="1">
      <c r="B396" s="171" t="s">
        <v>497</v>
      </c>
      <c r="C396" s="304">
        <v>292.59972425105946</v>
      </c>
      <c r="D396" s="315">
        <v>0</v>
      </c>
      <c r="E396" s="304">
        <v>24.3</v>
      </c>
      <c r="F396" s="303">
        <f t="shared" si="17"/>
        <v>316.89972425105947</v>
      </c>
      <c r="H396" s="731">
        <f>H392-H394</f>
        <v>34.642990841910219</v>
      </c>
      <c r="I396" s="732">
        <f>I392-I394</f>
        <v>25.054534128039627</v>
      </c>
      <c r="J396" s="732">
        <f>J392-J394</f>
        <v>15.702471720246072</v>
      </c>
      <c r="K396" s="732">
        <f>K392-K394</f>
        <v>10.949472258912387</v>
      </c>
      <c r="L396" s="689">
        <f>L392-L394</f>
        <v>10.804153218552434</v>
      </c>
      <c r="M396" s="755"/>
    </row>
    <row r="397" spans="2:13">
      <c r="B397" s="171" t="s">
        <v>498</v>
      </c>
      <c r="C397" s="304">
        <v>75.204747816126357</v>
      </c>
      <c r="D397" s="315">
        <v>0</v>
      </c>
      <c r="E397" s="315">
        <v>0</v>
      </c>
      <c r="F397" s="303">
        <f t="shared" si="17"/>
        <v>75.204747816126357</v>
      </c>
      <c r="H397" s="82"/>
    </row>
    <row r="398" spans="2:13">
      <c r="B398" s="171" t="s">
        <v>499</v>
      </c>
      <c r="C398" s="304">
        <v>28.479560235179331</v>
      </c>
      <c r="D398" s="315">
        <v>0</v>
      </c>
      <c r="E398" s="315">
        <v>0</v>
      </c>
      <c r="F398" s="303">
        <f t="shared" si="17"/>
        <v>28.479560235179331</v>
      </c>
    </row>
    <row r="399" spans="2:13">
      <c r="B399" s="171" t="s">
        <v>501</v>
      </c>
      <c r="C399" s="304">
        <v>97.153622167660743</v>
      </c>
      <c r="D399" s="315">
        <v>0</v>
      </c>
      <c r="E399" s="304">
        <v>3</v>
      </c>
      <c r="F399" s="303">
        <f t="shared" si="17"/>
        <v>100.15362216766074</v>
      </c>
    </row>
    <row r="400" spans="2:13">
      <c r="B400" s="171" t="s">
        <v>502</v>
      </c>
      <c r="C400" s="304">
        <v>32.3128417172518</v>
      </c>
      <c r="D400" s="315">
        <v>0</v>
      </c>
      <c r="E400" s="304">
        <v>9.6999999999999993</v>
      </c>
      <c r="F400" s="303">
        <f t="shared" si="17"/>
        <v>42.012841717251803</v>
      </c>
      <c r="G400" s="266" t="s">
        <v>506</v>
      </c>
    </row>
    <row r="401" spans="2:8" ht="15.75" thickBot="1">
      <c r="B401" s="316" t="s">
        <v>374</v>
      </c>
      <c r="C401" s="309"/>
      <c r="D401" s="309"/>
      <c r="E401" s="309"/>
      <c r="F401" s="303">
        <f>SUM(F394:F400)</f>
        <v>654.44052300250678</v>
      </c>
      <c r="H401" s="82"/>
    </row>
    <row r="402" spans="2:8" ht="15.75" thickBot="1">
      <c r="B402" s="120" t="s">
        <v>440</v>
      </c>
      <c r="C402" s="121"/>
      <c r="D402" s="121"/>
      <c r="E402" s="121"/>
      <c r="F402" s="346">
        <f>F392-F401</f>
        <v>107.72171139384568</v>
      </c>
      <c r="G402" s="2" t="s">
        <v>230</v>
      </c>
      <c r="H402" s="51"/>
    </row>
    <row r="403" spans="2:8">
      <c r="C403"/>
      <c r="D403"/>
      <c r="E403"/>
      <c r="F403" s="345">
        <f>F402/F401</f>
        <v>0.16460122441628369</v>
      </c>
    </row>
    <row r="404" spans="2:8">
      <c r="B404" s="347"/>
      <c r="C404"/>
      <c r="D404"/>
      <c r="E404"/>
    </row>
    <row r="405" spans="2:8">
      <c r="B405"/>
      <c r="C405"/>
      <c r="D405"/>
      <c r="E405"/>
      <c r="F405"/>
    </row>
    <row r="406" spans="2:8">
      <c r="B406" s="39" t="s">
        <v>507</v>
      </c>
      <c r="C406"/>
      <c r="D406"/>
      <c r="E406"/>
      <c r="F406"/>
    </row>
    <row r="421" spans="2:7">
      <c r="C421" s="2" t="s">
        <v>146</v>
      </c>
      <c r="D421" s="2" t="s">
        <v>142</v>
      </c>
      <c r="E421" s="2" t="s">
        <v>141</v>
      </c>
      <c r="F421" s="2" t="s">
        <v>137</v>
      </c>
      <c r="G421" s="2" t="s">
        <v>415</v>
      </c>
    </row>
    <row r="422" spans="2:7">
      <c r="B422" s="2" t="s">
        <v>508</v>
      </c>
      <c r="C422" s="82">
        <v>149.76865360463307</v>
      </c>
      <c r="D422" s="82">
        <v>133.73243348041362</v>
      </c>
      <c r="E422" s="82">
        <v>148.34721717925413</v>
      </c>
      <c r="F422" s="82">
        <v>152.26420292436791</v>
      </c>
      <c r="G422" s="82">
        <v>178.04972720768376</v>
      </c>
    </row>
    <row r="423" spans="2:7">
      <c r="B423" s="2" t="s">
        <v>509</v>
      </c>
      <c r="C423" s="82">
        <v>142.18095907695977</v>
      </c>
      <c r="D423" s="82">
        <v>133.36188759815835</v>
      </c>
      <c r="E423" s="82">
        <v>131.6084464619758</v>
      </c>
      <c r="F423" s="82">
        <v>123.12014729114171</v>
      </c>
      <c r="G423" s="82">
        <v>124.21407884642451</v>
      </c>
    </row>
    <row r="424" spans="2:7">
      <c r="C424" s="82"/>
      <c r="D424" s="82"/>
      <c r="E424" s="82"/>
      <c r="F424" s="82"/>
      <c r="G424" s="82"/>
    </row>
    <row r="425" spans="2:7">
      <c r="B425" s="38" t="s">
        <v>510</v>
      </c>
    </row>
    <row r="427" spans="2:7">
      <c r="C427" s="82"/>
      <c r="D427" s="82"/>
      <c r="E427" s="82"/>
      <c r="F427" s="82"/>
      <c r="G427" s="82"/>
    </row>
    <row r="440" spans="2:11">
      <c r="C440" s="2" t="s">
        <v>146</v>
      </c>
      <c r="D440" s="2" t="s">
        <v>142</v>
      </c>
      <c r="E440" s="2" t="s">
        <v>141</v>
      </c>
      <c r="F440" s="2" t="s">
        <v>137</v>
      </c>
      <c r="G440" s="2" t="s">
        <v>415</v>
      </c>
    </row>
    <row r="441" spans="2:11">
      <c r="B441" s="2" t="s">
        <v>508</v>
      </c>
      <c r="C441" s="82">
        <v>137.62828754724404</v>
      </c>
      <c r="D441" s="82">
        <v>115.1180775890394</v>
      </c>
      <c r="E441" s="82">
        <v>134.29148658590529</v>
      </c>
      <c r="F441" s="82">
        <v>137.54314773688071</v>
      </c>
      <c r="G441" s="82">
        <v>162.41972720768376</v>
      </c>
    </row>
    <row r="442" spans="2:11">
      <c r="B442" s="2" t="s">
        <v>509</v>
      </c>
      <c r="C442" s="82">
        <f>C423</f>
        <v>142.18095907695977</v>
      </c>
      <c r="D442" s="82">
        <f>D423</f>
        <v>133.36188759815835</v>
      </c>
      <c r="E442" s="82">
        <f>E423</f>
        <v>131.6084464619758</v>
      </c>
      <c r="F442" s="82">
        <f>F423</f>
        <v>123.12014729114171</v>
      </c>
      <c r="G442" s="82">
        <f>G423</f>
        <v>124.21407884642451</v>
      </c>
    </row>
    <row r="444" spans="2:11">
      <c r="B444" s="19" t="s">
        <v>511</v>
      </c>
      <c r="C444"/>
      <c r="D444"/>
      <c r="E444"/>
      <c r="F444"/>
      <c r="G444"/>
      <c r="H444"/>
      <c r="I444"/>
      <c r="J444"/>
    </row>
    <row r="445" spans="2:11">
      <c r="B445"/>
      <c r="C445"/>
      <c r="D445"/>
      <c r="E445"/>
      <c r="F445"/>
      <c r="G445"/>
      <c r="H445"/>
      <c r="I445"/>
      <c r="J445"/>
    </row>
    <row r="446" spans="2:11" ht="15.75" thickBot="1">
      <c r="B446" s="348"/>
      <c r="C446" s="349" t="s">
        <v>512</v>
      </c>
      <c r="D446" s="349" t="s">
        <v>513</v>
      </c>
      <c r="E446" s="349" t="s">
        <v>514</v>
      </c>
      <c r="F446" s="349" t="s">
        <v>515</v>
      </c>
      <c r="G446" s="349" t="s">
        <v>516</v>
      </c>
      <c r="H446" s="350" t="s">
        <v>25</v>
      </c>
      <c r="I446" s="348" t="s">
        <v>517</v>
      </c>
      <c r="J446"/>
    </row>
    <row r="447" spans="2:11">
      <c r="B447" s="351" t="s">
        <v>495</v>
      </c>
      <c r="C447" s="352">
        <v>146.93333333333337</v>
      </c>
      <c r="D447" s="352">
        <v>122</v>
      </c>
      <c r="E447" s="352">
        <v>141</v>
      </c>
      <c r="F447" s="353">
        <v>143</v>
      </c>
      <c r="G447" s="353">
        <v>138.23333333333332</v>
      </c>
      <c r="H447" s="354">
        <f t="shared" ref="H447:H452" si="18">SUM(C447:G447)</f>
        <v>691.16666666666674</v>
      </c>
      <c r="I447" s="352">
        <v>734.66666666666686</v>
      </c>
      <c r="J447" s="92"/>
      <c r="K447" s="82"/>
    </row>
    <row r="448" spans="2:11">
      <c r="B448" s="351" t="s">
        <v>496</v>
      </c>
      <c r="C448" s="355">
        <v>13911.962577</v>
      </c>
      <c r="D448" s="355">
        <v>12955.617577000001</v>
      </c>
      <c r="E448" s="355">
        <v>9514.7805770000014</v>
      </c>
      <c r="F448" s="356">
        <v>14059.968577</v>
      </c>
      <c r="G448" s="356">
        <v>12382.784827000001</v>
      </c>
      <c r="H448" s="354">
        <f t="shared" si="18"/>
        <v>62825.114135000011</v>
      </c>
      <c r="I448" s="357">
        <v>30935</v>
      </c>
      <c r="J448" s="92"/>
    </row>
    <row r="449" spans="2:11">
      <c r="B449" s="351" t="s">
        <v>518</v>
      </c>
      <c r="C449" s="355">
        <v>22495</v>
      </c>
      <c r="D449" s="355">
        <v>23017</v>
      </c>
      <c r="E449" s="355">
        <v>20594</v>
      </c>
      <c r="F449" s="356">
        <v>21058.549572281998</v>
      </c>
      <c r="G449" s="356">
        <v>22932.000000020998</v>
      </c>
      <c r="H449" s="354">
        <f t="shared" si="18"/>
        <v>110096.549572303</v>
      </c>
      <c r="I449" s="355">
        <v>67928.038938129102</v>
      </c>
      <c r="J449" s="92"/>
      <c r="K449" s="169"/>
    </row>
    <row r="450" spans="2:11">
      <c r="B450" s="351" t="s">
        <v>498</v>
      </c>
      <c r="C450" s="355">
        <v>23161</v>
      </c>
      <c r="D450" s="355">
        <v>22809</v>
      </c>
      <c r="E450" s="355">
        <v>20081</v>
      </c>
      <c r="F450" s="356">
        <v>19804</v>
      </c>
      <c r="G450" s="356">
        <v>21471.916666666664</v>
      </c>
      <c r="H450" s="354">
        <f t="shared" si="18"/>
        <v>107326.91666666666</v>
      </c>
      <c r="I450" s="355">
        <v>47745.057430347042</v>
      </c>
      <c r="J450" s="92"/>
    </row>
    <row r="451" spans="2:11">
      <c r="B451" s="351" t="s">
        <v>519</v>
      </c>
      <c r="C451" s="352">
        <v>996.66666666666674</v>
      </c>
      <c r="D451" s="352">
        <v>1082.6666666666667</v>
      </c>
      <c r="E451" s="352">
        <v>1108.3333333333333</v>
      </c>
      <c r="F451" s="353">
        <v>1143.6666666666667</v>
      </c>
      <c r="G451" s="353">
        <v>1083.3333333333333</v>
      </c>
      <c r="H451" s="354">
        <f t="shared" si="18"/>
        <v>5414.666666666667</v>
      </c>
      <c r="I451" s="355">
        <v>7258.3333333333339</v>
      </c>
      <c r="J451" s="92"/>
    </row>
    <row r="452" spans="2:11">
      <c r="B452" s="351" t="s">
        <v>520</v>
      </c>
      <c r="C452" s="357">
        <v>471</v>
      </c>
      <c r="D452" s="357">
        <v>527</v>
      </c>
      <c r="E452" s="357">
        <v>602</v>
      </c>
      <c r="F452" s="358">
        <v>565</v>
      </c>
      <c r="G452" s="358">
        <v>547</v>
      </c>
      <c r="H452" s="354">
        <f t="shared" si="18"/>
        <v>2712</v>
      </c>
      <c r="I452" s="352">
        <v>680.09813997784761</v>
      </c>
      <c r="J452" s="92"/>
    </row>
    <row r="453" spans="2:11">
      <c r="B453" s="351" t="s">
        <v>521</v>
      </c>
      <c r="C453" s="357" t="s">
        <v>42</v>
      </c>
      <c r="D453" s="357" t="s">
        <v>42</v>
      </c>
      <c r="E453" s="357" t="s">
        <v>42</v>
      </c>
      <c r="F453" s="358" t="s">
        <v>42</v>
      </c>
      <c r="G453" s="358" t="s">
        <v>42</v>
      </c>
      <c r="H453" s="359"/>
      <c r="I453" s="360" t="s">
        <v>62</v>
      </c>
      <c r="J453"/>
    </row>
    <row r="454" spans="2:11">
      <c r="J454"/>
    </row>
    <row r="456" spans="2:11">
      <c r="B456" s="19" t="s">
        <v>522</v>
      </c>
      <c r="C456"/>
    </row>
    <row r="458" spans="2:11" ht="15.75" thickBot="1">
      <c r="B458" s="40" t="s">
        <v>313</v>
      </c>
      <c r="C458" s="41" t="s">
        <v>20</v>
      </c>
    </row>
    <row r="459" spans="2:11" ht="15.75" thickBot="1">
      <c r="B459" s="361" t="s">
        <v>523</v>
      </c>
      <c r="C459" s="362"/>
    </row>
    <row r="460" spans="2:11" ht="15.75" thickBot="1">
      <c r="B460" s="42" t="s">
        <v>315</v>
      </c>
      <c r="C460" s="930">
        <v>3.0983677800378695</v>
      </c>
    </row>
    <row r="461" spans="2:11" ht="15.75" thickBot="1">
      <c r="B461" s="42" t="s">
        <v>316</v>
      </c>
      <c r="C461" s="930">
        <v>0</v>
      </c>
    </row>
    <row r="462" spans="2:11" ht="15.75" thickBot="1">
      <c r="B462" s="42" t="s">
        <v>317</v>
      </c>
      <c r="C462" s="930">
        <v>288.74161323596002</v>
      </c>
    </row>
    <row r="463" spans="2:11" ht="15.75" thickBot="1">
      <c r="B463" s="363" t="s">
        <v>320</v>
      </c>
      <c r="C463" s="249">
        <f>SUM(C460:C462)</f>
        <v>291.83998101599786</v>
      </c>
    </row>
    <row r="464" spans="2:11" ht="15.75" thickBot="1">
      <c r="B464" s="361" t="s">
        <v>179</v>
      </c>
      <c r="C464" s="931"/>
    </row>
    <row r="465" spans="2:12" ht="15.75" thickBot="1">
      <c r="B465" s="42" t="s">
        <v>524</v>
      </c>
      <c r="C465" s="930">
        <v>14.255000000000001</v>
      </c>
    </row>
    <row r="466" spans="2:12" ht="15.75" thickBot="1">
      <c r="B466" s="42" t="s">
        <v>323</v>
      </c>
      <c r="C466" s="930">
        <v>0</v>
      </c>
    </row>
    <row r="467" spans="2:12" ht="15.75" thickBot="1">
      <c r="B467" s="42" t="s">
        <v>324</v>
      </c>
      <c r="C467" s="930">
        <v>296.72399999999999</v>
      </c>
    </row>
    <row r="468" spans="2:12" ht="15.75" thickBot="1">
      <c r="B468" s="363" t="s">
        <v>525</v>
      </c>
      <c r="C468" s="249">
        <f>SUM(C465:C467)</f>
        <v>310.97899999999998</v>
      </c>
    </row>
    <row r="469" spans="2:12" ht="15.75" thickBot="1">
      <c r="B469" s="42" t="s">
        <v>329</v>
      </c>
      <c r="C469" s="1150">
        <f>C463-C468</f>
        <v>-19.139018984002121</v>
      </c>
      <c r="D469" s="1132" t="s">
        <v>194</v>
      </c>
    </row>
    <row r="470" spans="2:12">
      <c r="C470" s="1149">
        <f>C469/C468</f>
        <v>-6.1544409699697156E-2</v>
      </c>
    </row>
    <row r="472" spans="2:12">
      <c r="B472" s="19" t="s">
        <v>526</v>
      </c>
      <c r="C472"/>
      <c r="D472"/>
      <c r="E472"/>
      <c r="F472"/>
      <c r="G472"/>
    </row>
    <row r="473" spans="2:12" ht="15.75" thickBot="1"/>
    <row r="474" spans="2:12" ht="15.75" thickBot="1">
      <c r="B474" s="49" t="s">
        <v>331</v>
      </c>
      <c r="C474" s="47" t="s">
        <v>322</v>
      </c>
      <c r="D474" s="120" t="s">
        <v>332</v>
      </c>
      <c r="E474" s="47" t="s">
        <v>333</v>
      </c>
      <c r="F474" s="47" t="s">
        <v>494</v>
      </c>
    </row>
    <row r="475" spans="2:12" ht="15.75" thickBot="1">
      <c r="B475" s="310" t="s">
        <v>336</v>
      </c>
      <c r="C475" s="311"/>
      <c r="D475" s="311"/>
      <c r="E475" s="311"/>
      <c r="F475" s="245"/>
    </row>
    <row r="476" spans="2:12" ht="30.75">
      <c r="B476" s="170" t="s">
        <v>527</v>
      </c>
      <c r="C476" s="364">
        <v>1099.5647161557049</v>
      </c>
      <c r="D476" s="330">
        <v>0</v>
      </c>
      <c r="E476" s="330">
        <v>0</v>
      </c>
      <c r="F476" s="331">
        <f>SUM(C476:E476)</f>
        <v>1099.5647161557049</v>
      </c>
      <c r="H476" s="711" t="s">
        <v>528</v>
      </c>
      <c r="I476" s="714" t="s">
        <v>529</v>
      </c>
      <c r="J476" s="712" t="s">
        <v>530</v>
      </c>
    </row>
    <row r="477" spans="2:12" ht="15.75" thickBot="1">
      <c r="B477" s="171" t="s">
        <v>531</v>
      </c>
      <c r="C477" s="365">
        <v>471.27485424067913</v>
      </c>
      <c r="D477" s="308">
        <v>0</v>
      </c>
      <c r="E477" s="308">
        <v>0</v>
      </c>
      <c r="F477" s="314">
        <f>SUM(C477:E477)</f>
        <v>471.27485424067913</v>
      </c>
      <c r="H477" s="709">
        <f>C476+C477</f>
        <v>1570.839570396384</v>
      </c>
      <c r="I477" s="715">
        <f>C480+C481</f>
        <v>1321.5492945309902</v>
      </c>
      <c r="J477" s="713">
        <f>H477-I477</f>
        <v>249.29027586539382</v>
      </c>
      <c r="K477" s="2" t="s">
        <v>230</v>
      </c>
    </row>
    <row r="478" spans="2:12" ht="15.75" thickBot="1">
      <c r="B478" s="172" t="s">
        <v>532</v>
      </c>
      <c r="C478" s="333"/>
      <c r="D478" s="308"/>
      <c r="E478" s="308"/>
      <c r="F478" s="314">
        <f>F476+F477</f>
        <v>1570.839570396384</v>
      </c>
    </row>
    <row r="479" spans="2:12" ht="46.15">
      <c r="B479" s="172" t="s">
        <v>179</v>
      </c>
      <c r="C479" s="308"/>
      <c r="D479" s="308"/>
      <c r="E479" s="308"/>
      <c r="F479" s="314"/>
      <c r="H479" s="711" t="s">
        <v>533</v>
      </c>
      <c r="I479" s="714" t="s">
        <v>534</v>
      </c>
      <c r="J479" s="1084"/>
    </row>
    <row r="480" spans="2:12">
      <c r="B480" s="171" t="s">
        <v>527</v>
      </c>
      <c r="C480" s="365">
        <v>880.3993032905023</v>
      </c>
      <c r="D480" s="365">
        <v>0</v>
      </c>
      <c r="E480" s="365">
        <f>H498</f>
        <v>306.89214237531269</v>
      </c>
      <c r="F480" s="314">
        <f>SUM(C480:E480)</f>
        <v>1187.291445665815</v>
      </c>
      <c r="H480" s="710">
        <f>H477+D476+D477+E476+E477</f>
        <v>1570.839570396384</v>
      </c>
      <c r="I480" s="716">
        <f>I477+E480+E481</f>
        <v>1658.2759221681329</v>
      </c>
      <c r="J480" s="1152">
        <f>H480-I480</f>
        <v>-87.436351771748832</v>
      </c>
      <c r="K480" s="1026" t="s">
        <v>535</v>
      </c>
      <c r="L480" s="82"/>
    </row>
    <row r="481" spans="2:12">
      <c r="B481" s="171" t="s">
        <v>531</v>
      </c>
      <c r="C481" s="365">
        <v>441.14999124048791</v>
      </c>
      <c r="D481" s="365">
        <v>0</v>
      </c>
      <c r="E481" s="365">
        <f>H510</f>
        <v>29.83448526182989</v>
      </c>
      <c r="F481" s="314">
        <f>SUM(C481:E481)</f>
        <v>470.98447650231782</v>
      </c>
      <c r="G481" s="945"/>
      <c r="H481" s="690"/>
      <c r="I481" s="716">
        <f>C480+C481+E480</f>
        <v>1628.4414369063029</v>
      </c>
      <c r="J481" s="1152">
        <f>H480-I481</f>
        <v>-57.601866509918864</v>
      </c>
      <c r="K481" s="1026" t="s">
        <v>536</v>
      </c>
    </row>
    <row r="482" spans="2:12">
      <c r="B482" s="173"/>
      <c r="C482" s="366"/>
      <c r="D482" s="308"/>
      <c r="E482" s="308"/>
      <c r="F482" s="306"/>
      <c r="H482" s="690"/>
      <c r="I482" s="716">
        <f>C480+C481+E480+H500</f>
        <v>1636.3527120931017</v>
      </c>
      <c r="J482" s="1152">
        <f>H480-I482</f>
        <v>-65.513141696717639</v>
      </c>
      <c r="K482" s="1026" t="s">
        <v>537</v>
      </c>
    </row>
    <row r="483" spans="2:12" ht="15.75" thickBot="1">
      <c r="B483" s="172" t="s">
        <v>254</v>
      </c>
      <c r="C483" s="308"/>
      <c r="D483" s="308"/>
      <c r="E483" s="308"/>
      <c r="F483" s="314">
        <f>F480+F481+F482</f>
        <v>1658.2759221681329</v>
      </c>
      <c r="G483" s="684"/>
      <c r="H483" s="537"/>
      <c r="I483" s="715">
        <f>I477+E480+E481-H500</f>
        <v>1650.3646469813341</v>
      </c>
      <c r="J483" s="1153">
        <f>(H480-H500)-I483</f>
        <v>-87.436351771748832</v>
      </c>
      <c r="K483" s="1026" t="s">
        <v>538</v>
      </c>
    </row>
    <row r="484" spans="2:12" ht="15.75" thickBot="1">
      <c r="B484" s="172" t="s">
        <v>386</v>
      </c>
      <c r="C484" s="308"/>
      <c r="D484" s="308"/>
      <c r="E484" s="308"/>
      <c r="F484" s="306"/>
      <c r="H484" s="1082" t="s">
        <v>539</v>
      </c>
      <c r="I484" s="901" t="s">
        <v>540</v>
      </c>
      <c r="J484" s="1083" t="s">
        <v>530</v>
      </c>
      <c r="K484"/>
      <c r="L484"/>
    </row>
    <row r="485" spans="2:12">
      <c r="B485" s="172" t="s">
        <v>527</v>
      </c>
      <c r="C485" s="308"/>
      <c r="D485" s="308"/>
      <c r="E485" s="308"/>
      <c r="F485" s="314"/>
      <c r="H485" s="941">
        <f>C477</f>
        <v>471.27485424067913</v>
      </c>
      <c r="I485" s="943">
        <f>C481</f>
        <v>441.14999124048791</v>
      </c>
      <c r="J485" s="942">
        <f>H485-I485</f>
        <v>30.124863000191226</v>
      </c>
      <c r="K485"/>
      <c r="L485"/>
    </row>
    <row r="486" spans="2:12" ht="15.75" thickBot="1">
      <c r="B486" s="172" t="s">
        <v>531</v>
      </c>
      <c r="C486" s="308"/>
      <c r="D486" s="308"/>
      <c r="E486" s="308"/>
      <c r="F486" s="306"/>
      <c r="H486" s="537">
        <f>D477+E477</f>
        <v>0</v>
      </c>
      <c r="I486" s="814">
        <f>F500+G500</f>
        <v>7.9112751867986901</v>
      </c>
      <c r="J486" s="1153">
        <f>H486-I486</f>
        <v>-7.9112751867986901</v>
      </c>
    </row>
    <row r="487" spans="2:12" ht="15.75" thickBot="1">
      <c r="B487" s="316" t="s">
        <v>541</v>
      </c>
      <c r="C487" s="367"/>
      <c r="D487" s="309"/>
      <c r="E487" s="309"/>
      <c r="F487" s="46"/>
      <c r="J487" s="448">
        <f>J485+J486</f>
        <v>22.213587813392536</v>
      </c>
      <c r="K487" s="1156">
        <f>J487/(I485+I486)</f>
        <v>4.9466719742103232E-2</v>
      </c>
    </row>
    <row r="488" spans="2:12" ht="15.75" thickBot="1">
      <c r="B488" s="33" t="s">
        <v>376</v>
      </c>
      <c r="C488" s="45"/>
      <c r="D488" s="316"/>
      <c r="E488" s="45"/>
      <c r="F488" s="1126">
        <f>F478-F483</f>
        <v>-87.436351771748832</v>
      </c>
      <c r="G488" s="1132" t="s">
        <v>194</v>
      </c>
      <c r="H488" s="714" t="s">
        <v>542</v>
      </c>
      <c r="I488" s="714" t="s">
        <v>543</v>
      </c>
      <c r="J488" s="712" t="s">
        <v>530</v>
      </c>
    </row>
    <row r="489" spans="2:12">
      <c r="B489" s="756" t="s">
        <v>544</v>
      </c>
      <c r="C489" s="84"/>
      <c r="D489" s="84"/>
      <c r="E489" s="84"/>
      <c r="F489" s="1151">
        <f>F488/F483</f>
        <v>-5.2727263661543802E-2</v>
      </c>
      <c r="G489" s="345"/>
      <c r="H489" s="941">
        <f>C476</f>
        <v>1099.5647161557049</v>
      </c>
      <c r="I489" s="943">
        <f>C480</f>
        <v>880.3993032905023</v>
      </c>
      <c r="J489" s="942">
        <f>H489-I489</f>
        <v>219.1654128652026</v>
      </c>
    </row>
    <row r="490" spans="2:12" ht="15.75" thickBot="1">
      <c r="B490"/>
      <c r="C490" s="84"/>
      <c r="D490" s="84"/>
      <c r="E490" s="84"/>
      <c r="F490" s="85"/>
      <c r="G490" s="345"/>
      <c r="H490" s="537">
        <f>D476+E476</f>
        <v>0</v>
      </c>
      <c r="I490" s="814">
        <f>H495+H496+H497</f>
        <v>306.89214237531269</v>
      </c>
      <c r="J490" s="1153">
        <f>H490-I490</f>
        <v>-306.89214237531269</v>
      </c>
    </row>
    <row r="491" spans="2:12">
      <c r="B491"/>
      <c r="C491" s="84"/>
      <c r="D491" s="84"/>
      <c r="E491" s="84"/>
      <c r="F491" s="85"/>
      <c r="G491" s="345"/>
      <c r="J491" s="1154">
        <f>J489+J490</f>
        <v>-87.72672951011009</v>
      </c>
      <c r="K491" s="1155">
        <f>J491/(I489+I490)</f>
        <v>-7.3888117218695426E-2</v>
      </c>
    </row>
    <row r="492" spans="2:12">
      <c r="B492"/>
      <c r="C492" s="84"/>
      <c r="D492" s="84"/>
      <c r="E492" s="84"/>
      <c r="F492" s="85"/>
      <c r="G492" s="345"/>
      <c r="J492" s="446"/>
      <c r="K492" s="242"/>
    </row>
    <row r="493" spans="2:12">
      <c r="B493"/>
      <c r="C493" s="84"/>
      <c r="D493" s="84"/>
      <c r="E493" s="84"/>
      <c r="F493" s="85"/>
      <c r="G493" s="345"/>
      <c r="J493" s="446"/>
      <c r="K493" s="242"/>
    </row>
    <row r="494" spans="2:12" ht="15.75" thickBot="1">
      <c r="B494" s="84" t="s">
        <v>545</v>
      </c>
      <c r="C494" s="685" t="s">
        <v>99</v>
      </c>
      <c r="D494" s="685" t="s">
        <v>100</v>
      </c>
      <c r="E494" s="685" t="s">
        <v>101</v>
      </c>
      <c r="F494" s="685" t="s">
        <v>102</v>
      </c>
      <c r="G494" s="1292" t="s">
        <v>500</v>
      </c>
      <c r="H494" s="686" t="s">
        <v>546</v>
      </c>
    </row>
    <row r="495" spans="2:12">
      <c r="B495" s="170" t="s">
        <v>547</v>
      </c>
      <c r="C495" s="312">
        <v>21.504000000000001</v>
      </c>
      <c r="D495" s="312">
        <v>19.776</v>
      </c>
      <c r="E495" s="312">
        <v>12.48</v>
      </c>
      <c r="F495" s="312">
        <v>2.8639999999999999</v>
      </c>
      <c r="G495" s="1085">
        <v>2.3519999999999999</v>
      </c>
      <c r="H495" s="693">
        <f>SUM(C495:G495)</f>
        <v>58.975999999999999</v>
      </c>
    </row>
    <row r="496" spans="2:12">
      <c r="B496" s="691" t="s">
        <v>548</v>
      </c>
      <c r="C496" s="1086">
        <v>3.7857138510322494</v>
      </c>
      <c r="D496" s="1086">
        <v>20.517595441856766</v>
      </c>
      <c r="E496" s="1086">
        <v>47.135517439598985</v>
      </c>
      <c r="F496" s="1086">
        <v>77.819480280573543</v>
      </c>
      <c r="G496" s="1086">
        <v>64.784020725016845</v>
      </c>
      <c r="H496" s="694">
        <f>SUM(C496:G496)</f>
        <v>214.04232773807837</v>
      </c>
    </row>
    <row r="497" spans="2:15" ht="15.75" thickBot="1">
      <c r="B497" s="692" t="s">
        <v>549</v>
      </c>
      <c r="C497" s="1087">
        <v>-0.19632385636903416</v>
      </c>
      <c r="D497" s="1087">
        <v>0.495088766092735</v>
      </c>
      <c r="E497" s="1087">
        <v>5.1058259198996936</v>
      </c>
      <c r="F497" s="1087">
        <v>16.759144482237346</v>
      </c>
      <c r="G497" s="1087">
        <v>11.71007932537357</v>
      </c>
      <c r="H497" s="695">
        <f>SUM(C497:G497)</f>
        <v>33.873814637234311</v>
      </c>
    </row>
    <row r="498" spans="2:15" ht="15.75" thickBot="1">
      <c r="B498" s="1" t="s">
        <v>25</v>
      </c>
      <c r="C498"/>
      <c r="D498"/>
      <c r="E498"/>
      <c r="F498"/>
      <c r="G498"/>
      <c r="H498" s="299">
        <f>SUM(H495:H497)</f>
        <v>306.89214237531269</v>
      </c>
      <c r="J498" s="82"/>
      <c r="N498" s="2">
        <v>1.8303096931800358</v>
      </c>
      <c r="O498" s="2">
        <v>1.2172232904172695</v>
      </c>
    </row>
    <row r="499" spans="2:15" ht="15.75" thickBot="1">
      <c r="B499" s="1"/>
      <c r="C499"/>
      <c r="D499"/>
      <c r="E499"/>
      <c r="F499"/>
      <c r="G499"/>
      <c r="J499" s="82"/>
    </row>
    <row r="500" spans="2:15" ht="15.75" thickBot="1">
      <c r="B500" s="369" t="s">
        <v>550</v>
      </c>
      <c r="C500" s="370"/>
      <c r="D500" s="370"/>
      <c r="E500" s="370"/>
      <c r="F500" s="824">
        <v>2.4573752371891118</v>
      </c>
      <c r="G500" s="825">
        <v>5.4538999496095784</v>
      </c>
      <c r="H500" s="299">
        <f>SUM(F500:G500)</f>
        <v>7.9112751867986901</v>
      </c>
    </row>
    <row r="502" spans="2:15">
      <c r="B502" s="1" t="s">
        <v>551</v>
      </c>
      <c r="C502" s="54"/>
    </row>
    <row r="504" spans="2:15" ht="15.75" thickBot="1"/>
    <row r="505" spans="2:15">
      <c r="B505" s="764" t="s">
        <v>552</v>
      </c>
      <c r="C505" s="834" t="s">
        <v>146</v>
      </c>
      <c r="D505" s="834" t="s">
        <v>142</v>
      </c>
      <c r="E505" s="834" t="s">
        <v>141</v>
      </c>
      <c r="F505" s="834" t="s">
        <v>137</v>
      </c>
      <c r="G505" s="834" t="s">
        <v>415</v>
      </c>
      <c r="H505" s="821"/>
      <c r="I505" s="841" t="s">
        <v>553</v>
      </c>
      <c r="J505" s="821"/>
    </row>
    <row r="506" spans="2:15">
      <c r="B506" s="836" t="s">
        <v>554</v>
      </c>
      <c r="C506" s="82">
        <v>93.040922480237782</v>
      </c>
      <c r="D506" s="82">
        <v>90.331924703349159</v>
      </c>
      <c r="E506" s="82">
        <v>87.209448600959476</v>
      </c>
      <c r="F506" s="82">
        <v>86.191177191751933</v>
      </c>
      <c r="G506" s="82">
        <v>84.376518264189514</v>
      </c>
      <c r="H506" s="837">
        <f>SUM(C506:G506)</f>
        <v>441.14999124048791</v>
      </c>
      <c r="I506" s="282">
        <f>H514-H506</f>
        <v>30.124863000191226</v>
      </c>
      <c r="J506" s="822">
        <f>I506/H514</f>
        <v>6.3922067407412575E-2</v>
      </c>
      <c r="K506" s="2" t="s">
        <v>230</v>
      </c>
      <c r="L506" s="82"/>
      <c r="M506" s="242"/>
    </row>
    <row r="507" spans="2:15" ht="15.75" thickBot="1">
      <c r="B507" s="836" t="s">
        <v>555</v>
      </c>
      <c r="C507" s="82">
        <v>201.99453278084709</v>
      </c>
      <c r="D507" s="82">
        <v>195.13439487381041</v>
      </c>
      <c r="E507" s="82">
        <v>174.64343298645548</v>
      </c>
      <c r="F507" s="82">
        <v>150.75524607474728</v>
      </c>
      <c r="G507" s="82">
        <v>157.87169657464213</v>
      </c>
      <c r="H507" s="837">
        <f>SUM(C507:G507)</f>
        <v>880.3993032905023</v>
      </c>
      <c r="I507" s="842">
        <f>H515-H507</f>
        <v>219.1654128652026</v>
      </c>
      <c r="J507" s="823">
        <f>I507/H515</f>
        <v>0.19932015791798785</v>
      </c>
      <c r="K507" s="2" t="s">
        <v>230</v>
      </c>
    </row>
    <row r="508" spans="2:15">
      <c r="B508" s="690"/>
      <c r="H508" s="837"/>
      <c r="I508" s="282"/>
    </row>
    <row r="509" spans="2:15">
      <c r="B509" s="838" t="s">
        <v>556</v>
      </c>
      <c r="C509" s="1" t="s">
        <v>146</v>
      </c>
      <c r="D509" s="1" t="s">
        <v>142</v>
      </c>
      <c r="E509" s="1" t="s">
        <v>141</v>
      </c>
      <c r="F509" s="1" t="s">
        <v>137</v>
      </c>
      <c r="G509" s="1" t="s">
        <v>415</v>
      </c>
      <c r="H509" s="837"/>
    </row>
    <row r="510" spans="2:15">
      <c r="B510" s="836" t="s">
        <v>531</v>
      </c>
      <c r="C510" s="82">
        <v>0</v>
      </c>
      <c r="D510" s="82">
        <v>0</v>
      </c>
      <c r="E510" s="82">
        <v>0</v>
      </c>
      <c r="F510" s="82">
        <f>10.1746937542104+F500</f>
        <v>12.632068991399512</v>
      </c>
      <c r="G510" s="82">
        <f>11.7485163208208+G500</f>
        <v>17.202416270430376</v>
      </c>
      <c r="H510" s="837">
        <f t="shared" ref="H510:H522" si="19">SUM(C510:G510)</f>
        <v>29.83448526182989</v>
      </c>
      <c r="I510" s="82" t="s">
        <v>557</v>
      </c>
    </row>
    <row r="511" spans="2:15" ht="15.75" thickBot="1">
      <c r="B511" s="839" t="s">
        <v>527</v>
      </c>
      <c r="C511" s="732">
        <v>25.093389994663227</v>
      </c>
      <c r="D511" s="732">
        <v>40.788684207949501</v>
      </c>
      <c r="E511" s="732">
        <v>64.72134335949869</v>
      </c>
      <c r="F511" s="732">
        <v>97.442624762810908</v>
      </c>
      <c r="G511" s="732">
        <v>78.846100050390419</v>
      </c>
      <c r="H511" s="840">
        <f t="shared" si="19"/>
        <v>306.89214237531274</v>
      </c>
      <c r="I511" s="82"/>
    </row>
    <row r="512" spans="2:15" ht="15.75" thickBot="1">
      <c r="H512" s="284"/>
    </row>
    <row r="513" spans="2:10">
      <c r="B513" s="764" t="s">
        <v>558</v>
      </c>
      <c r="C513" s="834" t="s">
        <v>146</v>
      </c>
      <c r="D513" s="834" t="s">
        <v>142</v>
      </c>
      <c r="E513" s="834" t="s">
        <v>141</v>
      </c>
      <c r="F513" s="834" t="s">
        <v>137</v>
      </c>
      <c r="G513" s="834" t="s">
        <v>415</v>
      </c>
      <c r="H513" s="835"/>
    </row>
    <row r="514" spans="2:10">
      <c r="B514" s="836" t="s">
        <v>554</v>
      </c>
      <c r="C514" s="82">
        <v>102.98655201935726</v>
      </c>
      <c r="D514" s="82">
        <v>100.36590962526547</v>
      </c>
      <c r="E514" s="82">
        <v>90.460844708599652</v>
      </c>
      <c r="F514" s="82">
        <v>82.505500793634624</v>
      </c>
      <c r="G514" s="82">
        <v>94.956047093822093</v>
      </c>
      <c r="H514" s="837">
        <f t="shared" si="19"/>
        <v>471.27485424067913</v>
      </c>
      <c r="I514" s="826"/>
    </row>
    <row r="515" spans="2:10">
      <c r="B515" s="836" t="s">
        <v>555</v>
      </c>
      <c r="C515" s="82">
        <v>194.14599302650782</v>
      </c>
      <c r="D515" s="82">
        <v>187.64284784773798</v>
      </c>
      <c r="E515" s="82">
        <v>213.48325226911268</v>
      </c>
      <c r="F515" s="82">
        <v>257.13555997744271</v>
      </c>
      <c r="G515" s="82">
        <v>247.15706303490379</v>
      </c>
      <c r="H515" s="837">
        <f t="shared" si="19"/>
        <v>1099.5647161557049</v>
      </c>
      <c r="I515" s="826"/>
      <c r="J515" s="82"/>
    </row>
    <row r="516" spans="2:10">
      <c r="B516" s="836"/>
      <c r="H516" s="837"/>
      <c r="I516" s="826"/>
      <c r="J516" s="82"/>
    </row>
    <row r="517" spans="2:10">
      <c r="B517" s="838" t="s">
        <v>559</v>
      </c>
      <c r="C517" s="1" t="s">
        <v>146</v>
      </c>
      <c r="D517" s="1" t="s">
        <v>142</v>
      </c>
      <c r="E517" s="1" t="s">
        <v>141</v>
      </c>
      <c r="F517" s="1" t="s">
        <v>137</v>
      </c>
      <c r="G517" s="1" t="s">
        <v>415</v>
      </c>
      <c r="H517" s="837"/>
      <c r="I517" s="826"/>
      <c r="J517" s="82"/>
    </row>
    <row r="518" spans="2:10">
      <c r="B518" s="836" t="s">
        <v>531</v>
      </c>
      <c r="C518" s="82">
        <v>0</v>
      </c>
      <c r="D518" s="82">
        <v>0</v>
      </c>
      <c r="E518" s="82">
        <v>0</v>
      </c>
      <c r="F518" s="82">
        <v>0</v>
      </c>
      <c r="G518" s="82">
        <v>0</v>
      </c>
      <c r="H518" s="837">
        <f t="shared" si="19"/>
        <v>0</v>
      </c>
      <c r="I518" s="826"/>
      <c r="J518" s="82"/>
    </row>
    <row r="519" spans="2:10" ht="15.75" thickBot="1">
      <c r="B519" s="839" t="s">
        <v>527</v>
      </c>
      <c r="C519" s="732">
        <v>0</v>
      </c>
      <c r="D519" s="732">
        <v>0</v>
      </c>
      <c r="E519" s="732">
        <v>0</v>
      </c>
      <c r="F519" s="732">
        <v>0</v>
      </c>
      <c r="G519" s="732">
        <v>0</v>
      </c>
      <c r="H519" s="840">
        <f t="shared" si="19"/>
        <v>0</v>
      </c>
      <c r="I519" s="826"/>
      <c r="J519" s="82"/>
    </row>
    <row r="520" spans="2:10">
      <c r="C520" s="1" t="s">
        <v>146</v>
      </c>
      <c r="D520" s="1" t="s">
        <v>142</v>
      </c>
      <c r="E520" s="1" t="s">
        <v>141</v>
      </c>
      <c r="F520" s="1" t="s">
        <v>137</v>
      </c>
      <c r="G520" s="1" t="s">
        <v>415</v>
      </c>
      <c r="H520" s="284"/>
      <c r="I520" s="826"/>
      <c r="J520" s="82"/>
    </row>
    <row r="521" spans="2:10">
      <c r="B521" s="243" t="s">
        <v>560</v>
      </c>
      <c r="C521" s="82">
        <f>C515+C514+C518+C519</f>
        <v>297.13254504586507</v>
      </c>
      <c r="D521" s="82">
        <f>D515+D514+D518+D519</f>
        <v>288.00875747300347</v>
      </c>
      <c r="E521" s="82">
        <f>E515+E514+E518+E519</f>
        <v>303.94409697771232</v>
      </c>
      <c r="F521" s="82">
        <f>F515+F514+F518+F519</f>
        <v>339.64106077107732</v>
      </c>
      <c r="G521" s="82">
        <f>G515+G514+G518+G519</f>
        <v>342.11311012872591</v>
      </c>
      <c r="H521" s="284">
        <f t="shared" si="19"/>
        <v>1570.8395703963843</v>
      </c>
      <c r="I521" s="82"/>
      <c r="J521" s="51"/>
    </row>
    <row r="522" spans="2:10">
      <c r="B522" s="243" t="s">
        <v>561</v>
      </c>
      <c r="C522" s="82">
        <f>C506+C507+C500+C511</f>
        <v>320.12884525574805</v>
      </c>
      <c r="D522" s="82">
        <f t="shared" ref="D522:G522" si="20">D506+D507+D500+D511</f>
        <v>326.25500378510901</v>
      </c>
      <c r="E522" s="82">
        <f t="shared" si="20"/>
        <v>326.57422494691366</v>
      </c>
      <c r="F522" s="82">
        <f t="shared" si="20"/>
        <v>336.84642326649924</v>
      </c>
      <c r="G522" s="82">
        <f t="shared" si="20"/>
        <v>326.54821483883165</v>
      </c>
      <c r="H522" s="284">
        <f t="shared" si="19"/>
        <v>1636.3527120931017</v>
      </c>
      <c r="I522" s="82"/>
    </row>
    <row r="523" spans="2:10">
      <c r="H523" s="82">
        <f>H521-H522</f>
        <v>-65.513141696717412</v>
      </c>
    </row>
    <row r="525" spans="2:10">
      <c r="B525" s="19" t="s">
        <v>562</v>
      </c>
      <c r="C525"/>
    </row>
    <row r="527" spans="2:10" ht="15.75" thickBot="1">
      <c r="B527" s="40" t="s">
        <v>313</v>
      </c>
      <c r="C527" s="41" t="s">
        <v>20</v>
      </c>
    </row>
    <row r="528" spans="2:10" ht="15.75" thickBot="1">
      <c r="B528" s="176" t="s">
        <v>523</v>
      </c>
      <c r="C528" s="177"/>
    </row>
    <row r="529" spans="1:7">
      <c r="B529" s="178" t="s">
        <v>315</v>
      </c>
      <c r="C529" s="250">
        <v>148.40305232457834</v>
      </c>
    </row>
    <row r="530" spans="1:7">
      <c r="B530" s="179" t="s">
        <v>316</v>
      </c>
      <c r="C530" s="180">
        <v>0</v>
      </c>
    </row>
    <row r="531" spans="1:7">
      <c r="B531" s="179" t="s">
        <v>317</v>
      </c>
      <c r="C531" s="248">
        <v>183.83319668460652</v>
      </c>
    </row>
    <row r="532" spans="1:7">
      <c r="B532" s="181" t="s">
        <v>320</v>
      </c>
      <c r="C532" s="767">
        <f>SUM(C529:C531)</f>
        <v>332.23624900918486</v>
      </c>
    </row>
    <row r="533" spans="1:7">
      <c r="B533" s="182" t="s">
        <v>563</v>
      </c>
      <c r="C533" s="183"/>
    </row>
    <row r="534" spans="1:7">
      <c r="B534" s="179" t="s">
        <v>315</v>
      </c>
      <c r="C534" s="248">
        <v>175.39342359117461</v>
      </c>
    </row>
    <row r="535" spans="1:7">
      <c r="B535" s="179" t="s">
        <v>564</v>
      </c>
      <c r="C535" s="180">
        <v>0</v>
      </c>
    </row>
    <row r="536" spans="1:7">
      <c r="B536" s="179" t="s">
        <v>324</v>
      </c>
      <c r="C536" s="248">
        <v>210.65625850380076</v>
      </c>
    </row>
    <row r="537" spans="1:7" ht="15.75" thickBot="1">
      <c r="B537" s="184" t="s">
        <v>525</v>
      </c>
      <c r="C537" s="249">
        <f>C534+C535+C536</f>
        <v>386.04968209497537</v>
      </c>
    </row>
    <row r="538" spans="1:7" ht="15.75" thickBot="1">
      <c r="B538" s="42" t="s">
        <v>329</v>
      </c>
      <c r="C538" s="1150">
        <f>C532-C537</f>
        <v>-53.813433085790507</v>
      </c>
      <c r="D538" s="1132" t="s">
        <v>194</v>
      </c>
    </row>
    <row r="539" spans="1:7">
      <c r="C539" s="1157">
        <f>C538/C537</f>
        <v>-0.1393950975267256</v>
      </c>
    </row>
    <row r="541" spans="1:7" ht="16.149999999999999" thickBot="1">
      <c r="B541" s="660" t="s">
        <v>565</v>
      </c>
    </row>
    <row r="542" spans="1:7">
      <c r="A542" s="2" t="s">
        <v>250</v>
      </c>
      <c r="B542" s="682" t="s">
        <v>566</v>
      </c>
      <c r="C542" s="668"/>
      <c r="D542" s="668"/>
      <c r="E542" s="667" t="s">
        <v>567</v>
      </c>
      <c r="F542" s="667" t="s">
        <v>568</v>
      </c>
      <c r="G542" s="2" t="s">
        <v>569</v>
      </c>
    </row>
    <row r="543" spans="1:7">
      <c r="B543" s="676" t="s">
        <v>570</v>
      </c>
      <c r="C543" s="360"/>
      <c r="D543" s="360"/>
      <c r="E543" s="671">
        <v>-12</v>
      </c>
      <c r="F543" s="673">
        <v>-0.8</v>
      </c>
      <c r="G543" s="1043"/>
    </row>
    <row r="544" spans="1:7">
      <c r="B544" s="676" t="s">
        <v>571</v>
      </c>
      <c r="C544" s="360"/>
      <c r="D544" s="360"/>
      <c r="E544" s="671">
        <v>-50</v>
      </c>
      <c r="F544" s="673">
        <v>-0.27322404371584702</v>
      </c>
      <c r="G544" s="1043"/>
    </row>
    <row r="545" spans="2:13">
      <c r="B545" s="676" t="s">
        <v>572</v>
      </c>
      <c r="C545" s="360"/>
      <c r="D545" s="360"/>
      <c r="E545" s="671">
        <v>-97</v>
      </c>
      <c r="F545" s="673">
        <v>-0.14370370370370369</v>
      </c>
      <c r="G545" s="1043"/>
    </row>
    <row r="546" spans="2:13">
      <c r="B546" s="676" t="s">
        <v>573</v>
      </c>
      <c r="C546" s="360"/>
      <c r="D546" s="360"/>
      <c r="E546" s="671">
        <v>-6</v>
      </c>
      <c r="F546" s="673">
        <v>-0.46153846153846156</v>
      </c>
      <c r="G546" s="1043"/>
    </row>
    <row r="547" spans="2:13">
      <c r="B547" s="676" t="s">
        <v>574</v>
      </c>
      <c r="C547" s="360"/>
      <c r="D547" s="360"/>
      <c r="E547" s="671">
        <v>-6</v>
      </c>
      <c r="F547" s="673">
        <v>-0.1875</v>
      </c>
      <c r="G547" s="1043"/>
    </row>
    <row r="548" spans="2:13">
      <c r="B548" s="677" t="s">
        <v>575</v>
      </c>
      <c r="C548" s="1293"/>
      <c r="D548" s="1293"/>
      <c r="E548" s="672">
        <v>-171</v>
      </c>
      <c r="F548" s="675">
        <v>-0.18627450980392157</v>
      </c>
    </row>
    <row r="549" spans="2:13">
      <c r="B549" s="676" t="s">
        <v>576</v>
      </c>
      <c r="C549" s="1294"/>
      <c r="D549" s="1294"/>
      <c r="E549" s="671">
        <v>-470</v>
      </c>
      <c r="F549" s="673">
        <v>-0.21749190189726977</v>
      </c>
    </row>
    <row r="550" spans="2:13">
      <c r="B550" s="676" t="s">
        <v>577</v>
      </c>
      <c r="C550" s="1294"/>
      <c r="D550" s="1294"/>
      <c r="E550" s="671">
        <v>-99</v>
      </c>
      <c r="F550" s="673">
        <v>-8.6462882096069865E-2</v>
      </c>
    </row>
    <row r="551" spans="2:13">
      <c r="B551" s="676" t="s">
        <v>578</v>
      </c>
      <c r="C551" s="360"/>
      <c r="D551" s="360"/>
      <c r="E551" s="671">
        <v>-433</v>
      </c>
      <c r="F551" s="673">
        <v>-0.45198329853862212</v>
      </c>
    </row>
    <row r="552" spans="2:13">
      <c r="B552" s="676" t="s">
        <v>579</v>
      </c>
      <c r="C552" s="360"/>
      <c r="D552" s="360"/>
      <c r="E552" s="671">
        <v>-446</v>
      </c>
      <c r="F552" s="673">
        <v>-0.53158522050059598</v>
      </c>
    </row>
    <row r="553" spans="2:13">
      <c r="B553" s="676" t="s">
        <v>580</v>
      </c>
      <c r="C553" s="360"/>
      <c r="D553" s="360"/>
      <c r="E553" s="671">
        <v>-7</v>
      </c>
      <c r="F553" s="673">
        <v>-0.7</v>
      </c>
    </row>
    <row r="554" spans="2:13">
      <c r="B554" s="676" t="s">
        <v>581</v>
      </c>
      <c r="C554" s="360"/>
      <c r="D554" s="360"/>
      <c r="E554" s="671">
        <v>-4</v>
      </c>
      <c r="F554" s="673">
        <v>-0.8</v>
      </c>
    </row>
    <row r="555" spans="2:13">
      <c r="B555" s="676" t="s">
        <v>582</v>
      </c>
      <c r="C555" s="360"/>
      <c r="D555" s="360"/>
      <c r="E555" s="671">
        <v>-207</v>
      </c>
      <c r="F555" s="673">
        <v>-0.48477751756440279</v>
      </c>
    </row>
    <row r="556" spans="2:13">
      <c r="B556" s="677" t="s">
        <v>583</v>
      </c>
      <c r="C556" s="674"/>
      <c r="D556" s="674"/>
      <c r="E556" s="674">
        <v>-1666</v>
      </c>
      <c r="F556" s="673">
        <v>-0.30045085662759241</v>
      </c>
      <c r="H556"/>
      <c r="I556"/>
      <c r="J556"/>
      <c r="K556"/>
      <c r="L556"/>
      <c r="M556"/>
    </row>
    <row r="557" spans="2:13">
      <c r="B557" s="678" t="s">
        <v>584</v>
      </c>
      <c r="C557" s="674"/>
      <c r="D557" s="674"/>
      <c r="E557" s="665">
        <v>-1837</v>
      </c>
      <c r="F557" s="675">
        <v>-0.28423332817576974</v>
      </c>
      <c r="G557" s="1007">
        <f>1+F557</f>
        <v>0.71576667182423026</v>
      </c>
      <c r="H557"/>
      <c r="I557"/>
      <c r="J557"/>
      <c r="K557"/>
      <c r="L557"/>
      <c r="M557"/>
    </row>
    <row r="558" spans="2:13">
      <c r="B558" s="679" t="s">
        <v>585</v>
      </c>
      <c r="C558" s="1293"/>
      <c r="D558" s="1293"/>
      <c r="E558" s="683" t="s">
        <v>586</v>
      </c>
      <c r="F558" s="675"/>
      <c r="H558" s="29"/>
      <c r="I558"/>
      <c r="J558"/>
      <c r="K558"/>
      <c r="L558"/>
      <c r="M558"/>
    </row>
    <row r="559" spans="2:13" ht="15.75" thickBot="1">
      <c r="B559" s="680" t="s">
        <v>587</v>
      </c>
      <c r="C559" s="1295"/>
      <c r="D559" s="1295"/>
      <c r="E559" s="681">
        <v>-1056</v>
      </c>
      <c r="F559" s="675">
        <v>-0.16339161380164011</v>
      </c>
      <c r="G559" s="1007">
        <f>1+F559</f>
        <v>0.83660838619835987</v>
      </c>
    </row>
    <row r="561" spans="2:7" ht="16.899999999999999" thickBot="1">
      <c r="B561" s="846" t="s">
        <v>588</v>
      </c>
    </row>
    <row r="562" spans="2:7" ht="48">
      <c r="B562" s="666"/>
      <c r="C562" s="843"/>
      <c r="D562" s="843" t="s">
        <v>589</v>
      </c>
      <c r="E562" s="843" t="s">
        <v>590</v>
      </c>
      <c r="G562" s="847" t="s">
        <v>591</v>
      </c>
    </row>
    <row r="563" spans="2:7" ht="15.75" thickBot="1">
      <c r="B563" s="669" t="s">
        <v>592</v>
      </c>
      <c r="C563" s="844"/>
      <c r="D563" s="860">
        <v>-0.32252964426877473</v>
      </c>
      <c r="E563" s="861">
        <v>-0.17974513749161636</v>
      </c>
      <c r="G563" s="862">
        <v>-0.24528301886792453</v>
      </c>
    </row>
    <row r="564" spans="2:7">
      <c r="E564" s="382" t="s">
        <v>593</v>
      </c>
    </row>
  </sheetData>
  <protectedRanges>
    <protectedRange sqref="Q1:W181 Q187:W200 G187:G200 H187:H195 I187:I197 I199:I200 J187:M200 X1:XFD1048576 Q213:W1048576" name="Range1"/>
  </protectedRanges>
  <mergeCells count="2">
    <mergeCell ref="C149:F149"/>
    <mergeCell ref="A1:B1"/>
  </mergeCells>
  <phoneticPr fontId="67" type="noConversion"/>
  <hyperlinks>
    <hyperlink ref="A2" location="Cover!A1" display="Return to Cover tab" xr:uid="{37E2EDFE-E515-4B3A-80EE-4DBA48636C1C}"/>
  </hyperlinks>
  <pageMargins left="0.70866141732283472" right="0.70866141732283472" top="0.74803149606299213" bottom="0.74803149606299213" header="0.31496062992125984" footer="0.31496062992125984"/>
  <pageSetup paperSize="9" scale="29" orientation="portrait" r:id="rId1"/>
  <headerFooter>
    <oddHeader>&amp;C&amp;"Calibri"&amp;10&amp;K000000 OFFICIAL&amp;1#_x000D_</oddHeader>
    <oddFooter>&amp;C_x000D_&amp;1#&amp;"Calibri"&amp;10&amp;K000000 OFFICIAL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57D13-FA1C-4250-AFBA-A05A5CD6F668}">
  <dimension ref="A1:N64"/>
  <sheetViews>
    <sheetView zoomScale="70" zoomScaleNormal="70" workbookViewId="0">
      <selection activeCell="A3" sqref="A3"/>
    </sheetView>
  </sheetViews>
  <sheetFormatPr defaultColWidth="0" defaultRowHeight="15.4"/>
  <cols>
    <col min="1" max="1" width="8.75" style="2" customWidth="1"/>
    <col min="2" max="2" width="72.5" style="2" bestFit="1" customWidth="1"/>
    <col min="3" max="12" width="11.625" style="2" customWidth="1"/>
    <col min="13" max="13" width="11.5" style="2" customWidth="1"/>
    <col min="14" max="14" width="0" style="2" hidden="1" customWidth="1"/>
    <col min="15" max="16384" width="8.75" style="2" hidden="1"/>
  </cols>
  <sheetData>
    <row r="1" spans="1:9" s="10" customFormat="1" ht="26.65">
      <c r="A1" s="1325" t="e" cm="1">
        <f t="array" aca="1" ref="A1" ca="1">RIGHT(CELL("filename",A1),LEN(CELL("filename",A1))-FIND("]",CELL("filename",A1)))</f>
        <v>#VALUE!</v>
      </c>
      <c r="B1" s="1325"/>
    </row>
    <row r="2" spans="1:9">
      <c r="A2" s="11" t="s">
        <v>13</v>
      </c>
      <c r="C2" s="2" t="s">
        <v>594</v>
      </c>
    </row>
    <row r="3" spans="1:9">
      <c r="A3" s="11"/>
    </row>
    <row r="4" spans="1:9" ht="15.75" thickBot="1">
      <c r="B4" s="19" t="s">
        <v>595</v>
      </c>
      <c r="C4"/>
      <c r="D4"/>
      <c r="E4"/>
      <c r="F4"/>
      <c r="G4"/>
    </row>
    <row r="5" spans="1:9" ht="24.4" thickBot="1">
      <c r="B5" s="57"/>
      <c r="C5" s="47" t="s">
        <v>596</v>
      </c>
      <c r="D5" s="47" t="s">
        <v>178</v>
      </c>
      <c r="E5" s="47" t="s">
        <v>597</v>
      </c>
      <c r="F5" s="58" t="s">
        <v>598</v>
      </c>
      <c r="G5" s="47" t="s">
        <v>599</v>
      </c>
    </row>
    <row r="6" spans="1:9" ht="15.75" thickBot="1">
      <c r="B6" s="53" t="s">
        <v>600</v>
      </c>
      <c r="C6" s="26">
        <v>37</v>
      </c>
      <c r="D6" s="26">
        <v>33</v>
      </c>
      <c r="E6" s="26">
        <f>D6-C6</f>
        <v>-4</v>
      </c>
      <c r="F6" s="863">
        <v>-7</v>
      </c>
      <c r="G6" s="45">
        <v>2</v>
      </c>
      <c r="H6" s="266"/>
    </row>
    <row r="7" spans="1:9" ht="15.75" thickBot="1">
      <c r="B7" s="53" t="s">
        <v>601</v>
      </c>
      <c r="C7" s="26">
        <v>57</v>
      </c>
      <c r="D7" s="26">
        <v>43</v>
      </c>
      <c r="E7" s="26">
        <f>D7-C7</f>
        <v>-14</v>
      </c>
      <c r="F7" s="863">
        <v>-13</v>
      </c>
      <c r="G7" s="1134">
        <v>-1</v>
      </c>
      <c r="H7" s="266"/>
    </row>
    <row r="8" spans="1:9" ht="15.75" thickBot="1">
      <c r="B8" s="53" t="s">
        <v>602</v>
      </c>
      <c r="C8" s="26">
        <v>312</v>
      </c>
      <c r="D8" s="26">
        <v>91</v>
      </c>
      <c r="E8" s="26">
        <f>D8-C8</f>
        <v>-221</v>
      </c>
      <c r="F8" s="863">
        <v>-172</v>
      </c>
      <c r="G8" s="1134">
        <f>D8-(C8+F8)</f>
        <v>-49</v>
      </c>
      <c r="H8" s="266"/>
    </row>
    <row r="9" spans="1:9" ht="15.75" thickBot="1">
      <c r="B9" s="53" t="s">
        <v>603</v>
      </c>
      <c r="C9" s="26">
        <v>297</v>
      </c>
      <c r="D9" s="26">
        <v>183</v>
      </c>
      <c r="E9" s="26">
        <f>D9-C9</f>
        <v>-114</v>
      </c>
      <c r="F9" s="863">
        <v>-114</v>
      </c>
      <c r="G9" s="45">
        <f>D9-(C9+F9)</f>
        <v>0</v>
      </c>
    </row>
    <row r="10" spans="1:9" ht="15.75" thickBot="1">
      <c r="B10" s="33" t="s">
        <v>25</v>
      </c>
      <c r="C10" s="45">
        <f>SUM(C6:C9)</f>
        <v>703</v>
      </c>
      <c r="D10" s="45">
        <f>SUM(D6:D9)</f>
        <v>350</v>
      </c>
      <c r="E10" s="45">
        <f>SUM(E6:E9)</f>
        <v>-353</v>
      </c>
      <c r="F10" s="1260">
        <f>SUM(F6:F9)</f>
        <v>-306</v>
      </c>
      <c r="G10" s="1134">
        <f>SUM(G6:G9)</f>
        <v>-48</v>
      </c>
      <c r="H10" s="1024" t="s">
        <v>194</v>
      </c>
      <c r="I10" s="1028">
        <f>G10/(C10+F10)</f>
        <v>-0.12090680100755667</v>
      </c>
    </row>
    <row r="12" spans="1:9" ht="15.75" thickBot="1">
      <c r="B12" s="19" t="s">
        <v>604</v>
      </c>
      <c r="C12"/>
      <c r="D12"/>
      <c r="E12"/>
    </row>
    <row r="13" spans="1:9" ht="36.4" thickBot="1">
      <c r="B13" s="57"/>
      <c r="C13" s="47" t="s">
        <v>605</v>
      </c>
      <c r="D13" s="47" t="s">
        <v>606</v>
      </c>
      <c r="E13" s="47" t="s">
        <v>607</v>
      </c>
    </row>
    <row r="14" spans="1:9" ht="15.75" thickBot="1">
      <c r="B14" s="53" t="s">
        <v>600</v>
      </c>
      <c r="C14" s="568">
        <v>1145</v>
      </c>
      <c r="D14" s="641">
        <v>1046</v>
      </c>
      <c r="E14" s="1126">
        <f>D14-C14</f>
        <v>-99</v>
      </c>
    </row>
    <row r="15" spans="1:9" ht="15.75" thickBot="1">
      <c r="B15" s="53" t="s">
        <v>601</v>
      </c>
      <c r="C15" s="568">
        <v>2161</v>
      </c>
      <c r="D15" s="641">
        <v>1691</v>
      </c>
      <c r="E15" s="1126">
        <f>D15-C15</f>
        <v>-470</v>
      </c>
    </row>
    <row r="16" spans="1:9" ht="15.75" thickBot="1">
      <c r="B16" s="53" t="s">
        <v>602</v>
      </c>
      <c r="C16" s="26">
        <v>839</v>
      </c>
      <c r="D16" s="642">
        <v>393</v>
      </c>
      <c r="E16" s="1126">
        <f>D16-C16</f>
        <v>-446</v>
      </c>
    </row>
    <row r="17" spans="2:13" ht="15.75" thickBot="1">
      <c r="B17" s="53" t="s">
        <v>603</v>
      </c>
      <c r="C17" s="26">
        <v>958</v>
      </c>
      <c r="D17" s="642">
        <v>525</v>
      </c>
      <c r="E17" s="1126">
        <f>D17-C17</f>
        <v>-433</v>
      </c>
    </row>
    <row r="18" spans="2:13" ht="15.75" thickBot="1">
      <c r="B18" s="33" t="s">
        <v>25</v>
      </c>
      <c r="C18" s="46">
        <f>SUM(C14:C17)</f>
        <v>5103</v>
      </c>
      <c r="D18" s="46">
        <f>SUM(D14:D17)</f>
        <v>3655</v>
      </c>
      <c r="E18" s="1126">
        <f>SUM(E14:E17)</f>
        <v>-1448</v>
      </c>
      <c r="F18" s="1024" t="s">
        <v>194</v>
      </c>
      <c r="G18" s="1028">
        <f>E18/C18</f>
        <v>-0.28375465412502449</v>
      </c>
    </row>
    <row r="20" spans="2:13" ht="15.75">
      <c r="B20" s="38" t="s">
        <v>608</v>
      </c>
      <c r="C20"/>
      <c r="D20"/>
      <c r="E20"/>
    </row>
    <row r="21" spans="2:13" ht="15.75" thickBot="1">
      <c r="B21" s="48"/>
      <c r="C21"/>
      <c r="D21"/>
      <c r="E21"/>
    </row>
    <row r="22" spans="2:13" ht="24.4" thickBot="1">
      <c r="B22" s="49"/>
      <c r="C22" s="47" t="s">
        <v>596</v>
      </c>
      <c r="D22" s="47" t="s">
        <v>178</v>
      </c>
      <c r="E22" s="47" t="s">
        <v>609</v>
      </c>
      <c r="F22" s="58" t="s">
        <v>610</v>
      </c>
      <c r="G22" s="47" t="s">
        <v>599</v>
      </c>
    </row>
    <row r="23" spans="2:13" ht="15.75" thickBot="1">
      <c r="B23" s="27" t="s">
        <v>611</v>
      </c>
      <c r="C23" s="26">
        <v>82</v>
      </c>
      <c r="D23" s="26">
        <v>15</v>
      </c>
      <c r="E23" s="1170">
        <f>D23-C23</f>
        <v>-67</v>
      </c>
      <c r="F23" s="1169">
        <v>-72</v>
      </c>
      <c r="G23" s="381">
        <f>D23-(C23+F23)</f>
        <v>5</v>
      </c>
      <c r="H23" s="266"/>
    </row>
    <row r="24" spans="2:13" ht="15.75" thickBot="1">
      <c r="B24" s="27" t="s">
        <v>612</v>
      </c>
      <c r="C24" s="26">
        <v>25</v>
      </c>
      <c r="D24" s="26">
        <v>5</v>
      </c>
      <c r="E24" s="1170">
        <f>D24-C24</f>
        <v>-20</v>
      </c>
      <c r="F24" s="1169">
        <v>-17</v>
      </c>
      <c r="G24" s="1134">
        <f>D24-(C24+F24)</f>
        <v>-3</v>
      </c>
      <c r="H24" s="266"/>
    </row>
    <row r="25" spans="2:13" ht="15.75" thickBot="1">
      <c r="B25" s="27" t="s">
        <v>613</v>
      </c>
      <c r="C25" s="26">
        <v>24</v>
      </c>
      <c r="D25" s="26">
        <v>7</v>
      </c>
      <c r="E25" s="1170">
        <f>D25-C25</f>
        <v>-17</v>
      </c>
      <c r="F25" s="1169">
        <v>0</v>
      </c>
      <c r="G25" s="1134">
        <f>D25-(C25+F25)</f>
        <v>-17</v>
      </c>
      <c r="H25" s="266"/>
    </row>
    <row r="26" spans="2:13" ht="15.75" thickBot="1">
      <c r="B26" s="33" t="s">
        <v>25</v>
      </c>
      <c r="C26" s="45">
        <f>SUM(C23:C25)</f>
        <v>131</v>
      </c>
      <c r="D26" s="45"/>
      <c r="E26" s="381"/>
      <c r="F26" s="1171">
        <f>SUM(F23:F25)</f>
        <v>-89</v>
      </c>
      <c r="G26" s="1134">
        <f>SUM(G23:G25)</f>
        <v>-15</v>
      </c>
      <c r="H26" s="1024" t="s">
        <v>194</v>
      </c>
      <c r="I26" s="1028">
        <f>G26/(C26+F26)</f>
        <v>-0.35714285714285715</v>
      </c>
    </row>
    <row r="27" spans="2:13">
      <c r="I27" s="51"/>
    </row>
    <row r="28" spans="2:13">
      <c r="B28" s="59" t="s">
        <v>614</v>
      </c>
      <c r="C28"/>
      <c r="D28"/>
      <c r="E28"/>
      <c r="F28"/>
      <c r="G28"/>
      <c r="H28"/>
    </row>
    <row r="29" spans="2:13" ht="15.75" thickBot="1">
      <c r="B29" s="60"/>
      <c r="C29"/>
      <c r="D29"/>
      <c r="E29"/>
      <c r="F29"/>
      <c r="G29"/>
      <c r="H29"/>
    </row>
    <row r="30" spans="2:13" ht="30.75" customHeight="1">
      <c r="B30" s="1316"/>
      <c r="C30" s="1336" t="s">
        <v>615</v>
      </c>
      <c r="D30" s="1336" t="s">
        <v>616</v>
      </c>
      <c r="E30" s="1339" t="s">
        <v>617</v>
      </c>
      <c r="F30" s="61" t="s">
        <v>618</v>
      </c>
      <c r="G30" s="123" t="s">
        <v>619</v>
      </c>
      <c r="H30" s="123" t="s">
        <v>620</v>
      </c>
      <c r="I30" s="123" t="s">
        <v>621</v>
      </c>
      <c r="K30" s="123" t="s">
        <v>622</v>
      </c>
      <c r="L30" s="123" t="s">
        <v>623</v>
      </c>
      <c r="M30" s="123" t="s">
        <v>624</v>
      </c>
    </row>
    <row r="31" spans="2:13">
      <c r="B31" s="1317"/>
      <c r="C31" s="1337"/>
      <c r="D31" s="1337"/>
      <c r="E31" s="1340"/>
      <c r="F31" s="62"/>
      <c r="G31" s="124"/>
      <c r="H31" s="124"/>
      <c r="I31" s="124"/>
      <c r="K31" s="124"/>
      <c r="L31" s="572"/>
      <c r="M31" s="572"/>
    </row>
    <row r="32" spans="2:13" ht="15.75" thickBot="1">
      <c r="B32" s="1318"/>
      <c r="C32" s="1338"/>
      <c r="D32" s="1338"/>
      <c r="E32" s="1341"/>
      <c r="F32" s="63" t="s">
        <v>625</v>
      </c>
      <c r="G32" s="125"/>
      <c r="H32" s="125"/>
      <c r="I32" s="125"/>
      <c r="K32" s="125"/>
      <c r="L32" s="572"/>
      <c r="M32" s="572"/>
    </row>
    <row r="33" spans="2:13" ht="15.75" thickBot="1">
      <c r="B33" s="53" t="s">
        <v>626</v>
      </c>
      <c r="C33" s="570">
        <v>383.70415933161729</v>
      </c>
      <c r="D33" s="571">
        <v>155.08550092999994</v>
      </c>
      <c r="E33" s="658">
        <v>47.48</v>
      </c>
      <c r="F33" s="1170">
        <f>D33-C33</f>
        <v>-228.61865840161735</v>
      </c>
      <c r="G33" s="1172">
        <v>-173.55772162469339</v>
      </c>
      <c r="H33" s="1170">
        <v>-6.2967307102014605</v>
      </c>
      <c r="I33" s="1134">
        <f>F33+G33+H33</f>
        <v>-408.47311073651224</v>
      </c>
      <c r="K33" s="573">
        <v>57.892844010850489</v>
      </c>
      <c r="L33" s="574">
        <f>C33+G33+H33+K33</f>
        <v>261.7425510075729</v>
      </c>
      <c r="M33" s="1173">
        <f>D33-L33</f>
        <v>-106.65705007757296</v>
      </c>
    </row>
    <row r="34" spans="2:13">
      <c r="B34" s="266" t="s">
        <v>627</v>
      </c>
    </row>
    <row r="35" spans="2:13">
      <c r="I35" s="815"/>
    </row>
    <row r="36" spans="2:13">
      <c r="B36" s="59" t="s">
        <v>628</v>
      </c>
      <c r="C36"/>
      <c r="D36"/>
      <c r="E36"/>
      <c r="F36"/>
      <c r="G36"/>
      <c r="H36"/>
      <c r="I36" s="484"/>
      <c r="J36"/>
      <c r="K36"/>
      <c r="L36"/>
      <c r="M36"/>
    </row>
    <row r="37" spans="2:13" ht="15.75" thickBot="1">
      <c r="B37" s="59"/>
      <c r="C37"/>
      <c r="D37"/>
      <c r="E37"/>
      <c r="F37"/>
      <c r="G37"/>
      <c r="H37"/>
      <c r="I37" s="816"/>
      <c r="J37"/>
      <c r="K37"/>
      <c r="L37"/>
      <c r="M37"/>
    </row>
    <row r="38" spans="2:13" ht="15.75" thickBot="1">
      <c r="B38" s="52"/>
      <c r="C38" s="47">
        <v>2022</v>
      </c>
      <c r="D38" s="47">
        <v>2023</v>
      </c>
      <c r="E38" s="47">
        <v>2024</v>
      </c>
      <c r="F38" s="47">
        <v>2025</v>
      </c>
      <c r="G38" s="47">
        <v>2026</v>
      </c>
      <c r="H38" s="47">
        <v>2027</v>
      </c>
      <c r="I38" s="47">
        <v>2028</v>
      </c>
      <c r="J38" s="47" t="s">
        <v>25</v>
      </c>
      <c r="K38"/>
      <c r="L38"/>
      <c r="M38"/>
    </row>
    <row r="39" spans="2:13" ht="15.75" thickBot="1">
      <c r="B39" s="64" t="s">
        <v>629</v>
      </c>
      <c r="C39" s="569">
        <v>4189.1428571428569</v>
      </c>
      <c r="D39" s="569">
        <v>6988</v>
      </c>
      <c r="E39" s="569">
        <v>4280</v>
      </c>
      <c r="F39" s="569">
        <v>4805</v>
      </c>
      <c r="G39" s="569">
        <v>3158</v>
      </c>
      <c r="H39" s="569">
        <v>1730</v>
      </c>
      <c r="I39" s="569">
        <v>0</v>
      </c>
      <c r="J39" s="567">
        <f>SUM(C39:I39)</f>
        <v>25150.142857142855</v>
      </c>
      <c r="K39"/>
      <c r="L39"/>
      <c r="M39"/>
    </row>
    <row r="40" spans="2:13" ht="15.75" thickBot="1">
      <c r="B40" s="64" t="s">
        <v>630</v>
      </c>
      <c r="C40" s="568">
        <v>4189.1428572000004</v>
      </c>
      <c r="D40" s="568">
        <v>3490</v>
      </c>
      <c r="E40" s="26">
        <v>546</v>
      </c>
      <c r="F40" s="26">
        <v>815</v>
      </c>
      <c r="G40" s="26">
        <v>0</v>
      </c>
      <c r="H40" s="26">
        <v>135</v>
      </c>
      <c r="I40" s="26">
        <v>1200</v>
      </c>
      <c r="J40" s="567">
        <f>SUM(C40:I40)</f>
        <v>10375.1428572</v>
      </c>
      <c r="K40"/>
      <c r="L40"/>
      <c r="M40"/>
    </row>
    <row r="41" spans="2:13" ht="15.75" thickBot="1">
      <c r="B41" s="64" t="s">
        <v>631</v>
      </c>
      <c r="C41" s="26">
        <v>4</v>
      </c>
      <c r="D41" s="26">
        <v>4</v>
      </c>
      <c r="E41" s="26">
        <v>0</v>
      </c>
      <c r="F41" s="26">
        <v>2</v>
      </c>
      <c r="G41" s="26">
        <v>0</v>
      </c>
      <c r="H41" s="26">
        <v>1</v>
      </c>
      <c r="I41" s="541" t="s">
        <v>632</v>
      </c>
      <c r="J41" s="567">
        <f>SUM(C41:I41)+3</f>
        <v>14</v>
      </c>
      <c r="K41"/>
      <c r="L41"/>
      <c r="M41"/>
    </row>
    <row r="42" spans="2:13" ht="15.75" thickBot="1">
      <c r="B42" s="64" t="s">
        <v>633</v>
      </c>
      <c r="C42" s="26">
        <v>0</v>
      </c>
      <c r="D42" s="26">
        <v>130</v>
      </c>
      <c r="E42" s="26">
        <v>716</v>
      </c>
      <c r="F42" s="568">
        <v>2858</v>
      </c>
      <c r="G42" s="568">
        <v>3878</v>
      </c>
      <c r="H42" s="568">
        <v>826</v>
      </c>
      <c r="I42" s="568">
        <v>0</v>
      </c>
      <c r="J42" s="567">
        <f>SUM(C42:I42)</f>
        <v>8408</v>
      </c>
      <c r="K42"/>
      <c r="L42"/>
      <c r="M42"/>
    </row>
    <row r="43" spans="2:13" ht="15.75" thickBot="1">
      <c r="B43" s="64" t="s">
        <v>634</v>
      </c>
      <c r="C43" s="26">
        <v>0</v>
      </c>
      <c r="D43" s="26">
        <v>1</v>
      </c>
      <c r="E43" s="26">
        <v>2</v>
      </c>
      <c r="F43" s="26">
        <v>4</v>
      </c>
      <c r="G43" s="26">
        <v>3</v>
      </c>
      <c r="H43" s="26">
        <v>1</v>
      </c>
      <c r="I43" s="26">
        <v>0</v>
      </c>
      <c r="J43" s="567">
        <f>SUM(C43:I43)</f>
        <v>11</v>
      </c>
      <c r="K43"/>
      <c r="L43"/>
      <c r="M43"/>
    </row>
    <row r="44" spans="2:13">
      <c r="B44" s="266" t="s">
        <v>635</v>
      </c>
      <c r="K44"/>
      <c r="L44"/>
      <c r="M44"/>
    </row>
    <row r="45" spans="2:13">
      <c r="C45"/>
      <c r="D45"/>
      <c r="E45"/>
      <c r="F45"/>
      <c r="G45"/>
      <c r="H45"/>
    </row>
    <row r="46" spans="2:13">
      <c r="B46"/>
      <c r="C46"/>
      <c r="D46"/>
      <c r="E46"/>
      <c r="F46"/>
      <c r="G46"/>
      <c r="H46"/>
    </row>
    <row r="47" spans="2:13">
      <c r="B47" s="48"/>
      <c r="C47"/>
      <c r="D47"/>
      <c r="E47"/>
      <c r="F47"/>
      <c r="G47"/>
      <c r="H47"/>
    </row>
    <row r="48" spans="2:13">
      <c r="B48" s="19" t="s">
        <v>636</v>
      </c>
      <c r="C48"/>
      <c r="D48"/>
      <c r="E48"/>
      <c r="F48"/>
      <c r="G48"/>
      <c r="H48"/>
    </row>
    <row r="49" spans="2:12" ht="15.75" thickBot="1">
      <c r="C49"/>
      <c r="D49"/>
      <c r="E49"/>
      <c r="F49"/>
      <c r="G49"/>
      <c r="H49"/>
    </row>
    <row r="50" spans="2:12" ht="22.9" customHeight="1">
      <c r="B50" s="1345"/>
      <c r="C50" s="1336" t="s">
        <v>615</v>
      </c>
      <c r="D50" s="1336" t="s">
        <v>616</v>
      </c>
      <c r="E50" s="1339" t="s">
        <v>617</v>
      </c>
      <c r="F50" s="61" t="s">
        <v>618</v>
      </c>
      <c r="G50" s="123" t="s">
        <v>637</v>
      </c>
      <c r="H50" s="123" t="s">
        <v>638</v>
      </c>
    </row>
    <row r="51" spans="2:12">
      <c r="B51" s="1346"/>
      <c r="C51" s="1337"/>
      <c r="D51" s="1337"/>
      <c r="E51" s="1340"/>
      <c r="F51" s="62"/>
      <c r="G51" s="124"/>
      <c r="H51" s="124"/>
    </row>
    <row r="52" spans="2:12" ht="15.75" thickBot="1">
      <c r="B52" s="1347"/>
      <c r="C52" s="1338"/>
      <c r="D52" s="1338"/>
      <c r="E52" s="1341"/>
      <c r="F52" s="63" t="s">
        <v>625</v>
      </c>
      <c r="G52" s="125"/>
      <c r="H52" s="125"/>
    </row>
    <row r="53" spans="2:12" ht="15.75" thickBot="1">
      <c r="B53" s="53" t="s">
        <v>355</v>
      </c>
      <c r="C53" s="571">
        <v>384.00539352692829</v>
      </c>
      <c r="D53" s="571">
        <v>218.25212662407307</v>
      </c>
      <c r="E53" s="634">
        <v>44.334356577999998</v>
      </c>
      <c r="F53" s="1170">
        <f>D53-C53</f>
        <v>-165.75326690285522</v>
      </c>
      <c r="G53" s="1170">
        <v>-112.52305774933315</v>
      </c>
      <c r="H53" s="1134">
        <f>F53+G53</f>
        <v>-278.27632465218835</v>
      </c>
      <c r="I53" s="282"/>
      <c r="J53" s="282"/>
      <c r="K53" s="282"/>
      <c r="L53" s="282"/>
    </row>
    <row r="54" spans="2:12">
      <c r="J54" s="282"/>
    </row>
    <row r="55" spans="2:12">
      <c r="C55"/>
      <c r="D55"/>
      <c r="E55"/>
      <c r="F55"/>
      <c r="G55"/>
      <c r="H55"/>
    </row>
    <row r="56" spans="2:12">
      <c r="B56" s="19" t="s">
        <v>639</v>
      </c>
      <c r="C56"/>
      <c r="D56"/>
      <c r="E56"/>
      <c r="F56"/>
      <c r="G56"/>
      <c r="H56"/>
    </row>
    <row r="57" spans="2:12" ht="15.75" thickBot="1">
      <c r="B57" s="48"/>
      <c r="C57"/>
      <c r="D57"/>
      <c r="E57"/>
      <c r="F57"/>
      <c r="G57"/>
      <c r="H57"/>
    </row>
    <row r="58" spans="2:12" ht="21.75" customHeight="1">
      <c r="B58" s="1342" t="s">
        <v>640</v>
      </c>
      <c r="C58" s="1336" t="s">
        <v>615</v>
      </c>
      <c r="D58" s="1336" t="s">
        <v>616</v>
      </c>
      <c r="E58" s="1339" t="s">
        <v>617</v>
      </c>
      <c r="F58" s="61" t="s">
        <v>618</v>
      </c>
      <c r="G58" s="123" t="s">
        <v>641</v>
      </c>
      <c r="H58" s="123" t="s">
        <v>642</v>
      </c>
    </row>
    <row r="59" spans="2:12">
      <c r="B59" s="1343"/>
      <c r="C59" s="1337"/>
      <c r="D59" s="1337"/>
      <c r="E59" s="1340"/>
      <c r="F59" s="62"/>
      <c r="G59" s="124"/>
      <c r="H59" s="124"/>
    </row>
    <row r="60" spans="2:12" ht="15.75" thickBot="1">
      <c r="B60" s="1344"/>
      <c r="C60" s="1338"/>
      <c r="D60" s="1338"/>
      <c r="E60" s="1341"/>
      <c r="F60" s="63" t="s">
        <v>625</v>
      </c>
      <c r="G60" s="125"/>
      <c r="H60" s="125"/>
    </row>
    <row r="61" spans="2:12" ht="15.75" thickBot="1">
      <c r="B61" s="53" t="s">
        <v>643</v>
      </c>
      <c r="C61" s="575">
        <v>80.8</v>
      </c>
      <c r="D61" s="576">
        <v>63.607158760000004</v>
      </c>
      <c r="E61" s="635">
        <v>4.5912266459999991</v>
      </c>
      <c r="F61" s="1174">
        <f>D61-C61</f>
        <v>-17.192841239999993</v>
      </c>
      <c r="G61" s="575" t="s">
        <v>62</v>
      </c>
      <c r="H61" s="1174">
        <f>F61</f>
        <v>-17.192841239999993</v>
      </c>
      <c r="I61" s="577"/>
      <c r="J61" s="577"/>
    </row>
    <row r="62" spans="2:12">
      <c r="B62" s="266" t="s">
        <v>644</v>
      </c>
      <c r="E62" s="577"/>
    </row>
    <row r="63" spans="2:12">
      <c r="B63"/>
      <c r="C63"/>
      <c r="D63"/>
      <c r="E63"/>
      <c r="F63" s="320"/>
      <c r="G63" s="320"/>
      <c r="H63"/>
    </row>
    <row r="64" spans="2:12">
      <c r="B64" s="65"/>
      <c r="C64"/>
      <c r="D64"/>
      <c r="E64"/>
      <c r="F64"/>
      <c r="G64"/>
      <c r="H64"/>
    </row>
  </sheetData>
  <mergeCells count="13">
    <mergeCell ref="B58:B60"/>
    <mergeCell ref="C58:C60"/>
    <mergeCell ref="D58:D60"/>
    <mergeCell ref="E58:E60"/>
    <mergeCell ref="B50:B52"/>
    <mergeCell ref="C50:C52"/>
    <mergeCell ref="D50:D52"/>
    <mergeCell ref="E50:E52"/>
    <mergeCell ref="A1:B1"/>
    <mergeCell ref="B30:B32"/>
    <mergeCell ref="C30:C32"/>
    <mergeCell ref="D30:D32"/>
    <mergeCell ref="E30:E32"/>
  </mergeCells>
  <hyperlinks>
    <hyperlink ref="A2" location="Cover!A1" display="Return to Cover tab" xr:uid="{861F3F3D-947D-48F6-ACD8-2B9C48C5D1F4}"/>
  </hyperlinks>
  <pageMargins left="0.7" right="0.7" top="0.75" bottom="0.75" header="0.3" footer="0.3"/>
  <headerFooter>
    <oddHeader>&amp;C&amp;"Calibri"&amp;10&amp;K000000 OFFICIAL&amp;1#_x000D_</oddHeader>
    <oddFooter>&amp;C_x000D_&amp;1#&amp;"Calibri"&amp;10&amp;K000000 OFFICIAL</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F3546-A2A2-442D-A8FF-92920C72F229}">
  <dimension ref="A1:XFD419"/>
  <sheetViews>
    <sheetView zoomScale="50" zoomScaleNormal="50" workbookViewId="0">
      <selection activeCell="A3" sqref="A3"/>
    </sheetView>
  </sheetViews>
  <sheetFormatPr defaultColWidth="0" defaultRowHeight="15.4"/>
  <cols>
    <col min="1" max="1" width="16.125" style="2" customWidth="1"/>
    <col min="2" max="2" width="72.5" style="2" bestFit="1" customWidth="1"/>
    <col min="3" max="3" width="15" style="2" customWidth="1"/>
    <col min="4" max="4" width="13.125" style="2" customWidth="1"/>
    <col min="5" max="5" width="13.75" style="2" customWidth="1"/>
    <col min="6" max="6" width="14.125" style="2" customWidth="1"/>
    <col min="7" max="7" width="15.875" style="2" customWidth="1"/>
    <col min="8" max="8" width="14.75" style="2" customWidth="1"/>
    <col min="9" max="9" width="20.875" style="2" customWidth="1"/>
    <col min="10" max="10" width="22.5" style="2" customWidth="1"/>
    <col min="11" max="11" width="21.25" style="2" customWidth="1"/>
    <col min="12" max="12" width="11.625" style="2" customWidth="1"/>
    <col min="13" max="13" width="12.25" style="2" customWidth="1"/>
    <col min="14" max="14" width="13" style="2" customWidth="1"/>
    <col min="15" max="15" width="12.875" style="2" customWidth="1"/>
    <col min="16" max="16" width="12.5" style="2" customWidth="1"/>
    <col min="17" max="17" width="29.125" style="1" customWidth="1"/>
    <col min="18" max="18" width="0" style="2" hidden="1" customWidth="1"/>
    <col min="19" max="16384" width="8.75" style="2" hidden="1"/>
  </cols>
  <sheetData>
    <row r="1" spans="1:17" s="10" customFormat="1" ht="26.65">
      <c r="A1" s="1325" t="e" cm="1">
        <f t="array" aca="1" ref="A1" ca="1">RIGHT(CELL("filename",A1),LEN(CELL("filename",A1))-FIND("]",CELL("filename",A1)))</f>
        <v>#VALUE!</v>
      </c>
      <c r="B1" s="1325"/>
      <c r="Q1" s="902"/>
    </row>
    <row r="2" spans="1:17">
      <c r="A2" s="11" t="s">
        <v>13</v>
      </c>
      <c r="C2" s="2" t="s">
        <v>152</v>
      </c>
      <c r="Q2" s="2"/>
    </row>
    <row r="3" spans="1:17">
      <c r="A3" s="11"/>
      <c r="C3" s="382" t="s">
        <v>645</v>
      </c>
      <c r="Q3" s="2"/>
    </row>
    <row r="4" spans="1:17">
      <c r="B4" s="19" t="s">
        <v>646</v>
      </c>
      <c r="C4"/>
      <c r="Q4" s="2"/>
    </row>
    <row r="5" spans="1:17" ht="15.75" thickBot="1">
      <c r="B5" s="19"/>
      <c r="C5" s="736" t="s">
        <v>214</v>
      </c>
      <c r="D5" s="736"/>
      <c r="E5" s="736" t="s">
        <v>215</v>
      </c>
      <c r="G5" s="736" t="s">
        <v>216</v>
      </c>
      <c r="Q5" s="2"/>
    </row>
    <row r="6" spans="1:17" ht="24.4" thickBot="1">
      <c r="B6" s="40" t="s">
        <v>155</v>
      </c>
      <c r="C6" s="216" t="s">
        <v>218</v>
      </c>
      <c r="E6" s="216" t="s">
        <v>218</v>
      </c>
      <c r="G6" s="216" t="s">
        <v>218</v>
      </c>
      <c r="Q6" s="2"/>
    </row>
    <row r="7" spans="1:17" ht="56.25" thickBot="1">
      <c r="B7" s="42" t="s">
        <v>647</v>
      </c>
      <c r="C7" s="817">
        <f>J56/1000</f>
        <v>3.5123625128447342</v>
      </c>
      <c r="E7" s="752">
        <f>C7+(J37/1000)</f>
        <v>3.4992953179302453</v>
      </c>
      <c r="F7" s="263" t="s">
        <v>648</v>
      </c>
      <c r="G7" s="752">
        <f>E7+(J49/1000)</f>
        <v>3.2782953179302452</v>
      </c>
      <c r="H7" s="263" t="s">
        <v>649</v>
      </c>
      <c r="Q7" s="2"/>
    </row>
    <row r="8" spans="1:17" ht="42.4" thickBot="1">
      <c r="B8" s="42" t="s">
        <v>650</v>
      </c>
      <c r="C8" s="820">
        <f>C56/1000</f>
        <v>3.7970770666621694</v>
      </c>
      <c r="D8" s="263" t="s">
        <v>651</v>
      </c>
      <c r="E8" s="753">
        <f>C8</f>
        <v>3.7970770666621694</v>
      </c>
      <c r="F8" s="263" t="s">
        <v>651</v>
      </c>
      <c r="G8" s="753">
        <f>E8+(C49/1000)</f>
        <v>3.6420770666621696</v>
      </c>
      <c r="H8" s="263" t="s">
        <v>652</v>
      </c>
      <c r="Q8" s="2"/>
    </row>
    <row r="9" spans="1:17" ht="15.75" thickBot="1">
      <c r="B9" s="42" t="s">
        <v>329</v>
      </c>
      <c r="C9" s="1176">
        <f>C7-C8</f>
        <v>-0.28471455381743516</v>
      </c>
      <c r="D9" s="1097" t="s">
        <v>194</v>
      </c>
      <c r="E9" s="1175">
        <f>E7-E8</f>
        <v>-0.29778174873192409</v>
      </c>
      <c r="F9" s="1097" t="s">
        <v>194</v>
      </c>
      <c r="G9" s="1175">
        <f>G7-G8</f>
        <v>-0.36378174873192437</v>
      </c>
      <c r="H9" s="1026" t="s">
        <v>194</v>
      </c>
      <c r="Q9" s="2"/>
    </row>
    <row r="10" spans="1:17">
      <c r="B10"/>
      <c r="C10" s="1028">
        <f>C9/C8</f>
        <v>-7.498255864153798E-2</v>
      </c>
      <c r="D10" s="1026"/>
      <c r="E10" s="1028">
        <f>E9/E8</f>
        <v>-7.8423941232694E-2</v>
      </c>
      <c r="F10" s="1026"/>
      <c r="G10" s="1028">
        <f>G9/G8</f>
        <v>-9.9883045326472741E-2</v>
      </c>
      <c r="H10" s="1026"/>
      <c r="Q10" s="2"/>
    </row>
    <row r="11" spans="1:17">
      <c r="B11" s="772" t="s">
        <v>653</v>
      </c>
      <c r="D11" s="253"/>
    </row>
    <row r="12" spans="1:17">
      <c r="B12" s="769" t="s">
        <v>654</v>
      </c>
      <c r="C12" s="253">
        <v>0.97699999999999998</v>
      </c>
      <c r="D12" s="253"/>
      <c r="E12" s="253">
        <v>0.97699999999999998</v>
      </c>
      <c r="G12" s="253">
        <v>0.97699999999999998</v>
      </c>
    </row>
    <row r="13" spans="1:17" ht="15.75" thickBot="1">
      <c r="B13" s="769" t="s">
        <v>655</v>
      </c>
      <c r="C13" s="253">
        <v>1.22</v>
      </c>
      <c r="D13" s="253"/>
      <c r="E13" s="253">
        <v>1.22</v>
      </c>
      <c r="G13" s="253">
        <v>1.22</v>
      </c>
    </row>
    <row r="14" spans="1:17">
      <c r="B14" s="1177" t="s">
        <v>656</v>
      </c>
      <c r="C14" s="770">
        <f>C7+C12+C13</f>
        <v>5.7093625128447343</v>
      </c>
      <c r="D14" s="253"/>
      <c r="E14" s="752">
        <f>E7+E12+E13</f>
        <v>5.6962953179302449</v>
      </c>
      <c r="G14" s="752">
        <f>G7+G12+G13</f>
        <v>5.4752953179302448</v>
      </c>
      <c r="K14"/>
      <c r="L14"/>
      <c r="N14"/>
    </row>
    <row r="15" spans="1:17" ht="15.75" thickBot="1">
      <c r="B15" s="1178" t="s">
        <v>657</v>
      </c>
      <c r="C15" s="771">
        <f>C8+C12+C13</f>
        <v>5.994077066662169</v>
      </c>
      <c r="D15" s="253"/>
      <c r="E15" s="753">
        <f>E8+E12+E13</f>
        <v>5.994077066662169</v>
      </c>
      <c r="G15" s="753">
        <f>G8+G12+G13</f>
        <v>5.8390770666621696</v>
      </c>
    </row>
    <row r="16" spans="1:17">
      <c r="B16" s="769"/>
      <c r="C16" s="1097">
        <f>C14-C15</f>
        <v>-0.28471455381743471</v>
      </c>
      <c r="D16" s="1097" t="s">
        <v>194</v>
      </c>
      <c r="E16" s="1097">
        <f>E14-E15</f>
        <v>-0.29778174873192409</v>
      </c>
      <c r="F16" s="1097" t="s">
        <v>194</v>
      </c>
      <c r="G16" s="1097">
        <f>G14-G15</f>
        <v>-0.36378174873192481</v>
      </c>
      <c r="H16" s="1026" t="s">
        <v>194</v>
      </c>
    </row>
    <row r="17" spans="1:13">
      <c r="B17" s="769"/>
      <c r="C17" s="1028">
        <f>C16/C15</f>
        <v>-4.7499314848812813E-2</v>
      </c>
      <c r="D17" s="1038"/>
      <c r="E17" s="1028">
        <f>E16/E15</f>
        <v>-4.9679332684613831E-2</v>
      </c>
      <c r="F17" s="1026"/>
      <c r="G17" s="1028">
        <f>G16/G15</f>
        <v>-6.230124120281149E-2</v>
      </c>
      <c r="H17" s="1026"/>
    </row>
    <row r="18" spans="1:13">
      <c r="B18" s="769"/>
      <c r="D18" s="253"/>
    </row>
    <row r="19" spans="1:13" ht="21">
      <c r="A19" s="807"/>
      <c r="B19" s="277" t="s">
        <v>246</v>
      </c>
      <c r="D19" s="253"/>
      <c r="E19" s="50"/>
      <c r="F19"/>
      <c r="G19" s="277" t="s">
        <v>247</v>
      </c>
      <c r="K19"/>
      <c r="L19"/>
      <c r="M19"/>
    </row>
    <row r="20" spans="1:13">
      <c r="A20" s="803"/>
      <c r="B20" s="1"/>
      <c r="C20" s="1" t="s">
        <v>248</v>
      </c>
      <c r="D20" s="1"/>
      <c r="E20" s="50"/>
      <c r="F20"/>
      <c r="G20" s="1"/>
      <c r="J20" s="1" t="s">
        <v>249</v>
      </c>
      <c r="K20"/>
      <c r="L20"/>
      <c r="M20"/>
    </row>
    <row r="21" spans="1:13">
      <c r="A21" s="805"/>
      <c r="C21" s="1" t="s">
        <v>250</v>
      </c>
      <c r="D21" s="1"/>
      <c r="E21" s="50"/>
      <c r="F21"/>
      <c r="H21"/>
      <c r="I21"/>
      <c r="J21" s="1" t="s">
        <v>250</v>
      </c>
      <c r="K21" s="1"/>
      <c r="L21"/>
      <c r="M21"/>
    </row>
    <row r="22" spans="1:13">
      <c r="A22" s="803"/>
      <c r="B22" s="2" t="s">
        <v>251</v>
      </c>
      <c r="C22" s="390">
        <v>760.96555562718731</v>
      </c>
      <c r="D22" s="82"/>
      <c r="E22" s="50"/>
      <c r="F22"/>
      <c r="G22" s="2" t="s">
        <v>251</v>
      </c>
      <c r="H22"/>
      <c r="I22"/>
      <c r="J22" s="82">
        <f>SUM(C120:C124)</f>
        <v>536.76684047001936</v>
      </c>
      <c r="K22"/>
      <c r="L22"/>
      <c r="M22"/>
    </row>
    <row r="23" spans="1:13">
      <c r="A23" s="806"/>
      <c r="B23" s="2" t="s">
        <v>252</v>
      </c>
      <c r="C23" s="390">
        <v>1430.1536588475324</v>
      </c>
      <c r="D23" s="82"/>
      <c r="E23" s="50"/>
      <c r="F23"/>
      <c r="G23" s="2" t="s">
        <v>253</v>
      </c>
      <c r="H23"/>
      <c r="I23"/>
      <c r="J23" s="82">
        <f>SUM(D120:D124)</f>
        <v>41.146982676381342</v>
      </c>
      <c r="K23"/>
      <c r="L23"/>
      <c r="M23"/>
    </row>
    <row r="24" spans="1:13">
      <c r="A24" s="804"/>
      <c r="B24" s="2" t="s">
        <v>658</v>
      </c>
      <c r="C24" s="82">
        <v>0.58583175097313855</v>
      </c>
      <c r="D24" s="82"/>
      <c r="E24" s="50"/>
      <c r="F24"/>
      <c r="G24" s="2" t="s">
        <v>255</v>
      </c>
      <c r="J24" s="82">
        <f>SUM(E120:E124)</f>
        <v>1193.4560730914579</v>
      </c>
      <c r="L24"/>
      <c r="M24"/>
    </row>
    <row r="25" spans="1:13">
      <c r="B25" s="1" t="s">
        <v>254</v>
      </c>
      <c r="C25" s="281">
        <f>C22+C23+C24</f>
        <v>2191.705046225693</v>
      </c>
      <c r="E25" s="50"/>
      <c r="F25"/>
      <c r="G25" s="2" t="s">
        <v>659</v>
      </c>
      <c r="J25" s="283">
        <f>116.613500985823+8.310648</f>
        <v>124.924148985823</v>
      </c>
      <c r="K25" s="243"/>
      <c r="L25"/>
      <c r="M25"/>
    </row>
    <row r="26" spans="1:13">
      <c r="B26" s="391"/>
      <c r="C26" s="1014" t="s">
        <v>62</v>
      </c>
      <c r="D26" s="392"/>
      <c r="E26" s="50"/>
      <c r="F26"/>
      <c r="G26" s="1"/>
      <c r="J26" s="1"/>
      <c r="K26" s="1"/>
      <c r="L26"/>
      <c r="M26"/>
    </row>
    <row r="27" spans="1:13">
      <c r="B27" s="391"/>
      <c r="C27" s="1014" t="s">
        <v>62</v>
      </c>
      <c r="D27" s="392"/>
      <c r="E27" s="50"/>
      <c r="F27"/>
      <c r="K27" s="1"/>
      <c r="L27"/>
      <c r="M27"/>
    </row>
    <row r="28" spans="1:13">
      <c r="B28" s="1" t="s">
        <v>254</v>
      </c>
      <c r="C28" s="281">
        <f>C25</f>
        <v>2191.705046225693</v>
      </c>
      <c r="E28" s="50"/>
      <c r="F28"/>
      <c r="H28"/>
      <c r="I28"/>
      <c r="J28"/>
      <c r="K28"/>
      <c r="L28"/>
      <c r="M28"/>
    </row>
    <row r="29" spans="1:13">
      <c r="B29" s="393"/>
      <c r="C29" s="1014" t="s">
        <v>62</v>
      </c>
      <c r="D29" s="392"/>
      <c r="E29" s="50"/>
      <c r="F29"/>
      <c r="H29"/>
      <c r="I29"/>
      <c r="J29"/>
      <c r="K29"/>
      <c r="L29"/>
      <c r="M29"/>
    </row>
    <row r="30" spans="1:13">
      <c r="B30" s="391"/>
      <c r="C30" s="1014" t="s">
        <v>62</v>
      </c>
      <c r="D30" s="392"/>
      <c r="E30" s="50"/>
      <c r="F30"/>
      <c r="L30"/>
      <c r="M30"/>
    </row>
    <row r="31" spans="1:13" ht="15.75" thickBot="1">
      <c r="B31" s="391"/>
      <c r="C31" s="1015" t="s">
        <v>62</v>
      </c>
      <c r="D31" s="394"/>
      <c r="E31" s="50"/>
      <c r="F31"/>
      <c r="L31"/>
      <c r="M31"/>
    </row>
    <row r="32" spans="1:13" ht="15.75" thickBot="1">
      <c r="A32" s="2">
        <v>1</v>
      </c>
      <c r="B32" s="1" t="s">
        <v>262</v>
      </c>
      <c r="C32" s="286">
        <f>C28</f>
        <v>2191.705046225693</v>
      </c>
      <c r="D32" s="287"/>
      <c r="E32" s="50"/>
      <c r="F32"/>
      <c r="G32" s="1" t="s">
        <v>262</v>
      </c>
      <c r="H32" s="288"/>
      <c r="I32" s="717"/>
      <c r="J32" s="289">
        <f>SUM(J22:J25)</f>
        <v>1896.2940452236815</v>
      </c>
      <c r="K32" s="290"/>
      <c r="L32"/>
      <c r="M32"/>
    </row>
    <row r="33" spans="1:13">
      <c r="C33" s="292"/>
      <c r="E33" s="50"/>
      <c r="F33"/>
      <c r="H33" s="281"/>
      <c r="I33" s="281"/>
      <c r="J33" s="82"/>
      <c r="K33"/>
      <c r="L33"/>
      <c r="M33"/>
    </row>
    <row r="34" spans="1:13" ht="21">
      <c r="B34" s="277"/>
      <c r="C34" s="1" t="s">
        <v>263</v>
      </c>
      <c r="D34" s="1"/>
      <c r="E34" s="50"/>
      <c r="F34"/>
      <c r="G34" s="280"/>
      <c r="H34" s="281"/>
      <c r="I34" s="281"/>
      <c r="J34" s="1" t="s">
        <v>263</v>
      </c>
      <c r="L34"/>
      <c r="M34"/>
    </row>
    <row r="35" spans="1:13">
      <c r="C35" s="1" t="s">
        <v>250</v>
      </c>
      <c r="E35" s="50"/>
      <c r="F35"/>
      <c r="H35" s="281"/>
      <c r="I35" s="281"/>
      <c r="J35" s="1" t="s">
        <v>250</v>
      </c>
      <c r="L35"/>
      <c r="M35"/>
    </row>
    <row r="36" spans="1:13">
      <c r="A36" s="219" t="s">
        <v>264</v>
      </c>
      <c r="B36" s="266" t="s">
        <v>265</v>
      </c>
      <c r="C36" s="293">
        <f>[2]A8_Allowances_2022!$H$17+[2]A8_Allowances_2023!$H$17+[2]A8_Allowances_2024!$H$17+[2]A8_Allowances_2025!$H$17+[2]A8_Allowances_2026!$H$17</f>
        <v>0</v>
      </c>
      <c r="D36" s="1"/>
      <c r="E36" s="50"/>
      <c r="F36"/>
      <c r="H36" s="281"/>
      <c r="I36" s="281"/>
      <c r="J36" s="293">
        <f>'[2]A2.1_Cost_Matrix_2022'!$H$17+'[2]A2.1_Cost_Matrix_2023'!$H$17+'[2]A2.1_Cost_Matrix_2024'!$H$17+'[2]A2.1_Cost_Matrix_2025'!$H$17+'[2]A2.1_Cost_Matrix_2026'!$H$17</f>
        <v>0</v>
      </c>
      <c r="K36" s="1"/>
      <c r="L36"/>
      <c r="M36"/>
    </row>
    <row r="37" spans="1:13">
      <c r="A37" s="220" t="s">
        <v>266</v>
      </c>
      <c r="B37" s="266" t="s">
        <v>267</v>
      </c>
      <c r="C37" s="293">
        <v>0</v>
      </c>
      <c r="D37" s="1"/>
      <c r="E37" s="50"/>
      <c r="F37"/>
      <c r="H37" s="281"/>
      <c r="I37" s="281"/>
      <c r="J37" s="1179">
        <v>-13.067194914489001</v>
      </c>
      <c r="K37" s="1"/>
      <c r="L37"/>
      <c r="M37"/>
    </row>
    <row r="38" spans="1:13">
      <c r="A38" s="220" t="s">
        <v>268</v>
      </c>
      <c r="B38" s="266" t="s">
        <v>269</v>
      </c>
      <c r="C38" s="293">
        <v>0</v>
      </c>
      <c r="D38" s="1"/>
      <c r="E38" s="50"/>
      <c r="F38"/>
      <c r="H38" s="281"/>
      <c r="I38" s="281"/>
      <c r="J38" s="293">
        <v>0</v>
      </c>
      <c r="K38" s="1"/>
      <c r="L38"/>
      <c r="M38"/>
    </row>
    <row r="39" spans="1:13">
      <c r="E39" s="50"/>
      <c r="F39"/>
      <c r="H39" s="280"/>
      <c r="I39" s="280"/>
      <c r="J39" s="280"/>
      <c r="L39"/>
      <c r="M39"/>
    </row>
    <row r="40" spans="1:13" ht="21">
      <c r="B40" s="277" t="s">
        <v>270</v>
      </c>
      <c r="D40"/>
      <c r="E40" s="50"/>
      <c r="F40"/>
      <c r="G40" s="277" t="s">
        <v>271</v>
      </c>
      <c r="J40" s="292"/>
      <c r="K40"/>
      <c r="L40"/>
      <c r="M40"/>
    </row>
    <row r="41" spans="1:13">
      <c r="C41" s="292"/>
      <c r="E41" s="50"/>
      <c r="F41"/>
      <c r="J41" s="292"/>
      <c r="K41"/>
      <c r="L41"/>
      <c r="M41"/>
    </row>
    <row r="42" spans="1:13">
      <c r="C42" s="1" t="s">
        <v>248</v>
      </c>
      <c r="E42" s="50"/>
      <c r="F42"/>
      <c r="J42" s="1" t="s">
        <v>249</v>
      </c>
      <c r="K42" s="292"/>
      <c r="L42"/>
      <c r="M42"/>
    </row>
    <row r="43" spans="1:13">
      <c r="C43" s="1" t="s">
        <v>250</v>
      </c>
      <c r="D43" s="1"/>
      <c r="E43" s="50"/>
      <c r="F43"/>
      <c r="J43" s="1" t="s">
        <v>250</v>
      </c>
      <c r="K43" s="1"/>
      <c r="L43"/>
      <c r="M43"/>
    </row>
    <row r="44" spans="1:13">
      <c r="B44" s="2" t="s">
        <v>660</v>
      </c>
      <c r="C44" s="279">
        <v>760.58180550052555</v>
      </c>
      <c r="D44" s="272"/>
      <c r="E44" s="50"/>
      <c r="F44"/>
      <c r="G44" s="2" t="s">
        <v>273</v>
      </c>
      <c r="J44" s="82">
        <v>415.49813913973134</v>
      </c>
      <c r="K44" s="272"/>
      <c r="L44"/>
      <c r="M44"/>
    </row>
    <row r="45" spans="1:13">
      <c r="B45" s="2" t="s">
        <v>252</v>
      </c>
      <c r="C45" s="390">
        <v>0</v>
      </c>
      <c r="D45"/>
      <c r="E45" s="50"/>
      <c r="F45"/>
      <c r="G45" s="2" t="s">
        <v>661</v>
      </c>
      <c r="J45" s="82">
        <v>0</v>
      </c>
      <c r="K45"/>
      <c r="L45"/>
      <c r="M45"/>
    </row>
    <row r="46" spans="1:13">
      <c r="B46" s="2" t="s">
        <v>662</v>
      </c>
      <c r="C46" s="294">
        <v>85.219419468189116</v>
      </c>
      <c r="D46"/>
      <c r="E46" s="50"/>
      <c r="F46"/>
      <c r="G46" s="2" t="s">
        <v>663</v>
      </c>
      <c r="J46" s="82">
        <v>44.41718107646966</v>
      </c>
      <c r="K46"/>
      <c r="L46"/>
      <c r="M46"/>
    </row>
    <row r="47" spans="1:13">
      <c r="B47" s="2" t="s">
        <v>664</v>
      </c>
      <c r="C47" s="294">
        <v>0</v>
      </c>
      <c r="D47"/>
      <c r="E47" s="50"/>
      <c r="F47"/>
      <c r="G47" s="2" t="s">
        <v>665</v>
      </c>
      <c r="J47" s="82">
        <v>4.8727426300122509</v>
      </c>
      <c r="K47" s="295"/>
      <c r="L47"/>
      <c r="M47"/>
    </row>
    <row r="48" spans="1:13">
      <c r="B48" s="1" t="s">
        <v>254</v>
      </c>
      <c r="C48" s="296">
        <f>C44+C45+C46+C47</f>
        <v>845.80122496871468</v>
      </c>
      <c r="D48" s="295"/>
      <c r="E48" s="50"/>
      <c r="F48"/>
      <c r="J48" s="82"/>
      <c r="K48" s="295"/>
      <c r="L48"/>
      <c r="M48"/>
    </row>
    <row r="49" spans="1:13" ht="31.15" thickBot="1">
      <c r="B49" s="722" t="s">
        <v>666</v>
      </c>
      <c r="C49" s="1104">
        <v>-155</v>
      </c>
      <c r="D49" s="247"/>
      <c r="E49" s="1180"/>
      <c r="F49" s="92"/>
      <c r="G49" s="891" t="s">
        <v>667</v>
      </c>
      <c r="H49" s="92"/>
      <c r="I49" s="92"/>
      <c r="J49" s="1104">
        <v>-221</v>
      </c>
      <c r="K49" s="295"/>
      <c r="L49"/>
      <c r="M49"/>
    </row>
    <row r="50" spans="1:13" ht="15.75" thickBot="1">
      <c r="A50" s="217">
        <v>2</v>
      </c>
      <c r="B50" s="1" t="s">
        <v>281</v>
      </c>
      <c r="C50" s="286">
        <f>C48</f>
        <v>845.80122496871468</v>
      </c>
      <c r="D50" s="295"/>
      <c r="E50" s="50"/>
      <c r="F50"/>
      <c r="G50" s="1" t="s">
        <v>281</v>
      </c>
      <c r="J50" s="289">
        <f>SUM(J44:J47)</f>
        <v>464.78806284621322</v>
      </c>
      <c r="K50" s="295"/>
      <c r="L50"/>
      <c r="M50"/>
    </row>
    <row r="51" spans="1:13" ht="15.75" thickBot="1">
      <c r="A51" s="388"/>
      <c r="B51" s="1"/>
      <c r="D51" s="298"/>
      <c r="E51" s="50"/>
      <c r="F51"/>
      <c r="K51" s="298"/>
      <c r="L51"/>
      <c r="M51"/>
    </row>
    <row r="52" spans="1:13" ht="18.399999999999999" thickBot="1">
      <c r="A52" s="217">
        <v>3</v>
      </c>
      <c r="B52" s="12" t="s">
        <v>282</v>
      </c>
      <c r="C52" s="286">
        <v>110.26</v>
      </c>
      <c r="D52" s="247"/>
      <c r="E52" s="50"/>
      <c r="F52"/>
      <c r="G52" s="12" t="s">
        <v>282</v>
      </c>
      <c r="J52" s="299">
        <v>88.7</v>
      </c>
      <c r="K52" s="247"/>
      <c r="L52"/>
      <c r="M52"/>
    </row>
    <row r="53" spans="1:13" ht="18.399999999999999" thickBot="1">
      <c r="A53" s="217">
        <v>4</v>
      </c>
      <c r="B53" s="12" t="s">
        <v>283</v>
      </c>
      <c r="C53" s="286">
        <v>132.71089546776159</v>
      </c>
      <c r="D53" s="247"/>
      <c r="E53" s="50"/>
      <c r="F53"/>
      <c r="G53" s="12" t="s">
        <v>283</v>
      </c>
      <c r="J53" s="299">
        <v>124.5</v>
      </c>
      <c r="K53" s="247"/>
      <c r="L53"/>
      <c r="M53"/>
    </row>
    <row r="54" spans="1:13" ht="18.399999999999999" thickBot="1">
      <c r="A54" s="217">
        <v>5</v>
      </c>
      <c r="B54" s="12" t="s">
        <v>285</v>
      </c>
      <c r="C54" s="286">
        <f>238.025+97.901+104.336+7.5899</f>
        <v>447.8519</v>
      </c>
      <c r="D54" s="247"/>
      <c r="E54" s="50"/>
      <c r="F54"/>
      <c r="G54" s="12" t="s">
        <v>287</v>
      </c>
      <c r="J54" s="299">
        <f>657.00456+240.6872037-11.543</f>
        <v>886.1487636999999</v>
      </c>
      <c r="K54" s="247"/>
      <c r="L54"/>
      <c r="M54"/>
    </row>
    <row r="55" spans="1:13" ht="18.399999999999999" thickBot="1">
      <c r="A55" s="217">
        <v>6</v>
      </c>
      <c r="B55" s="12" t="s">
        <v>288</v>
      </c>
      <c r="C55" s="286">
        <f>22.835+45.913</f>
        <v>68.74799999999999</v>
      </c>
      <c r="D55" s="247"/>
      <c r="E55" s="50"/>
      <c r="F55"/>
      <c r="G55" s="12" t="s">
        <v>289</v>
      </c>
      <c r="J55" s="299">
        <v>51.931641074839639</v>
      </c>
      <c r="K55" s="247"/>
      <c r="L55"/>
      <c r="M55"/>
    </row>
    <row r="56" spans="1:13">
      <c r="A56" s="389" t="s">
        <v>290</v>
      </c>
      <c r="B56" s="1" t="s">
        <v>668</v>
      </c>
      <c r="C56" s="281">
        <f>C50+C52+C53+C54+C55+C32</f>
        <v>3797.0770666621693</v>
      </c>
      <c r="D56" s="1016"/>
      <c r="E56" s="50"/>
      <c r="F56"/>
      <c r="G56" s="1" t="str">
        <f>B56</f>
        <v>Sub total (1:6) pre impact of customer contributions and one-offs</v>
      </c>
      <c r="H56" s="1"/>
      <c r="I56" s="1"/>
      <c r="J56" s="281">
        <f>J32+J50+J52+J53+J54+J55</f>
        <v>3512.3625128447343</v>
      </c>
      <c r="K56" s="247"/>
      <c r="L56"/>
      <c r="M56"/>
    </row>
    <row r="57" spans="1:13">
      <c r="A57" s="388"/>
      <c r="B57" s="1"/>
      <c r="C57" s="1"/>
      <c r="D57" s="751"/>
      <c r="E57" s="50"/>
      <c r="F57"/>
      <c r="G57" s="1"/>
      <c r="H57" s="1"/>
      <c r="I57" s="1"/>
      <c r="J57" s="1"/>
      <c r="K57" s="247"/>
      <c r="L57"/>
      <c r="M57"/>
    </row>
    <row r="58" spans="1:13" ht="21">
      <c r="B58" s="277"/>
      <c r="C58" s="1" t="s">
        <v>263</v>
      </c>
      <c r="D58" s="1"/>
      <c r="E58" s="50"/>
      <c r="F58"/>
      <c r="H58" s="281"/>
      <c r="I58" s="281"/>
      <c r="J58" s="1" t="s">
        <v>263</v>
      </c>
      <c r="L58"/>
      <c r="M58"/>
    </row>
    <row r="59" spans="1:13">
      <c r="C59" s="1" t="s">
        <v>250</v>
      </c>
      <c r="E59" s="50"/>
      <c r="F59"/>
      <c r="G59" s="280"/>
      <c r="H59" s="281"/>
      <c r="I59" s="281"/>
      <c r="J59" s="1" t="s">
        <v>250</v>
      </c>
      <c r="L59"/>
      <c r="M59"/>
    </row>
    <row r="60" spans="1:13">
      <c r="A60" s="219" t="s">
        <v>294</v>
      </c>
      <c r="B60" s="266" t="s">
        <v>265</v>
      </c>
      <c r="C60" s="1">
        <v>0</v>
      </c>
      <c r="D60" s="1"/>
      <c r="E60" s="50"/>
      <c r="F60"/>
      <c r="G60" s="1"/>
      <c r="H60" s="281"/>
      <c r="I60" s="281"/>
      <c r="J60" s="1">
        <v>0</v>
      </c>
      <c r="K60" s="1"/>
      <c r="L60"/>
      <c r="M60"/>
    </row>
    <row r="61" spans="1:13">
      <c r="A61" s="220" t="s">
        <v>295</v>
      </c>
      <c r="B61" s="266" t="s">
        <v>267</v>
      </c>
      <c r="C61" s="1">
        <v>0</v>
      </c>
      <c r="D61" s="1"/>
      <c r="E61" s="50"/>
      <c r="F61"/>
      <c r="G61" s="1"/>
      <c r="H61" s="281"/>
      <c r="I61" s="281"/>
      <c r="J61" s="1">
        <v>0</v>
      </c>
      <c r="K61" s="1"/>
      <c r="L61"/>
      <c r="M61"/>
    </row>
    <row r="62" spans="1:13">
      <c r="A62" s="220" t="s">
        <v>296</v>
      </c>
      <c r="B62" s="266" t="s">
        <v>269</v>
      </c>
      <c r="C62" s="1">
        <v>0</v>
      </c>
      <c r="D62" s="1"/>
      <c r="E62" s="50"/>
      <c r="F62"/>
      <c r="G62" s="1"/>
      <c r="H62" s="1"/>
      <c r="I62" s="1"/>
      <c r="J62" s="1">
        <v>0</v>
      </c>
      <c r="K62" s="1"/>
      <c r="L62"/>
      <c r="M62"/>
    </row>
    <row r="63" spans="1:13">
      <c r="A63" s="217"/>
      <c r="B63"/>
      <c r="E63" s="50"/>
      <c r="F63"/>
      <c r="L63"/>
      <c r="M63"/>
    </row>
    <row r="64" spans="1:13">
      <c r="B64" s="1117" t="s">
        <v>297</v>
      </c>
      <c r="C64"/>
      <c r="D64"/>
      <c r="E64"/>
      <c r="F64"/>
      <c r="G64"/>
      <c r="H64"/>
      <c r="I64"/>
      <c r="L64"/>
      <c r="M64"/>
    </row>
    <row r="65" spans="1:18" ht="39.4">
      <c r="C65" s="415" t="s">
        <v>298</v>
      </c>
      <c r="D65" s="1122" t="s">
        <v>299</v>
      </c>
      <c r="E65" s="1122" t="s">
        <v>300</v>
      </c>
      <c r="F65" s="507" t="s">
        <v>301</v>
      </c>
      <c r="G65" s="1122" t="s">
        <v>302</v>
      </c>
      <c r="H65" s="1122" t="s">
        <v>190</v>
      </c>
      <c r="I65" s="1122" t="s">
        <v>303</v>
      </c>
      <c r="J65" s="1112" t="s">
        <v>25</v>
      </c>
      <c r="L65"/>
      <c r="M65"/>
    </row>
    <row r="66" spans="1:18">
      <c r="B66" s="1108" t="s">
        <v>178</v>
      </c>
      <c r="C66" s="1186">
        <f>H103</f>
        <v>1294.3988459108414</v>
      </c>
      <c r="D66" s="1186">
        <f>G187</f>
        <v>346.99963762844635</v>
      </c>
      <c r="E66" s="1186">
        <f>C246</f>
        <v>66.988000000000014</v>
      </c>
      <c r="F66" s="1118">
        <f>SUM(C306:F306)</f>
        <v>61.368588050373553</v>
      </c>
      <c r="G66" s="1186">
        <f>93.307-F66</f>
        <v>31.938411949626449</v>
      </c>
      <c r="H66" s="1186">
        <f>SUM(C361:F361)</f>
        <v>614.07019928025522</v>
      </c>
      <c r="I66" s="1186">
        <v>29.538</v>
      </c>
      <c r="J66" s="1183">
        <f t="shared" ref="J66:J67" si="0">SUM(C66:I66)</f>
        <v>2445.3016828195432</v>
      </c>
      <c r="L66"/>
      <c r="M66"/>
    </row>
    <row r="67" spans="1:18">
      <c r="B67" s="1108" t="s">
        <v>179</v>
      </c>
      <c r="C67" s="1186">
        <f>H110</f>
        <v>1539.0708608654227</v>
      </c>
      <c r="D67" s="1186">
        <f>G193</f>
        <v>724.3993022906194</v>
      </c>
      <c r="E67" s="1186">
        <f>C249</f>
        <v>101.00891167069233</v>
      </c>
      <c r="F67" s="1118">
        <f>SUM(C307:F307)</f>
        <v>79.650185499999992</v>
      </c>
      <c r="G67" s="1186">
        <f>108.21-F67</f>
        <v>28.559814500000002</v>
      </c>
      <c r="H67" s="1186">
        <f>SUM(C373:F373)</f>
        <v>352.41234062642985</v>
      </c>
      <c r="I67" s="1186">
        <f>55.119</f>
        <v>55.119</v>
      </c>
      <c r="J67" s="1183">
        <f t="shared" si="0"/>
        <v>2880.2204154531642</v>
      </c>
      <c r="L67"/>
      <c r="M67"/>
    </row>
    <row r="68" spans="1:18">
      <c r="C68" s="1186"/>
      <c r="D68" s="1186"/>
      <c r="E68" s="1186"/>
      <c r="F68" s="1118"/>
      <c r="G68" s="1186"/>
      <c r="H68" s="1186"/>
      <c r="I68" s="1186"/>
      <c r="J68" s="1181">
        <f>J66-J67</f>
        <v>-434.91873263362095</v>
      </c>
      <c r="K68" s="1094" t="s">
        <v>194</v>
      </c>
      <c r="L68"/>
      <c r="M68"/>
    </row>
    <row r="69" spans="1:18">
      <c r="B69" s="1117" t="s">
        <v>309</v>
      </c>
      <c r="C69" s="1118"/>
      <c r="D69" s="1186"/>
      <c r="E69" s="1186"/>
      <c r="F69" s="1118"/>
      <c r="G69" s="1186"/>
      <c r="H69" s="1186"/>
      <c r="I69" s="1186"/>
      <c r="J69" s="1184">
        <f>J68/J67</f>
        <v>-0.15100189218164134</v>
      </c>
      <c r="K69" s="1094" t="s">
        <v>194</v>
      </c>
      <c r="L69"/>
      <c r="M69"/>
    </row>
    <row r="70" spans="1:18">
      <c r="B70" s="1108" t="s">
        <v>178</v>
      </c>
      <c r="C70" s="1186">
        <f>H125</f>
        <v>1896.2940455859332</v>
      </c>
      <c r="D70" s="1186">
        <f>G205</f>
        <v>464.78806284621322</v>
      </c>
      <c r="E70" s="1186">
        <f>E246</f>
        <v>88.702000000000012</v>
      </c>
      <c r="F70" s="1118">
        <f>F280</f>
        <v>89.848588050373564</v>
      </c>
      <c r="G70" s="1186">
        <f>C317</f>
        <v>34.665302662311134</v>
      </c>
      <c r="H70" s="1186">
        <f>F333</f>
        <v>886.14877004841378</v>
      </c>
      <c r="I70" s="1186">
        <f>C384</f>
        <v>51.931641074839639</v>
      </c>
      <c r="J70" s="1183">
        <f>SUM(C70:I70)</f>
        <v>3512.3784102680847</v>
      </c>
      <c r="L70"/>
      <c r="M70"/>
    </row>
    <row r="71" spans="1:18" ht="15.75" thickBot="1">
      <c r="B71" s="1108" t="s">
        <v>179</v>
      </c>
      <c r="C71" s="1186">
        <f>H132</f>
        <v>2191.705046225693</v>
      </c>
      <c r="D71" s="1186">
        <f>G211</f>
        <v>845.80122496871468</v>
      </c>
      <c r="E71" s="1186">
        <f>E249</f>
        <v>110.25883543858076</v>
      </c>
      <c r="F71" s="1118">
        <f>F288</f>
        <v>101.42400000000001</v>
      </c>
      <c r="G71" s="1186">
        <f>C322</f>
        <v>31.287000000000003</v>
      </c>
      <c r="H71" s="1186">
        <f>F337</f>
        <v>447.85214831379824</v>
      </c>
      <c r="I71" s="1186">
        <f>C389</f>
        <v>68.748000000000005</v>
      </c>
      <c r="J71" s="1183">
        <f>SUM(C71:I71)</f>
        <v>3797.0762549467863</v>
      </c>
      <c r="L71"/>
      <c r="M71"/>
    </row>
    <row r="72" spans="1:18" ht="15.75" thickBot="1">
      <c r="B72" s="1054" t="s">
        <v>669</v>
      </c>
      <c r="C72" s="1113">
        <f t="shared" ref="C72:I72" si="1">C70-C71</f>
        <v>-295.41100063975978</v>
      </c>
      <c r="D72" s="1113">
        <f t="shared" si="1"/>
        <v>-381.01316212250146</v>
      </c>
      <c r="E72" s="1113">
        <f t="shared" si="1"/>
        <v>-21.556835438580748</v>
      </c>
      <c r="F72" s="1113">
        <f t="shared" si="1"/>
        <v>-11.575411949626442</v>
      </c>
      <c r="G72" s="1113">
        <f t="shared" si="1"/>
        <v>3.3783026623111319</v>
      </c>
      <c r="H72" s="1113">
        <f t="shared" si="1"/>
        <v>438.29662173461554</v>
      </c>
      <c r="I72" s="1113">
        <f t="shared" si="1"/>
        <v>-16.816358925160365</v>
      </c>
      <c r="J72" s="1187">
        <f>SUM(C72:I72)</f>
        <v>-284.69784467870198</v>
      </c>
      <c r="K72" s="1094" t="s">
        <v>194</v>
      </c>
      <c r="L72"/>
      <c r="M72"/>
    </row>
    <row r="73" spans="1:18">
      <c r="J73" s="1185">
        <f>J72/J71</f>
        <v>-7.4978174143276941E-2</v>
      </c>
      <c r="K73" s="1094" t="s">
        <v>194</v>
      </c>
      <c r="L73"/>
      <c r="M73"/>
    </row>
    <row r="74" spans="1:18">
      <c r="A74" s="217"/>
      <c r="B74"/>
      <c r="L74"/>
      <c r="M74"/>
    </row>
    <row r="75" spans="1:18" ht="16.5">
      <c r="A75" s="217"/>
      <c r="B75" s="98" t="s">
        <v>670</v>
      </c>
      <c r="C75"/>
      <c r="D75"/>
      <c r="E75"/>
      <c r="F75"/>
      <c r="G75"/>
      <c r="H75"/>
      <c r="I75"/>
      <c r="J75" s="246"/>
      <c r="K75"/>
      <c r="L75"/>
      <c r="M75"/>
      <c r="O75"/>
      <c r="P75"/>
      <c r="Q75" s="108"/>
      <c r="R75"/>
    </row>
    <row r="76" spans="1:18">
      <c r="A76" s="217"/>
      <c r="B76" s="19"/>
      <c r="C76"/>
      <c r="D76"/>
      <c r="E76"/>
      <c r="F76"/>
      <c r="G76"/>
      <c r="H76"/>
      <c r="I76"/>
      <c r="J76"/>
      <c r="K76"/>
      <c r="L76"/>
      <c r="M76"/>
      <c r="O76"/>
      <c r="P76"/>
      <c r="Q76" s="108"/>
      <c r="R76"/>
    </row>
    <row r="77" spans="1:18" ht="16.149999999999999" thickBot="1">
      <c r="A77" s="217"/>
      <c r="B77" s="96" t="s">
        <v>671</v>
      </c>
      <c r="C77" s="97" t="s">
        <v>24</v>
      </c>
      <c r="D77"/>
      <c r="M77"/>
      <c r="N77"/>
      <c r="O77"/>
      <c r="P77"/>
      <c r="Q77" s="108"/>
      <c r="R77"/>
    </row>
    <row r="78" spans="1:18" ht="16.149999999999999" thickBot="1">
      <c r="A78" s="389"/>
      <c r="B78" s="196" t="s">
        <v>672</v>
      </c>
      <c r="C78" s="197"/>
      <c r="D78" s="84"/>
      <c r="M78" s="84"/>
      <c r="N78" s="84"/>
      <c r="O78" s="84"/>
      <c r="P78" s="84"/>
      <c r="Q78" s="108"/>
      <c r="R78" s="1348" t="s">
        <v>156</v>
      </c>
    </row>
    <row r="79" spans="1:18" ht="16.149999999999999" thickBot="1">
      <c r="B79" s="198" t="s">
        <v>315</v>
      </c>
      <c r="C79" s="1188">
        <f>SUM(C120:C124)</f>
        <v>536.76684047001936</v>
      </c>
      <c r="D79" s="83"/>
      <c r="M79" s="1053"/>
      <c r="N79" s="84"/>
      <c r="O79" s="84"/>
      <c r="P79" s="84"/>
      <c r="Q79" s="108"/>
      <c r="R79" s="1349"/>
    </row>
    <row r="80" spans="1:18" ht="16.149999999999999" thickBot="1">
      <c r="B80" s="199" t="s">
        <v>316</v>
      </c>
      <c r="C80" s="1189">
        <f>SUM(D120:D124)</f>
        <v>41.146982676381342</v>
      </c>
      <c r="D80" s="83"/>
      <c r="M80" s="1053"/>
      <c r="N80" s="84"/>
      <c r="O80" s="84"/>
      <c r="P80" s="84"/>
      <c r="Q80" s="108"/>
      <c r="R80" s="45">
        <v>-39</v>
      </c>
    </row>
    <row r="81" spans="2:18" ht="16.149999999999999" thickBot="1">
      <c r="B81" s="199" t="s">
        <v>317</v>
      </c>
      <c r="C81" s="1189">
        <f>SUM(E120:E124)</f>
        <v>1193.4560730914579</v>
      </c>
      <c r="D81" s="83"/>
      <c r="M81" s="1053"/>
      <c r="N81" s="84"/>
      <c r="O81" s="1041"/>
      <c r="P81" s="84"/>
      <c r="Q81" s="108"/>
      <c r="R81" s="45">
        <v>51</v>
      </c>
    </row>
    <row r="82" spans="2:18" ht="16.149999999999999" thickBot="1">
      <c r="B82" s="199" t="s">
        <v>673</v>
      </c>
      <c r="C82" s="1189">
        <f>SUM(F120:G124)</f>
        <v>124.92414934807451</v>
      </c>
      <c r="D82" s="83"/>
      <c r="M82" s="84"/>
      <c r="N82" s="84"/>
      <c r="O82" s="1041"/>
      <c r="P82" s="84"/>
      <c r="Q82" s="108"/>
      <c r="R82" s="45">
        <v>-636</v>
      </c>
    </row>
    <row r="83" spans="2:18" ht="16.149999999999999" thickBot="1">
      <c r="B83" s="387" t="s">
        <v>674</v>
      </c>
      <c r="C83" s="1190">
        <f>SUM(C79:C82)</f>
        <v>1896.294045585933</v>
      </c>
      <c r="D83" s="83"/>
      <c r="M83" s="84"/>
      <c r="N83" s="84"/>
      <c r="O83" s="1042"/>
      <c r="P83" s="84"/>
      <c r="Q83" s="108"/>
      <c r="R83" s="45">
        <v>-63</v>
      </c>
    </row>
    <row r="84" spans="2:18" ht="16.149999999999999" thickBot="1">
      <c r="B84" s="386" t="s">
        <v>675</v>
      </c>
      <c r="C84" s="1191"/>
      <c r="D84" s="83"/>
      <c r="M84" s="84"/>
      <c r="N84" s="84"/>
      <c r="O84" s="84"/>
      <c r="P84" s="84"/>
      <c r="Q84" s="108"/>
      <c r="R84" s="45">
        <v>167</v>
      </c>
    </row>
    <row r="85" spans="2:18" ht="16.149999999999999" thickBot="1">
      <c r="B85" s="199" t="s">
        <v>315</v>
      </c>
      <c r="C85" s="1189">
        <f>SUM(C127:C131)</f>
        <v>760.96555562718731</v>
      </c>
      <c r="D85" s="84"/>
      <c r="M85" s="84"/>
      <c r="N85" s="84"/>
      <c r="O85" s="84"/>
      <c r="P85" s="84"/>
      <c r="Q85" s="903"/>
      <c r="R85" s="45">
        <v>-854</v>
      </c>
    </row>
    <row r="86" spans="2:18" ht="15.75">
      <c r="B86" s="199" t="s">
        <v>323</v>
      </c>
      <c r="C86" s="1189">
        <f>SUM(D127:D131)</f>
        <v>56.824161270283469</v>
      </c>
      <c r="M86"/>
      <c r="N86"/>
      <c r="O86"/>
      <c r="P86"/>
      <c r="Q86" s="108"/>
    </row>
    <row r="87" spans="2:18" ht="15.75">
      <c r="B87" s="199" t="s">
        <v>324</v>
      </c>
      <c r="C87" s="1189">
        <f>SUM(E127:E131)</f>
        <v>1373.3294975772492</v>
      </c>
      <c r="H87"/>
      <c r="K87"/>
      <c r="L87"/>
      <c r="M87"/>
      <c r="N87"/>
      <c r="O87"/>
      <c r="P87"/>
      <c r="Q87" s="108"/>
    </row>
    <row r="88" spans="2:18" ht="16.149999999999999" thickBot="1">
      <c r="B88" s="200" t="s">
        <v>303</v>
      </c>
      <c r="C88" s="762">
        <f>SUM(F127:F131)</f>
        <v>0.58583175097313855</v>
      </c>
      <c r="H88"/>
      <c r="K88"/>
      <c r="L88"/>
      <c r="M88"/>
      <c r="N88"/>
      <c r="O88"/>
      <c r="P88"/>
      <c r="Q88" s="108"/>
    </row>
    <row r="89" spans="2:18" ht="16.149999999999999" thickBot="1">
      <c r="B89" s="99" t="s">
        <v>676</v>
      </c>
      <c r="C89" s="1192">
        <f>SUM(C85:C88)</f>
        <v>2191.7050462256934</v>
      </c>
      <c r="H89"/>
      <c r="K89"/>
      <c r="L89"/>
      <c r="M89"/>
      <c r="N89"/>
      <c r="O89"/>
      <c r="P89"/>
      <c r="Q89" s="108"/>
    </row>
    <row r="90" spans="2:18" ht="16.149999999999999" thickBot="1">
      <c r="B90" s="99" t="s">
        <v>329</v>
      </c>
      <c r="C90" s="1193">
        <f>C83-C89</f>
        <v>-295.41100063976046</v>
      </c>
      <c r="D90" s="1026" t="s">
        <v>194</v>
      </c>
      <c r="H90"/>
      <c r="K90"/>
      <c r="L90"/>
      <c r="M90"/>
      <c r="N90"/>
      <c r="O90"/>
      <c r="P90"/>
      <c r="Q90" s="108"/>
    </row>
    <row r="91" spans="2:18">
      <c r="B91"/>
      <c r="C91" s="1028">
        <f>C90/C89</f>
        <v>-0.13478592894992136</v>
      </c>
      <c r="D91" s="1026"/>
      <c r="H91"/>
      <c r="K91"/>
      <c r="L91"/>
      <c r="M91"/>
      <c r="N91"/>
      <c r="O91"/>
      <c r="P91"/>
      <c r="Q91" s="108"/>
    </row>
    <row r="92" spans="2:18">
      <c r="B92" s="754" t="s">
        <v>677</v>
      </c>
      <c r="C92" s="1037">
        <f>((C83+J37)-C89)/C89</f>
        <v>-0.14074804275578762</v>
      </c>
      <c r="D92" s="1026"/>
      <c r="I92" s="82"/>
      <c r="K92"/>
      <c r="L92"/>
      <c r="M92"/>
      <c r="N92"/>
      <c r="O92"/>
      <c r="P92"/>
      <c r="Q92" s="108"/>
    </row>
    <row r="93" spans="2:18">
      <c r="B93" s="43"/>
      <c r="C93"/>
      <c r="I93" s="82"/>
      <c r="K93"/>
      <c r="L93"/>
      <c r="M93"/>
      <c r="N93"/>
      <c r="O93"/>
      <c r="P93"/>
      <c r="Q93" s="108"/>
    </row>
    <row r="94" spans="2:18">
      <c r="B94" s="19" t="s">
        <v>678</v>
      </c>
      <c r="C94"/>
      <c r="D94"/>
      <c r="E94"/>
      <c r="F94"/>
      <c r="G94"/>
      <c r="I94" s="82"/>
      <c r="K94"/>
      <c r="L94"/>
      <c r="M94"/>
      <c r="N94"/>
      <c r="O94"/>
      <c r="P94"/>
      <c r="Q94" s="108"/>
    </row>
    <row r="95" spans="2:18" ht="15.75" thickBot="1">
      <c r="B95" s="19"/>
      <c r="C95"/>
      <c r="D95"/>
      <c r="E95"/>
      <c r="F95"/>
      <c r="G95"/>
      <c r="I95" s="82"/>
      <c r="K95"/>
      <c r="L95"/>
      <c r="M95"/>
      <c r="N95"/>
      <c r="O95"/>
      <c r="P95"/>
      <c r="Q95" s="108"/>
    </row>
    <row r="96" spans="2:18" ht="16.149999999999999" thickBot="1">
      <c r="B96" s="100" t="s">
        <v>679</v>
      </c>
      <c r="C96" s="122" t="s">
        <v>322</v>
      </c>
      <c r="D96" s="101" t="s">
        <v>332</v>
      </c>
      <c r="E96" s="101" t="s">
        <v>488</v>
      </c>
      <c r="F96" s="101" t="s">
        <v>303</v>
      </c>
      <c r="G96" s="101" t="s">
        <v>334</v>
      </c>
      <c r="H96" s="101" t="s">
        <v>494</v>
      </c>
      <c r="I96" s="82"/>
      <c r="K96"/>
      <c r="L96"/>
      <c r="M96"/>
      <c r="N96" s="372"/>
      <c r="O96" s="1"/>
    </row>
    <row r="97" spans="2:15" ht="16.149999999999999" thickBot="1">
      <c r="B97" s="187" t="s">
        <v>680</v>
      </c>
      <c r="C97" s="188"/>
      <c r="D97" s="188"/>
      <c r="E97" s="188"/>
      <c r="F97" s="188"/>
      <c r="G97" s="188"/>
      <c r="H97" s="189"/>
      <c r="I97" s="82"/>
      <c r="K97"/>
      <c r="L97"/>
      <c r="M97"/>
      <c r="N97"/>
    </row>
    <row r="98" spans="2:15" ht="16.5">
      <c r="B98" s="190" t="s">
        <v>365</v>
      </c>
      <c r="C98" s="396">
        <v>241.3906835257857</v>
      </c>
      <c r="D98" s="396">
        <v>19.499649959838123</v>
      </c>
      <c r="E98" s="396">
        <v>5.7928378162030629</v>
      </c>
      <c r="F98" s="396">
        <v>59.27925359146392</v>
      </c>
      <c r="G98" s="396">
        <v>7.9948605389096521</v>
      </c>
      <c r="H98" s="206">
        <f>SUM(C98:G98)</f>
        <v>333.95728543220054</v>
      </c>
      <c r="I98" s="82"/>
      <c r="J98" s="401"/>
      <c r="K98" s="401"/>
      <c r="L98" s="401"/>
      <c r="M98" s="401"/>
      <c r="N98" s="284"/>
    </row>
    <row r="99" spans="2:15" ht="16.5">
      <c r="B99" s="192" t="s">
        <v>341</v>
      </c>
      <c r="C99" s="397">
        <v>0</v>
      </c>
      <c r="D99" s="82">
        <v>0</v>
      </c>
      <c r="E99" s="397">
        <v>72.098788422798037</v>
      </c>
      <c r="F99" s="397">
        <v>25.698197891943252</v>
      </c>
      <c r="G99" s="397">
        <v>3.5968570094874551E-2</v>
      </c>
      <c r="H99" s="207">
        <f>SUM(C99:G99)</f>
        <v>97.83295488483617</v>
      </c>
      <c r="I99" s="82"/>
      <c r="J99" s="401"/>
      <c r="K99" s="401"/>
      <c r="L99" s="401"/>
      <c r="M99" s="401"/>
      <c r="N99" s="284"/>
    </row>
    <row r="100" spans="2:15" ht="16.5">
      <c r="B100" s="192" t="s">
        <v>344</v>
      </c>
      <c r="C100" s="397">
        <v>185.04960306634837</v>
      </c>
      <c r="D100" s="397">
        <v>0</v>
      </c>
      <c r="E100" s="397">
        <v>628.56399999999996</v>
      </c>
      <c r="F100" s="397">
        <v>0.22365183148249956</v>
      </c>
      <c r="G100" s="397">
        <v>-9.8749304026224213E-2</v>
      </c>
      <c r="H100" s="207">
        <f>SUM(C100:G100)</f>
        <v>813.73850559380458</v>
      </c>
      <c r="I100" s="82"/>
      <c r="J100" s="401"/>
      <c r="K100" s="401"/>
      <c r="L100" s="401"/>
      <c r="M100" s="401"/>
      <c r="N100" s="284"/>
    </row>
    <row r="101" spans="2:15" ht="16.5">
      <c r="B101" s="192" t="s">
        <v>355</v>
      </c>
      <c r="C101" s="397">
        <v>48.8232</v>
      </c>
      <c r="D101" s="397">
        <v>0</v>
      </c>
      <c r="E101" s="397">
        <v>4.6899999999999997E-2</v>
      </c>
      <c r="F101" s="397">
        <v>0</v>
      </c>
      <c r="G101" s="397">
        <v>0</v>
      </c>
      <c r="H101" s="207">
        <f>SUM(C101:G101)</f>
        <v>48.870100000000001</v>
      </c>
      <c r="I101" s="82"/>
      <c r="J101" s="401"/>
      <c r="K101" s="401"/>
      <c r="L101" s="401"/>
      <c r="M101" s="401"/>
      <c r="N101" s="284"/>
    </row>
    <row r="102" spans="2:15" ht="16.5">
      <c r="B102" s="192" t="s">
        <v>681</v>
      </c>
      <c r="C102" s="397">
        <v>0</v>
      </c>
      <c r="D102" s="397">
        <v>0</v>
      </c>
      <c r="E102" s="397">
        <v>0</v>
      </c>
      <c r="F102" s="397">
        <v>0</v>
      </c>
      <c r="G102" s="397">
        <v>0</v>
      </c>
      <c r="H102" s="207">
        <f>SUM(C102:G102)</f>
        <v>0</v>
      </c>
      <c r="I102" s="82"/>
      <c r="J102" s="401"/>
      <c r="K102"/>
      <c r="L102" s="92"/>
      <c r="M102" s="82"/>
      <c r="N102" s="284"/>
    </row>
    <row r="103" spans="2:15" ht="16.5">
      <c r="B103" s="192" t="s">
        <v>363</v>
      </c>
      <c r="C103" s="106"/>
      <c r="D103" s="106"/>
      <c r="E103" s="106"/>
      <c r="F103" s="106"/>
      <c r="G103" s="106"/>
      <c r="H103" s="207">
        <f>SUM(H98:H102)</f>
        <v>1294.3988459108414</v>
      </c>
      <c r="I103" s="82"/>
      <c r="J103" s="401"/>
      <c r="K103"/>
      <c r="L103"/>
      <c r="N103" s="284"/>
    </row>
    <row r="104" spans="2:15" ht="16.5">
      <c r="B104" s="398" t="s">
        <v>682</v>
      </c>
      <c r="C104" s="106"/>
      <c r="D104" s="106"/>
      <c r="E104" s="106"/>
      <c r="F104" s="106"/>
      <c r="G104" s="106"/>
      <c r="H104" s="193"/>
      <c r="I104" s="402"/>
      <c r="J104" s="402"/>
      <c r="K104"/>
      <c r="L104"/>
      <c r="M104"/>
      <c r="N104"/>
    </row>
    <row r="105" spans="2:15" ht="16.5">
      <c r="B105" s="192" t="s">
        <v>365</v>
      </c>
      <c r="C105" s="397">
        <v>348.03027620698526</v>
      </c>
      <c r="D105" s="397">
        <v>33.141081953403763</v>
      </c>
      <c r="E105" s="397">
        <v>15.509309563743511</v>
      </c>
      <c r="F105" s="240">
        <v>0.18073263444244975</v>
      </c>
      <c r="G105" s="400" t="s">
        <v>62</v>
      </c>
      <c r="H105" s="207">
        <f>SUM(C105:F105)</f>
        <v>396.861400358575</v>
      </c>
      <c r="I105" s="401"/>
      <c r="J105" s="401"/>
      <c r="K105"/>
      <c r="L105" s="92"/>
      <c r="M105" s="92"/>
      <c r="N105" s="284"/>
    </row>
    <row r="106" spans="2:15" ht="16.5">
      <c r="B106" s="192" t="s">
        <v>341</v>
      </c>
      <c r="C106" s="397">
        <v>0</v>
      </c>
      <c r="D106" s="397">
        <v>0</v>
      </c>
      <c r="E106" s="397">
        <v>79.003712933155853</v>
      </c>
      <c r="F106" s="240">
        <v>0</v>
      </c>
      <c r="G106" s="400" t="s">
        <v>62</v>
      </c>
      <c r="H106" s="207">
        <f>SUM(C106:F106)</f>
        <v>79.003712933155853</v>
      </c>
      <c r="I106" s="401"/>
      <c r="J106" s="401"/>
      <c r="K106"/>
      <c r="L106" s="92"/>
      <c r="M106" s="92"/>
      <c r="N106" s="284"/>
    </row>
    <row r="107" spans="2:15" ht="16.5">
      <c r="B107" s="192" t="s">
        <v>344</v>
      </c>
      <c r="C107" s="397">
        <v>260.12838774603352</v>
      </c>
      <c r="D107" s="397">
        <v>0</v>
      </c>
      <c r="E107" s="397">
        <v>741.80085982765854</v>
      </c>
      <c r="F107" s="240">
        <v>0</v>
      </c>
      <c r="G107" s="400" t="s">
        <v>62</v>
      </c>
      <c r="H107" s="207">
        <f>SUM(C107:F107)</f>
        <v>1001.929247573692</v>
      </c>
      <c r="I107" s="401"/>
      <c r="J107" s="401"/>
      <c r="K107"/>
      <c r="L107" s="92"/>
      <c r="M107" s="92"/>
      <c r="N107" s="284"/>
    </row>
    <row r="108" spans="2:15" ht="16.5">
      <c r="B108" s="192" t="s">
        <v>355</v>
      </c>
      <c r="C108" s="397">
        <v>61.276499999999999</v>
      </c>
      <c r="D108" s="397">
        <v>0</v>
      </c>
      <c r="E108" s="397">
        <v>0</v>
      </c>
      <c r="F108" s="240">
        <v>0</v>
      </c>
      <c r="G108" s="400" t="s">
        <v>62</v>
      </c>
      <c r="H108" s="207">
        <f>SUM(C108:F108)</f>
        <v>61.276499999999999</v>
      </c>
      <c r="I108" s="401"/>
      <c r="J108" s="401"/>
      <c r="K108"/>
      <c r="L108" s="92"/>
      <c r="M108" s="92"/>
      <c r="N108" s="284"/>
    </row>
    <row r="109" spans="2:15" ht="16.5">
      <c r="B109" s="192" t="s">
        <v>409</v>
      </c>
      <c r="C109" s="397">
        <v>0</v>
      </c>
      <c r="D109" s="397">
        <v>0</v>
      </c>
      <c r="E109" s="397">
        <v>0</v>
      </c>
      <c r="F109" s="240">
        <v>0</v>
      </c>
      <c r="G109" s="400" t="s">
        <v>62</v>
      </c>
      <c r="H109" s="207">
        <f>SUM(C109:F109)</f>
        <v>0</v>
      </c>
      <c r="I109" s="401"/>
      <c r="J109" s="401"/>
      <c r="K109"/>
      <c r="L109" s="92"/>
      <c r="M109" s="92"/>
      <c r="N109" s="284"/>
    </row>
    <row r="110" spans="2:15" ht="16.899999999999999" thickBot="1">
      <c r="B110" s="194" t="s">
        <v>374</v>
      </c>
      <c r="C110" s="195"/>
      <c r="D110" s="195"/>
      <c r="E110" s="195"/>
      <c r="F110" s="195"/>
      <c r="G110" s="195"/>
      <c r="H110" s="186">
        <f>SUM(H105:H109)</f>
        <v>1539.0708608654227</v>
      </c>
      <c r="I110" s="402"/>
      <c r="J110" s="402"/>
      <c r="K110"/>
      <c r="L110"/>
      <c r="M110"/>
      <c r="N110" s="378"/>
    </row>
    <row r="111" spans="2:15" ht="16.899999999999999" thickBot="1">
      <c r="B111" s="399" t="s">
        <v>375</v>
      </c>
      <c r="C111" s="195"/>
      <c r="D111" s="195"/>
      <c r="E111" s="195"/>
      <c r="F111" s="195"/>
      <c r="G111" s="195"/>
      <c r="H111" s="185"/>
      <c r="I111" s="402"/>
      <c r="J111" s="402"/>
      <c r="K111"/>
      <c r="L111"/>
      <c r="M111"/>
      <c r="N111"/>
    </row>
    <row r="112" spans="2:15" ht="16.899999999999999" thickBot="1">
      <c r="B112" s="100" t="s">
        <v>449</v>
      </c>
      <c r="C112" s="122"/>
      <c r="D112" s="101"/>
      <c r="E112" s="101"/>
      <c r="F112" s="101"/>
      <c r="G112" s="101"/>
      <c r="H112" s="1194">
        <f>H103-H110</f>
        <v>-244.6720149545813</v>
      </c>
      <c r="I112" s="1026" t="s">
        <v>194</v>
      </c>
      <c r="J112" s="401"/>
      <c r="K112" s="92"/>
      <c r="L112" s="92"/>
      <c r="M112" s="92"/>
      <c r="N112" s="92"/>
      <c r="O112" s="82"/>
    </row>
    <row r="113" spans="2:19" ht="16.5">
      <c r="B113" s="83"/>
      <c r="C113" s="83"/>
      <c r="D113" s="83"/>
      <c r="E113" s="83"/>
      <c r="F113" s="83"/>
      <c r="G113" s="83"/>
      <c r="H113" s="1035">
        <f>H112/H110</f>
        <v>-0.15897384660833727</v>
      </c>
      <c r="I113" s="1036"/>
      <c r="J113" s="929"/>
      <c r="K113" s="92"/>
      <c r="L113" s="92"/>
      <c r="M113" s="92"/>
      <c r="N113" s="92"/>
      <c r="O113" s="92"/>
      <c r="P113"/>
    </row>
    <row r="114" spans="2:19">
      <c r="B114" s="84"/>
      <c r="C114" s="84"/>
      <c r="D114" s="84"/>
      <c r="E114" s="84"/>
      <c r="F114" s="83"/>
      <c r="G114" s="85"/>
      <c r="K114"/>
      <c r="L114"/>
      <c r="M114"/>
      <c r="N114"/>
      <c r="O114"/>
      <c r="P114"/>
    </row>
    <row r="115" spans="2:19">
      <c r="B115"/>
      <c r="C115"/>
      <c r="D115"/>
      <c r="E115"/>
      <c r="F115"/>
      <c r="G115"/>
      <c r="K115"/>
      <c r="L115"/>
      <c r="M115"/>
      <c r="N115"/>
      <c r="O115"/>
      <c r="P115"/>
    </row>
    <row r="116" spans="2:19">
      <c r="B116" s="19" t="s">
        <v>683</v>
      </c>
      <c r="C116"/>
      <c r="D116"/>
      <c r="E116"/>
      <c r="F116"/>
      <c r="G116"/>
      <c r="K116"/>
      <c r="L116"/>
      <c r="M116"/>
      <c r="N116"/>
      <c r="O116"/>
      <c r="P116"/>
    </row>
    <row r="117" spans="2:19" ht="15.75" thickBot="1">
      <c r="B117"/>
      <c r="C117"/>
      <c r="D117"/>
      <c r="E117"/>
      <c r="F117"/>
      <c r="G117"/>
      <c r="K117"/>
      <c r="L117"/>
      <c r="O117"/>
      <c r="P117"/>
    </row>
    <row r="118" spans="2:19" ht="16.149999999999999" thickBot="1">
      <c r="B118" s="100" t="s">
        <v>679</v>
      </c>
      <c r="C118" s="101" t="s">
        <v>322</v>
      </c>
      <c r="D118" s="101" t="s">
        <v>332</v>
      </c>
      <c r="E118" s="101" t="s">
        <v>488</v>
      </c>
      <c r="F118" s="101" t="s">
        <v>303</v>
      </c>
      <c r="G118" s="101" t="s">
        <v>318</v>
      </c>
      <c r="H118" s="101" t="s">
        <v>378</v>
      </c>
      <c r="K118"/>
      <c r="L118"/>
      <c r="O118"/>
      <c r="P118"/>
    </row>
    <row r="119" spans="2:19" ht="16.149999999999999" thickBot="1">
      <c r="B119" s="187" t="s">
        <v>680</v>
      </c>
      <c r="C119" s="191"/>
      <c r="D119" s="191"/>
      <c r="E119" s="191"/>
      <c r="F119" s="191"/>
      <c r="G119" s="191"/>
      <c r="H119" s="208"/>
      <c r="K119"/>
      <c r="L119"/>
      <c r="O119" s="108"/>
    </row>
    <row r="120" spans="2:19" ht="16.5">
      <c r="B120" s="190" t="s">
        <v>365</v>
      </c>
      <c r="C120" s="239">
        <v>241.75261845470308</v>
      </c>
      <c r="D120" s="239">
        <v>41.146982676381342</v>
      </c>
      <c r="E120" s="239">
        <v>18.590827779147098</v>
      </c>
      <c r="F120" s="239">
        <v>86.25445292342792</v>
      </c>
      <c r="G120" s="239">
        <v>8.4154927879043413</v>
      </c>
      <c r="H120" s="206">
        <f>SUM(C120:G120)</f>
        <v>396.16037462156373</v>
      </c>
      <c r="J120" s="401"/>
      <c r="K120"/>
      <c r="L120"/>
      <c r="M120" s="82"/>
      <c r="N120" s="82"/>
      <c r="O120" s="82"/>
      <c r="P120" s="82"/>
      <c r="Q120" s="82"/>
    </row>
    <row r="121" spans="2:19" ht="16.5">
      <c r="B121" s="192" t="s">
        <v>341</v>
      </c>
      <c r="C121" s="240">
        <v>0</v>
      </c>
      <c r="D121" s="240">
        <v>0</v>
      </c>
      <c r="E121" s="240">
        <v>79.9466043808781</v>
      </c>
      <c r="F121" s="240">
        <v>29.674486458124054</v>
      </c>
      <c r="G121" s="240">
        <v>3.5968570094874551E-2</v>
      </c>
      <c r="H121" s="207">
        <f>SUM(C121:G121)</f>
        <v>109.65705940909703</v>
      </c>
      <c r="J121" s="401"/>
      <c r="K121"/>
      <c r="L121"/>
      <c r="M121" s="82"/>
      <c r="N121" s="82"/>
      <c r="O121" s="82"/>
      <c r="P121" s="82"/>
      <c r="Q121" s="82"/>
    </row>
    <row r="122" spans="2:19" ht="16.5">
      <c r="B122" s="192" t="s">
        <v>344</v>
      </c>
      <c r="C122" s="240">
        <v>231.55870262673</v>
      </c>
      <c r="D122" s="240">
        <v>0</v>
      </c>
      <c r="E122" s="240">
        <v>1094.4716542643775</v>
      </c>
      <c r="F122" s="240">
        <v>0.68456160427096324</v>
      </c>
      <c r="G122" s="240">
        <v>-9.8749304026224213E-2</v>
      </c>
      <c r="H122" s="207">
        <f>SUM(C122:G122)</f>
        <v>1326.6161691913526</v>
      </c>
      <c r="J122" s="401"/>
      <c r="K122"/>
      <c r="L122"/>
      <c r="M122" s="82"/>
      <c r="N122" s="82"/>
      <c r="O122" s="82"/>
      <c r="P122" s="82"/>
      <c r="Q122" s="82"/>
    </row>
    <row r="123" spans="2:19" ht="16.5">
      <c r="B123" s="192" t="s">
        <v>355</v>
      </c>
      <c r="C123" s="240">
        <v>63.455519388586303</v>
      </c>
      <c r="D123" s="240">
        <v>0</v>
      </c>
      <c r="E123" s="240">
        <v>0.44698666705514672</v>
      </c>
      <c r="F123" s="240">
        <v>0</v>
      </c>
      <c r="G123" s="240">
        <v>0</v>
      </c>
      <c r="H123" s="207">
        <f>SUM(C123:G123)</f>
        <v>63.902506055641453</v>
      </c>
      <c r="J123" s="401"/>
      <c r="K123"/>
      <c r="L123"/>
      <c r="M123" s="82"/>
      <c r="N123" s="82"/>
      <c r="O123" s="82"/>
      <c r="P123" s="82"/>
      <c r="Q123" s="82"/>
    </row>
    <row r="124" spans="2:19" ht="15.75">
      <c r="B124" s="192" t="s">
        <v>409</v>
      </c>
      <c r="C124" s="240">
        <v>0</v>
      </c>
      <c r="D124" s="240">
        <v>0</v>
      </c>
      <c r="E124" s="240">
        <v>0</v>
      </c>
      <c r="F124" s="240">
        <v>0</v>
      </c>
      <c r="G124" s="240">
        <v>-4.2063691721417489E-2</v>
      </c>
      <c r="H124" s="207">
        <f>SUM(C124:G124)</f>
        <v>-4.2063691721417489E-2</v>
      </c>
      <c r="I124" s="2" t="s">
        <v>684</v>
      </c>
      <c r="J124" s="2" t="s">
        <v>685</v>
      </c>
      <c r="K124" s="415" t="s">
        <v>686</v>
      </c>
      <c r="L124"/>
      <c r="M124" s="82"/>
      <c r="N124" s="82"/>
      <c r="O124" s="82"/>
      <c r="P124" s="82"/>
      <c r="Q124" s="82"/>
    </row>
    <row r="125" spans="2:19" ht="15.75">
      <c r="B125" s="192" t="s">
        <v>363</v>
      </c>
      <c r="C125" s="106"/>
      <c r="D125" s="106"/>
      <c r="E125" s="209"/>
      <c r="F125" s="106"/>
      <c r="G125" s="106"/>
      <c r="H125" s="207">
        <f>SUM(H120:H124)</f>
        <v>1896.2940455859332</v>
      </c>
      <c r="I125" s="889">
        <f>'[2]A1.1_Totex_AP'!$I$91</f>
        <v>1883.226850671444</v>
      </c>
      <c r="J125" s="887">
        <f>SUM('[2]Scheme_C&amp;V_Calc_Load_Actuals'!$AB$9:$AF$9)</f>
        <v>-13.067194914489001</v>
      </c>
      <c r="K125" s="890">
        <f>I125-J125</f>
        <v>1896.294045585933</v>
      </c>
      <c r="L125"/>
      <c r="M125"/>
      <c r="N125" s="82"/>
      <c r="O125" s="82"/>
      <c r="P125"/>
    </row>
    <row r="126" spans="2:19" ht="15.75" customHeight="1">
      <c r="B126" s="398" t="s">
        <v>682</v>
      </c>
      <c r="C126" s="106"/>
      <c r="D126" s="106"/>
      <c r="E126" s="106"/>
      <c r="F126" s="106"/>
      <c r="G126" s="106"/>
      <c r="H126" s="193"/>
      <c r="J126" s="402"/>
      <c r="K126"/>
      <c r="L126"/>
      <c r="M126"/>
      <c r="N126" s="82"/>
      <c r="O126" s="82"/>
      <c r="P126"/>
    </row>
    <row r="127" spans="2:19" ht="16.5">
      <c r="B127" s="192" t="s">
        <v>365</v>
      </c>
      <c r="C127" s="240">
        <v>348.72194467747488</v>
      </c>
      <c r="D127" s="240">
        <v>56.824161270283469</v>
      </c>
      <c r="E127" s="240">
        <v>31.93303804105577</v>
      </c>
      <c r="F127" s="240">
        <v>0.58583175097313855</v>
      </c>
      <c r="G127" s="400" t="s">
        <v>62</v>
      </c>
      <c r="H127" s="207">
        <f>SUM(C127:F127)</f>
        <v>438.06497573978726</v>
      </c>
      <c r="I127" s="82"/>
      <c r="J127" s="401"/>
      <c r="K127" s="92"/>
      <c r="L127"/>
      <c r="M127"/>
      <c r="N127" s="372"/>
      <c r="O127" s="1"/>
      <c r="P127"/>
    </row>
    <row r="128" spans="2:19" ht="16.5" customHeight="1">
      <c r="B128" s="192" t="s">
        <v>341</v>
      </c>
      <c r="C128" s="240">
        <v>0</v>
      </c>
      <c r="D128" s="240">
        <v>0</v>
      </c>
      <c r="E128" s="240">
        <v>87.603116788163589</v>
      </c>
      <c r="F128" s="240">
        <v>0</v>
      </c>
      <c r="G128" s="400" t="s">
        <v>62</v>
      </c>
      <c r="H128" s="207">
        <f>SUM(C128:F128)</f>
        <v>87.603116788163589</v>
      </c>
      <c r="I128" s="401"/>
      <c r="O128" s="1"/>
      <c r="R128" s="2" t="s">
        <v>687</v>
      </c>
      <c r="S128" s="2" t="s">
        <v>688</v>
      </c>
    </row>
    <row r="129" spans="2:16384" ht="16.5">
      <c r="B129" s="192" t="s">
        <v>344</v>
      </c>
      <c r="C129" s="240">
        <v>335.40859999999998</v>
      </c>
      <c r="D129" s="240">
        <v>0</v>
      </c>
      <c r="E129" s="240">
        <v>1253.7933427480298</v>
      </c>
      <c r="F129" s="240">
        <v>0</v>
      </c>
      <c r="G129" s="400" t="s">
        <v>62</v>
      </c>
      <c r="H129" s="207">
        <f>SUM(C129:F129)</f>
        <v>1589.2019427480298</v>
      </c>
      <c r="I129" s="401"/>
      <c r="O129" s="1"/>
    </row>
    <row r="130" spans="2:16384" ht="16.5">
      <c r="B130" s="192" t="s">
        <v>355</v>
      </c>
      <c r="C130" s="240">
        <v>76.835010949712441</v>
      </c>
      <c r="D130" s="240">
        <v>0</v>
      </c>
      <c r="E130" s="240">
        <v>0</v>
      </c>
      <c r="F130" s="240">
        <v>0</v>
      </c>
      <c r="G130" s="400" t="s">
        <v>62</v>
      </c>
      <c r="H130" s="207">
        <f>SUM(C130:F130)</f>
        <v>76.835010949712441</v>
      </c>
      <c r="I130" s="401"/>
      <c r="O130" s="1"/>
      <c r="R130" s="2" t="s">
        <v>689</v>
      </c>
      <c r="S130" s="2" t="s">
        <v>690</v>
      </c>
    </row>
    <row r="131" spans="2:16384" ht="16.5">
      <c r="B131" s="192" t="s">
        <v>409</v>
      </c>
      <c r="C131" s="240">
        <v>0</v>
      </c>
      <c r="D131" s="240">
        <v>0</v>
      </c>
      <c r="E131" s="240">
        <v>0</v>
      </c>
      <c r="F131" s="240">
        <v>0</v>
      </c>
      <c r="G131" s="400" t="s">
        <v>62</v>
      </c>
      <c r="H131" s="207">
        <f>SUM(C131:F131)</f>
        <v>0</v>
      </c>
      <c r="I131" s="401"/>
      <c r="O131" s="1"/>
      <c r="R131" s="2">
        <v>1</v>
      </c>
      <c r="S131" s="2" t="s">
        <v>691</v>
      </c>
    </row>
    <row r="132" spans="2:16384" ht="16.899999999999999" thickBot="1">
      <c r="B132" s="194" t="s">
        <v>374</v>
      </c>
      <c r="C132" s="195"/>
      <c r="D132" s="195"/>
      <c r="E132" s="210"/>
      <c r="F132" s="195"/>
      <c r="G132" s="195"/>
      <c r="H132" s="186">
        <f>SUM(H127:H131)</f>
        <v>2191.705046225693</v>
      </c>
      <c r="I132" s="402"/>
      <c r="O132" s="1"/>
      <c r="R132" s="2" t="s">
        <v>692</v>
      </c>
      <c r="S132" s="2" t="s">
        <v>693</v>
      </c>
    </row>
    <row r="133" spans="2:16384" ht="16.899999999999999" thickBot="1">
      <c r="B133" s="194" t="s">
        <v>375</v>
      </c>
      <c r="C133" s="195"/>
      <c r="D133" s="195"/>
      <c r="E133" s="195"/>
      <c r="F133" s="195"/>
      <c r="G133" s="195"/>
      <c r="H133" s="103"/>
      <c r="I133" s="402"/>
      <c r="O133" s="1"/>
      <c r="S133" s="2" t="s">
        <v>694</v>
      </c>
    </row>
    <row r="134" spans="2:16384" ht="16.149999999999999" thickBot="1">
      <c r="B134" s="102" t="s">
        <v>695</v>
      </c>
      <c r="C134" s="103"/>
      <c r="D134" s="103"/>
      <c r="E134" s="103"/>
      <c r="F134" s="103"/>
      <c r="G134" s="103"/>
      <c r="H134" s="1195">
        <f>H125-H132</f>
        <v>-295.41100063975978</v>
      </c>
      <c r="I134" s="1026" t="s">
        <v>194</v>
      </c>
      <c r="O134" s="1"/>
      <c r="S134" s="2" t="s">
        <v>696</v>
      </c>
    </row>
    <row r="135" spans="2:16384" ht="18.399999999999999" thickBot="1">
      <c r="H135" s="1030">
        <f>H134/H132</f>
        <v>-0.13478592894992109</v>
      </c>
      <c r="I135" s="1036"/>
      <c r="J135" s="467" t="s">
        <v>697</v>
      </c>
      <c r="O135" s="1"/>
      <c r="S135" s="2" t="s">
        <v>698</v>
      </c>
    </row>
    <row r="136" spans="2:16384">
      <c r="E136" s="82"/>
      <c r="H136" s="51"/>
      <c r="K136" s="243"/>
      <c r="L136" s="2" t="s">
        <v>396</v>
      </c>
      <c r="M136" s="2" t="s">
        <v>699</v>
      </c>
      <c r="N136" s="885" t="s">
        <v>398</v>
      </c>
      <c r="O136" s="928" t="s">
        <v>700</v>
      </c>
      <c r="P136" s="885" t="s">
        <v>453</v>
      </c>
    </row>
    <row r="137" spans="2:16384">
      <c r="E137" s="51"/>
      <c r="H137" s="51"/>
      <c r="K137" s="243"/>
      <c r="L137" s="2" t="s">
        <v>701</v>
      </c>
      <c r="N137" s="572" t="s">
        <v>701</v>
      </c>
      <c r="O137" s="1196" t="s">
        <v>702</v>
      </c>
      <c r="P137" s="572" t="s">
        <v>703</v>
      </c>
    </row>
    <row r="138" spans="2:16384">
      <c r="H138" s="51"/>
      <c r="K138" s="243" t="s">
        <v>400</v>
      </c>
      <c r="L138" s="82">
        <v>314.24245431960532</v>
      </c>
      <c r="M138" s="82">
        <v>422.57431005972245</v>
      </c>
      <c r="N138" s="1111">
        <f t="shared" ref="N138:N143" si="2">L138-M138</f>
        <v>-108.33185574011713</v>
      </c>
      <c r="O138" s="886">
        <v>27.457545680394674</v>
      </c>
      <c r="P138" s="886">
        <f>L138+O138</f>
        <v>341.7</v>
      </c>
      <c r="R138" s="827" t="e">
        <f t="shared" ref="R138" si="3">R130+R134</f>
        <v>#VALUE!</v>
      </c>
      <c r="S138" s="827" t="e">
        <f t="shared" ref="S138:CD138" si="4">S130+S134</f>
        <v>#VALUE!</v>
      </c>
      <c r="T138" s="827">
        <f t="shared" si="4"/>
        <v>0</v>
      </c>
      <c r="U138" s="827">
        <f t="shared" si="4"/>
        <v>0</v>
      </c>
      <c r="V138" s="827">
        <f t="shared" si="4"/>
        <v>0</v>
      </c>
      <c r="W138" s="827">
        <f t="shared" si="4"/>
        <v>0</v>
      </c>
      <c r="X138" s="827">
        <f t="shared" si="4"/>
        <v>0</v>
      </c>
      <c r="Y138" s="827">
        <f t="shared" si="4"/>
        <v>0</v>
      </c>
      <c r="Z138" s="827">
        <f t="shared" si="4"/>
        <v>0</v>
      </c>
      <c r="AA138" s="827">
        <f t="shared" si="4"/>
        <v>0</v>
      </c>
      <c r="AB138" s="827">
        <f t="shared" si="4"/>
        <v>0</v>
      </c>
      <c r="AC138" s="827">
        <f t="shared" si="4"/>
        <v>0</v>
      </c>
      <c r="AD138" s="827">
        <f t="shared" si="4"/>
        <v>0</v>
      </c>
      <c r="AE138" s="827">
        <f t="shared" si="4"/>
        <v>0</v>
      </c>
      <c r="AF138" s="827">
        <f t="shared" si="4"/>
        <v>0</v>
      </c>
      <c r="AG138" s="827">
        <f t="shared" si="4"/>
        <v>0</v>
      </c>
      <c r="AH138" s="827">
        <f t="shared" si="4"/>
        <v>0</v>
      </c>
      <c r="AI138" s="827">
        <f t="shared" si="4"/>
        <v>0</v>
      </c>
      <c r="AJ138" s="827">
        <f t="shared" si="4"/>
        <v>0</v>
      </c>
      <c r="AK138" s="827">
        <f t="shared" si="4"/>
        <v>0</v>
      </c>
      <c r="AL138" s="827">
        <f t="shared" si="4"/>
        <v>0</v>
      </c>
      <c r="AM138" s="827">
        <f t="shared" si="4"/>
        <v>0</v>
      </c>
      <c r="AN138" s="827">
        <f t="shared" si="4"/>
        <v>0</v>
      </c>
      <c r="AO138" s="827">
        <f t="shared" si="4"/>
        <v>0</v>
      </c>
      <c r="AP138" s="827">
        <f t="shared" si="4"/>
        <v>0</v>
      </c>
      <c r="AQ138" s="827">
        <f t="shared" si="4"/>
        <v>0</v>
      </c>
      <c r="AR138" s="827">
        <f t="shared" si="4"/>
        <v>0</v>
      </c>
      <c r="AS138" s="827">
        <f t="shared" si="4"/>
        <v>0</v>
      </c>
      <c r="AT138" s="827">
        <f t="shared" si="4"/>
        <v>0</v>
      </c>
      <c r="AU138" s="827">
        <f t="shared" si="4"/>
        <v>0</v>
      </c>
      <c r="AV138" s="827">
        <f t="shared" si="4"/>
        <v>0</v>
      </c>
      <c r="AW138" s="827">
        <f t="shared" si="4"/>
        <v>0</v>
      </c>
      <c r="AX138" s="827">
        <f t="shared" si="4"/>
        <v>0</v>
      </c>
      <c r="AY138" s="827">
        <f t="shared" si="4"/>
        <v>0</v>
      </c>
      <c r="AZ138" s="827">
        <f t="shared" si="4"/>
        <v>0</v>
      </c>
      <c r="BA138" s="827">
        <f t="shared" si="4"/>
        <v>0</v>
      </c>
      <c r="BB138" s="827">
        <f t="shared" si="4"/>
        <v>0</v>
      </c>
      <c r="BC138" s="827">
        <f t="shared" si="4"/>
        <v>0</v>
      </c>
      <c r="BD138" s="827">
        <f t="shared" si="4"/>
        <v>0</v>
      </c>
      <c r="BE138" s="827">
        <f t="shared" si="4"/>
        <v>0</v>
      </c>
      <c r="BF138" s="827">
        <f t="shared" si="4"/>
        <v>0</v>
      </c>
      <c r="BG138" s="827">
        <f t="shared" si="4"/>
        <v>0</v>
      </c>
      <c r="BH138" s="827">
        <f t="shared" si="4"/>
        <v>0</v>
      </c>
      <c r="BI138" s="827">
        <f t="shared" si="4"/>
        <v>0</v>
      </c>
      <c r="BJ138" s="827">
        <f t="shared" si="4"/>
        <v>0</v>
      </c>
      <c r="BK138" s="827">
        <f t="shared" si="4"/>
        <v>0</v>
      </c>
      <c r="BL138" s="827">
        <f t="shared" si="4"/>
        <v>0</v>
      </c>
      <c r="BM138" s="827">
        <f t="shared" si="4"/>
        <v>0</v>
      </c>
      <c r="BN138" s="827">
        <f t="shared" si="4"/>
        <v>0</v>
      </c>
      <c r="BO138" s="827">
        <f t="shared" si="4"/>
        <v>0</v>
      </c>
      <c r="BP138" s="827">
        <f t="shared" si="4"/>
        <v>0</v>
      </c>
      <c r="BQ138" s="827">
        <f t="shared" si="4"/>
        <v>0</v>
      </c>
      <c r="BR138" s="827">
        <f t="shared" si="4"/>
        <v>0</v>
      </c>
      <c r="BS138" s="827">
        <f t="shared" si="4"/>
        <v>0</v>
      </c>
      <c r="BT138" s="827">
        <f t="shared" si="4"/>
        <v>0</v>
      </c>
      <c r="BU138" s="827">
        <f t="shared" si="4"/>
        <v>0</v>
      </c>
      <c r="BV138" s="827">
        <f t="shared" si="4"/>
        <v>0</v>
      </c>
      <c r="BW138" s="827">
        <f t="shared" si="4"/>
        <v>0</v>
      </c>
      <c r="BX138" s="827">
        <f t="shared" si="4"/>
        <v>0</v>
      </c>
      <c r="BY138" s="827">
        <f t="shared" si="4"/>
        <v>0</v>
      </c>
      <c r="BZ138" s="827">
        <f t="shared" si="4"/>
        <v>0</v>
      </c>
      <c r="CA138" s="827">
        <f t="shared" si="4"/>
        <v>0</v>
      </c>
      <c r="CB138" s="827">
        <f t="shared" si="4"/>
        <v>0</v>
      </c>
      <c r="CC138" s="827">
        <f t="shared" si="4"/>
        <v>0</v>
      </c>
      <c r="CD138" s="827">
        <f t="shared" si="4"/>
        <v>0</v>
      </c>
      <c r="CE138" s="827">
        <f t="shared" ref="CE138:EP138" si="5">CE130+CE134</f>
        <v>0</v>
      </c>
      <c r="CF138" s="827">
        <f t="shared" si="5"/>
        <v>0</v>
      </c>
      <c r="CG138" s="827">
        <f t="shared" si="5"/>
        <v>0</v>
      </c>
      <c r="CH138" s="827">
        <f t="shared" si="5"/>
        <v>0</v>
      </c>
      <c r="CI138" s="827">
        <f t="shared" si="5"/>
        <v>0</v>
      </c>
      <c r="CJ138" s="827">
        <f t="shared" si="5"/>
        <v>0</v>
      </c>
      <c r="CK138" s="827">
        <f t="shared" si="5"/>
        <v>0</v>
      </c>
      <c r="CL138" s="827">
        <f t="shared" si="5"/>
        <v>0</v>
      </c>
      <c r="CM138" s="827">
        <f t="shared" si="5"/>
        <v>0</v>
      </c>
      <c r="CN138" s="827">
        <f t="shared" si="5"/>
        <v>0</v>
      </c>
      <c r="CO138" s="827">
        <f t="shared" si="5"/>
        <v>0</v>
      </c>
      <c r="CP138" s="827">
        <f t="shared" si="5"/>
        <v>0</v>
      </c>
      <c r="CQ138" s="827">
        <f t="shared" si="5"/>
        <v>0</v>
      </c>
      <c r="CR138" s="827">
        <f t="shared" si="5"/>
        <v>0</v>
      </c>
      <c r="CS138" s="827">
        <f t="shared" si="5"/>
        <v>0</v>
      </c>
      <c r="CT138" s="827">
        <f t="shared" si="5"/>
        <v>0</v>
      </c>
      <c r="CU138" s="827">
        <f t="shared" si="5"/>
        <v>0</v>
      </c>
      <c r="CV138" s="827">
        <f t="shared" si="5"/>
        <v>0</v>
      </c>
      <c r="CW138" s="827">
        <f t="shared" si="5"/>
        <v>0</v>
      </c>
      <c r="CX138" s="827">
        <f t="shared" si="5"/>
        <v>0</v>
      </c>
      <c r="CY138" s="827">
        <f t="shared" si="5"/>
        <v>0</v>
      </c>
      <c r="CZ138" s="827">
        <f t="shared" si="5"/>
        <v>0</v>
      </c>
      <c r="DA138" s="827">
        <f t="shared" si="5"/>
        <v>0</v>
      </c>
      <c r="DB138" s="827">
        <f t="shared" si="5"/>
        <v>0</v>
      </c>
      <c r="DC138" s="827">
        <f t="shared" si="5"/>
        <v>0</v>
      </c>
      <c r="DD138" s="827">
        <f t="shared" si="5"/>
        <v>0</v>
      </c>
      <c r="DE138" s="827">
        <f t="shared" si="5"/>
        <v>0</v>
      </c>
      <c r="DF138" s="827">
        <f t="shared" si="5"/>
        <v>0</v>
      </c>
      <c r="DG138" s="827">
        <f t="shared" si="5"/>
        <v>0</v>
      </c>
      <c r="DH138" s="827">
        <f t="shared" si="5"/>
        <v>0</v>
      </c>
      <c r="DI138" s="827">
        <f t="shared" si="5"/>
        <v>0</v>
      </c>
      <c r="DJ138" s="827">
        <f t="shared" si="5"/>
        <v>0</v>
      </c>
      <c r="DK138" s="827">
        <f t="shared" si="5"/>
        <v>0</v>
      </c>
      <c r="DL138" s="827">
        <f t="shared" si="5"/>
        <v>0</v>
      </c>
      <c r="DM138" s="827">
        <f t="shared" si="5"/>
        <v>0</v>
      </c>
      <c r="DN138" s="827">
        <f t="shared" si="5"/>
        <v>0</v>
      </c>
      <c r="DO138" s="827">
        <f t="shared" si="5"/>
        <v>0</v>
      </c>
      <c r="DP138" s="827">
        <f t="shared" si="5"/>
        <v>0</v>
      </c>
      <c r="DQ138" s="827">
        <f t="shared" si="5"/>
        <v>0</v>
      </c>
      <c r="DR138" s="827">
        <f t="shared" si="5"/>
        <v>0</v>
      </c>
      <c r="DS138" s="827">
        <f t="shared" si="5"/>
        <v>0</v>
      </c>
      <c r="DT138" s="827">
        <f t="shared" si="5"/>
        <v>0</v>
      </c>
      <c r="DU138" s="827">
        <f t="shared" si="5"/>
        <v>0</v>
      </c>
      <c r="DV138" s="827">
        <f t="shared" si="5"/>
        <v>0</v>
      </c>
      <c r="DW138" s="827">
        <f t="shared" si="5"/>
        <v>0</v>
      </c>
      <c r="DX138" s="827">
        <f t="shared" si="5"/>
        <v>0</v>
      </c>
      <c r="DY138" s="827">
        <f t="shared" si="5"/>
        <v>0</v>
      </c>
      <c r="DZ138" s="827">
        <f t="shared" si="5"/>
        <v>0</v>
      </c>
      <c r="EA138" s="827">
        <f t="shared" si="5"/>
        <v>0</v>
      </c>
      <c r="EB138" s="827">
        <f t="shared" si="5"/>
        <v>0</v>
      </c>
      <c r="EC138" s="827">
        <f t="shared" si="5"/>
        <v>0</v>
      </c>
      <c r="ED138" s="827">
        <f t="shared" si="5"/>
        <v>0</v>
      </c>
      <c r="EE138" s="827">
        <f t="shared" si="5"/>
        <v>0</v>
      </c>
      <c r="EF138" s="827">
        <f t="shared" si="5"/>
        <v>0</v>
      </c>
      <c r="EG138" s="827">
        <f t="shared" si="5"/>
        <v>0</v>
      </c>
      <c r="EH138" s="827">
        <f t="shared" si="5"/>
        <v>0</v>
      </c>
      <c r="EI138" s="827">
        <f t="shared" si="5"/>
        <v>0</v>
      </c>
      <c r="EJ138" s="827">
        <f t="shared" si="5"/>
        <v>0</v>
      </c>
      <c r="EK138" s="827">
        <f t="shared" si="5"/>
        <v>0</v>
      </c>
      <c r="EL138" s="827">
        <f t="shared" si="5"/>
        <v>0</v>
      </c>
      <c r="EM138" s="827">
        <f t="shared" si="5"/>
        <v>0</v>
      </c>
      <c r="EN138" s="827">
        <f t="shared" si="5"/>
        <v>0</v>
      </c>
      <c r="EO138" s="827">
        <f t="shared" si="5"/>
        <v>0</v>
      </c>
      <c r="EP138" s="827">
        <f t="shared" si="5"/>
        <v>0</v>
      </c>
      <c r="EQ138" s="827">
        <f t="shared" ref="EQ138:HB138" si="6">EQ130+EQ134</f>
        <v>0</v>
      </c>
      <c r="ER138" s="827">
        <f t="shared" si="6"/>
        <v>0</v>
      </c>
      <c r="ES138" s="827">
        <f t="shared" si="6"/>
        <v>0</v>
      </c>
      <c r="ET138" s="827">
        <f t="shared" si="6"/>
        <v>0</v>
      </c>
      <c r="EU138" s="827">
        <f t="shared" si="6"/>
        <v>0</v>
      </c>
      <c r="EV138" s="827">
        <f t="shared" si="6"/>
        <v>0</v>
      </c>
      <c r="EW138" s="827">
        <f t="shared" si="6"/>
        <v>0</v>
      </c>
      <c r="EX138" s="827">
        <f t="shared" si="6"/>
        <v>0</v>
      </c>
      <c r="EY138" s="827">
        <f t="shared" si="6"/>
        <v>0</v>
      </c>
      <c r="EZ138" s="827">
        <f t="shared" si="6"/>
        <v>0</v>
      </c>
      <c r="FA138" s="827">
        <f t="shared" si="6"/>
        <v>0</v>
      </c>
      <c r="FB138" s="827">
        <f t="shared" si="6"/>
        <v>0</v>
      </c>
      <c r="FC138" s="827">
        <f t="shared" si="6"/>
        <v>0</v>
      </c>
      <c r="FD138" s="827">
        <f t="shared" si="6"/>
        <v>0</v>
      </c>
      <c r="FE138" s="827">
        <f t="shared" si="6"/>
        <v>0</v>
      </c>
      <c r="FF138" s="827">
        <f t="shared" si="6"/>
        <v>0</v>
      </c>
      <c r="FG138" s="827">
        <f t="shared" si="6"/>
        <v>0</v>
      </c>
      <c r="FH138" s="827">
        <f t="shared" si="6"/>
        <v>0</v>
      </c>
      <c r="FI138" s="827">
        <f t="shared" si="6"/>
        <v>0</v>
      </c>
      <c r="FJ138" s="827">
        <f t="shared" si="6"/>
        <v>0</v>
      </c>
      <c r="FK138" s="827">
        <f t="shared" si="6"/>
        <v>0</v>
      </c>
      <c r="FL138" s="827">
        <f t="shared" si="6"/>
        <v>0</v>
      </c>
      <c r="FM138" s="827">
        <f t="shared" si="6"/>
        <v>0</v>
      </c>
      <c r="FN138" s="827">
        <f t="shared" si="6"/>
        <v>0</v>
      </c>
      <c r="FO138" s="827">
        <f t="shared" si="6"/>
        <v>0</v>
      </c>
      <c r="FP138" s="827">
        <f t="shared" si="6"/>
        <v>0</v>
      </c>
      <c r="FQ138" s="827">
        <f t="shared" si="6"/>
        <v>0</v>
      </c>
      <c r="FR138" s="827">
        <f t="shared" si="6"/>
        <v>0</v>
      </c>
      <c r="FS138" s="827">
        <f t="shared" si="6"/>
        <v>0</v>
      </c>
      <c r="FT138" s="827">
        <f t="shared" si="6"/>
        <v>0</v>
      </c>
      <c r="FU138" s="827">
        <f t="shared" si="6"/>
        <v>0</v>
      </c>
      <c r="FV138" s="827">
        <f t="shared" si="6"/>
        <v>0</v>
      </c>
      <c r="FW138" s="827">
        <f t="shared" si="6"/>
        <v>0</v>
      </c>
      <c r="FX138" s="827">
        <f t="shared" si="6"/>
        <v>0</v>
      </c>
      <c r="FY138" s="827">
        <f t="shared" si="6"/>
        <v>0</v>
      </c>
      <c r="FZ138" s="827">
        <f t="shared" si="6"/>
        <v>0</v>
      </c>
      <c r="GA138" s="827">
        <f t="shared" si="6"/>
        <v>0</v>
      </c>
      <c r="GB138" s="827">
        <f t="shared" si="6"/>
        <v>0</v>
      </c>
      <c r="GC138" s="827">
        <f t="shared" si="6"/>
        <v>0</v>
      </c>
      <c r="GD138" s="827">
        <f t="shared" si="6"/>
        <v>0</v>
      </c>
      <c r="GE138" s="827">
        <f t="shared" si="6"/>
        <v>0</v>
      </c>
      <c r="GF138" s="827">
        <f t="shared" si="6"/>
        <v>0</v>
      </c>
      <c r="GG138" s="827">
        <f t="shared" si="6"/>
        <v>0</v>
      </c>
      <c r="GH138" s="827">
        <f t="shared" si="6"/>
        <v>0</v>
      </c>
      <c r="GI138" s="827">
        <f t="shared" si="6"/>
        <v>0</v>
      </c>
      <c r="GJ138" s="827">
        <f t="shared" si="6"/>
        <v>0</v>
      </c>
      <c r="GK138" s="827">
        <f t="shared" si="6"/>
        <v>0</v>
      </c>
      <c r="GL138" s="827">
        <f t="shared" si="6"/>
        <v>0</v>
      </c>
      <c r="GM138" s="827">
        <f t="shared" si="6"/>
        <v>0</v>
      </c>
      <c r="GN138" s="827">
        <f t="shared" si="6"/>
        <v>0</v>
      </c>
      <c r="GO138" s="827">
        <f t="shared" si="6"/>
        <v>0</v>
      </c>
      <c r="GP138" s="827">
        <f t="shared" si="6"/>
        <v>0</v>
      </c>
      <c r="GQ138" s="827">
        <f t="shared" si="6"/>
        <v>0</v>
      </c>
      <c r="GR138" s="827">
        <f t="shared" si="6"/>
        <v>0</v>
      </c>
      <c r="GS138" s="827">
        <f t="shared" si="6"/>
        <v>0</v>
      </c>
      <c r="GT138" s="827">
        <f t="shared" si="6"/>
        <v>0</v>
      </c>
      <c r="GU138" s="827">
        <f t="shared" si="6"/>
        <v>0</v>
      </c>
      <c r="GV138" s="827">
        <f t="shared" si="6"/>
        <v>0</v>
      </c>
      <c r="GW138" s="827">
        <f t="shared" si="6"/>
        <v>0</v>
      </c>
      <c r="GX138" s="827">
        <f t="shared" si="6"/>
        <v>0</v>
      </c>
      <c r="GY138" s="827">
        <f t="shared" si="6"/>
        <v>0</v>
      </c>
      <c r="GZ138" s="827">
        <f t="shared" si="6"/>
        <v>0</v>
      </c>
      <c r="HA138" s="827">
        <f t="shared" si="6"/>
        <v>0</v>
      </c>
      <c r="HB138" s="827">
        <f t="shared" si="6"/>
        <v>0</v>
      </c>
      <c r="HC138" s="827">
        <f t="shared" ref="HC138:JN138" si="7">HC130+HC134</f>
        <v>0</v>
      </c>
      <c r="HD138" s="827">
        <f t="shared" si="7"/>
        <v>0</v>
      </c>
      <c r="HE138" s="827">
        <f t="shared" si="7"/>
        <v>0</v>
      </c>
      <c r="HF138" s="827">
        <f t="shared" si="7"/>
        <v>0</v>
      </c>
      <c r="HG138" s="827">
        <f t="shared" si="7"/>
        <v>0</v>
      </c>
      <c r="HH138" s="827">
        <f t="shared" si="7"/>
        <v>0</v>
      </c>
      <c r="HI138" s="827">
        <f t="shared" si="7"/>
        <v>0</v>
      </c>
      <c r="HJ138" s="827">
        <f t="shared" si="7"/>
        <v>0</v>
      </c>
      <c r="HK138" s="827">
        <f t="shared" si="7"/>
        <v>0</v>
      </c>
      <c r="HL138" s="827">
        <f t="shared" si="7"/>
        <v>0</v>
      </c>
      <c r="HM138" s="827">
        <f t="shared" si="7"/>
        <v>0</v>
      </c>
      <c r="HN138" s="827">
        <f t="shared" si="7"/>
        <v>0</v>
      </c>
      <c r="HO138" s="827">
        <f t="shared" si="7"/>
        <v>0</v>
      </c>
      <c r="HP138" s="827">
        <f t="shared" si="7"/>
        <v>0</v>
      </c>
      <c r="HQ138" s="827">
        <f t="shared" si="7"/>
        <v>0</v>
      </c>
      <c r="HR138" s="827">
        <f t="shared" si="7"/>
        <v>0</v>
      </c>
      <c r="HS138" s="827">
        <f t="shared" si="7"/>
        <v>0</v>
      </c>
      <c r="HT138" s="827">
        <f t="shared" si="7"/>
        <v>0</v>
      </c>
      <c r="HU138" s="827">
        <f t="shared" si="7"/>
        <v>0</v>
      </c>
      <c r="HV138" s="827">
        <f t="shared" si="7"/>
        <v>0</v>
      </c>
      <c r="HW138" s="827">
        <f t="shared" si="7"/>
        <v>0</v>
      </c>
      <c r="HX138" s="827">
        <f t="shared" si="7"/>
        <v>0</v>
      </c>
      <c r="HY138" s="827">
        <f t="shared" si="7"/>
        <v>0</v>
      </c>
      <c r="HZ138" s="827">
        <f t="shared" si="7"/>
        <v>0</v>
      </c>
      <c r="IA138" s="827">
        <f t="shared" si="7"/>
        <v>0</v>
      </c>
      <c r="IB138" s="827">
        <f t="shared" si="7"/>
        <v>0</v>
      </c>
      <c r="IC138" s="827">
        <f t="shared" si="7"/>
        <v>0</v>
      </c>
      <c r="ID138" s="827">
        <f t="shared" si="7"/>
        <v>0</v>
      </c>
      <c r="IE138" s="827">
        <f t="shared" si="7"/>
        <v>0</v>
      </c>
      <c r="IF138" s="827">
        <f t="shared" si="7"/>
        <v>0</v>
      </c>
      <c r="IG138" s="827">
        <f t="shared" si="7"/>
        <v>0</v>
      </c>
      <c r="IH138" s="827">
        <f t="shared" si="7"/>
        <v>0</v>
      </c>
      <c r="II138" s="827">
        <f t="shared" si="7"/>
        <v>0</v>
      </c>
      <c r="IJ138" s="827">
        <f t="shared" si="7"/>
        <v>0</v>
      </c>
      <c r="IK138" s="827">
        <f t="shared" si="7"/>
        <v>0</v>
      </c>
      <c r="IL138" s="827">
        <f t="shared" si="7"/>
        <v>0</v>
      </c>
      <c r="IM138" s="827">
        <f t="shared" si="7"/>
        <v>0</v>
      </c>
      <c r="IN138" s="827">
        <f t="shared" si="7"/>
        <v>0</v>
      </c>
      <c r="IO138" s="827">
        <f t="shared" si="7"/>
        <v>0</v>
      </c>
      <c r="IP138" s="827">
        <f t="shared" si="7"/>
        <v>0</v>
      </c>
      <c r="IQ138" s="827">
        <f t="shared" si="7"/>
        <v>0</v>
      </c>
      <c r="IR138" s="827">
        <f t="shared" si="7"/>
        <v>0</v>
      </c>
      <c r="IS138" s="827">
        <f t="shared" si="7"/>
        <v>0</v>
      </c>
      <c r="IT138" s="827">
        <f t="shared" si="7"/>
        <v>0</v>
      </c>
      <c r="IU138" s="827">
        <f t="shared" si="7"/>
        <v>0</v>
      </c>
      <c r="IV138" s="827">
        <f t="shared" si="7"/>
        <v>0</v>
      </c>
      <c r="IW138" s="827">
        <f t="shared" si="7"/>
        <v>0</v>
      </c>
      <c r="IX138" s="827">
        <f t="shared" si="7"/>
        <v>0</v>
      </c>
      <c r="IY138" s="827">
        <f t="shared" si="7"/>
        <v>0</v>
      </c>
      <c r="IZ138" s="827">
        <f t="shared" si="7"/>
        <v>0</v>
      </c>
      <c r="JA138" s="827">
        <f t="shared" si="7"/>
        <v>0</v>
      </c>
      <c r="JB138" s="827">
        <f t="shared" si="7"/>
        <v>0</v>
      </c>
      <c r="JC138" s="827">
        <f t="shared" si="7"/>
        <v>0</v>
      </c>
      <c r="JD138" s="827">
        <f t="shared" si="7"/>
        <v>0</v>
      </c>
      <c r="JE138" s="827">
        <f t="shared" si="7"/>
        <v>0</v>
      </c>
      <c r="JF138" s="827">
        <f t="shared" si="7"/>
        <v>0</v>
      </c>
      <c r="JG138" s="827">
        <f t="shared" si="7"/>
        <v>0</v>
      </c>
      <c r="JH138" s="827">
        <f t="shared" si="7"/>
        <v>0</v>
      </c>
      <c r="JI138" s="827">
        <f t="shared" si="7"/>
        <v>0</v>
      </c>
      <c r="JJ138" s="827">
        <f t="shared" si="7"/>
        <v>0</v>
      </c>
      <c r="JK138" s="827">
        <f t="shared" si="7"/>
        <v>0</v>
      </c>
      <c r="JL138" s="827">
        <f t="shared" si="7"/>
        <v>0</v>
      </c>
      <c r="JM138" s="827">
        <f t="shared" si="7"/>
        <v>0</v>
      </c>
      <c r="JN138" s="827">
        <f t="shared" si="7"/>
        <v>0</v>
      </c>
      <c r="JO138" s="827">
        <f t="shared" ref="JO138:LZ138" si="8">JO130+JO134</f>
        <v>0</v>
      </c>
      <c r="JP138" s="827">
        <f t="shared" si="8"/>
        <v>0</v>
      </c>
      <c r="JQ138" s="827">
        <f t="shared" si="8"/>
        <v>0</v>
      </c>
      <c r="JR138" s="827">
        <f t="shared" si="8"/>
        <v>0</v>
      </c>
      <c r="JS138" s="827">
        <f t="shared" si="8"/>
        <v>0</v>
      </c>
      <c r="JT138" s="827">
        <f t="shared" si="8"/>
        <v>0</v>
      </c>
      <c r="JU138" s="827">
        <f t="shared" si="8"/>
        <v>0</v>
      </c>
      <c r="JV138" s="827">
        <f t="shared" si="8"/>
        <v>0</v>
      </c>
      <c r="JW138" s="827">
        <f t="shared" si="8"/>
        <v>0</v>
      </c>
      <c r="JX138" s="827">
        <f t="shared" si="8"/>
        <v>0</v>
      </c>
      <c r="JY138" s="827">
        <f t="shared" si="8"/>
        <v>0</v>
      </c>
      <c r="JZ138" s="827">
        <f t="shared" si="8"/>
        <v>0</v>
      </c>
      <c r="KA138" s="827">
        <f t="shared" si="8"/>
        <v>0</v>
      </c>
      <c r="KB138" s="827">
        <f t="shared" si="8"/>
        <v>0</v>
      </c>
      <c r="KC138" s="827">
        <f t="shared" si="8"/>
        <v>0</v>
      </c>
      <c r="KD138" s="827">
        <f t="shared" si="8"/>
        <v>0</v>
      </c>
      <c r="KE138" s="827">
        <f t="shared" si="8"/>
        <v>0</v>
      </c>
      <c r="KF138" s="827">
        <f t="shared" si="8"/>
        <v>0</v>
      </c>
      <c r="KG138" s="827">
        <f t="shared" si="8"/>
        <v>0</v>
      </c>
      <c r="KH138" s="827">
        <f t="shared" si="8"/>
        <v>0</v>
      </c>
      <c r="KI138" s="827">
        <f t="shared" si="8"/>
        <v>0</v>
      </c>
      <c r="KJ138" s="827">
        <f t="shared" si="8"/>
        <v>0</v>
      </c>
      <c r="KK138" s="827">
        <f t="shared" si="8"/>
        <v>0</v>
      </c>
      <c r="KL138" s="827">
        <f t="shared" si="8"/>
        <v>0</v>
      </c>
      <c r="KM138" s="827">
        <f t="shared" si="8"/>
        <v>0</v>
      </c>
      <c r="KN138" s="827">
        <f t="shared" si="8"/>
        <v>0</v>
      </c>
      <c r="KO138" s="827">
        <f t="shared" si="8"/>
        <v>0</v>
      </c>
      <c r="KP138" s="827">
        <f t="shared" si="8"/>
        <v>0</v>
      </c>
      <c r="KQ138" s="827">
        <f t="shared" si="8"/>
        <v>0</v>
      </c>
      <c r="KR138" s="827">
        <f t="shared" si="8"/>
        <v>0</v>
      </c>
      <c r="KS138" s="827">
        <f t="shared" si="8"/>
        <v>0</v>
      </c>
      <c r="KT138" s="827">
        <f t="shared" si="8"/>
        <v>0</v>
      </c>
      <c r="KU138" s="827">
        <f t="shared" si="8"/>
        <v>0</v>
      </c>
      <c r="KV138" s="827">
        <f t="shared" si="8"/>
        <v>0</v>
      </c>
      <c r="KW138" s="827">
        <f t="shared" si="8"/>
        <v>0</v>
      </c>
      <c r="KX138" s="827">
        <f t="shared" si="8"/>
        <v>0</v>
      </c>
      <c r="KY138" s="827">
        <f t="shared" si="8"/>
        <v>0</v>
      </c>
      <c r="KZ138" s="827">
        <f t="shared" si="8"/>
        <v>0</v>
      </c>
      <c r="LA138" s="827">
        <f t="shared" si="8"/>
        <v>0</v>
      </c>
      <c r="LB138" s="827">
        <f t="shared" si="8"/>
        <v>0</v>
      </c>
      <c r="LC138" s="827">
        <f t="shared" si="8"/>
        <v>0</v>
      </c>
      <c r="LD138" s="827">
        <f t="shared" si="8"/>
        <v>0</v>
      </c>
      <c r="LE138" s="827">
        <f t="shared" si="8"/>
        <v>0</v>
      </c>
      <c r="LF138" s="827">
        <f t="shared" si="8"/>
        <v>0</v>
      </c>
      <c r="LG138" s="827">
        <f t="shared" si="8"/>
        <v>0</v>
      </c>
      <c r="LH138" s="827">
        <f t="shared" si="8"/>
        <v>0</v>
      </c>
      <c r="LI138" s="827">
        <f t="shared" si="8"/>
        <v>0</v>
      </c>
      <c r="LJ138" s="827">
        <f t="shared" si="8"/>
        <v>0</v>
      </c>
      <c r="LK138" s="827">
        <f t="shared" si="8"/>
        <v>0</v>
      </c>
      <c r="LL138" s="827">
        <f t="shared" si="8"/>
        <v>0</v>
      </c>
      <c r="LM138" s="827">
        <f t="shared" si="8"/>
        <v>0</v>
      </c>
      <c r="LN138" s="827">
        <f t="shared" si="8"/>
        <v>0</v>
      </c>
      <c r="LO138" s="827">
        <f t="shared" si="8"/>
        <v>0</v>
      </c>
      <c r="LP138" s="827">
        <f t="shared" si="8"/>
        <v>0</v>
      </c>
      <c r="LQ138" s="827">
        <f t="shared" si="8"/>
        <v>0</v>
      </c>
      <c r="LR138" s="827">
        <f t="shared" si="8"/>
        <v>0</v>
      </c>
      <c r="LS138" s="827">
        <f t="shared" si="8"/>
        <v>0</v>
      </c>
      <c r="LT138" s="827">
        <f t="shared" si="8"/>
        <v>0</v>
      </c>
      <c r="LU138" s="827">
        <f t="shared" si="8"/>
        <v>0</v>
      </c>
      <c r="LV138" s="827">
        <f t="shared" si="8"/>
        <v>0</v>
      </c>
      <c r="LW138" s="827">
        <f t="shared" si="8"/>
        <v>0</v>
      </c>
      <c r="LX138" s="827">
        <f t="shared" si="8"/>
        <v>0</v>
      </c>
      <c r="LY138" s="827">
        <f t="shared" si="8"/>
        <v>0</v>
      </c>
      <c r="LZ138" s="827">
        <f t="shared" si="8"/>
        <v>0</v>
      </c>
      <c r="MA138" s="827">
        <f t="shared" ref="MA138:OL138" si="9">MA130+MA134</f>
        <v>0</v>
      </c>
      <c r="MB138" s="827">
        <f t="shared" si="9"/>
        <v>0</v>
      </c>
      <c r="MC138" s="827">
        <f t="shared" si="9"/>
        <v>0</v>
      </c>
      <c r="MD138" s="827">
        <f t="shared" si="9"/>
        <v>0</v>
      </c>
      <c r="ME138" s="827">
        <f t="shared" si="9"/>
        <v>0</v>
      </c>
      <c r="MF138" s="827">
        <f t="shared" si="9"/>
        <v>0</v>
      </c>
      <c r="MG138" s="827">
        <f t="shared" si="9"/>
        <v>0</v>
      </c>
      <c r="MH138" s="827">
        <f t="shared" si="9"/>
        <v>0</v>
      </c>
      <c r="MI138" s="827">
        <f t="shared" si="9"/>
        <v>0</v>
      </c>
      <c r="MJ138" s="827">
        <f t="shared" si="9"/>
        <v>0</v>
      </c>
      <c r="MK138" s="827">
        <f t="shared" si="9"/>
        <v>0</v>
      </c>
      <c r="ML138" s="827">
        <f t="shared" si="9"/>
        <v>0</v>
      </c>
      <c r="MM138" s="827">
        <f t="shared" si="9"/>
        <v>0</v>
      </c>
      <c r="MN138" s="827">
        <f t="shared" si="9"/>
        <v>0</v>
      </c>
      <c r="MO138" s="827">
        <f t="shared" si="9"/>
        <v>0</v>
      </c>
      <c r="MP138" s="827">
        <f t="shared" si="9"/>
        <v>0</v>
      </c>
      <c r="MQ138" s="827">
        <f t="shared" si="9"/>
        <v>0</v>
      </c>
      <c r="MR138" s="827">
        <f t="shared" si="9"/>
        <v>0</v>
      </c>
      <c r="MS138" s="827">
        <f t="shared" si="9"/>
        <v>0</v>
      </c>
      <c r="MT138" s="827">
        <f t="shared" si="9"/>
        <v>0</v>
      </c>
      <c r="MU138" s="827">
        <f t="shared" si="9"/>
        <v>0</v>
      </c>
      <c r="MV138" s="827">
        <f t="shared" si="9"/>
        <v>0</v>
      </c>
      <c r="MW138" s="827">
        <f t="shared" si="9"/>
        <v>0</v>
      </c>
      <c r="MX138" s="827">
        <f t="shared" si="9"/>
        <v>0</v>
      </c>
      <c r="MY138" s="827">
        <f t="shared" si="9"/>
        <v>0</v>
      </c>
      <c r="MZ138" s="827">
        <f t="shared" si="9"/>
        <v>0</v>
      </c>
      <c r="NA138" s="827">
        <f t="shared" si="9"/>
        <v>0</v>
      </c>
      <c r="NB138" s="827">
        <f t="shared" si="9"/>
        <v>0</v>
      </c>
      <c r="NC138" s="827">
        <f t="shared" si="9"/>
        <v>0</v>
      </c>
      <c r="ND138" s="827">
        <f t="shared" si="9"/>
        <v>0</v>
      </c>
      <c r="NE138" s="827">
        <f t="shared" si="9"/>
        <v>0</v>
      </c>
      <c r="NF138" s="827">
        <f t="shared" si="9"/>
        <v>0</v>
      </c>
      <c r="NG138" s="827">
        <f t="shared" si="9"/>
        <v>0</v>
      </c>
      <c r="NH138" s="827">
        <f t="shared" si="9"/>
        <v>0</v>
      </c>
      <c r="NI138" s="827">
        <f t="shared" si="9"/>
        <v>0</v>
      </c>
      <c r="NJ138" s="827">
        <f t="shared" si="9"/>
        <v>0</v>
      </c>
      <c r="NK138" s="827">
        <f t="shared" si="9"/>
        <v>0</v>
      </c>
      <c r="NL138" s="827">
        <f t="shared" si="9"/>
        <v>0</v>
      </c>
      <c r="NM138" s="827">
        <f t="shared" si="9"/>
        <v>0</v>
      </c>
      <c r="NN138" s="827">
        <f t="shared" si="9"/>
        <v>0</v>
      </c>
      <c r="NO138" s="827">
        <f t="shared" si="9"/>
        <v>0</v>
      </c>
      <c r="NP138" s="827">
        <f t="shared" si="9"/>
        <v>0</v>
      </c>
      <c r="NQ138" s="827">
        <f t="shared" si="9"/>
        <v>0</v>
      </c>
      <c r="NR138" s="827">
        <f t="shared" si="9"/>
        <v>0</v>
      </c>
      <c r="NS138" s="827">
        <f t="shared" si="9"/>
        <v>0</v>
      </c>
      <c r="NT138" s="827">
        <f t="shared" si="9"/>
        <v>0</v>
      </c>
      <c r="NU138" s="827">
        <f t="shared" si="9"/>
        <v>0</v>
      </c>
      <c r="NV138" s="827">
        <f t="shared" si="9"/>
        <v>0</v>
      </c>
      <c r="NW138" s="827">
        <f t="shared" si="9"/>
        <v>0</v>
      </c>
      <c r="NX138" s="827">
        <f t="shared" si="9"/>
        <v>0</v>
      </c>
      <c r="NY138" s="827">
        <f t="shared" si="9"/>
        <v>0</v>
      </c>
      <c r="NZ138" s="827">
        <f t="shared" si="9"/>
        <v>0</v>
      </c>
      <c r="OA138" s="827">
        <f t="shared" si="9"/>
        <v>0</v>
      </c>
      <c r="OB138" s="827">
        <f t="shared" si="9"/>
        <v>0</v>
      </c>
      <c r="OC138" s="827">
        <f t="shared" si="9"/>
        <v>0</v>
      </c>
      <c r="OD138" s="827">
        <f t="shared" si="9"/>
        <v>0</v>
      </c>
      <c r="OE138" s="827">
        <f t="shared" si="9"/>
        <v>0</v>
      </c>
      <c r="OF138" s="827">
        <f t="shared" si="9"/>
        <v>0</v>
      </c>
      <c r="OG138" s="827">
        <f t="shared" si="9"/>
        <v>0</v>
      </c>
      <c r="OH138" s="827">
        <f t="shared" si="9"/>
        <v>0</v>
      </c>
      <c r="OI138" s="827">
        <f t="shared" si="9"/>
        <v>0</v>
      </c>
      <c r="OJ138" s="827">
        <f t="shared" si="9"/>
        <v>0</v>
      </c>
      <c r="OK138" s="827">
        <f t="shared" si="9"/>
        <v>0</v>
      </c>
      <c r="OL138" s="827">
        <f t="shared" si="9"/>
        <v>0</v>
      </c>
      <c r="OM138" s="827">
        <f t="shared" ref="OM138:QX138" si="10">OM130+OM134</f>
        <v>0</v>
      </c>
      <c r="ON138" s="827">
        <f t="shared" si="10"/>
        <v>0</v>
      </c>
      <c r="OO138" s="827">
        <f t="shared" si="10"/>
        <v>0</v>
      </c>
      <c r="OP138" s="827">
        <f t="shared" si="10"/>
        <v>0</v>
      </c>
      <c r="OQ138" s="827">
        <f t="shared" si="10"/>
        <v>0</v>
      </c>
      <c r="OR138" s="827">
        <f t="shared" si="10"/>
        <v>0</v>
      </c>
      <c r="OS138" s="827">
        <f t="shared" si="10"/>
        <v>0</v>
      </c>
      <c r="OT138" s="827">
        <f t="shared" si="10"/>
        <v>0</v>
      </c>
      <c r="OU138" s="827">
        <f t="shared" si="10"/>
        <v>0</v>
      </c>
      <c r="OV138" s="827">
        <f t="shared" si="10"/>
        <v>0</v>
      </c>
      <c r="OW138" s="827">
        <f t="shared" si="10"/>
        <v>0</v>
      </c>
      <c r="OX138" s="827">
        <f t="shared" si="10"/>
        <v>0</v>
      </c>
      <c r="OY138" s="827">
        <f t="shared" si="10"/>
        <v>0</v>
      </c>
      <c r="OZ138" s="827">
        <f t="shared" si="10"/>
        <v>0</v>
      </c>
      <c r="PA138" s="827">
        <f t="shared" si="10"/>
        <v>0</v>
      </c>
      <c r="PB138" s="827">
        <f t="shared" si="10"/>
        <v>0</v>
      </c>
      <c r="PC138" s="827">
        <f t="shared" si="10"/>
        <v>0</v>
      </c>
      <c r="PD138" s="827">
        <f t="shared" si="10"/>
        <v>0</v>
      </c>
      <c r="PE138" s="827">
        <f t="shared" si="10"/>
        <v>0</v>
      </c>
      <c r="PF138" s="827">
        <f t="shared" si="10"/>
        <v>0</v>
      </c>
      <c r="PG138" s="827">
        <f t="shared" si="10"/>
        <v>0</v>
      </c>
      <c r="PH138" s="827">
        <f t="shared" si="10"/>
        <v>0</v>
      </c>
      <c r="PI138" s="827">
        <f t="shared" si="10"/>
        <v>0</v>
      </c>
      <c r="PJ138" s="827">
        <f t="shared" si="10"/>
        <v>0</v>
      </c>
      <c r="PK138" s="827">
        <f t="shared" si="10"/>
        <v>0</v>
      </c>
      <c r="PL138" s="827">
        <f t="shared" si="10"/>
        <v>0</v>
      </c>
      <c r="PM138" s="827">
        <f t="shared" si="10"/>
        <v>0</v>
      </c>
      <c r="PN138" s="827">
        <f t="shared" si="10"/>
        <v>0</v>
      </c>
      <c r="PO138" s="827">
        <f t="shared" si="10"/>
        <v>0</v>
      </c>
      <c r="PP138" s="827">
        <f t="shared" si="10"/>
        <v>0</v>
      </c>
      <c r="PQ138" s="827">
        <f t="shared" si="10"/>
        <v>0</v>
      </c>
      <c r="PR138" s="827">
        <f t="shared" si="10"/>
        <v>0</v>
      </c>
      <c r="PS138" s="827">
        <f t="shared" si="10"/>
        <v>0</v>
      </c>
      <c r="PT138" s="827">
        <f t="shared" si="10"/>
        <v>0</v>
      </c>
      <c r="PU138" s="827">
        <f t="shared" si="10"/>
        <v>0</v>
      </c>
      <c r="PV138" s="827">
        <f t="shared" si="10"/>
        <v>0</v>
      </c>
      <c r="PW138" s="827">
        <f t="shared" si="10"/>
        <v>0</v>
      </c>
      <c r="PX138" s="827">
        <f t="shared" si="10"/>
        <v>0</v>
      </c>
      <c r="PY138" s="827">
        <f t="shared" si="10"/>
        <v>0</v>
      </c>
      <c r="PZ138" s="827">
        <f t="shared" si="10"/>
        <v>0</v>
      </c>
      <c r="QA138" s="827">
        <f t="shared" si="10"/>
        <v>0</v>
      </c>
      <c r="QB138" s="827">
        <f t="shared" si="10"/>
        <v>0</v>
      </c>
      <c r="QC138" s="827">
        <f t="shared" si="10"/>
        <v>0</v>
      </c>
      <c r="QD138" s="827">
        <f t="shared" si="10"/>
        <v>0</v>
      </c>
      <c r="QE138" s="827">
        <f t="shared" si="10"/>
        <v>0</v>
      </c>
      <c r="QF138" s="827">
        <f t="shared" si="10"/>
        <v>0</v>
      </c>
      <c r="QG138" s="827">
        <f t="shared" si="10"/>
        <v>0</v>
      </c>
      <c r="QH138" s="827">
        <f t="shared" si="10"/>
        <v>0</v>
      </c>
      <c r="QI138" s="827">
        <f t="shared" si="10"/>
        <v>0</v>
      </c>
      <c r="QJ138" s="827">
        <f t="shared" si="10"/>
        <v>0</v>
      </c>
      <c r="QK138" s="827">
        <f t="shared" si="10"/>
        <v>0</v>
      </c>
      <c r="QL138" s="827">
        <f t="shared" si="10"/>
        <v>0</v>
      </c>
      <c r="QM138" s="827">
        <f t="shared" si="10"/>
        <v>0</v>
      </c>
      <c r="QN138" s="827">
        <f t="shared" si="10"/>
        <v>0</v>
      </c>
      <c r="QO138" s="827">
        <f t="shared" si="10"/>
        <v>0</v>
      </c>
      <c r="QP138" s="827">
        <f t="shared" si="10"/>
        <v>0</v>
      </c>
      <c r="QQ138" s="827">
        <f t="shared" si="10"/>
        <v>0</v>
      </c>
      <c r="QR138" s="827">
        <f t="shared" si="10"/>
        <v>0</v>
      </c>
      <c r="QS138" s="827">
        <f t="shared" si="10"/>
        <v>0</v>
      </c>
      <c r="QT138" s="827">
        <f t="shared" si="10"/>
        <v>0</v>
      </c>
      <c r="QU138" s="827">
        <f t="shared" si="10"/>
        <v>0</v>
      </c>
      <c r="QV138" s="827">
        <f t="shared" si="10"/>
        <v>0</v>
      </c>
      <c r="QW138" s="827">
        <f t="shared" si="10"/>
        <v>0</v>
      </c>
      <c r="QX138" s="827">
        <f t="shared" si="10"/>
        <v>0</v>
      </c>
      <c r="QY138" s="827">
        <f t="shared" ref="QY138:TJ138" si="11">QY130+QY134</f>
        <v>0</v>
      </c>
      <c r="QZ138" s="827">
        <f t="shared" si="11"/>
        <v>0</v>
      </c>
      <c r="RA138" s="827">
        <f t="shared" si="11"/>
        <v>0</v>
      </c>
      <c r="RB138" s="827">
        <f t="shared" si="11"/>
        <v>0</v>
      </c>
      <c r="RC138" s="827">
        <f t="shared" si="11"/>
        <v>0</v>
      </c>
      <c r="RD138" s="827">
        <f t="shared" si="11"/>
        <v>0</v>
      </c>
      <c r="RE138" s="827">
        <f t="shared" si="11"/>
        <v>0</v>
      </c>
      <c r="RF138" s="827">
        <f t="shared" si="11"/>
        <v>0</v>
      </c>
      <c r="RG138" s="827">
        <f t="shared" si="11"/>
        <v>0</v>
      </c>
      <c r="RH138" s="827">
        <f t="shared" si="11"/>
        <v>0</v>
      </c>
      <c r="RI138" s="827">
        <f t="shared" si="11"/>
        <v>0</v>
      </c>
      <c r="RJ138" s="827">
        <f t="shared" si="11"/>
        <v>0</v>
      </c>
      <c r="RK138" s="827">
        <f t="shared" si="11"/>
        <v>0</v>
      </c>
      <c r="RL138" s="827">
        <f t="shared" si="11"/>
        <v>0</v>
      </c>
      <c r="RM138" s="827">
        <f t="shared" si="11"/>
        <v>0</v>
      </c>
      <c r="RN138" s="827">
        <f t="shared" si="11"/>
        <v>0</v>
      </c>
      <c r="RO138" s="827">
        <f t="shared" si="11"/>
        <v>0</v>
      </c>
      <c r="RP138" s="827">
        <f t="shared" si="11"/>
        <v>0</v>
      </c>
      <c r="RQ138" s="827">
        <f t="shared" si="11"/>
        <v>0</v>
      </c>
      <c r="RR138" s="827">
        <f t="shared" si="11"/>
        <v>0</v>
      </c>
      <c r="RS138" s="827">
        <f t="shared" si="11"/>
        <v>0</v>
      </c>
      <c r="RT138" s="827">
        <f t="shared" si="11"/>
        <v>0</v>
      </c>
      <c r="RU138" s="827">
        <f t="shared" si="11"/>
        <v>0</v>
      </c>
      <c r="RV138" s="827">
        <f t="shared" si="11"/>
        <v>0</v>
      </c>
      <c r="RW138" s="827">
        <f t="shared" si="11"/>
        <v>0</v>
      </c>
      <c r="RX138" s="827">
        <f t="shared" si="11"/>
        <v>0</v>
      </c>
      <c r="RY138" s="827">
        <f t="shared" si="11"/>
        <v>0</v>
      </c>
      <c r="RZ138" s="827">
        <f t="shared" si="11"/>
        <v>0</v>
      </c>
      <c r="SA138" s="827">
        <f t="shared" si="11"/>
        <v>0</v>
      </c>
      <c r="SB138" s="827">
        <f t="shared" si="11"/>
        <v>0</v>
      </c>
      <c r="SC138" s="827">
        <f t="shared" si="11"/>
        <v>0</v>
      </c>
      <c r="SD138" s="827">
        <f t="shared" si="11"/>
        <v>0</v>
      </c>
      <c r="SE138" s="827">
        <f t="shared" si="11"/>
        <v>0</v>
      </c>
      <c r="SF138" s="827">
        <f t="shared" si="11"/>
        <v>0</v>
      </c>
      <c r="SG138" s="827">
        <f t="shared" si="11"/>
        <v>0</v>
      </c>
      <c r="SH138" s="827">
        <f t="shared" si="11"/>
        <v>0</v>
      </c>
      <c r="SI138" s="827">
        <f t="shared" si="11"/>
        <v>0</v>
      </c>
      <c r="SJ138" s="827">
        <f t="shared" si="11"/>
        <v>0</v>
      </c>
      <c r="SK138" s="827">
        <f t="shared" si="11"/>
        <v>0</v>
      </c>
      <c r="SL138" s="827">
        <f t="shared" si="11"/>
        <v>0</v>
      </c>
      <c r="SM138" s="827">
        <f t="shared" si="11"/>
        <v>0</v>
      </c>
      <c r="SN138" s="827">
        <f t="shared" si="11"/>
        <v>0</v>
      </c>
      <c r="SO138" s="827">
        <f t="shared" si="11"/>
        <v>0</v>
      </c>
      <c r="SP138" s="827">
        <f t="shared" si="11"/>
        <v>0</v>
      </c>
      <c r="SQ138" s="827">
        <f t="shared" si="11"/>
        <v>0</v>
      </c>
      <c r="SR138" s="827">
        <f t="shared" si="11"/>
        <v>0</v>
      </c>
      <c r="SS138" s="827">
        <f t="shared" si="11"/>
        <v>0</v>
      </c>
      <c r="ST138" s="827">
        <f t="shared" si="11"/>
        <v>0</v>
      </c>
      <c r="SU138" s="827">
        <f t="shared" si="11"/>
        <v>0</v>
      </c>
      <c r="SV138" s="827">
        <f t="shared" si="11"/>
        <v>0</v>
      </c>
      <c r="SW138" s="827">
        <f t="shared" si="11"/>
        <v>0</v>
      </c>
      <c r="SX138" s="827">
        <f t="shared" si="11"/>
        <v>0</v>
      </c>
      <c r="SY138" s="827">
        <f t="shared" si="11"/>
        <v>0</v>
      </c>
      <c r="SZ138" s="827">
        <f t="shared" si="11"/>
        <v>0</v>
      </c>
      <c r="TA138" s="827">
        <f t="shared" si="11"/>
        <v>0</v>
      </c>
      <c r="TB138" s="827">
        <f t="shared" si="11"/>
        <v>0</v>
      </c>
      <c r="TC138" s="827">
        <f t="shared" si="11"/>
        <v>0</v>
      </c>
      <c r="TD138" s="827">
        <f t="shared" si="11"/>
        <v>0</v>
      </c>
      <c r="TE138" s="827">
        <f t="shared" si="11"/>
        <v>0</v>
      </c>
      <c r="TF138" s="827">
        <f t="shared" si="11"/>
        <v>0</v>
      </c>
      <c r="TG138" s="827">
        <f t="shared" si="11"/>
        <v>0</v>
      </c>
      <c r="TH138" s="827">
        <f t="shared" si="11"/>
        <v>0</v>
      </c>
      <c r="TI138" s="827">
        <f t="shared" si="11"/>
        <v>0</v>
      </c>
      <c r="TJ138" s="827">
        <f t="shared" si="11"/>
        <v>0</v>
      </c>
      <c r="TK138" s="827">
        <f t="shared" ref="TK138:VV138" si="12">TK130+TK134</f>
        <v>0</v>
      </c>
      <c r="TL138" s="827">
        <f t="shared" si="12"/>
        <v>0</v>
      </c>
      <c r="TM138" s="827">
        <f t="shared" si="12"/>
        <v>0</v>
      </c>
      <c r="TN138" s="827">
        <f t="shared" si="12"/>
        <v>0</v>
      </c>
      <c r="TO138" s="827">
        <f t="shared" si="12"/>
        <v>0</v>
      </c>
      <c r="TP138" s="827">
        <f t="shared" si="12"/>
        <v>0</v>
      </c>
      <c r="TQ138" s="827">
        <f t="shared" si="12"/>
        <v>0</v>
      </c>
      <c r="TR138" s="827">
        <f t="shared" si="12"/>
        <v>0</v>
      </c>
      <c r="TS138" s="827">
        <f t="shared" si="12"/>
        <v>0</v>
      </c>
      <c r="TT138" s="827">
        <f t="shared" si="12"/>
        <v>0</v>
      </c>
      <c r="TU138" s="827">
        <f t="shared" si="12"/>
        <v>0</v>
      </c>
      <c r="TV138" s="827">
        <f t="shared" si="12"/>
        <v>0</v>
      </c>
      <c r="TW138" s="827">
        <f t="shared" si="12"/>
        <v>0</v>
      </c>
      <c r="TX138" s="827">
        <f t="shared" si="12"/>
        <v>0</v>
      </c>
      <c r="TY138" s="827">
        <f t="shared" si="12"/>
        <v>0</v>
      </c>
      <c r="TZ138" s="827">
        <f t="shared" si="12"/>
        <v>0</v>
      </c>
      <c r="UA138" s="827">
        <f t="shared" si="12"/>
        <v>0</v>
      </c>
      <c r="UB138" s="827">
        <f t="shared" si="12"/>
        <v>0</v>
      </c>
      <c r="UC138" s="827">
        <f t="shared" si="12"/>
        <v>0</v>
      </c>
      <c r="UD138" s="827">
        <f t="shared" si="12"/>
        <v>0</v>
      </c>
      <c r="UE138" s="827">
        <f t="shared" si="12"/>
        <v>0</v>
      </c>
      <c r="UF138" s="827">
        <f t="shared" si="12"/>
        <v>0</v>
      </c>
      <c r="UG138" s="827">
        <f t="shared" si="12"/>
        <v>0</v>
      </c>
      <c r="UH138" s="827">
        <f t="shared" si="12"/>
        <v>0</v>
      </c>
      <c r="UI138" s="827">
        <f t="shared" si="12"/>
        <v>0</v>
      </c>
      <c r="UJ138" s="827">
        <f t="shared" si="12"/>
        <v>0</v>
      </c>
      <c r="UK138" s="827">
        <f t="shared" si="12"/>
        <v>0</v>
      </c>
      <c r="UL138" s="827">
        <f t="shared" si="12"/>
        <v>0</v>
      </c>
      <c r="UM138" s="827">
        <f t="shared" si="12"/>
        <v>0</v>
      </c>
      <c r="UN138" s="827">
        <f t="shared" si="12"/>
        <v>0</v>
      </c>
      <c r="UO138" s="827">
        <f t="shared" si="12"/>
        <v>0</v>
      </c>
      <c r="UP138" s="827">
        <f t="shared" si="12"/>
        <v>0</v>
      </c>
      <c r="UQ138" s="827">
        <f t="shared" si="12"/>
        <v>0</v>
      </c>
      <c r="UR138" s="827">
        <f t="shared" si="12"/>
        <v>0</v>
      </c>
      <c r="US138" s="827">
        <f t="shared" si="12"/>
        <v>0</v>
      </c>
      <c r="UT138" s="827">
        <f t="shared" si="12"/>
        <v>0</v>
      </c>
      <c r="UU138" s="827">
        <f t="shared" si="12"/>
        <v>0</v>
      </c>
      <c r="UV138" s="827">
        <f t="shared" si="12"/>
        <v>0</v>
      </c>
      <c r="UW138" s="827">
        <f t="shared" si="12"/>
        <v>0</v>
      </c>
      <c r="UX138" s="827">
        <f t="shared" si="12"/>
        <v>0</v>
      </c>
      <c r="UY138" s="827">
        <f t="shared" si="12"/>
        <v>0</v>
      </c>
      <c r="UZ138" s="827">
        <f t="shared" si="12"/>
        <v>0</v>
      </c>
      <c r="VA138" s="827">
        <f t="shared" si="12"/>
        <v>0</v>
      </c>
      <c r="VB138" s="827">
        <f t="shared" si="12"/>
        <v>0</v>
      </c>
      <c r="VC138" s="827">
        <f t="shared" si="12"/>
        <v>0</v>
      </c>
      <c r="VD138" s="827">
        <f t="shared" si="12"/>
        <v>0</v>
      </c>
      <c r="VE138" s="827">
        <f t="shared" si="12"/>
        <v>0</v>
      </c>
      <c r="VF138" s="827">
        <f t="shared" si="12"/>
        <v>0</v>
      </c>
      <c r="VG138" s="827">
        <f t="shared" si="12"/>
        <v>0</v>
      </c>
      <c r="VH138" s="827">
        <f t="shared" si="12"/>
        <v>0</v>
      </c>
      <c r="VI138" s="827">
        <f t="shared" si="12"/>
        <v>0</v>
      </c>
      <c r="VJ138" s="827">
        <f t="shared" si="12"/>
        <v>0</v>
      </c>
      <c r="VK138" s="827">
        <f t="shared" si="12"/>
        <v>0</v>
      </c>
      <c r="VL138" s="827">
        <f t="shared" si="12"/>
        <v>0</v>
      </c>
      <c r="VM138" s="827">
        <f t="shared" si="12"/>
        <v>0</v>
      </c>
      <c r="VN138" s="827">
        <f t="shared" si="12"/>
        <v>0</v>
      </c>
      <c r="VO138" s="827">
        <f t="shared" si="12"/>
        <v>0</v>
      </c>
      <c r="VP138" s="827">
        <f t="shared" si="12"/>
        <v>0</v>
      </c>
      <c r="VQ138" s="827">
        <f t="shared" si="12"/>
        <v>0</v>
      </c>
      <c r="VR138" s="827">
        <f t="shared" si="12"/>
        <v>0</v>
      </c>
      <c r="VS138" s="827">
        <f t="shared" si="12"/>
        <v>0</v>
      </c>
      <c r="VT138" s="827">
        <f t="shared" si="12"/>
        <v>0</v>
      </c>
      <c r="VU138" s="827">
        <f t="shared" si="12"/>
        <v>0</v>
      </c>
      <c r="VV138" s="827">
        <f t="shared" si="12"/>
        <v>0</v>
      </c>
      <c r="VW138" s="827">
        <f t="shared" ref="VW138:YH138" si="13">VW130+VW134</f>
        <v>0</v>
      </c>
      <c r="VX138" s="827">
        <f t="shared" si="13"/>
        <v>0</v>
      </c>
      <c r="VY138" s="827">
        <f t="shared" si="13"/>
        <v>0</v>
      </c>
      <c r="VZ138" s="827">
        <f t="shared" si="13"/>
        <v>0</v>
      </c>
      <c r="WA138" s="827">
        <f t="shared" si="13"/>
        <v>0</v>
      </c>
      <c r="WB138" s="827">
        <f t="shared" si="13"/>
        <v>0</v>
      </c>
      <c r="WC138" s="827">
        <f t="shared" si="13"/>
        <v>0</v>
      </c>
      <c r="WD138" s="827">
        <f t="shared" si="13"/>
        <v>0</v>
      </c>
      <c r="WE138" s="827">
        <f t="shared" si="13"/>
        <v>0</v>
      </c>
      <c r="WF138" s="827">
        <f t="shared" si="13"/>
        <v>0</v>
      </c>
      <c r="WG138" s="827">
        <f t="shared" si="13"/>
        <v>0</v>
      </c>
      <c r="WH138" s="827">
        <f t="shared" si="13"/>
        <v>0</v>
      </c>
      <c r="WI138" s="827">
        <f t="shared" si="13"/>
        <v>0</v>
      </c>
      <c r="WJ138" s="827">
        <f t="shared" si="13"/>
        <v>0</v>
      </c>
      <c r="WK138" s="827">
        <f t="shared" si="13"/>
        <v>0</v>
      </c>
      <c r="WL138" s="827">
        <f t="shared" si="13"/>
        <v>0</v>
      </c>
      <c r="WM138" s="827">
        <f t="shared" si="13"/>
        <v>0</v>
      </c>
      <c r="WN138" s="827">
        <f t="shared" si="13"/>
        <v>0</v>
      </c>
      <c r="WO138" s="827">
        <f t="shared" si="13"/>
        <v>0</v>
      </c>
      <c r="WP138" s="827">
        <f t="shared" si="13"/>
        <v>0</v>
      </c>
      <c r="WQ138" s="827">
        <f t="shared" si="13"/>
        <v>0</v>
      </c>
      <c r="WR138" s="827">
        <f t="shared" si="13"/>
        <v>0</v>
      </c>
      <c r="WS138" s="827">
        <f t="shared" si="13"/>
        <v>0</v>
      </c>
      <c r="WT138" s="827">
        <f t="shared" si="13"/>
        <v>0</v>
      </c>
      <c r="WU138" s="827">
        <f t="shared" si="13"/>
        <v>0</v>
      </c>
      <c r="WV138" s="827">
        <f t="shared" si="13"/>
        <v>0</v>
      </c>
      <c r="WW138" s="827">
        <f t="shared" si="13"/>
        <v>0</v>
      </c>
      <c r="WX138" s="827">
        <f t="shared" si="13"/>
        <v>0</v>
      </c>
      <c r="WY138" s="827">
        <f t="shared" si="13"/>
        <v>0</v>
      </c>
      <c r="WZ138" s="827">
        <f t="shared" si="13"/>
        <v>0</v>
      </c>
      <c r="XA138" s="827">
        <f t="shared" si="13"/>
        <v>0</v>
      </c>
      <c r="XB138" s="827">
        <f t="shared" si="13"/>
        <v>0</v>
      </c>
      <c r="XC138" s="827">
        <f t="shared" si="13"/>
        <v>0</v>
      </c>
      <c r="XD138" s="827">
        <f t="shared" si="13"/>
        <v>0</v>
      </c>
      <c r="XE138" s="827">
        <f t="shared" si="13"/>
        <v>0</v>
      </c>
      <c r="XF138" s="827">
        <f t="shared" si="13"/>
        <v>0</v>
      </c>
      <c r="XG138" s="827">
        <f t="shared" si="13"/>
        <v>0</v>
      </c>
      <c r="XH138" s="827">
        <f t="shared" si="13"/>
        <v>0</v>
      </c>
      <c r="XI138" s="827">
        <f t="shared" si="13"/>
        <v>0</v>
      </c>
      <c r="XJ138" s="827">
        <f t="shared" si="13"/>
        <v>0</v>
      </c>
      <c r="XK138" s="827">
        <f t="shared" si="13"/>
        <v>0</v>
      </c>
      <c r="XL138" s="827">
        <f t="shared" si="13"/>
        <v>0</v>
      </c>
      <c r="XM138" s="827">
        <f t="shared" si="13"/>
        <v>0</v>
      </c>
      <c r="XN138" s="827">
        <f t="shared" si="13"/>
        <v>0</v>
      </c>
      <c r="XO138" s="827">
        <f t="shared" si="13"/>
        <v>0</v>
      </c>
      <c r="XP138" s="827">
        <f t="shared" si="13"/>
        <v>0</v>
      </c>
      <c r="XQ138" s="827">
        <f t="shared" si="13"/>
        <v>0</v>
      </c>
      <c r="XR138" s="827">
        <f t="shared" si="13"/>
        <v>0</v>
      </c>
      <c r="XS138" s="827">
        <f t="shared" si="13"/>
        <v>0</v>
      </c>
      <c r="XT138" s="827">
        <f t="shared" si="13"/>
        <v>0</v>
      </c>
      <c r="XU138" s="827">
        <f t="shared" si="13"/>
        <v>0</v>
      </c>
      <c r="XV138" s="827">
        <f t="shared" si="13"/>
        <v>0</v>
      </c>
      <c r="XW138" s="827">
        <f t="shared" si="13"/>
        <v>0</v>
      </c>
      <c r="XX138" s="827">
        <f t="shared" si="13"/>
        <v>0</v>
      </c>
      <c r="XY138" s="827">
        <f t="shared" si="13"/>
        <v>0</v>
      </c>
      <c r="XZ138" s="827">
        <f t="shared" si="13"/>
        <v>0</v>
      </c>
      <c r="YA138" s="827">
        <f t="shared" si="13"/>
        <v>0</v>
      </c>
      <c r="YB138" s="827">
        <f t="shared" si="13"/>
        <v>0</v>
      </c>
      <c r="YC138" s="827">
        <f t="shared" si="13"/>
        <v>0</v>
      </c>
      <c r="YD138" s="827">
        <f t="shared" si="13"/>
        <v>0</v>
      </c>
      <c r="YE138" s="827">
        <f t="shared" si="13"/>
        <v>0</v>
      </c>
      <c r="YF138" s="827">
        <f t="shared" si="13"/>
        <v>0</v>
      </c>
      <c r="YG138" s="827">
        <f t="shared" si="13"/>
        <v>0</v>
      </c>
      <c r="YH138" s="827">
        <f t="shared" si="13"/>
        <v>0</v>
      </c>
      <c r="YI138" s="827">
        <f t="shared" ref="YI138:AAT138" si="14">YI130+YI134</f>
        <v>0</v>
      </c>
      <c r="YJ138" s="827">
        <f t="shared" si="14"/>
        <v>0</v>
      </c>
      <c r="YK138" s="827">
        <f t="shared" si="14"/>
        <v>0</v>
      </c>
      <c r="YL138" s="827">
        <f t="shared" si="14"/>
        <v>0</v>
      </c>
      <c r="YM138" s="827">
        <f t="shared" si="14"/>
        <v>0</v>
      </c>
      <c r="YN138" s="827">
        <f t="shared" si="14"/>
        <v>0</v>
      </c>
      <c r="YO138" s="827">
        <f t="shared" si="14"/>
        <v>0</v>
      </c>
      <c r="YP138" s="827">
        <f t="shared" si="14"/>
        <v>0</v>
      </c>
      <c r="YQ138" s="827">
        <f t="shared" si="14"/>
        <v>0</v>
      </c>
      <c r="YR138" s="827">
        <f t="shared" si="14"/>
        <v>0</v>
      </c>
      <c r="YS138" s="827">
        <f t="shared" si="14"/>
        <v>0</v>
      </c>
      <c r="YT138" s="827">
        <f t="shared" si="14"/>
        <v>0</v>
      </c>
      <c r="YU138" s="827">
        <f t="shared" si="14"/>
        <v>0</v>
      </c>
      <c r="YV138" s="827">
        <f t="shared" si="14"/>
        <v>0</v>
      </c>
      <c r="YW138" s="827">
        <f t="shared" si="14"/>
        <v>0</v>
      </c>
      <c r="YX138" s="827">
        <f t="shared" si="14"/>
        <v>0</v>
      </c>
      <c r="YY138" s="827">
        <f t="shared" si="14"/>
        <v>0</v>
      </c>
      <c r="YZ138" s="827">
        <f t="shared" si="14"/>
        <v>0</v>
      </c>
      <c r="ZA138" s="827">
        <f t="shared" si="14"/>
        <v>0</v>
      </c>
      <c r="ZB138" s="827">
        <f t="shared" si="14"/>
        <v>0</v>
      </c>
      <c r="ZC138" s="827">
        <f t="shared" si="14"/>
        <v>0</v>
      </c>
      <c r="ZD138" s="827">
        <f t="shared" si="14"/>
        <v>0</v>
      </c>
      <c r="ZE138" s="827">
        <f t="shared" si="14"/>
        <v>0</v>
      </c>
      <c r="ZF138" s="827">
        <f t="shared" si="14"/>
        <v>0</v>
      </c>
      <c r="ZG138" s="827">
        <f t="shared" si="14"/>
        <v>0</v>
      </c>
      <c r="ZH138" s="827">
        <f t="shared" si="14"/>
        <v>0</v>
      </c>
      <c r="ZI138" s="827">
        <f t="shared" si="14"/>
        <v>0</v>
      </c>
      <c r="ZJ138" s="827">
        <f t="shared" si="14"/>
        <v>0</v>
      </c>
      <c r="ZK138" s="827">
        <f t="shared" si="14"/>
        <v>0</v>
      </c>
      <c r="ZL138" s="827">
        <f t="shared" si="14"/>
        <v>0</v>
      </c>
      <c r="ZM138" s="827">
        <f t="shared" si="14"/>
        <v>0</v>
      </c>
      <c r="ZN138" s="827">
        <f t="shared" si="14"/>
        <v>0</v>
      </c>
      <c r="ZO138" s="827">
        <f t="shared" si="14"/>
        <v>0</v>
      </c>
      <c r="ZP138" s="827">
        <f t="shared" si="14"/>
        <v>0</v>
      </c>
      <c r="ZQ138" s="827">
        <f t="shared" si="14"/>
        <v>0</v>
      </c>
      <c r="ZR138" s="827">
        <f t="shared" si="14"/>
        <v>0</v>
      </c>
      <c r="ZS138" s="827">
        <f t="shared" si="14"/>
        <v>0</v>
      </c>
      <c r="ZT138" s="827">
        <f t="shared" si="14"/>
        <v>0</v>
      </c>
      <c r="ZU138" s="827">
        <f t="shared" si="14"/>
        <v>0</v>
      </c>
      <c r="ZV138" s="827">
        <f t="shared" si="14"/>
        <v>0</v>
      </c>
      <c r="ZW138" s="827">
        <f t="shared" si="14"/>
        <v>0</v>
      </c>
      <c r="ZX138" s="827">
        <f t="shared" si="14"/>
        <v>0</v>
      </c>
      <c r="ZY138" s="827">
        <f t="shared" si="14"/>
        <v>0</v>
      </c>
      <c r="ZZ138" s="827">
        <f t="shared" si="14"/>
        <v>0</v>
      </c>
      <c r="AAA138" s="827">
        <f t="shared" si="14"/>
        <v>0</v>
      </c>
      <c r="AAB138" s="827">
        <f t="shared" si="14"/>
        <v>0</v>
      </c>
      <c r="AAC138" s="827">
        <f t="shared" si="14"/>
        <v>0</v>
      </c>
      <c r="AAD138" s="827">
        <f t="shared" si="14"/>
        <v>0</v>
      </c>
      <c r="AAE138" s="827">
        <f t="shared" si="14"/>
        <v>0</v>
      </c>
      <c r="AAF138" s="827">
        <f t="shared" si="14"/>
        <v>0</v>
      </c>
      <c r="AAG138" s="827">
        <f t="shared" si="14"/>
        <v>0</v>
      </c>
      <c r="AAH138" s="827">
        <f t="shared" si="14"/>
        <v>0</v>
      </c>
      <c r="AAI138" s="827">
        <f t="shared" si="14"/>
        <v>0</v>
      </c>
      <c r="AAJ138" s="827">
        <f t="shared" si="14"/>
        <v>0</v>
      </c>
      <c r="AAK138" s="827">
        <f t="shared" si="14"/>
        <v>0</v>
      </c>
      <c r="AAL138" s="827">
        <f t="shared" si="14"/>
        <v>0</v>
      </c>
      <c r="AAM138" s="827">
        <f t="shared" si="14"/>
        <v>0</v>
      </c>
      <c r="AAN138" s="827">
        <f t="shared" si="14"/>
        <v>0</v>
      </c>
      <c r="AAO138" s="827">
        <f t="shared" si="14"/>
        <v>0</v>
      </c>
      <c r="AAP138" s="827">
        <f t="shared" si="14"/>
        <v>0</v>
      </c>
      <c r="AAQ138" s="827">
        <f t="shared" si="14"/>
        <v>0</v>
      </c>
      <c r="AAR138" s="827">
        <f t="shared" si="14"/>
        <v>0</v>
      </c>
      <c r="AAS138" s="827">
        <f t="shared" si="14"/>
        <v>0</v>
      </c>
      <c r="AAT138" s="827">
        <f t="shared" si="14"/>
        <v>0</v>
      </c>
      <c r="AAU138" s="827">
        <f t="shared" ref="AAU138:ADF138" si="15">AAU130+AAU134</f>
        <v>0</v>
      </c>
      <c r="AAV138" s="827">
        <f t="shared" si="15"/>
        <v>0</v>
      </c>
      <c r="AAW138" s="827">
        <f t="shared" si="15"/>
        <v>0</v>
      </c>
      <c r="AAX138" s="827">
        <f t="shared" si="15"/>
        <v>0</v>
      </c>
      <c r="AAY138" s="827">
        <f t="shared" si="15"/>
        <v>0</v>
      </c>
      <c r="AAZ138" s="827">
        <f t="shared" si="15"/>
        <v>0</v>
      </c>
      <c r="ABA138" s="827">
        <f t="shared" si="15"/>
        <v>0</v>
      </c>
      <c r="ABB138" s="827">
        <f t="shared" si="15"/>
        <v>0</v>
      </c>
      <c r="ABC138" s="827">
        <f t="shared" si="15"/>
        <v>0</v>
      </c>
      <c r="ABD138" s="827">
        <f t="shared" si="15"/>
        <v>0</v>
      </c>
      <c r="ABE138" s="827">
        <f t="shared" si="15"/>
        <v>0</v>
      </c>
      <c r="ABF138" s="827">
        <f t="shared" si="15"/>
        <v>0</v>
      </c>
      <c r="ABG138" s="827">
        <f t="shared" si="15"/>
        <v>0</v>
      </c>
      <c r="ABH138" s="827">
        <f t="shared" si="15"/>
        <v>0</v>
      </c>
      <c r="ABI138" s="827">
        <f t="shared" si="15"/>
        <v>0</v>
      </c>
      <c r="ABJ138" s="827">
        <f t="shared" si="15"/>
        <v>0</v>
      </c>
      <c r="ABK138" s="827">
        <f t="shared" si="15"/>
        <v>0</v>
      </c>
      <c r="ABL138" s="827">
        <f t="shared" si="15"/>
        <v>0</v>
      </c>
      <c r="ABM138" s="827">
        <f t="shared" si="15"/>
        <v>0</v>
      </c>
      <c r="ABN138" s="827">
        <f t="shared" si="15"/>
        <v>0</v>
      </c>
      <c r="ABO138" s="827">
        <f t="shared" si="15"/>
        <v>0</v>
      </c>
      <c r="ABP138" s="827">
        <f t="shared" si="15"/>
        <v>0</v>
      </c>
      <c r="ABQ138" s="827">
        <f t="shared" si="15"/>
        <v>0</v>
      </c>
      <c r="ABR138" s="827">
        <f t="shared" si="15"/>
        <v>0</v>
      </c>
      <c r="ABS138" s="827">
        <f t="shared" si="15"/>
        <v>0</v>
      </c>
      <c r="ABT138" s="827">
        <f t="shared" si="15"/>
        <v>0</v>
      </c>
      <c r="ABU138" s="827">
        <f t="shared" si="15"/>
        <v>0</v>
      </c>
      <c r="ABV138" s="827">
        <f t="shared" si="15"/>
        <v>0</v>
      </c>
      <c r="ABW138" s="827">
        <f t="shared" si="15"/>
        <v>0</v>
      </c>
      <c r="ABX138" s="827">
        <f t="shared" si="15"/>
        <v>0</v>
      </c>
      <c r="ABY138" s="827">
        <f t="shared" si="15"/>
        <v>0</v>
      </c>
      <c r="ABZ138" s="827">
        <f t="shared" si="15"/>
        <v>0</v>
      </c>
      <c r="ACA138" s="827">
        <f t="shared" si="15"/>
        <v>0</v>
      </c>
      <c r="ACB138" s="827">
        <f t="shared" si="15"/>
        <v>0</v>
      </c>
      <c r="ACC138" s="827">
        <f t="shared" si="15"/>
        <v>0</v>
      </c>
      <c r="ACD138" s="827">
        <f t="shared" si="15"/>
        <v>0</v>
      </c>
      <c r="ACE138" s="827">
        <f t="shared" si="15"/>
        <v>0</v>
      </c>
      <c r="ACF138" s="827">
        <f t="shared" si="15"/>
        <v>0</v>
      </c>
      <c r="ACG138" s="827">
        <f t="shared" si="15"/>
        <v>0</v>
      </c>
      <c r="ACH138" s="827">
        <f t="shared" si="15"/>
        <v>0</v>
      </c>
      <c r="ACI138" s="827">
        <f t="shared" si="15"/>
        <v>0</v>
      </c>
      <c r="ACJ138" s="827">
        <f t="shared" si="15"/>
        <v>0</v>
      </c>
      <c r="ACK138" s="827">
        <f t="shared" si="15"/>
        <v>0</v>
      </c>
      <c r="ACL138" s="827">
        <f t="shared" si="15"/>
        <v>0</v>
      </c>
      <c r="ACM138" s="827">
        <f t="shared" si="15"/>
        <v>0</v>
      </c>
      <c r="ACN138" s="827">
        <f t="shared" si="15"/>
        <v>0</v>
      </c>
      <c r="ACO138" s="827">
        <f t="shared" si="15"/>
        <v>0</v>
      </c>
      <c r="ACP138" s="827">
        <f t="shared" si="15"/>
        <v>0</v>
      </c>
      <c r="ACQ138" s="827">
        <f t="shared" si="15"/>
        <v>0</v>
      </c>
      <c r="ACR138" s="827">
        <f t="shared" si="15"/>
        <v>0</v>
      </c>
      <c r="ACS138" s="827">
        <f t="shared" si="15"/>
        <v>0</v>
      </c>
      <c r="ACT138" s="827">
        <f t="shared" si="15"/>
        <v>0</v>
      </c>
      <c r="ACU138" s="827">
        <f t="shared" si="15"/>
        <v>0</v>
      </c>
      <c r="ACV138" s="827">
        <f t="shared" si="15"/>
        <v>0</v>
      </c>
      <c r="ACW138" s="827">
        <f t="shared" si="15"/>
        <v>0</v>
      </c>
      <c r="ACX138" s="827">
        <f t="shared" si="15"/>
        <v>0</v>
      </c>
      <c r="ACY138" s="827">
        <f t="shared" si="15"/>
        <v>0</v>
      </c>
      <c r="ACZ138" s="827">
        <f t="shared" si="15"/>
        <v>0</v>
      </c>
      <c r="ADA138" s="827">
        <f t="shared" si="15"/>
        <v>0</v>
      </c>
      <c r="ADB138" s="827">
        <f t="shared" si="15"/>
        <v>0</v>
      </c>
      <c r="ADC138" s="827">
        <f t="shared" si="15"/>
        <v>0</v>
      </c>
      <c r="ADD138" s="827">
        <f t="shared" si="15"/>
        <v>0</v>
      </c>
      <c r="ADE138" s="827">
        <f t="shared" si="15"/>
        <v>0</v>
      </c>
      <c r="ADF138" s="827">
        <f t="shared" si="15"/>
        <v>0</v>
      </c>
      <c r="ADG138" s="827">
        <f t="shared" ref="ADG138:AFR138" si="16">ADG130+ADG134</f>
        <v>0</v>
      </c>
      <c r="ADH138" s="827">
        <f t="shared" si="16"/>
        <v>0</v>
      </c>
      <c r="ADI138" s="827">
        <f t="shared" si="16"/>
        <v>0</v>
      </c>
      <c r="ADJ138" s="827">
        <f t="shared" si="16"/>
        <v>0</v>
      </c>
      <c r="ADK138" s="827">
        <f t="shared" si="16"/>
        <v>0</v>
      </c>
      <c r="ADL138" s="827">
        <f t="shared" si="16"/>
        <v>0</v>
      </c>
      <c r="ADM138" s="827">
        <f t="shared" si="16"/>
        <v>0</v>
      </c>
      <c r="ADN138" s="827">
        <f t="shared" si="16"/>
        <v>0</v>
      </c>
      <c r="ADO138" s="827">
        <f t="shared" si="16"/>
        <v>0</v>
      </c>
      <c r="ADP138" s="827">
        <f t="shared" si="16"/>
        <v>0</v>
      </c>
      <c r="ADQ138" s="827">
        <f t="shared" si="16"/>
        <v>0</v>
      </c>
      <c r="ADR138" s="827">
        <f t="shared" si="16"/>
        <v>0</v>
      </c>
      <c r="ADS138" s="827">
        <f t="shared" si="16"/>
        <v>0</v>
      </c>
      <c r="ADT138" s="827">
        <f t="shared" si="16"/>
        <v>0</v>
      </c>
      <c r="ADU138" s="827">
        <f t="shared" si="16"/>
        <v>0</v>
      </c>
      <c r="ADV138" s="827">
        <f t="shared" si="16"/>
        <v>0</v>
      </c>
      <c r="ADW138" s="827">
        <f t="shared" si="16"/>
        <v>0</v>
      </c>
      <c r="ADX138" s="827">
        <f t="shared" si="16"/>
        <v>0</v>
      </c>
      <c r="ADY138" s="827">
        <f t="shared" si="16"/>
        <v>0</v>
      </c>
      <c r="ADZ138" s="827">
        <f t="shared" si="16"/>
        <v>0</v>
      </c>
      <c r="AEA138" s="827">
        <f t="shared" si="16"/>
        <v>0</v>
      </c>
      <c r="AEB138" s="827">
        <f t="shared" si="16"/>
        <v>0</v>
      </c>
      <c r="AEC138" s="827">
        <f t="shared" si="16"/>
        <v>0</v>
      </c>
      <c r="AED138" s="827">
        <f t="shared" si="16"/>
        <v>0</v>
      </c>
      <c r="AEE138" s="827">
        <f t="shared" si="16"/>
        <v>0</v>
      </c>
      <c r="AEF138" s="827">
        <f t="shared" si="16"/>
        <v>0</v>
      </c>
      <c r="AEG138" s="827">
        <f t="shared" si="16"/>
        <v>0</v>
      </c>
      <c r="AEH138" s="827">
        <f t="shared" si="16"/>
        <v>0</v>
      </c>
      <c r="AEI138" s="827">
        <f t="shared" si="16"/>
        <v>0</v>
      </c>
      <c r="AEJ138" s="827">
        <f t="shared" si="16"/>
        <v>0</v>
      </c>
      <c r="AEK138" s="827">
        <f t="shared" si="16"/>
        <v>0</v>
      </c>
      <c r="AEL138" s="827">
        <f t="shared" si="16"/>
        <v>0</v>
      </c>
      <c r="AEM138" s="827">
        <f t="shared" si="16"/>
        <v>0</v>
      </c>
      <c r="AEN138" s="827">
        <f t="shared" si="16"/>
        <v>0</v>
      </c>
      <c r="AEO138" s="827">
        <f t="shared" si="16"/>
        <v>0</v>
      </c>
      <c r="AEP138" s="827">
        <f t="shared" si="16"/>
        <v>0</v>
      </c>
      <c r="AEQ138" s="827">
        <f t="shared" si="16"/>
        <v>0</v>
      </c>
      <c r="AER138" s="827">
        <f t="shared" si="16"/>
        <v>0</v>
      </c>
      <c r="AES138" s="827">
        <f t="shared" si="16"/>
        <v>0</v>
      </c>
      <c r="AET138" s="827">
        <f t="shared" si="16"/>
        <v>0</v>
      </c>
      <c r="AEU138" s="827">
        <f t="shared" si="16"/>
        <v>0</v>
      </c>
      <c r="AEV138" s="827">
        <f t="shared" si="16"/>
        <v>0</v>
      </c>
      <c r="AEW138" s="827">
        <f t="shared" si="16"/>
        <v>0</v>
      </c>
      <c r="AEX138" s="827">
        <f t="shared" si="16"/>
        <v>0</v>
      </c>
      <c r="AEY138" s="827">
        <f t="shared" si="16"/>
        <v>0</v>
      </c>
      <c r="AEZ138" s="827">
        <f t="shared" si="16"/>
        <v>0</v>
      </c>
      <c r="AFA138" s="827">
        <f t="shared" si="16"/>
        <v>0</v>
      </c>
      <c r="AFB138" s="827">
        <f t="shared" si="16"/>
        <v>0</v>
      </c>
      <c r="AFC138" s="827">
        <f t="shared" si="16"/>
        <v>0</v>
      </c>
      <c r="AFD138" s="827">
        <f t="shared" si="16"/>
        <v>0</v>
      </c>
      <c r="AFE138" s="827">
        <f t="shared" si="16"/>
        <v>0</v>
      </c>
      <c r="AFF138" s="827">
        <f t="shared" si="16"/>
        <v>0</v>
      </c>
      <c r="AFG138" s="827">
        <f t="shared" si="16"/>
        <v>0</v>
      </c>
      <c r="AFH138" s="827">
        <f t="shared" si="16"/>
        <v>0</v>
      </c>
      <c r="AFI138" s="827">
        <f t="shared" si="16"/>
        <v>0</v>
      </c>
      <c r="AFJ138" s="827">
        <f t="shared" si="16"/>
        <v>0</v>
      </c>
      <c r="AFK138" s="827">
        <f t="shared" si="16"/>
        <v>0</v>
      </c>
      <c r="AFL138" s="827">
        <f t="shared" si="16"/>
        <v>0</v>
      </c>
      <c r="AFM138" s="827">
        <f t="shared" si="16"/>
        <v>0</v>
      </c>
      <c r="AFN138" s="827">
        <f t="shared" si="16"/>
        <v>0</v>
      </c>
      <c r="AFO138" s="827">
        <f t="shared" si="16"/>
        <v>0</v>
      </c>
      <c r="AFP138" s="827">
        <f t="shared" si="16"/>
        <v>0</v>
      </c>
      <c r="AFQ138" s="827">
        <f t="shared" si="16"/>
        <v>0</v>
      </c>
      <c r="AFR138" s="827">
        <f t="shared" si="16"/>
        <v>0</v>
      </c>
      <c r="AFS138" s="827">
        <f t="shared" ref="AFS138:AID138" si="17">AFS130+AFS134</f>
        <v>0</v>
      </c>
      <c r="AFT138" s="827">
        <f t="shared" si="17"/>
        <v>0</v>
      </c>
      <c r="AFU138" s="827">
        <f t="shared" si="17"/>
        <v>0</v>
      </c>
      <c r="AFV138" s="827">
        <f t="shared" si="17"/>
        <v>0</v>
      </c>
      <c r="AFW138" s="827">
        <f t="shared" si="17"/>
        <v>0</v>
      </c>
      <c r="AFX138" s="827">
        <f t="shared" si="17"/>
        <v>0</v>
      </c>
      <c r="AFY138" s="827">
        <f t="shared" si="17"/>
        <v>0</v>
      </c>
      <c r="AFZ138" s="827">
        <f t="shared" si="17"/>
        <v>0</v>
      </c>
      <c r="AGA138" s="827">
        <f t="shared" si="17"/>
        <v>0</v>
      </c>
      <c r="AGB138" s="827">
        <f t="shared" si="17"/>
        <v>0</v>
      </c>
      <c r="AGC138" s="827">
        <f t="shared" si="17"/>
        <v>0</v>
      </c>
      <c r="AGD138" s="827">
        <f t="shared" si="17"/>
        <v>0</v>
      </c>
      <c r="AGE138" s="827">
        <f t="shared" si="17"/>
        <v>0</v>
      </c>
      <c r="AGF138" s="827">
        <f t="shared" si="17"/>
        <v>0</v>
      </c>
      <c r="AGG138" s="827">
        <f t="shared" si="17"/>
        <v>0</v>
      </c>
      <c r="AGH138" s="827">
        <f t="shared" si="17"/>
        <v>0</v>
      </c>
      <c r="AGI138" s="827">
        <f t="shared" si="17"/>
        <v>0</v>
      </c>
      <c r="AGJ138" s="827">
        <f t="shared" si="17"/>
        <v>0</v>
      </c>
      <c r="AGK138" s="827">
        <f t="shared" si="17"/>
        <v>0</v>
      </c>
      <c r="AGL138" s="827">
        <f t="shared" si="17"/>
        <v>0</v>
      </c>
      <c r="AGM138" s="827">
        <f t="shared" si="17"/>
        <v>0</v>
      </c>
      <c r="AGN138" s="827">
        <f t="shared" si="17"/>
        <v>0</v>
      </c>
      <c r="AGO138" s="827">
        <f t="shared" si="17"/>
        <v>0</v>
      </c>
      <c r="AGP138" s="827">
        <f t="shared" si="17"/>
        <v>0</v>
      </c>
      <c r="AGQ138" s="827">
        <f t="shared" si="17"/>
        <v>0</v>
      </c>
      <c r="AGR138" s="827">
        <f t="shared" si="17"/>
        <v>0</v>
      </c>
      <c r="AGS138" s="827">
        <f t="shared" si="17"/>
        <v>0</v>
      </c>
      <c r="AGT138" s="827">
        <f t="shared" si="17"/>
        <v>0</v>
      </c>
      <c r="AGU138" s="827">
        <f t="shared" si="17"/>
        <v>0</v>
      </c>
      <c r="AGV138" s="827">
        <f t="shared" si="17"/>
        <v>0</v>
      </c>
      <c r="AGW138" s="827">
        <f t="shared" si="17"/>
        <v>0</v>
      </c>
      <c r="AGX138" s="827">
        <f t="shared" si="17"/>
        <v>0</v>
      </c>
      <c r="AGY138" s="827">
        <f t="shared" si="17"/>
        <v>0</v>
      </c>
      <c r="AGZ138" s="827">
        <f t="shared" si="17"/>
        <v>0</v>
      </c>
      <c r="AHA138" s="827">
        <f t="shared" si="17"/>
        <v>0</v>
      </c>
      <c r="AHB138" s="827">
        <f t="shared" si="17"/>
        <v>0</v>
      </c>
      <c r="AHC138" s="827">
        <f t="shared" si="17"/>
        <v>0</v>
      </c>
      <c r="AHD138" s="827">
        <f t="shared" si="17"/>
        <v>0</v>
      </c>
      <c r="AHE138" s="827">
        <f t="shared" si="17"/>
        <v>0</v>
      </c>
      <c r="AHF138" s="827">
        <f t="shared" si="17"/>
        <v>0</v>
      </c>
      <c r="AHG138" s="827">
        <f t="shared" si="17"/>
        <v>0</v>
      </c>
      <c r="AHH138" s="827">
        <f t="shared" si="17"/>
        <v>0</v>
      </c>
      <c r="AHI138" s="827">
        <f t="shared" si="17"/>
        <v>0</v>
      </c>
      <c r="AHJ138" s="827">
        <f t="shared" si="17"/>
        <v>0</v>
      </c>
      <c r="AHK138" s="827">
        <f t="shared" si="17"/>
        <v>0</v>
      </c>
      <c r="AHL138" s="827">
        <f t="shared" si="17"/>
        <v>0</v>
      </c>
      <c r="AHM138" s="827">
        <f t="shared" si="17"/>
        <v>0</v>
      </c>
      <c r="AHN138" s="827">
        <f t="shared" si="17"/>
        <v>0</v>
      </c>
      <c r="AHO138" s="827">
        <f t="shared" si="17"/>
        <v>0</v>
      </c>
      <c r="AHP138" s="827">
        <f t="shared" si="17"/>
        <v>0</v>
      </c>
      <c r="AHQ138" s="827">
        <f t="shared" si="17"/>
        <v>0</v>
      </c>
      <c r="AHR138" s="827">
        <f t="shared" si="17"/>
        <v>0</v>
      </c>
      <c r="AHS138" s="827">
        <f t="shared" si="17"/>
        <v>0</v>
      </c>
      <c r="AHT138" s="827">
        <f t="shared" si="17"/>
        <v>0</v>
      </c>
      <c r="AHU138" s="827">
        <f t="shared" si="17"/>
        <v>0</v>
      </c>
      <c r="AHV138" s="827">
        <f t="shared" si="17"/>
        <v>0</v>
      </c>
      <c r="AHW138" s="827">
        <f t="shared" si="17"/>
        <v>0</v>
      </c>
      <c r="AHX138" s="827">
        <f t="shared" si="17"/>
        <v>0</v>
      </c>
      <c r="AHY138" s="827">
        <f t="shared" si="17"/>
        <v>0</v>
      </c>
      <c r="AHZ138" s="827">
        <f t="shared" si="17"/>
        <v>0</v>
      </c>
      <c r="AIA138" s="827">
        <f t="shared" si="17"/>
        <v>0</v>
      </c>
      <c r="AIB138" s="827">
        <f t="shared" si="17"/>
        <v>0</v>
      </c>
      <c r="AIC138" s="827">
        <f t="shared" si="17"/>
        <v>0</v>
      </c>
      <c r="AID138" s="827">
        <f t="shared" si="17"/>
        <v>0</v>
      </c>
      <c r="AIE138" s="827">
        <f t="shared" ref="AIE138:AKP138" si="18">AIE130+AIE134</f>
        <v>0</v>
      </c>
      <c r="AIF138" s="827">
        <f t="shared" si="18"/>
        <v>0</v>
      </c>
      <c r="AIG138" s="827">
        <f t="shared" si="18"/>
        <v>0</v>
      </c>
      <c r="AIH138" s="827">
        <f t="shared" si="18"/>
        <v>0</v>
      </c>
      <c r="AII138" s="827">
        <f t="shared" si="18"/>
        <v>0</v>
      </c>
      <c r="AIJ138" s="827">
        <f t="shared" si="18"/>
        <v>0</v>
      </c>
      <c r="AIK138" s="827">
        <f t="shared" si="18"/>
        <v>0</v>
      </c>
      <c r="AIL138" s="827">
        <f t="shared" si="18"/>
        <v>0</v>
      </c>
      <c r="AIM138" s="827">
        <f t="shared" si="18"/>
        <v>0</v>
      </c>
      <c r="AIN138" s="827">
        <f t="shared" si="18"/>
        <v>0</v>
      </c>
      <c r="AIO138" s="827">
        <f t="shared" si="18"/>
        <v>0</v>
      </c>
      <c r="AIP138" s="827">
        <f t="shared" si="18"/>
        <v>0</v>
      </c>
      <c r="AIQ138" s="827">
        <f t="shared" si="18"/>
        <v>0</v>
      </c>
      <c r="AIR138" s="827">
        <f t="shared" si="18"/>
        <v>0</v>
      </c>
      <c r="AIS138" s="827">
        <f t="shared" si="18"/>
        <v>0</v>
      </c>
      <c r="AIT138" s="827">
        <f t="shared" si="18"/>
        <v>0</v>
      </c>
      <c r="AIU138" s="827">
        <f t="shared" si="18"/>
        <v>0</v>
      </c>
      <c r="AIV138" s="827">
        <f t="shared" si="18"/>
        <v>0</v>
      </c>
      <c r="AIW138" s="827">
        <f t="shared" si="18"/>
        <v>0</v>
      </c>
      <c r="AIX138" s="827">
        <f t="shared" si="18"/>
        <v>0</v>
      </c>
      <c r="AIY138" s="827">
        <f t="shared" si="18"/>
        <v>0</v>
      </c>
      <c r="AIZ138" s="827">
        <f t="shared" si="18"/>
        <v>0</v>
      </c>
      <c r="AJA138" s="827">
        <f t="shared" si="18"/>
        <v>0</v>
      </c>
      <c r="AJB138" s="827">
        <f t="shared" si="18"/>
        <v>0</v>
      </c>
      <c r="AJC138" s="827">
        <f t="shared" si="18"/>
        <v>0</v>
      </c>
      <c r="AJD138" s="827">
        <f t="shared" si="18"/>
        <v>0</v>
      </c>
      <c r="AJE138" s="827">
        <f t="shared" si="18"/>
        <v>0</v>
      </c>
      <c r="AJF138" s="827">
        <f t="shared" si="18"/>
        <v>0</v>
      </c>
      <c r="AJG138" s="827">
        <f t="shared" si="18"/>
        <v>0</v>
      </c>
      <c r="AJH138" s="827">
        <f t="shared" si="18"/>
        <v>0</v>
      </c>
      <c r="AJI138" s="827">
        <f t="shared" si="18"/>
        <v>0</v>
      </c>
      <c r="AJJ138" s="827">
        <f t="shared" si="18"/>
        <v>0</v>
      </c>
      <c r="AJK138" s="827">
        <f t="shared" si="18"/>
        <v>0</v>
      </c>
      <c r="AJL138" s="827">
        <f t="shared" si="18"/>
        <v>0</v>
      </c>
      <c r="AJM138" s="827">
        <f t="shared" si="18"/>
        <v>0</v>
      </c>
      <c r="AJN138" s="827">
        <f t="shared" si="18"/>
        <v>0</v>
      </c>
      <c r="AJO138" s="827">
        <f t="shared" si="18"/>
        <v>0</v>
      </c>
      <c r="AJP138" s="827">
        <f t="shared" si="18"/>
        <v>0</v>
      </c>
      <c r="AJQ138" s="827">
        <f t="shared" si="18"/>
        <v>0</v>
      </c>
      <c r="AJR138" s="827">
        <f t="shared" si="18"/>
        <v>0</v>
      </c>
      <c r="AJS138" s="827">
        <f t="shared" si="18"/>
        <v>0</v>
      </c>
      <c r="AJT138" s="827">
        <f t="shared" si="18"/>
        <v>0</v>
      </c>
      <c r="AJU138" s="827">
        <f t="shared" si="18"/>
        <v>0</v>
      </c>
      <c r="AJV138" s="827">
        <f t="shared" si="18"/>
        <v>0</v>
      </c>
      <c r="AJW138" s="827">
        <f t="shared" si="18"/>
        <v>0</v>
      </c>
      <c r="AJX138" s="827">
        <f t="shared" si="18"/>
        <v>0</v>
      </c>
      <c r="AJY138" s="827">
        <f t="shared" si="18"/>
        <v>0</v>
      </c>
      <c r="AJZ138" s="827">
        <f t="shared" si="18"/>
        <v>0</v>
      </c>
      <c r="AKA138" s="827">
        <f t="shared" si="18"/>
        <v>0</v>
      </c>
      <c r="AKB138" s="827">
        <f t="shared" si="18"/>
        <v>0</v>
      </c>
      <c r="AKC138" s="827">
        <f t="shared" si="18"/>
        <v>0</v>
      </c>
      <c r="AKD138" s="827">
        <f t="shared" si="18"/>
        <v>0</v>
      </c>
      <c r="AKE138" s="827">
        <f t="shared" si="18"/>
        <v>0</v>
      </c>
      <c r="AKF138" s="827">
        <f t="shared" si="18"/>
        <v>0</v>
      </c>
      <c r="AKG138" s="827">
        <f t="shared" si="18"/>
        <v>0</v>
      </c>
      <c r="AKH138" s="827">
        <f t="shared" si="18"/>
        <v>0</v>
      </c>
      <c r="AKI138" s="827">
        <f t="shared" si="18"/>
        <v>0</v>
      </c>
      <c r="AKJ138" s="827">
        <f t="shared" si="18"/>
        <v>0</v>
      </c>
      <c r="AKK138" s="827">
        <f t="shared" si="18"/>
        <v>0</v>
      </c>
      <c r="AKL138" s="827">
        <f t="shared" si="18"/>
        <v>0</v>
      </c>
      <c r="AKM138" s="827">
        <f t="shared" si="18"/>
        <v>0</v>
      </c>
      <c r="AKN138" s="827">
        <f t="shared" si="18"/>
        <v>0</v>
      </c>
      <c r="AKO138" s="827">
        <f t="shared" si="18"/>
        <v>0</v>
      </c>
      <c r="AKP138" s="827">
        <f t="shared" si="18"/>
        <v>0</v>
      </c>
      <c r="AKQ138" s="827">
        <f t="shared" ref="AKQ138:ANB138" si="19">AKQ130+AKQ134</f>
        <v>0</v>
      </c>
      <c r="AKR138" s="827">
        <f t="shared" si="19"/>
        <v>0</v>
      </c>
      <c r="AKS138" s="827">
        <f t="shared" si="19"/>
        <v>0</v>
      </c>
      <c r="AKT138" s="827">
        <f t="shared" si="19"/>
        <v>0</v>
      </c>
      <c r="AKU138" s="827">
        <f t="shared" si="19"/>
        <v>0</v>
      </c>
      <c r="AKV138" s="827">
        <f t="shared" si="19"/>
        <v>0</v>
      </c>
      <c r="AKW138" s="827">
        <f t="shared" si="19"/>
        <v>0</v>
      </c>
      <c r="AKX138" s="827">
        <f t="shared" si="19"/>
        <v>0</v>
      </c>
      <c r="AKY138" s="827">
        <f t="shared" si="19"/>
        <v>0</v>
      </c>
      <c r="AKZ138" s="827">
        <f t="shared" si="19"/>
        <v>0</v>
      </c>
      <c r="ALA138" s="827">
        <f t="shared" si="19"/>
        <v>0</v>
      </c>
      <c r="ALB138" s="827">
        <f t="shared" si="19"/>
        <v>0</v>
      </c>
      <c r="ALC138" s="827">
        <f t="shared" si="19"/>
        <v>0</v>
      </c>
      <c r="ALD138" s="827">
        <f t="shared" si="19"/>
        <v>0</v>
      </c>
      <c r="ALE138" s="827">
        <f t="shared" si="19"/>
        <v>0</v>
      </c>
      <c r="ALF138" s="827">
        <f t="shared" si="19"/>
        <v>0</v>
      </c>
      <c r="ALG138" s="827">
        <f t="shared" si="19"/>
        <v>0</v>
      </c>
      <c r="ALH138" s="827">
        <f t="shared" si="19"/>
        <v>0</v>
      </c>
      <c r="ALI138" s="827">
        <f t="shared" si="19"/>
        <v>0</v>
      </c>
      <c r="ALJ138" s="827">
        <f t="shared" si="19"/>
        <v>0</v>
      </c>
      <c r="ALK138" s="827">
        <f t="shared" si="19"/>
        <v>0</v>
      </c>
      <c r="ALL138" s="827">
        <f t="shared" si="19"/>
        <v>0</v>
      </c>
      <c r="ALM138" s="827">
        <f t="shared" si="19"/>
        <v>0</v>
      </c>
      <c r="ALN138" s="827">
        <f t="shared" si="19"/>
        <v>0</v>
      </c>
      <c r="ALO138" s="827">
        <f t="shared" si="19"/>
        <v>0</v>
      </c>
      <c r="ALP138" s="827">
        <f t="shared" si="19"/>
        <v>0</v>
      </c>
      <c r="ALQ138" s="827">
        <f t="shared" si="19"/>
        <v>0</v>
      </c>
      <c r="ALR138" s="827">
        <f t="shared" si="19"/>
        <v>0</v>
      </c>
      <c r="ALS138" s="827">
        <f t="shared" si="19"/>
        <v>0</v>
      </c>
      <c r="ALT138" s="827">
        <f t="shared" si="19"/>
        <v>0</v>
      </c>
      <c r="ALU138" s="827">
        <f t="shared" si="19"/>
        <v>0</v>
      </c>
      <c r="ALV138" s="827">
        <f t="shared" si="19"/>
        <v>0</v>
      </c>
      <c r="ALW138" s="827">
        <f t="shared" si="19"/>
        <v>0</v>
      </c>
      <c r="ALX138" s="827">
        <f t="shared" si="19"/>
        <v>0</v>
      </c>
      <c r="ALY138" s="827">
        <f t="shared" si="19"/>
        <v>0</v>
      </c>
      <c r="ALZ138" s="827">
        <f t="shared" si="19"/>
        <v>0</v>
      </c>
      <c r="AMA138" s="827">
        <f t="shared" si="19"/>
        <v>0</v>
      </c>
      <c r="AMB138" s="827">
        <f t="shared" si="19"/>
        <v>0</v>
      </c>
      <c r="AMC138" s="827">
        <f t="shared" si="19"/>
        <v>0</v>
      </c>
      <c r="AMD138" s="827">
        <f t="shared" si="19"/>
        <v>0</v>
      </c>
      <c r="AME138" s="827">
        <f t="shared" si="19"/>
        <v>0</v>
      </c>
      <c r="AMF138" s="827">
        <f t="shared" si="19"/>
        <v>0</v>
      </c>
      <c r="AMG138" s="827">
        <f t="shared" si="19"/>
        <v>0</v>
      </c>
      <c r="AMH138" s="827">
        <f t="shared" si="19"/>
        <v>0</v>
      </c>
      <c r="AMI138" s="827">
        <f t="shared" si="19"/>
        <v>0</v>
      </c>
      <c r="AMJ138" s="827">
        <f t="shared" si="19"/>
        <v>0</v>
      </c>
      <c r="AMK138" s="827">
        <f t="shared" si="19"/>
        <v>0</v>
      </c>
      <c r="AML138" s="827">
        <f t="shared" si="19"/>
        <v>0</v>
      </c>
      <c r="AMM138" s="827">
        <f t="shared" si="19"/>
        <v>0</v>
      </c>
      <c r="AMN138" s="827">
        <f t="shared" si="19"/>
        <v>0</v>
      </c>
      <c r="AMO138" s="827">
        <f t="shared" si="19"/>
        <v>0</v>
      </c>
      <c r="AMP138" s="827">
        <f t="shared" si="19"/>
        <v>0</v>
      </c>
      <c r="AMQ138" s="827">
        <f t="shared" si="19"/>
        <v>0</v>
      </c>
      <c r="AMR138" s="827">
        <f t="shared" si="19"/>
        <v>0</v>
      </c>
      <c r="AMS138" s="827">
        <f t="shared" si="19"/>
        <v>0</v>
      </c>
      <c r="AMT138" s="827">
        <f t="shared" si="19"/>
        <v>0</v>
      </c>
      <c r="AMU138" s="827">
        <f t="shared" si="19"/>
        <v>0</v>
      </c>
      <c r="AMV138" s="827">
        <f t="shared" si="19"/>
        <v>0</v>
      </c>
      <c r="AMW138" s="827">
        <f t="shared" si="19"/>
        <v>0</v>
      </c>
      <c r="AMX138" s="827">
        <f t="shared" si="19"/>
        <v>0</v>
      </c>
      <c r="AMY138" s="827">
        <f t="shared" si="19"/>
        <v>0</v>
      </c>
      <c r="AMZ138" s="827">
        <f t="shared" si="19"/>
        <v>0</v>
      </c>
      <c r="ANA138" s="827">
        <f t="shared" si="19"/>
        <v>0</v>
      </c>
      <c r="ANB138" s="827">
        <f t="shared" si="19"/>
        <v>0</v>
      </c>
      <c r="ANC138" s="827">
        <f t="shared" ref="ANC138:APN138" si="20">ANC130+ANC134</f>
        <v>0</v>
      </c>
      <c r="AND138" s="827">
        <f t="shared" si="20"/>
        <v>0</v>
      </c>
      <c r="ANE138" s="827">
        <f t="shared" si="20"/>
        <v>0</v>
      </c>
      <c r="ANF138" s="827">
        <f t="shared" si="20"/>
        <v>0</v>
      </c>
      <c r="ANG138" s="827">
        <f t="shared" si="20"/>
        <v>0</v>
      </c>
      <c r="ANH138" s="827">
        <f t="shared" si="20"/>
        <v>0</v>
      </c>
      <c r="ANI138" s="827">
        <f t="shared" si="20"/>
        <v>0</v>
      </c>
      <c r="ANJ138" s="827">
        <f t="shared" si="20"/>
        <v>0</v>
      </c>
      <c r="ANK138" s="827">
        <f t="shared" si="20"/>
        <v>0</v>
      </c>
      <c r="ANL138" s="827">
        <f t="shared" si="20"/>
        <v>0</v>
      </c>
      <c r="ANM138" s="827">
        <f t="shared" si="20"/>
        <v>0</v>
      </c>
      <c r="ANN138" s="827">
        <f t="shared" si="20"/>
        <v>0</v>
      </c>
      <c r="ANO138" s="827">
        <f t="shared" si="20"/>
        <v>0</v>
      </c>
      <c r="ANP138" s="827">
        <f t="shared" si="20"/>
        <v>0</v>
      </c>
      <c r="ANQ138" s="827">
        <f t="shared" si="20"/>
        <v>0</v>
      </c>
      <c r="ANR138" s="827">
        <f t="shared" si="20"/>
        <v>0</v>
      </c>
      <c r="ANS138" s="827">
        <f t="shared" si="20"/>
        <v>0</v>
      </c>
      <c r="ANT138" s="827">
        <f t="shared" si="20"/>
        <v>0</v>
      </c>
      <c r="ANU138" s="827">
        <f t="shared" si="20"/>
        <v>0</v>
      </c>
      <c r="ANV138" s="827">
        <f t="shared" si="20"/>
        <v>0</v>
      </c>
      <c r="ANW138" s="827">
        <f t="shared" si="20"/>
        <v>0</v>
      </c>
      <c r="ANX138" s="827">
        <f t="shared" si="20"/>
        <v>0</v>
      </c>
      <c r="ANY138" s="827">
        <f t="shared" si="20"/>
        <v>0</v>
      </c>
      <c r="ANZ138" s="827">
        <f t="shared" si="20"/>
        <v>0</v>
      </c>
      <c r="AOA138" s="827">
        <f t="shared" si="20"/>
        <v>0</v>
      </c>
      <c r="AOB138" s="827">
        <f t="shared" si="20"/>
        <v>0</v>
      </c>
      <c r="AOC138" s="827">
        <f t="shared" si="20"/>
        <v>0</v>
      </c>
      <c r="AOD138" s="827">
        <f t="shared" si="20"/>
        <v>0</v>
      </c>
      <c r="AOE138" s="827">
        <f t="shared" si="20"/>
        <v>0</v>
      </c>
      <c r="AOF138" s="827">
        <f t="shared" si="20"/>
        <v>0</v>
      </c>
      <c r="AOG138" s="827">
        <f t="shared" si="20"/>
        <v>0</v>
      </c>
      <c r="AOH138" s="827">
        <f t="shared" si="20"/>
        <v>0</v>
      </c>
      <c r="AOI138" s="827">
        <f t="shared" si="20"/>
        <v>0</v>
      </c>
      <c r="AOJ138" s="827">
        <f t="shared" si="20"/>
        <v>0</v>
      </c>
      <c r="AOK138" s="827">
        <f t="shared" si="20"/>
        <v>0</v>
      </c>
      <c r="AOL138" s="827">
        <f t="shared" si="20"/>
        <v>0</v>
      </c>
      <c r="AOM138" s="827">
        <f t="shared" si="20"/>
        <v>0</v>
      </c>
      <c r="AON138" s="827">
        <f t="shared" si="20"/>
        <v>0</v>
      </c>
      <c r="AOO138" s="827">
        <f t="shared" si="20"/>
        <v>0</v>
      </c>
      <c r="AOP138" s="827">
        <f t="shared" si="20"/>
        <v>0</v>
      </c>
      <c r="AOQ138" s="827">
        <f t="shared" si="20"/>
        <v>0</v>
      </c>
      <c r="AOR138" s="827">
        <f t="shared" si="20"/>
        <v>0</v>
      </c>
      <c r="AOS138" s="827">
        <f t="shared" si="20"/>
        <v>0</v>
      </c>
      <c r="AOT138" s="827">
        <f t="shared" si="20"/>
        <v>0</v>
      </c>
      <c r="AOU138" s="827">
        <f t="shared" si="20"/>
        <v>0</v>
      </c>
      <c r="AOV138" s="827">
        <f t="shared" si="20"/>
        <v>0</v>
      </c>
      <c r="AOW138" s="827">
        <f t="shared" si="20"/>
        <v>0</v>
      </c>
      <c r="AOX138" s="827">
        <f t="shared" si="20"/>
        <v>0</v>
      </c>
      <c r="AOY138" s="827">
        <f t="shared" si="20"/>
        <v>0</v>
      </c>
      <c r="AOZ138" s="827">
        <f t="shared" si="20"/>
        <v>0</v>
      </c>
      <c r="APA138" s="827">
        <f t="shared" si="20"/>
        <v>0</v>
      </c>
      <c r="APB138" s="827">
        <f t="shared" si="20"/>
        <v>0</v>
      </c>
      <c r="APC138" s="827">
        <f t="shared" si="20"/>
        <v>0</v>
      </c>
      <c r="APD138" s="827">
        <f t="shared" si="20"/>
        <v>0</v>
      </c>
      <c r="APE138" s="827">
        <f t="shared" si="20"/>
        <v>0</v>
      </c>
      <c r="APF138" s="827">
        <f t="shared" si="20"/>
        <v>0</v>
      </c>
      <c r="APG138" s="827">
        <f t="shared" si="20"/>
        <v>0</v>
      </c>
      <c r="APH138" s="827">
        <f t="shared" si="20"/>
        <v>0</v>
      </c>
      <c r="API138" s="827">
        <f t="shared" si="20"/>
        <v>0</v>
      </c>
      <c r="APJ138" s="827">
        <f t="shared" si="20"/>
        <v>0</v>
      </c>
      <c r="APK138" s="827">
        <f t="shared" si="20"/>
        <v>0</v>
      </c>
      <c r="APL138" s="827">
        <f t="shared" si="20"/>
        <v>0</v>
      </c>
      <c r="APM138" s="827">
        <f t="shared" si="20"/>
        <v>0</v>
      </c>
      <c r="APN138" s="827">
        <f t="shared" si="20"/>
        <v>0</v>
      </c>
      <c r="APO138" s="827">
        <f t="shared" ref="APO138:ARZ138" si="21">APO130+APO134</f>
        <v>0</v>
      </c>
      <c r="APP138" s="827">
        <f t="shared" si="21"/>
        <v>0</v>
      </c>
      <c r="APQ138" s="827">
        <f t="shared" si="21"/>
        <v>0</v>
      </c>
      <c r="APR138" s="827">
        <f t="shared" si="21"/>
        <v>0</v>
      </c>
      <c r="APS138" s="827">
        <f t="shared" si="21"/>
        <v>0</v>
      </c>
      <c r="APT138" s="827">
        <f t="shared" si="21"/>
        <v>0</v>
      </c>
      <c r="APU138" s="827">
        <f t="shared" si="21"/>
        <v>0</v>
      </c>
      <c r="APV138" s="827">
        <f t="shared" si="21"/>
        <v>0</v>
      </c>
      <c r="APW138" s="827">
        <f t="shared" si="21"/>
        <v>0</v>
      </c>
      <c r="APX138" s="827">
        <f t="shared" si="21"/>
        <v>0</v>
      </c>
      <c r="APY138" s="827">
        <f t="shared" si="21"/>
        <v>0</v>
      </c>
      <c r="APZ138" s="827">
        <f t="shared" si="21"/>
        <v>0</v>
      </c>
      <c r="AQA138" s="827">
        <f t="shared" si="21"/>
        <v>0</v>
      </c>
      <c r="AQB138" s="827">
        <f t="shared" si="21"/>
        <v>0</v>
      </c>
      <c r="AQC138" s="827">
        <f t="shared" si="21"/>
        <v>0</v>
      </c>
      <c r="AQD138" s="827">
        <f t="shared" si="21"/>
        <v>0</v>
      </c>
      <c r="AQE138" s="827">
        <f t="shared" si="21"/>
        <v>0</v>
      </c>
      <c r="AQF138" s="827">
        <f t="shared" si="21"/>
        <v>0</v>
      </c>
      <c r="AQG138" s="827">
        <f t="shared" si="21"/>
        <v>0</v>
      </c>
      <c r="AQH138" s="827">
        <f t="shared" si="21"/>
        <v>0</v>
      </c>
      <c r="AQI138" s="827">
        <f t="shared" si="21"/>
        <v>0</v>
      </c>
      <c r="AQJ138" s="827">
        <f t="shared" si="21"/>
        <v>0</v>
      </c>
      <c r="AQK138" s="827">
        <f t="shared" si="21"/>
        <v>0</v>
      </c>
      <c r="AQL138" s="827">
        <f t="shared" si="21"/>
        <v>0</v>
      </c>
      <c r="AQM138" s="827">
        <f t="shared" si="21"/>
        <v>0</v>
      </c>
      <c r="AQN138" s="827">
        <f t="shared" si="21"/>
        <v>0</v>
      </c>
      <c r="AQO138" s="827">
        <f t="shared" si="21"/>
        <v>0</v>
      </c>
      <c r="AQP138" s="827">
        <f t="shared" si="21"/>
        <v>0</v>
      </c>
      <c r="AQQ138" s="827">
        <f t="shared" si="21"/>
        <v>0</v>
      </c>
      <c r="AQR138" s="827">
        <f t="shared" si="21"/>
        <v>0</v>
      </c>
      <c r="AQS138" s="827">
        <f t="shared" si="21"/>
        <v>0</v>
      </c>
      <c r="AQT138" s="827">
        <f t="shared" si="21"/>
        <v>0</v>
      </c>
      <c r="AQU138" s="827">
        <f t="shared" si="21"/>
        <v>0</v>
      </c>
      <c r="AQV138" s="827">
        <f t="shared" si="21"/>
        <v>0</v>
      </c>
      <c r="AQW138" s="827">
        <f t="shared" si="21"/>
        <v>0</v>
      </c>
      <c r="AQX138" s="827">
        <f t="shared" si="21"/>
        <v>0</v>
      </c>
      <c r="AQY138" s="827">
        <f t="shared" si="21"/>
        <v>0</v>
      </c>
      <c r="AQZ138" s="827">
        <f t="shared" si="21"/>
        <v>0</v>
      </c>
      <c r="ARA138" s="827">
        <f t="shared" si="21"/>
        <v>0</v>
      </c>
      <c r="ARB138" s="827">
        <f t="shared" si="21"/>
        <v>0</v>
      </c>
      <c r="ARC138" s="827">
        <f t="shared" si="21"/>
        <v>0</v>
      </c>
      <c r="ARD138" s="827">
        <f t="shared" si="21"/>
        <v>0</v>
      </c>
      <c r="ARE138" s="827">
        <f t="shared" si="21"/>
        <v>0</v>
      </c>
      <c r="ARF138" s="827">
        <f t="shared" si="21"/>
        <v>0</v>
      </c>
      <c r="ARG138" s="827">
        <f t="shared" si="21"/>
        <v>0</v>
      </c>
      <c r="ARH138" s="827">
        <f t="shared" si="21"/>
        <v>0</v>
      </c>
      <c r="ARI138" s="827">
        <f t="shared" si="21"/>
        <v>0</v>
      </c>
      <c r="ARJ138" s="827">
        <f t="shared" si="21"/>
        <v>0</v>
      </c>
      <c r="ARK138" s="827">
        <f t="shared" si="21"/>
        <v>0</v>
      </c>
      <c r="ARL138" s="827">
        <f t="shared" si="21"/>
        <v>0</v>
      </c>
      <c r="ARM138" s="827">
        <f t="shared" si="21"/>
        <v>0</v>
      </c>
      <c r="ARN138" s="827">
        <f t="shared" si="21"/>
        <v>0</v>
      </c>
      <c r="ARO138" s="827">
        <f t="shared" si="21"/>
        <v>0</v>
      </c>
      <c r="ARP138" s="827">
        <f t="shared" si="21"/>
        <v>0</v>
      </c>
      <c r="ARQ138" s="827">
        <f t="shared" si="21"/>
        <v>0</v>
      </c>
      <c r="ARR138" s="827">
        <f t="shared" si="21"/>
        <v>0</v>
      </c>
      <c r="ARS138" s="827">
        <f t="shared" si="21"/>
        <v>0</v>
      </c>
      <c r="ART138" s="827">
        <f t="shared" si="21"/>
        <v>0</v>
      </c>
      <c r="ARU138" s="827">
        <f t="shared" si="21"/>
        <v>0</v>
      </c>
      <c r="ARV138" s="827">
        <f t="shared" si="21"/>
        <v>0</v>
      </c>
      <c r="ARW138" s="827">
        <f t="shared" si="21"/>
        <v>0</v>
      </c>
      <c r="ARX138" s="827">
        <f t="shared" si="21"/>
        <v>0</v>
      </c>
      <c r="ARY138" s="827">
        <f t="shared" si="21"/>
        <v>0</v>
      </c>
      <c r="ARZ138" s="827">
        <f t="shared" si="21"/>
        <v>0</v>
      </c>
      <c r="ASA138" s="827">
        <f t="shared" ref="ASA138:AUL138" si="22">ASA130+ASA134</f>
        <v>0</v>
      </c>
      <c r="ASB138" s="827">
        <f t="shared" si="22"/>
        <v>0</v>
      </c>
      <c r="ASC138" s="827">
        <f t="shared" si="22"/>
        <v>0</v>
      </c>
      <c r="ASD138" s="827">
        <f t="shared" si="22"/>
        <v>0</v>
      </c>
      <c r="ASE138" s="827">
        <f t="shared" si="22"/>
        <v>0</v>
      </c>
      <c r="ASF138" s="827">
        <f t="shared" si="22"/>
        <v>0</v>
      </c>
      <c r="ASG138" s="827">
        <f t="shared" si="22"/>
        <v>0</v>
      </c>
      <c r="ASH138" s="827">
        <f t="shared" si="22"/>
        <v>0</v>
      </c>
      <c r="ASI138" s="827">
        <f t="shared" si="22"/>
        <v>0</v>
      </c>
      <c r="ASJ138" s="827">
        <f t="shared" si="22"/>
        <v>0</v>
      </c>
      <c r="ASK138" s="827">
        <f t="shared" si="22"/>
        <v>0</v>
      </c>
      <c r="ASL138" s="827">
        <f t="shared" si="22"/>
        <v>0</v>
      </c>
      <c r="ASM138" s="827">
        <f t="shared" si="22"/>
        <v>0</v>
      </c>
      <c r="ASN138" s="827">
        <f t="shared" si="22"/>
        <v>0</v>
      </c>
      <c r="ASO138" s="827">
        <f t="shared" si="22"/>
        <v>0</v>
      </c>
      <c r="ASP138" s="827">
        <f t="shared" si="22"/>
        <v>0</v>
      </c>
      <c r="ASQ138" s="827">
        <f t="shared" si="22"/>
        <v>0</v>
      </c>
      <c r="ASR138" s="827">
        <f t="shared" si="22"/>
        <v>0</v>
      </c>
      <c r="ASS138" s="827">
        <f t="shared" si="22"/>
        <v>0</v>
      </c>
      <c r="AST138" s="827">
        <f t="shared" si="22"/>
        <v>0</v>
      </c>
      <c r="ASU138" s="827">
        <f t="shared" si="22"/>
        <v>0</v>
      </c>
      <c r="ASV138" s="827">
        <f t="shared" si="22"/>
        <v>0</v>
      </c>
      <c r="ASW138" s="827">
        <f t="shared" si="22"/>
        <v>0</v>
      </c>
      <c r="ASX138" s="827">
        <f t="shared" si="22"/>
        <v>0</v>
      </c>
      <c r="ASY138" s="827">
        <f t="shared" si="22"/>
        <v>0</v>
      </c>
      <c r="ASZ138" s="827">
        <f t="shared" si="22"/>
        <v>0</v>
      </c>
      <c r="ATA138" s="827">
        <f t="shared" si="22"/>
        <v>0</v>
      </c>
      <c r="ATB138" s="827">
        <f t="shared" si="22"/>
        <v>0</v>
      </c>
      <c r="ATC138" s="827">
        <f t="shared" si="22"/>
        <v>0</v>
      </c>
      <c r="ATD138" s="827">
        <f t="shared" si="22"/>
        <v>0</v>
      </c>
      <c r="ATE138" s="827">
        <f t="shared" si="22"/>
        <v>0</v>
      </c>
      <c r="ATF138" s="827">
        <f t="shared" si="22"/>
        <v>0</v>
      </c>
      <c r="ATG138" s="827">
        <f t="shared" si="22"/>
        <v>0</v>
      </c>
      <c r="ATH138" s="827">
        <f t="shared" si="22"/>
        <v>0</v>
      </c>
      <c r="ATI138" s="827">
        <f t="shared" si="22"/>
        <v>0</v>
      </c>
      <c r="ATJ138" s="827">
        <f t="shared" si="22"/>
        <v>0</v>
      </c>
      <c r="ATK138" s="827">
        <f t="shared" si="22"/>
        <v>0</v>
      </c>
      <c r="ATL138" s="827">
        <f t="shared" si="22"/>
        <v>0</v>
      </c>
      <c r="ATM138" s="827">
        <f t="shared" si="22"/>
        <v>0</v>
      </c>
      <c r="ATN138" s="827">
        <f t="shared" si="22"/>
        <v>0</v>
      </c>
      <c r="ATO138" s="827">
        <f t="shared" si="22"/>
        <v>0</v>
      </c>
      <c r="ATP138" s="827">
        <f t="shared" si="22"/>
        <v>0</v>
      </c>
      <c r="ATQ138" s="827">
        <f t="shared" si="22"/>
        <v>0</v>
      </c>
      <c r="ATR138" s="827">
        <f t="shared" si="22"/>
        <v>0</v>
      </c>
      <c r="ATS138" s="827">
        <f t="shared" si="22"/>
        <v>0</v>
      </c>
      <c r="ATT138" s="827">
        <f t="shared" si="22"/>
        <v>0</v>
      </c>
      <c r="ATU138" s="827">
        <f t="shared" si="22"/>
        <v>0</v>
      </c>
      <c r="ATV138" s="827">
        <f t="shared" si="22"/>
        <v>0</v>
      </c>
      <c r="ATW138" s="827">
        <f t="shared" si="22"/>
        <v>0</v>
      </c>
      <c r="ATX138" s="827">
        <f t="shared" si="22"/>
        <v>0</v>
      </c>
      <c r="ATY138" s="827">
        <f t="shared" si="22"/>
        <v>0</v>
      </c>
      <c r="ATZ138" s="827">
        <f t="shared" si="22"/>
        <v>0</v>
      </c>
      <c r="AUA138" s="827">
        <f t="shared" si="22"/>
        <v>0</v>
      </c>
      <c r="AUB138" s="827">
        <f t="shared" si="22"/>
        <v>0</v>
      </c>
      <c r="AUC138" s="827">
        <f t="shared" si="22"/>
        <v>0</v>
      </c>
      <c r="AUD138" s="827">
        <f t="shared" si="22"/>
        <v>0</v>
      </c>
      <c r="AUE138" s="827">
        <f t="shared" si="22"/>
        <v>0</v>
      </c>
      <c r="AUF138" s="827">
        <f t="shared" si="22"/>
        <v>0</v>
      </c>
      <c r="AUG138" s="827">
        <f t="shared" si="22"/>
        <v>0</v>
      </c>
      <c r="AUH138" s="827">
        <f t="shared" si="22"/>
        <v>0</v>
      </c>
      <c r="AUI138" s="827">
        <f t="shared" si="22"/>
        <v>0</v>
      </c>
      <c r="AUJ138" s="827">
        <f t="shared" si="22"/>
        <v>0</v>
      </c>
      <c r="AUK138" s="827">
        <f t="shared" si="22"/>
        <v>0</v>
      </c>
      <c r="AUL138" s="827">
        <f t="shared" si="22"/>
        <v>0</v>
      </c>
      <c r="AUM138" s="827">
        <f t="shared" ref="AUM138:AWX138" si="23">AUM130+AUM134</f>
        <v>0</v>
      </c>
      <c r="AUN138" s="827">
        <f t="shared" si="23"/>
        <v>0</v>
      </c>
      <c r="AUO138" s="827">
        <f t="shared" si="23"/>
        <v>0</v>
      </c>
      <c r="AUP138" s="827">
        <f t="shared" si="23"/>
        <v>0</v>
      </c>
      <c r="AUQ138" s="827">
        <f t="shared" si="23"/>
        <v>0</v>
      </c>
      <c r="AUR138" s="827">
        <f t="shared" si="23"/>
        <v>0</v>
      </c>
      <c r="AUS138" s="827">
        <f t="shared" si="23"/>
        <v>0</v>
      </c>
      <c r="AUT138" s="827">
        <f t="shared" si="23"/>
        <v>0</v>
      </c>
      <c r="AUU138" s="827">
        <f t="shared" si="23"/>
        <v>0</v>
      </c>
      <c r="AUV138" s="827">
        <f t="shared" si="23"/>
        <v>0</v>
      </c>
      <c r="AUW138" s="827">
        <f t="shared" si="23"/>
        <v>0</v>
      </c>
      <c r="AUX138" s="827">
        <f t="shared" si="23"/>
        <v>0</v>
      </c>
      <c r="AUY138" s="827">
        <f t="shared" si="23"/>
        <v>0</v>
      </c>
      <c r="AUZ138" s="827">
        <f t="shared" si="23"/>
        <v>0</v>
      </c>
      <c r="AVA138" s="827">
        <f t="shared" si="23"/>
        <v>0</v>
      </c>
      <c r="AVB138" s="827">
        <f t="shared" si="23"/>
        <v>0</v>
      </c>
      <c r="AVC138" s="827">
        <f t="shared" si="23"/>
        <v>0</v>
      </c>
      <c r="AVD138" s="827">
        <f t="shared" si="23"/>
        <v>0</v>
      </c>
      <c r="AVE138" s="827">
        <f t="shared" si="23"/>
        <v>0</v>
      </c>
      <c r="AVF138" s="827">
        <f t="shared" si="23"/>
        <v>0</v>
      </c>
      <c r="AVG138" s="827">
        <f t="shared" si="23"/>
        <v>0</v>
      </c>
      <c r="AVH138" s="827">
        <f t="shared" si="23"/>
        <v>0</v>
      </c>
      <c r="AVI138" s="827">
        <f t="shared" si="23"/>
        <v>0</v>
      </c>
      <c r="AVJ138" s="827">
        <f t="shared" si="23"/>
        <v>0</v>
      </c>
      <c r="AVK138" s="827">
        <f t="shared" si="23"/>
        <v>0</v>
      </c>
      <c r="AVL138" s="827">
        <f t="shared" si="23"/>
        <v>0</v>
      </c>
      <c r="AVM138" s="827">
        <f t="shared" si="23"/>
        <v>0</v>
      </c>
      <c r="AVN138" s="827">
        <f t="shared" si="23"/>
        <v>0</v>
      </c>
      <c r="AVO138" s="827">
        <f t="shared" si="23"/>
        <v>0</v>
      </c>
      <c r="AVP138" s="827">
        <f t="shared" si="23"/>
        <v>0</v>
      </c>
      <c r="AVQ138" s="827">
        <f t="shared" si="23"/>
        <v>0</v>
      </c>
      <c r="AVR138" s="827">
        <f t="shared" si="23"/>
        <v>0</v>
      </c>
      <c r="AVS138" s="827">
        <f t="shared" si="23"/>
        <v>0</v>
      </c>
      <c r="AVT138" s="827">
        <f t="shared" si="23"/>
        <v>0</v>
      </c>
      <c r="AVU138" s="827">
        <f t="shared" si="23"/>
        <v>0</v>
      </c>
      <c r="AVV138" s="827">
        <f t="shared" si="23"/>
        <v>0</v>
      </c>
      <c r="AVW138" s="827">
        <f t="shared" si="23"/>
        <v>0</v>
      </c>
      <c r="AVX138" s="827">
        <f t="shared" si="23"/>
        <v>0</v>
      </c>
      <c r="AVY138" s="827">
        <f t="shared" si="23"/>
        <v>0</v>
      </c>
      <c r="AVZ138" s="827">
        <f t="shared" si="23"/>
        <v>0</v>
      </c>
      <c r="AWA138" s="827">
        <f t="shared" si="23"/>
        <v>0</v>
      </c>
      <c r="AWB138" s="827">
        <f t="shared" si="23"/>
        <v>0</v>
      </c>
      <c r="AWC138" s="827">
        <f t="shared" si="23"/>
        <v>0</v>
      </c>
      <c r="AWD138" s="827">
        <f t="shared" si="23"/>
        <v>0</v>
      </c>
      <c r="AWE138" s="827">
        <f t="shared" si="23"/>
        <v>0</v>
      </c>
      <c r="AWF138" s="827">
        <f t="shared" si="23"/>
        <v>0</v>
      </c>
      <c r="AWG138" s="827">
        <f t="shared" si="23"/>
        <v>0</v>
      </c>
      <c r="AWH138" s="827">
        <f t="shared" si="23"/>
        <v>0</v>
      </c>
      <c r="AWI138" s="827">
        <f t="shared" si="23"/>
        <v>0</v>
      </c>
      <c r="AWJ138" s="827">
        <f t="shared" si="23"/>
        <v>0</v>
      </c>
      <c r="AWK138" s="827">
        <f t="shared" si="23"/>
        <v>0</v>
      </c>
      <c r="AWL138" s="827">
        <f t="shared" si="23"/>
        <v>0</v>
      </c>
      <c r="AWM138" s="827">
        <f t="shared" si="23"/>
        <v>0</v>
      </c>
      <c r="AWN138" s="827">
        <f t="shared" si="23"/>
        <v>0</v>
      </c>
      <c r="AWO138" s="827">
        <f t="shared" si="23"/>
        <v>0</v>
      </c>
      <c r="AWP138" s="827">
        <f t="shared" si="23"/>
        <v>0</v>
      </c>
      <c r="AWQ138" s="827">
        <f t="shared" si="23"/>
        <v>0</v>
      </c>
      <c r="AWR138" s="827">
        <f t="shared" si="23"/>
        <v>0</v>
      </c>
      <c r="AWS138" s="827">
        <f t="shared" si="23"/>
        <v>0</v>
      </c>
      <c r="AWT138" s="827">
        <f t="shared" si="23"/>
        <v>0</v>
      </c>
      <c r="AWU138" s="827">
        <f t="shared" si="23"/>
        <v>0</v>
      </c>
      <c r="AWV138" s="827">
        <f t="shared" si="23"/>
        <v>0</v>
      </c>
      <c r="AWW138" s="827">
        <f t="shared" si="23"/>
        <v>0</v>
      </c>
      <c r="AWX138" s="827">
        <f t="shared" si="23"/>
        <v>0</v>
      </c>
      <c r="AWY138" s="827">
        <f t="shared" ref="AWY138:AZJ138" si="24">AWY130+AWY134</f>
        <v>0</v>
      </c>
      <c r="AWZ138" s="827">
        <f t="shared" si="24"/>
        <v>0</v>
      </c>
      <c r="AXA138" s="827">
        <f t="shared" si="24"/>
        <v>0</v>
      </c>
      <c r="AXB138" s="827">
        <f t="shared" si="24"/>
        <v>0</v>
      </c>
      <c r="AXC138" s="827">
        <f t="shared" si="24"/>
        <v>0</v>
      </c>
      <c r="AXD138" s="827">
        <f t="shared" si="24"/>
        <v>0</v>
      </c>
      <c r="AXE138" s="827">
        <f t="shared" si="24"/>
        <v>0</v>
      </c>
      <c r="AXF138" s="827">
        <f t="shared" si="24"/>
        <v>0</v>
      </c>
      <c r="AXG138" s="827">
        <f t="shared" si="24"/>
        <v>0</v>
      </c>
      <c r="AXH138" s="827">
        <f t="shared" si="24"/>
        <v>0</v>
      </c>
      <c r="AXI138" s="827">
        <f t="shared" si="24"/>
        <v>0</v>
      </c>
      <c r="AXJ138" s="827">
        <f t="shared" si="24"/>
        <v>0</v>
      </c>
      <c r="AXK138" s="827">
        <f t="shared" si="24"/>
        <v>0</v>
      </c>
      <c r="AXL138" s="827">
        <f t="shared" si="24"/>
        <v>0</v>
      </c>
      <c r="AXM138" s="827">
        <f t="shared" si="24"/>
        <v>0</v>
      </c>
      <c r="AXN138" s="827">
        <f t="shared" si="24"/>
        <v>0</v>
      </c>
      <c r="AXO138" s="827">
        <f t="shared" si="24"/>
        <v>0</v>
      </c>
      <c r="AXP138" s="827">
        <f t="shared" si="24"/>
        <v>0</v>
      </c>
      <c r="AXQ138" s="827">
        <f t="shared" si="24"/>
        <v>0</v>
      </c>
      <c r="AXR138" s="827">
        <f t="shared" si="24"/>
        <v>0</v>
      </c>
      <c r="AXS138" s="827">
        <f t="shared" si="24"/>
        <v>0</v>
      </c>
      <c r="AXT138" s="827">
        <f t="shared" si="24"/>
        <v>0</v>
      </c>
      <c r="AXU138" s="827">
        <f t="shared" si="24"/>
        <v>0</v>
      </c>
      <c r="AXV138" s="827">
        <f t="shared" si="24"/>
        <v>0</v>
      </c>
      <c r="AXW138" s="827">
        <f t="shared" si="24"/>
        <v>0</v>
      </c>
      <c r="AXX138" s="827">
        <f t="shared" si="24"/>
        <v>0</v>
      </c>
      <c r="AXY138" s="827">
        <f t="shared" si="24"/>
        <v>0</v>
      </c>
      <c r="AXZ138" s="827">
        <f t="shared" si="24"/>
        <v>0</v>
      </c>
      <c r="AYA138" s="827">
        <f t="shared" si="24"/>
        <v>0</v>
      </c>
      <c r="AYB138" s="827">
        <f t="shared" si="24"/>
        <v>0</v>
      </c>
      <c r="AYC138" s="827">
        <f t="shared" si="24"/>
        <v>0</v>
      </c>
      <c r="AYD138" s="827">
        <f t="shared" si="24"/>
        <v>0</v>
      </c>
      <c r="AYE138" s="827">
        <f t="shared" si="24"/>
        <v>0</v>
      </c>
      <c r="AYF138" s="827">
        <f t="shared" si="24"/>
        <v>0</v>
      </c>
      <c r="AYG138" s="827">
        <f t="shared" si="24"/>
        <v>0</v>
      </c>
      <c r="AYH138" s="827">
        <f t="shared" si="24"/>
        <v>0</v>
      </c>
      <c r="AYI138" s="827">
        <f t="shared" si="24"/>
        <v>0</v>
      </c>
      <c r="AYJ138" s="827">
        <f t="shared" si="24"/>
        <v>0</v>
      </c>
      <c r="AYK138" s="827">
        <f t="shared" si="24"/>
        <v>0</v>
      </c>
      <c r="AYL138" s="827">
        <f t="shared" si="24"/>
        <v>0</v>
      </c>
      <c r="AYM138" s="827">
        <f t="shared" si="24"/>
        <v>0</v>
      </c>
      <c r="AYN138" s="827">
        <f t="shared" si="24"/>
        <v>0</v>
      </c>
      <c r="AYO138" s="827">
        <f t="shared" si="24"/>
        <v>0</v>
      </c>
      <c r="AYP138" s="827">
        <f t="shared" si="24"/>
        <v>0</v>
      </c>
      <c r="AYQ138" s="827">
        <f t="shared" si="24"/>
        <v>0</v>
      </c>
      <c r="AYR138" s="827">
        <f t="shared" si="24"/>
        <v>0</v>
      </c>
      <c r="AYS138" s="827">
        <f t="shared" si="24"/>
        <v>0</v>
      </c>
      <c r="AYT138" s="827">
        <f t="shared" si="24"/>
        <v>0</v>
      </c>
      <c r="AYU138" s="827">
        <f t="shared" si="24"/>
        <v>0</v>
      </c>
      <c r="AYV138" s="827">
        <f t="shared" si="24"/>
        <v>0</v>
      </c>
      <c r="AYW138" s="827">
        <f t="shared" si="24"/>
        <v>0</v>
      </c>
      <c r="AYX138" s="827">
        <f t="shared" si="24"/>
        <v>0</v>
      </c>
      <c r="AYY138" s="827">
        <f t="shared" si="24"/>
        <v>0</v>
      </c>
      <c r="AYZ138" s="827">
        <f t="shared" si="24"/>
        <v>0</v>
      </c>
      <c r="AZA138" s="827">
        <f t="shared" si="24"/>
        <v>0</v>
      </c>
      <c r="AZB138" s="827">
        <f t="shared" si="24"/>
        <v>0</v>
      </c>
      <c r="AZC138" s="827">
        <f t="shared" si="24"/>
        <v>0</v>
      </c>
      <c r="AZD138" s="827">
        <f t="shared" si="24"/>
        <v>0</v>
      </c>
      <c r="AZE138" s="827">
        <f t="shared" si="24"/>
        <v>0</v>
      </c>
      <c r="AZF138" s="827">
        <f t="shared" si="24"/>
        <v>0</v>
      </c>
      <c r="AZG138" s="827">
        <f t="shared" si="24"/>
        <v>0</v>
      </c>
      <c r="AZH138" s="827">
        <f t="shared" si="24"/>
        <v>0</v>
      </c>
      <c r="AZI138" s="827">
        <f t="shared" si="24"/>
        <v>0</v>
      </c>
      <c r="AZJ138" s="827">
        <f t="shared" si="24"/>
        <v>0</v>
      </c>
      <c r="AZK138" s="827">
        <f t="shared" ref="AZK138:BBV138" si="25">AZK130+AZK134</f>
        <v>0</v>
      </c>
      <c r="AZL138" s="827">
        <f t="shared" si="25"/>
        <v>0</v>
      </c>
      <c r="AZM138" s="827">
        <f t="shared" si="25"/>
        <v>0</v>
      </c>
      <c r="AZN138" s="827">
        <f t="shared" si="25"/>
        <v>0</v>
      </c>
      <c r="AZO138" s="827">
        <f t="shared" si="25"/>
        <v>0</v>
      </c>
      <c r="AZP138" s="827">
        <f t="shared" si="25"/>
        <v>0</v>
      </c>
      <c r="AZQ138" s="827">
        <f t="shared" si="25"/>
        <v>0</v>
      </c>
      <c r="AZR138" s="827">
        <f t="shared" si="25"/>
        <v>0</v>
      </c>
      <c r="AZS138" s="827">
        <f t="shared" si="25"/>
        <v>0</v>
      </c>
      <c r="AZT138" s="827">
        <f t="shared" si="25"/>
        <v>0</v>
      </c>
      <c r="AZU138" s="827">
        <f t="shared" si="25"/>
        <v>0</v>
      </c>
      <c r="AZV138" s="827">
        <f t="shared" si="25"/>
        <v>0</v>
      </c>
      <c r="AZW138" s="827">
        <f t="shared" si="25"/>
        <v>0</v>
      </c>
      <c r="AZX138" s="827">
        <f t="shared" si="25"/>
        <v>0</v>
      </c>
      <c r="AZY138" s="827">
        <f t="shared" si="25"/>
        <v>0</v>
      </c>
      <c r="AZZ138" s="827">
        <f t="shared" si="25"/>
        <v>0</v>
      </c>
      <c r="BAA138" s="827">
        <f t="shared" si="25"/>
        <v>0</v>
      </c>
      <c r="BAB138" s="827">
        <f t="shared" si="25"/>
        <v>0</v>
      </c>
      <c r="BAC138" s="827">
        <f t="shared" si="25"/>
        <v>0</v>
      </c>
      <c r="BAD138" s="827">
        <f t="shared" si="25"/>
        <v>0</v>
      </c>
      <c r="BAE138" s="827">
        <f t="shared" si="25"/>
        <v>0</v>
      </c>
      <c r="BAF138" s="827">
        <f t="shared" si="25"/>
        <v>0</v>
      </c>
      <c r="BAG138" s="827">
        <f t="shared" si="25"/>
        <v>0</v>
      </c>
      <c r="BAH138" s="827">
        <f t="shared" si="25"/>
        <v>0</v>
      </c>
      <c r="BAI138" s="827">
        <f t="shared" si="25"/>
        <v>0</v>
      </c>
      <c r="BAJ138" s="827">
        <f t="shared" si="25"/>
        <v>0</v>
      </c>
      <c r="BAK138" s="827">
        <f t="shared" si="25"/>
        <v>0</v>
      </c>
      <c r="BAL138" s="827">
        <f t="shared" si="25"/>
        <v>0</v>
      </c>
      <c r="BAM138" s="827">
        <f t="shared" si="25"/>
        <v>0</v>
      </c>
      <c r="BAN138" s="827">
        <f t="shared" si="25"/>
        <v>0</v>
      </c>
      <c r="BAO138" s="827">
        <f t="shared" si="25"/>
        <v>0</v>
      </c>
      <c r="BAP138" s="827">
        <f t="shared" si="25"/>
        <v>0</v>
      </c>
      <c r="BAQ138" s="827">
        <f t="shared" si="25"/>
        <v>0</v>
      </c>
      <c r="BAR138" s="827">
        <f t="shared" si="25"/>
        <v>0</v>
      </c>
      <c r="BAS138" s="827">
        <f t="shared" si="25"/>
        <v>0</v>
      </c>
      <c r="BAT138" s="827">
        <f t="shared" si="25"/>
        <v>0</v>
      </c>
      <c r="BAU138" s="827">
        <f t="shared" si="25"/>
        <v>0</v>
      </c>
      <c r="BAV138" s="827">
        <f t="shared" si="25"/>
        <v>0</v>
      </c>
      <c r="BAW138" s="827">
        <f t="shared" si="25"/>
        <v>0</v>
      </c>
      <c r="BAX138" s="827">
        <f t="shared" si="25"/>
        <v>0</v>
      </c>
      <c r="BAY138" s="827">
        <f t="shared" si="25"/>
        <v>0</v>
      </c>
      <c r="BAZ138" s="827">
        <f t="shared" si="25"/>
        <v>0</v>
      </c>
      <c r="BBA138" s="827">
        <f t="shared" si="25"/>
        <v>0</v>
      </c>
      <c r="BBB138" s="827">
        <f t="shared" si="25"/>
        <v>0</v>
      </c>
      <c r="BBC138" s="827">
        <f t="shared" si="25"/>
        <v>0</v>
      </c>
      <c r="BBD138" s="827">
        <f t="shared" si="25"/>
        <v>0</v>
      </c>
      <c r="BBE138" s="827">
        <f t="shared" si="25"/>
        <v>0</v>
      </c>
      <c r="BBF138" s="827">
        <f t="shared" si="25"/>
        <v>0</v>
      </c>
      <c r="BBG138" s="827">
        <f t="shared" si="25"/>
        <v>0</v>
      </c>
      <c r="BBH138" s="827">
        <f t="shared" si="25"/>
        <v>0</v>
      </c>
      <c r="BBI138" s="827">
        <f t="shared" si="25"/>
        <v>0</v>
      </c>
      <c r="BBJ138" s="827">
        <f t="shared" si="25"/>
        <v>0</v>
      </c>
      <c r="BBK138" s="827">
        <f t="shared" si="25"/>
        <v>0</v>
      </c>
      <c r="BBL138" s="827">
        <f t="shared" si="25"/>
        <v>0</v>
      </c>
      <c r="BBM138" s="827">
        <f t="shared" si="25"/>
        <v>0</v>
      </c>
      <c r="BBN138" s="827">
        <f t="shared" si="25"/>
        <v>0</v>
      </c>
      <c r="BBO138" s="827">
        <f t="shared" si="25"/>
        <v>0</v>
      </c>
      <c r="BBP138" s="827">
        <f t="shared" si="25"/>
        <v>0</v>
      </c>
      <c r="BBQ138" s="827">
        <f t="shared" si="25"/>
        <v>0</v>
      </c>
      <c r="BBR138" s="827">
        <f t="shared" si="25"/>
        <v>0</v>
      </c>
      <c r="BBS138" s="827">
        <f t="shared" si="25"/>
        <v>0</v>
      </c>
      <c r="BBT138" s="827">
        <f t="shared" si="25"/>
        <v>0</v>
      </c>
      <c r="BBU138" s="827">
        <f t="shared" si="25"/>
        <v>0</v>
      </c>
      <c r="BBV138" s="827">
        <f t="shared" si="25"/>
        <v>0</v>
      </c>
      <c r="BBW138" s="827">
        <f t="shared" ref="BBW138:BEH138" si="26">BBW130+BBW134</f>
        <v>0</v>
      </c>
      <c r="BBX138" s="827">
        <f t="shared" si="26"/>
        <v>0</v>
      </c>
      <c r="BBY138" s="827">
        <f t="shared" si="26"/>
        <v>0</v>
      </c>
      <c r="BBZ138" s="827">
        <f t="shared" si="26"/>
        <v>0</v>
      </c>
      <c r="BCA138" s="827">
        <f t="shared" si="26"/>
        <v>0</v>
      </c>
      <c r="BCB138" s="827">
        <f t="shared" si="26"/>
        <v>0</v>
      </c>
      <c r="BCC138" s="827">
        <f t="shared" si="26"/>
        <v>0</v>
      </c>
      <c r="BCD138" s="827">
        <f t="shared" si="26"/>
        <v>0</v>
      </c>
      <c r="BCE138" s="827">
        <f t="shared" si="26"/>
        <v>0</v>
      </c>
      <c r="BCF138" s="827">
        <f t="shared" si="26"/>
        <v>0</v>
      </c>
      <c r="BCG138" s="827">
        <f t="shared" si="26"/>
        <v>0</v>
      </c>
      <c r="BCH138" s="827">
        <f t="shared" si="26"/>
        <v>0</v>
      </c>
      <c r="BCI138" s="827">
        <f t="shared" si="26"/>
        <v>0</v>
      </c>
      <c r="BCJ138" s="827">
        <f t="shared" si="26"/>
        <v>0</v>
      </c>
      <c r="BCK138" s="827">
        <f t="shared" si="26"/>
        <v>0</v>
      </c>
      <c r="BCL138" s="827">
        <f t="shared" si="26"/>
        <v>0</v>
      </c>
      <c r="BCM138" s="827">
        <f t="shared" si="26"/>
        <v>0</v>
      </c>
      <c r="BCN138" s="827">
        <f t="shared" si="26"/>
        <v>0</v>
      </c>
      <c r="BCO138" s="827">
        <f t="shared" si="26"/>
        <v>0</v>
      </c>
      <c r="BCP138" s="827">
        <f t="shared" si="26"/>
        <v>0</v>
      </c>
      <c r="BCQ138" s="827">
        <f t="shared" si="26"/>
        <v>0</v>
      </c>
      <c r="BCR138" s="827">
        <f t="shared" si="26"/>
        <v>0</v>
      </c>
      <c r="BCS138" s="827">
        <f t="shared" si="26"/>
        <v>0</v>
      </c>
      <c r="BCT138" s="827">
        <f t="shared" si="26"/>
        <v>0</v>
      </c>
      <c r="BCU138" s="827">
        <f t="shared" si="26"/>
        <v>0</v>
      </c>
      <c r="BCV138" s="827">
        <f t="shared" si="26"/>
        <v>0</v>
      </c>
      <c r="BCW138" s="827">
        <f t="shared" si="26"/>
        <v>0</v>
      </c>
      <c r="BCX138" s="827">
        <f t="shared" si="26"/>
        <v>0</v>
      </c>
      <c r="BCY138" s="827">
        <f t="shared" si="26"/>
        <v>0</v>
      </c>
      <c r="BCZ138" s="827">
        <f t="shared" si="26"/>
        <v>0</v>
      </c>
      <c r="BDA138" s="827">
        <f t="shared" si="26"/>
        <v>0</v>
      </c>
      <c r="BDB138" s="827">
        <f t="shared" si="26"/>
        <v>0</v>
      </c>
      <c r="BDC138" s="827">
        <f t="shared" si="26"/>
        <v>0</v>
      </c>
      <c r="BDD138" s="827">
        <f t="shared" si="26"/>
        <v>0</v>
      </c>
      <c r="BDE138" s="827">
        <f t="shared" si="26"/>
        <v>0</v>
      </c>
      <c r="BDF138" s="827">
        <f t="shared" si="26"/>
        <v>0</v>
      </c>
      <c r="BDG138" s="827">
        <f t="shared" si="26"/>
        <v>0</v>
      </c>
      <c r="BDH138" s="827">
        <f t="shared" si="26"/>
        <v>0</v>
      </c>
      <c r="BDI138" s="827">
        <f t="shared" si="26"/>
        <v>0</v>
      </c>
      <c r="BDJ138" s="827">
        <f t="shared" si="26"/>
        <v>0</v>
      </c>
      <c r="BDK138" s="827">
        <f t="shared" si="26"/>
        <v>0</v>
      </c>
      <c r="BDL138" s="827">
        <f t="shared" si="26"/>
        <v>0</v>
      </c>
      <c r="BDM138" s="827">
        <f t="shared" si="26"/>
        <v>0</v>
      </c>
      <c r="BDN138" s="827">
        <f t="shared" si="26"/>
        <v>0</v>
      </c>
      <c r="BDO138" s="827">
        <f t="shared" si="26"/>
        <v>0</v>
      </c>
      <c r="BDP138" s="827">
        <f t="shared" si="26"/>
        <v>0</v>
      </c>
      <c r="BDQ138" s="827">
        <f t="shared" si="26"/>
        <v>0</v>
      </c>
      <c r="BDR138" s="827">
        <f t="shared" si="26"/>
        <v>0</v>
      </c>
      <c r="BDS138" s="827">
        <f t="shared" si="26"/>
        <v>0</v>
      </c>
      <c r="BDT138" s="827">
        <f t="shared" si="26"/>
        <v>0</v>
      </c>
      <c r="BDU138" s="827">
        <f t="shared" si="26"/>
        <v>0</v>
      </c>
      <c r="BDV138" s="827">
        <f t="shared" si="26"/>
        <v>0</v>
      </c>
      <c r="BDW138" s="827">
        <f t="shared" si="26"/>
        <v>0</v>
      </c>
      <c r="BDX138" s="827">
        <f t="shared" si="26"/>
        <v>0</v>
      </c>
      <c r="BDY138" s="827">
        <f t="shared" si="26"/>
        <v>0</v>
      </c>
      <c r="BDZ138" s="827">
        <f t="shared" si="26"/>
        <v>0</v>
      </c>
      <c r="BEA138" s="827">
        <f t="shared" si="26"/>
        <v>0</v>
      </c>
      <c r="BEB138" s="827">
        <f t="shared" si="26"/>
        <v>0</v>
      </c>
      <c r="BEC138" s="827">
        <f t="shared" si="26"/>
        <v>0</v>
      </c>
      <c r="BED138" s="827">
        <f t="shared" si="26"/>
        <v>0</v>
      </c>
      <c r="BEE138" s="827">
        <f t="shared" si="26"/>
        <v>0</v>
      </c>
      <c r="BEF138" s="827">
        <f t="shared" si="26"/>
        <v>0</v>
      </c>
      <c r="BEG138" s="827">
        <f t="shared" si="26"/>
        <v>0</v>
      </c>
      <c r="BEH138" s="827">
        <f t="shared" si="26"/>
        <v>0</v>
      </c>
      <c r="BEI138" s="827">
        <f t="shared" ref="BEI138:BGT138" si="27">BEI130+BEI134</f>
        <v>0</v>
      </c>
      <c r="BEJ138" s="827">
        <f t="shared" si="27"/>
        <v>0</v>
      </c>
      <c r="BEK138" s="827">
        <f t="shared" si="27"/>
        <v>0</v>
      </c>
      <c r="BEL138" s="827">
        <f t="shared" si="27"/>
        <v>0</v>
      </c>
      <c r="BEM138" s="827">
        <f t="shared" si="27"/>
        <v>0</v>
      </c>
      <c r="BEN138" s="827">
        <f t="shared" si="27"/>
        <v>0</v>
      </c>
      <c r="BEO138" s="827">
        <f t="shared" si="27"/>
        <v>0</v>
      </c>
      <c r="BEP138" s="827">
        <f t="shared" si="27"/>
        <v>0</v>
      </c>
      <c r="BEQ138" s="827">
        <f t="shared" si="27"/>
        <v>0</v>
      </c>
      <c r="BER138" s="827">
        <f t="shared" si="27"/>
        <v>0</v>
      </c>
      <c r="BES138" s="827">
        <f t="shared" si="27"/>
        <v>0</v>
      </c>
      <c r="BET138" s="827">
        <f t="shared" si="27"/>
        <v>0</v>
      </c>
      <c r="BEU138" s="827">
        <f t="shared" si="27"/>
        <v>0</v>
      </c>
      <c r="BEV138" s="827">
        <f t="shared" si="27"/>
        <v>0</v>
      </c>
      <c r="BEW138" s="827">
        <f t="shared" si="27"/>
        <v>0</v>
      </c>
      <c r="BEX138" s="827">
        <f t="shared" si="27"/>
        <v>0</v>
      </c>
      <c r="BEY138" s="827">
        <f t="shared" si="27"/>
        <v>0</v>
      </c>
      <c r="BEZ138" s="827">
        <f t="shared" si="27"/>
        <v>0</v>
      </c>
      <c r="BFA138" s="827">
        <f t="shared" si="27"/>
        <v>0</v>
      </c>
      <c r="BFB138" s="827">
        <f t="shared" si="27"/>
        <v>0</v>
      </c>
      <c r="BFC138" s="827">
        <f t="shared" si="27"/>
        <v>0</v>
      </c>
      <c r="BFD138" s="827">
        <f t="shared" si="27"/>
        <v>0</v>
      </c>
      <c r="BFE138" s="827">
        <f t="shared" si="27"/>
        <v>0</v>
      </c>
      <c r="BFF138" s="827">
        <f t="shared" si="27"/>
        <v>0</v>
      </c>
      <c r="BFG138" s="827">
        <f t="shared" si="27"/>
        <v>0</v>
      </c>
      <c r="BFH138" s="827">
        <f t="shared" si="27"/>
        <v>0</v>
      </c>
      <c r="BFI138" s="827">
        <f t="shared" si="27"/>
        <v>0</v>
      </c>
      <c r="BFJ138" s="827">
        <f t="shared" si="27"/>
        <v>0</v>
      </c>
      <c r="BFK138" s="827">
        <f t="shared" si="27"/>
        <v>0</v>
      </c>
      <c r="BFL138" s="827">
        <f t="shared" si="27"/>
        <v>0</v>
      </c>
      <c r="BFM138" s="827">
        <f t="shared" si="27"/>
        <v>0</v>
      </c>
      <c r="BFN138" s="827">
        <f t="shared" si="27"/>
        <v>0</v>
      </c>
      <c r="BFO138" s="827">
        <f t="shared" si="27"/>
        <v>0</v>
      </c>
      <c r="BFP138" s="827">
        <f t="shared" si="27"/>
        <v>0</v>
      </c>
      <c r="BFQ138" s="827">
        <f t="shared" si="27"/>
        <v>0</v>
      </c>
      <c r="BFR138" s="827">
        <f t="shared" si="27"/>
        <v>0</v>
      </c>
      <c r="BFS138" s="827">
        <f t="shared" si="27"/>
        <v>0</v>
      </c>
      <c r="BFT138" s="827">
        <f t="shared" si="27"/>
        <v>0</v>
      </c>
      <c r="BFU138" s="827">
        <f t="shared" si="27"/>
        <v>0</v>
      </c>
      <c r="BFV138" s="827">
        <f t="shared" si="27"/>
        <v>0</v>
      </c>
      <c r="BFW138" s="827">
        <f t="shared" si="27"/>
        <v>0</v>
      </c>
      <c r="BFX138" s="827">
        <f t="shared" si="27"/>
        <v>0</v>
      </c>
      <c r="BFY138" s="827">
        <f t="shared" si="27"/>
        <v>0</v>
      </c>
      <c r="BFZ138" s="827">
        <f t="shared" si="27"/>
        <v>0</v>
      </c>
      <c r="BGA138" s="827">
        <f t="shared" si="27"/>
        <v>0</v>
      </c>
      <c r="BGB138" s="827">
        <f t="shared" si="27"/>
        <v>0</v>
      </c>
      <c r="BGC138" s="827">
        <f t="shared" si="27"/>
        <v>0</v>
      </c>
      <c r="BGD138" s="827">
        <f t="shared" si="27"/>
        <v>0</v>
      </c>
      <c r="BGE138" s="827">
        <f t="shared" si="27"/>
        <v>0</v>
      </c>
      <c r="BGF138" s="827">
        <f t="shared" si="27"/>
        <v>0</v>
      </c>
      <c r="BGG138" s="827">
        <f t="shared" si="27"/>
        <v>0</v>
      </c>
      <c r="BGH138" s="827">
        <f t="shared" si="27"/>
        <v>0</v>
      </c>
      <c r="BGI138" s="827">
        <f t="shared" si="27"/>
        <v>0</v>
      </c>
      <c r="BGJ138" s="827">
        <f t="shared" si="27"/>
        <v>0</v>
      </c>
      <c r="BGK138" s="827">
        <f t="shared" si="27"/>
        <v>0</v>
      </c>
      <c r="BGL138" s="827">
        <f t="shared" si="27"/>
        <v>0</v>
      </c>
      <c r="BGM138" s="827">
        <f t="shared" si="27"/>
        <v>0</v>
      </c>
      <c r="BGN138" s="827">
        <f t="shared" si="27"/>
        <v>0</v>
      </c>
      <c r="BGO138" s="827">
        <f t="shared" si="27"/>
        <v>0</v>
      </c>
      <c r="BGP138" s="827">
        <f t="shared" si="27"/>
        <v>0</v>
      </c>
      <c r="BGQ138" s="827">
        <f t="shared" si="27"/>
        <v>0</v>
      </c>
      <c r="BGR138" s="827">
        <f t="shared" si="27"/>
        <v>0</v>
      </c>
      <c r="BGS138" s="827">
        <f t="shared" si="27"/>
        <v>0</v>
      </c>
      <c r="BGT138" s="827">
        <f t="shared" si="27"/>
        <v>0</v>
      </c>
      <c r="BGU138" s="827">
        <f t="shared" ref="BGU138:BJF138" si="28">BGU130+BGU134</f>
        <v>0</v>
      </c>
      <c r="BGV138" s="827">
        <f t="shared" si="28"/>
        <v>0</v>
      </c>
      <c r="BGW138" s="827">
        <f t="shared" si="28"/>
        <v>0</v>
      </c>
      <c r="BGX138" s="827">
        <f t="shared" si="28"/>
        <v>0</v>
      </c>
      <c r="BGY138" s="827">
        <f t="shared" si="28"/>
        <v>0</v>
      </c>
      <c r="BGZ138" s="827">
        <f t="shared" si="28"/>
        <v>0</v>
      </c>
      <c r="BHA138" s="827">
        <f t="shared" si="28"/>
        <v>0</v>
      </c>
      <c r="BHB138" s="827">
        <f t="shared" si="28"/>
        <v>0</v>
      </c>
      <c r="BHC138" s="827">
        <f t="shared" si="28"/>
        <v>0</v>
      </c>
      <c r="BHD138" s="827">
        <f t="shared" si="28"/>
        <v>0</v>
      </c>
      <c r="BHE138" s="827">
        <f t="shared" si="28"/>
        <v>0</v>
      </c>
      <c r="BHF138" s="827">
        <f t="shared" si="28"/>
        <v>0</v>
      </c>
      <c r="BHG138" s="827">
        <f t="shared" si="28"/>
        <v>0</v>
      </c>
      <c r="BHH138" s="827">
        <f t="shared" si="28"/>
        <v>0</v>
      </c>
      <c r="BHI138" s="827">
        <f t="shared" si="28"/>
        <v>0</v>
      </c>
      <c r="BHJ138" s="827">
        <f t="shared" si="28"/>
        <v>0</v>
      </c>
      <c r="BHK138" s="827">
        <f t="shared" si="28"/>
        <v>0</v>
      </c>
      <c r="BHL138" s="827">
        <f t="shared" si="28"/>
        <v>0</v>
      </c>
      <c r="BHM138" s="827">
        <f t="shared" si="28"/>
        <v>0</v>
      </c>
      <c r="BHN138" s="827">
        <f t="shared" si="28"/>
        <v>0</v>
      </c>
      <c r="BHO138" s="827">
        <f t="shared" si="28"/>
        <v>0</v>
      </c>
      <c r="BHP138" s="827">
        <f t="shared" si="28"/>
        <v>0</v>
      </c>
      <c r="BHQ138" s="827">
        <f t="shared" si="28"/>
        <v>0</v>
      </c>
      <c r="BHR138" s="827">
        <f t="shared" si="28"/>
        <v>0</v>
      </c>
      <c r="BHS138" s="827">
        <f t="shared" si="28"/>
        <v>0</v>
      </c>
      <c r="BHT138" s="827">
        <f t="shared" si="28"/>
        <v>0</v>
      </c>
      <c r="BHU138" s="827">
        <f t="shared" si="28"/>
        <v>0</v>
      </c>
      <c r="BHV138" s="827">
        <f t="shared" si="28"/>
        <v>0</v>
      </c>
      <c r="BHW138" s="827">
        <f t="shared" si="28"/>
        <v>0</v>
      </c>
      <c r="BHX138" s="827">
        <f t="shared" si="28"/>
        <v>0</v>
      </c>
      <c r="BHY138" s="827">
        <f t="shared" si="28"/>
        <v>0</v>
      </c>
      <c r="BHZ138" s="827">
        <f t="shared" si="28"/>
        <v>0</v>
      </c>
      <c r="BIA138" s="827">
        <f t="shared" si="28"/>
        <v>0</v>
      </c>
      <c r="BIB138" s="827">
        <f t="shared" si="28"/>
        <v>0</v>
      </c>
      <c r="BIC138" s="827">
        <f t="shared" si="28"/>
        <v>0</v>
      </c>
      <c r="BID138" s="827">
        <f t="shared" si="28"/>
        <v>0</v>
      </c>
      <c r="BIE138" s="827">
        <f t="shared" si="28"/>
        <v>0</v>
      </c>
      <c r="BIF138" s="827">
        <f t="shared" si="28"/>
        <v>0</v>
      </c>
      <c r="BIG138" s="827">
        <f t="shared" si="28"/>
        <v>0</v>
      </c>
      <c r="BIH138" s="827">
        <f t="shared" si="28"/>
        <v>0</v>
      </c>
      <c r="BII138" s="827">
        <f t="shared" si="28"/>
        <v>0</v>
      </c>
      <c r="BIJ138" s="827">
        <f t="shared" si="28"/>
        <v>0</v>
      </c>
      <c r="BIK138" s="827">
        <f t="shared" si="28"/>
        <v>0</v>
      </c>
      <c r="BIL138" s="827">
        <f t="shared" si="28"/>
        <v>0</v>
      </c>
      <c r="BIM138" s="827">
        <f t="shared" si="28"/>
        <v>0</v>
      </c>
      <c r="BIN138" s="827">
        <f t="shared" si="28"/>
        <v>0</v>
      </c>
      <c r="BIO138" s="827">
        <f t="shared" si="28"/>
        <v>0</v>
      </c>
      <c r="BIP138" s="827">
        <f t="shared" si="28"/>
        <v>0</v>
      </c>
      <c r="BIQ138" s="827">
        <f t="shared" si="28"/>
        <v>0</v>
      </c>
      <c r="BIR138" s="827">
        <f t="shared" si="28"/>
        <v>0</v>
      </c>
      <c r="BIS138" s="827">
        <f t="shared" si="28"/>
        <v>0</v>
      </c>
      <c r="BIT138" s="827">
        <f t="shared" si="28"/>
        <v>0</v>
      </c>
      <c r="BIU138" s="827">
        <f t="shared" si="28"/>
        <v>0</v>
      </c>
      <c r="BIV138" s="827">
        <f t="shared" si="28"/>
        <v>0</v>
      </c>
      <c r="BIW138" s="827">
        <f t="shared" si="28"/>
        <v>0</v>
      </c>
      <c r="BIX138" s="827">
        <f t="shared" si="28"/>
        <v>0</v>
      </c>
      <c r="BIY138" s="827">
        <f t="shared" si="28"/>
        <v>0</v>
      </c>
      <c r="BIZ138" s="827">
        <f t="shared" si="28"/>
        <v>0</v>
      </c>
      <c r="BJA138" s="827">
        <f t="shared" si="28"/>
        <v>0</v>
      </c>
      <c r="BJB138" s="827">
        <f t="shared" si="28"/>
        <v>0</v>
      </c>
      <c r="BJC138" s="827">
        <f t="shared" si="28"/>
        <v>0</v>
      </c>
      <c r="BJD138" s="827">
        <f t="shared" si="28"/>
        <v>0</v>
      </c>
      <c r="BJE138" s="827">
        <f t="shared" si="28"/>
        <v>0</v>
      </c>
      <c r="BJF138" s="827">
        <f t="shared" si="28"/>
        <v>0</v>
      </c>
      <c r="BJG138" s="827">
        <f t="shared" ref="BJG138:BLR138" si="29">BJG130+BJG134</f>
        <v>0</v>
      </c>
      <c r="BJH138" s="827">
        <f t="shared" si="29"/>
        <v>0</v>
      </c>
      <c r="BJI138" s="827">
        <f t="shared" si="29"/>
        <v>0</v>
      </c>
      <c r="BJJ138" s="827">
        <f t="shared" si="29"/>
        <v>0</v>
      </c>
      <c r="BJK138" s="827">
        <f t="shared" si="29"/>
        <v>0</v>
      </c>
      <c r="BJL138" s="827">
        <f t="shared" si="29"/>
        <v>0</v>
      </c>
      <c r="BJM138" s="827">
        <f t="shared" si="29"/>
        <v>0</v>
      </c>
      <c r="BJN138" s="827">
        <f t="shared" si="29"/>
        <v>0</v>
      </c>
      <c r="BJO138" s="827">
        <f t="shared" si="29"/>
        <v>0</v>
      </c>
      <c r="BJP138" s="827">
        <f t="shared" si="29"/>
        <v>0</v>
      </c>
      <c r="BJQ138" s="827">
        <f t="shared" si="29"/>
        <v>0</v>
      </c>
      <c r="BJR138" s="827">
        <f t="shared" si="29"/>
        <v>0</v>
      </c>
      <c r="BJS138" s="827">
        <f t="shared" si="29"/>
        <v>0</v>
      </c>
      <c r="BJT138" s="827">
        <f t="shared" si="29"/>
        <v>0</v>
      </c>
      <c r="BJU138" s="827">
        <f t="shared" si="29"/>
        <v>0</v>
      </c>
      <c r="BJV138" s="827">
        <f t="shared" si="29"/>
        <v>0</v>
      </c>
      <c r="BJW138" s="827">
        <f t="shared" si="29"/>
        <v>0</v>
      </c>
      <c r="BJX138" s="827">
        <f t="shared" si="29"/>
        <v>0</v>
      </c>
      <c r="BJY138" s="827">
        <f t="shared" si="29"/>
        <v>0</v>
      </c>
      <c r="BJZ138" s="827">
        <f t="shared" si="29"/>
        <v>0</v>
      </c>
      <c r="BKA138" s="827">
        <f t="shared" si="29"/>
        <v>0</v>
      </c>
      <c r="BKB138" s="827">
        <f t="shared" si="29"/>
        <v>0</v>
      </c>
      <c r="BKC138" s="827">
        <f t="shared" si="29"/>
        <v>0</v>
      </c>
      <c r="BKD138" s="827">
        <f t="shared" si="29"/>
        <v>0</v>
      </c>
      <c r="BKE138" s="827">
        <f t="shared" si="29"/>
        <v>0</v>
      </c>
      <c r="BKF138" s="827">
        <f t="shared" si="29"/>
        <v>0</v>
      </c>
      <c r="BKG138" s="827">
        <f t="shared" si="29"/>
        <v>0</v>
      </c>
      <c r="BKH138" s="827">
        <f t="shared" si="29"/>
        <v>0</v>
      </c>
      <c r="BKI138" s="827">
        <f t="shared" si="29"/>
        <v>0</v>
      </c>
      <c r="BKJ138" s="827">
        <f t="shared" si="29"/>
        <v>0</v>
      </c>
      <c r="BKK138" s="827">
        <f t="shared" si="29"/>
        <v>0</v>
      </c>
      <c r="BKL138" s="827">
        <f t="shared" si="29"/>
        <v>0</v>
      </c>
      <c r="BKM138" s="827">
        <f t="shared" si="29"/>
        <v>0</v>
      </c>
      <c r="BKN138" s="827">
        <f t="shared" si="29"/>
        <v>0</v>
      </c>
      <c r="BKO138" s="827">
        <f t="shared" si="29"/>
        <v>0</v>
      </c>
      <c r="BKP138" s="827">
        <f t="shared" si="29"/>
        <v>0</v>
      </c>
      <c r="BKQ138" s="827">
        <f t="shared" si="29"/>
        <v>0</v>
      </c>
      <c r="BKR138" s="827">
        <f t="shared" si="29"/>
        <v>0</v>
      </c>
      <c r="BKS138" s="827">
        <f t="shared" si="29"/>
        <v>0</v>
      </c>
      <c r="BKT138" s="827">
        <f t="shared" si="29"/>
        <v>0</v>
      </c>
      <c r="BKU138" s="827">
        <f t="shared" si="29"/>
        <v>0</v>
      </c>
      <c r="BKV138" s="827">
        <f t="shared" si="29"/>
        <v>0</v>
      </c>
      <c r="BKW138" s="827">
        <f t="shared" si="29"/>
        <v>0</v>
      </c>
      <c r="BKX138" s="827">
        <f t="shared" si="29"/>
        <v>0</v>
      </c>
      <c r="BKY138" s="827">
        <f t="shared" si="29"/>
        <v>0</v>
      </c>
      <c r="BKZ138" s="827">
        <f t="shared" si="29"/>
        <v>0</v>
      </c>
      <c r="BLA138" s="827">
        <f t="shared" si="29"/>
        <v>0</v>
      </c>
      <c r="BLB138" s="827">
        <f t="shared" si="29"/>
        <v>0</v>
      </c>
      <c r="BLC138" s="827">
        <f t="shared" si="29"/>
        <v>0</v>
      </c>
      <c r="BLD138" s="827">
        <f t="shared" si="29"/>
        <v>0</v>
      </c>
      <c r="BLE138" s="827">
        <f t="shared" si="29"/>
        <v>0</v>
      </c>
      <c r="BLF138" s="827">
        <f t="shared" si="29"/>
        <v>0</v>
      </c>
      <c r="BLG138" s="827">
        <f t="shared" si="29"/>
        <v>0</v>
      </c>
      <c r="BLH138" s="827">
        <f t="shared" si="29"/>
        <v>0</v>
      </c>
      <c r="BLI138" s="827">
        <f t="shared" si="29"/>
        <v>0</v>
      </c>
      <c r="BLJ138" s="827">
        <f t="shared" si="29"/>
        <v>0</v>
      </c>
      <c r="BLK138" s="827">
        <f t="shared" si="29"/>
        <v>0</v>
      </c>
      <c r="BLL138" s="827">
        <f t="shared" si="29"/>
        <v>0</v>
      </c>
      <c r="BLM138" s="827">
        <f t="shared" si="29"/>
        <v>0</v>
      </c>
      <c r="BLN138" s="827">
        <f t="shared" si="29"/>
        <v>0</v>
      </c>
      <c r="BLO138" s="827">
        <f t="shared" si="29"/>
        <v>0</v>
      </c>
      <c r="BLP138" s="827">
        <f t="shared" si="29"/>
        <v>0</v>
      </c>
      <c r="BLQ138" s="827">
        <f t="shared" si="29"/>
        <v>0</v>
      </c>
      <c r="BLR138" s="827">
        <f t="shared" si="29"/>
        <v>0</v>
      </c>
      <c r="BLS138" s="827">
        <f t="shared" ref="BLS138:BOD138" si="30">BLS130+BLS134</f>
        <v>0</v>
      </c>
      <c r="BLT138" s="827">
        <f t="shared" si="30"/>
        <v>0</v>
      </c>
      <c r="BLU138" s="827">
        <f t="shared" si="30"/>
        <v>0</v>
      </c>
      <c r="BLV138" s="827">
        <f t="shared" si="30"/>
        <v>0</v>
      </c>
      <c r="BLW138" s="827">
        <f t="shared" si="30"/>
        <v>0</v>
      </c>
      <c r="BLX138" s="827">
        <f t="shared" si="30"/>
        <v>0</v>
      </c>
      <c r="BLY138" s="827">
        <f t="shared" si="30"/>
        <v>0</v>
      </c>
      <c r="BLZ138" s="827">
        <f t="shared" si="30"/>
        <v>0</v>
      </c>
      <c r="BMA138" s="827">
        <f t="shared" si="30"/>
        <v>0</v>
      </c>
      <c r="BMB138" s="827">
        <f t="shared" si="30"/>
        <v>0</v>
      </c>
      <c r="BMC138" s="827">
        <f t="shared" si="30"/>
        <v>0</v>
      </c>
      <c r="BMD138" s="827">
        <f t="shared" si="30"/>
        <v>0</v>
      </c>
      <c r="BME138" s="827">
        <f t="shared" si="30"/>
        <v>0</v>
      </c>
      <c r="BMF138" s="827">
        <f t="shared" si="30"/>
        <v>0</v>
      </c>
      <c r="BMG138" s="827">
        <f t="shared" si="30"/>
        <v>0</v>
      </c>
      <c r="BMH138" s="827">
        <f t="shared" si="30"/>
        <v>0</v>
      </c>
      <c r="BMI138" s="827">
        <f t="shared" si="30"/>
        <v>0</v>
      </c>
      <c r="BMJ138" s="827">
        <f t="shared" si="30"/>
        <v>0</v>
      </c>
      <c r="BMK138" s="827">
        <f t="shared" si="30"/>
        <v>0</v>
      </c>
      <c r="BML138" s="827">
        <f t="shared" si="30"/>
        <v>0</v>
      </c>
      <c r="BMM138" s="827">
        <f t="shared" si="30"/>
        <v>0</v>
      </c>
      <c r="BMN138" s="827">
        <f t="shared" si="30"/>
        <v>0</v>
      </c>
      <c r="BMO138" s="827">
        <f t="shared" si="30"/>
        <v>0</v>
      </c>
      <c r="BMP138" s="827">
        <f t="shared" si="30"/>
        <v>0</v>
      </c>
      <c r="BMQ138" s="827">
        <f t="shared" si="30"/>
        <v>0</v>
      </c>
      <c r="BMR138" s="827">
        <f t="shared" si="30"/>
        <v>0</v>
      </c>
      <c r="BMS138" s="827">
        <f t="shared" si="30"/>
        <v>0</v>
      </c>
      <c r="BMT138" s="827">
        <f t="shared" si="30"/>
        <v>0</v>
      </c>
      <c r="BMU138" s="827">
        <f t="shared" si="30"/>
        <v>0</v>
      </c>
      <c r="BMV138" s="827">
        <f t="shared" si="30"/>
        <v>0</v>
      </c>
      <c r="BMW138" s="827">
        <f t="shared" si="30"/>
        <v>0</v>
      </c>
      <c r="BMX138" s="827">
        <f t="shared" si="30"/>
        <v>0</v>
      </c>
      <c r="BMY138" s="827">
        <f t="shared" si="30"/>
        <v>0</v>
      </c>
      <c r="BMZ138" s="827">
        <f t="shared" si="30"/>
        <v>0</v>
      </c>
      <c r="BNA138" s="827">
        <f t="shared" si="30"/>
        <v>0</v>
      </c>
      <c r="BNB138" s="827">
        <f t="shared" si="30"/>
        <v>0</v>
      </c>
      <c r="BNC138" s="827">
        <f t="shared" si="30"/>
        <v>0</v>
      </c>
      <c r="BND138" s="827">
        <f t="shared" si="30"/>
        <v>0</v>
      </c>
      <c r="BNE138" s="827">
        <f t="shared" si="30"/>
        <v>0</v>
      </c>
      <c r="BNF138" s="827">
        <f t="shared" si="30"/>
        <v>0</v>
      </c>
      <c r="BNG138" s="827">
        <f t="shared" si="30"/>
        <v>0</v>
      </c>
      <c r="BNH138" s="827">
        <f t="shared" si="30"/>
        <v>0</v>
      </c>
      <c r="BNI138" s="827">
        <f t="shared" si="30"/>
        <v>0</v>
      </c>
      <c r="BNJ138" s="827">
        <f t="shared" si="30"/>
        <v>0</v>
      </c>
      <c r="BNK138" s="827">
        <f t="shared" si="30"/>
        <v>0</v>
      </c>
      <c r="BNL138" s="827">
        <f t="shared" si="30"/>
        <v>0</v>
      </c>
      <c r="BNM138" s="827">
        <f t="shared" si="30"/>
        <v>0</v>
      </c>
      <c r="BNN138" s="827">
        <f t="shared" si="30"/>
        <v>0</v>
      </c>
      <c r="BNO138" s="827">
        <f t="shared" si="30"/>
        <v>0</v>
      </c>
      <c r="BNP138" s="827">
        <f t="shared" si="30"/>
        <v>0</v>
      </c>
      <c r="BNQ138" s="827">
        <f t="shared" si="30"/>
        <v>0</v>
      </c>
      <c r="BNR138" s="827">
        <f t="shared" si="30"/>
        <v>0</v>
      </c>
      <c r="BNS138" s="827">
        <f t="shared" si="30"/>
        <v>0</v>
      </c>
      <c r="BNT138" s="827">
        <f t="shared" si="30"/>
        <v>0</v>
      </c>
      <c r="BNU138" s="827">
        <f t="shared" si="30"/>
        <v>0</v>
      </c>
      <c r="BNV138" s="827">
        <f t="shared" si="30"/>
        <v>0</v>
      </c>
      <c r="BNW138" s="827">
        <f t="shared" si="30"/>
        <v>0</v>
      </c>
      <c r="BNX138" s="827">
        <f t="shared" si="30"/>
        <v>0</v>
      </c>
      <c r="BNY138" s="827">
        <f t="shared" si="30"/>
        <v>0</v>
      </c>
      <c r="BNZ138" s="827">
        <f t="shared" si="30"/>
        <v>0</v>
      </c>
      <c r="BOA138" s="827">
        <f t="shared" si="30"/>
        <v>0</v>
      </c>
      <c r="BOB138" s="827">
        <f t="shared" si="30"/>
        <v>0</v>
      </c>
      <c r="BOC138" s="827">
        <f t="shared" si="30"/>
        <v>0</v>
      </c>
      <c r="BOD138" s="827">
        <f t="shared" si="30"/>
        <v>0</v>
      </c>
      <c r="BOE138" s="827">
        <f t="shared" ref="BOE138:BQP138" si="31">BOE130+BOE134</f>
        <v>0</v>
      </c>
      <c r="BOF138" s="827">
        <f t="shared" si="31"/>
        <v>0</v>
      </c>
      <c r="BOG138" s="827">
        <f t="shared" si="31"/>
        <v>0</v>
      </c>
      <c r="BOH138" s="827">
        <f t="shared" si="31"/>
        <v>0</v>
      </c>
      <c r="BOI138" s="827">
        <f t="shared" si="31"/>
        <v>0</v>
      </c>
      <c r="BOJ138" s="827">
        <f t="shared" si="31"/>
        <v>0</v>
      </c>
      <c r="BOK138" s="827">
        <f t="shared" si="31"/>
        <v>0</v>
      </c>
      <c r="BOL138" s="827">
        <f t="shared" si="31"/>
        <v>0</v>
      </c>
      <c r="BOM138" s="827">
        <f t="shared" si="31"/>
        <v>0</v>
      </c>
      <c r="BON138" s="827">
        <f t="shared" si="31"/>
        <v>0</v>
      </c>
      <c r="BOO138" s="827">
        <f t="shared" si="31"/>
        <v>0</v>
      </c>
      <c r="BOP138" s="827">
        <f t="shared" si="31"/>
        <v>0</v>
      </c>
      <c r="BOQ138" s="827">
        <f t="shared" si="31"/>
        <v>0</v>
      </c>
      <c r="BOR138" s="827">
        <f t="shared" si="31"/>
        <v>0</v>
      </c>
      <c r="BOS138" s="827">
        <f t="shared" si="31"/>
        <v>0</v>
      </c>
      <c r="BOT138" s="827">
        <f t="shared" si="31"/>
        <v>0</v>
      </c>
      <c r="BOU138" s="827">
        <f t="shared" si="31"/>
        <v>0</v>
      </c>
      <c r="BOV138" s="827">
        <f t="shared" si="31"/>
        <v>0</v>
      </c>
      <c r="BOW138" s="827">
        <f t="shared" si="31"/>
        <v>0</v>
      </c>
      <c r="BOX138" s="827">
        <f t="shared" si="31"/>
        <v>0</v>
      </c>
      <c r="BOY138" s="827">
        <f t="shared" si="31"/>
        <v>0</v>
      </c>
      <c r="BOZ138" s="827">
        <f t="shared" si="31"/>
        <v>0</v>
      </c>
      <c r="BPA138" s="827">
        <f t="shared" si="31"/>
        <v>0</v>
      </c>
      <c r="BPB138" s="827">
        <f t="shared" si="31"/>
        <v>0</v>
      </c>
      <c r="BPC138" s="827">
        <f t="shared" si="31"/>
        <v>0</v>
      </c>
      <c r="BPD138" s="827">
        <f t="shared" si="31"/>
        <v>0</v>
      </c>
      <c r="BPE138" s="827">
        <f t="shared" si="31"/>
        <v>0</v>
      </c>
      <c r="BPF138" s="827">
        <f t="shared" si="31"/>
        <v>0</v>
      </c>
      <c r="BPG138" s="827">
        <f t="shared" si="31"/>
        <v>0</v>
      </c>
      <c r="BPH138" s="827">
        <f t="shared" si="31"/>
        <v>0</v>
      </c>
      <c r="BPI138" s="827">
        <f t="shared" si="31"/>
        <v>0</v>
      </c>
      <c r="BPJ138" s="827">
        <f t="shared" si="31"/>
        <v>0</v>
      </c>
      <c r="BPK138" s="827">
        <f t="shared" si="31"/>
        <v>0</v>
      </c>
      <c r="BPL138" s="827">
        <f t="shared" si="31"/>
        <v>0</v>
      </c>
      <c r="BPM138" s="827">
        <f t="shared" si="31"/>
        <v>0</v>
      </c>
      <c r="BPN138" s="827">
        <f t="shared" si="31"/>
        <v>0</v>
      </c>
      <c r="BPO138" s="827">
        <f t="shared" si="31"/>
        <v>0</v>
      </c>
      <c r="BPP138" s="827">
        <f t="shared" si="31"/>
        <v>0</v>
      </c>
      <c r="BPQ138" s="827">
        <f t="shared" si="31"/>
        <v>0</v>
      </c>
      <c r="BPR138" s="827">
        <f t="shared" si="31"/>
        <v>0</v>
      </c>
      <c r="BPS138" s="827">
        <f t="shared" si="31"/>
        <v>0</v>
      </c>
      <c r="BPT138" s="827">
        <f t="shared" si="31"/>
        <v>0</v>
      </c>
      <c r="BPU138" s="827">
        <f t="shared" si="31"/>
        <v>0</v>
      </c>
      <c r="BPV138" s="827">
        <f t="shared" si="31"/>
        <v>0</v>
      </c>
      <c r="BPW138" s="827">
        <f t="shared" si="31"/>
        <v>0</v>
      </c>
      <c r="BPX138" s="827">
        <f t="shared" si="31"/>
        <v>0</v>
      </c>
      <c r="BPY138" s="827">
        <f t="shared" si="31"/>
        <v>0</v>
      </c>
      <c r="BPZ138" s="827">
        <f t="shared" si="31"/>
        <v>0</v>
      </c>
      <c r="BQA138" s="827">
        <f t="shared" si="31"/>
        <v>0</v>
      </c>
      <c r="BQB138" s="827">
        <f t="shared" si="31"/>
        <v>0</v>
      </c>
      <c r="BQC138" s="827">
        <f t="shared" si="31"/>
        <v>0</v>
      </c>
      <c r="BQD138" s="827">
        <f t="shared" si="31"/>
        <v>0</v>
      </c>
      <c r="BQE138" s="827">
        <f t="shared" si="31"/>
        <v>0</v>
      </c>
      <c r="BQF138" s="827">
        <f t="shared" si="31"/>
        <v>0</v>
      </c>
      <c r="BQG138" s="827">
        <f t="shared" si="31"/>
        <v>0</v>
      </c>
      <c r="BQH138" s="827">
        <f t="shared" si="31"/>
        <v>0</v>
      </c>
      <c r="BQI138" s="827">
        <f t="shared" si="31"/>
        <v>0</v>
      </c>
      <c r="BQJ138" s="827">
        <f t="shared" si="31"/>
        <v>0</v>
      </c>
      <c r="BQK138" s="827">
        <f t="shared" si="31"/>
        <v>0</v>
      </c>
      <c r="BQL138" s="827">
        <f t="shared" si="31"/>
        <v>0</v>
      </c>
      <c r="BQM138" s="827">
        <f t="shared" si="31"/>
        <v>0</v>
      </c>
      <c r="BQN138" s="827">
        <f t="shared" si="31"/>
        <v>0</v>
      </c>
      <c r="BQO138" s="827">
        <f t="shared" si="31"/>
        <v>0</v>
      </c>
      <c r="BQP138" s="827">
        <f t="shared" si="31"/>
        <v>0</v>
      </c>
      <c r="BQQ138" s="827">
        <f t="shared" ref="BQQ138:BTB138" si="32">BQQ130+BQQ134</f>
        <v>0</v>
      </c>
      <c r="BQR138" s="827">
        <f t="shared" si="32"/>
        <v>0</v>
      </c>
      <c r="BQS138" s="827">
        <f t="shared" si="32"/>
        <v>0</v>
      </c>
      <c r="BQT138" s="827">
        <f t="shared" si="32"/>
        <v>0</v>
      </c>
      <c r="BQU138" s="827">
        <f t="shared" si="32"/>
        <v>0</v>
      </c>
      <c r="BQV138" s="827">
        <f t="shared" si="32"/>
        <v>0</v>
      </c>
      <c r="BQW138" s="827">
        <f t="shared" si="32"/>
        <v>0</v>
      </c>
      <c r="BQX138" s="827">
        <f t="shared" si="32"/>
        <v>0</v>
      </c>
      <c r="BQY138" s="827">
        <f t="shared" si="32"/>
        <v>0</v>
      </c>
      <c r="BQZ138" s="827">
        <f t="shared" si="32"/>
        <v>0</v>
      </c>
      <c r="BRA138" s="827">
        <f t="shared" si="32"/>
        <v>0</v>
      </c>
      <c r="BRB138" s="827">
        <f t="shared" si="32"/>
        <v>0</v>
      </c>
      <c r="BRC138" s="827">
        <f t="shared" si="32"/>
        <v>0</v>
      </c>
      <c r="BRD138" s="827">
        <f t="shared" si="32"/>
        <v>0</v>
      </c>
      <c r="BRE138" s="827">
        <f t="shared" si="32"/>
        <v>0</v>
      </c>
      <c r="BRF138" s="827">
        <f t="shared" si="32"/>
        <v>0</v>
      </c>
      <c r="BRG138" s="827">
        <f t="shared" si="32"/>
        <v>0</v>
      </c>
      <c r="BRH138" s="827">
        <f t="shared" si="32"/>
        <v>0</v>
      </c>
      <c r="BRI138" s="827">
        <f t="shared" si="32"/>
        <v>0</v>
      </c>
      <c r="BRJ138" s="827">
        <f t="shared" si="32"/>
        <v>0</v>
      </c>
      <c r="BRK138" s="827">
        <f t="shared" si="32"/>
        <v>0</v>
      </c>
      <c r="BRL138" s="827">
        <f t="shared" si="32"/>
        <v>0</v>
      </c>
      <c r="BRM138" s="827">
        <f t="shared" si="32"/>
        <v>0</v>
      </c>
      <c r="BRN138" s="827">
        <f t="shared" si="32"/>
        <v>0</v>
      </c>
      <c r="BRO138" s="827">
        <f t="shared" si="32"/>
        <v>0</v>
      </c>
      <c r="BRP138" s="827">
        <f t="shared" si="32"/>
        <v>0</v>
      </c>
      <c r="BRQ138" s="827">
        <f t="shared" si="32"/>
        <v>0</v>
      </c>
      <c r="BRR138" s="827">
        <f t="shared" si="32"/>
        <v>0</v>
      </c>
      <c r="BRS138" s="827">
        <f t="shared" si="32"/>
        <v>0</v>
      </c>
      <c r="BRT138" s="827">
        <f t="shared" si="32"/>
        <v>0</v>
      </c>
      <c r="BRU138" s="827">
        <f t="shared" si="32"/>
        <v>0</v>
      </c>
      <c r="BRV138" s="827">
        <f t="shared" si="32"/>
        <v>0</v>
      </c>
      <c r="BRW138" s="827">
        <f t="shared" si="32"/>
        <v>0</v>
      </c>
      <c r="BRX138" s="827">
        <f t="shared" si="32"/>
        <v>0</v>
      </c>
      <c r="BRY138" s="827">
        <f t="shared" si="32"/>
        <v>0</v>
      </c>
      <c r="BRZ138" s="827">
        <f t="shared" si="32"/>
        <v>0</v>
      </c>
      <c r="BSA138" s="827">
        <f t="shared" si="32"/>
        <v>0</v>
      </c>
      <c r="BSB138" s="827">
        <f t="shared" si="32"/>
        <v>0</v>
      </c>
      <c r="BSC138" s="827">
        <f t="shared" si="32"/>
        <v>0</v>
      </c>
      <c r="BSD138" s="827">
        <f t="shared" si="32"/>
        <v>0</v>
      </c>
      <c r="BSE138" s="827">
        <f t="shared" si="32"/>
        <v>0</v>
      </c>
      <c r="BSF138" s="827">
        <f t="shared" si="32"/>
        <v>0</v>
      </c>
      <c r="BSG138" s="827">
        <f t="shared" si="32"/>
        <v>0</v>
      </c>
      <c r="BSH138" s="827">
        <f t="shared" si="32"/>
        <v>0</v>
      </c>
      <c r="BSI138" s="827">
        <f t="shared" si="32"/>
        <v>0</v>
      </c>
      <c r="BSJ138" s="827">
        <f t="shared" si="32"/>
        <v>0</v>
      </c>
      <c r="BSK138" s="827">
        <f t="shared" si="32"/>
        <v>0</v>
      </c>
      <c r="BSL138" s="827">
        <f t="shared" si="32"/>
        <v>0</v>
      </c>
      <c r="BSM138" s="827">
        <f t="shared" si="32"/>
        <v>0</v>
      </c>
      <c r="BSN138" s="827">
        <f t="shared" si="32"/>
        <v>0</v>
      </c>
      <c r="BSO138" s="827">
        <f t="shared" si="32"/>
        <v>0</v>
      </c>
      <c r="BSP138" s="827">
        <f t="shared" si="32"/>
        <v>0</v>
      </c>
      <c r="BSQ138" s="827">
        <f t="shared" si="32"/>
        <v>0</v>
      </c>
      <c r="BSR138" s="827">
        <f t="shared" si="32"/>
        <v>0</v>
      </c>
      <c r="BSS138" s="827">
        <f t="shared" si="32"/>
        <v>0</v>
      </c>
      <c r="BST138" s="827">
        <f t="shared" si="32"/>
        <v>0</v>
      </c>
      <c r="BSU138" s="827">
        <f t="shared" si="32"/>
        <v>0</v>
      </c>
      <c r="BSV138" s="827">
        <f t="shared" si="32"/>
        <v>0</v>
      </c>
      <c r="BSW138" s="827">
        <f t="shared" si="32"/>
        <v>0</v>
      </c>
      <c r="BSX138" s="827">
        <f t="shared" si="32"/>
        <v>0</v>
      </c>
      <c r="BSY138" s="827">
        <f t="shared" si="32"/>
        <v>0</v>
      </c>
      <c r="BSZ138" s="827">
        <f t="shared" si="32"/>
        <v>0</v>
      </c>
      <c r="BTA138" s="827">
        <f t="shared" si="32"/>
        <v>0</v>
      </c>
      <c r="BTB138" s="827">
        <f t="shared" si="32"/>
        <v>0</v>
      </c>
      <c r="BTC138" s="827">
        <f t="shared" ref="BTC138:BVN138" si="33">BTC130+BTC134</f>
        <v>0</v>
      </c>
      <c r="BTD138" s="827">
        <f t="shared" si="33"/>
        <v>0</v>
      </c>
      <c r="BTE138" s="827">
        <f t="shared" si="33"/>
        <v>0</v>
      </c>
      <c r="BTF138" s="827">
        <f t="shared" si="33"/>
        <v>0</v>
      </c>
      <c r="BTG138" s="827">
        <f t="shared" si="33"/>
        <v>0</v>
      </c>
      <c r="BTH138" s="827">
        <f t="shared" si="33"/>
        <v>0</v>
      </c>
      <c r="BTI138" s="827">
        <f t="shared" si="33"/>
        <v>0</v>
      </c>
      <c r="BTJ138" s="827">
        <f t="shared" si="33"/>
        <v>0</v>
      </c>
      <c r="BTK138" s="827">
        <f t="shared" si="33"/>
        <v>0</v>
      </c>
      <c r="BTL138" s="827">
        <f t="shared" si="33"/>
        <v>0</v>
      </c>
      <c r="BTM138" s="827">
        <f t="shared" si="33"/>
        <v>0</v>
      </c>
      <c r="BTN138" s="827">
        <f t="shared" si="33"/>
        <v>0</v>
      </c>
      <c r="BTO138" s="827">
        <f t="shared" si="33"/>
        <v>0</v>
      </c>
      <c r="BTP138" s="827">
        <f t="shared" si="33"/>
        <v>0</v>
      </c>
      <c r="BTQ138" s="827">
        <f t="shared" si="33"/>
        <v>0</v>
      </c>
      <c r="BTR138" s="827">
        <f t="shared" si="33"/>
        <v>0</v>
      </c>
      <c r="BTS138" s="827">
        <f t="shared" si="33"/>
        <v>0</v>
      </c>
      <c r="BTT138" s="827">
        <f t="shared" si="33"/>
        <v>0</v>
      </c>
      <c r="BTU138" s="827">
        <f t="shared" si="33"/>
        <v>0</v>
      </c>
      <c r="BTV138" s="827">
        <f t="shared" si="33"/>
        <v>0</v>
      </c>
      <c r="BTW138" s="827">
        <f t="shared" si="33"/>
        <v>0</v>
      </c>
      <c r="BTX138" s="827">
        <f t="shared" si="33"/>
        <v>0</v>
      </c>
      <c r="BTY138" s="827">
        <f t="shared" si="33"/>
        <v>0</v>
      </c>
      <c r="BTZ138" s="827">
        <f t="shared" si="33"/>
        <v>0</v>
      </c>
      <c r="BUA138" s="827">
        <f t="shared" si="33"/>
        <v>0</v>
      </c>
      <c r="BUB138" s="827">
        <f t="shared" si="33"/>
        <v>0</v>
      </c>
      <c r="BUC138" s="827">
        <f t="shared" si="33"/>
        <v>0</v>
      </c>
      <c r="BUD138" s="827">
        <f t="shared" si="33"/>
        <v>0</v>
      </c>
      <c r="BUE138" s="827">
        <f t="shared" si="33"/>
        <v>0</v>
      </c>
      <c r="BUF138" s="827">
        <f t="shared" si="33"/>
        <v>0</v>
      </c>
      <c r="BUG138" s="827">
        <f t="shared" si="33"/>
        <v>0</v>
      </c>
      <c r="BUH138" s="827">
        <f t="shared" si="33"/>
        <v>0</v>
      </c>
      <c r="BUI138" s="827">
        <f t="shared" si="33"/>
        <v>0</v>
      </c>
      <c r="BUJ138" s="827">
        <f t="shared" si="33"/>
        <v>0</v>
      </c>
      <c r="BUK138" s="827">
        <f t="shared" si="33"/>
        <v>0</v>
      </c>
      <c r="BUL138" s="827">
        <f t="shared" si="33"/>
        <v>0</v>
      </c>
      <c r="BUM138" s="827">
        <f t="shared" si="33"/>
        <v>0</v>
      </c>
      <c r="BUN138" s="827">
        <f t="shared" si="33"/>
        <v>0</v>
      </c>
      <c r="BUO138" s="827">
        <f t="shared" si="33"/>
        <v>0</v>
      </c>
      <c r="BUP138" s="827">
        <f t="shared" si="33"/>
        <v>0</v>
      </c>
      <c r="BUQ138" s="827">
        <f t="shared" si="33"/>
        <v>0</v>
      </c>
      <c r="BUR138" s="827">
        <f t="shared" si="33"/>
        <v>0</v>
      </c>
      <c r="BUS138" s="827">
        <f t="shared" si="33"/>
        <v>0</v>
      </c>
      <c r="BUT138" s="827">
        <f t="shared" si="33"/>
        <v>0</v>
      </c>
      <c r="BUU138" s="827">
        <f t="shared" si="33"/>
        <v>0</v>
      </c>
      <c r="BUV138" s="827">
        <f t="shared" si="33"/>
        <v>0</v>
      </c>
      <c r="BUW138" s="827">
        <f t="shared" si="33"/>
        <v>0</v>
      </c>
      <c r="BUX138" s="827">
        <f t="shared" si="33"/>
        <v>0</v>
      </c>
      <c r="BUY138" s="827">
        <f t="shared" si="33"/>
        <v>0</v>
      </c>
      <c r="BUZ138" s="827">
        <f t="shared" si="33"/>
        <v>0</v>
      </c>
      <c r="BVA138" s="827">
        <f t="shared" si="33"/>
        <v>0</v>
      </c>
      <c r="BVB138" s="827">
        <f t="shared" si="33"/>
        <v>0</v>
      </c>
      <c r="BVC138" s="827">
        <f t="shared" si="33"/>
        <v>0</v>
      </c>
      <c r="BVD138" s="827">
        <f t="shared" si="33"/>
        <v>0</v>
      </c>
      <c r="BVE138" s="827">
        <f t="shared" si="33"/>
        <v>0</v>
      </c>
      <c r="BVF138" s="827">
        <f t="shared" si="33"/>
        <v>0</v>
      </c>
      <c r="BVG138" s="827">
        <f t="shared" si="33"/>
        <v>0</v>
      </c>
      <c r="BVH138" s="827">
        <f t="shared" si="33"/>
        <v>0</v>
      </c>
      <c r="BVI138" s="827">
        <f t="shared" si="33"/>
        <v>0</v>
      </c>
      <c r="BVJ138" s="827">
        <f t="shared" si="33"/>
        <v>0</v>
      </c>
      <c r="BVK138" s="827">
        <f t="shared" si="33"/>
        <v>0</v>
      </c>
      <c r="BVL138" s="827">
        <f t="shared" si="33"/>
        <v>0</v>
      </c>
      <c r="BVM138" s="827">
        <f t="shared" si="33"/>
        <v>0</v>
      </c>
      <c r="BVN138" s="827">
        <f t="shared" si="33"/>
        <v>0</v>
      </c>
      <c r="BVO138" s="827">
        <f t="shared" ref="BVO138:BXZ138" si="34">BVO130+BVO134</f>
        <v>0</v>
      </c>
      <c r="BVP138" s="827">
        <f t="shared" si="34"/>
        <v>0</v>
      </c>
      <c r="BVQ138" s="827">
        <f t="shared" si="34"/>
        <v>0</v>
      </c>
      <c r="BVR138" s="827">
        <f t="shared" si="34"/>
        <v>0</v>
      </c>
      <c r="BVS138" s="827">
        <f t="shared" si="34"/>
        <v>0</v>
      </c>
      <c r="BVT138" s="827">
        <f t="shared" si="34"/>
        <v>0</v>
      </c>
      <c r="BVU138" s="827">
        <f t="shared" si="34"/>
        <v>0</v>
      </c>
      <c r="BVV138" s="827">
        <f t="shared" si="34"/>
        <v>0</v>
      </c>
      <c r="BVW138" s="827">
        <f t="shared" si="34"/>
        <v>0</v>
      </c>
      <c r="BVX138" s="827">
        <f t="shared" si="34"/>
        <v>0</v>
      </c>
      <c r="BVY138" s="827">
        <f t="shared" si="34"/>
        <v>0</v>
      </c>
      <c r="BVZ138" s="827">
        <f t="shared" si="34"/>
        <v>0</v>
      </c>
      <c r="BWA138" s="827">
        <f t="shared" si="34"/>
        <v>0</v>
      </c>
      <c r="BWB138" s="827">
        <f t="shared" si="34"/>
        <v>0</v>
      </c>
      <c r="BWC138" s="827">
        <f t="shared" si="34"/>
        <v>0</v>
      </c>
      <c r="BWD138" s="827">
        <f t="shared" si="34"/>
        <v>0</v>
      </c>
      <c r="BWE138" s="827">
        <f t="shared" si="34"/>
        <v>0</v>
      </c>
      <c r="BWF138" s="827">
        <f t="shared" si="34"/>
        <v>0</v>
      </c>
      <c r="BWG138" s="827">
        <f t="shared" si="34"/>
        <v>0</v>
      </c>
      <c r="BWH138" s="827">
        <f t="shared" si="34"/>
        <v>0</v>
      </c>
      <c r="BWI138" s="827">
        <f t="shared" si="34"/>
        <v>0</v>
      </c>
      <c r="BWJ138" s="827">
        <f t="shared" si="34"/>
        <v>0</v>
      </c>
      <c r="BWK138" s="827">
        <f t="shared" si="34"/>
        <v>0</v>
      </c>
      <c r="BWL138" s="827">
        <f t="shared" si="34"/>
        <v>0</v>
      </c>
      <c r="BWM138" s="827">
        <f t="shared" si="34"/>
        <v>0</v>
      </c>
      <c r="BWN138" s="827">
        <f t="shared" si="34"/>
        <v>0</v>
      </c>
      <c r="BWO138" s="827">
        <f t="shared" si="34"/>
        <v>0</v>
      </c>
      <c r="BWP138" s="827">
        <f t="shared" si="34"/>
        <v>0</v>
      </c>
      <c r="BWQ138" s="827">
        <f t="shared" si="34"/>
        <v>0</v>
      </c>
      <c r="BWR138" s="827">
        <f t="shared" si="34"/>
        <v>0</v>
      </c>
      <c r="BWS138" s="827">
        <f t="shared" si="34"/>
        <v>0</v>
      </c>
      <c r="BWT138" s="827">
        <f t="shared" si="34"/>
        <v>0</v>
      </c>
      <c r="BWU138" s="827">
        <f t="shared" si="34"/>
        <v>0</v>
      </c>
      <c r="BWV138" s="827">
        <f t="shared" si="34"/>
        <v>0</v>
      </c>
      <c r="BWW138" s="827">
        <f t="shared" si="34"/>
        <v>0</v>
      </c>
      <c r="BWX138" s="827">
        <f t="shared" si="34"/>
        <v>0</v>
      </c>
      <c r="BWY138" s="827">
        <f t="shared" si="34"/>
        <v>0</v>
      </c>
      <c r="BWZ138" s="827">
        <f t="shared" si="34"/>
        <v>0</v>
      </c>
      <c r="BXA138" s="827">
        <f t="shared" si="34"/>
        <v>0</v>
      </c>
      <c r="BXB138" s="827">
        <f t="shared" si="34"/>
        <v>0</v>
      </c>
      <c r="BXC138" s="827">
        <f t="shared" si="34"/>
        <v>0</v>
      </c>
      <c r="BXD138" s="827">
        <f t="shared" si="34"/>
        <v>0</v>
      </c>
      <c r="BXE138" s="827">
        <f t="shared" si="34"/>
        <v>0</v>
      </c>
      <c r="BXF138" s="827">
        <f t="shared" si="34"/>
        <v>0</v>
      </c>
      <c r="BXG138" s="827">
        <f t="shared" si="34"/>
        <v>0</v>
      </c>
      <c r="BXH138" s="827">
        <f t="shared" si="34"/>
        <v>0</v>
      </c>
      <c r="BXI138" s="827">
        <f t="shared" si="34"/>
        <v>0</v>
      </c>
      <c r="BXJ138" s="827">
        <f t="shared" si="34"/>
        <v>0</v>
      </c>
      <c r="BXK138" s="827">
        <f t="shared" si="34"/>
        <v>0</v>
      </c>
      <c r="BXL138" s="827">
        <f t="shared" si="34"/>
        <v>0</v>
      </c>
      <c r="BXM138" s="827">
        <f t="shared" si="34"/>
        <v>0</v>
      </c>
      <c r="BXN138" s="827">
        <f t="shared" si="34"/>
        <v>0</v>
      </c>
      <c r="BXO138" s="827">
        <f t="shared" si="34"/>
        <v>0</v>
      </c>
      <c r="BXP138" s="827">
        <f t="shared" si="34"/>
        <v>0</v>
      </c>
      <c r="BXQ138" s="827">
        <f t="shared" si="34"/>
        <v>0</v>
      </c>
      <c r="BXR138" s="827">
        <f t="shared" si="34"/>
        <v>0</v>
      </c>
      <c r="BXS138" s="827">
        <f t="shared" si="34"/>
        <v>0</v>
      </c>
      <c r="BXT138" s="827">
        <f t="shared" si="34"/>
        <v>0</v>
      </c>
      <c r="BXU138" s="827">
        <f t="shared" si="34"/>
        <v>0</v>
      </c>
      <c r="BXV138" s="827">
        <f t="shared" si="34"/>
        <v>0</v>
      </c>
      <c r="BXW138" s="827">
        <f t="shared" si="34"/>
        <v>0</v>
      </c>
      <c r="BXX138" s="827">
        <f t="shared" si="34"/>
        <v>0</v>
      </c>
      <c r="BXY138" s="827">
        <f t="shared" si="34"/>
        <v>0</v>
      </c>
      <c r="BXZ138" s="827">
        <f t="shared" si="34"/>
        <v>0</v>
      </c>
      <c r="BYA138" s="827">
        <f t="shared" ref="BYA138:CAL138" si="35">BYA130+BYA134</f>
        <v>0</v>
      </c>
      <c r="BYB138" s="827">
        <f t="shared" si="35"/>
        <v>0</v>
      </c>
      <c r="BYC138" s="827">
        <f t="shared" si="35"/>
        <v>0</v>
      </c>
      <c r="BYD138" s="827">
        <f t="shared" si="35"/>
        <v>0</v>
      </c>
      <c r="BYE138" s="827">
        <f t="shared" si="35"/>
        <v>0</v>
      </c>
      <c r="BYF138" s="827">
        <f t="shared" si="35"/>
        <v>0</v>
      </c>
      <c r="BYG138" s="827">
        <f t="shared" si="35"/>
        <v>0</v>
      </c>
      <c r="BYH138" s="827">
        <f t="shared" si="35"/>
        <v>0</v>
      </c>
      <c r="BYI138" s="827">
        <f t="shared" si="35"/>
        <v>0</v>
      </c>
      <c r="BYJ138" s="827">
        <f t="shared" si="35"/>
        <v>0</v>
      </c>
      <c r="BYK138" s="827">
        <f t="shared" si="35"/>
        <v>0</v>
      </c>
      <c r="BYL138" s="827">
        <f t="shared" si="35"/>
        <v>0</v>
      </c>
      <c r="BYM138" s="827">
        <f t="shared" si="35"/>
        <v>0</v>
      </c>
      <c r="BYN138" s="827">
        <f t="shared" si="35"/>
        <v>0</v>
      </c>
      <c r="BYO138" s="827">
        <f t="shared" si="35"/>
        <v>0</v>
      </c>
      <c r="BYP138" s="827">
        <f t="shared" si="35"/>
        <v>0</v>
      </c>
      <c r="BYQ138" s="827">
        <f t="shared" si="35"/>
        <v>0</v>
      </c>
      <c r="BYR138" s="827">
        <f t="shared" si="35"/>
        <v>0</v>
      </c>
      <c r="BYS138" s="827">
        <f t="shared" si="35"/>
        <v>0</v>
      </c>
      <c r="BYT138" s="827">
        <f t="shared" si="35"/>
        <v>0</v>
      </c>
      <c r="BYU138" s="827">
        <f t="shared" si="35"/>
        <v>0</v>
      </c>
      <c r="BYV138" s="827">
        <f t="shared" si="35"/>
        <v>0</v>
      </c>
      <c r="BYW138" s="827">
        <f t="shared" si="35"/>
        <v>0</v>
      </c>
      <c r="BYX138" s="827">
        <f t="shared" si="35"/>
        <v>0</v>
      </c>
      <c r="BYY138" s="827">
        <f t="shared" si="35"/>
        <v>0</v>
      </c>
      <c r="BYZ138" s="827">
        <f t="shared" si="35"/>
        <v>0</v>
      </c>
      <c r="BZA138" s="827">
        <f t="shared" si="35"/>
        <v>0</v>
      </c>
      <c r="BZB138" s="827">
        <f t="shared" si="35"/>
        <v>0</v>
      </c>
      <c r="BZC138" s="827">
        <f t="shared" si="35"/>
        <v>0</v>
      </c>
      <c r="BZD138" s="827">
        <f t="shared" si="35"/>
        <v>0</v>
      </c>
      <c r="BZE138" s="827">
        <f t="shared" si="35"/>
        <v>0</v>
      </c>
      <c r="BZF138" s="827">
        <f t="shared" si="35"/>
        <v>0</v>
      </c>
      <c r="BZG138" s="827">
        <f t="shared" si="35"/>
        <v>0</v>
      </c>
      <c r="BZH138" s="827">
        <f t="shared" si="35"/>
        <v>0</v>
      </c>
      <c r="BZI138" s="827">
        <f t="shared" si="35"/>
        <v>0</v>
      </c>
      <c r="BZJ138" s="827">
        <f t="shared" si="35"/>
        <v>0</v>
      </c>
      <c r="BZK138" s="827">
        <f t="shared" si="35"/>
        <v>0</v>
      </c>
      <c r="BZL138" s="827">
        <f t="shared" si="35"/>
        <v>0</v>
      </c>
      <c r="BZM138" s="827">
        <f t="shared" si="35"/>
        <v>0</v>
      </c>
      <c r="BZN138" s="827">
        <f t="shared" si="35"/>
        <v>0</v>
      </c>
      <c r="BZO138" s="827">
        <f t="shared" si="35"/>
        <v>0</v>
      </c>
      <c r="BZP138" s="827">
        <f t="shared" si="35"/>
        <v>0</v>
      </c>
      <c r="BZQ138" s="827">
        <f t="shared" si="35"/>
        <v>0</v>
      </c>
      <c r="BZR138" s="827">
        <f t="shared" si="35"/>
        <v>0</v>
      </c>
      <c r="BZS138" s="827">
        <f t="shared" si="35"/>
        <v>0</v>
      </c>
      <c r="BZT138" s="827">
        <f t="shared" si="35"/>
        <v>0</v>
      </c>
      <c r="BZU138" s="827">
        <f t="shared" si="35"/>
        <v>0</v>
      </c>
      <c r="BZV138" s="827">
        <f t="shared" si="35"/>
        <v>0</v>
      </c>
      <c r="BZW138" s="827">
        <f t="shared" si="35"/>
        <v>0</v>
      </c>
      <c r="BZX138" s="827">
        <f t="shared" si="35"/>
        <v>0</v>
      </c>
      <c r="BZY138" s="827">
        <f t="shared" si="35"/>
        <v>0</v>
      </c>
      <c r="BZZ138" s="827">
        <f t="shared" si="35"/>
        <v>0</v>
      </c>
      <c r="CAA138" s="827">
        <f t="shared" si="35"/>
        <v>0</v>
      </c>
      <c r="CAB138" s="827">
        <f t="shared" si="35"/>
        <v>0</v>
      </c>
      <c r="CAC138" s="827">
        <f t="shared" si="35"/>
        <v>0</v>
      </c>
      <c r="CAD138" s="827">
        <f t="shared" si="35"/>
        <v>0</v>
      </c>
      <c r="CAE138" s="827">
        <f t="shared" si="35"/>
        <v>0</v>
      </c>
      <c r="CAF138" s="827">
        <f t="shared" si="35"/>
        <v>0</v>
      </c>
      <c r="CAG138" s="827">
        <f t="shared" si="35"/>
        <v>0</v>
      </c>
      <c r="CAH138" s="827">
        <f t="shared" si="35"/>
        <v>0</v>
      </c>
      <c r="CAI138" s="827">
        <f t="shared" si="35"/>
        <v>0</v>
      </c>
      <c r="CAJ138" s="827">
        <f t="shared" si="35"/>
        <v>0</v>
      </c>
      <c r="CAK138" s="827">
        <f t="shared" si="35"/>
        <v>0</v>
      </c>
      <c r="CAL138" s="827">
        <f t="shared" si="35"/>
        <v>0</v>
      </c>
      <c r="CAM138" s="827">
        <f t="shared" ref="CAM138:CCX138" si="36">CAM130+CAM134</f>
        <v>0</v>
      </c>
      <c r="CAN138" s="827">
        <f t="shared" si="36"/>
        <v>0</v>
      </c>
      <c r="CAO138" s="827">
        <f t="shared" si="36"/>
        <v>0</v>
      </c>
      <c r="CAP138" s="827">
        <f t="shared" si="36"/>
        <v>0</v>
      </c>
      <c r="CAQ138" s="827">
        <f t="shared" si="36"/>
        <v>0</v>
      </c>
      <c r="CAR138" s="827">
        <f t="shared" si="36"/>
        <v>0</v>
      </c>
      <c r="CAS138" s="827">
        <f t="shared" si="36"/>
        <v>0</v>
      </c>
      <c r="CAT138" s="827">
        <f t="shared" si="36"/>
        <v>0</v>
      </c>
      <c r="CAU138" s="827">
        <f t="shared" si="36"/>
        <v>0</v>
      </c>
      <c r="CAV138" s="827">
        <f t="shared" si="36"/>
        <v>0</v>
      </c>
      <c r="CAW138" s="827">
        <f t="shared" si="36"/>
        <v>0</v>
      </c>
      <c r="CAX138" s="827">
        <f t="shared" si="36"/>
        <v>0</v>
      </c>
      <c r="CAY138" s="827">
        <f t="shared" si="36"/>
        <v>0</v>
      </c>
      <c r="CAZ138" s="827">
        <f t="shared" si="36"/>
        <v>0</v>
      </c>
      <c r="CBA138" s="827">
        <f t="shared" si="36"/>
        <v>0</v>
      </c>
      <c r="CBB138" s="827">
        <f t="shared" si="36"/>
        <v>0</v>
      </c>
      <c r="CBC138" s="827">
        <f t="shared" si="36"/>
        <v>0</v>
      </c>
      <c r="CBD138" s="827">
        <f t="shared" si="36"/>
        <v>0</v>
      </c>
      <c r="CBE138" s="827">
        <f t="shared" si="36"/>
        <v>0</v>
      </c>
      <c r="CBF138" s="827">
        <f t="shared" si="36"/>
        <v>0</v>
      </c>
      <c r="CBG138" s="827">
        <f t="shared" si="36"/>
        <v>0</v>
      </c>
      <c r="CBH138" s="827">
        <f t="shared" si="36"/>
        <v>0</v>
      </c>
      <c r="CBI138" s="827">
        <f t="shared" si="36"/>
        <v>0</v>
      </c>
      <c r="CBJ138" s="827">
        <f t="shared" si="36"/>
        <v>0</v>
      </c>
      <c r="CBK138" s="827">
        <f t="shared" si="36"/>
        <v>0</v>
      </c>
      <c r="CBL138" s="827">
        <f t="shared" si="36"/>
        <v>0</v>
      </c>
      <c r="CBM138" s="827">
        <f t="shared" si="36"/>
        <v>0</v>
      </c>
      <c r="CBN138" s="827">
        <f t="shared" si="36"/>
        <v>0</v>
      </c>
      <c r="CBO138" s="827">
        <f t="shared" si="36"/>
        <v>0</v>
      </c>
      <c r="CBP138" s="827">
        <f t="shared" si="36"/>
        <v>0</v>
      </c>
      <c r="CBQ138" s="827">
        <f t="shared" si="36"/>
        <v>0</v>
      </c>
      <c r="CBR138" s="827">
        <f t="shared" si="36"/>
        <v>0</v>
      </c>
      <c r="CBS138" s="827">
        <f t="shared" si="36"/>
        <v>0</v>
      </c>
      <c r="CBT138" s="827">
        <f t="shared" si="36"/>
        <v>0</v>
      </c>
      <c r="CBU138" s="827">
        <f t="shared" si="36"/>
        <v>0</v>
      </c>
      <c r="CBV138" s="827">
        <f t="shared" si="36"/>
        <v>0</v>
      </c>
      <c r="CBW138" s="827">
        <f t="shared" si="36"/>
        <v>0</v>
      </c>
      <c r="CBX138" s="827">
        <f t="shared" si="36"/>
        <v>0</v>
      </c>
      <c r="CBY138" s="827">
        <f t="shared" si="36"/>
        <v>0</v>
      </c>
      <c r="CBZ138" s="827">
        <f t="shared" si="36"/>
        <v>0</v>
      </c>
      <c r="CCA138" s="827">
        <f t="shared" si="36"/>
        <v>0</v>
      </c>
      <c r="CCB138" s="827">
        <f t="shared" si="36"/>
        <v>0</v>
      </c>
      <c r="CCC138" s="827">
        <f t="shared" si="36"/>
        <v>0</v>
      </c>
      <c r="CCD138" s="827">
        <f t="shared" si="36"/>
        <v>0</v>
      </c>
      <c r="CCE138" s="827">
        <f t="shared" si="36"/>
        <v>0</v>
      </c>
      <c r="CCF138" s="827">
        <f t="shared" si="36"/>
        <v>0</v>
      </c>
      <c r="CCG138" s="827">
        <f t="shared" si="36"/>
        <v>0</v>
      </c>
      <c r="CCH138" s="827">
        <f t="shared" si="36"/>
        <v>0</v>
      </c>
      <c r="CCI138" s="827">
        <f t="shared" si="36"/>
        <v>0</v>
      </c>
      <c r="CCJ138" s="827">
        <f t="shared" si="36"/>
        <v>0</v>
      </c>
      <c r="CCK138" s="827">
        <f t="shared" si="36"/>
        <v>0</v>
      </c>
      <c r="CCL138" s="827">
        <f t="shared" si="36"/>
        <v>0</v>
      </c>
      <c r="CCM138" s="827">
        <f t="shared" si="36"/>
        <v>0</v>
      </c>
      <c r="CCN138" s="827">
        <f t="shared" si="36"/>
        <v>0</v>
      </c>
      <c r="CCO138" s="827">
        <f t="shared" si="36"/>
        <v>0</v>
      </c>
      <c r="CCP138" s="827">
        <f t="shared" si="36"/>
        <v>0</v>
      </c>
      <c r="CCQ138" s="827">
        <f t="shared" si="36"/>
        <v>0</v>
      </c>
      <c r="CCR138" s="827">
        <f t="shared" si="36"/>
        <v>0</v>
      </c>
      <c r="CCS138" s="827">
        <f t="shared" si="36"/>
        <v>0</v>
      </c>
      <c r="CCT138" s="827">
        <f t="shared" si="36"/>
        <v>0</v>
      </c>
      <c r="CCU138" s="827">
        <f t="shared" si="36"/>
        <v>0</v>
      </c>
      <c r="CCV138" s="827">
        <f t="shared" si="36"/>
        <v>0</v>
      </c>
      <c r="CCW138" s="827">
        <f t="shared" si="36"/>
        <v>0</v>
      </c>
      <c r="CCX138" s="827">
        <f t="shared" si="36"/>
        <v>0</v>
      </c>
      <c r="CCY138" s="827">
        <f t="shared" ref="CCY138:CFJ138" si="37">CCY130+CCY134</f>
        <v>0</v>
      </c>
      <c r="CCZ138" s="827">
        <f t="shared" si="37"/>
        <v>0</v>
      </c>
      <c r="CDA138" s="827">
        <f t="shared" si="37"/>
        <v>0</v>
      </c>
      <c r="CDB138" s="827">
        <f t="shared" si="37"/>
        <v>0</v>
      </c>
      <c r="CDC138" s="827">
        <f t="shared" si="37"/>
        <v>0</v>
      </c>
      <c r="CDD138" s="827">
        <f t="shared" si="37"/>
        <v>0</v>
      </c>
      <c r="CDE138" s="827">
        <f t="shared" si="37"/>
        <v>0</v>
      </c>
      <c r="CDF138" s="827">
        <f t="shared" si="37"/>
        <v>0</v>
      </c>
      <c r="CDG138" s="827">
        <f t="shared" si="37"/>
        <v>0</v>
      </c>
      <c r="CDH138" s="827">
        <f t="shared" si="37"/>
        <v>0</v>
      </c>
      <c r="CDI138" s="827">
        <f t="shared" si="37"/>
        <v>0</v>
      </c>
      <c r="CDJ138" s="827">
        <f t="shared" si="37"/>
        <v>0</v>
      </c>
      <c r="CDK138" s="827">
        <f t="shared" si="37"/>
        <v>0</v>
      </c>
      <c r="CDL138" s="827">
        <f t="shared" si="37"/>
        <v>0</v>
      </c>
      <c r="CDM138" s="827">
        <f t="shared" si="37"/>
        <v>0</v>
      </c>
      <c r="CDN138" s="827">
        <f t="shared" si="37"/>
        <v>0</v>
      </c>
      <c r="CDO138" s="827">
        <f t="shared" si="37"/>
        <v>0</v>
      </c>
      <c r="CDP138" s="827">
        <f t="shared" si="37"/>
        <v>0</v>
      </c>
      <c r="CDQ138" s="827">
        <f t="shared" si="37"/>
        <v>0</v>
      </c>
      <c r="CDR138" s="827">
        <f t="shared" si="37"/>
        <v>0</v>
      </c>
      <c r="CDS138" s="827">
        <f t="shared" si="37"/>
        <v>0</v>
      </c>
      <c r="CDT138" s="827">
        <f t="shared" si="37"/>
        <v>0</v>
      </c>
      <c r="CDU138" s="827">
        <f t="shared" si="37"/>
        <v>0</v>
      </c>
      <c r="CDV138" s="827">
        <f t="shared" si="37"/>
        <v>0</v>
      </c>
      <c r="CDW138" s="827">
        <f t="shared" si="37"/>
        <v>0</v>
      </c>
      <c r="CDX138" s="827">
        <f t="shared" si="37"/>
        <v>0</v>
      </c>
      <c r="CDY138" s="827">
        <f t="shared" si="37"/>
        <v>0</v>
      </c>
      <c r="CDZ138" s="827">
        <f t="shared" si="37"/>
        <v>0</v>
      </c>
      <c r="CEA138" s="827">
        <f t="shared" si="37"/>
        <v>0</v>
      </c>
      <c r="CEB138" s="827">
        <f t="shared" si="37"/>
        <v>0</v>
      </c>
      <c r="CEC138" s="827">
        <f t="shared" si="37"/>
        <v>0</v>
      </c>
      <c r="CED138" s="827">
        <f t="shared" si="37"/>
        <v>0</v>
      </c>
      <c r="CEE138" s="827">
        <f t="shared" si="37"/>
        <v>0</v>
      </c>
      <c r="CEF138" s="827">
        <f t="shared" si="37"/>
        <v>0</v>
      </c>
      <c r="CEG138" s="827">
        <f t="shared" si="37"/>
        <v>0</v>
      </c>
      <c r="CEH138" s="827">
        <f t="shared" si="37"/>
        <v>0</v>
      </c>
      <c r="CEI138" s="827">
        <f t="shared" si="37"/>
        <v>0</v>
      </c>
      <c r="CEJ138" s="827">
        <f t="shared" si="37"/>
        <v>0</v>
      </c>
      <c r="CEK138" s="827">
        <f t="shared" si="37"/>
        <v>0</v>
      </c>
      <c r="CEL138" s="827">
        <f t="shared" si="37"/>
        <v>0</v>
      </c>
      <c r="CEM138" s="827">
        <f t="shared" si="37"/>
        <v>0</v>
      </c>
      <c r="CEN138" s="827">
        <f t="shared" si="37"/>
        <v>0</v>
      </c>
      <c r="CEO138" s="827">
        <f t="shared" si="37"/>
        <v>0</v>
      </c>
      <c r="CEP138" s="827">
        <f t="shared" si="37"/>
        <v>0</v>
      </c>
      <c r="CEQ138" s="827">
        <f t="shared" si="37"/>
        <v>0</v>
      </c>
      <c r="CER138" s="827">
        <f t="shared" si="37"/>
        <v>0</v>
      </c>
      <c r="CES138" s="827">
        <f t="shared" si="37"/>
        <v>0</v>
      </c>
      <c r="CET138" s="827">
        <f t="shared" si="37"/>
        <v>0</v>
      </c>
      <c r="CEU138" s="827">
        <f t="shared" si="37"/>
        <v>0</v>
      </c>
      <c r="CEV138" s="827">
        <f t="shared" si="37"/>
        <v>0</v>
      </c>
      <c r="CEW138" s="827">
        <f t="shared" si="37"/>
        <v>0</v>
      </c>
      <c r="CEX138" s="827">
        <f t="shared" si="37"/>
        <v>0</v>
      </c>
      <c r="CEY138" s="827">
        <f t="shared" si="37"/>
        <v>0</v>
      </c>
      <c r="CEZ138" s="827">
        <f t="shared" si="37"/>
        <v>0</v>
      </c>
      <c r="CFA138" s="827">
        <f t="shared" si="37"/>
        <v>0</v>
      </c>
      <c r="CFB138" s="827">
        <f t="shared" si="37"/>
        <v>0</v>
      </c>
      <c r="CFC138" s="827">
        <f t="shared" si="37"/>
        <v>0</v>
      </c>
      <c r="CFD138" s="827">
        <f t="shared" si="37"/>
        <v>0</v>
      </c>
      <c r="CFE138" s="827">
        <f t="shared" si="37"/>
        <v>0</v>
      </c>
      <c r="CFF138" s="827">
        <f t="shared" si="37"/>
        <v>0</v>
      </c>
      <c r="CFG138" s="827">
        <f t="shared" si="37"/>
        <v>0</v>
      </c>
      <c r="CFH138" s="827">
        <f t="shared" si="37"/>
        <v>0</v>
      </c>
      <c r="CFI138" s="827">
        <f t="shared" si="37"/>
        <v>0</v>
      </c>
      <c r="CFJ138" s="827">
        <f t="shared" si="37"/>
        <v>0</v>
      </c>
      <c r="CFK138" s="827">
        <f t="shared" ref="CFK138:CHV138" si="38">CFK130+CFK134</f>
        <v>0</v>
      </c>
      <c r="CFL138" s="827">
        <f t="shared" si="38"/>
        <v>0</v>
      </c>
      <c r="CFM138" s="827">
        <f t="shared" si="38"/>
        <v>0</v>
      </c>
      <c r="CFN138" s="827">
        <f t="shared" si="38"/>
        <v>0</v>
      </c>
      <c r="CFO138" s="827">
        <f t="shared" si="38"/>
        <v>0</v>
      </c>
      <c r="CFP138" s="827">
        <f t="shared" si="38"/>
        <v>0</v>
      </c>
      <c r="CFQ138" s="827">
        <f t="shared" si="38"/>
        <v>0</v>
      </c>
      <c r="CFR138" s="827">
        <f t="shared" si="38"/>
        <v>0</v>
      </c>
      <c r="CFS138" s="827">
        <f t="shared" si="38"/>
        <v>0</v>
      </c>
      <c r="CFT138" s="827">
        <f t="shared" si="38"/>
        <v>0</v>
      </c>
      <c r="CFU138" s="827">
        <f t="shared" si="38"/>
        <v>0</v>
      </c>
      <c r="CFV138" s="827">
        <f t="shared" si="38"/>
        <v>0</v>
      </c>
      <c r="CFW138" s="827">
        <f t="shared" si="38"/>
        <v>0</v>
      </c>
      <c r="CFX138" s="827">
        <f t="shared" si="38"/>
        <v>0</v>
      </c>
      <c r="CFY138" s="827">
        <f t="shared" si="38"/>
        <v>0</v>
      </c>
      <c r="CFZ138" s="827">
        <f t="shared" si="38"/>
        <v>0</v>
      </c>
      <c r="CGA138" s="827">
        <f t="shared" si="38"/>
        <v>0</v>
      </c>
      <c r="CGB138" s="827">
        <f t="shared" si="38"/>
        <v>0</v>
      </c>
      <c r="CGC138" s="827">
        <f t="shared" si="38"/>
        <v>0</v>
      </c>
      <c r="CGD138" s="827">
        <f t="shared" si="38"/>
        <v>0</v>
      </c>
      <c r="CGE138" s="827">
        <f t="shared" si="38"/>
        <v>0</v>
      </c>
      <c r="CGF138" s="827">
        <f t="shared" si="38"/>
        <v>0</v>
      </c>
      <c r="CGG138" s="827">
        <f t="shared" si="38"/>
        <v>0</v>
      </c>
      <c r="CGH138" s="827">
        <f t="shared" si="38"/>
        <v>0</v>
      </c>
      <c r="CGI138" s="827">
        <f t="shared" si="38"/>
        <v>0</v>
      </c>
      <c r="CGJ138" s="827">
        <f t="shared" si="38"/>
        <v>0</v>
      </c>
      <c r="CGK138" s="827">
        <f t="shared" si="38"/>
        <v>0</v>
      </c>
      <c r="CGL138" s="827">
        <f t="shared" si="38"/>
        <v>0</v>
      </c>
      <c r="CGM138" s="827">
        <f t="shared" si="38"/>
        <v>0</v>
      </c>
      <c r="CGN138" s="827">
        <f t="shared" si="38"/>
        <v>0</v>
      </c>
      <c r="CGO138" s="827">
        <f t="shared" si="38"/>
        <v>0</v>
      </c>
      <c r="CGP138" s="827">
        <f t="shared" si="38"/>
        <v>0</v>
      </c>
      <c r="CGQ138" s="827">
        <f t="shared" si="38"/>
        <v>0</v>
      </c>
      <c r="CGR138" s="827">
        <f t="shared" si="38"/>
        <v>0</v>
      </c>
      <c r="CGS138" s="827">
        <f t="shared" si="38"/>
        <v>0</v>
      </c>
      <c r="CGT138" s="827">
        <f t="shared" si="38"/>
        <v>0</v>
      </c>
      <c r="CGU138" s="827">
        <f t="shared" si="38"/>
        <v>0</v>
      </c>
      <c r="CGV138" s="827">
        <f t="shared" si="38"/>
        <v>0</v>
      </c>
      <c r="CGW138" s="827">
        <f t="shared" si="38"/>
        <v>0</v>
      </c>
      <c r="CGX138" s="827">
        <f t="shared" si="38"/>
        <v>0</v>
      </c>
      <c r="CGY138" s="827">
        <f t="shared" si="38"/>
        <v>0</v>
      </c>
      <c r="CGZ138" s="827">
        <f t="shared" si="38"/>
        <v>0</v>
      </c>
      <c r="CHA138" s="827">
        <f t="shared" si="38"/>
        <v>0</v>
      </c>
      <c r="CHB138" s="827">
        <f t="shared" si="38"/>
        <v>0</v>
      </c>
      <c r="CHC138" s="827">
        <f t="shared" si="38"/>
        <v>0</v>
      </c>
      <c r="CHD138" s="827">
        <f t="shared" si="38"/>
        <v>0</v>
      </c>
      <c r="CHE138" s="827">
        <f t="shared" si="38"/>
        <v>0</v>
      </c>
      <c r="CHF138" s="827">
        <f t="shared" si="38"/>
        <v>0</v>
      </c>
      <c r="CHG138" s="827">
        <f t="shared" si="38"/>
        <v>0</v>
      </c>
      <c r="CHH138" s="827">
        <f t="shared" si="38"/>
        <v>0</v>
      </c>
      <c r="CHI138" s="827">
        <f t="shared" si="38"/>
        <v>0</v>
      </c>
      <c r="CHJ138" s="827">
        <f t="shared" si="38"/>
        <v>0</v>
      </c>
      <c r="CHK138" s="827">
        <f t="shared" si="38"/>
        <v>0</v>
      </c>
      <c r="CHL138" s="827">
        <f t="shared" si="38"/>
        <v>0</v>
      </c>
      <c r="CHM138" s="827">
        <f t="shared" si="38"/>
        <v>0</v>
      </c>
      <c r="CHN138" s="827">
        <f t="shared" si="38"/>
        <v>0</v>
      </c>
      <c r="CHO138" s="827">
        <f t="shared" si="38"/>
        <v>0</v>
      </c>
      <c r="CHP138" s="827">
        <f t="shared" si="38"/>
        <v>0</v>
      </c>
      <c r="CHQ138" s="827">
        <f t="shared" si="38"/>
        <v>0</v>
      </c>
      <c r="CHR138" s="827">
        <f t="shared" si="38"/>
        <v>0</v>
      </c>
      <c r="CHS138" s="827">
        <f t="shared" si="38"/>
        <v>0</v>
      </c>
      <c r="CHT138" s="827">
        <f t="shared" si="38"/>
        <v>0</v>
      </c>
      <c r="CHU138" s="827">
        <f t="shared" si="38"/>
        <v>0</v>
      </c>
      <c r="CHV138" s="827">
        <f t="shared" si="38"/>
        <v>0</v>
      </c>
      <c r="CHW138" s="827">
        <f t="shared" ref="CHW138:CKH138" si="39">CHW130+CHW134</f>
        <v>0</v>
      </c>
      <c r="CHX138" s="827">
        <f t="shared" si="39"/>
        <v>0</v>
      </c>
      <c r="CHY138" s="827">
        <f t="shared" si="39"/>
        <v>0</v>
      </c>
      <c r="CHZ138" s="827">
        <f t="shared" si="39"/>
        <v>0</v>
      </c>
      <c r="CIA138" s="827">
        <f t="shared" si="39"/>
        <v>0</v>
      </c>
      <c r="CIB138" s="827">
        <f t="shared" si="39"/>
        <v>0</v>
      </c>
      <c r="CIC138" s="827">
        <f t="shared" si="39"/>
        <v>0</v>
      </c>
      <c r="CID138" s="827">
        <f t="shared" si="39"/>
        <v>0</v>
      </c>
      <c r="CIE138" s="827">
        <f t="shared" si="39"/>
        <v>0</v>
      </c>
      <c r="CIF138" s="827">
        <f t="shared" si="39"/>
        <v>0</v>
      </c>
      <c r="CIG138" s="827">
        <f t="shared" si="39"/>
        <v>0</v>
      </c>
      <c r="CIH138" s="827">
        <f t="shared" si="39"/>
        <v>0</v>
      </c>
      <c r="CII138" s="827">
        <f t="shared" si="39"/>
        <v>0</v>
      </c>
      <c r="CIJ138" s="827">
        <f t="shared" si="39"/>
        <v>0</v>
      </c>
      <c r="CIK138" s="827">
        <f t="shared" si="39"/>
        <v>0</v>
      </c>
      <c r="CIL138" s="827">
        <f t="shared" si="39"/>
        <v>0</v>
      </c>
      <c r="CIM138" s="827">
        <f t="shared" si="39"/>
        <v>0</v>
      </c>
      <c r="CIN138" s="827">
        <f t="shared" si="39"/>
        <v>0</v>
      </c>
      <c r="CIO138" s="827">
        <f t="shared" si="39"/>
        <v>0</v>
      </c>
      <c r="CIP138" s="827">
        <f t="shared" si="39"/>
        <v>0</v>
      </c>
      <c r="CIQ138" s="827">
        <f t="shared" si="39"/>
        <v>0</v>
      </c>
      <c r="CIR138" s="827">
        <f t="shared" si="39"/>
        <v>0</v>
      </c>
      <c r="CIS138" s="827">
        <f t="shared" si="39"/>
        <v>0</v>
      </c>
      <c r="CIT138" s="827">
        <f t="shared" si="39"/>
        <v>0</v>
      </c>
      <c r="CIU138" s="827">
        <f t="shared" si="39"/>
        <v>0</v>
      </c>
      <c r="CIV138" s="827">
        <f t="shared" si="39"/>
        <v>0</v>
      </c>
      <c r="CIW138" s="827">
        <f t="shared" si="39"/>
        <v>0</v>
      </c>
      <c r="CIX138" s="827">
        <f t="shared" si="39"/>
        <v>0</v>
      </c>
      <c r="CIY138" s="827">
        <f t="shared" si="39"/>
        <v>0</v>
      </c>
      <c r="CIZ138" s="827">
        <f t="shared" si="39"/>
        <v>0</v>
      </c>
      <c r="CJA138" s="827">
        <f t="shared" si="39"/>
        <v>0</v>
      </c>
      <c r="CJB138" s="827">
        <f t="shared" si="39"/>
        <v>0</v>
      </c>
      <c r="CJC138" s="827">
        <f t="shared" si="39"/>
        <v>0</v>
      </c>
      <c r="CJD138" s="827">
        <f t="shared" si="39"/>
        <v>0</v>
      </c>
      <c r="CJE138" s="827">
        <f t="shared" si="39"/>
        <v>0</v>
      </c>
      <c r="CJF138" s="827">
        <f t="shared" si="39"/>
        <v>0</v>
      </c>
      <c r="CJG138" s="827">
        <f t="shared" si="39"/>
        <v>0</v>
      </c>
      <c r="CJH138" s="827">
        <f t="shared" si="39"/>
        <v>0</v>
      </c>
      <c r="CJI138" s="827">
        <f t="shared" si="39"/>
        <v>0</v>
      </c>
      <c r="CJJ138" s="827">
        <f t="shared" si="39"/>
        <v>0</v>
      </c>
      <c r="CJK138" s="827">
        <f t="shared" si="39"/>
        <v>0</v>
      </c>
      <c r="CJL138" s="827">
        <f t="shared" si="39"/>
        <v>0</v>
      </c>
      <c r="CJM138" s="827">
        <f t="shared" si="39"/>
        <v>0</v>
      </c>
      <c r="CJN138" s="827">
        <f t="shared" si="39"/>
        <v>0</v>
      </c>
      <c r="CJO138" s="827">
        <f t="shared" si="39"/>
        <v>0</v>
      </c>
      <c r="CJP138" s="827">
        <f t="shared" si="39"/>
        <v>0</v>
      </c>
      <c r="CJQ138" s="827">
        <f t="shared" si="39"/>
        <v>0</v>
      </c>
      <c r="CJR138" s="827">
        <f t="shared" si="39"/>
        <v>0</v>
      </c>
      <c r="CJS138" s="827">
        <f t="shared" si="39"/>
        <v>0</v>
      </c>
      <c r="CJT138" s="827">
        <f t="shared" si="39"/>
        <v>0</v>
      </c>
      <c r="CJU138" s="827">
        <f t="shared" si="39"/>
        <v>0</v>
      </c>
      <c r="CJV138" s="827">
        <f t="shared" si="39"/>
        <v>0</v>
      </c>
      <c r="CJW138" s="827">
        <f t="shared" si="39"/>
        <v>0</v>
      </c>
      <c r="CJX138" s="827">
        <f t="shared" si="39"/>
        <v>0</v>
      </c>
      <c r="CJY138" s="827">
        <f t="shared" si="39"/>
        <v>0</v>
      </c>
      <c r="CJZ138" s="827">
        <f t="shared" si="39"/>
        <v>0</v>
      </c>
      <c r="CKA138" s="827">
        <f t="shared" si="39"/>
        <v>0</v>
      </c>
      <c r="CKB138" s="827">
        <f t="shared" si="39"/>
        <v>0</v>
      </c>
      <c r="CKC138" s="827">
        <f t="shared" si="39"/>
        <v>0</v>
      </c>
      <c r="CKD138" s="827">
        <f t="shared" si="39"/>
        <v>0</v>
      </c>
      <c r="CKE138" s="827">
        <f t="shared" si="39"/>
        <v>0</v>
      </c>
      <c r="CKF138" s="827">
        <f t="shared" si="39"/>
        <v>0</v>
      </c>
      <c r="CKG138" s="827">
        <f t="shared" si="39"/>
        <v>0</v>
      </c>
      <c r="CKH138" s="827">
        <f t="shared" si="39"/>
        <v>0</v>
      </c>
      <c r="CKI138" s="827">
        <f t="shared" ref="CKI138:CMT138" si="40">CKI130+CKI134</f>
        <v>0</v>
      </c>
      <c r="CKJ138" s="827">
        <f t="shared" si="40"/>
        <v>0</v>
      </c>
      <c r="CKK138" s="827">
        <f t="shared" si="40"/>
        <v>0</v>
      </c>
      <c r="CKL138" s="827">
        <f t="shared" si="40"/>
        <v>0</v>
      </c>
      <c r="CKM138" s="827">
        <f t="shared" si="40"/>
        <v>0</v>
      </c>
      <c r="CKN138" s="827">
        <f t="shared" si="40"/>
        <v>0</v>
      </c>
      <c r="CKO138" s="827">
        <f t="shared" si="40"/>
        <v>0</v>
      </c>
      <c r="CKP138" s="827">
        <f t="shared" si="40"/>
        <v>0</v>
      </c>
      <c r="CKQ138" s="827">
        <f t="shared" si="40"/>
        <v>0</v>
      </c>
      <c r="CKR138" s="827">
        <f t="shared" si="40"/>
        <v>0</v>
      </c>
      <c r="CKS138" s="827">
        <f t="shared" si="40"/>
        <v>0</v>
      </c>
      <c r="CKT138" s="827">
        <f t="shared" si="40"/>
        <v>0</v>
      </c>
      <c r="CKU138" s="827">
        <f t="shared" si="40"/>
        <v>0</v>
      </c>
      <c r="CKV138" s="827">
        <f t="shared" si="40"/>
        <v>0</v>
      </c>
      <c r="CKW138" s="827">
        <f t="shared" si="40"/>
        <v>0</v>
      </c>
      <c r="CKX138" s="827">
        <f t="shared" si="40"/>
        <v>0</v>
      </c>
      <c r="CKY138" s="827">
        <f t="shared" si="40"/>
        <v>0</v>
      </c>
      <c r="CKZ138" s="827">
        <f t="shared" si="40"/>
        <v>0</v>
      </c>
      <c r="CLA138" s="827">
        <f t="shared" si="40"/>
        <v>0</v>
      </c>
      <c r="CLB138" s="827">
        <f t="shared" si="40"/>
        <v>0</v>
      </c>
      <c r="CLC138" s="827">
        <f t="shared" si="40"/>
        <v>0</v>
      </c>
      <c r="CLD138" s="827">
        <f t="shared" si="40"/>
        <v>0</v>
      </c>
      <c r="CLE138" s="827">
        <f t="shared" si="40"/>
        <v>0</v>
      </c>
      <c r="CLF138" s="827">
        <f t="shared" si="40"/>
        <v>0</v>
      </c>
      <c r="CLG138" s="827">
        <f t="shared" si="40"/>
        <v>0</v>
      </c>
      <c r="CLH138" s="827">
        <f t="shared" si="40"/>
        <v>0</v>
      </c>
      <c r="CLI138" s="827">
        <f t="shared" si="40"/>
        <v>0</v>
      </c>
      <c r="CLJ138" s="827">
        <f t="shared" si="40"/>
        <v>0</v>
      </c>
      <c r="CLK138" s="827">
        <f t="shared" si="40"/>
        <v>0</v>
      </c>
      <c r="CLL138" s="827">
        <f t="shared" si="40"/>
        <v>0</v>
      </c>
      <c r="CLM138" s="827">
        <f t="shared" si="40"/>
        <v>0</v>
      </c>
      <c r="CLN138" s="827">
        <f t="shared" si="40"/>
        <v>0</v>
      </c>
      <c r="CLO138" s="827">
        <f t="shared" si="40"/>
        <v>0</v>
      </c>
      <c r="CLP138" s="827">
        <f t="shared" si="40"/>
        <v>0</v>
      </c>
      <c r="CLQ138" s="827">
        <f t="shared" si="40"/>
        <v>0</v>
      </c>
      <c r="CLR138" s="827">
        <f t="shared" si="40"/>
        <v>0</v>
      </c>
      <c r="CLS138" s="827">
        <f t="shared" si="40"/>
        <v>0</v>
      </c>
      <c r="CLT138" s="827">
        <f t="shared" si="40"/>
        <v>0</v>
      </c>
      <c r="CLU138" s="827">
        <f t="shared" si="40"/>
        <v>0</v>
      </c>
      <c r="CLV138" s="827">
        <f t="shared" si="40"/>
        <v>0</v>
      </c>
      <c r="CLW138" s="827">
        <f t="shared" si="40"/>
        <v>0</v>
      </c>
      <c r="CLX138" s="827">
        <f t="shared" si="40"/>
        <v>0</v>
      </c>
      <c r="CLY138" s="827">
        <f t="shared" si="40"/>
        <v>0</v>
      </c>
      <c r="CLZ138" s="827">
        <f t="shared" si="40"/>
        <v>0</v>
      </c>
      <c r="CMA138" s="827">
        <f t="shared" si="40"/>
        <v>0</v>
      </c>
      <c r="CMB138" s="827">
        <f t="shared" si="40"/>
        <v>0</v>
      </c>
      <c r="CMC138" s="827">
        <f t="shared" si="40"/>
        <v>0</v>
      </c>
      <c r="CMD138" s="827">
        <f t="shared" si="40"/>
        <v>0</v>
      </c>
      <c r="CME138" s="827">
        <f t="shared" si="40"/>
        <v>0</v>
      </c>
      <c r="CMF138" s="827">
        <f t="shared" si="40"/>
        <v>0</v>
      </c>
      <c r="CMG138" s="827">
        <f t="shared" si="40"/>
        <v>0</v>
      </c>
      <c r="CMH138" s="827">
        <f t="shared" si="40"/>
        <v>0</v>
      </c>
      <c r="CMI138" s="827">
        <f t="shared" si="40"/>
        <v>0</v>
      </c>
      <c r="CMJ138" s="827">
        <f t="shared" si="40"/>
        <v>0</v>
      </c>
      <c r="CMK138" s="827">
        <f t="shared" si="40"/>
        <v>0</v>
      </c>
      <c r="CML138" s="827">
        <f t="shared" si="40"/>
        <v>0</v>
      </c>
      <c r="CMM138" s="827">
        <f t="shared" si="40"/>
        <v>0</v>
      </c>
      <c r="CMN138" s="827">
        <f t="shared" si="40"/>
        <v>0</v>
      </c>
      <c r="CMO138" s="827">
        <f t="shared" si="40"/>
        <v>0</v>
      </c>
      <c r="CMP138" s="827">
        <f t="shared" si="40"/>
        <v>0</v>
      </c>
      <c r="CMQ138" s="827">
        <f t="shared" si="40"/>
        <v>0</v>
      </c>
      <c r="CMR138" s="827">
        <f t="shared" si="40"/>
        <v>0</v>
      </c>
      <c r="CMS138" s="827">
        <f t="shared" si="40"/>
        <v>0</v>
      </c>
      <c r="CMT138" s="827">
        <f t="shared" si="40"/>
        <v>0</v>
      </c>
      <c r="CMU138" s="827">
        <f t="shared" ref="CMU138:CPF138" si="41">CMU130+CMU134</f>
        <v>0</v>
      </c>
      <c r="CMV138" s="827">
        <f t="shared" si="41"/>
        <v>0</v>
      </c>
      <c r="CMW138" s="827">
        <f t="shared" si="41"/>
        <v>0</v>
      </c>
      <c r="CMX138" s="827">
        <f t="shared" si="41"/>
        <v>0</v>
      </c>
      <c r="CMY138" s="827">
        <f t="shared" si="41"/>
        <v>0</v>
      </c>
      <c r="CMZ138" s="827">
        <f t="shared" si="41"/>
        <v>0</v>
      </c>
      <c r="CNA138" s="827">
        <f t="shared" si="41"/>
        <v>0</v>
      </c>
      <c r="CNB138" s="827">
        <f t="shared" si="41"/>
        <v>0</v>
      </c>
      <c r="CNC138" s="827">
        <f t="shared" si="41"/>
        <v>0</v>
      </c>
      <c r="CND138" s="827">
        <f t="shared" si="41"/>
        <v>0</v>
      </c>
      <c r="CNE138" s="827">
        <f t="shared" si="41"/>
        <v>0</v>
      </c>
      <c r="CNF138" s="827">
        <f t="shared" si="41"/>
        <v>0</v>
      </c>
      <c r="CNG138" s="827">
        <f t="shared" si="41"/>
        <v>0</v>
      </c>
      <c r="CNH138" s="827">
        <f t="shared" si="41"/>
        <v>0</v>
      </c>
      <c r="CNI138" s="827">
        <f t="shared" si="41"/>
        <v>0</v>
      </c>
      <c r="CNJ138" s="827">
        <f t="shared" si="41"/>
        <v>0</v>
      </c>
      <c r="CNK138" s="827">
        <f t="shared" si="41"/>
        <v>0</v>
      </c>
      <c r="CNL138" s="827">
        <f t="shared" si="41"/>
        <v>0</v>
      </c>
      <c r="CNM138" s="827">
        <f t="shared" si="41"/>
        <v>0</v>
      </c>
      <c r="CNN138" s="827">
        <f t="shared" si="41"/>
        <v>0</v>
      </c>
      <c r="CNO138" s="827">
        <f t="shared" si="41"/>
        <v>0</v>
      </c>
      <c r="CNP138" s="827">
        <f t="shared" si="41"/>
        <v>0</v>
      </c>
      <c r="CNQ138" s="827">
        <f t="shared" si="41"/>
        <v>0</v>
      </c>
      <c r="CNR138" s="827">
        <f t="shared" si="41"/>
        <v>0</v>
      </c>
      <c r="CNS138" s="827">
        <f t="shared" si="41"/>
        <v>0</v>
      </c>
      <c r="CNT138" s="827">
        <f t="shared" si="41"/>
        <v>0</v>
      </c>
      <c r="CNU138" s="827">
        <f t="shared" si="41"/>
        <v>0</v>
      </c>
      <c r="CNV138" s="827">
        <f t="shared" si="41"/>
        <v>0</v>
      </c>
      <c r="CNW138" s="827">
        <f t="shared" si="41"/>
        <v>0</v>
      </c>
      <c r="CNX138" s="827">
        <f t="shared" si="41"/>
        <v>0</v>
      </c>
      <c r="CNY138" s="827">
        <f t="shared" si="41"/>
        <v>0</v>
      </c>
      <c r="CNZ138" s="827">
        <f t="shared" si="41"/>
        <v>0</v>
      </c>
      <c r="COA138" s="827">
        <f t="shared" si="41"/>
        <v>0</v>
      </c>
      <c r="COB138" s="827">
        <f t="shared" si="41"/>
        <v>0</v>
      </c>
      <c r="COC138" s="827">
        <f t="shared" si="41"/>
        <v>0</v>
      </c>
      <c r="COD138" s="827">
        <f t="shared" si="41"/>
        <v>0</v>
      </c>
      <c r="COE138" s="827">
        <f t="shared" si="41"/>
        <v>0</v>
      </c>
      <c r="COF138" s="827">
        <f t="shared" si="41"/>
        <v>0</v>
      </c>
      <c r="COG138" s="827">
        <f t="shared" si="41"/>
        <v>0</v>
      </c>
      <c r="COH138" s="827">
        <f t="shared" si="41"/>
        <v>0</v>
      </c>
      <c r="COI138" s="827">
        <f t="shared" si="41"/>
        <v>0</v>
      </c>
      <c r="COJ138" s="827">
        <f t="shared" si="41"/>
        <v>0</v>
      </c>
      <c r="COK138" s="827">
        <f t="shared" si="41"/>
        <v>0</v>
      </c>
      <c r="COL138" s="827">
        <f t="shared" si="41"/>
        <v>0</v>
      </c>
      <c r="COM138" s="827">
        <f t="shared" si="41"/>
        <v>0</v>
      </c>
      <c r="CON138" s="827">
        <f t="shared" si="41"/>
        <v>0</v>
      </c>
      <c r="COO138" s="827">
        <f t="shared" si="41"/>
        <v>0</v>
      </c>
      <c r="COP138" s="827">
        <f t="shared" si="41"/>
        <v>0</v>
      </c>
      <c r="COQ138" s="827">
        <f t="shared" si="41"/>
        <v>0</v>
      </c>
      <c r="COR138" s="827">
        <f t="shared" si="41"/>
        <v>0</v>
      </c>
      <c r="COS138" s="827">
        <f t="shared" si="41"/>
        <v>0</v>
      </c>
      <c r="COT138" s="827">
        <f t="shared" si="41"/>
        <v>0</v>
      </c>
      <c r="COU138" s="827">
        <f t="shared" si="41"/>
        <v>0</v>
      </c>
      <c r="COV138" s="827">
        <f t="shared" si="41"/>
        <v>0</v>
      </c>
      <c r="COW138" s="827">
        <f t="shared" si="41"/>
        <v>0</v>
      </c>
      <c r="COX138" s="827">
        <f t="shared" si="41"/>
        <v>0</v>
      </c>
      <c r="COY138" s="827">
        <f t="shared" si="41"/>
        <v>0</v>
      </c>
      <c r="COZ138" s="827">
        <f t="shared" si="41"/>
        <v>0</v>
      </c>
      <c r="CPA138" s="827">
        <f t="shared" si="41"/>
        <v>0</v>
      </c>
      <c r="CPB138" s="827">
        <f t="shared" si="41"/>
        <v>0</v>
      </c>
      <c r="CPC138" s="827">
        <f t="shared" si="41"/>
        <v>0</v>
      </c>
      <c r="CPD138" s="827">
        <f t="shared" si="41"/>
        <v>0</v>
      </c>
      <c r="CPE138" s="827">
        <f t="shared" si="41"/>
        <v>0</v>
      </c>
      <c r="CPF138" s="827">
        <f t="shared" si="41"/>
        <v>0</v>
      </c>
      <c r="CPG138" s="827">
        <f t="shared" ref="CPG138:CRR138" si="42">CPG130+CPG134</f>
        <v>0</v>
      </c>
      <c r="CPH138" s="827">
        <f t="shared" si="42"/>
        <v>0</v>
      </c>
      <c r="CPI138" s="827">
        <f t="shared" si="42"/>
        <v>0</v>
      </c>
      <c r="CPJ138" s="827">
        <f t="shared" si="42"/>
        <v>0</v>
      </c>
      <c r="CPK138" s="827">
        <f t="shared" si="42"/>
        <v>0</v>
      </c>
      <c r="CPL138" s="827">
        <f t="shared" si="42"/>
        <v>0</v>
      </c>
      <c r="CPM138" s="827">
        <f t="shared" si="42"/>
        <v>0</v>
      </c>
      <c r="CPN138" s="827">
        <f t="shared" si="42"/>
        <v>0</v>
      </c>
      <c r="CPO138" s="827">
        <f t="shared" si="42"/>
        <v>0</v>
      </c>
      <c r="CPP138" s="827">
        <f t="shared" si="42"/>
        <v>0</v>
      </c>
      <c r="CPQ138" s="827">
        <f t="shared" si="42"/>
        <v>0</v>
      </c>
      <c r="CPR138" s="827">
        <f t="shared" si="42"/>
        <v>0</v>
      </c>
      <c r="CPS138" s="827">
        <f t="shared" si="42"/>
        <v>0</v>
      </c>
      <c r="CPT138" s="827">
        <f t="shared" si="42"/>
        <v>0</v>
      </c>
      <c r="CPU138" s="827">
        <f t="shared" si="42"/>
        <v>0</v>
      </c>
      <c r="CPV138" s="827">
        <f t="shared" si="42"/>
        <v>0</v>
      </c>
      <c r="CPW138" s="827">
        <f t="shared" si="42"/>
        <v>0</v>
      </c>
      <c r="CPX138" s="827">
        <f t="shared" si="42"/>
        <v>0</v>
      </c>
      <c r="CPY138" s="827">
        <f t="shared" si="42"/>
        <v>0</v>
      </c>
      <c r="CPZ138" s="827">
        <f t="shared" si="42"/>
        <v>0</v>
      </c>
      <c r="CQA138" s="827">
        <f t="shared" si="42"/>
        <v>0</v>
      </c>
      <c r="CQB138" s="827">
        <f t="shared" si="42"/>
        <v>0</v>
      </c>
      <c r="CQC138" s="827">
        <f t="shared" si="42"/>
        <v>0</v>
      </c>
      <c r="CQD138" s="827">
        <f t="shared" si="42"/>
        <v>0</v>
      </c>
      <c r="CQE138" s="827">
        <f t="shared" si="42"/>
        <v>0</v>
      </c>
      <c r="CQF138" s="827">
        <f t="shared" si="42"/>
        <v>0</v>
      </c>
      <c r="CQG138" s="827">
        <f t="shared" si="42"/>
        <v>0</v>
      </c>
      <c r="CQH138" s="827">
        <f t="shared" si="42"/>
        <v>0</v>
      </c>
      <c r="CQI138" s="827">
        <f t="shared" si="42"/>
        <v>0</v>
      </c>
      <c r="CQJ138" s="827">
        <f t="shared" si="42"/>
        <v>0</v>
      </c>
      <c r="CQK138" s="827">
        <f t="shared" si="42"/>
        <v>0</v>
      </c>
      <c r="CQL138" s="827">
        <f t="shared" si="42"/>
        <v>0</v>
      </c>
      <c r="CQM138" s="827">
        <f t="shared" si="42"/>
        <v>0</v>
      </c>
      <c r="CQN138" s="827">
        <f t="shared" si="42"/>
        <v>0</v>
      </c>
      <c r="CQO138" s="827">
        <f t="shared" si="42"/>
        <v>0</v>
      </c>
      <c r="CQP138" s="827">
        <f t="shared" si="42"/>
        <v>0</v>
      </c>
      <c r="CQQ138" s="827">
        <f t="shared" si="42"/>
        <v>0</v>
      </c>
      <c r="CQR138" s="827">
        <f t="shared" si="42"/>
        <v>0</v>
      </c>
      <c r="CQS138" s="827">
        <f t="shared" si="42"/>
        <v>0</v>
      </c>
      <c r="CQT138" s="827">
        <f t="shared" si="42"/>
        <v>0</v>
      </c>
      <c r="CQU138" s="827">
        <f t="shared" si="42"/>
        <v>0</v>
      </c>
      <c r="CQV138" s="827">
        <f t="shared" si="42"/>
        <v>0</v>
      </c>
      <c r="CQW138" s="827">
        <f t="shared" si="42"/>
        <v>0</v>
      </c>
      <c r="CQX138" s="827">
        <f t="shared" si="42"/>
        <v>0</v>
      </c>
      <c r="CQY138" s="827">
        <f t="shared" si="42"/>
        <v>0</v>
      </c>
      <c r="CQZ138" s="827">
        <f t="shared" si="42"/>
        <v>0</v>
      </c>
      <c r="CRA138" s="827">
        <f t="shared" si="42"/>
        <v>0</v>
      </c>
      <c r="CRB138" s="827">
        <f t="shared" si="42"/>
        <v>0</v>
      </c>
      <c r="CRC138" s="827">
        <f t="shared" si="42"/>
        <v>0</v>
      </c>
      <c r="CRD138" s="827">
        <f t="shared" si="42"/>
        <v>0</v>
      </c>
      <c r="CRE138" s="827">
        <f t="shared" si="42"/>
        <v>0</v>
      </c>
      <c r="CRF138" s="827">
        <f t="shared" si="42"/>
        <v>0</v>
      </c>
      <c r="CRG138" s="827">
        <f t="shared" si="42"/>
        <v>0</v>
      </c>
      <c r="CRH138" s="827">
        <f t="shared" si="42"/>
        <v>0</v>
      </c>
      <c r="CRI138" s="827">
        <f t="shared" si="42"/>
        <v>0</v>
      </c>
      <c r="CRJ138" s="827">
        <f t="shared" si="42"/>
        <v>0</v>
      </c>
      <c r="CRK138" s="827">
        <f t="shared" si="42"/>
        <v>0</v>
      </c>
      <c r="CRL138" s="827">
        <f t="shared" si="42"/>
        <v>0</v>
      </c>
      <c r="CRM138" s="827">
        <f t="shared" si="42"/>
        <v>0</v>
      </c>
      <c r="CRN138" s="827">
        <f t="shared" si="42"/>
        <v>0</v>
      </c>
      <c r="CRO138" s="827">
        <f t="shared" si="42"/>
        <v>0</v>
      </c>
      <c r="CRP138" s="827">
        <f t="shared" si="42"/>
        <v>0</v>
      </c>
      <c r="CRQ138" s="827">
        <f t="shared" si="42"/>
        <v>0</v>
      </c>
      <c r="CRR138" s="827">
        <f t="shared" si="42"/>
        <v>0</v>
      </c>
      <c r="CRS138" s="827">
        <f t="shared" ref="CRS138:CUD138" si="43">CRS130+CRS134</f>
        <v>0</v>
      </c>
      <c r="CRT138" s="827">
        <f t="shared" si="43"/>
        <v>0</v>
      </c>
      <c r="CRU138" s="827">
        <f t="shared" si="43"/>
        <v>0</v>
      </c>
      <c r="CRV138" s="827">
        <f t="shared" si="43"/>
        <v>0</v>
      </c>
      <c r="CRW138" s="827">
        <f t="shared" si="43"/>
        <v>0</v>
      </c>
      <c r="CRX138" s="827">
        <f t="shared" si="43"/>
        <v>0</v>
      </c>
      <c r="CRY138" s="827">
        <f t="shared" si="43"/>
        <v>0</v>
      </c>
      <c r="CRZ138" s="827">
        <f t="shared" si="43"/>
        <v>0</v>
      </c>
      <c r="CSA138" s="827">
        <f t="shared" si="43"/>
        <v>0</v>
      </c>
      <c r="CSB138" s="827">
        <f t="shared" si="43"/>
        <v>0</v>
      </c>
      <c r="CSC138" s="827">
        <f t="shared" si="43"/>
        <v>0</v>
      </c>
      <c r="CSD138" s="827">
        <f t="shared" si="43"/>
        <v>0</v>
      </c>
      <c r="CSE138" s="827">
        <f t="shared" si="43"/>
        <v>0</v>
      </c>
      <c r="CSF138" s="827">
        <f t="shared" si="43"/>
        <v>0</v>
      </c>
      <c r="CSG138" s="827">
        <f t="shared" si="43"/>
        <v>0</v>
      </c>
      <c r="CSH138" s="827">
        <f t="shared" si="43"/>
        <v>0</v>
      </c>
      <c r="CSI138" s="827">
        <f t="shared" si="43"/>
        <v>0</v>
      </c>
      <c r="CSJ138" s="827">
        <f t="shared" si="43"/>
        <v>0</v>
      </c>
      <c r="CSK138" s="827">
        <f t="shared" si="43"/>
        <v>0</v>
      </c>
      <c r="CSL138" s="827">
        <f t="shared" si="43"/>
        <v>0</v>
      </c>
      <c r="CSM138" s="827">
        <f t="shared" si="43"/>
        <v>0</v>
      </c>
      <c r="CSN138" s="827">
        <f t="shared" si="43"/>
        <v>0</v>
      </c>
      <c r="CSO138" s="827">
        <f t="shared" si="43"/>
        <v>0</v>
      </c>
      <c r="CSP138" s="827">
        <f t="shared" si="43"/>
        <v>0</v>
      </c>
      <c r="CSQ138" s="827">
        <f t="shared" si="43"/>
        <v>0</v>
      </c>
      <c r="CSR138" s="827">
        <f t="shared" si="43"/>
        <v>0</v>
      </c>
      <c r="CSS138" s="827">
        <f t="shared" si="43"/>
        <v>0</v>
      </c>
      <c r="CST138" s="827">
        <f t="shared" si="43"/>
        <v>0</v>
      </c>
      <c r="CSU138" s="827">
        <f t="shared" si="43"/>
        <v>0</v>
      </c>
      <c r="CSV138" s="827">
        <f t="shared" si="43"/>
        <v>0</v>
      </c>
      <c r="CSW138" s="827">
        <f t="shared" si="43"/>
        <v>0</v>
      </c>
      <c r="CSX138" s="827">
        <f t="shared" si="43"/>
        <v>0</v>
      </c>
      <c r="CSY138" s="827">
        <f t="shared" si="43"/>
        <v>0</v>
      </c>
      <c r="CSZ138" s="827">
        <f t="shared" si="43"/>
        <v>0</v>
      </c>
      <c r="CTA138" s="827">
        <f t="shared" si="43"/>
        <v>0</v>
      </c>
      <c r="CTB138" s="827">
        <f t="shared" si="43"/>
        <v>0</v>
      </c>
      <c r="CTC138" s="827">
        <f t="shared" si="43"/>
        <v>0</v>
      </c>
      <c r="CTD138" s="827">
        <f t="shared" si="43"/>
        <v>0</v>
      </c>
      <c r="CTE138" s="827">
        <f t="shared" si="43"/>
        <v>0</v>
      </c>
      <c r="CTF138" s="827">
        <f t="shared" si="43"/>
        <v>0</v>
      </c>
      <c r="CTG138" s="827">
        <f t="shared" si="43"/>
        <v>0</v>
      </c>
      <c r="CTH138" s="827">
        <f t="shared" si="43"/>
        <v>0</v>
      </c>
      <c r="CTI138" s="827">
        <f t="shared" si="43"/>
        <v>0</v>
      </c>
      <c r="CTJ138" s="827">
        <f t="shared" si="43"/>
        <v>0</v>
      </c>
      <c r="CTK138" s="827">
        <f t="shared" si="43"/>
        <v>0</v>
      </c>
      <c r="CTL138" s="827">
        <f t="shared" si="43"/>
        <v>0</v>
      </c>
      <c r="CTM138" s="827">
        <f t="shared" si="43"/>
        <v>0</v>
      </c>
      <c r="CTN138" s="827">
        <f t="shared" si="43"/>
        <v>0</v>
      </c>
      <c r="CTO138" s="827">
        <f t="shared" si="43"/>
        <v>0</v>
      </c>
      <c r="CTP138" s="827">
        <f t="shared" si="43"/>
        <v>0</v>
      </c>
      <c r="CTQ138" s="827">
        <f t="shared" si="43"/>
        <v>0</v>
      </c>
      <c r="CTR138" s="827">
        <f t="shared" si="43"/>
        <v>0</v>
      </c>
      <c r="CTS138" s="827">
        <f t="shared" si="43"/>
        <v>0</v>
      </c>
      <c r="CTT138" s="827">
        <f t="shared" si="43"/>
        <v>0</v>
      </c>
      <c r="CTU138" s="827">
        <f t="shared" si="43"/>
        <v>0</v>
      </c>
      <c r="CTV138" s="827">
        <f t="shared" si="43"/>
        <v>0</v>
      </c>
      <c r="CTW138" s="827">
        <f t="shared" si="43"/>
        <v>0</v>
      </c>
      <c r="CTX138" s="827">
        <f t="shared" si="43"/>
        <v>0</v>
      </c>
      <c r="CTY138" s="827">
        <f t="shared" si="43"/>
        <v>0</v>
      </c>
      <c r="CTZ138" s="827">
        <f t="shared" si="43"/>
        <v>0</v>
      </c>
      <c r="CUA138" s="827">
        <f t="shared" si="43"/>
        <v>0</v>
      </c>
      <c r="CUB138" s="827">
        <f t="shared" si="43"/>
        <v>0</v>
      </c>
      <c r="CUC138" s="827">
        <f t="shared" si="43"/>
        <v>0</v>
      </c>
      <c r="CUD138" s="827">
        <f t="shared" si="43"/>
        <v>0</v>
      </c>
      <c r="CUE138" s="827">
        <f t="shared" ref="CUE138:CWP138" si="44">CUE130+CUE134</f>
        <v>0</v>
      </c>
      <c r="CUF138" s="827">
        <f t="shared" si="44"/>
        <v>0</v>
      </c>
      <c r="CUG138" s="827">
        <f t="shared" si="44"/>
        <v>0</v>
      </c>
      <c r="CUH138" s="827">
        <f t="shared" si="44"/>
        <v>0</v>
      </c>
      <c r="CUI138" s="827">
        <f t="shared" si="44"/>
        <v>0</v>
      </c>
      <c r="CUJ138" s="827">
        <f t="shared" si="44"/>
        <v>0</v>
      </c>
      <c r="CUK138" s="827">
        <f t="shared" si="44"/>
        <v>0</v>
      </c>
      <c r="CUL138" s="827">
        <f t="shared" si="44"/>
        <v>0</v>
      </c>
      <c r="CUM138" s="827">
        <f t="shared" si="44"/>
        <v>0</v>
      </c>
      <c r="CUN138" s="827">
        <f t="shared" si="44"/>
        <v>0</v>
      </c>
      <c r="CUO138" s="827">
        <f t="shared" si="44"/>
        <v>0</v>
      </c>
      <c r="CUP138" s="827">
        <f t="shared" si="44"/>
        <v>0</v>
      </c>
      <c r="CUQ138" s="827">
        <f t="shared" si="44"/>
        <v>0</v>
      </c>
      <c r="CUR138" s="827">
        <f t="shared" si="44"/>
        <v>0</v>
      </c>
      <c r="CUS138" s="827">
        <f t="shared" si="44"/>
        <v>0</v>
      </c>
      <c r="CUT138" s="827">
        <f t="shared" si="44"/>
        <v>0</v>
      </c>
      <c r="CUU138" s="827">
        <f t="shared" si="44"/>
        <v>0</v>
      </c>
      <c r="CUV138" s="827">
        <f t="shared" si="44"/>
        <v>0</v>
      </c>
      <c r="CUW138" s="827">
        <f t="shared" si="44"/>
        <v>0</v>
      </c>
      <c r="CUX138" s="827">
        <f t="shared" si="44"/>
        <v>0</v>
      </c>
      <c r="CUY138" s="827">
        <f t="shared" si="44"/>
        <v>0</v>
      </c>
      <c r="CUZ138" s="827">
        <f t="shared" si="44"/>
        <v>0</v>
      </c>
      <c r="CVA138" s="827">
        <f t="shared" si="44"/>
        <v>0</v>
      </c>
      <c r="CVB138" s="827">
        <f t="shared" si="44"/>
        <v>0</v>
      </c>
      <c r="CVC138" s="827">
        <f t="shared" si="44"/>
        <v>0</v>
      </c>
      <c r="CVD138" s="827">
        <f t="shared" si="44"/>
        <v>0</v>
      </c>
      <c r="CVE138" s="827">
        <f t="shared" si="44"/>
        <v>0</v>
      </c>
      <c r="CVF138" s="827">
        <f t="shared" si="44"/>
        <v>0</v>
      </c>
      <c r="CVG138" s="827">
        <f t="shared" si="44"/>
        <v>0</v>
      </c>
      <c r="CVH138" s="827">
        <f t="shared" si="44"/>
        <v>0</v>
      </c>
      <c r="CVI138" s="827">
        <f t="shared" si="44"/>
        <v>0</v>
      </c>
      <c r="CVJ138" s="827">
        <f t="shared" si="44"/>
        <v>0</v>
      </c>
      <c r="CVK138" s="827">
        <f t="shared" si="44"/>
        <v>0</v>
      </c>
      <c r="CVL138" s="827">
        <f t="shared" si="44"/>
        <v>0</v>
      </c>
      <c r="CVM138" s="827">
        <f t="shared" si="44"/>
        <v>0</v>
      </c>
      <c r="CVN138" s="827">
        <f t="shared" si="44"/>
        <v>0</v>
      </c>
      <c r="CVO138" s="827">
        <f t="shared" si="44"/>
        <v>0</v>
      </c>
      <c r="CVP138" s="827">
        <f t="shared" si="44"/>
        <v>0</v>
      </c>
      <c r="CVQ138" s="827">
        <f t="shared" si="44"/>
        <v>0</v>
      </c>
      <c r="CVR138" s="827">
        <f t="shared" si="44"/>
        <v>0</v>
      </c>
      <c r="CVS138" s="827">
        <f t="shared" si="44"/>
        <v>0</v>
      </c>
      <c r="CVT138" s="827">
        <f t="shared" si="44"/>
        <v>0</v>
      </c>
      <c r="CVU138" s="827">
        <f t="shared" si="44"/>
        <v>0</v>
      </c>
      <c r="CVV138" s="827">
        <f t="shared" si="44"/>
        <v>0</v>
      </c>
      <c r="CVW138" s="827">
        <f t="shared" si="44"/>
        <v>0</v>
      </c>
      <c r="CVX138" s="827">
        <f t="shared" si="44"/>
        <v>0</v>
      </c>
      <c r="CVY138" s="827">
        <f t="shared" si="44"/>
        <v>0</v>
      </c>
      <c r="CVZ138" s="827">
        <f t="shared" si="44"/>
        <v>0</v>
      </c>
      <c r="CWA138" s="827">
        <f t="shared" si="44"/>
        <v>0</v>
      </c>
      <c r="CWB138" s="827">
        <f t="shared" si="44"/>
        <v>0</v>
      </c>
      <c r="CWC138" s="827">
        <f t="shared" si="44"/>
        <v>0</v>
      </c>
      <c r="CWD138" s="827">
        <f t="shared" si="44"/>
        <v>0</v>
      </c>
      <c r="CWE138" s="827">
        <f t="shared" si="44"/>
        <v>0</v>
      </c>
      <c r="CWF138" s="827">
        <f t="shared" si="44"/>
        <v>0</v>
      </c>
      <c r="CWG138" s="827">
        <f t="shared" si="44"/>
        <v>0</v>
      </c>
      <c r="CWH138" s="827">
        <f t="shared" si="44"/>
        <v>0</v>
      </c>
      <c r="CWI138" s="827">
        <f t="shared" si="44"/>
        <v>0</v>
      </c>
      <c r="CWJ138" s="827">
        <f t="shared" si="44"/>
        <v>0</v>
      </c>
      <c r="CWK138" s="827">
        <f t="shared" si="44"/>
        <v>0</v>
      </c>
      <c r="CWL138" s="827">
        <f t="shared" si="44"/>
        <v>0</v>
      </c>
      <c r="CWM138" s="827">
        <f t="shared" si="44"/>
        <v>0</v>
      </c>
      <c r="CWN138" s="827">
        <f t="shared" si="44"/>
        <v>0</v>
      </c>
      <c r="CWO138" s="827">
        <f t="shared" si="44"/>
        <v>0</v>
      </c>
      <c r="CWP138" s="827">
        <f t="shared" si="44"/>
        <v>0</v>
      </c>
      <c r="CWQ138" s="827">
        <f t="shared" ref="CWQ138:CZB138" si="45">CWQ130+CWQ134</f>
        <v>0</v>
      </c>
      <c r="CWR138" s="827">
        <f t="shared" si="45"/>
        <v>0</v>
      </c>
      <c r="CWS138" s="827">
        <f t="shared" si="45"/>
        <v>0</v>
      </c>
      <c r="CWT138" s="827">
        <f t="shared" si="45"/>
        <v>0</v>
      </c>
      <c r="CWU138" s="827">
        <f t="shared" si="45"/>
        <v>0</v>
      </c>
      <c r="CWV138" s="827">
        <f t="shared" si="45"/>
        <v>0</v>
      </c>
      <c r="CWW138" s="827">
        <f t="shared" si="45"/>
        <v>0</v>
      </c>
      <c r="CWX138" s="827">
        <f t="shared" si="45"/>
        <v>0</v>
      </c>
      <c r="CWY138" s="827">
        <f t="shared" si="45"/>
        <v>0</v>
      </c>
      <c r="CWZ138" s="827">
        <f t="shared" si="45"/>
        <v>0</v>
      </c>
      <c r="CXA138" s="827">
        <f t="shared" si="45"/>
        <v>0</v>
      </c>
      <c r="CXB138" s="827">
        <f t="shared" si="45"/>
        <v>0</v>
      </c>
      <c r="CXC138" s="827">
        <f t="shared" si="45"/>
        <v>0</v>
      </c>
      <c r="CXD138" s="827">
        <f t="shared" si="45"/>
        <v>0</v>
      </c>
      <c r="CXE138" s="827">
        <f t="shared" si="45"/>
        <v>0</v>
      </c>
      <c r="CXF138" s="827">
        <f t="shared" si="45"/>
        <v>0</v>
      </c>
      <c r="CXG138" s="827">
        <f t="shared" si="45"/>
        <v>0</v>
      </c>
      <c r="CXH138" s="827">
        <f t="shared" si="45"/>
        <v>0</v>
      </c>
      <c r="CXI138" s="827">
        <f t="shared" si="45"/>
        <v>0</v>
      </c>
      <c r="CXJ138" s="827">
        <f t="shared" si="45"/>
        <v>0</v>
      </c>
      <c r="CXK138" s="827">
        <f t="shared" si="45"/>
        <v>0</v>
      </c>
      <c r="CXL138" s="827">
        <f t="shared" si="45"/>
        <v>0</v>
      </c>
      <c r="CXM138" s="827">
        <f t="shared" si="45"/>
        <v>0</v>
      </c>
      <c r="CXN138" s="827">
        <f t="shared" si="45"/>
        <v>0</v>
      </c>
      <c r="CXO138" s="827">
        <f t="shared" si="45"/>
        <v>0</v>
      </c>
      <c r="CXP138" s="827">
        <f t="shared" si="45"/>
        <v>0</v>
      </c>
      <c r="CXQ138" s="827">
        <f t="shared" si="45"/>
        <v>0</v>
      </c>
      <c r="CXR138" s="827">
        <f t="shared" si="45"/>
        <v>0</v>
      </c>
      <c r="CXS138" s="827">
        <f t="shared" si="45"/>
        <v>0</v>
      </c>
      <c r="CXT138" s="827">
        <f t="shared" si="45"/>
        <v>0</v>
      </c>
      <c r="CXU138" s="827">
        <f t="shared" si="45"/>
        <v>0</v>
      </c>
      <c r="CXV138" s="827">
        <f t="shared" si="45"/>
        <v>0</v>
      </c>
      <c r="CXW138" s="827">
        <f t="shared" si="45"/>
        <v>0</v>
      </c>
      <c r="CXX138" s="827">
        <f t="shared" si="45"/>
        <v>0</v>
      </c>
      <c r="CXY138" s="827">
        <f t="shared" si="45"/>
        <v>0</v>
      </c>
      <c r="CXZ138" s="827">
        <f t="shared" si="45"/>
        <v>0</v>
      </c>
      <c r="CYA138" s="827">
        <f t="shared" si="45"/>
        <v>0</v>
      </c>
      <c r="CYB138" s="827">
        <f t="shared" si="45"/>
        <v>0</v>
      </c>
      <c r="CYC138" s="827">
        <f t="shared" si="45"/>
        <v>0</v>
      </c>
      <c r="CYD138" s="827">
        <f t="shared" si="45"/>
        <v>0</v>
      </c>
      <c r="CYE138" s="827">
        <f t="shared" si="45"/>
        <v>0</v>
      </c>
      <c r="CYF138" s="827">
        <f t="shared" si="45"/>
        <v>0</v>
      </c>
      <c r="CYG138" s="827">
        <f t="shared" si="45"/>
        <v>0</v>
      </c>
      <c r="CYH138" s="827">
        <f t="shared" si="45"/>
        <v>0</v>
      </c>
      <c r="CYI138" s="827">
        <f t="shared" si="45"/>
        <v>0</v>
      </c>
      <c r="CYJ138" s="827">
        <f t="shared" si="45"/>
        <v>0</v>
      </c>
      <c r="CYK138" s="827">
        <f t="shared" si="45"/>
        <v>0</v>
      </c>
      <c r="CYL138" s="827">
        <f t="shared" si="45"/>
        <v>0</v>
      </c>
      <c r="CYM138" s="827">
        <f t="shared" si="45"/>
        <v>0</v>
      </c>
      <c r="CYN138" s="827">
        <f t="shared" si="45"/>
        <v>0</v>
      </c>
      <c r="CYO138" s="827">
        <f t="shared" si="45"/>
        <v>0</v>
      </c>
      <c r="CYP138" s="827">
        <f t="shared" si="45"/>
        <v>0</v>
      </c>
      <c r="CYQ138" s="827">
        <f t="shared" si="45"/>
        <v>0</v>
      </c>
      <c r="CYR138" s="827">
        <f t="shared" si="45"/>
        <v>0</v>
      </c>
      <c r="CYS138" s="827">
        <f t="shared" si="45"/>
        <v>0</v>
      </c>
      <c r="CYT138" s="827">
        <f t="shared" si="45"/>
        <v>0</v>
      </c>
      <c r="CYU138" s="827">
        <f t="shared" si="45"/>
        <v>0</v>
      </c>
      <c r="CYV138" s="827">
        <f t="shared" si="45"/>
        <v>0</v>
      </c>
      <c r="CYW138" s="827">
        <f t="shared" si="45"/>
        <v>0</v>
      </c>
      <c r="CYX138" s="827">
        <f t="shared" si="45"/>
        <v>0</v>
      </c>
      <c r="CYY138" s="827">
        <f t="shared" si="45"/>
        <v>0</v>
      </c>
      <c r="CYZ138" s="827">
        <f t="shared" si="45"/>
        <v>0</v>
      </c>
      <c r="CZA138" s="827">
        <f t="shared" si="45"/>
        <v>0</v>
      </c>
      <c r="CZB138" s="827">
        <f t="shared" si="45"/>
        <v>0</v>
      </c>
      <c r="CZC138" s="827">
        <f t="shared" ref="CZC138:DBN138" si="46">CZC130+CZC134</f>
        <v>0</v>
      </c>
      <c r="CZD138" s="827">
        <f t="shared" si="46"/>
        <v>0</v>
      </c>
      <c r="CZE138" s="827">
        <f t="shared" si="46"/>
        <v>0</v>
      </c>
      <c r="CZF138" s="827">
        <f t="shared" si="46"/>
        <v>0</v>
      </c>
      <c r="CZG138" s="827">
        <f t="shared" si="46"/>
        <v>0</v>
      </c>
      <c r="CZH138" s="827">
        <f t="shared" si="46"/>
        <v>0</v>
      </c>
      <c r="CZI138" s="827">
        <f t="shared" si="46"/>
        <v>0</v>
      </c>
      <c r="CZJ138" s="827">
        <f t="shared" si="46"/>
        <v>0</v>
      </c>
      <c r="CZK138" s="827">
        <f t="shared" si="46"/>
        <v>0</v>
      </c>
      <c r="CZL138" s="827">
        <f t="shared" si="46"/>
        <v>0</v>
      </c>
      <c r="CZM138" s="827">
        <f t="shared" si="46"/>
        <v>0</v>
      </c>
      <c r="CZN138" s="827">
        <f t="shared" si="46"/>
        <v>0</v>
      </c>
      <c r="CZO138" s="827">
        <f t="shared" si="46"/>
        <v>0</v>
      </c>
      <c r="CZP138" s="827">
        <f t="shared" si="46"/>
        <v>0</v>
      </c>
      <c r="CZQ138" s="827">
        <f t="shared" si="46"/>
        <v>0</v>
      </c>
      <c r="CZR138" s="827">
        <f t="shared" si="46"/>
        <v>0</v>
      </c>
      <c r="CZS138" s="827">
        <f t="shared" si="46"/>
        <v>0</v>
      </c>
      <c r="CZT138" s="827">
        <f t="shared" si="46"/>
        <v>0</v>
      </c>
      <c r="CZU138" s="827">
        <f t="shared" si="46"/>
        <v>0</v>
      </c>
      <c r="CZV138" s="827">
        <f t="shared" si="46"/>
        <v>0</v>
      </c>
      <c r="CZW138" s="827">
        <f t="shared" si="46"/>
        <v>0</v>
      </c>
      <c r="CZX138" s="827">
        <f t="shared" si="46"/>
        <v>0</v>
      </c>
      <c r="CZY138" s="827">
        <f t="shared" si="46"/>
        <v>0</v>
      </c>
      <c r="CZZ138" s="827">
        <f t="shared" si="46"/>
        <v>0</v>
      </c>
      <c r="DAA138" s="827">
        <f t="shared" si="46"/>
        <v>0</v>
      </c>
      <c r="DAB138" s="827">
        <f t="shared" si="46"/>
        <v>0</v>
      </c>
      <c r="DAC138" s="827">
        <f t="shared" si="46"/>
        <v>0</v>
      </c>
      <c r="DAD138" s="827">
        <f t="shared" si="46"/>
        <v>0</v>
      </c>
      <c r="DAE138" s="827">
        <f t="shared" si="46"/>
        <v>0</v>
      </c>
      <c r="DAF138" s="827">
        <f t="shared" si="46"/>
        <v>0</v>
      </c>
      <c r="DAG138" s="827">
        <f t="shared" si="46"/>
        <v>0</v>
      </c>
      <c r="DAH138" s="827">
        <f t="shared" si="46"/>
        <v>0</v>
      </c>
      <c r="DAI138" s="827">
        <f t="shared" si="46"/>
        <v>0</v>
      </c>
      <c r="DAJ138" s="827">
        <f t="shared" si="46"/>
        <v>0</v>
      </c>
      <c r="DAK138" s="827">
        <f t="shared" si="46"/>
        <v>0</v>
      </c>
      <c r="DAL138" s="827">
        <f t="shared" si="46"/>
        <v>0</v>
      </c>
      <c r="DAM138" s="827">
        <f t="shared" si="46"/>
        <v>0</v>
      </c>
      <c r="DAN138" s="827">
        <f t="shared" si="46"/>
        <v>0</v>
      </c>
      <c r="DAO138" s="827">
        <f t="shared" si="46"/>
        <v>0</v>
      </c>
      <c r="DAP138" s="827">
        <f t="shared" si="46"/>
        <v>0</v>
      </c>
      <c r="DAQ138" s="827">
        <f t="shared" si="46"/>
        <v>0</v>
      </c>
      <c r="DAR138" s="827">
        <f t="shared" si="46"/>
        <v>0</v>
      </c>
      <c r="DAS138" s="827">
        <f t="shared" si="46"/>
        <v>0</v>
      </c>
      <c r="DAT138" s="827">
        <f t="shared" si="46"/>
        <v>0</v>
      </c>
      <c r="DAU138" s="827">
        <f t="shared" si="46"/>
        <v>0</v>
      </c>
      <c r="DAV138" s="827">
        <f t="shared" si="46"/>
        <v>0</v>
      </c>
      <c r="DAW138" s="827">
        <f t="shared" si="46"/>
        <v>0</v>
      </c>
      <c r="DAX138" s="827">
        <f t="shared" si="46"/>
        <v>0</v>
      </c>
      <c r="DAY138" s="827">
        <f t="shared" si="46"/>
        <v>0</v>
      </c>
      <c r="DAZ138" s="827">
        <f t="shared" si="46"/>
        <v>0</v>
      </c>
      <c r="DBA138" s="827">
        <f t="shared" si="46"/>
        <v>0</v>
      </c>
      <c r="DBB138" s="827">
        <f t="shared" si="46"/>
        <v>0</v>
      </c>
      <c r="DBC138" s="827">
        <f t="shared" si="46"/>
        <v>0</v>
      </c>
      <c r="DBD138" s="827">
        <f t="shared" si="46"/>
        <v>0</v>
      </c>
      <c r="DBE138" s="827">
        <f t="shared" si="46"/>
        <v>0</v>
      </c>
      <c r="DBF138" s="827">
        <f t="shared" si="46"/>
        <v>0</v>
      </c>
      <c r="DBG138" s="827">
        <f t="shared" si="46"/>
        <v>0</v>
      </c>
      <c r="DBH138" s="827">
        <f t="shared" si="46"/>
        <v>0</v>
      </c>
      <c r="DBI138" s="827">
        <f t="shared" si="46"/>
        <v>0</v>
      </c>
      <c r="DBJ138" s="827">
        <f t="shared" si="46"/>
        <v>0</v>
      </c>
      <c r="DBK138" s="827">
        <f t="shared" si="46"/>
        <v>0</v>
      </c>
      <c r="DBL138" s="827">
        <f t="shared" si="46"/>
        <v>0</v>
      </c>
      <c r="DBM138" s="827">
        <f t="shared" si="46"/>
        <v>0</v>
      </c>
      <c r="DBN138" s="827">
        <f t="shared" si="46"/>
        <v>0</v>
      </c>
      <c r="DBO138" s="827">
        <f t="shared" ref="DBO138:DDZ138" si="47">DBO130+DBO134</f>
        <v>0</v>
      </c>
      <c r="DBP138" s="827">
        <f t="shared" si="47"/>
        <v>0</v>
      </c>
      <c r="DBQ138" s="827">
        <f t="shared" si="47"/>
        <v>0</v>
      </c>
      <c r="DBR138" s="827">
        <f t="shared" si="47"/>
        <v>0</v>
      </c>
      <c r="DBS138" s="827">
        <f t="shared" si="47"/>
        <v>0</v>
      </c>
      <c r="DBT138" s="827">
        <f t="shared" si="47"/>
        <v>0</v>
      </c>
      <c r="DBU138" s="827">
        <f t="shared" si="47"/>
        <v>0</v>
      </c>
      <c r="DBV138" s="827">
        <f t="shared" si="47"/>
        <v>0</v>
      </c>
      <c r="DBW138" s="827">
        <f t="shared" si="47"/>
        <v>0</v>
      </c>
      <c r="DBX138" s="827">
        <f t="shared" si="47"/>
        <v>0</v>
      </c>
      <c r="DBY138" s="827">
        <f t="shared" si="47"/>
        <v>0</v>
      </c>
      <c r="DBZ138" s="827">
        <f t="shared" si="47"/>
        <v>0</v>
      </c>
      <c r="DCA138" s="827">
        <f t="shared" si="47"/>
        <v>0</v>
      </c>
      <c r="DCB138" s="827">
        <f t="shared" si="47"/>
        <v>0</v>
      </c>
      <c r="DCC138" s="827">
        <f t="shared" si="47"/>
        <v>0</v>
      </c>
      <c r="DCD138" s="827">
        <f t="shared" si="47"/>
        <v>0</v>
      </c>
      <c r="DCE138" s="827">
        <f t="shared" si="47"/>
        <v>0</v>
      </c>
      <c r="DCF138" s="827">
        <f t="shared" si="47"/>
        <v>0</v>
      </c>
      <c r="DCG138" s="827">
        <f t="shared" si="47"/>
        <v>0</v>
      </c>
      <c r="DCH138" s="827">
        <f t="shared" si="47"/>
        <v>0</v>
      </c>
      <c r="DCI138" s="827">
        <f t="shared" si="47"/>
        <v>0</v>
      </c>
      <c r="DCJ138" s="827">
        <f t="shared" si="47"/>
        <v>0</v>
      </c>
      <c r="DCK138" s="827">
        <f t="shared" si="47"/>
        <v>0</v>
      </c>
      <c r="DCL138" s="827">
        <f t="shared" si="47"/>
        <v>0</v>
      </c>
      <c r="DCM138" s="827">
        <f t="shared" si="47"/>
        <v>0</v>
      </c>
      <c r="DCN138" s="827">
        <f t="shared" si="47"/>
        <v>0</v>
      </c>
      <c r="DCO138" s="827">
        <f t="shared" si="47"/>
        <v>0</v>
      </c>
      <c r="DCP138" s="827">
        <f t="shared" si="47"/>
        <v>0</v>
      </c>
      <c r="DCQ138" s="827">
        <f t="shared" si="47"/>
        <v>0</v>
      </c>
      <c r="DCR138" s="827">
        <f t="shared" si="47"/>
        <v>0</v>
      </c>
      <c r="DCS138" s="827">
        <f t="shared" si="47"/>
        <v>0</v>
      </c>
      <c r="DCT138" s="827">
        <f t="shared" si="47"/>
        <v>0</v>
      </c>
      <c r="DCU138" s="827">
        <f t="shared" si="47"/>
        <v>0</v>
      </c>
      <c r="DCV138" s="827">
        <f t="shared" si="47"/>
        <v>0</v>
      </c>
      <c r="DCW138" s="827">
        <f t="shared" si="47"/>
        <v>0</v>
      </c>
      <c r="DCX138" s="827">
        <f t="shared" si="47"/>
        <v>0</v>
      </c>
      <c r="DCY138" s="827">
        <f t="shared" si="47"/>
        <v>0</v>
      </c>
      <c r="DCZ138" s="827">
        <f t="shared" si="47"/>
        <v>0</v>
      </c>
      <c r="DDA138" s="827">
        <f t="shared" si="47"/>
        <v>0</v>
      </c>
      <c r="DDB138" s="827">
        <f t="shared" si="47"/>
        <v>0</v>
      </c>
      <c r="DDC138" s="827">
        <f t="shared" si="47"/>
        <v>0</v>
      </c>
      <c r="DDD138" s="827">
        <f t="shared" si="47"/>
        <v>0</v>
      </c>
      <c r="DDE138" s="827">
        <f t="shared" si="47"/>
        <v>0</v>
      </c>
      <c r="DDF138" s="827">
        <f t="shared" si="47"/>
        <v>0</v>
      </c>
      <c r="DDG138" s="827">
        <f t="shared" si="47"/>
        <v>0</v>
      </c>
      <c r="DDH138" s="827">
        <f t="shared" si="47"/>
        <v>0</v>
      </c>
      <c r="DDI138" s="827">
        <f t="shared" si="47"/>
        <v>0</v>
      </c>
      <c r="DDJ138" s="827">
        <f t="shared" si="47"/>
        <v>0</v>
      </c>
      <c r="DDK138" s="827">
        <f t="shared" si="47"/>
        <v>0</v>
      </c>
      <c r="DDL138" s="827">
        <f t="shared" si="47"/>
        <v>0</v>
      </c>
      <c r="DDM138" s="827">
        <f t="shared" si="47"/>
        <v>0</v>
      </c>
      <c r="DDN138" s="827">
        <f t="shared" si="47"/>
        <v>0</v>
      </c>
      <c r="DDO138" s="827">
        <f t="shared" si="47"/>
        <v>0</v>
      </c>
      <c r="DDP138" s="827">
        <f t="shared" si="47"/>
        <v>0</v>
      </c>
      <c r="DDQ138" s="827">
        <f t="shared" si="47"/>
        <v>0</v>
      </c>
      <c r="DDR138" s="827">
        <f t="shared" si="47"/>
        <v>0</v>
      </c>
      <c r="DDS138" s="827">
        <f t="shared" si="47"/>
        <v>0</v>
      </c>
      <c r="DDT138" s="827">
        <f t="shared" si="47"/>
        <v>0</v>
      </c>
      <c r="DDU138" s="827">
        <f t="shared" si="47"/>
        <v>0</v>
      </c>
      <c r="DDV138" s="827">
        <f t="shared" si="47"/>
        <v>0</v>
      </c>
      <c r="DDW138" s="827">
        <f t="shared" si="47"/>
        <v>0</v>
      </c>
      <c r="DDX138" s="827">
        <f t="shared" si="47"/>
        <v>0</v>
      </c>
      <c r="DDY138" s="827">
        <f t="shared" si="47"/>
        <v>0</v>
      </c>
      <c r="DDZ138" s="827">
        <f t="shared" si="47"/>
        <v>0</v>
      </c>
      <c r="DEA138" s="827">
        <f t="shared" ref="DEA138:DGL138" si="48">DEA130+DEA134</f>
        <v>0</v>
      </c>
      <c r="DEB138" s="827">
        <f t="shared" si="48"/>
        <v>0</v>
      </c>
      <c r="DEC138" s="827">
        <f t="shared" si="48"/>
        <v>0</v>
      </c>
      <c r="DED138" s="827">
        <f t="shared" si="48"/>
        <v>0</v>
      </c>
      <c r="DEE138" s="827">
        <f t="shared" si="48"/>
        <v>0</v>
      </c>
      <c r="DEF138" s="827">
        <f t="shared" si="48"/>
        <v>0</v>
      </c>
      <c r="DEG138" s="827">
        <f t="shared" si="48"/>
        <v>0</v>
      </c>
      <c r="DEH138" s="827">
        <f t="shared" si="48"/>
        <v>0</v>
      </c>
      <c r="DEI138" s="827">
        <f t="shared" si="48"/>
        <v>0</v>
      </c>
      <c r="DEJ138" s="827">
        <f t="shared" si="48"/>
        <v>0</v>
      </c>
      <c r="DEK138" s="827">
        <f t="shared" si="48"/>
        <v>0</v>
      </c>
      <c r="DEL138" s="827">
        <f t="shared" si="48"/>
        <v>0</v>
      </c>
      <c r="DEM138" s="827">
        <f t="shared" si="48"/>
        <v>0</v>
      </c>
      <c r="DEN138" s="827">
        <f t="shared" si="48"/>
        <v>0</v>
      </c>
      <c r="DEO138" s="827">
        <f t="shared" si="48"/>
        <v>0</v>
      </c>
      <c r="DEP138" s="827">
        <f t="shared" si="48"/>
        <v>0</v>
      </c>
      <c r="DEQ138" s="827">
        <f t="shared" si="48"/>
        <v>0</v>
      </c>
      <c r="DER138" s="827">
        <f t="shared" si="48"/>
        <v>0</v>
      </c>
      <c r="DES138" s="827">
        <f t="shared" si="48"/>
        <v>0</v>
      </c>
      <c r="DET138" s="827">
        <f t="shared" si="48"/>
        <v>0</v>
      </c>
      <c r="DEU138" s="827">
        <f t="shared" si="48"/>
        <v>0</v>
      </c>
      <c r="DEV138" s="827">
        <f t="shared" si="48"/>
        <v>0</v>
      </c>
      <c r="DEW138" s="827">
        <f t="shared" si="48"/>
        <v>0</v>
      </c>
      <c r="DEX138" s="827">
        <f t="shared" si="48"/>
        <v>0</v>
      </c>
      <c r="DEY138" s="827">
        <f t="shared" si="48"/>
        <v>0</v>
      </c>
      <c r="DEZ138" s="827">
        <f t="shared" si="48"/>
        <v>0</v>
      </c>
      <c r="DFA138" s="827">
        <f t="shared" si="48"/>
        <v>0</v>
      </c>
      <c r="DFB138" s="827">
        <f t="shared" si="48"/>
        <v>0</v>
      </c>
      <c r="DFC138" s="827">
        <f t="shared" si="48"/>
        <v>0</v>
      </c>
      <c r="DFD138" s="827">
        <f t="shared" si="48"/>
        <v>0</v>
      </c>
      <c r="DFE138" s="827">
        <f t="shared" si="48"/>
        <v>0</v>
      </c>
      <c r="DFF138" s="827">
        <f t="shared" si="48"/>
        <v>0</v>
      </c>
      <c r="DFG138" s="827">
        <f t="shared" si="48"/>
        <v>0</v>
      </c>
      <c r="DFH138" s="827">
        <f t="shared" si="48"/>
        <v>0</v>
      </c>
      <c r="DFI138" s="827">
        <f t="shared" si="48"/>
        <v>0</v>
      </c>
      <c r="DFJ138" s="827">
        <f t="shared" si="48"/>
        <v>0</v>
      </c>
      <c r="DFK138" s="827">
        <f t="shared" si="48"/>
        <v>0</v>
      </c>
      <c r="DFL138" s="827">
        <f t="shared" si="48"/>
        <v>0</v>
      </c>
      <c r="DFM138" s="827">
        <f t="shared" si="48"/>
        <v>0</v>
      </c>
      <c r="DFN138" s="827">
        <f t="shared" si="48"/>
        <v>0</v>
      </c>
      <c r="DFO138" s="827">
        <f t="shared" si="48"/>
        <v>0</v>
      </c>
      <c r="DFP138" s="827">
        <f t="shared" si="48"/>
        <v>0</v>
      </c>
      <c r="DFQ138" s="827">
        <f t="shared" si="48"/>
        <v>0</v>
      </c>
      <c r="DFR138" s="827">
        <f t="shared" si="48"/>
        <v>0</v>
      </c>
      <c r="DFS138" s="827">
        <f t="shared" si="48"/>
        <v>0</v>
      </c>
      <c r="DFT138" s="827">
        <f t="shared" si="48"/>
        <v>0</v>
      </c>
      <c r="DFU138" s="827">
        <f t="shared" si="48"/>
        <v>0</v>
      </c>
      <c r="DFV138" s="827">
        <f t="shared" si="48"/>
        <v>0</v>
      </c>
      <c r="DFW138" s="827">
        <f t="shared" si="48"/>
        <v>0</v>
      </c>
      <c r="DFX138" s="827">
        <f t="shared" si="48"/>
        <v>0</v>
      </c>
      <c r="DFY138" s="827">
        <f t="shared" si="48"/>
        <v>0</v>
      </c>
      <c r="DFZ138" s="827">
        <f t="shared" si="48"/>
        <v>0</v>
      </c>
      <c r="DGA138" s="827">
        <f t="shared" si="48"/>
        <v>0</v>
      </c>
      <c r="DGB138" s="827">
        <f t="shared" si="48"/>
        <v>0</v>
      </c>
      <c r="DGC138" s="827">
        <f t="shared" si="48"/>
        <v>0</v>
      </c>
      <c r="DGD138" s="827">
        <f t="shared" si="48"/>
        <v>0</v>
      </c>
      <c r="DGE138" s="827">
        <f t="shared" si="48"/>
        <v>0</v>
      </c>
      <c r="DGF138" s="827">
        <f t="shared" si="48"/>
        <v>0</v>
      </c>
      <c r="DGG138" s="827">
        <f t="shared" si="48"/>
        <v>0</v>
      </c>
      <c r="DGH138" s="827">
        <f t="shared" si="48"/>
        <v>0</v>
      </c>
      <c r="DGI138" s="827">
        <f t="shared" si="48"/>
        <v>0</v>
      </c>
      <c r="DGJ138" s="827">
        <f t="shared" si="48"/>
        <v>0</v>
      </c>
      <c r="DGK138" s="827">
        <f t="shared" si="48"/>
        <v>0</v>
      </c>
      <c r="DGL138" s="827">
        <f t="shared" si="48"/>
        <v>0</v>
      </c>
      <c r="DGM138" s="827">
        <f t="shared" ref="DGM138:DIX138" si="49">DGM130+DGM134</f>
        <v>0</v>
      </c>
      <c r="DGN138" s="827">
        <f t="shared" si="49"/>
        <v>0</v>
      </c>
      <c r="DGO138" s="827">
        <f t="shared" si="49"/>
        <v>0</v>
      </c>
      <c r="DGP138" s="827">
        <f t="shared" si="49"/>
        <v>0</v>
      </c>
      <c r="DGQ138" s="827">
        <f t="shared" si="49"/>
        <v>0</v>
      </c>
      <c r="DGR138" s="827">
        <f t="shared" si="49"/>
        <v>0</v>
      </c>
      <c r="DGS138" s="827">
        <f t="shared" si="49"/>
        <v>0</v>
      </c>
      <c r="DGT138" s="827">
        <f t="shared" si="49"/>
        <v>0</v>
      </c>
      <c r="DGU138" s="827">
        <f t="shared" si="49"/>
        <v>0</v>
      </c>
      <c r="DGV138" s="827">
        <f t="shared" si="49"/>
        <v>0</v>
      </c>
      <c r="DGW138" s="827">
        <f t="shared" si="49"/>
        <v>0</v>
      </c>
      <c r="DGX138" s="827">
        <f t="shared" si="49"/>
        <v>0</v>
      </c>
      <c r="DGY138" s="827">
        <f t="shared" si="49"/>
        <v>0</v>
      </c>
      <c r="DGZ138" s="827">
        <f t="shared" si="49"/>
        <v>0</v>
      </c>
      <c r="DHA138" s="827">
        <f t="shared" si="49"/>
        <v>0</v>
      </c>
      <c r="DHB138" s="827">
        <f t="shared" si="49"/>
        <v>0</v>
      </c>
      <c r="DHC138" s="827">
        <f t="shared" si="49"/>
        <v>0</v>
      </c>
      <c r="DHD138" s="827">
        <f t="shared" si="49"/>
        <v>0</v>
      </c>
      <c r="DHE138" s="827">
        <f t="shared" si="49"/>
        <v>0</v>
      </c>
      <c r="DHF138" s="827">
        <f t="shared" si="49"/>
        <v>0</v>
      </c>
      <c r="DHG138" s="827">
        <f t="shared" si="49"/>
        <v>0</v>
      </c>
      <c r="DHH138" s="827">
        <f t="shared" si="49"/>
        <v>0</v>
      </c>
      <c r="DHI138" s="827">
        <f t="shared" si="49"/>
        <v>0</v>
      </c>
      <c r="DHJ138" s="827">
        <f t="shared" si="49"/>
        <v>0</v>
      </c>
      <c r="DHK138" s="827">
        <f t="shared" si="49"/>
        <v>0</v>
      </c>
      <c r="DHL138" s="827">
        <f t="shared" si="49"/>
        <v>0</v>
      </c>
      <c r="DHM138" s="827">
        <f t="shared" si="49"/>
        <v>0</v>
      </c>
      <c r="DHN138" s="827">
        <f t="shared" si="49"/>
        <v>0</v>
      </c>
      <c r="DHO138" s="827">
        <f t="shared" si="49"/>
        <v>0</v>
      </c>
      <c r="DHP138" s="827">
        <f t="shared" si="49"/>
        <v>0</v>
      </c>
      <c r="DHQ138" s="827">
        <f t="shared" si="49"/>
        <v>0</v>
      </c>
      <c r="DHR138" s="827">
        <f t="shared" si="49"/>
        <v>0</v>
      </c>
      <c r="DHS138" s="827">
        <f t="shared" si="49"/>
        <v>0</v>
      </c>
      <c r="DHT138" s="827">
        <f t="shared" si="49"/>
        <v>0</v>
      </c>
      <c r="DHU138" s="827">
        <f t="shared" si="49"/>
        <v>0</v>
      </c>
      <c r="DHV138" s="827">
        <f t="shared" si="49"/>
        <v>0</v>
      </c>
      <c r="DHW138" s="827">
        <f t="shared" si="49"/>
        <v>0</v>
      </c>
      <c r="DHX138" s="827">
        <f t="shared" si="49"/>
        <v>0</v>
      </c>
      <c r="DHY138" s="827">
        <f t="shared" si="49"/>
        <v>0</v>
      </c>
      <c r="DHZ138" s="827">
        <f t="shared" si="49"/>
        <v>0</v>
      </c>
      <c r="DIA138" s="827">
        <f t="shared" si="49"/>
        <v>0</v>
      </c>
      <c r="DIB138" s="827">
        <f t="shared" si="49"/>
        <v>0</v>
      </c>
      <c r="DIC138" s="827">
        <f t="shared" si="49"/>
        <v>0</v>
      </c>
      <c r="DID138" s="827">
        <f t="shared" si="49"/>
        <v>0</v>
      </c>
      <c r="DIE138" s="827">
        <f t="shared" si="49"/>
        <v>0</v>
      </c>
      <c r="DIF138" s="827">
        <f t="shared" si="49"/>
        <v>0</v>
      </c>
      <c r="DIG138" s="827">
        <f t="shared" si="49"/>
        <v>0</v>
      </c>
      <c r="DIH138" s="827">
        <f t="shared" si="49"/>
        <v>0</v>
      </c>
      <c r="DII138" s="827">
        <f t="shared" si="49"/>
        <v>0</v>
      </c>
      <c r="DIJ138" s="827">
        <f t="shared" si="49"/>
        <v>0</v>
      </c>
      <c r="DIK138" s="827">
        <f t="shared" si="49"/>
        <v>0</v>
      </c>
      <c r="DIL138" s="827">
        <f t="shared" si="49"/>
        <v>0</v>
      </c>
      <c r="DIM138" s="827">
        <f t="shared" si="49"/>
        <v>0</v>
      </c>
      <c r="DIN138" s="827">
        <f t="shared" si="49"/>
        <v>0</v>
      </c>
      <c r="DIO138" s="827">
        <f t="shared" si="49"/>
        <v>0</v>
      </c>
      <c r="DIP138" s="827">
        <f t="shared" si="49"/>
        <v>0</v>
      </c>
      <c r="DIQ138" s="827">
        <f t="shared" si="49"/>
        <v>0</v>
      </c>
      <c r="DIR138" s="827">
        <f t="shared" si="49"/>
        <v>0</v>
      </c>
      <c r="DIS138" s="827">
        <f t="shared" si="49"/>
        <v>0</v>
      </c>
      <c r="DIT138" s="827">
        <f t="shared" si="49"/>
        <v>0</v>
      </c>
      <c r="DIU138" s="827">
        <f t="shared" si="49"/>
        <v>0</v>
      </c>
      <c r="DIV138" s="827">
        <f t="shared" si="49"/>
        <v>0</v>
      </c>
      <c r="DIW138" s="827">
        <f t="shared" si="49"/>
        <v>0</v>
      </c>
      <c r="DIX138" s="827">
        <f t="shared" si="49"/>
        <v>0</v>
      </c>
      <c r="DIY138" s="827">
        <f t="shared" ref="DIY138:DLJ138" si="50">DIY130+DIY134</f>
        <v>0</v>
      </c>
      <c r="DIZ138" s="827">
        <f t="shared" si="50"/>
        <v>0</v>
      </c>
      <c r="DJA138" s="827">
        <f t="shared" si="50"/>
        <v>0</v>
      </c>
      <c r="DJB138" s="827">
        <f t="shared" si="50"/>
        <v>0</v>
      </c>
      <c r="DJC138" s="827">
        <f t="shared" si="50"/>
        <v>0</v>
      </c>
      <c r="DJD138" s="827">
        <f t="shared" si="50"/>
        <v>0</v>
      </c>
      <c r="DJE138" s="827">
        <f t="shared" si="50"/>
        <v>0</v>
      </c>
      <c r="DJF138" s="827">
        <f t="shared" si="50"/>
        <v>0</v>
      </c>
      <c r="DJG138" s="827">
        <f t="shared" si="50"/>
        <v>0</v>
      </c>
      <c r="DJH138" s="827">
        <f t="shared" si="50"/>
        <v>0</v>
      </c>
      <c r="DJI138" s="827">
        <f t="shared" si="50"/>
        <v>0</v>
      </c>
      <c r="DJJ138" s="827">
        <f t="shared" si="50"/>
        <v>0</v>
      </c>
      <c r="DJK138" s="827">
        <f t="shared" si="50"/>
        <v>0</v>
      </c>
      <c r="DJL138" s="827">
        <f t="shared" si="50"/>
        <v>0</v>
      </c>
      <c r="DJM138" s="827">
        <f t="shared" si="50"/>
        <v>0</v>
      </c>
      <c r="DJN138" s="827">
        <f t="shared" si="50"/>
        <v>0</v>
      </c>
      <c r="DJO138" s="827">
        <f t="shared" si="50"/>
        <v>0</v>
      </c>
      <c r="DJP138" s="827">
        <f t="shared" si="50"/>
        <v>0</v>
      </c>
      <c r="DJQ138" s="827">
        <f t="shared" si="50"/>
        <v>0</v>
      </c>
      <c r="DJR138" s="827">
        <f t="shared" si="50"/>
        <v>0</v>
      </c>
      <c r="DJS138" s="827">
        <f t="shared" si="50"/>
        <v>0</v>
      </c>
      <c r="DJT138" s="827">
        <f t="shared" si="50"/>
        <v>0</v>
      </c>
      <c r="DJU138" s="827">
        <f t="shared" si="50"/>
        <v>0</v>
      </c>
      <c r="DJV138" s="827">
        <f t="shared" si="50"/>
        <v>0</v>
      </c>
      <c r="DJW138" s="827">
        <f t="shared" si="50"/>
        <v>0</v>
      </c>
      <c r="DJX138" s="827">
        <f t="shared" si="50"/>
        <v>0</v>
      </c>
      <c r="DJY138" s="827">
        <f t="shared" si="50"/>
        <v>0</v>
      </c>
      <c r="DJZ138" s="827">
        <f t="shared" si="50"/>
        <v>0</v>
      </c>
      <c r="DKA138" s="827">
        <f t="shared" si="50"/>
        <v>0</v>
      </c>
      <c r="DKB138" s="827">
        <f t="shared" si="50"/>
        <v>0</v>
      </c>
      <c r="DKC138" s="827">
        <f t="shared" si="50"/>
        <v>0</v>
      </c>
      <c r="DKD138" s="827">
        <f t="shared" si="50"/>
        <v>0</v>
      </c>
      <c r="DKE138" s="827">
        <f t="shared" si="50"/>
        <v>0</v>
      </c>
      <c r="DKF138" s="827">
        <f t="shared" si="50"/>
        <v>0</v>
      </c>
      <c r="DKG138" s="827">
        <f t="shared" si="50"/>
        <v>0</v>
      </c>
      <c r="DKH138" s="827">
        <f t="shared" si="50"/>
        <v>0</v>
      </c>
      <c r="DKI138" s="827">
        <f t="shared" si="50"/>
        <v>0</v>
      </c>
      <c r="DKJ138" s="827">
        <f t="shared" si="50"/>
        <v>0</v>
      </c>
      <c r="DKK138" s="827">
        <f t="shared" si="50"/>
        <v>0</v>
      </c>
      <c r="DKL138" s="827">
        <f t="shared" si="50"/>
        <v>0</v>
      </c>
      <c r="DKM138" s="827">
        <f t="shared" si="50"/>
        <v>0</v>
      </c>
      <c r="DKN138" s="827">
        <f t="shared" si="50"/>
        <v>0</v>
      </c>
      <c r="DKO138" s="827">
        <f t="shared" si="50"/>
        <v>0</v>
      </c>
      <c r="DKP138" s="827">
        <f t="shared" si="50"/>
        <v>0</v>
      </c>
      <c r="DKQ138" s="827">
        <f t="shared" si="50"/>
        <v>0</v>
      </c>
      <c r="DKR138" s="827">
        <f t="shared" si="50"/>
        <v>0</v>
      </c>
      <c r="DKS138" s="827">
        <f t="shared" si="50"/>
        <v>0</v>
      </c>
      <c r="DKT138" s="827">
        <f t="shared" si="50"/>
        <v>0</v>
      </c>
      <c r="DKU138" s="827">
        <f t="shared" si="50"/>
        <v>0</v>
      </c>
      <c r="DKV138" s="827">
        <f t="shared" si="50"/>
        <v>0</v>
      </c>
      <c r="DKW138" s="827">
        <f t="shared" si="50"/>
        <v>0</v>
      </c>
      <c r="DKX138" s="827">
        <f t="shared" si="50"/>
        <v>0</v>
      </c>
      <c r="DKY138" s="827">
        <f t="shared" si="50"/>
        <v>0</v>
      </c>
      <c r="DKZ138" s="827">
        <f t="shared" si="50"/>
        <v>0</v>
      </c>
      <c r="DLA138" s="827">
        <f t="shared" si="50"/>
        <v>0</v>
      </c>
      <c r="DLB138" s="827">
        <f t="shared" si="50"/>
        <v>0</v>
      </c>
      <c r="DLC138" s="827">
        <f t="shared" si="50"/>
        <v>0</v>
      </c>
      <c r="DLD138" s="827">
        <f t="shared" si="50"/>
        <v>0</v>
      </c>
      <c r="DLE138" s="827">
        <f t="shared" si="50"/>
        <v>0</v>
      </c>
      <c r="DLF138" s="827">
        <f t="shared" si="50"/>
        <v>0</v>
      </c>
      <c r="DLG138" s="827">
        <f t="shared" si="50"/>
        <v>0</v>
      </c>
      <c r="DLH138" s="827">
        <f t="shared" si="50"/>
        <v>0</v>
      </c>
      <c r="DLI138" s="827">
        <f t="shared" si="50"/>
        <v>0</v>
      </c>
      <c r="DLJ138" s="827">
        <f t="shared" si="50"/>
        <v>0</v>
      </c>
      <c r="DLK138" s="827">
        <f t="shared" ref="DLK138:DNV138" si="51">DLK130+DLK134</f>
        <v>0</v>
      </c>
      <c r="DLL138" s="827">
        <f t="shared" si="51"/>
        <v>0</v>
      </c>
      <c r="DLM138" s="827">
        <f t="shared" si="51"/>
        <v>0</v>
      </c>
      <c r="DLN138" s="827">
        <f t="shared" si="51"/>
        <v>0</v>
      </c>
      <c r="DLO138" s="827">
        <f t="shared" si="51"/>
        <v>0</v>
      </c>
      <c r="DLP138" s="827">
        <f t="shared" si="51"/>
        <v>0</v>
      </c>
      <c r="DLQ138" s="827">
        <f t="shared" si="51"/>
        <v>0</v>
      </c>
      <c r="DLR138" s="827">
        <f t="shared" si="51"/>
        <v>0</v>
      </c>
      <c r="DLS138" s="827">
        <f t="shared" si="51"/>
        <v>0</v>
      </c>
      <c r="DLT138" s="827">
        <f t="shared" si="51"/>
        <v>0</v>
      </c>
      <c r="DLU138" s="827">
        <f t="shared" si="51"/>
        <v>0</v>
      </c>
      <c r="DLV138" s="827">
        <f t="shared" si="51"/>
        <v>0</v>
      </c>
      <c r="DLW138" s="827">
        <f t="shared" si="51"/>
        <v>0</v>
      </c>
      <c r="DLX138" s="827">
        <f t="shared" si="51"/>
        <v>0</v>
      </c>
      <c r="DLY138" s="827">
        <f t="shared" si="51"/>
        <v>0</v>
      </c>
      <c r="DLZ138" s="827">
        <f t="shared" si="51"/>
        <v>0</v>
      </c>
      <c r="DMA138" s="827">
        <f t="shared" si="51"/>
        <v>0</v>
      </c>
      <c r="DMB138" s="827">
        <f t="shared" si="51"/>
        <v>0</v>
      </c>
      <c r="DMC138" s="827">
        <f t="shared" si="51"/>
        <v>0</v>
      </c>
      <c r="DMD138" s="827">
        <f t="shared" si="51"/>
        <v>0</v>
      </c>
      <c r="DME138" s="827">
        <f t="shared" si="51"/>
        <v>0</v>
      </c>
      <c r="DMF138" s="827">
        <f t="shared" si="51"/>
        <v>0</v>
      </c>
      <c r="DMG138" s="827">
        <f t="shared" si="51"/>
        <v>0</v>
      </c>
      <c r="DMH138" s="827">
        <f t="shared" si="51"/>
        <v>0</v>
      </c>
      <c r="DMI138" s="827">
        <f t="shared" si="51"/>
        <v>0</v>
      </c>
      <c r="DMJ138" s="827">
        <f t="shared" si="51"/>
        <v>0</v>
      </c>
      <c r="DMK138" s="827">
        <f t="shared" si="51"/>
        <v>0</v>
      </c>
      <c r="DML138" s="827">
        <f t="shared" si="51"/>
        <v>0</v>
      </c>
      <c r="DMM138" s="827">
        <f t="shared" si="51"/>
        <v>0</v>
      </c>
      <c r="DMN138" s="827">
        <f t="shared" si="51"/>
        <v>0</v>
      </c>
      <c r="DMO138" s="827">
        <f t="shared" si="51"/>
        <v>0</v>
      </c>
      <c r="DMP138" s="827">
        <f t="shared" si="51"/>
        <v>0</v>
      </c>
      <c r="DMQ138" s="827">
        <f t="shared" si="51"/>
        <v>0</v>
      </c>
      <c r="DMR138" s="827">
        <f t="shared" si="51"/>
        <v>0</v>
      </c>
      <c r="DMS138" s="827">
        <f t="shared" si="51"/>
        <v>0</v>
      </c>
      <c r="DMT138" s="827">
        <f t="shared" si="51"/>
        <v>0</v>
      </c>
      <c r="DMU138" s="827">
        <f t="shared" si="51"/>
        <v>0</v>
      </c>
      <c r="DMV138" s="827">
        <f t="shared" si="51"/>
        <v>0</v>
      </c>
      <c r="DMW138" s="827">
        <f t="shared" si="51"/>
        <v>0</v>
      </c>
      <c r="DMX138" s="827">
        <f t="shared" si="51"/>
        <v>0</v>
      </c>
      <c r="DMY138" s="827">
        <f t="shared" si="51"/>
        <v>0</v>
      </c>
      <c r="DMZ138" s="827">
        <f t="shared" si="51"/>
        <v>0</v>
      </c>
      <c r="DNA138" s="827">
        <f t="shared" si="51"/>
        <v>0</v>
      </c>
      <c r="DNB138" s="827">
        <f t="shared" si="51"/>
        <v>0</v>
      </c>
      <c r="DNC138" s="827">
        <f t="shared" si="51"/>
        <v>0</v>
      </c>
      <c r="DND138" s="827">
        <f t="shared" si="51"/>
        <v>0</v>
      </c>
      <c r="DNE138" s="827">
        <f t="shared" si="51"/>
        <v>0</v>
      </c>
      <c r="DNF138" s="827">
        <f t="shared" si="51"/>
        <v>0</v>
      </c>
      <c r="DNG138" s="827">
        <f t="shared" si="51"/>
        <v>0</v>
      </c>
      <c r="DNH138" s="827">
        <f t="shared" si="51"/>
        <v>0</v>
      </c>
      <c r="DNI138" s="827">
        <f t="shared" si="51"/>
        <v>0</v>
      </c>
      <c r="DNJ138" s="827">
        <f t="shared" si="51"/>
        <v>0</v>
      </c>
      <c r="DNK138" s="827">
        <f t="shared" si="51"/>
        <v>0</v>
      </c>
      <c r="DNL138" s="827">
        <f t="shared" si="51"/>
        <v>0</v>
      </c>
      <c r="DNM138" s="827">
        <f t="shared" si="51"/>
        <v>0</v>
      </c>
      <c r="DNN138" s="827">
        <f t="shared" si="51"/>
        <v>0</v>
      </c>
      <c r="DNO138" s="827">
        <f t="shared" si="51"/>
        <v>0</v>
      </c>
      <c r="DNP138" s="827">
        <f t="shared" si="51"/>
        <v>0</v>
      </c>
      <c r="DNQ138" s="827">
        <f t="shared" si="51"/>
        <v>0</v>
      </c>
      <c r="DNR138" s="827">
        <f t="shared" si="51"/>
        <v>0</v>
      </c>
      <c r="DNS138" s="827">
        <f t="shared" si="51"/>
        <v>0</v>
      </c>
      <c r="DNT138" s="827">
        <f t="shared" si="51"/>
        <v>0</v>
      </c>
      <c r="DNU138" s="827">
        <f t="shared" si="51"/>
        <v>0</v>
      </c>
      <c r="DNV138" s="827">
        <f t="shared" si="51"/>
        <v>0</v>
      </c>
      <c r="DNW138" s="827">
        <f t="shared" ref="DNW138:DQH138" si="52">DNW130+DNW134</f>
        <v>0</v>
      </c>
      <c r="DNX138" s="827">
        <f t="shared" si="52"/>
        <v>0</v>
      </c>
      <c r="DNY138" s="827">
        <f t="shared" si="52"/>
        <v>0</v>
      </c>
      <c r="DNZ138" s="827">
        <f t="shared" si="52"/>
        <v>0</v>
      </c>
      <c r="DOA138" s="827">
        <f t="shared" si="52"/>
        <v>0</v>
      </c>
      <c r="DOB138" s="827">
        <f t="shared" si="52"/>
        <v>0</v>
      </c>
      <c r="DOC138" s="827">
        <f t="shared" si="52"/>
        <v>0</v>
      </c>
      <c r="DOD138" s="827">
        <f t="shared" si="52"/>
        <v>0</v>
      </c>
      <c r="DOE138" s="827">
        <f t="shared" si="52"/>
        <v>0</v>
      </c>
      <c r="DOF138" s="827">
        <f t="shared" si="52"/>
        <v>0</v>
      </c>
      <c r="DOG138" s="827">
        <f t="shared" si="52"/>
        <v>0</v>
      </c>
      <c r="DOH138" s="827">
        <f t="shared" si="52"/>
        <v>0</v>
      </c>
      <c r="DOI138" s="827">
        <f t="shared" si="52"/>
        <v>0</v>
      </c>
      <c r="DOJ138" s="827">
        <f t="shared" si="52"/>
        <v>0</v>
      </c>
      <c r="DOK138" s="827">
        <f t="shared" si="52"/>
        <v>0</v>
      </c>
      <c r="DOL138" s="827">
        <f t="shared" si="52"/>
        <v>0</v>
      </c>
      <c r="DOM138" s="827">
        <f t="shared" si="52"/>
        <v>0</v>
      </c>
      <c r="DON138" s="827">
        <f t="shared" si="52"/>
        <v>0</v>
      </c>
      <c r="DOO138" s="827">
        <f t="shared" si="52"/>
        <v>0</v>
      </c>
      <c r="DOP138" s="827">
        <f t="shared" si="52"/>
        <v>0</v>
      </c>
      <c r="DOQ138" s="827">
        <f t="shared" si="52"/>
        <v>0</v>
      </c>
      <c r="DOR138" s="827">
        <f t="shared" si="52"/>
        <v>0</v>
      </c>
      <c r="DOS138" s="827">
        <f t="shared" si="52"/>
        <v>0</v>
      </c>
      <c r="DOT138" s="827">
        <f t="shared" si="52"/>
        <v>0</v>
      </c>
      <c r="DOU138" s="827">
        <f t="shared" si="52"/>
        <v>0</v>
      </c>
      <c r="DOV138" s="827">
        <f t="shared" si="52"/>
        <v>0</v>
      </c>
      <c r="DOW138" s="827">
        <f t="shared" si="52"/>
        <v>0</v>
      </c>
      <c r="DOX138" s="827">
        <f t="shared" si="52"/>
        <v>0</v>
      </c>
      <c r="DOY138" s="827">
        <f t="shared" si="52"/>
        <v>0</v>
      </c>
      <c r="DOZ138" s="827">
        <f t="shared" si="52"/>
        <v>0</v>
      </c>
      <c r="DPA138" s="827">
        <f t="shared" si="52"/>
        <v>0</v>
      </c>
      <c r="DPB138" s="827">
        <f t="shared" si="52"/>
        <v>0</v>
      </c>
      <c r="DPC138" s="827">
        <f t="shared" si="52"/>
        <v>0</v>
      </c>
      <c r="DPD138" s="827">
        <f t="shared" si="52"/>
        <v>0</v>
      </c>
      <c r="DPE138" s="827">
        <f t="shared" si="52"/>
        <v>0</v>
      </c>
      <c r="DPF138" s="827">
        <f t="shared" si="52"/>
        <v>0</v>
      </c>
      <c r="DPG138" s="827">
        <f t="shared" si="52"/>
        <v>0</v>
      </c>
      <c r="DPH138" s="827">
        <f t="shared" si="52"/>
        <v>0</v>
      </c>
      <c r="DPI138" s="827">
        <f t="shared" si="52"/>
        <v>0</v>
      </c>
      <c r="DPJ138" s="827">
        <f t="shared" si="52"/>
        <v>0</v>
      </c>
      <c r="DPK138" s="827">
        <f t="shared" si="52"/>
        <v>0</v>
      </c>
      <c r="DPL138" s="827">
        <f t="shared" si="52"/>
        <v>0</v>
      </c>
      <c r="DPM138" s="827">
        <f t="shared" si="52"/>
        <v>0</v>
      </c>
      <c r="DPN138" s="827">
        <f t="shared" si="52"/>
        <v>0</v>
      </c>
      <c r="DPO138" s="827">
        <f t="shared" si="52"/>
        <v>0</v>
      </c>
      <c r="DPP138" s="827">
        <f t="shared" si="52"/>
        <v>0</v>
      </c>
      <c r="DPQ138" s="827">
        <f t="shared" si="52"/>
        <v>0</v>
      </c>
      <c r="DPR138" s="827">
        <f t="shared" si="52"/>
        <v>0</v>
      </c>
      <c r="DPS138" s="827">
        <f t="shared" si="52"/>
        <v>0</v>
      </c>
      <c r="DPT138" s="827">
        <f t="shared" si="52"/>
        <v>0</v>
      </c>
      <c r="DPU138" s="827">
        <f t="shared" si="52"/>
        <v>0</v>
      </c>
      <c r="DPV138" s="827">
        <f t="shared" si="52"/>
        <v>0</v>
      </c>
      <c r="DPW138" s="827">
        <f t="shared" si="52"/>
        <v>0</v>
      </c>
      <c r="DPX138" s="827">
        <f t="shared" si="52"/>
        <v>0</v>
      </c>
      <c r="DPY138" s="827">
        <f t="shared" si="52"/>
        <v>0</v>
      </c>
      <c r="DPZ138" s="827">
        <f t="shared" si="52"/>
        <v>0</v>
      </c>
      <c r="DQA138" s="827">
        <f t="shared" si="52"/>
        <v>0</v>
      </c>
      <c r="DQB138" s="827">
        <f t="shared" si="52"/>
        <v>0</v>
      </c>
      <c r="DQC138" s="827">
        <f t="shared" si="52"/>
        <v>0</v>
      </c>
      <c r="DQD138" s="827">
        <f t="shared" si="52"/>
        <v>0</v>
      </c>
      <c r="DQE138" s="827">
        <f t="shared" si="52"/>
        <v>0</v>
      </c>
      <c r="DQF138" s="827">
        <f t="shared" si="52"/>
        <v>0</v>
      </c>
      <c r="DQG138" s="827">
        <f t="shared" si="52"/>
        <v>0</v>
      </c>
      <c r="DQH138" s="827">
        <f t="shared" si="52"/>
        <v>0</v>
      </c>
      <c r="DQI138" s="827">
        <f t="shared" ref="DQI138:DST138" si="53">DQI130+DQI134</f>
        <v>0</v>
      </c>
      <c r="DQJ138" s="827">
        <f t="shared" si="53"/>
        <v>0</v>
      </c>
      <c r="DQK138" s="827">
        <f t="shared" si="53"/>
        <v>0</v>
      </c>
      <c r="DQL138" s="827">
        <f t="shared" si="53"/>
        <v>0</v>
      </c>
      <c r="DQM138" s="827">
        <f t="shared" si="53"/>
        <v>0</v>
      </c>
      <c r="DQN138" s="827">
        <f t="shared" si="53"/>
        <v>0</v>
      </c>
      <c r="DQO138" s="827">
        <f t="shared" si="53"/>
        <v>0</v>
      </c>
      <c r="DQP138" s="827">
        <f t="shared" si="53"/>
        <v>0</v>
      </c>
      <c r="DQQ138" s="827">
        <f t="shared" si="53"/>
        <v>0</v>
      </c>
      <c r="DQR138" s="827">
        <f t="shared" si="53"/>
        <v>0</v>
      </c>
      <c r="DQS138" s="827">
        <f t="shared" si="53"/>
        <v>0</v>
      </c>
      <c r="DQT138" s="827">
        <f t="shared" si="53"/>
        <v>0</v>
      </c>
      <c r="DQU138" s="827">
        <f t="shared" si="53"/>
        <v>0</v>
      </c>
      <c r="DQV138" s="827">
        <f t="shared" si="53"/>
        <v>0</v>
      </c>
      <c r="DQW138" s="827">
        <f t="shared" si="53"/>
        <v>0</v>
      </c>
      <c r="DQX138" s="827">
        <f t="shared" si="53"/>
        <v>0</v>
      </c>
      <c r="DQY138" s="827">
        <f t="shared" si="53"/>
        <v>0</v>
      </c>
      <c r="DQZ138" s="827">
        <f t="shared" si="53"/>
        <v>0</v>
      </c>
      <c r="DRA138" s="827">
        <f t="shared" si="53"/>
        <v>0</v>
      </c>
      <c r="DRB138" s="827">
        <f t="shared" si="53"/>
        <v>0</v>
      </c>
      <c r="DRC138" s="827">
        <f t="shared" si="53"/>
        <v>0</v>
      </c>
      <c r="DRD138" s="827">
        <f t="shared" si="53"/>
        <v>0</v>
      </c>
      <c r="DRE138" s="827">
        <f t="shared" si="53"/>
        <v>0</v>
      </c>
      <c r="DRF138" s="827">
        <f t="shared" si="53"/>
        <v>0</v>
      </c>
      <c r="DRG138" s="827">
        <f t="shared" si="53"/>
        <v>0</v>
      </c>
      <c r="DRH138" s="827">
        <f t="shared" si="53"/>
        <v>0</v>
      </c>
      <c r="DRI138" s="827">
        <f t="shared" si="53"/>
        <v>0</v>
      </c>
      <c r="DRJ138" s="827">
        <f t="shared" si="53"/>
        <v>0</v>
      </c>
      <c r="DRK138" s="827">
        <f t="shared" si="53"/>
        <v>0</v>
      </c>
      <c r="DRL138" s="827">
        <f t="shared" si="53"/>
        <v>0</v>
      </c>
      <c r="DRM138" s="827">
        <f t="shared" si="53"/>
        <v>0</v>
      </c>
      <c r="DRN138" s="827">
        <f t="shared" si="53"/>
        <v>0</v>
      </c>
      <c r="DRO138" s="827">
        <f t="shared" si="53"/>
        <v>0</v>
      </c>
      <c r="DRP138" s="827">
        <f t="shared" si="53"/>
        <v>0</v>
      </c>
      <c r="DRQ138" s="827">
        <f t="shared" si="53"/>
        <v>0</v>
      </c>
      <c r="DRR138" s="827">
        <f t="shared" si="53"/>
        <v>0</v>
      </c>
      <c r="DRS138" s="827">
        <f t="shared" si="53"/>
        <v>0</v>
      </c>
      <c r="DRT138" s="827">
        <f t="shared" si="53"/>
        <v>0</v>
      </c>
      <c r="DRU138" s="827">
        <f t="shared" si="53"/>
        <v>0</v>
      </c>
      <c r="DRV138" s="827">
        <f t="shared" si="53"/>
        <v>0</v>
      </c>
      <c r="DRW138" s="827">
        <f t="shared" si="53"/>
        <v>0</v>
      </c>
      <c r="DRX138" s="827">
        <f t="shared" si="53"/>
        <v>0</v>
      </c>
      <c r="DRY138" s="827">
        <f t="shared" si="53"/>
        <v>0</v>
      </c>
      <c r="DRZ138" s="827">
        <f t="shared" si="53"/>
        <v>0</v>
      </c>
      <c r="DSA138" s="827">
        <f t="shared" si="53"/>
        <v>0</v>
      </c>
      <c r="DSB138" s="827">
        <f t="shared" si="53"/>
        <v>0</v>
      </c>
      <c r="DSC138" s="827">
        <f t="shared" si="53"/>
        <v>0</v>
      </c>
      <c r="DSD138" s="827">
        <f t="shared" si="53"/>
        <v>0</v>
      </c>
      <c r="DSE138" s="827">
        <f t="shared" si="53"/>
        <v>0</v>
      </c>
      <c r="DSF138" s="827">
        <f t="shared" si="53"/>
        <v>0</v>
      </c>
      <c r="DSG138" s="827">
        <f t="shared" si="53"/>
        <v>0</v>
      </c>
      <c r="DSH138" s="827">
        <f t="shared" si="53"/>
        <v>0</v>
      </c>
      <c r="DSI138" s="827">
        <f t="shared" si="53"/>
        <v>0</v>
      </c>
      <c r="DSJ138" s="827">
        <f t="shared" si="53"/>
        <v>0</v>
      </c>
      <c r="DSK138" s="827">
        <f t="shared" si="53"/>
        <v>0</v>
      </c>
      <c r="DSL138" s="827">
        <f t="shared" si="53"/>
        <v>0</v>
      </c>
      <c r="DSM138" s="827">
        <f t="shared" si="53"/>
        <v>0</v>
      </c>
      <c r="DSN138" s="827">
        <f t="shared" si="53"/>
        <v>0</v>
      </c>
      <c r="DSO138" s="827">
        <f t="shared" si="53"/>
        <v>0</v>
      </c>
      <c r="DSP138" s="827">
        <f t="shared" si="53"/>
        <v>0</v>
      </c>
      <c r="DSQ138" s="827">
        <f t="shared" si="53"/>
        <v>0</v>
      </c>
      <c r="DSR138" s="827">
        <f t="shared" si="53"/>
        <v>0</v>
      </c>
      <c r="DSS138" s="827">
        <f t="shared" si="53"/>
        <v>0</v>
      </c>
      <c r="DST138" s="827">
        <f t="shared" si="53"/>
        <v>0</v>
      </c>
      <c r="DSU138" s="827">
        <f t="shared" ref="DSU138:DVF138" si="54">DSU130+DSU134</f>
        <v>0</v>
      </c>
      <c r="DSV138" s="827">
        <f t="shared" si="54"/>
        <v>0</v>
      </c>
      <c r="DSW138" s="827">
        <f t="shared" si="54"/>
        <v>0</v>
      </c>
      <c r="DSX138" s="827">
        <f t="shared" si="54"/>
        <v>0</v>
      </c>
      <c r="DSY138" s="827">
        <f t="shared" si="54"/>
        <v>0</v>
      </c>
      <c r="DSZ138" s="827">
        <f t="shared" si="54"/>
        <v>0</v>
      </c>
      <c r="DTA138" s="827">
        <f t="shared" si="54"/>
        <v>0</v>
      </c>
      <c r="DTB138" s="827">
        <f t="shared" si="54"/>
        <v>0</v>
      </c>
      <c r="DTC138" s="827">
        <f t="shared" si="54"/>
        <v>0</v>
      </c>
      <c r="DTD138" s="827">
        <f t="shared" si="54"/>
        <v>0</v>
      </c>
      <c r="DTE138" s="827">
        <f t="shared" si="54"/>
        <v>0</v>
      </c>
      <c r="DTF138" s="827">
        <f t="shared" si="54"/>
        <v>0</v>
      </c>
      <c r="DTG138" s="827">
        <f t="shared" si="54"/>
        <v>0</v>
      </c>
      <c r="DTH138" s="827">
        <f t="shared" si="54"/>
        <v>0</v>
      </c>
      <c r="DTI138" s="827">
        <f t="shared" si="54"/>
        <v>0</v>
      </c>
      <c r="DTJ138" s="827">
        <f t="shared" si="54"/>
        <v>0</v>
      </c>
      <c r="DTK138" s="827">
        <f t="shared" si="54"/>
        <v>0</v>
      </c>
      <c r="DTL138" s="827">
        <f t="shared" si="54"/>
        <v>0</v>
      </c>
      <c r="DTM138" s="827">
        <f t="shared" si="54"/>
        <v>0</v>
      </c>
      <c r="DTN138" s="827">
        <f t="shared" si="54"/>
        <v>0</v>
      </c>
      <c r="DTO138" s="827">
        <f t="shared" si="54"/>
        <v>0</v>
      </c>
      <c r="DTP138" s="827">
        <f t="shared" si="54"/>
        <v>0</v>
      </c>
      <c r="DTQ138" s="827">
        <f t="shared" si="54"/>
        <v>0</v>
      </c>
      <c r="DTR138" s="827">
        <f t="shared" si="54"/>
        <v>0</v>
      </c>
      <c r="DTS138" s="827">
        <f t="shared" si="54"/>
        <v>0</v>
      </c>
      <c r="DTT138" s="827">
        <f t="shared" si="54"/>
        <v>0</v>
      </c>
      <c r="DTU138" s="827">
        <f t="shared" si="54"/>
        <v>0</v>
      </c>
      <c r="DTV138" s="827">
        <f t="shared" si="54"/>
        <v>0</v>
      </c>
      <c r="DTW138" s="827">
        <f t="shared" si="54"/>
        <v>0</v>
      </c>
      <c r="DTX138" s="827">
        <f t="shared" si="54"/>
        <v>0</v>
      </c>
      <c r="DTY138" s="827">
        <f t="shared" si="54"/>
        <v>0</v>
      </c>
      <c r="DTZ138" s="827">
        <f t="shared" si="54"/>
        <v>0</v>
      </c>
      <c r="DUA138" s="827">
        <f t="shared" si="54"/>
        <v>0</v>
      </c>
      <c r="DUB138" s="827">
        <f t="shared" si="54"/>
        <v>0</v>
      </c>
      <c r="DUC138" s="827">
        <f t="shared" si="54"/>
        <v>0</v>
      </c>
      <c r="DUD138" s="827">
        <f t="shared" si="54"/>
        <v>0</v>
      </c>
      <c r="DUE138" s="827">
        <f t="shared" si="54"/>
        <v>0</v>
      </c>
      <c r="DUF138" s="827">
        <f t="shared" si="54"/>
        <v>0</v>
      </c>
      <c r="DUG138" s="827">
        <f t="shared" si="54"/>
        <v>0</v>
      </c>
      <c r="DUH138" s="827">
        <f t="shared" si="54"/>
        <v>0</v>
      </c>
      <c r="DUI138" s="827">
        <f t="shared" si="54"/>
        <v>0</v>
      </c>
      <c r="DUJ138" s="827">
        <f t="shared" si="54"/>
        <v>0</v>
      </c>
      <c r="DUK138" s="827">
        <f t="shared" si="54"/>
        <v>0</v>
      </c>
      <c r="DUL138" s="827">
        <f t="shared" si="54"/>
        <v>0</v>
      </c>
      <c r="DUM138" s="827">
        <f t="shared" si="54"/>
        <v>0</v>
      </c>
      <c r="DUN138" s="827">
        <f t="shared" si="54"/>
        <v>0</v>
      </c>
      <c r="DUO138" s="827">
        <f t="shared" si="54"/>
        <v>0</v>
      </c>
      <c r="DUP138" s="827">
        <f t="shared" si="54"/>
        <v>0</v>
      </c>
      <c r="DUQ138" s="827">
        <f t="shared" si="54"/>
        <v>0</v>
      </c>
      <c r="DUR138" s="827">
        <f t="shared" si="54"/>
        <v>0</v>
      </c>
      <c r="DUS138" s="827">
        <f t="shared" si="54"/>
        <v>0</v>
      </c>
      <c r="DUT138" s="827">
        <f t="shared" si="54"/>
        <v>0</v>
      </c>
      <c r="DUU138" s="827">
        <f t="shared" si="54"/>
        <v>0</v>
      </c>
      <c r="DUV138" s="827">
        <f t="shared" si="54"/>
        <v>0</v>
      </c>
      <c r="DUW138" s="827">
        <f t="shared" si="54"/>
        <v>0</v>
      </c>
      <c r="DUX138" s="827">
        <f t="shared" si="54"/>
        <v>0</v>
      </c>
      <c r="DUY138" s="827">
        <f t="shared" si="54"/>
        <v>0</v>
      </c>
      <c r="DUZ138" s="827">
        <f t="shared" si="54"/>
        <v>0</v>
      </c>
      <c r="DVA138" s="827">
        <f t="shared" si="54"/>
        <v>0</v>
      </c>
      <c r="DVB138" s="827">
        <f t="shared" si="54"/>
        <v>0</v>
      </c>
      <c r="DVC138" s="827">
        <f t="shared" si="54"/>
        <v>0</v>
      </c>
      <c r="DVD138" s="827">
        <f t="shared" si="54"/>
        <v>0</v>
      </c>
      <c r="DVE138" s="827">
        <f t="shared" si="54"/>
        <v>0</v>
      </c>
      <c r="DVF138" s="827">
        <f t="shared" si="54"/>
        <v>0</v>
      </c>
      <c r="DVG138" s="827">
        <f t="shared" ref="DVG138:DXR138" si="55">DVG130+DVG134</f>
        <v>0</v>
      </c>
      <c r="DVH138" s="827">
        <f t="shared" si="55"/>
        <v>0</v>
      </c>
      <c r="DVI138" s="827">
        <f t="shared" si="55"/>
        <v>0</v>
      </c>
      <c r="DVJ138" s="827">
        <f t="shared" si="55"/>
        <v>0</v>
      </c>
      <c r="DVK138" s="827">
        <f t="shared" si="55"/>
        <v>0</v>
      </c>
      <c r="DVL138" s="827">
        <f t="shared" si="55"/>
        <v>0</v>
      </c>
      <c r="DVM138" s="827">
        <f t="shared" si="55"/>
        <v>0</v>
      </c>
      <c r="DVN138" s="827">
        <f t="shared" si="55"/>
        <v>0</v>
      </c>
      <c r="DVO138" s="827">
        <f t="shared" si="55"/>
        <v>0</v>
      </c>
      <c r="DVP138" s="827">
        <f t="shared" si="55"/>
        <v>0</v>
      </c>
      <c r="DVQ138" s="827">
        <f t="shared" si="55"/>
        <v>0</v>
      </c>
      <c r="DVR138" s="827">
        <f t="shared" si="55"/>
        <v>0</v>
      </c>
      <c r="DVS138" s="827">
        <f t="shared" si="55"/>
        <v>0</v>
      </c>
      <c r="DVT138" s="827">
        <f t="shared" si="55"/>
        <v>0</v>
      </c>
      <c r="DVU138" s="827">
        <f t="shared" si="55"/>
        <v>0</v>
      </c>
      <c r="DVV138" s="827">
        <f t="shared" si="55"/>
        <v>0</v>
      </c>
      <c r="DVW138" s="827">
        <f t="shared" si="55"/>
        <v>0</v>
      </c>
      <c r="DVX138" s="827">
        <f t="shared" si="55"/>
        <v>0</v>
      </c>
      <c r="DVY138" s="827">
        <f t="shared" si="55"/>
        <v>0</v>
      </c>
      <c r="DVZ138" s="827">
        <f t="shared" si="55"/>
        <v>0</v>
      </c>
      <c r="DWA138" s="827">
        <f t="shared" si="55"/>
        <v>0</v>
      </c>
      <c r="DWB138" s="827">
        <f t="shared" si="55"/>
        <v>0</v>
      </c>
      <c r="DWC138" s="827">
        <f t="shared" si="55"/>
        <v>0</v>
      </c>
      <c r="DWD138" s="827">
        <f t="shared" si="55"/>
        <v>0</v>
      </c>
      <c r="DWE138" s="827">
        <f t="shared" si="55"/>
        <v>0</v>
      </c>
      <c r="DWF138" s="827">
        <f t="shared" si="55"/>
        <v>0</v>
      </c>
      <c r="DWG138" s="827">
        <f t="shared" si="55"/>
        <v>0</v>
      </c>
      <c r="DWH138" s="827">
        <f t="shared" si="55"/>
        <v>0</v>
      </c>
      <c r="DWI138" s="827">
        <f t="shared" si="55"/>
        <v>0</v>
      </c>
      <c r="DWJ138" s="827">
        <f t="shared" si="55"/>
        <v>0</v>
      </c>
      <c r="DWK138" s="827">
        <f t="shared" si="55"/>
        <v>0</v>
      </c>
      <c r="DWL138" s="827">
        <f t="shared" si="55"/>
        <v>0</v>
      </c>
      <c r="DWM138" s="827">
        <f t="shared" si="55"/>
        <v>0</v>
      </c>
      <c r="DWN138" s="827">
        <f t="shared" si="55"/>
        <v>0</v>
      </c>
      <c r="DWO138" s="827">
        <f t="shared" si="55"/>
        <v>0</v>
      </c>
      <c r="DWP138" s="827">
        <f t="shared" si="55"/>
        <v>0</v>
      </c>
      <c r="DWQ138" s="827">
        <f t="shared" si="55"/>
        <v>0</v>
      </c>
      <c r="DWR138" s="827">
        <f t="shared" si="55"/>
        <v>0</v>
      </c>
      <c r="DWS138" s="827">
        <f t="shared" si="55"/>
        <v>0</v>
      </c>
      <c r="DWT138" s="827">
        <f t="shared" si="55"/>
        <v>0</v>
      </c>
      <c r="DWU138" s="827">
        <f t="shared" si="55"/>
        <v>0</v>
      </c>
      <c r="DWV138" s="827">
        <f t="shared" si="55"/>
        <v>0</v>
      </c>
      <c r="DWW138" s="827">
        <f t="shared" si="55"/>
        <v>0</v>
      </c>
      <c r="DWX138" s="827">
        <f t="shared" si="55"/>
        <v>0</v>
      </c>
      <c r="DWY138" s="827">
        <f t="shared" si="55"/>
        <v>0</v>
      </c>
      <c r="DWZ138" s="827">
        <f t="shared" si="55"/>
        <v>0</v>
      </c>
      <c r="DXA138" s="827">
        <f t="shared" si="55"/>
        <v>0</v>
      </c>
      <c r="DXB138" s="827">
        <f t="shared" si="55"/>
        <v>0</v>
      </c>
      <c r="DXC138" s="827">
        <f t="shared" si="55"/>
        <v>0</v>
      </c>
      <c r="DXD138" s="827">
        <f t="shared" si="55"/>
        <v>0</v>
      </c>
      <c r="DXE138" s="827">
        <f t="shared" si="55"/>
        <v>0</v>
      </c>
      <c r="DXF138" s="827">
        <f t="shared" si="55"/>
        <v>0</v>
      </c>
      <c r="DXG138" s="827">
        <f t="shared" si="55"/>
        <v>0</v>
      </c>
      <c r="DXH138" s="827">
        <f t="shared" si="55"/>
        <v>0</v>
      </c>
      <c r="DXI138" s="827">
        <f t="shared" si="55"/>
        <v>0</v>
      </c>
      <c r="DXJ138" s="827">
        <f t="shared" si="55"/>
        <v>0</v>
      </c>
      <c r="DXK138" s="827">
        <f t="shared" si="55"/>
        <v>0</v>
      </c>
      <c r="DXL138" s="827">
        <f t="shared" si="55"/>
        <v>0</v>
      </c>
      <c r="DXM138" s="827">
        <f t="shared" si="55"/>
        <v>0</v>
      </c>
      <c r="DXN138" s="827">
        <f t="shared" si="55"/>
        <v>0</v>
      </c>
      <c r="DXO138" s="827">
        <f t="shared" si="55"/>
        <v>0</v>
      </c>
      <c r="DXP138" s="827">
        <f t="shared" si="55"/>
        <v>0</v>
      </c>
      <c r="DXQ138" s="827">
        <f t="shared" si="55"/>
        <v>0</v>
      </c>
      <c r="DXR138" s="827">
        <f t="shared" si="55"/>
        <v>0</v>
      </c>
      <c r="DXS138" s="827">
        <f t="shared" ref="DXS138:EAD138" si="56">DXS130+DXS134</f>
        <v>0</v>
      </c>
      <c r="DXT138" s="827">
        <f t="shared" si="56"/>
        <v>0</v>
      </c>
      <c r="DXU138" s="827">
        <f t="shared" si="56"/>
        <v>0</v>
      </c>
      <c r="DXV138" s="827">
        <f t="shared" si="56"/>
        <v>0</v>
      </c>
      <c r="DXW138" s="827">
        <f t="shared" si="56"/>
        <v>0</v>
      </c>
      <c r="DXX138" s="827">
        <f t="shared" si="56"/>
        <v>0</v>
      </c>
      <c r="DXY138" s="827">
        <f t="shared" si="56"/>
        <v>0</v>
      </c>
      <c r="DXZ138" s="827">
        <f t="shared" si="56"/>
        <v>0</v>
      </c>
      <c r="DYA138" s="827">
        <f t="shared" si="56"/>
        <v>0</v>
      </c>
      <c r="DYB138" s="827">
        <f t="shared" si="56"/>
        <v>0</v>
      </c>
      <c r="DYC138" s="827">
        <f t="shared" si="56"/>
        <v>0</v>
      </c>
      <c r="DYD138" s="827">
        <f t="shared" si="56"/>
        <v>0</v>
      </c>
      <c r="DYE138" s="827">
        <f t="shared" si="56"/>
        <v>0</v>
      </c>
      <c r="DYF138" s="827">
        <f t="shared" si="56"/>
        <v>0</v>
      </c>
      <c r="DYG138" s="827">
        <f t="shared" si="56"/>
        <v>0</v>
      </c>
      <c r="DYH138" s="827">
        <f t="shared" si="56"/>
        <v>0</v>
      </c>
      <c r="DYI138" s="827">
        <f t="shared" si="56"/>
        <v>0</v>
      </c>
      <c r="DYJ138" s="827">
        <f t="shared" si="56"/>
        <v>0</v>
      </c>
      <c r="DYK138" s="827">
        <f t="shared" si="56"/>
        <v>0</v>
      </c>
      <c r="DYL138" s="827">
        <f t="shared" si="56"/>
        <v>0</v>
      </c>
      <c r="DYM138" s="827">
        <f t="shared" si="56"/>
        <v>0</v>
      </c>
      <c r="DYN138" s="827">
        <f t="shared" si="56"/>
        <v>0</v>
      </c>
      <c r="DYO138" s="827">
        <f t="shared" si="56"/>
        <v>0</v>
      </c>
      <c r="DYP138" s="827">
        <f t="shared" si="56"/>
        <v>0</v>
      </c>
      <c r="DYQ138" s="827">
        <f t="shared" si="56"/>
        <v>0</v>
      </c>
      <c r="DYR138" s="827">
        <f t="shared" si="56"/>
        <v>0</v>
      </c>
      <c r="DYS138" s="827">
        <f t="shared" si="56"/>
        <v>0</v>
      </c>
      <c r="DYT138" s="827">
        <f t="shared" si="56"/>
        <v>0</v>
      </c>
      <c r="DYU138" s="827">
        <f t="shared" si="56"/>
        <v>0</v>
      </c>
      <c r="DYV138" s="827">
        <f t="shared" si="56"/>
        <v>0</v>
      </c>
      <c r="DYW138" s="827">
        <f t="shared" si="56"/>
        <v>0</v>
      </c>
      <c r="DYX138" s="827">
        <f t="shared" si="56"/>
        <v>0</v>
      </c>
      <c r="DYY138" s="827">
        <f t="shared" si="56"/>
        <v>0</v>
      </c>
      <c r="DYZ138" s="827">
        <f t="shared" si="56"/>
        <v>0</v>
      </c>
      <c r="DZA138" s="827">
        <f t="shared" si="56"/>
        <v>0</v>
      </c>
      <c r="DZB138" s="827">
        <f t="shared" si="56"/>
        <v>0</v>
      </c>
      <c r="DZC138" s="827">
        <f t="shared" si="56"/>
        <v>0</v>
      </c>
      <c r="DZD138" s="827">
        <f t="shared" si="56"/>
        <v>0</v>
      </c>
      <c r="DZE138" s="827">
        <f t="shared" si="56"/>
        <v>0</v>
      </c>
      <c r="DZF138" s="827">
        <f t="shared" si="56"/>
        <v>0</v>
      </c>
      <c r="DZG138" s="827">
        <f t="shared" si="56"/>
        <v>0</v>
      </c>
      <c r="DZH138" s="827">
        <f t="shared" si="56"/>
        <v>0</v>
      </c>
      <c r="DZI138" s="827">
        <f t="shared" si="56"/>
        <v>0</v>
      </c>
      <c r="DZJ138" s="827">
        <f t="shared" si="56"/>
        <v>0</v>
      </c>
      <c r="DZK138" s="827">
        <f t="shared" si="56"/>
        <v>0</v>
      </c>
      <c r="DZL138" s="827">
        <f t="shared" si="56"/>
        <v>0</v>
      </c>
      <c r="DZM138" s="827">
        <f t="shared" si="56"/>
        <v>0</v>
      </c>
      <c r="DZN138" s="827">
        <f t="shared" si="56"/>
        <v>0</v>
      </c>
      <c r="DZO138" s="827">
        <f t="shared" si="56"/>
        <v>0</v>
      </c>
      <c r="DZP138" s="827">
        <f t="shared" si="56"/>
        <v>0</v>
      </c>
      <c r="DZQ138" s="827">
        <f t="shared" si="56"/>
        <v>0</v>
      </c>
      <c r="DZR138" s="827">
        <f t="shared" si="56"/>
        <v>0</v>
      </c>
      <c r="DZS138" s="827">
        <f t="shared" si="56"/>
        <v>0</v>
      </c>
      <c r="DZT138" s="827">
        <f t="shared" si="56"/>
        <v>0</v>
      </c>
      <c r="DZU138" s="827">
        <f t="shared" si="56"/>
        <v>0</v>
      </c>
      <c r="DZV138" s="827">
        <f t="shared" si="56"/>
        <v>0</v>
      </c>
      <c r="DZW138" s="827">
        <f t="shared" si="56"/>
        <v>0</v>
      </c>
      <c r="DZX138" s="827">
        <f t="shared" si="56"/>
        <v>0</v>
      </c>
      <c r="DZY138" s="827">
        <f t="shared" si="56"/>
        <v>0</v>
      </c>
      <c r="DZZ138" s="827">
        <f t="shared" si="56"/>
        <v>0</v>
      </c>
      <c r="EAA138" s="827">
        <f t="shared" si="56"/>
        <v>0</v>
      </c>
      <c r="EAB138" s="827">
        <f t="shared" si="56"/>
        <v>0</v>
      </c>
      <c r="EAC138" s="827">
        <f t="shared" si="56"/>
        <v>0</v>
      </c>
      <c r="EAD138" s="827">
        <f t="shared" si="56"/>
        <v>0</v>
      </c>
      <c r="EAE138" s="827">
        <f t="shared" ref="EAE138:ECP138" si="57">EAE130+EAE134</f>
        <v>0</v>
      </c>
      <c r="EAF138" s="827">
        <f t="shared" si="57"/>
        <v>0</v>
      </c>
      <c r="EAG138" s="827">
        <f t="shared" si="57"/>
        <v>0</v>
      </c>
      <c r="EAH138" s="827">
        <f t="shared" si="57"/>
        <v>0</v>
      </c>
      <c r="EAI138" s="827">
        <f t="shared" si="57"/>
        <v>0</v>
      </c>
      <c r="EAJ138" s="827">
        <f t="shared" si="57"/>
        <v>0</v>
      </c>
      <c r="EAK138" s="827">
        <f t="shared" si="57"/>
        <v>0</v>
      </c>
      <c r="EAL138" s="827">
        <f t="shared" si="57"/>
        <v>0</v>
      </c>
      <c r="EAM138" s="827">
        <f t="shared" si="57"/>
        <v>0</v>
      </c>
      <c r="EAN138" s="827">
        <f t="shared" si="57"/>
        <v>0</v>
      </c>
      <c r="EAO138" s="827">
        <f t="shared" si="57"/>
        <v>0</v>
      </c>
      <c r="EAP138" s="827">
        <f t="shared" si="57"/>
        <v>0</v>
      </c>
      <c r="EAQ138" s="827">
        <f t="shared" si="57"/>
        <v>0</v>
      </c>
      <c r="EAR138" s="827">
        <f t="shared" si="57"/>
        <v>0</v>
      </c>
      <c r="EAS138" s="827">
        <f t="shared" si="57"/>
        <v>0</v>
      </c>
      <c r="EAT138" s="827">
        <f t="shared" si="57"/>
        <v>0</v>
      </c>
      <c r="EAU138" s="827">
        <f t="shared" si="57"/>
        <v>0</v>
      </c>
      <c r="EAV138" s="827">
        <f t="shared" si="57"/>
        <v>0</v>
      </c>
      <c r="EAW138" s="827">
        <f t="shared" si="57"/>
        <v>0</v>
      </c>
      <c r="EAX138" s="827">
        <f t="shared" si="57"/>
        <v>0</v>
      </c>
      <c r="EAY138" s="827">
        <f t="shared" si="57"/>
        <v>0</v>
      </c>
      <c r="EAZ138" s="827">
        <f t="shared" si="57"/>
        <v>0</v>
      </c>
      <c r="EBA138" s="827">
        <f t="shared" si="57"/>
        <v>0</v>
      </c>
      <c r="EBB138" s="827">
        <f t="shared" si="57"/>
        <v>0</v>
      </c>
      <c r="EBC138" s="827">
        <f t="shared" si="57"/>
        <v>0</v>
      </c>
      <c r="EBD138" s="827">
        <f t="shared" si="57"/>
        <v>0</v>
      </c>
      <c r="EBE138" s="827">
        <f t="shared" si="57"/>
        <v>0</v>
      </c>
      <c r="EBF138" s="827">
        <f t="shared" si="57"/>
        <v>0</v>
      </c>
      <c r="EBG138" s="827">
        <f t="shared" si="57"/>
        <v>0</v>
      </c>
      <c r="EBH138" s="827">
        <f t="shared" si="57"/>
        <v>0</v>
      </c>
      <c r="EBI138" s="827">
        <f t="shared" si="57"/>
        <v>0</v>
      </c>
      <c r="EBJ138" s="827">
        <f t="shared" si="57"/>
        <v>0</v>
      </c>
      <c r="EBK138" s="827">
        <f t="shared" si="57"/>
        <v>0</v>
      </c>
      <c r="EBL138" s="827">
        <f t="shared" si="57"/>
        <v>0</v>
      </c>
      <c r="EBM138" s="827">
        <f t="shared" si="57"/>
        <v>0</v>
      </c>
      <c r="EBN138" s="827">
        <f t="shared" si="57"/>
        <v>0</v>
      </c>
      <c r="EBO138" s="827">
        <f t="shared" si="57"/>
        <v>0</v>
      </c>
      <c r="EBP138" s="827">
        <f t="shared" si="57"/>
        <v>0</v>
      </c>
      <c r="EBQ138" s="827">
        <f t="shared" si="57"/>
        <v>0</v>
      </c>
      <c r="EBR138" s="827">
        <f t="shared" si="57"/>
        <v>0</v>
      </c>
      <c r="EBS138" s="827">
        <f t="shared" si="57"/>
        <v>0</v>
      </c>
      <c r="EBT138" s="827">
        <f t="shared" si="57"/>
        <v>0</v>
      </c>
      <c r="EBU138" s="827">
        <f t="shared" si="57"/>
        <v>0</v>
      </c>
      <c r="EBV138" s="827">
        <f t="shared" si="57"/>
        <v>0</v>
      </c>
      <c r="EBW138" s="827">
        <f t="shared" si="57"/>
        <v>0</v>
      </c>
      <c r="EBX138" s="827">
        <f t="shared" si="57"/>
        <v>0</v>
      </c>
      <c r="EBY138" s="827">
        <f t="shared" si="57"/>
        <v>0</v>
      </c>
      <c r="EBZ138" s="827">
        <f t="shared" si="57"/>
        <v>0</v>
      </c>
      <c r="ECA138" s="827">
        <f t="shared" si="57"/>
        <v>0</v>
      </c>
      <c r="ECB138" s="827">
        <f t="shared" si="57"/>
        <v>0</v>
      </c>
      <c r="ECC138" s="827">
        <f t="shared" si="57"/>
        <v>0</v>
      </c>
      <c r="ECD138" s="827">
        <f t="shared" si="57"/>
        <v>0</v>
      </c>
      <c r="ECE138" s="827">
        <f t="shared" si="57"/>
        <v>0</v>
      </c>
      <c r="ECF138" s="827">
        <f t="shared" si="57"/>
        <v>0</v>
      </c>
      <c r="ECG138" s="827">
        <f t="shared" si="57"/>
        <v>0</v>
      </c>
      <c r="ECH138" s="827">
        <f t="shared" si="57"/>
        <v>0</v>
      </c>
      <c r="ECI138" s="827">
        <f t="shared" si="57"/>
        <v>0</v>
      </c>
      <c r="ECJ138" s="827">
        <f t="shared" si="57"/>
        <v>0</v>
      </c>
      <c r="ECK138" s="827">
        <f t="shared" si="57"/>
        <v>0</v>
      </c>
      <c r="ECL138" s="827">
        <f t="shared" si="57"/>
        <v>0</v>
      </c>
      <c r="ECM138" s="827">
        <f t="shared" si="57"/>
        <v>0</v>
      </c>
      <c r="ECN138" s="827">
        <f t="shared" si="57"/>
        <v>0</v>
      </c>
      <c r="ECO138" s="827">
        <f t="shared" si="57"/>
        <v>0</v>
      </c>
      <c r="ECP138" s="827">
        <f t="shared" si="57"/>
        <v>0</v>
      </c>
      <c r="ECQ138" s="827">
        <f t="shared" ref="ECQ138:EFB138" si="58">ECQ130+ECQ134</f>
        <v>0</v>
      </c>
      <c r="ECR138" s="827">
        <f t="shared" si="58"/>
        <v>0</v>
      </c>
      <c r="ECS138" s="827">
        <f t="shared" si="58"/>
        <v>0</v>
      </c>
      <c r="ECT138" s="827">
        <f t="shared" si="58"/>
        <v>0</v>
      </c>
      <c r="ECU138" s="827">
        <f t="shared" si="58"/>
        <v>0</v>
      </c>
      <c r="ECV138" s="827">
        <f t="shared" si="58"/>
        <v>0</v>
      </c>
      <c r="ECW138" s="827">
        <f t="shared" si="58"/>
        <v>0</v>
      </c>
      <c r="ECX138" s="827">
        <f t="shared" si="58"/>
        <v>0</v>
      </c>
      <c r="ECY138" s="827">
        <f t="shared" si="58"/>
        <v>0</v>
      </c>
      <c r="ECZ138" s="827">
        <f t="shared" si="58"/>
        <v>0</v>
      </c>
      <c r="EDA138" s="827">
        <f t="shared" si="58"/>
        <v>0</v>
      </c>
      <c r="EDB138" s="827">
        <f t="shared" si="58"/>
        <v>0</v>
      </c>
      <c r="EDC138" s="827">
        <f t="shared" si="58"/>
        <v>0</v>
      </c>
      <c r="EDD138" s="827">
        <f t="shared" si="58"/>
        <v>0</v>
      </c>
      <c r="EDE138" s="827">
        <f t="shared" si="58"/>
        <v>0</v>
      </c>
      <c r="EDF138" s="827">
        <f t="shared" si="58"/>
        <v>0</v>
      </c>
      <c r="EDG138" s="827">
        <f t="shared" si="58"/>
        <v>0</v>
      </c>
      <c r="EDH138" s="827">
        <f t="shared" si="58"/>
        <v>0</v>
      </c>
      <c r="EDI138" s="827">
        <f t="shared" si="58"/>
        <v>0</v>
      </c>
      <c r="EDJ138" s="827">
        <f t="shared" si="58"/>
        <v>0</v>
      </c>
      <c r="EDK138" s="827">
        <f t="shared" si="58"/>
        <v>0</v>
      </c>
      <c r="EDL138" s="827">
        <f t="shared" si="58"/>
        <v>0</v>
      </c>
      <c r="EDM138" s="827">
        <f t="shared" si="58"/>
        <v>0</v>
      </c>
      <c r="EDN138" s="827">
        <f t="shared" si="58"/>
        <v>0</v>
      </c>
      <c r="EDO138" s="827">
        <f t="shared" si="58"/>
        <v>0</v>
      </c>
      <c r="EDP138" s="827">
        <f t="shared" si="58"/>
        <v>0</v>
      </c>
      <c r="EDQ138" s="827">
        <f t="shared" si="58"/>
        <v>0</v>
      </c>
      <c r="EDR138" s="827">
        <f t="shared" si="58"/>
        <v>0</v>
      </c>
      <c r="EDS138" s="827">
        <f t="shared" si="58"/>
        <v>0</v>
      </c>
      <c r="EDT138" s="827">
        <f t="shared" si="58"/>
        <v>0</v>
      </c>
      <c r="EDU138" s="827">
        <f t="shared" si="58"/>
        <v>0</v>
      </c>
      <c r="EDV138" s="827">
        <f t="shared" si="58"/>
        <v>0</v>
      </c>
      <c r="EDW138" s="827">
        <f t="shared" si="58"/>
        <v>0</v>
      </c>
      <c r="EDX138" s="827">
        <f t="shared" si="58"/>
        <v>0</v>
      </c>
      <c r="EDY138" s="827">
        <f t="shared" si="58"/>
        <v>0</v>
      </c>
      <c r="EDZ138" s="827">
        <f t="shared" si="58"/>
        <v>0</v>
      </c>
      <c r="EEA138" s="827">
        <f t="shared" si="58"/>
        <v>0</v>
      </c>
      <c r="EEB138" s="827">
        <f t="shared" si="58"/>
        <v>0</v>
      </c>
      <c r="EEC138" s="827">
        <f t="shared" si="58"/>
        <v>0</v>
      </c>
      <c r="EED138" s="827">
        <f t="shared" si="58"/>
        <v>0</v>
      </c>
      <c r="EEE138" s="827">
        <f t="shared" si="58"/>
        <v>0</v>
      </c>
      <c r="EEF138" s="827">
        <f t="shared" si="58"/>
        <v>0</v>
      </c>
      <c r="EEG138" s="827">
        <f t="shared" si="58"/>
        <v>0</v>
      </c>
      <c r="EEH138" s="827">
        <f t="shared" si="58"/>
        <v>0</v>
      </c>
      <c r="EEI138" s="827">
        <f t="shared" si="58"/>
        <v>0</v>
      </c>
      <c r="EEJ138" s="827">
        <f t="shared" si="58"/>
        <v>0</v>
      </c>
      <c r="EEK138" s="827">
        <f t="shared" si="58"/>
        <v>0</v>
      </c>
      <c r="EEL138" s="827">
        <f t="shared" si="58"/>
        <v>0</v>
      </c>
      <c r="EEM138" s="827">
        <f t="shared" si="58"/>
        <v>0</v>
      </c>
      <c r="EEN138" s="827">
        <f t="shared" si="58"/>
        <v>0</v>
      </c>
      <c r="EEO138" s="827">
        <f t="shared" si="58"/>
        <v>0</v>
      </c>
      <c r="EEP138" s="827">
        <f t="shared" si="58"/>
        <v>0</v>
      </c>
      <c r="EEQ138" s="827">
        <f t="shared" si="58"/>
        <v>0</v>
      </c>
      <c r="EER138" s="827">
        <f t="shared" si="58"/>
        <v>0</v>
      </c>
      <c r="EES138" s="827">
        <f t="shared" si="58"/>
        <v>0</v>
      </c>
      <c r="EET138" s="827">
        <f t="shared" si="58"/>
        <v>0</v>
      </c>
      <c r="EEU138" s="827">
        <f t="shared" si="58"/>
        <v>0</v>
      </c>
      <c r="EEV138" s="827">
        <f t="shared" si="58"/>
        <v>0</v>
      </c>
      <c r="EEW138" s="827">
        <f t="shared" si="58"/>
        <v>0</v>
      </c>
      <c r="EEX138" s="827">
        <f t="shared" si="58"/>
        <v>0</v>
      </c>
      <c r="EEY138" s="827">
        <f t="shared" si="58"/>
        <v>0</v>
      </c>
      <c r="EEZ138" s="827">
        <f t="shared" si="58"/>
        <v>0</v>
      </c>
      <c r="EFA138" s="827">
        <f t="shared" si="58"/>
        <v>0</v>
      </c>
      <c r="EFB138" s="827">
        <f t="shared" si="58"/>
        <v>0</v>
      </c>
      <c r="EFC138" s="827">
        <f t="shared" ref="EFC138:EHN138" si="59">EFC130+EFC134</f>
        <v>0</v>
      </c>
      <c r="EFD138" s="827">
        <f t="shared" si="59"/>
        <v>0</v>
      </c>
      <c r="EFE138" s="827">
        <f t="shared" si="59"/>
        <v>0</v>
      </c>
      <c r="EFF138" s="827">
        <f t="shared" si="59"/>
        <v>0</v>
      </c>
      <c r="EFG138" s="827">
        <f t="shared" si="59"/>
        <v>0</v>
      </c>
      <c r="EFH138" s="827">
        <f t="shared" si="59"/>
        <v>0</v>
      </c>
      <c r="EFI138" s="827">
        <f t="shared" si="59"/>
        <v>0</v>
      </c>
      <c r="EFJ138" s="827">
        <f t="shared" si="59"/>
        <v>0</v>
      </c>
      <c r="EFK138" s="827">
        <f t="shared" si="59"/>
        <v>0</v>
      </c>
      <c r="EFL138" s="827">
        <f t="shared" si="59"/>
        <v>0</v>
      </c>
      <c r="EFM138" s="827">
        <f t="shared" si="59"/>
        <v>0</v>
      </c>
      <c r="EFN138" s="827">
        <f t="shared" si="59"/>
        <v>0</v>
      </c>
      <c r="EFO138" s="827">
        <f t="shared" si="59"/>
        <v>0</v>
      </c>
      <c r="EFP138" s="827">
        <f t="shared" si="59"/>
        <v>0</v>
      </c>
      <c r="EFQ138" s="827">
        <f t="shared" si="59"/>
        <v>0</v>
      </c>
      <c r="EFR138" s="827">
        <f t="shared" si="59"/>
        <v>0</v>
      </c>
      <c r="EFS138" s="827">
        <f t="shared" si="59"/>
        <v>0</v>
      </c>
      <c r="EFT138" s="827">
        <f t="shared" si="59"/>
        <v>0</v>
      </c>
      <c r="EFU138" s="827">
        <f t="shared" si="59"/>
        <v>0</v>
      </c>
      <c r="EFV138" s="827">
        <f t="shared" si="59"/>
        <v>0</v>
      </c>
      <c r="EFW138" s="827">
        <f t="shared" si="59"/>
        <v>0</v>
      </c>
      <c r="EFX138" s="827">
        <f t="shared" si="59"/>
        <v>0</v>
      </c>
      <c r="EFY138" s="827">
        <f t="shared" si="59"/>
        <v>0</v>
      </c>
      <c r="EFZ138" s="827">
        <f t="shared" si="59"/>
        <v>0</v>
      </c>
      <c r="EGA138" s="827">
        <f t="shared" si="59"/>
        <v>0</v>
      </c>
      <c r="EGB138" s="827">
        <f t="shared" si="59"/>
        <v>0</v>
      </c>
      <c r="EGC138" s="827">
        <f t="shared" si="59"/>
        <v>0</v>
      </c>
      <c r="EGD138" s="827">
        <f t="shared" si="59"/>
        <v>0</v>
      </c>
      <c r="EGE138" s="827">
        <f t="shared" si="59"/>
        <v>0</v>
      </c>
      <c r="EGF138" s="827">
        <f t="shared" si="59"/>
        <v>0</v>
      </c>
      <c r="EGG138" s="827">
        <f t="shared" si="59"/>
        <v>0</v>
      </c>
      <c r="EGH138" s="827">
        <f t="shared" si="59"/>
        <v>0</v>
      </c>
      <c r="EGI138" s="827">
        <f t="shared" si="59"/>
        <v>0</v>
      </c>
      <c r="EGJ138" s="827">
        <f t="shared" si="59"/>
        <v>0</v>
      </c>
      <c r="EGK138" s="827">
        <f t="shared" si="59"/>
        <v>0</v>
      </c>
      <c r="EGL138" s="827">
        <f t="shared" si="59"/>
        <v>0</v>
      </c>
      <c r="EGM138" s="827">
        <f t="shared" si="59"/>
        <v>0</v>
      </c>
      <c r="EGN138" s="827">
        <f t="shared" si="59"/>
        <v>0</v>
      </c>
      <c r="EGO138" s="827">
        <f t="shared" si="59"/>
        <v>0</v>
      </c>
      <c r="EGP138" s="827">
        <f t="shared" si="59"/>
        <v>0</v>
      </c>
      <c r="EGQ138" s="827">
        <f t="shared" si="59"/>
        <v>0</v>
      </c>
      <c r="EGR138" s="827">
        <f t="shared" si="59"/>
        <v>0</v>
      </c>
      <c r="EGS138" s="827">
        <f t="shared" si="59"/>
        <v>0</v>
      </c>
      <c r="EGT138" s="827">
        <f t="shared" si="59"/>
        <v>0</v>
      </c>
      <c r="EGU138" s="827">
        <f t="shared" si="59"/>
        <v>0</v>
      </c>
      <c r="EGV138" s="827">
        <f t="shared" si="59"/>
        <v>0</v>
      </c>
      <c r="EGW138" s="827">
        <f t="shared" si="59"/>
        <v>0</v>
      </c>
      <c r="EGX138" s="827">
        <f t="shared" si="59"/>
        <v>0</v>
      </c>
      <c r="EGY138" s="827">
        <f t="shared" si="59"/>
        <v>0</v>
      </c>
      <c r="EGZ138" s="827">
        <f t="shared" si="59"/>
        <v>0</v>
      </c>
      <c r="EHA138" s="827">
        <f t="shared" si="59"/>
        <v>0</v>
      </c>
      <c r="EHB138" s="827">
        <f t="shared" si="59"/>
        <v>0</v>
      </c>
      <c r="EHC138" s="827">
        <f t="shared" si="59"/>
        <v>0</v>
      </c>
      <c r="EHD138" s="827">
        <f t="shared" si="59"/>
        <v>0</v>
      </c>
      <c r="EHE138" s="827">
        <f t="shared" si="59"/>
        <v>0</v>
      </c>
      <c r="EHF138" s="827">
        <f t="shared" si="59"/>
        <v>0</v>
      </c>
      <c r="EHG138" s="827">
        <f t="shared" si="59"/>
        <v>0</v>
      </c>
      <c r="EHH138" s="827">
        <f t="shared" si="59"/>
        <v>0</v>
      </c>
      <c r="EHI138" s="827">
        <f t="shared" si="59"/>
        <v>0</v>
      </c>
      <c r="EHJ138" s="827">
        <f t="shared" si="59"/>
        <v>0</v>
      </c>
      <c r="EHK138" s="827">
        <f t="shared" si="59"/>
        <v>0</v>
      </c>
      <c r="EHL138" s="827">
        <f t="shared" si="59"/>
        <v>0</v>
      </c>
      <c r="EHM138" s="827">
        <f t="shared" si="59"/>
        <v>0</v>
      </c>
      <c r="EHN138" s="827">
        <f t="shared" si="59"/>
        <v>0</v>
      </c>
      <c r="EHO138" s="827">
        <f t="shared" ref="EHO138:EJZ138" si="60">EHO130+EHO134</f>
        <v>0</v>
      </c>
      <c r="EHP138" s="827">
        <f t="shared" si="60"/>
        <v>0</v>
      </c>
      <c r="EHQ138" s="827">
        <f t="shared" si="60"/>
        <v>0</v>
      </c>
      <c r="EHR138" s="827">
        <f t="shared" si="60"/>
        <v>0</v>
      </c>
      <c r="EHS138" s="827">
        <f t="shared" si="60"/>
        <v>0</v>
      </c>
      <c r="EHT138" s="827">
        <f t="shared" si="60"/>
        <v>0</v>
      </c>
      <c r="EHU138" s="827">
        <f t="shared" si="60"/>
        <v>0</v>
      </c>
      <c r="EHV138" s="827">
        <f t="shared" si="60"/>
        <v>0</v>
      </c>
      <c r="EHW138" s="827">
        <f t="shared" si="60"/>
        <v>0</v>
      </c>
      <c r="EHX138" s="827">
        <f t="shared" si="60"/>
        <v>0</v>
      </c>
      <c r="EHY138" s="827">
        <f t="shared" si="60"/>
        <v>0</v>
      </c>
      <c r="EHZ138" s="827">
        <f t="shared" si="60"/>
        <v>0</v>
      </c>
      <c r="EIA138" s="827">
        <f t="shared" si="60"/>
        <v>0</v>
      </c>
      <c r="EIB138" s="827">
        <f t="shared" si="60"/>
        <v>0</v>
      </c>
      <c r="EIC138" s="827">
        <f t="shared" si="60"/>
        <v>0</v>
      </c>
      <c r="EID138" s="827">
        <f t="shared" si="60"/>
        <v>0</v>
      </c>
      <c r="EIE138" s="827">
        <f t="shared" si="60"/>
        <v>0</v>
      </c>
      <c r="EIF138" s="827">
        <f t="shared" si="60"/>
        <v>0</v>
      </c>
      <c r="EIG138" s="827">
        <f t="shared" si="60"/>
        <v>0</v>
      </c>
      <c r="EIH138" s="827">
        <f t="shared" si="60"/>
        <v>0</v>
      </c>
      <c r="EII138" s="827">
        <f t="shared" si="60"/>
        <v>0</v>
      </c>
      <c r="EIJ138" s="827">
        <f t="shared" si="60"/>
        <v>0</v>
      </c>
      <c r="EIK138" s="827">
        <f t="shared" si="60"/>
        <v>0</v>
      </c>
      <c r="EIL138" s="827">
        <f t="shared" si="60"/>
        <v>0</v>
      </c>
      <c r="EIM138" s="827">
        <f t="shared" si="60"/>
        <v>0</v>
      </c>
      <c r="EIN138" s="827">
        <f t="shared" si="60"/>
        <v>0</v>
      </c>
      <c r="EIO138" s="827">
        <f t="shared" si="60"/>
        <v>0</v>
      </c>
      <c r="EIP138" s="827">
        <f t="shared" si="60"/>
        <v>0</v>
      </c>
      <c r="EIQ138" s="827">
        <f t="shared" si="60"/>
        <v>0</v>
      </c>
      <c r="EIR138" s="827">
        <f t="shared" si="60"/>
        <v>0</v>
      </c>
      <c r="EIS138" s="827">
        <f t="shared" si="60"/>
        <v>0</v>
      </c>
      <c r="EIT138" s="827">
        <f t="shared" si="60"/>
        <v>0</v>
      </c>
      <c r="EIU138" s="827">
        <f t="shared" si="60"/>
        <v>0</v>
      </c>
      <c r="EIV138" s="827">
        <f t="shared" si="60"/>
        <v>0</v>
      </c>
      <c r="EIW138" s="827">
        <f t="shared" si="60"/>
        <v>0</v>
      </c>
      <c r="EIX138" s="827">
        <f t="shared" si="60"/>
        <v>0</v>
      </c>
      <c r="EIY138" s="827">
        <f t="shared" si="60"/>
        <v>0</v>
      </c>
      <c r="EIZ138" s="827">
        <f t="shared" si="60"/>
        <v>0</v>
      </c>
      <c r="EJA138" s="827">
        <f t="shared" si="60"/>
        <v>0</v>
      </c>
      <c r="EJB138" s="827">
        <f t="shared" si="60"/>
        <v>0</v>
      </c>
      <c r="EJC138" s="827">
        <f t="shared" si="60"/>
        <v>0</v>
      </c>
      <c r="EJD138" s="827">
        <f t="shared" si="60"/>
        <v>0</v>
      </c>
      <c r="EJE138" s="827">
        <f t="shared" si="60"/>
        <v>0</v>
      </c>
      <c r="EJF138" s="827">
        <f t="shared" si="60"/>
        <v>0</v>
      </c>
      <c r="EJG138" s="827">
        <f t="shared" si="60"/>
        <v>0</v>
      </c>
      <c r="EJH138" s="827">
        <f t="shared" si="60"/>
        <v>0</v>
      </c>
      <c r="EJI138" s="827">
        <f t="shared" si="60"/>
        <v>0</v>
      </c>
      <c r="EJJ138" s="827">
        <f t="shared" si="60"/>
        <v>0</v>
      </c>
      <c r="EJK138" s="827">
        <f t="shared" si="60"/>
        <v>0</v>
      </c>
      <c r="EJL138" s="827">
        <f t="shared" si="60"/>
        <v>0</v>
      </c>
      <c r="EJM138" s="827">
        <f t="shared" si="60"/>
        <v>0</v>
      </c>
      <c r="EJN138" s="827">
        <f t="shared" si="60"/>
        <v>0</v>
      </c>
      <c r="EJO138" s="827">
        <f t="shared" si="60"/>
        <v>0</v>
      </c>
      <c r="EJP138" s="827">
        <f t="shared" si="60"/>
        <v>0</v>
      </c>
      <c r="EJQ138" s="827">
        <f t="shared" si="60"/>
        <v>0</v>
      </c>
      <c r="EJR138" s="827">
        <f t="shared" si="60"/>
        <v>0</v>
      </c>
      <c r="EJS138" s="827">
        <f t="shared" si="60"/>
        <v>0</v>
      </c>
      <c r="EJT138" s="827">
        <f t="shared" si="60"/>
        <v>0</v>
      </c>
      <c r="EJU138" s="827">
        <f t="shared" si="60"/>
        <v>0</v>
      </c>
      <c r="EJV138" s="827">
        <f t="shared" si="60"/>
        <v>0</v>
      </c>
      <c r="EJW138" s="827">
        <f t="shared" si="60"/>
        <v>0</v>
      </c>
      <c r="EJX138" s="827">
        <f t="shared" si="60"/>
        <v>0</v>
      </c>
      <c r="EJY138" s="827">
        <f t="shared" si="60"/>
        <v>0</v>
      </c>
      <c r="EJZ138" s="827">
        <f t="shared" si="60"/>
        <v>0</v>
      </c>
      <c r="EKA138" s="827">
        <f t="shared" ref="EKA138:EML138" si="61">EKA130+EKA134</f>
        <v>0</v>
      </c>
      <c r="EKB138" s="827">
        <f t="shared" si="61"/>
        <v>0</v>
      </c>
      <c r="EKC138" s="827">
        <f t="shared" si="61"/>
        <v>0</v>
      </c>
      <c r="EKD138" s="827">
        <f t="shared" si="61"/>
        <v>0</v>
      </c>
      <c r="EKE138" s="827">
        <f t="shared" si="61"/>
        <v>0</v>
      </c>
      <c r="EKF138" s="827">
        <f t="shared" si="61"/>
        <v>0</v>
      </c>
      <c r="EKG138" s="827">
        <f t="shared" si="61"/>
        <v>0</v>
      </c>
      <c r="EKH138" s="827">
        <f t="shared" si="61"/>
        <v>0</v>
      </c>
      <c r="EKI138" s="827">
        <f t="shared" si="61"/>
        <v>0</v>
      </c>
      <c r="EKJ138" s="827">
        <f t="shared" si="61"/>
        <v>0</v>
      </c>
      <c r="EKK138" s="827">
        <f t="shared" si="61"/>
        <v>0</v>
      </c>
      <c r="EKL138" s="827">
        <f t="shared" si="61"/>
        <v>0</v>
      </c>
      <c r="EKM138" s="827">
        <f t="shared" si="61"/>
        <v>0</v>
      </c>
      <c r="EKN138" s="827">
        <f t="shared" si="61"/>
        <v>0</v>
      </c>
      <c r="EKO138" s="827">
        <f t="shared" si="61"/>
        <v>0</v>
      </c>
      <c r="EKP138" s="827">
        <f t="shared" si="61"/>
        <v>0</v>
      </c>
      <c r="EKQ138" s="827">
        <f t="shared" si="61"/>
        <v>0</v>
      </c>
      <c r="EKR138" s="827">
        <f t="shared" si="61"/>
        <v>0</v>
      </c>
      <c r="EKS138" s="827">
        <f t="shared" si="61"/>
        <v>0</v>
      </c>
      <c r="EKT138" s="827">
        <f t="shared" si="61"/>
        <v>0</v>
      </c>
      <c r="EKU138" s="827">
        <f t="shared" si="61"/>
        <v>0</v>
      </c>
      <c r="EKV138" s="827">
        <f t="shared" si="61"/>
        <v>0</v>
      </c>
      <c r="EKW138" s="827">
        <f t="shared" si="61"/>
        <v>0</v>
      </c>
      <c r="EKX138" s="827">
        <f t="shared" si="61"/>
        <v>0</v>
      </c>
      <c r="EKY138" s="827">
        <f t="shared" si="61"/>
        <v>0</v>
      </c>
      <c r="EKZ138" s="827">
        <f t="shared" si="61"/>
        <v>0</v>
      </c>
      <c r="ELA138" s="827">
        <f t="shared" si="61"/>
        <v>0</v>
      </c>
      <c r="ELB138" s="827">
        <f t="shared" si="61"/>
        <v>0</v>
      </c>
      <c r="ELC138" s="827">
        <f t="shared" si="61"/>
        <v>0</v>
      </c>
      <c r="ELD138" s="827">
        <f t="shared" si="61"/>
        <v>0</v>
      </c>
      <c r="ELE138" s="827">
        <f t="shared" si="61"/>
        <v>0</v>
      </c>
      <c r="ELF138" s="827">
        <f t="shared" si="61"/>
        <v>0</v>
      </c>
      <c r="ELG138" s="827">
        <f t="shared" si="61"/>
        <v>0</v>
      </c>
      <c r="ELH138" s="827">
        <f t="shared" si="61"/>
        <v>0</v>
      </c>
      <c r="ELI138" s="827">
        <f t="shared" si="61"/>
        <v>0</v>
      </c>
      <c r="ELJ138" s="827">
        <f t="shared" si="61"/>
        <v>0</v>
      </c>
      <c r="ELK138" s="827">
        <f t="shared" si="61"/>
        <v>0</v>
      </c>
      <c r="ELL138" s="827">
        <f t="shared" si="61"/>
        <v>0</v>
      </c>
      <c r="ELM138" s="827">
        <f t="shared" si="61"/>
        <v>0</v>
      </c>
      <c r="ELN138" s="827">
        <f t="shared" si="61"/>
        <v>0</v>
      </c>
      <c r="ELO138" s="827">
        <f t="shared" si="61"/>
        <v>0</v>
      </c>
      <c r="ELP138" s="827">
        <f t="shared" si="61"/>
        <v>0</v>
      </c>
      <c r="ELQ138" s="827">
        <f t="shared" si="61"/>
        <v>0</v>
      </c>
      <c r="ELR138" s="827">
        <f t="shared" si="61"/>
        <v>0</v>
      </c>
      <c r="ELS138" s="827">
        <f t="shared" si="61"/>
        <v>0</v>
      </c>
      <c r="ELT138" s="827">
        <f t="shared" si="61"/>
        <v>0</v>
      </c>
      <c r="ELU138" s="827">
        <f t="shared" si="61"/>
        <v>0</v>
      </c>
      <c r="ELV138" s="827">
        <f t="shared" si="61"/>
        <v>0</v>
      </c>
      <c r="ELW138" s="827">
        <f t="shared" si="61"/>
        <v>0</v>
      </c>
      <c r="ELX138" s="827">
        <f t="shared" si="61"/>
        <v>0</v>
      </c>
      <c r="ELY138" s="827">
        <f t="shared" si="61"/>
        <v>0</v>
      </c>
      <c r="ELZ138" s="827">
        <f t="shared" si="61"/>
        <v>0</v>
      </c>
      <c r="EMA138" s="827">
        <f t="shared" si="61"/>
        <v>0</v>
      </c>
      <c r="EMB138" s="827">
        <f t="shared" si="61"/>
        <v>0</v>
      </c>
      <c r="EMC138" s="827">
        <f t="shared" si="61"/>
        <v>0</v>
      </c>
      <c r="EMD138" s="827">
        <f t="shared" si="61"/>
        <v>0</v>
      </c>
      <c r="EME138" s="827">
        <f t="shared" si="61"/>
        <v>0</v>
      </c>
      <c r="EMF138" s="827">
        <f t="shared" si="61"/>
        <v>0</v>
      </c>
      <c r="EMG138" s="827">
        <f t="shared" si="61"/>
        <v>0</v>
      </c>
      <c r="EMH138" s="827">
        <f t="shared" si="61"/>
        <v>0</v>
      </c>
      <c r="EMI138" s="827">
        <f t="shared" si="61"/>
        <v>0</v>
      </c>
      <c r="EMJ138" s="827">
        <f t="shared" si="61"/>
        <v>0</v>
      </c>
      <c r="EMK138" s="827">
        <f t="shared" si="61"/>
        <v>0</v>
      </c>
      <c r="EML138" s="827">
        <f t="shared" si="61"/>
        <v>0</v>
      </c>
      <c r="EMM138" s="827">
        <f t="shared" ref="EMM138:EOX138" si="62">EMM130+EMM134</f>
        <v>0</v>
      </c>
      <c r="EMN138" s="827">
        <f t="shared" si="62"/>
        <v>0</v>
      </c>
      <c r="EMO138" s="827">
        <f t="shared" si="62"/>
        <v>0</v>
      </c>
      <c r="EMP138" s="827">
        <f t="shared" si="62"/>
        <v>0</v>
      </c>
      <c r="EMQ138" s="827">
        <f t="shared" si="62"/>
        <v>0</v>
      </c>
      <c r="EMR138" s="827">
        <f t="shared" si="62"/>
        <v>0</v>
      </c>
      <c r="EMS138" s="827">
        <f t="shared" si="62"/>
        <v>0</v>
      </c>
      <c r="EMT138" s="827">
        <f t="shared" si="62"/>
        <v>0</v>
      </c>
      <c r="EMU138" s="827">
        <f t="shared" si="62"/>
        <v>0</v>
      </c>
      <c r="EMV138" s="827">
        <f t="shared" si="62"/>
        <v>0</v>
      </c>
      <c r="EMW138" s="827">
        <f t="shared" si="62"/>
        <v>0</v>
      </c>
      <c r="EMX138" s="827">
        <f t="shared" si="62"/>
        <v>0</v>
      </c>
      <c r="EMY138" s="827">
        <f t="shared" si="62"/>
        <v>0</v>
      </c>
      <c r="EMZ138" s="827">
        <f t="shared" si="62"/>
        <v>0</v>
      </c>
      <c r="ENA138" s="827">
        <f t="shared" si="62"/>
        <v>0</v>
      </c>
      <c r="ENB138" s="827">
        <f t="shared" si="62"/>
        <v>0</v>
      </c>
      <c r="ENC138" s="827">
        <f t="shared" si="62"/>
        <v>0</v>
      </c>
      <c r="END138" s="827">
        <f t="shared" si="62"/>
        <v>0</v>
      </c>
      <c r="ENE138" s="827">
        <f t="shared" si="62"/>
        <v>0</v>
      </c>
      <c r="ENF138" s="827">
        <f t="shared" si="62"/>
        <v>0</v>
      </c>
      <c r="ENG138" s="827">
        <f t="shared" si="62"/>
        <v>0</v>
      </c>
      <c r="ENH138" s="827">
        <f t="shared" si="62"/>
        <v>0</v>
      </c>
      <c r="ENI138" s="827">
        <f t="shared" si="62"/>
        <v>0</v>
      </c>
      <c r="ENJ138" s="827">
        <f t="shared" si="62"/>
        <v>0</v>
      </c>
      <c r="ENK138" s="827">
        <f t="shared" si="62"/>
        <v>0</v>
      </c>
      <c r="ENL138" s="827">
        <f t="shared" si="62"/>
        <v>0</v>
      </c>
      <c r="ENM138" s="827">
        <f t="shared" si="62"/>
        <v>0</v>
      </c>
      <c r="ENN138" s="827">
        <f t="shared" si="62"/>
        <v>0</v>
      </c>
      <c r="ENO138" s="827">
        <f t="shared" si="62"/>
        <v>0</v>
      </c>
      <c r="ENP138" s="827">
        <f t="shared" si="62"/>
        <v>0</v>
      </c>
      <c r="ENQ138" s="827">
        <f t="shared" si="62"/>
        <v>0</v>
      </c>
      <c r="ENR138" s="827">
        <f t="shared" si="62"/>
        <v>0</v>
      </c>
      <c r="ENS138" s="827">
        <f t="shared" si="62"/>
        <v>0</v>
      </c>
      <c r="ENT138" s="827">
        <f t="shared" si="62"/>
        <v>0</v>
      </c>
      <c r="ENU138" s="827">
        <f t="shared" si="62"/>
        <v>0</v>
      </c>
      <c r="ENV138" s="827">
        <f t="shared" si="62"/>
        <v>0</v>
      </c>
      <c r="ENW138" s="827">
        <f t="shared" si="62"/>
        <v>0</v>
      </c>
      <c r="ENX138" s="827">
        <f t="shared" si="62"/>
        <v>0</v>
      </c>
      <c r="ENY138" s="827">
        <f t="shared" si="62"/>
        <v>0</v>
      </c>
      <c r="ENZ138" s="827">
        <f t="shared" si="62"/>
        <v>0</v>
      </c>
      <c r="EOA138" s="827">
        <f t="shared" si="62"/>
        <v>0</v>
      </c>
      <c r="EOB138" s="827">
        <f t="shared" si="62"/>
        <v>0</v>
      </c>
      <c r="EOC138" s="827">
        <f t="shared" si="62"/>
        <v>0</v>
      </c>
      <c r="EOD138" s="827">
        <f t="shared" si="62"/>
        <v>0</v>
      </c>
      <c r="EOE138" s="827">
        <f t="shared" si="62"/>
        <v>0</v>
      </c>
      <c r="EOF138" s="827">
        <f t="shared" si="62"/>
        <v>0</v>
      </c>
      <c r="EOG138" s="827">
        <f t="shared" si="62"/>
        <v>0</v>
      </c>
      <c r="EOH138" s="827">
        <f t="shared" si="62"/>
        <v>0</v>
      </c>
      <c r="EOI138" s="827">
        <f t="shared" si="62"/>
        <v>0</v>
      </c>
      <c r="EOJ138" s="827">
        <f t="shared" si="62"/>
        <v>0</v>
      </c>
      <c r="EOK138" s="827">
        <f t="shared" si="62"/>
        <v>0</v>
      </c>
      <c r="EOL138" s="827">
        <f t="shared" si="62"/>
        <v>0</v>
      </c>
      <c r="EOM138" s="827">
        <f t="shared" si="62"/>
        <v>0</v>
      </c>
      <c r="EON138" s="827">
        <f t="shared" si="62"/>
        <v>0</v>
      </c>
      <c r="EOO138" s="827">
        <f t="shared" si="62"/>
        <v>0</v>
      </c>
      <c r="EOP138" s="827">
        <f t="shared" si="62"/>
        <v>0</v>
      </c>
      <c r="EOQ138" s="827">
        <f t="shared" si="62"/>
        <v>0</v>
      </c>
      <c r="EOR138" s="827">
        <f t="shared" si="62"/>
        <v>0</v>
      </c>
      <c r="EOS138" s="827">
        <f t="shared" si="62"/>
        <v>0</v>
      </c>
      <c r="EOT138" s="827">
        <f t="shared" si="62"/>
        <v>0</v>
      </c>
      <c r="EOU138" s="827">
        <f t="shared" si="62"/>
        <v>0</v>
      </c>
      <c r="EOV138" s="827">
        <f t="shared" si="62"/>
        <v>0</v>
      </c>
      <c r="EOW138" s="827">
        <f t="shared" si="62"/>
        <v>0</v>
      </c>
      <c r="EOX138" s="827">
        <f t="shared" si="62"/>
        <v>0</v>
      </c>
      <c r="EOY138" s="827">
        <f t="shared" ref="EOY138:ERJ138" si="63">EOY130+EOY134</f>
        <v>0</v>
      </c>
      <c r="EOZ138" s="827">
        <f t="shared" si="63"/>
        <v>0</v>
      </c>
      <c r="EPA138" s="827">
        <f t="shared" si="63"/>
        <v>0</v>
      </c>
      <c r="EPB138" s="827">
        <f t="shared" si="63"/>
        <v>0</v>
      </c>
      <c r="EPC138" s="827">
        <f t="shared" si="63"/>
        <v>0</v>
      </c>
      <c r="EPD138" s="827">
        <f t="shared" si="63"/>
        <v>0</v>
      </c>
      <c r="EPE138" s="827">
        <f t="shared" si="63"/>
        <v>0</v>
      </c>
      <c r="EPF138" s="827">
        <f t="shared" si="63"/>
        <v>0</v>
      </c>
      <c r="EPG138" s="827">
        <f t="shared" si="63"/>
        <v>0</v>
      </c>
      <c r="EPH138" s="827">
        <f t="shared" si="63"/>
        <v>0</v>
      </c>
      <c r="EPI138" s="827">
        <f t="shared" si="63"/>
        <v>0</v>
      </c>
      <c r="EPJ138" s="827">
        <f t="shared" si="63"/>
        <v>0</v>
      </c>
      <c r="EPK138" s="827">
        <f t="shared" si="63"/>
        <v>0</v>
      </c>
      <c r="EPL138" s="827">
        <f t="shared" si="63"/>
        <v>0</v>
      </c>
      <c r="EPM138" s="827">
        <f t="shared" si="63"/>
        <v>0</v>
      </c>
      <c r="EPN138" s="827">
        <f t="shared" si="63"/>
        <v>0</v>
      </c>
      <c r="EPO138" s="827">
        <f t="shared" si="63"/>
        <v>0</v>
      </c>
      <c r="EPP138" s="827">
        <f t="shared" si="63"/>
        <v>0</v>
      </c>
      <c r="EPQ138" s="827">
        <f t="shared" si="63"/>
        <v>0</v>
      </c>
      <c r="EPR138" s="827">
        <f t="shared" si="63"/>
        <v>0</v>
      </c>
      <c r="EPS138" s="827">
        <f t="shared" si="63"/>
        <v>0</v>
      </c>
      <c r="EPT138" s="827">
        <f t="shared" si="63"/>
        <v>0</v>
      </c>
      <c r="EPU138" s="827">
        <f t="shared" si="63"/>
        <v>0</v>
      </c>
      <c r="EPV138" s="827">
        <f t="shared" si="63"/>
        <v>0</v>
      </c>
      <c r="EPW138" s="827">
        <f t="shared" si="63"/>
        <v>0</v>
      </c>
      <c r="EPX138" s="827">
        <f t="shared" si="63"/>
        <v>0</v>
      </c>
      <c r="EPY138" s="827">
        <f t="shared" si="63"/>
        <v>0</v>
      </c>
      <c r="EPZ138" s="827">
        <f t="shared" si="63"/>
        <v>0</v>
      </c>
      <c r="EQA138" s="827">
        <f t="shared" si="63"/>
        <v>0</v>
      </c>
      <c r="EQB138" s="827">
        <f t="shared" si="63"/>
        <v>0</v>
      </c>
      <c r="EQC138" s="827">
        <f t="shared" si="63"/>
        <v>0</v>
      </c>
      <c r="EQD138" s="827">
        <f t="shared" si="63"/>
        <v>0</v>
      </c>
      <c r="EQE138" s="827">
        <f t="shared" si="63"/>
        <v>0</v>
      </c>
      <c r="EQF138" s="827">
        <f t="shared" si="63"/>
        <v>0</v>
      </c>
      <c r="EQG138" s="827">
        <f t="shared" si="63"/>
        <v>0</v>
      </c>
      <c r="EQH138" s="827">
        <f t="shared" si="63"/>
        <v>0</v>
      </c>
      <c r="EQI138" s="827">
        <f t="shared" si="63"/>
        <v>0</v>
      </c>
      <c r="EQJ138" s="827">
        <f t="shared" si="63"/>
        <v>0</v>
      </c>
      <c r="EQK138" s="827">
        <f t="shared" si="63"/>
        <v>0</v>
      </c>
      <c r="EQL138" s="827">
        <f t="shared" si="63"/>
        <v>0</v>
      </c>
      <c r="EQM138" s="827">
        <f t="shared" si="63"/>
        <v>0</v>
      </c>
      <c r="EQN138" s="827">
        <f t="shared" si="63"/>
        <v>0</v>
      </c>
      <c r="EQO138" s="827">
        <f t="shared" si="63"/>
        <v>0</v>
      </c>
      <c r="EQP138" s="827">
        <f t="shared" si="63"/>
        <v>0</v>
      </c>
      <c r="EQQ138" s="827">
        <f t="shared" si="63"/>
        <v>0</v>
      </c>
      <c r="EQR138" s="827">
        <f t="shared" si="63"/>
        <v>0</v>
      </c>
      <c r="EQS138" s="827">
        <f t="shared" si="63"/>
        <v>0</v>
      </c>
      <c r="EQT138" s="827">
        <f t="shared" si="63"/>
        <v>0</v>
      </c>
      <c r="EQU138" s="827">
        <f t="shared" si="63"/>
        <v>0</v>
      </c>
      <c r="EQV138" s="827">
        <f t="shared" si="63"/>
        <v>0</v>
      </c>
      <c r="EQW138" s="827">
        <f t="shared" si="63"/>
        <v>0</v>
      </c>
      <c r="EQX138" s="827">
        <f t="shared" si="63"/>
        <v>0</v>
      </c>
      <c r="EQY138" s="827">
        <f t="shared" si="63"/>
        <v>0</v>
      </c>
      <c r="EQZ138" s="827">
        <f t="shared" si="63"/>
        <v>0</v>
      </c>
      <c r="ERA138" s="827">
        <f t="shared" si="63"/>
        <v>0</v>
      </c>
      <c r="ERB138" s="827">
        <f t="shared" si="63"/>
        <v>0</v>
      </c>
      <c r="ERC138" s="827">
        <f t="shared" si="63"/>
        <v>0</v>
      </c>
      <c r="ERD138" s="827">
        <f t="shared" si="63"/>
        <v>0</v>
      </c>
      <c r="ERE138" s="827">
        <f t="shared" si="63"/>
        <v>0</v>
      </c>
      <c r="ERF138" s="827">
        <f t="shared" si="63"/>
        <v>0</v>
      </c>
      <c r="ERG138" s="827">
        <f t="shared" si="63"/>
        <v>0</v>
      </c>
      <c r="ERH138" s="827">
        <f t="shared" si="63"/>
        <v>0</v>
      </c>
      <c r="ERI138" s="827">
        <f t="shared" si="63"/>
        <v>0</v>
      </c>
      <c r="ERJ138" s="827">
        <f t="shared" si="63"/>
        <v>0</v>
      </c>
      <c r="ERK138" s="827">
        <f t="shared" ref="ERK138:ETV138" si="64">ERK130+ERK134</f>
        <v>0</v>
      </c>
      <c r="ERL138" s="827">
        <f t="shared" si="64"/>
        <v>0</v>
      </c>
      <c r="ERM138" s="827">
        <f t="shared" si="64"/>
        <v>0</v>
      </c>
      <c r="ERN138" s="827">
        <f t="shared" si="64"/>
        <v>0</v>
      </c>
      <c r="ERO138" s="827">
        <f t="shared" si="64"/>
        <v>0</v>
      </c>
      <c r="ERP138" s="827">
        <f t="shared" si="64"/>
        <v>0</v>
      </c>
      <c r="ERQ138" s="827">
        <f t="shared" si="64"/>
        <v>0</v>
      </c>
      <c r="ERR138" s="827">
        <f t="shared" si="64"/>
        <v>0</v>
      </c>
      <c r="ERS138" s="827">
        <f t="shared" si="64"/>
        <v>0</v>
      </c>
      <c r="ERT138" s="827">
        <f t="shared" si="64"/>
        <v>0</v>
      </c>
      <c r="ERU138" s="827">
        <f t="shared" si="64"/>
        <v>0</v>
      </c>
      <c r="ERV138" s="827">
        <f t="shared" si="64"/>
        <v>0</v>
      </c>
      <c r="ERW138" s="827">
        <f t="shared" si="64"/>
        <v>0</v>
      </c>
      <c r="ERX138" s="827">
        <f t="shared" si="64"/>
        <v>0</v>
      </c>
      <c r="ERY138" s="827">
        <f t="shared" si="64"/>
        <v>0</v>
      </c>
      <c r="ERZ138" s="827">
        <f t="shared" si="64"/>
        <v>0</v>
      </c>
      <c r="ESA138" s="827">
        <f t="shared" si="64"/>
        <v>0</v>
      </c>
      <c r="ESB138" s="827">
        <f t="shared" si="64"/>
        <v>0</v>
      </c>
      <c r="ESC138" s="827">
        <f t="shared" si="64"/>
        <v>0</v>
      </c>
      <c r="ESD138" s="827">
        <f t="shared" si="64"/>
        <v>0</v>
      </c>
      <c r="ESE138" s="827">
        <f t="shared" si="64"/>
        <v>0</v>
      </c>
      <c r="ESF138" s="827">
        <f t="shared" si="64"/>
        <v>0</v>
      </c>
      <c r="ESG138" s="827">
        <f t="shared" si="64"/>
        <v>0</v>
      </c>
      <c r="ESH138" s="827">
        <f t="shared" si="64"/>
        <v>0</v>
      </c>
      <c r="ESI138" s="827">
        <f t="shared" si="64"/>
        <v>0</v>
      </c>
      <c r="ESJ138" s="827">
        <f t="shared" si="64"/>
        <v>0</v>
      </c>
      <c r="ESK138" s="827">
        <f t="shared" si="64"/>
        <v>0</v>
      </c>
      <c r="ESL138" s="827">
        <f t="shared" si="64"/>
        <v>0</v>
      </c>
      <c r="ESM138" s="827">
        <f t="shared" si="64"/>
        <v>0</v>
      </c>
      <c r="ESN138" s="827">
        <f t="shared" si="64"/>
        <v>0</v>
      </c>
      <c r="ESO138" s="827">
        <f t="shared" si="64"/>
        <v>0</v>
      </c>
      <c r="ESP138" s="827">
        <f t="shared" si="64"/>
        <v>0</v>
      </c>
      <c r="ESQ138" s="827">
        <f t="shared" si="64"/>
        <v>0</v>
      </c>
      <c r="ESR138" s="827">
        <f t="shared" si="64"/>
        <v>0</v>
      </c>
      <c r="ESS138" s="827">
        <f t="shared" si="64"/>
        <v>0</v>
      </c>
      <c r="EST138" s="827">
        <f t="shared" si="64"/>
        <v>0</v>
      </c>
      <c r="ESU138" s="827">
        <f t="shared" si="64"/>
        <v>0</v>
      </c>
      <c r="ESV138" s="827">
        <f t="shared" si="64"/>
        <v>0</v>
      </c>
      <c r="ESW138" s="827">
        <f t="shared" si="64"/>
        <v>0</v>
      </c>
      <c r="ESX138" s="827">
        <f t="shared" si="64"/>
        <v>0</v>
      </c>
      <c r="ESY138" s="827">
        <f t="shared" si="64"/>
        <v>0</v>
      </c>
      <c r="ESZ138" s="827">
        <f t="shared" si="64"/>
        <v>0</v>
      </c>
      <c r="ETA138" s="827">
        <f t="shared" si="64"/>
        <v>0</v>
      </c>
      <c r="ETB138" s="827">
        <f t="shared" si="64"/>
        <v>0</v>
      </c>
      <c r="ETC138" s="827">
        <f t="shared" si="64"/>
        <v>0</v>
      </c>
      <c r="ETD138" s="827">
        <f t="shared" si="64"/>
        <v>0</v>
      </c>
      <c r="ETE138" s="827">
        <f t="shared" si="64"/>
        <v>0</v>
      </c>
      <c r="ETF138" s="827">
        <f t="shared" si="64"/>
        <v>0</v>
      </c>
      <c r="ETG138" s="827">
        <f t="shared" si="64"/>
        <v>0</v>
      </c>
      <c r="ETH138" s="827">
        <f t="shared" si="64"/>
        <v>0</v>
      </c>
      <c r="ETI138" s="827">
        <f t="shared" si="64"/>
        <v>0</v>
      </c>
      <c r="ETJ138" s="827">
        <f t="shared" si="64"/>
        <v>0</v>
      </c>
      <c r="ETK138" s="827">
        <f t="shared" si="64"/>
        <v>0</v>
      </c>
      <c r="ETL138" s="827">
        <f t="shared" si="64"/>
        <v>0</v>
      </c>
      <c r="ETM138" s="827">
        <f t="shared" si="64"/>
        <v>0</v>
      </c>
      <c r="ETN138" s="827">
        <f t="shared" si="64"/>
        <v>0</v>
      </c>
      <c r="ETO138" s="827">
        <f t="shared" si="64"/>
        <v>0</v>
      </c>
      <c r="ETP138" s="827">
        <f t="shared" si="64"/>
        <v>0</v>
      </c>
      <c r="ETQ138" s="827">
        <f t="shared" si="64"/>
        <v>0</v>
      </c>
      <c r="ETR138" s="827">
        <f t="shared" si="64"/>
        <v>0</v>
      </c>
      <c r="ETS138" s="827">
        <f t="shared" si="64"/>
        <v>0</v>
      </c>
      <c r="ETT138" s="827">
        <f t="shared" si="64"/>
        <v>0</v>
      </c>
      <c r="ETU138" s="827">
        <f t="shared" si="64"/>
        <v>0</v>
      </c>
      <c r="ETV138" s="827">
        <f t="shared" si="64"/>
        <v>0</v>
      </c>
      <c r="ETW138" s="827">
        <f t="shared" ref="ETW138:EWH138" si="65">ETW130+ETW134</f>
        <v>0</v>
      </c>
      <c r="ETX138" s="827">
        <f t="shared" si="65"/>
        <v>0</v>
      </c>
      <c r="ETY138" s="827">
        <f t="shared" si="65"/>
        <v>0</v>
      </c>
      <c r="ETZ138" s="827">
        <f t="shared" si="65"/>
        <v>0</v>
      </c>
      <c r="EUA138" s="827">
        <f t="shared" si="65"/>
        <v>0</v>
      </c>
      <c r="EUB138" s="827">
        <f t="shared" si="65"/>
        <v>0</v>
      </c>
      <c r="EUC138" s="827">
        <f t="shared" si="65"/>
        <v>0</v>
      </c>
      <c r="EUD138" s="827">
        <f t="shared" si="65"/>
        <v>0</v>
      </c>
      <c r="EUE138" s="827">
        <f t="shared" si="65"/>
        <v>0</v>
      </c>
      <c r="EUF138" s="827">
        <f t="shared" si="65"/>
        <v>0</v>
      </c>
      <c r="EUG138" s="827">
        <f t="shared" si="65"/>
        <v>0</v>
      </c>
      <c r="EUH138" s="827">
        <f t="shared" si="65"/>
        <v>0</v>
      </c>
      <c r="EUI138" s="827">
        <f t="shared" si="65"/>
        <v>0</v>
      </c>
      <c r="EUJ138" s="827">
        <f t="shared" si="65"/>
        <v>0</v>
      </c>
      <c r="EUK138" s="827">
        <f t="shared" si="65"/>
        <v>0</v>
      </c>
      <c r="EUL138" s="827">
        <f t="shared" si="65"/>
        <v>0</v>
      </c>
      <c r="EUM138" s="827">
        <f t="shared" si="65"/>
        <v>0</v>
      </c>
      <c r="EUN138" s="827">
        <f t="shared" si="65"/>
        <v>0</v>
      </c>
      <c r="EUO138" s="827">
        <f t="shared" si="65"/>
        <v>0</v>
      </c>
      <c r="EUP138" s="827">
        <f t="shared" si="65"/>
        <v>0</v>
      </c>
      <c r="EUQ138" s="827">
        <f t="shared" si="65"/>
        <v>0</v>
      </c>
      <c r="EUR138" s="827">
        <f t="shared" si="65"/>
        <v>0</v>
      </c>
      <c r="EUS138" s="827">
        <f t="shared" si="65"/>
        <v>0</v>
      </c>
      <c r="EUT138" s="827">
        <f t="shared" si="65"/>
        <v>0</v>
      </c>
      <c r="EUU138" s="827">
        <f t="shared" si="65"/>
        <v>0</v>
      </c>
      <c r="EUV138" s="827">
        <f t="shared" si="65"/>
        <v>0</v>
      </c>
      <c r="EUW138" s="827">
        <f t="shared" si="65"/>
        <v>0</v>
      </c>
      <c r="EUX138" s="827">
        <f t="shared" si="65"/>
        <v>0</v>
      </c>
      <c r="EUY138" s="827">
        <f t="shared" si="65"/>
        <v>0</v>
      </c>
      <c r="EUZ138" s="827">
        <f t="shared" si="65"/>
        <v>0</v>
      </c>
      <c r="EVA138" s="827">
        <f t="shared" si="65"/>
        <v>0</v>
      </c>
      <c r="EVB138" s="827">
        <f t="shared" si="65"/>
        <v>0</v>
      </c>
      <c r="EVC138" s="827">
        <f t="shared" si="65"/>
        <v>0</v>
      </c>
      <c r="EVD138" s="827">
        <f t="shared" si="65"/>
        <v>0</v>
      </c>
      <c r="EVE138" s="827">
        <f t="shared" si="65"/>
        <v>0</v>
      </c>
      <c r="EVF138" s="827">
        <f t="shared" si="65"/>
        <v>0</v>
      </c>
      <c r="EVG138" s="827">
        <f t="shared" si="65"/>
        <v>0</v>
      </c>
      <c r="EVH138" s="827">
        <f t="shared" si="65"/>
        <v>0</v>
      </c>
      <c r="EVI138" s="827">
        <f t="shared" si="65"/>
        <v>0</v>
      </c>
      <c r="EVJ138" s="827">
        <f t="shared" si="65"/>
        <v>0</v>
      </c>
      <c r="EVK138" s="827">
        <f t="shared" si="65"/>
        <v>0</v>
      </c>
      <c r="EVL138" s="827">
        <f t="shared" si="65"/>
        <v>0</v>
      </c>
      <c r="EVM138" s="827">
        <f t="shared" si="65"/>
        <v>0</v>
      </c>
      <c r="EVN138" s="827">
        <f t="shared" si="65"/>
        <v>0</v>
      </c>
      <c r="EVO138" s="827">
        <f t="shared" si="65"/>
        <v>0</v>
      </c>
      <c r="EVP138" s="827">
        <f t="shared" si="65"/>
        <v>0</v>
      </c>
      <c r="EVQ138" s="827">
        <f t="shared" si="65"/>
        <v>0</v>
      </c>
      <c r="EVR138" s="827">
        <f t="shared" si="65"/>
        <v>0</v>
      </c>
      <c r="EVS138" s="827">
        <f t="shared" si="65"/>
        <v>0</v>
      </c>
      <c r="EVT138" s="827">
        <f t="shared" si="65"/>
        <v>0</v>
      </c>
      <c r="EVU138" s="827">
        <f t="shared" si="65"/>
        <v>0</v>
      </c>
      <c r="EVV138" s="827">
        <f t="shared" si="65"/>
        <v>0</v>
      </c>
      <c r="EVW138" s="827">
        <f t="shared" si="65"/>
        <v>0</v>
      </c>
      <c r="EVX138" s="827">
        <f t="shared" si="65"/>
        <v>0</v>
      </c>
      <c r="EVY138" s="827">
        <f t="shared" si="65"/>
        <v>0</v>
      </c>
      <c r="EVZ138" s="827">
        <f t="shared" si="65"/>
        <v>0</v>
      </c>
      <c r="EWA138" s="827">
        <f t="shared" si="65"/>
        <v>0</v>
      </c>
      <c r="EWB138" s="827">
        <f t="shared" si="65"/>
        <v>0</v>
      </c>
      <c r="EWC138" s="827">
        <f t="shared" si="65"/>
        <v>0</v>
      </c>
      <c r="EWD138" s="827">
        <f t="shared" si="65"/>
        <v>0</v>
      </c>
      <c r="EWE138" s="827">
        <f t="shared" si="65"/>
        <v>0</v>
      </c>
      <c r="EWF138" s="827">
        <f t="shared" si="65"/>
        <v>0</v>
      </c>
      <c r="EWG138" s="827">
        <f t="shared" si="65"/>
        <v>0</v>
      </c>
      <c r="EWH138" s="827">
        <f t="shared" si="65"/>
        <v>0</v>
      </c>
      <c r="EWI138" s="827">
        <f t="shared" ref="EWI138:EYT138" si="66">EWI130+EWI134</f>
        <v>0</v>
      </c>
      <c r="EWJ138" s="827">
        <f t="shared" si="66"/>
        <v>0</v>
      </c>
      <c r="EWK138" s="827">
        <f t="shared" si="66"/>
        <v>0</v>
      </c>
      <c r="EWL138" s="827">
        <f t="shared" si="66"/>
        <v>0</v>
      </c>
      <c r="EWM138" s="827">
        <f t="shared" si="66"/>
        <v>0</v>
      </c>
      <c r="EWN138" s="827">
        <f t="shared" si="66"/>
        <v>0</v>
      </c>
      <c r="EWO138" s="827">
        <f t="shared" si="66"/>
        <v>0</v>
      </c>
      <c r="EWP138" s="827">
        <f t="shared" si="66"/>
        <v>0</v>
      </c>
      <c r="EWQ138" s="827">
        <f t="shared" si="66"/>
        <v>0</v>
      </c>
      <c r="EWR138" s="827">
        <f t="shared" si="66"/>
        <v>0</v>
      </c>
      <c r="EWS138" s="827">
        <f t="shared" si="66"/>
        <v>0</v>
      </c>
      <c r="EWT138" s="827">
        <f t="shared" si="66"/>
        <v>0</v>
      </c>
      <c r="EWU138" s="827">
        <f t="shared" si="66"/>
        <v>0</v>
      </c>
      <c r="EWV138" s="827">
        <f t="shared" si="66"/>
        <v>0</v>
      </c>
      <c r="EWW138" s="827">
        <f t="shared" si="66"/>
        <v>0</v>
      </c>
      <c r="EWX138" s="827">
        <f t="shared" si="66"/>
        <v>0</v>
      </c>
      <c r="EWY138" s="827">
        <f t="shared" si="66"/>
        <v>0</v>
      </c>
      <c r="EWZ138" s="827">
        <f t="shared" si="66"/>
        <v>0</v>
      </c>
      <c r="EXA138" s="827">
        <f t="shared" si="66"/>
        <v>0</v>
      </c>
      <c r="EXB138" s="827">
        <f t="shared" si="66"/>
        <v>0</v>
      </c>
      <c r="EXC138" s="827">
        <f t="shared" si="66"/>
        <v>0</v>
      </c>
      <c r="EXD138" s="827">
        <f t="shared" si="66"/>
        <v>0</v>
      </c>
      <c r="EXE138" s="827">
        <f t="shared" si="66"/>
        <v>0</v>
      </c>
      <c r="EXF138" s="827">
        <f t="shared" si="66"/>
        <v>0</v>
      </c>
      <c r="EXG138" s="827">
        <f t="shared" si="66"/>
        <v>0</v>
      </c>
      <c r="EXH138" s="827">
        <f t="shared" si="66"/>
        <v>0</v>
      </c>
      <c r="EXI138" s="827">
        <f t="shared" si="66"/>
        <v>0</v>
      </c>
      <c r="EXJ138" s="827">
        <f t="shared" si="66"/>
        <v>0</v>
      </c>
      <c r="EXK138" s="827">
        <f t="shared" si="66"/>
        <v>0</v>
      </c>
      <c r="EXL138" s="827">
        <f t="shared" si="66"/>
        <v>0</v>
      </c>
      <c r="EXM138" s="827">
        <f t="shared" si="66"/>
        <v>0</v>
      </c>
      <c r="EXN138" s="827">
        <f t="shared" si="66"/>
        <v>0</v>
      </c>
      <c r="EXO138" s="827">
        <f t="shared" si="66"/>
        <v>0</v>
      </c>
      <c r="EXP138" s="827">
        <f t="shared" si="66"/>
        <v>0</v>
      </c>
      <c r="EXQ138" s="827">
        <f t="shared" si="66"/>
        <v>0</v>
      </c>
      <c r="EXR138" s="827">
        <f t="shared" si="66"/>
        <v>0</v>
      </c>
      <c r="EXS138" s="827">
        <f t="shared" si="66"/>
        <v>0</v>
      </c>
      <c r="EXT138" s="827">
        <f t="shared" si="66"/>
        <v>0</v>
      </c>
      <c r="EXU138" s="827">
        <f t="shared" si="66"/>
        <v>0</v>
      </c>
      <c r="EXV138" s="827">
        <f t="shared" si="66"/>
        <v>0</v>
      </c>
      <c r="EXW138" s="827">
        <f t="shared" si="66"/>
        <v>0</v>
      </c>
      <c r="EXX138" s="827">
        <f t="shared" si="66"/>
        <v>0</v>
      </c>
      <c r="EXY138" s="827">
        <f t="shared" si="66"/>
        <v>0</v>
      </c>
      <c r="EXZ138" s="827">
        <f t="shared" si="66"/>
        <v>0</v>
      </c>
      <c r="EYA138" s="827">
        <f t="shared" si="66"/>
        <v>0</v>
      </c>
      <c r="EYB138" s="827">
        <f t="shared" si="66"/>
        <v>0</v>
      </c>
      <c r="EYC138" s="827">
        <f t="shared" si="66"/>
        <v>0</v>
      </c>
      <c r="EYD138" s="827">
        <f t="shared" si="66"/>
        <v>0</v>
      </c>
      <c r="EYE138" s="827">
        <f t="shared" si="66"/>
        <v>0</v>
      </c>
      <c r="EYF138" s="827">
        <f t="shared" si="66"/>
        <v>0</v>
      </c>
      <c r="EYG138" s="827">
        <f t="shared" si="66"/>
        <v>0</v>
      </c>
      <c r="EYH138" s="827">
        <f t="shared" si="66"/>
        <v>0</v>
      </c>
      <c r="EYI138" s="827">
        <f t="shared" si="66"/>
        <v>0</v>
      </c>
      <c r="EYJ138" s="827">
        <f t="shared" si="66"/>
        <v>0</v>
      </c>
      <c r="EYK138" s="827">
        <f t="shared" si="66"/>
        <v>0</v>
      </c>
      <c r="EYL138" s="827">
        <f t="shared" si="66"/>
        <v>0</v>
      </c>
      <c r="EYM138" s="827">
        <f t="shared" si="66"/>
        <v>0</v>
      </c>
      <c r="EYN138" s="827">
        <f t="shared" si="66"/>
        <v>0</v>
      </c>
      <c r="EYO138" s="827">
        <f t="shared" si="66"/>
        <v>0</v>
      </c>
      <c r="EYP138" s="827">
        <f t="shared" si="66"/>
        <v>0</v>
      </c>
      <c r="EYQ138" s="827">
        <f t="shared" si="66"/>
        <v>0</v>
      </c>
      <c r="EYR138" s="827">
        <f t="shared" si="66"/>
        <v>0</v>
      </c>
      <c r="EYS138" s="827">
        <f t="shared" si="66"/>
        <v>0</v>
      </c>
      <c r="EYT138" s="827">
        <f t="shared" si="66"/>
        <v>0</v>
      </c>
      <c r="EYU138" s="827">
        <f t="shared" ref="EYU138:FBF138" si="67">EYU130+EYU134</f>
        <v>0</v>
      </c>
      <c r="EYV138" s="827">
        <f t="shared" si="67"/>
        <v>0</v>
      </c>
      <c r="EYW138" s="827">
        <f t="shared" si="67"/>
        <v>0</v>
      </c>
      <c r="EYX138" s="827">
        <f t="shared" si="67"/>
        <v>0</v>
      </c>
      <c r="EYY138" s="827">
        <f t="shared" si="67"/>
        <v>0</v>
      </c>
      <c r="EYZ138" s="827">
        <f t="shared" si="67"/>
        <v>0</v>
      </c>
      <c r="EZA138" s="827">
        <f t="shared" si="67"/>
        <v>0</v>
      </c>
      <c r="EZB138" s="827">
        <f t="shared" si="67"/>
        <v>0</v>
      </c>
      <c r="EZC138" s="827">
        <f t="shared" si="67"/>
        <v>0</v>
      </c>
      <c r="EZD138" s="827">
        <f t="shared" si="67"/>
        <v>0</v>
      </c>
      <c r="EZE138" s="827">
        <f t="shared" si="67"/>
        <v>0</v>
      </c>
      <c r="EZF138" s="827">
        <f t="shared" si="67"/>
        <v>0</v>
      </c>
      <c r="EZG138" s="827">
        <f t="shared" si="67"/>
        <v>0</v>
      </c>
      <c r="EZH138" s="827">
        <f t="shared" si="67"/>
        <v>0</v>
      </c>
      <c r="EZI138" s="827">
        <f t="shared" si="67"/>
        <v>0</v>
      </c>
      <c r="EZJ138" s="827">
        <f t="shared" si="67"/>
        <v>0</v>
      </c>
      <c r="EZK138" s="827">
        <f t="shared" si="67"/>
        <v>0</v>
      </c>
      <c r="EZL138" s="827">
        <f t="shared" si="67"/>
        <v>0</v>
      </c>
      <c r="EZM138" s="827">
        <f t="shared" si="67"/>
        <v>0</v>
      </c>
      <c r="EZN138" s="827">
        <f t="shared" si="67"/>
        <v>0</v>
      </c>
      <c r="EZO138" s="827">
        <f t="shared" si="67"/>
        <v>0</v>
      </c>
      <c r="EZP138" s="827">
        <f t="shared" si="67"/>
        <v>0</v>
      </c>
      <c r="EZQ138" s="827">
        <f t="shared" si="67"/>
        <v>0</v>
      </c>
      <c r="EZR138" s="827">
        <f t="shared" si="67"/>
        <v>0</v>
      </c>
      <c r="EZS138" s="827">
        <f t="shared" si="67"/>
        <v>0</v>
      </c>
      <c r="EZT138" s="827">
        <f t="shared" si="67"/>
        <v>0</v>
      </c>
      <c r="EZU138" s="827">
        <f t="shared" si="67"/>
        <v>0</v>
      </c>
      <c r="EZV138" s="827">
        <f t="shared" si="67"/>
        <v>0</v>
      </c>
      <c r="EZW138" s="827">
        <f t="shared" si="67"/>
        <v>0</v>
      </c>
      <c r="EZX138" s="827">
        <f t="shared" si="67"/>
        <v>0</v>
      </c>
      <c r="EZY138" s="827">
        <f t="shared" si="67"/>
        <v>0</v>
      </c>
      <c r="EZZ138" s="827">
        <f t="shared" si="67"/>
        <v>0</v>
      </c>
      <c r="FAA138" s="827">
        <f t="shared" si="67"/>
        <v>0</v>
      </c>
      <c r="FAB138" s="827">
        <f t="shared" si="67"/>
        <v>0</v>
      </c>
      <c r="FAC138" s="827">
        <f t="shared" si="67"/>
        <v>0</v>
      </c>
      <c r="FAD138" s="827">
        <f t="shared" si="67"/>
        <v>0</v>
      </c>
      <c r="FAE138" s="827">
        <f t="shared" si="67"/>
        <v>0</v>
      </c>
      <c r="FAF138" s="827">
        <f t="shared" si="67"/>
        <v>0</v>
      </c>
      <c r="FAG138" s="827">
        <f t="shared" si="67"/>
        <v>0</v>
      </c>
      <c r="FAH138" s="827">
        <f t="shared" si="67"/>
        <v>0</v>
      </c>
      <c r="FAI138" s="827">
        <f t="shared" si="67"/>
        <v>0</v>
      </c>
      <c r="FAJ138" s="827">
        <f t="shared" si="67"/>
        <v>0</v>
      </c>
      <c r="FAK138" s="827">
        <f t="shared" si="67"/>
        <v>0</v>
      </c>
      <c r="FAL138" s="827">
        <f t="shared" si="67"/>
        <v>0</v>
      </c>
      <c r="FAM138" s="827">
        <f t="shared" si="67"/>
        <v>0</v>
      </c>
      <c r="FAN138" s="827">
        <f t="shared" si="67"/>
        <v>0</v>
      </c>
      <c r="FAO138" s="827">
        <f t="shared" si="67"/>
        <v>0</v>
      </c>
      <c r="FAP138" s="827">
        <f t="shared" si="67"/>
        <v>0</v>
      </c>
      <c r="FAQ138" s="827">
        <f t="shared" si="67"/>
        <v>0</v>
      </c>
      <c r="FAR138" s="827">
        <f t="shared" si="67"/>
        <v>0</v>
      </c>
      <c r="FAS138" s="827">
        <f t="shared" si="67"/>
        <v>0</v>
      </c>
      <c r="FAT138" s="827">
        <f t="shared" si="67"/>
        <v>0</v>
      </c>
      <c r="FAU138" s="827">
        <f t="shared" si="67"/>
        <v>0</v>
      </c>
      <c r="FAV138" s="827">
        <f t="shared" si="67"/>
        <v>0</v>
      </c>
      <c r="FAW138" s="827">
        <f t="shared" si="67"/>
        <v>0</v>
      </c>
      <c r="FAX138" s="827">
        <f t="shared" si="67"/>
        <v>0</v>
      </c>
      <c r="FAY138" s="827">
        <f t="shared" si="67"/>
        <v>0</v>
      </c>
      <c r="FAZ138" s="827">
        <f t="shared" si="67"/>
        <v>0</v>
      </c>
      <c r="FBA138" s="827">
        <f t="shared" si="67"/>
        <v>0</v>
      </c>
      <c r="FBB138" s="827">
        <f t="shared" si="67"/>
        <v>0</v>
      </c>
      <c r="FBC138" s="827">
        <f t="shared" si="67"/>
        <v>0</v>
      </c>
      <c r="FBD138" s="827">
        <f t="shared" si="67"/>
        <v>0</v>
      </c>
      <c r="FBE138" s="827">
        <f t="shared" si="67"/>
        <v>0</v>
      </c>
      <c r="FBF138" s="827">
        <f t="shared" si="67"/>
        <v>0</v>
      </c>
      <c r="FBG138" s="827">
        <f t="shared" ref="FBG138:FDR138" si="68">FBG130+FBG134</f>
        <v>0</v>
      </c>
      <c r="FBH138" s="827">
        <f t="shared" si="68"/>
        <v>0</v>
      </c>
      <c r="FBI138" s="827">
        <f t="shared" si="68"/>
        <v>0</v>
      </c>
      <c r="FBJ138" s="827">
        <f t="shared" si="68"/>
        <v>0</v>
      </c>
      <c r="FBK138" s="827">
        <f t="shared" si="68"/>
        <v>0</v>
      </c>
      <c r="FBL138" s="827">
        <f t="shared" si="68"/>
        <v>0</v>
      </c>
      <c r="FBM138" s="827">
        <f t="shared" si="68"/>
        <v>0</v>
      </c>
      <c r="FBN138" s="827">
        <f t="shared" si="68"/>
        <v>0</v>
      </c>
      <c r="FBO138" s="827">
        <f t="shared" si="68"/>
        <v>0</v>
      </c>
      <c r="FBP138" s="827">
        <f t="shared" si="68"/>
        <v>0</v>
      </c>
      <c r="FBQ138" s="827">
        <f t="shared" si="68"/>
        <v>0</v>
      </c>
      <c r="FBR138" s="827">
        <f t="shared" si="68"/>
        <v>0</v>
      </c>
      <c r="FBS138" s="827">
        <f t="shared" si="68"/>
        <v>0</v>
      </c>
      <c r="FBT138" s="827">
        <f t="shared" si="68"/>
        <v>0</v>
      </c>
      <c r="FBU138" s="827">
        <f t="shared" si="68"/>
        <v>0</v>
      </c>
      <c r="FBV138" s="827">
        <f t="shared" si="68"/>
        <v>0</v>
      </c>
      <c r="FBW138" s="827">
        <f t="shared" si="68"/>
        <v>0</v>
      </c>
      <c r="FBX138" s="827">
        <f t="shared" si="68"/>
        <v>0</v>
      </c>
      <c r="FBY138" s="827">
        <f t="shared" si="68"/>
        <v>0</v>
      </c>
      <c r="FBZ138" s="827">
        <f t="shared" si="68"/>
        <v>0</v>
      </c>
      <c r="FCA138" s="827">
        <f t="shared" si="68"/>
        <v>0</v>
      </c>
      <c r="FCB138" s="827">
        <f t="shared" si="68"/>
        <v>0</v>
      </c>
      <c r="FCC138" s="827">
        <f t="shared" si="68"/>
        <v>0</v>
      </c>
      <c r="FCD138" s="827">
        <f t="shared" si="68"/>
        <v>0</v>
      </c>
      <c r="FCE138" s="827">
        <f t="shared" si="68"/>
        <v>0</v>
      </c>
      <c r="FCF138" s="827">
        <f t="shared" si="68"/>
        <v>0</v>
      </c>
      <c r="FCG138" s="827">
        <f t="shared" si="68"/>
        <v>0</v>
      </c>
      <c r="FCH138" s="827">
        <f t="shared" si="68"/>
        <v>0</v>
      </c>
      <c r="FCI138" s="827">
        <f t="shared" si="68"/>
        <v>0</v>
      </c>
      <c r="FCJ138" s="827">
        <f t="shared" si="68"/>
        <v>0</v>
      </c>
      <c r="FCK138" s="827">
        <f t="shared" si="68"/>
        <v>0</v>
      </c>
      <c r="FCL138" s="827">
        <f t="shared" si="68"/>
        <v>0</v>
      </c>
      <c r="FCM138" s="827">
        <f t="shared" si="68"/>
        <v>0</v>
      </c>
      <c r="FCN138" s="827">
        <f t="shared" si="68"/>
        <v>0</v>
      </c>
      <c r="FCO138" s="827">
        <f t="shared" si="68"/>
        <v>0</v>
      </c>
      <c r="FCP138" s="827">
        <f t="shared" si="68"/>
        <v>0</v>
      </c>
      <c r="FCQ138" s="827">
        <f t="shared" si="68"/>
        <v>0</v>
      </c>
      <c r="FCR138" s="827">
        <f t="shared" si="68"/>
        <v>0</v>
      </c>
      <c r="FCS138" s="827">
        <f t="shared" si="68"/>
        <v>0</v>
      </c>
      <c r="FCT138" s="827">
        <f t="shared" si="68"/>
        <v>0</v>
      </c>
      <c r="FCU138" s="827">
        <f t="shared" si="68"/>
        <v>0</v>
      </c>
      <c r="FCV138" s="827">
        <f t="shared" si="68"/>
        <v>0</v>
      </c>
      <c r="FCW138" s="827">
        <f t="shared" si="68"/>
        <v>0</v>
      </c>
      <c r="FCX138" s="827">
        <f t="shared" si="68"/>
        <v>0</v>
      </c>
      <c r="FCY138" s="827">
        <f t="shared" si="68"/>
        <v>0</v>
      </c>
      <c r="FCZ138" s="827">
        <f t="shared" si="68"/>
        <v>0</v>
      </c>
      <c r="FDA138" s="827">
        <f t="shared" si="68"/>
        <v>0</v>
      </c>
      <c r="FDB138" s="827">
        <f t="shared" si="68"/>
        <v>0</v>
      </c>
      <c r="FDC138" s="827">
        <f t="shared" si="68"/>
        <v>0</v>
      </c>
      <c r="FDD138" s="827">
        <f t="shared" si="68"/>
        <v>0</v>
      </c>
      <c r="FDE138" s="827">
        <f t="shared" si="68"/>
        <v>0</v>
      </c>
      <c r="FDF138" s="827">
        <f t="shared" si="68"/>
        <v>0</v>
      </c>
      <c r="FDG138" s="827">
        <f t="shared" si="68"/>
        <v>0</v>
      </c>
      <c r="FDH138" s="827">
        <f t="shared" si="68"/>
        <v>0</v>
      </c>
      <c r="FDI138" s="827">
        <f t="shared" si="68"/>
        <v>0</v>
      </c>
      <c r="FDJ138" s="827">
        <f t="shared" si="68"/>
        <v>0</v>
      </c>
      <c r="FDK138" s="827">
        <f t="shared" si="68"/>
        <v>0</v>
      </c>
      <c r="FDL138" s="827">
        <f t="shared" si="68"/>
        <v>0</v>
      </c>
      <c r="FDM138" s="827">
        <f t="shared" si="68"/>
        <v>0</v>
      </c>
      <c r="FDN138" s="827">
        <f t="shared" si="68"/>
        <v>0</v>
      </c>
      <c r="FDO138" s="827">
        <f t="shared" si="68"/>
        <v>0</v>
      </c>
      <c r="FDP138" s="827">
        <f t="shared" si="68"/>
        <v>0</v>
      </c>
      <c r="FDQ138" s="827">
        <f t="shared" si="68"/>
        <v>0</v>
      </c>
      <c r="FDR138" s="827">
        <f t="shared" si="68"/>
        <v>0</v>
      </c>
      <c r="FDS138" s="827">
        <f t="shared" ref="FDS138:FGD138" si="69">FDS130+FDS134</f>
        <v>0</v>
      </c>
      <c r="FDT138" s="827">
        <f t="shared" si="69"/>
        <v>0</v>
      </c>
      <c r="FDU138" s="827">
        <f t="shared" si="69"/>
        <v>0</v>
      </c>
      <c r="FDV138" s="827">
        <f t="shared" si="69"/>
        <v>0</v>
      </c>
      <c r="FDW138" s="827">
        <f t="shared" si="69"/>
        <v>0</v>
      </c>
      <c r="FDX138" s="827">
        <f t="shared" si="69"/>
        <v>0</v>
      </c>
      <c r="FDY138" s="827">
        <f t="shared" si="69"/>
        <v>0</v>
      </c>
      <c r="FDZ138" s="827">
        <f t="shared" si="69"/>
        <v>0</v>
      </c>
      <c r="FEA138" s="827">
        <f t="shared" si="69"/>
        <v>0</v>
      </c>
      <c r="FEB138" s="827">
        <f t="shared" si="69"/>
        <v>0</v>
      </c>
      <c r="FEC138" s="827">
        <f t="shared" si="69"/>
        <v>0</v>
      </c>
      <c r="FED138" s="827">
        <f t="shared" si="69"/>
        <v>0</v>
      </c>
      <c r="FEE138" s="827">
        <f t="shared" si="69"/>
        <v>0</v>
      </c>
      <c r="FEF138" s="827">
        <f t="shared" si="69"/>
        <v>0</v>
      </c>
      <c r="FEG138" s="827">
        <f t="shared" si="69"/>
        <v>0</v>
      </c>
      <c r="FEH138" s="827">
        <f t="shared" si="69"/>
        <v>0</v>
      </c>
      <c r="FEI138" s="827">
        <f t="shared" si="69"/>
        <v>0</v>
      </c>
      <c r="FEJ138" s="827">
        <f t="shared" si="69"/>
        <v>0</v>
      </c>
      <c r="FEK138" s="827">
        <f t="shared" si="69"/>
        <v>0</v>
      </c>
      <c r="FEL138" s="827">
        <f t="shared" si="69"/>
        <v>0</v>
      </c>
      <c r="FEM138" s="827">
        <f t="shared" si="69"/>
        <v>0</v>
      </c>
      <c r="FEN138" s="827">
        <f t="shared" si="69"/>
        <v>0</v>
      </c>
      <c r="FEO138" s="827">
        <f t="shared" si="69"/>
        <v>0</v>
      </c>
      <c r="FEP138" s="827">
        <f t="shared" si="69"/>
        <v>0</v>
      </c>
      <c r="FEQ138" s="827">
        <f t="shared" si="69"/>
        <v>0</v>
      </c>
      <c r="FER138" s="827">
        <f t="shared" si="69"/>
        <v>0</v>
      </c>
      <c r="FES138" s="827">
        <f t="shared" si="69"/>
        <v>0</v>
      </c>
      <c r="FET138" s="827">
        <f t="shared" si="69"/>
        <v>0</v>
      </c>
      <c r="FEU138" s="827">
        <f t="shared" si="69"/>
        <v>0</v>
      </c>
      <c r="FEV138" s="827">
        <f t="shared" si="69"/>
        <v>0</v>
      </c>
      <c r="FEW138" s="827">
        <f t="shared" si="69"/>
        <v>0</v>
      </c>
      <c r="FEX138" s="827">
        <f t="shared" si="69"/>
        <v>0</v>
      </c>
      <c r="FEY138" s="827">
        <f t="shared" si="69"/>
        <v>0</v>
      </c>
      <c r="FEZ138" s="827">
        <f t="shared" si="69"/>
        <v>0</v>
      </c>
      <c r="FFA138" s="827">
        <f t="shared" si="69"/>
        <v>0</v>
      </c>
      <c r="FFB138" s="827">
        <f t="shared" si="69"/>
        <v>0</v>
      </c>
      <c r="FFC138" s="827">
        <f t="shared" si="69"/>
        <v>0</v>
      </c>
      <c r="FFD138" s="827">
        <f t="shared" si="69"/>
        <v>0</v>
      </c>
      <c r="FFE138" s="827">
        <f t="shared" si="69"/>
        <v>0</v>
      </c>
      <c r="FFF138" s="827">
        <f t="shared" si="69"/>
        <v>0</v>
      </c>
      <c r="FFG138" s="827">
        <f t="shared" si="69"/>
        <v>0</v>
      </c>
      <c r="FFH138" s="827">
        <f t="shared" si="69"/>
        <v>0</v>
      </c>
      <c r="FFI138" s="827">
        <f t="shared" si="69"/>
        <v>0</v>
      </c>
      <c r="FFJ138" s="827">
        <f t="shared" si="69"/>
        <v>0</v>
      </c>
      <c r="FFK138" s="827">
        <f t="shared" si="69"/>
        <v>0</v>
      </c>
      <c r="FFL138" s="827">
        <f t="shared" si="69"/>
        <v>0</v>
      </c>
      <c r="FFM138" s="827">
        <f t="shared" si="69"/>
        <v>0</v>
      </c>
      <c r="FFN138" s="827">
        <f t="shared" si="69"/>
        <v>0</v>
      </c>
      <c r="FFO138" s="827">
        <f t="shared" si="69"/>
        <v>0</v>
      </c>
      <c r="FFP138" s="827">
        <f t="shared" si="69"/>
        <v>0</v>
      </c>
      <c r="FFQ138" s="827">
        <f t="shared" si="69"/>
        <v>0</v>
      </c>
      <c r="FFR138" s="827">
        <f t="shared" si="69"/>
        <v>0</v>
      </c>
      <c r="FFS138" s="827">
        <f t="shared" si="69"/>
        <v>0</v>
      </c>
      <c r="FFT138" s="827">
        <f t="shared" si="69"/>
        <v>0</v>
      </c>
      <c r="FFU138" s="827">
        <f t="shared" si="69"/>
        <v>0</v>
      </c>
      <c r="FFV138" s="827">
        <f t="shared" si="69"/>
        <v>0</v>
      </c>
      <c r="FFW138" s="827">
        <f t="shared" si="69"/>
        <v>0</v>
      </c>
      <c r="FFX138" s="827">
        <f t="shared" si="69"/>
        <v>0</v>
      </c>
      <c r="FFY138" s="827">
        <f t="shared" si="69"/>
        <v>0</v>
      </c>
      <c r="FFZ138" s="827">
        <f t="shared" si="69"/>
        <v>0</v>
      </c>
      <c r="FGA138" s="827">
        <f t="shared" si="69"/>
        <v>0</v>
      </c>
      <c r="FGB138" s="827">
        <f t="shared" si="69"/>
        <v>0</v>
      </c>
      <c r="FGC138" s="827">
        <f t="shared" si="69"/>
        <v>0</v>
      </c>
      <c r="FGD138" s="827">
        <f t="shared" si="69"/>
        <v>0</v>
      </c>
      <c r="FGE138" s="827">
        <f t="shared" ref="FGE138:FIP138" si="70">FGE130+FGE134</f>
        <v>0</v>
      </c>
      <c r="FGF138" s="827">
        <f t="shared" si="70"/>
        <v>0</v>
      </c>
      <c r="FGG138" s="827">
        <f t="shared" si="70"/>
        <v>0</v>
      </c>
      <c r="FGH138" s="827">
        <f t="shared" si="70"/>
        <v>0</v>
      </c>
      <c r="FGI138" s="827">
        <f t="shared" si="70"/>
        <v>0</v>
      </c>
      <c r="FGJ138" s="827">
        <f t="shared" si="70"/>
        <v>0</v>
      </c>
      <c r="FGK138" s="827">
        <f t="shared" si="70"/>
        <v>0</v>
      </c>
      <c r="FGL138" s="827">
        <f t="shared" si="70"/>
        <v>0</v>
      </c>
      <c r="FGM138" s="827">
        <f t="shared" si="70"/>
        <v>0</v>
      </c>
      <c r="FGN138" s="827">
        <f t="shared" si="70"/>
        <v>0</v>
      </c>
      <c r="FGO138" s="827">
        <f t="shared" si="70"/>
        <v>0</v>
      </c>
      <c r="FGP138" s="827">
        <f t="shared" si="70"/>
        <v>0</v>
      </c>
      <c r="FGQ138" s="827">
        <f t="shared" si="70"/>
        <v>0</v>
      </c>
      <c r="FGR138" s="827">
        <f t="shared" si="70"/>
        <v>0</v>
      </c>
      <c r="FGS138" s="827">
        <f t="shared" si="70"/>
        <v>0</v>
      </c>
      <c r="FGT138" s="827">
        <f t="shared" si="70"/>
        <v>0</v>
      </c>
      <c r="FGU138" s="827">
        <f t="shared" si="70"/>
        <v>0</v>
      </c>
      <c r="FGV138" s="827">
        <f t="shared" si="70"/>
        <v>0</v>
      </c>
      <c r="FGW138" s="827">
        <f t="shared" si="70"/>
        <v>0</v>
      </c>
      <c r="FGX138" s="827">
        <f t="shared" si="70"/>
        <v>0</v>
      </c>
      <c r="FGY138" s="827">
        <f t="shared" si="70"/>
        <v>0</v>
      </c>
      <c r="FGZ138" s="827">
        <f t="shared" si="70"/>
        <v>0</v>
      </c>
      <c r="FHA138" s="827">
        <f t="shared" si="70"/>
        <v>0</v>
      </c>
      <c r="FHB138" s="827">
        <f t="shared" si="70"/>
        <v>0</v>
      </c>
      <c r="FHC138" s="827">
        <f t="shared" si="70"/>
        <v>0</v>
      </c>
      <c r="FHD138" s="827">
        <f t="shared" si="70"/>
        <v>0</v>
      </c>
      <c r="FHE138" s="827">
        <f t="shared" si="70"/>
        <v>0</v>
      </c>
      <c r="FHF138" s="827">
        <f t="shared" si="70"/>
        <v>0</v>
      </c>
      <c r="FHG138" s="827">
        <f t="shared" si="70"/>
        <v>0</v>
      </c>
      <c r="FHH138" s="827">
        <f t="shared" si="70"/>
        <v>0</v>
      </c>
      <c r="FHI138" s="827">
        <f t="shared" si="70"/>
        <v>0</v>
      </c>
      <c r="FHJ138" s="827">
        <f t="shared" si="70"/>
        <v>0</v>
      </c>
      <c r="FHK138" s="827">
        <f t="shared" si="70"/>
        <v>0</v>
      </c>
      <c r="FHL138" s="827">
        <f t="shared" si="70"/>
        <v>0</v>
      </c>
      <c r="FHM138" s="827">
        <f t="shared" si="70"/>
        <v>0</v>
      </c>
      <c r="FHN138" s="827">
        <f t="shared" si="70"/>
        <v>0</v>
      </c>
      <c r="FHO138" s="827">
        <f t="shared" si="70"/>
        <v>0</v>
      </c>
      <c r="FHP138" s="827">
        <f t="shared" si="70"/>
        <v>0</v>
      </c>
      <c r="FHQ138" s="827">
        <f t="shared" si="70"/>
        <v>0</v>
      </c>
      <c r="FHR138" s="827">
        <f t="shared" si="70"/>
        <v>0</v>
      </c>
      <c r="FHS138" s="827">
        <f t="shared" si="70"/>
        <v>0</v>
      </c>
      <c r="FHT138" s="827">
        <f t="shared" si="70"/>
        <v>0</v>
      </c>
      <c r="FHU138" s="827">
        <f t="shared" si="70"/>
        <v>0</v>
      </c>
      <c r="FHV138" s="827">
        <f t="shared" si="70"/>
        <v>0</v>
      </c>
      <c r="FHW138" s="827">
        <f t="shared" si="70"/>
        <v>0</v>
      </c>
      <c r="FHX138" s="827">
        <f t="shared" si="70"/>
        <v>0</v>
      </c>
      <c r="FHY138" s="827">
        <f t="shared" si="70"/>
        <v>0</v>
      </c>
      <c r="FHZ138" s="827">
        <f t="shared" si="70"/>
        <v>0</v>
      </c>
      <c r="FIA138" s="827">
        <f t="shared" si="70"/>
        <v>0</v>
      </c>
      <c r="FIB138" s="827">
        <f t="shared" si="70"/>
        <v>0</v>
      </c>
      <c r="FIC138" s="827">
        <f t="shared" si="70"/>
        <v>0</v>
      </c>
      <c r="FID138" s="827">
        <f t="shared" si="70"/>
        <v>0</v>
      </c>
      <c r="FIE138" s="827">
        <f t="shared" si="70"/>
        <v>0</v>
      </c>
      <c r="FIF138" s="827">
        <f t="shared" si="70"/>
        <v>0</v>
      </c>
      <c r="FIG138" s="827">
        <f t="shared" si="70"/>
        <v>0</v>
      </c>
      <c r="FIH138" s="827">
        <f t="shared" si="70"/>
        <v>0</v>
      </c>
      <c r="FII138" s="827">
        <f t="shared" si="70"/>
        <v>0</v>
      </c>
      <c r="FIJ138" s="827">
        <f t="shared" si="70"/>
        <v>0</v>
      </c>
      <c r="FIK138" s="827">
        <f t="shared" si="70"/>
        <v>0</v>
      </c>
      <c r="FIL138" s="827">
        <f t="shared" si="70"/>
        <v>0</v>
      </c>
      <c r="FIM138" s="827">
        <f t="shared" si="70"/>
        <v>0</v>
      </c>
      <c r="FIN138" s="827">
        <f t="shared" si="70"/>
        <v>0</v>
      </c>
      <c r="FIO138" s="827">
        <f t="shared" si="70"/>
        <v>0</v>
      </c>
      <c r="FIP138" s="827">
        <f t="shared" si="70"/>
        <v>0</v>
      </c>
      <c r="FIQ138" s="827">
        <f t="shared" ref="FIQ138:FLB138" si="71">FIQ130+FIQ134</f>
        <v>0</v>
      </c>
      <c r="FIR138" s="827">
        <f t="shared" si="71"/>
        <v>0</v>
      </c>
      <c r="FIS138" s="827">
        <f t="shared" si="71"/>
        <v>0</v>
      </c>
      <c r="FIT138" s="827">
        <f t="shared" si="71"/>
        <v>0</v>
      </c>
      <c r="FIU138" s="827">
        <f t="shared" si="71"/>
        <v>0</v>
      </c>
      <c r="FIV138" s="827">
        <f t="shared" si="71"/>
        <v>0</v>
      </c>
      <c r="FIW138" s="827">
        <f t="shared" si="71"/>
        <v>0</v>
      </c>
      <c r="FIX138" s="827">
        <f t="shared" si="71"/>
        <v>0</v>
      </c>
      <c r="FIY138" s="827">
        <f t="shared" si="71"/>
        <v>0</v>
      </c>
      <c r="FIZ138" s="827">
        <f t="shared" si="71"/>
        <v>0</v>
      </c>
      <c r="FJA138" s="827">
        <f t="shared" si="71"/>
        <v>0</v>
      </c>
      <c r="FJB138" s="827">
        <f t="shared" si="71"/>
        <v>0</v>
      </c>
      <c r="FJC138" s="827">
        <f t="shared" si="71"/>
        <v>0</v>
      </c>
      <c r="FJD138" s="827">
        <f t="shared" si="71"/>
        <v>0</v>
      </c>
      <c r="FJE138" s="827">
        <f t="shared" si="71"/>
        <v>0</v>
      </c>
      <c r="FJF138" s="827">
        <f t="shared" si="71"/>
        <v>0</v>
      </c>
      <c r="FJG138" s="827">
        <f t="shared" si="71"/>
        <v>0</v>
      </c>
      <c r="FJH138" s="827">
        <f t="shared" si="71"/>
        <v>0</v>
      </c>
      <c r="FJI138" s="827">
        <f t="shared" si="71"/>
        <v>0</v>
      </c>
      <c r="FJJ138" s="827">
        <f t="shared" si="71"/>
        <v>0</v>
      </c>
      <c r="FJK138" s="827">
        <f t="shared" si="71"/>
        <v>0</v>
      </c>
      <c r="FJL138" s="827">
        <f t="shared" si="71"/>
        <v>0</v>
      </c>
      <c r="FJM138" s="827">
        <f t="shared" si="71"/>
        <v>0</v>
      </c>
      <c r="FJN138" s="827">
        <f t="shared" si="71"/>
        <v>0</v>
      </c>
      <c r="FJO138" s="827">
        <f t="shared" si="71"/>
        <v>0</v>
      </c>
      <c r="FJP138" s="827">
        <f t="shared" si="71"/>
        <v>0</v>
      </c>
      <c r="FJQ138" s="827">
        <f t="shared" si="71"/>
        <v>0</v>
      </c>
      <c r="FJR138" s="827">
        <f t="shared" si="71"/>
        <v>0</v>
      </c>
      <c r="FJS138" s="827">
        <f t="shared" si="71"/>
        <v>0</v>
      </c>
      <c r="FJT138" s="827">
        <f t="shared" si="71"/>
        <v>0</v>
      </c>
      <c r="FJU138" s="827">
        <f t="shared" si="71"/>
        <v>0</v>
      </c>
      <c r="FJV138" s="827">
        <f t="shared" si="71"/>
        <v>0</v>
      </c>
      <c r="FJW138" s="827">
        <f t="shared" si="71"/>
        <v>0</v>
      </c>
      <c r="FJX138" s="827">
        <f t="shared" si="71"/>
        <v>0</v>
      </c>
      <c r="FJY138" s="827">
        <f t="shared" si="71"/>
        <v>0</v>
      </c>
      <c r="FJZ138" s="827">
        <f t="shared" si="71"/>
        <v>0</v>
      </c>
      <c r="FKA138" s="827">
        <f t="shared" si="71"/>
        <v>0</v>
      </c>
      <c r="FKB138" s="827">
        <f t="shared" si="71"/>
        <v>0</v>
      </c>
      <c r="FKC138" s="827">
        <f t="shared" si="71"/>
        <v>0</v>
      </c>
      <c r="FKD138" s="827">
        <f t="shared" si="71"/>
        <v>0</v>
      </c>
      <c r="FKE138" s="827">
        <f t="shared" si="71"/>
        <v>0</v>
      </c>
      <c r="FKF138" s="827">
        <f t="shared" si="71"/>
        <v>0</v>
      </c>
      <c r="FKG138" s="827">
        <f t="shared" si="71"/>
        <v>0</v>
      </c>
      <c r="FKH138" s="827">
        <f t="shared" si="71"/>
        <v>0</v>
      </c>
      <c r="FKI138" s="827">
        <f t="shared" si="71"/>
        <v>0</v>
      </c>
      <c r="FKJ138" s="827">
        <f t="shared" si="71"/>
        <v>0</v>
      </c>
      <c r="FKK138" s="827">
        <f t="shared" si="71"/>
        <v>0</v>
      </c>
      <c r="FKL138" s="827">
        <f t="shared" si="71"/>
        <v>0</v>
      </c>
      <c r="FKM138" s="827">
        <f t="shared" si="71"/>
        <v>0</v>
      </c>
      <c r="FKN138" s="827">
        <f t="shared" si="71"/>
        <v>0</v>
      </c>
      <c r="FKO138" s="827">
        <f t="shared" si="71"/>
        <v>0</v>
      </c>
      <c r="FKP138" s="827">
        <f t="shared" si="71"/>
        <v>0</v>
      </c>
      <c r="FKQ138" s="827">
        <f t="shared" si="71"/>
        <v>0</v>
      </c>
      <c r="FKR138" s="827">
        <f t="shared" si="71"/>
        <v>0</v>
      </c>
      <c r="FKS138" s="827">
        <f t="shared" si="71"/>
        <v>0</v>
      </c>
      <c r="FKT138" s="827">
        <f t="shared" si="71"/>
        <v>0</v>
      </c>
      <c r="FKU138" s="827">
        <f t="shared" si="71"/>
        <v>0</v>
      </c>
      <c r="FKV138" s="827">
        <f t="shared" si="71"/>
        <v>0</v>
      </c>
      <c r="FKW138" s="827">
        <f t="shared" si="71"/>
        <v>0</v>
      </c>
      <c r="FKX138" s="827">
        <f t="shared" si="71"/>
        <v>0</v>
      </c>
      <c r="FKY138" s="827">
        <f t="shared" si="71"/>
        <v>0</v>
      </c>
      <c r="FKZ138" s="827">
        <f t="shared" si="71"/>
        <v>0</v>
      </c>
      <c r="FLA138" s="827">
        <f t="shared" si="71"/>
        <v>0</v>
      </c>
      <c r="FLB138" s="827">
        <f t="shared" si="71"/>
        <v>0</v>
      </c>
      <c r="FLC138" s="827">
        <f t="shared" ref="FLC138:FNN138" si="72">FLC130+FLC134</f>
        <v>0</v>
      </c>
      <c r="FLD138" s="827">
        <f t="shared" si="72"/>
        <v>0</v>
      </c>
      <c r="FLE138" s="827">
        <f t="shared" si="72"/>
        <v>0</v>
      </c>
      <c r="FLF138" s="827">
        <f t="shared" si="72"/>
        <v>0</v>
      </c>
      <c r="FLG138" s="827">
        <f t="shared" si="72"/>
        <v>0</v>
      </c>
      <c r="FLH138" s="827">
        <f t="shared" si="72"/>
        <v>0</v>
      </c>
      <c r="FLI138" s="827">
        <f t="shared" si="72"/>
        <v>0</v>
      </c>
      <c r="FLJ138" s="827">
        <f t="shared" si="72"/>
        <v>0</v>
      </c>
      <c r="FLK138" s="827">
        <f t="shared" si="72"/>
        <v>0</v>
      </c>
      <c r="FLL138" s="827">
        <f t="shared" si="72"/>
        <v>0</v>
      </c>
      <c r="FLM138" s="827">
        <f t="shared" si="72"/>
        <v>0</v>
      </c>
      <c r="FLN138" s="827">
        <f t="shared" si="72"/>
        <v>0</v>
      </c>
      <c r="FLO138" s="827">
        <f t="shared" si="72"/>
        <v>0</v>
      </c>
      <c r="FLP138" s="827">
        <f t="shared" si="72"/>
        <v>0</v>
      </c>
      <c r="FLQ138" s="827">
        <f t="shared" si="72"/>
        <v>0</v>
      </c>
      <c r="FLR138" s="827">
        <f t="shared" si="72"/>
        <v>0</v>
      </c>
      <c r="FLS138" s="827">
        <f t="shared" si="72"/>
        <v>0</v>
      </c>
      <c r="FLT138" s="827">
        <f t="shared" si="72"/>
        <v>0</v>
      </c>
      <c r="FLU138" s="827">
        <f t="shared" si="72"/>
        <v>0</v>
      </c>
      <c r="FLV138" s="827">
        <f t="shared" si="72"/>
        <v>0</v>
      </c>
      <c r="FLW138" s="827">
        <f t="shared" si="72"/>
        <v>0</v>
      </c>
      <c r="FLX138" s="827">
        <f t="shared" si="72"/>
        <v>0</v>
      </c>
      <c r="FLY138" s="827">
        <f t="shared" si="72"/>
        <v>0</v>
      </c>
      <c r="FLZ138" s="827">
        <f t="shared" si="72"/>
        <v>0</v>
      </c>
      <c r="FMA138" s="827">
        <f t="shared" si="72"/>
        <v>0</v>
      </c>
      <c r="FMB138" s="827">
        <f t="shared" si="72"/>
        <v>0</v>
      </c>
      <c r="FMC138" s="827">
        <f t="shared" si="72"/>
        <v>0</v>
      </c>
      <c r="FMD138" s="827">
        <f t="shared" si="72"/>
        <v>0</v>
      </c>
      <c r="FME138" s="827">
        <f t="shared" si="72"/>
        <v>0</v>
      </c>
      <c r="FMF138" s="827">
        <f t="shared" si="72"/>
        <v>0</v>
      </c>
      <c r="FMG138" s="827">
        <f t="shared" si="72"/>
        <v>0</v>
      </c>
      <c r="FMH138" s="827">
        <f t="shared" si="72"/>
        <v>0</v>
      </c>
      <c r="FMI138" s="827">
        <f t="shared" si="72"/>
        <v>0</v>
      </c>
      <c r="FMJ138" s="827">
        <f t="shared" si="72"/>
        <v>0</v>
      </c>
      <c r="FMK138" s="827">
        <f t="shared" si="72"/>
        <v>0</v>
      </c>
      <c r="FML138" s="827">
        <f t="shared" si="72"/>
        <v>0</v>
      </c>
      <c r="FMM138" s="827">
        <f t="shared" si="72"/>
        <v>0</v>
      </c>
      <c r="FMN138" s="827">
        <f t="shared" si="72"/>
        <v>0</v>
      </c>
      <c r="FMO138" s="827">
        <f t="shared" si="72"/>
        <v>0</v>
      </c>
      <c r="FMP138" s="827">
        <f t="shared" si="72"/>
        <v>0</v>
      </c>
      <c r="FMQ138" s="827">
        <f t="shared" si="72"/>
        <v>0</v>
      </c>
      <c r="FMR138" s="827">
        <f t="shared" si="72"/>
        <v>0</v>
      </c>
      <c r="FMS138" s="827">
        <f t="shared" si="72"/>
        <v>0</v>
      </c>
      <c r="FMT138" s="827">
        <f t="shared" si="72"/>
        <v>0</v>
      </c>
      <c r="FMU138" s="827">
        <f t="shared" si="72"/>
        <v>0</v>
      </c>
      <c r="FMV138" s="827">
        <f t="shared" si="72"/>
        <v>0</v>
      </c>
      <c r="FMW138" s="827">
        <f t="shared" si="72"/>
        <v>0</v>
      </c>
      <c r="FMX138" s="827">
        <f t="shared" si="72"/>
        <v>0</v>
      </c>
      <c r="FMY138" s="827">
        <f t="shared" si="72"/>
        <v>0</v>
      </c>
      <c r="FMZ138" s="827">
        <f t="shared" si="72"/>
        <v>0</v>
      </c>
      <c r="FNA138" s="827">
        <f t="shared" si="72"/>
        <v>0</v>
      </c>
      <c r="FNB138" s="827">
        <f t="shared" si="72"/>
        <v>0</v>
      </c>
      <c r="FNC138" s="827">
        <f t="shared" si="72"/>
        <v>0</v>
      </c>
      <c r="FND138" s="827">
        <f t="shared" si="72"/>
        <v>0</v>
      </c>
      <c r="FNE138" s="827">
        <f t="shared" si="72"/>
        <v>0</v>
      </c>
      <c r="FNF138" s="827">
        <f t="shared" si="72"/>
        <v>0</v>
      </c>
      <c r="FNG138" s="827">
        <f t="shared" si="72"/>
        <v>0</v>
      </c>
      <c r="FNH138" s="827">
        <f t="shared" si="72"/>
        <v>0</v>
      </c>
      <c r="FNI138" s="827">
        <f t="shared" si="72"/>
        <v>0</v>
      </c>
      <c r="FNJ138" s="827">
        <f t="shared" si="72"/>
        <v>0</v>
      </c>
      <c r="FNK138" s="827">
        <f t="shared" si="72"/>
        <v>0</v>
      </c>
      <c r="FNL138" s="827">
        <f t="shared" si="72"/>
        <v>0</v>
      </c>
      <c r="FNM138" s="827">
        <f t="shared" si="72"/>
        <v>0</v>
      </c>
      <c r="FNN138" s="827">
        <f t="shared" si="72"/>
        <v>0</v>
      </c>
      <c r="FNO138" s="827">
        <f t="shared" ref="FNO138:FPZ138" si="73">FNO130+FNO134</f>
        <v>0</v>
      </c>
      <c r="FNP138" s="827">
        <f t="shared" si="73"/>
        <v>0</v>
      </c>
      <c r="FNQ138" s="827">
        <f t="shared" si="73"/>
        <v>0</v>
      </c>
      <c r="FNR138" s="827">
        <f t="shared" si="73"/>
        <v>0</v>
      </c>
      <c r="FNS138" s="827">
        <f t="shared" si="73"/>
        <v>0</v>
      </c>
      <c r="FNT138" s="827">
        <f t="shared" si="73"/>
        <v>0</v>
      </c>
      <c r="FNU138" s="827">
        <f t="shared" si="73"/>
        <v>0</v>
      </c>
      <c r="FNV138" s="827">
        <f t="shared" si="73"/>
        <v>0</v>
      </c>
      <c r="FNW138" s="827">
        <f t="shared" si="73"/>
        <v>0</v>
      </c>
      <c r="FNX138" s="827">
        <f t="shared" si="73"/>
        <v>0</v>
      </c>
      <c r="FNY138" s="827">
        <f t="shared" si="73"/>
        <v>0</v>
      </c>
      <c r="FNZ138" s="827">
        <f t="shared" si="73"/>
        <v>0</v>
      </c>
      <c r="FOA138" s="827">
        <f t="shared" si="73"/>
        <v>0</v>
      </c>
      <c r="FOB138" s="827">
        <f t="shared" si="73"/>
        <v>0</v>
      </c>
      <c r="FOC138" s="827">
        <f t="shared" si="73"/>
        <v>0</v>
      </c>
      <c r="FOD138" s="827">
        <f t="shared" si="73"/>
        <v>0</v>
      </c>
      <c r="FOE138" s="827">
        <f t="shared" si="73"/>
        <v>0</v>
      </c>
      <c r="FOF138" s="827">
        <f t="shared" si="73"/>
        <v>0</v>
      </c>
      <c r="FOG138" s="827">
        <f t="shared" si="73"/>
        <v>0</v>
      </c>
      <c r="FOH138" s="827">
        <f t="shared" si="73"/>
        <v>0</v>
      </c>
      <c r="FOI138" s="827">
        <f t="shared" si="73"/>
        <v>0</v>
      </c>
      <c r="FOJ138" s="827">
        <f t="shared" si="73"/>
        <v>0</v>
      </c>
      <c r="FOK138" s="827">
        <f t="shared" si="73"/>
        <v>0</v>
      </c>
      <c r="FOL138" s="827">
        <f t="shared" si="73"/>
        <v>0</v>
      </c>
      <c r="FOM138" s="827">
        <f t="shared" si="73"/>
        <v>0</v>
      </c>
      <c r="FON138" s="827">
        <f t="shared" si="73"/>
        <v>0</v>
      </c>
      <c r="FOO138" s="827">
        <f t="shared" si="73"/>
        <v>0</v>
      </c>
      <c r="FOP138" s="827">
        <f t="shared" si="73"/>
        <v>0</v>
      </c>
      <c r="FOQ138" s="827">
        <f t="shared" si="73"/>
        <v>0</v>
      </c>
      <c r="FOR138" s="827">
        <f t="shared" si="73"/>
        <v>0</v>
      </c>
      <c r="FOS138" s="827">
        <f t="shared" si="73"/>
        <v>0</v>
      </c>
      <c r="FOT138" s="827">
        <f t="shared" si="73"/>
        <v>0</v>
      </c>
      <c r="FOU138" s="827">
        <f t="shared" si="73"/>
        <v>0</v>
      </c>
      <c r="FOV138" s="827">
        <f t="shared" si="73"/>
        <v>0</v>
      </c>
      <c r="FOW138" s="827">
        <f t="shared" si="73"/>
        <v>0</v>
      </c>
      <c r="FOX138" s="827">
        <f t="shared" si="73"/>
        <v>0</v>
      </c>
      <c r="FOY138" s="827">
        <f t="shared" si="73"/>
        <v>0</v>
      </c>
      <c r="FOZ138" s="827">
        <f t="shared" si="73"/>
        <v>0</v>
      </c>
      <c r="FPA138" s="827">
        <f t="shared" si="73"/>
        <v>0</v>
      </c>
      <c r="FPB138" s="827">
        <f t="shared" si="73"/>
        <v>0</v>
      </c>
      <c r="FPC138" s="827">
        <f t="shared" si="73"/>
        <v>0</v>
      </c>
      <c r="FPD138" s="827">
        <f t="shared" si="73"/>
        <v>0</v>
      </c>
      <c r="FPE138" s="827">
        <f t="shared" si="73"/>
        <v>0</v>
      </c>
      <c r="FPF138" s="827">
        <f t="shared" si="73"/>
        <v>0</v>
      </c>
      <c r="FPG138" s="827">
        <f t="shared" si="73"/>
        <v>0</v>
      </c>
      <c r="FPH138" s="827">
        <f t="shared" si="73"/>
        <v>0</v>
      </c>
      <c r="FPI138" s="827">
        <f t="shared" si="73"/>
        <v>0</v>
      </c>
      <c r="FPJ138" s="827">
        <f t="shared" si="73"/>
        <v>0</v>
      </c>
      <c r="FPK138" s="827">
        <f t="shared" si="73"/>
        <v>0</v>
      </c>
      <c r="FPL138" s="827">
        <f t="shared" si="73"/>
        <v>0</v>
      </c>
      <c r="FPM138" s="827">
        <f t="shared" si="73"/>
        <v>0</v>
      </c>
      <c r="FPN138" s="827">
        <f t="shared" si="73"/>
        <v>0</v>
      </c>
      <c r="FPO138" s="827">
        <f t="shared" si="73"/>
        <v>0</v>
      </c>
      <c r="FPP138" s="827">
        <f t="shared" si="73"/>
        <v>0</v>
      </c>
      <c r="FPQ138" s="827">
        <f t="shared" si="73"/>
        <v>0</v>
      </c>
      <c r="FPR138" s="827">
        <f t="shared" si="73"/>
        <v>0</v>
      </c>
      <c r="FPS138" s="827">
        <f t="shared" si="73"/>
        <v>0</v>
      </c>
      <c r="FPT138" s="827">
        <f t="shared" si="73"/>
        <v>0</v>
      </c>
      <c r="FPU138" s="827">
        <f t="shared" si="73"/>
        <v>0</v>
      </c>
      <c r="FPV138" s="827">
        <f t="shared" si="73"/>
        <v>0</v>
      </c>
      <c r="FPW138" s="827">
        <f t="shared" si="73"/>
        <v>0</v>
      </c>
      <c r="FPX138" s="827">
        <f t="shared" si="73"/>
        <v>0</v>
      </c>
      <c r="FPY138" s="827">
        <f t="shared" si="73"/>
        <v>0</v>
      </c>
      <c r="FPZ138" s="827">
        <f t="shared" si="73"/>
        <v>0</v>
      </c>
      <c r="FQA138" s="827">
        <f t="shared" ref="FQA138:FSL138" si="74">FQA130+FQA134</f>
        <v>0</v>
      </c>
      <c r="FQB138" s="827">
        <f t="shared" si="74"/>
        <v>0</v>
      </c>
      <c r="FQC138" s="827">
        <f t="shared" si="74"/>
        <v>0</v>
      </c>
      <c r="FQD138" s="827">
        <f t="shared" si="74"/>
        <v>0</v>
      </c>
      <c r="FQE138" s="827">
        <f t="shared" si="74"/>
        <v>0</v>
      </c>
      <c r="FQF138" s="827">
        <f t="shared" si="74"/>
        <v>0</v>
      </c>
      <c r="FQG138" s="827">
        <f t="shared" si="74"/>
        <v>0</v>
      </c>
      <c r="FQH138" s="827">
        <f t="shared" si="74"/>
        <v>0</v>
      </c>
      <c r="FQI138" s="827">
        <f t="shared" si="74"/>
        <v>0</v>
      </c>
      <c r="FQJ138" s="827">
        <f t="shared" si="74"/>
        <v>0</v>
      </c>
      <c r="FQK138" s="827">
        <f t="shared" si="74"/>
        <v>0</v>
      </c>
      <c r="FQL138" s="827">
        <f t="shared" si="74"/>
        <v>0</v>
      </c>
      <c r="FQM138" s="827">
        <f t="shared" si="74"/>
        <v>0</v>
      </c>
      <c r="FQN138" s="827">
        <f t="shared" si="74"/>
        <v>0</v>
      </c>
      <c r="FQO138" s="827">
        <f t="shared" si="74"/>
        <v>0</v>
      </c>
      <c r="FQP138" s="827">
        <f t="shared" si="74"/>
        <v>0</v>
      </c>
      <c r="FQQ138" s="827">
        <f t="shared" si="74"/>
        <v>0</v>
      </c>
      <c r="FQR138" s="827">
        <f t="shared" si="74"/>
        <v>0</v>
      </c>
      <c r="FQS138" s="827">
        <f t="shared" si="74"/>
        <v>0</v>
      </c>
      <c r="FQT138" s="827">
        <f t="shared" si="74"/>
        <v>0</v>
      </c>
      <c r="FQU138" s="827">
        <f t="shared" si="74"/>
        <v>0</v>
      </c>
      <c r="FQV138" s="827">
        <f t="shared" si="74"/>
        <v>0</v>
      </c>
      <c r="FQW138" s="827">
        <f t="shared" si="74"/>
        <v>0</v>
      </c>
      <c r="FQX138" s="827">
        <f t="shared" si="74"/>
        <v>0</v>
      </c>
      <c r="FQY138" s="827">
        <f t="shared" si="74"/>
        <v>0</v>
      </c>
      <c r="FQZ138" s="827">
        <f t="shared" si="74"/>
        <v>0</v>
      </c>
      <c r="FRA138" s="827">
        <f t="shared" si="74"/>
        <v>0</v>
      </c>
      <c r="FRB138" s="827">
        <f t="shared" si="74"/>
        <v>0</v>
      </c>
      <c r="FRC138" s="827">
        <f t="shared" si="74"/>
        <v>0</v>
      </c>
      <c r="FRD138" s="827">
        <f t="shared" si="74"/>
        <v>0</v>
      </c>
      <c r="FRE138" s="827">
        <f t="shared" si="74"/>
        <v>0</v>
      </c>
      <c r="FRF138" s="827">
        <f t="shared" si="74"/>
        <v>0</v>
      </c>
      <c r="FRG138" s="827">
        <f t="shared" si="74"/>
        <v>0</v>
      </c>
      <c r="FRH138" s="827">
        <f t="shared" si="74"/>
        <v>0</v>
      </c>
      <c r="FRI138" s="827">
        <f t="shared" si="74"/>
        <v>0</v>
      </c>
      <c r="FRJ138" s="827">
        <f t="shared" si="74"/>
        <v>0</v>
      </c>
      <c r="FRK138" s="827">
        <f t="shared" si="74"/>
        <v>0</v>
      </c>
      <c r="FRL138" s="827">
        <f t="shared" si="74"/>
        <v>0</v>
      </c>
      <c r="FRM138" s="827">
        <f t="shared" si="74"/>
        <v>0</v>
      </c>
      <c r="FRN138" s="827">
        <f t="shared" si="74"/>
        <v>0</v>
      </c>
      <c r="FRO138" s="827">
        <f t="shared" si="74"/>
        <v>0</v>
      </c>
      <c r="FRP138" s="827">
        <f t="shared" si="74"/>
        <v>0</v>
      </c>
      <c r="FRQ138" s="827">
        <f t="shared" si="74"/>
        <v>0</v>
      </c>
      <c r="FRR138" s="827">
        <f t="shared" si="74"/>
        <v>0</v>
      </c>
      <c r="FRS138" s="827">
        <f t="shared" si="74"/>
        <v>0</v>
      </c>
      <c r="FRT138" s="827">
        <f t="shared" si="74"/>
        <v>0</v>
      </c>
      <c r="FRU138" s="827">
        <f t="shared" si="74"/>
        <v>0</v>
      </c>
      <c r="FRV138" s="827">
        <f t="shared" si="74"/>
        <v>0</v>
      </c>
      <c r="FRW138" s="827">
        <f t="shared" si="74"/>
        <v>0</v>
      </c>
      <c r="FRX138" s="827">
        <f t="shared" si="74"/>
        <v>0</v>
      </c>
      <c r="FRY138" s="827">
        <f t="shared" si="74"/>
        <v>0</v>
      </c>
      <c r="FRZ138" s="827">
        <f t="shared" si="74"/>
        <v>0</v>
      </c>
      <c r="FSA138" s="827">
        <f t="shared" si="74"/>
        <v>0</v>
      </c>
      <c r="FSB138" s="827">
        <f t="shared" si="74"/>
        <v>0</v>
      </c>
      <c r="FSC138" s="827">
        <f t="shared" si="74"/>
        <v>0</v>
      </c>
      <c r="FSD138" s="827">
        <f t="shared" si="74"/>
        <v>0</v>
      </c>
      <c r="FSE138" s="827">
        <f t="shared" si="74"/>
        <v>0</v>
      </c>
      <c r="FSF138" s="827">
        <f t="shared" si="74"/>
        <v>0</v>
      </c>
      <c r="FSG138" s="827">
        <f t="shared" si="74"/>
        <v>0</v>
      </c>
      <c r="FSH138" s="827">
        <f t="shared" si="74"/>
        <v>0</v>
      </c>
      <c r="FSI138" s="827">
        <f t="shared" si="74"/>
        <v>0</v>
      </c>
      <c r="FSJ138" s="827">
        <f t="shared" si="74"/>
        <v>0</v>
      </c>
      <c r="FSK138" s="827">
        <f t="shared" si="74"/>
        <v>0</v>
      </c>
      <c r="FSL138" s="827">
        <f t="shared" si="74"/>
        <v>0</v>
      </c>
      <c r="FSM138" s="827">
        <f t="shared" ref="FSM138:FUX138" si="75">FSM130+FSM134</f>
        <v>0</v>
      </c>
      <c r="FSN138" s="827">
        <f t="shared" si="75"/>
        <v>0</v>
      </c>
      <c r="FSO138" s="827">
        <f t="shared" si="75"/>
        <v>0</v>
      </c>
      <c r="FSP138" s="827">
        <f t="shared" si="75"/>
        <v>0</v>
      </c>
      <c r="FSQ138" s="827">
        <f t="shared" si="75"/>
        <v>0</v>
      </c>
      <c r="FSR138" s="827">
        <f t="shared" si="75"/>
        <v>0</v>
      </c>
      <c r="FSS138" s="827">
        <f t="shared" si="75"/>
        <v>0</v>
      </c>
      <c r="FST138" s="827">
        <f t="shared" si="75"/>
        <v>0</v>
      </c>
      <c r="FSU138" s="827">
        <f t="shared" si="75"/>
        <v>0</v>
      </c>
      <c r="FSV138" s="827">
        <f t="shared" si="75"/>
        <v>0</v>
      </c>
      <c r="FSW138" s="827">
        <f t="shared" si="75"/>
        <v>0</v>
      </c>
      <c r="FSX138" s="827">
        <f t="shared" si="75"/>
        <v>0</v>
      </c>
      <c r="FSY138" s="827">
        <f t="shared" si="75"/>
        <v>0</v>
      </c>
      <c r="FSZ138" s="827">
        <f t="shared" si="75"/>
        <v>0</v>
      </c>
      <c r="FTA138" s="827">
        <f t="shared" si="75"/>
        <v>0</v>
      </c>
      <c r="FTB138" s="827">
        <f t="shared" si="75"/>
        <v>0</v>
      </c>
      <c r="FTC138" s="827">
        <f t="shared" si="75"/>
        <v>0</v>
      </c>
      <c r="FTD138" s="827">
        <f t="shared" si="75"/>
        <v>0</v>
      </c>
      <c r="FTE138" s="827">
        <f t="shared" si="75"/>
        <v>0</v>
      </c>
      <c r="FTF138" s="827">
        <f t="shared" si="75"/>
        <v>0</v>
      </c>
      <c r="FTG138" s="827">
        <f t="shared" si="75"/>
        <v>0</v>
      </c>
      <c r="FTH138" s="827">
        <f t="shared" si="75"/>
        <v>0</v>
      </c>
      <c r="FTI138" s="827">
        <f t="shared" si="75"/>
        <v>0</v>
      </c>
      <c r="FTJ138" s="827">
        <f t="shared" si="75"/>
        <v>0</v>
      </c>
      <c r="FTK138" s="827">
        <f t="shared" si="75"/>
        <v>0</v>
      </c>
      <c r="FTL138" s="827">
        <f t="shared" si="75"/>
        <v>0</v>
      </c>
      <c r="FTM138" s="827">
        <f t="shared" si="75"/>
        <v>0</v>
      </c>
      <c r="FTN138" s="827">
        <f t="shared" si="75"/>
        <v>0</v>
      </c>
      <c r="FTO138" s="827">
        <f t="shared" si="75"/>
        <v>0</v>
      </c>
      <c r="FTP138" s="827">
        <f t="shared" si="75"/>
        <v>0</v>
      </c>
      <c r="FTQ138" s="827">
        <f t="shared" si="75"/>
        <v>0</v>
      </c>
      <c r="FTR138" s="827">
        <f t="shared" si="75"/>
        <v>0</v>
      </c>
      <c r="FTS138" s="827">
        <f t="shared" si="75"/>
        <v>0</v>
      </c>
      <c r="FTT138" s="827">
        <f t="shared" si="75"/>
        <v>0</v>
      </c>
      <c r="FTU138" s="827">
        <f t="shared" si="75"/>
        <v>0</v>
      </c>
      <c r="FTV138" s="827">
        <f t="shared" si="75"/>
        <v>0</v>
      </c>
      <c r="FTW138" s="827">
        <f t="shared" si="75"/>
        <v>0</v>
      </c>
      <c r="FTX138" s="827">
        <f t="shared" si="75"/>
        <v>0</v>
      </c>
      <c r="FTY138" s="827">
        <f t="shared" si="75"/>
        <v>0</v>
      </c>
      <c r="FTZ138" s="827">
        <f t="shared" si="75"/>
        <v>0</v>
      </c>
      <c r="FUA138" s="827">
        <f t="shared" si="75"/>
        <v>0</v>
      </c>
      <c r="FUB138" s="827">
        <f t="shared" si="75"/>
        <v>0</v>
      </c>
      <c r="FUC138" s="827">
        <f t="shared" si="75"/>
        <v>0</v>
      </c>
      <c r="FUD138" s="827">
        <f t="shared" si="75"/>
        <v>0</v>
      </c>
      <c r="FUE138" s="827">
        <f t="shared" si="75"/>
        <v>0</v>
      </c>
      <c r="FUF138" s="827">
        <f t="shared" si="75"/>
        <v>0</v>
      </c>
      <c r="FUG138" s="827">
        <f t="shared" si="75"/>
        <v>0</v>
      </c>
      <c r="FUH138" s="827">
        <f t="shared" si="75"/>
        <v>0</v>
      </c>
      <c r="FUI138" s="827">
        <f t="shared" si="75"/>
        <v>0</v>
      </c>
      <c r="FUJ138" s="827">
        <f t="shared" si="75"/>
        <v>0</v>
      </c>
      <c r="FUK138" s="827">
        <f t="shared" si="75"/>
        <v>0</v>
      </c>
      <c r="FUL138" s="827">
        <f t="shared" si="75"/>
        <v>0</v>
      </c>
      <c r="FUM138" s="827">
        <f t="shared" si="75"/>
        <v>0</v>
      </c>
      <c r="FUN138" s="827">
        <f t="shared" si="75"/>
        <v>0</v>
      </c>
      <c r="FUO138" s="827">
        <f t="shared" si="75"/>
        <v>0</v>
      </c>
      <c r="FUP138" s="827">
        <f t="shared" si="75"/>
        <v>0</v>
      </c>
      <c r="FUQ138" s="827">
        <f t="shared" si="75"/>
        <v>0</v>
      </c>
      <c r="FUR138" s="827">
        <f t="shared" si="75"/>
        <v>0</v>
      </c>
      <c r="FUS138" s="827">
        <f t="shared" si="75"/>
        <v>0</v>
      </c>
      <c r="FUT138" s="827">
        <f t="shared" si="75"/>
        <v>0</v>
      </c>
      <c r="FUU138" s="827">
        <f t="shared" si="75"/>
        <v>0</v>
      </c>
      <c r="FUV138" s="827">
        <f t="shared" si="75"/>
        <v>0</v>
      </c>
      <c r="FUW138" s="827">
        <f t="shared" si="75"/>
        <v>0</v>
      </c>
      <c r="FUX138" s="827">
        <f t="shared" si="75"/>
        <v>0</v>
      </c>
      <c r="FUY138" s="827">
        <f t="shared" ref="FUY138:FXJ138" si="76">FUY130+FUY134</f>
        <v>0</v>
      </c>
      <c r="FUZ138" s="827">
        <f t="shared" si="76"/>
        <v>0</v>
      </c>
      <c r="FVA138" s="827">
        <f t="shared" si="76"/>
        <v>0</v>
      </c>
      <c r="FVB138" s="827">
        <f t="shared" si="76"/>
        <v>0</v>
      </c>
      <c r="FVC138" s="827">
        <f t="shared" si="76"/>
        <v>0</v>
      </c>
      <c r="FVD138" s="827">
        <f t="shared" si="76"/>
        <v>0</v>
      </c>
      <c r="FVE138" s="827">
        <f t="shared" si="76"/>
        <v>0</v>
      </c>
      <c r="FVF138" s="827">
        <f t="shared" si="76"/>
        <v>0</v>
      </c>
      <c r="FVG138" s="827">
        <f t="shared" si="76"/>
        <v>0</v>
      </c>
      <c r="FVH138" s="827">
        <f t="shared" si="76"/>
        <v>0</v>
      </c>
      <c r="FVI138" s="827">
        <f t="shared" si="76"/>
        <v>0</v>
      </c>
      <c r="FVJ138" s="827">
        <f t="shared" si="76"/>
        <v>0</v>
      </c>
      <c r="FVK138" s="827">
        <f t="shared" si="76"/>
        <v>0</v>
      </c>
      <c r="FVL138" s="827">
        <f t="shared" si="76"/>
        <v>0</v>
      </c>
      <c r="FVM138" s="827">
        <f t="shared" si="76"/>
        <v>0</v>
      </c>
      <c r="FVN138" s="827">
        <f t="shared" si="76"/>
        <v>0</v>
      </c>
      <c r="FVO138" s="827">
        <f t="shared" si="76"/>
        <v>0</v>
      </c>
      <c r="FVP138" s="827">
        <f t="shared" si="76"/>
        <v>0</v>
      </c>
      <c r="FVQ138" s="827">
        <f t="shared" si="76"/>
        <v>0</v>
      </c>
      <c r="FVR138" s="827">
        <f t="shared" si="76"/>
        <v>0</v>
      </c>
      <c r="FVS138" s="827">
        <f t="shared" si="76"/>
        <v>0</v>
      </c>
      <c r="FVT138" s="827">
        <f t="shared" si="76"/>
        <v>0</v>
      </c>
      <c r="FVU138" s="827">
        <f t="shared" si="76"/>
        <v>0</v>
      </c>
      <c r="FVV138" s="827">
        <f t="shared" si="76"/>
        <v>0</v>
      </c>
      <c r="FVW138" s="827">
        <f t="shared" si="76"/>
        <v>0</v>
      </c>
      <c r="FVX138" s="827">
        <f t="shared" si="76"/>
        <v>0</v>
      </c>
      <c r="FVY138" s="827">
        <f t="shared" si="76"/>
        <v>0</v>
      </c>
      <c r="FVZ138" s="827">
        <f t="shared" si="76"/>
        <v>0</v>
      </c>
      <c r="FWA138" s="827">
        <f t="shared" si="76"/>
        <v>0</v>
      </c>
      <c r="FWB138" s="827">
        <f t="shared" si="76"/>
        <v>0</v>
      </c>
      <c r="FWC138" s="827">
        <f t="shared" si="76"/>
        <v>0</v>
      </c>
      <c r="FWD138" s="827">
        <f t="shared" si="76"/>
        <v>0</v>
      </c>
      <c r="FWE138" s="827">
        <f t="shared" si="76"/>
        <v>0</v>
      </c>
      <c r="FWF138" s="827">
        <f t="shared" si="76"/>
        <v>0</v>
      </c>
      <c r="FWG138" s="827">
        <f t="shared" si="76"/>
        <v>0</v>
      </c>
      <c r="FWH138" s="827">
        <f t="shared" si="76"/>
        <v>0</v>
      </c>
      <c r="FWI138" s="827">
        <f t="shared" si="76"/>
        <v>0</v>
      </c>
      <c r="FWJ138" s="827">
        <f t="shared" si="76"/>
        <v>0</v>
      </c>
      <c r="FWK138" s="827">
        <f t="shared" si="76"/>
        <v>0</v>
      </c>
      <c r="FWL138" s="827">
        <f t="shared" si="76"/>
        <v>0</v>
      </c>
      <c r="FWM138" s="827">
        <f t="shared" si="76"/>
        <v>0</v>
      </c>
      <c r="FWN138" s="827">
        <f t="shared" si="76"/>
        <v>0</v>
      </c>
      <c r="FWO138" s="827">
        <f t="shared" si="76"/>
        <v>0</v>
      </c>
      <c r="FWP138" s="827">
        <f t="shared" si="76"/>
        <v>0</v>
      </c>
      <c r="FWQ138" s="827">
        <f t="shared" si="76"/>
        <v>0</v>
      </c>
      <c r="FWR138" s="827">
        <f t="shared" si="76"/>
        <v>0</v>
      </c>
      <c r="FWS138" s="827">
        <f t="shared" si="76"/>
        <v>0</v>
      </c>
      <c r="FWT138" s="827">
        <f t="shared" si="76"/>
        <v>0</v>
      </c>
      <c r="FWU138" s="827">
        <f t="shared" si="76"/>
        <v>0</v>
      </c>
      <c r="FWV138" s="827">
        <f t="shared" si="76"/>
        <v>0</v>
      </c>
      <c r="FWW138" s="827">
        <f t="shared" si="76"/>
        <v>0</v>
      </c>
      <c r="FWX138" s="827">
        <f t="shared" si="76"/>
        <v>0</v>
      </c>
      <c r="FWY138" s="827">
        <f t="shared" si="76"/>
        <v>0</v>
      </c>
      <c r="FWZ138" s="827">
        <f t="shared" si="76"/>
        <v>0</v>
      </c>
      <c r="FXA138" s="827">
        <f t="shared" si="76"/>
        <v>0</v>
      </c>
      <c r="FXB138" s="827">
        <f t="shared" si="76"/>
        <v>0</v>
      </c>
      <c r="FXC138" s="827">
        <f t="shared" si="76"/>
        <v>0</v>
      </c>
      <c r="FXD138" s="827">
        <f t="shared" si="76"/>
        <v>0</v>
      </c>
      <c r="FXE138" s="827">
        <f t="shared" si="76"/>
        <v>0</v>
      </c>
      <c r="FXF138" s="827">
        <f t="shared" si="76"/>
        <v>0</v>
      </c>
      <c r="FXG138" s="827">
        <f t="shared" si="76"/>
        <v>0</v>
      </c>
      <c r="FXH138" s="827">
        <f t="shared" si="76"/>
        <v>0</v>
      </c>
      <c r="FXI138" s="827">
        <f t="shared" si="76"/>
        <v>0</v>
      </c>
      <c r="FXJ138" s="827">
        <f t="shared" si="76"/>
        <v>0</v>
      </c>
      <c r="FXK138" s="827">
        <f t="shared" ref="FXK138:FZV138" si="77">FXK130+FXK134</f>
        <v>0</v>
      </c>
      <c r="FXL138" s="827">
        <f t="shared" si="77"/>
        <v>0</v>
      </c>
      <c r="FXM138" s="827">
        <f t="shared" si="77"/>
        <v>0</v>
      </c>
      <c r="FXN138" s="827">
        <f t="shared" si="77"/>
        <v>0</v>
      </c>
      <c r="FXO138" s="827">
        <f t="shared" si="77"/>
        <v>0</v>
      </c>
      <c r="FXP138" s="827">
        <f t="shared" si="77"/>
        <v>0</v>
      </c>
      <c r="FXQ138" s="827">
        <f t="shared" si="77"/>
        <v>0</v>
      </c>
      <c r="FXR138" s="827">
        <f t="shared" si="77"/>
        <v>0</v>
      </c>
      <c r="FXS138" s="827">
        <f t="shared" si="77"/>
        <v>0</v>
      </c>
      <c r="FXT138" s="827">
        <f t="shared" si="77"/>
        <v>0</v>
      </c>
      <c r="FXU138" s="827">
        <f t="shared" si="77"/>
        <v>0</v>
      </c>
      <c r="FXV138" s="827">
        <f t="shared" si="77"/>
        <v>0</v>
      </c>
      <c r="FXW138" s="827">
        <f t="shared" si="77"/>
        <v>0</v>
      </c>
      <c r="FXX138" s="827">
        <f t="shared" si="77"/>
        <v>0</v>
      </c>
      <c r="FXY138" s="827">
        <f t="shared" si="77"/>
        <v>0</v>
      </c>
      <c r="FXZ138" s="827">
        <f t="shared" si="77"/>
        <v>0</v>
      </c>
      <c r="FYA138" s="827">
        <f t="shared" si="77"/>
        <v>0</v>
      </c>
      <c r="FYB138" s="827">
        <f t="shared" si="77"/>
        <v>0</v>
      </c>
      <c r="FYC138" s="827">
        <f t="shared" si="77"/>
        <v>0</v>
      </c>
      <c r="FYD138" s="827">
        <f t="shared" si="77"/>
        <v>0</v>
      </c>
      <c r="FYE138" s="827">
        <f t="shared" si="77"/>
        <v>0</v>
      </c>
      <c r="FYF138" s="827">
        <f t="shared" si="77"/>
        <v>0</v>
      </c>
      <c r="FYG138" s="827">
        <f t="shared" si="77"/>
        <v>0</v>
      </c>
      <c r="FYH138" s="827">
        <f t="shared" si="77"/>
        <v>0</v>
      </c>
      <c r="FYI138" s="827">
        <f t="shared" si="77"/>
        <v>0</v>
      </c>
      <c r="FYJ138" s="827">
        <f t="shared" si="77"/>
        <v>0</v>
      </c>
      <c r="FYK138" s="827">
        <f t="shared" si="77"/>
        <v>0</v>
      </c>
      <c r="FYL138" s="827">
        <f t="shared" si="77"/>
        <v>0</v>
      </c>
      <c r="FYM138" s="827">
        <f t="shared" si="77"/>
        <v>0</v>
      </c>
      <c r="FYN138" s="827">
        <f t="shared" si="77"/>
        <v>0</v>
      </c>
      <c r="FYO138" s="827">
        <f t="shared" si="77"/>
        <v>0</v>
      </c>
      <c r="FYP138" s="827">
        <f t="shared" si="77"/>
        <v>0</v>
      </c>
      <c r="FYQ138" s="827">
        <f t="shared" si="77"/>
        <v>0</v>
      </c>
      <c r="FYR138" s="827">
        <f t="shared" si="77"/>
        <v>0</v>
      </c>
      <c r="FYS138" s="827">
        <f t="shared" si="77"/>
        <v>0</v>
      </c>
      <c r="FYT138" s="827">
        <f t="shared" si="77"/>
        <v>0</v>
      </c>
      <c r="FYU138" s="827">
        <f t="shared" si="77"/>
        <v>0</v>
      </c>
      <c r="FYV138" s="827">
        <f t="shared" si="77"/>
        <v>0</v>
      </c>
      <c r="FYW138" s="827">
        <f t="shared" si="77"/>
        <v>0</v>
      </c>
      <c r="FYX138" s="827">
        <f t="shared" si="77"/>
        <v>0</v>
      </c>
      <c r="FYY138" s="827">
        <f t="shared" si="77"/>
        <v>0</v>
      </c>
      <c r="FYZ138" s="827">
        <f t="shared" si="77"/>
        <v>0</v>
      </c>
      <c r="FZA138" s="827">
        <f t="shared" si="77"/>
        <v>0</v>
      </c>
      <c r="FZB138" s="827">
        <f t="shared" si="77"/>
        <v>0</v>
      </c>
      <c r="FZC138" s="827">
        <f t="shared" si="77"/>
        <v>0</v>
      </c>
      <c r="FZD138" s="827">
        <f t="shared" si="77"/>
        <v>0</v>
      </c>
      <c r="FZE138" s="827">
        <f t="shared" si="77"/>
        <v>0</v>
      </c>
      <c r="FZF138" s="827">
        <f t="shared" si="77"/>
        <v>0</v>
      </c>
      <c r="FZG138" s="827">
        <f t="shared" si="77"/>
        <v>0</v>
      </c>
      <c r="FZH138" s="827">
        <f t="shared" si="77"/>
        <v>0</v>
      </c>
      <c r="FZI138" s="827">
        <f t="shared" si="77"/>
        <v>0</v>
      </c>
      <c r="FZJ138" s="827">
        <f t="shared" si="77"/>
        <v>0</v>
      </c>
      <c r="FZK138" s="827">
        <f t="shared" si="77"/>
        <v>0</v>
      </c>
      <c r="FZL138" s="827">
        <f t="shared" si="77"/>
        <v>0</v>
      </c>
      <c r="FZM138" s="827">
        <f t="shared" si="77"/>
        <v>0</v>
      </c>
      <c r="FZN138" s="827">
        <f t="shared" si="77"/>
        <v>0</v>
      </c>
      <c r="FZO138" s="827">
        <f t="shared" si="77"/>
        <v>0</v>
      </c>
      <c r="FZP138" s="827">
        <f t="shared" si="77"/>
        <v>0</v>
      </c>
      <c r="FZQ138" s="827">
        <f t="shared" si="77"/>
        <v>0</v>
      </c>
      <c r="FZR138" s="827">
        <f t="shared" si="77"/>
        <v>0</v>
      </c>
      <c r="FZS138" s="827">
        <f t="shared" si="77"/>
        <v>0</v>
      </c>
      <c r="FZT138" s="827">
        <f t="shared" si="77"/>
        <v>0</v>
      </c>
      <c r="FZU138" s="827">
        <f t="shared" si="77"/>
        <v>0</v>
      </c>
      <c r="FZV138" s="827">
        <f t="shared" si="77"/>
        <v>0</v>
      </c>
      <c r="FZW138" s="827">
        <f t="shared" ref="FZW138:GCH138" si="78">FZW130+FZW134</f>
        <v>0</v>
      </c>
      <c r="FZX138" s="827">
        <f t="shared" si="78"/>
        <v>0</v>
      </c>
      <c r="FZY138" s="827">
        <f t="shared" si="78"/>
        <v>0</v>
      </c>
      <c r="FZZ138" s="827">
        <f t="shared" si="78"/>
        <v>0</v>
      </c>
      <c r="GAA138" s="827">
        <f t="shared" si="78"/>
        <v>0</v>
      </c>
      <c r="GAB138" s="827">
        <f t="shared" si="78"/>
        <v>0</v>
      </c>
      <c r="GAC138" s="827">
        <f t="shared" si="78"/>
        <v>0</v>
      </c>
      <c r="GAD138" s="827">
        <f t="shared" si="78"/>
        <v>0</v>
      </c>
      <c r="GAE138" s="827">
        <f t="shared" si="78"/>
        <v>0</v>
      </c>
      <c r="GAF138" s="827">
        <f t="shared" si="78"/>
        <v>0</v>
      </c>
      <c r="GAG138" s="827">
        <f t="shared" si="78"/>
        <v>0</v>
      </c>
      <c r="GAH138" s="827">
        <f t="shared" si="78"/>
        <v>0</v>
      </c>
      <c r="GAI138" s="827">
        <f t="shared" si="78"/>
        <v>0</v>
      </c>
      <c r="GAJ138" s="827">
        <f t="shared" si="78"/>
        <v>0</v>
      </c>
      <c r="GAK138" s="827">
        <f t="shared" si="78"/>
        <v>0</v>
      </c>
      <c r="GAL138" s="827">
        <f t="shared" si="78"/>
        <v>0</v>
      </c>
      <c r="GAM138" s="827">
        <f t="shared" si="78"/>
        <v>0</v>
      </c>
      <c r="GAN138" s="827">
        <f t="shared" si="78"/>
        <v>0</v>
      </c>
      <c r="GAO138" s="827">
        <f t="shared" si="78"/>
        <v>0</v>
      </c>
      <c r="GAP138" s="827">
        <f t="shared" si="78"/>
        <v>0</v>
      </c>
      <c r="GAQ138" s="827">
        <f t="shared" si="78"/>
        <v>0</v>
      </c>
      <c r="GAR138" s="827">
        <f t="shared" si="78"/>
        <v>0</v>
      </c>
      <c r="GAS138" s="827">
        <f t="shared" si="78"/>
        <v>0</v>
      </c>
      <c r="GAT138" s="827">
        <f t="shared" si="78"/>
        <v>0</v>
      </c>
      <c r="GAU138" s="827">
        <f t="shared" si="78"/>
        <v>0</v>
      </c>
      <c r="GAV138" s="827">
        <f t="shared" si="78"/>
        <v>0</v>
      </c>
      <c r="GAW138" s="827">
        <f t="shared" si="78"/>
        <v>0</v>
      </c>
      <c r="GAX138" s="827">
        <f t="shared" si="78"/>
        <v>0</v>
      </c>
      <c r="GAY138" s="827">
        <f t="shared" si="78"/>
        <v>0</v>
      </c>
      <c r="GAZ138" s="827">
        <f t="shared" si="78"/>
        <v>0</v>
      </c>
      <c r="GBA138" s="827">
        <f t="shared" si="78"/>
        <v>0</v>
      </c>
      <c r="GBB138" s="827">
        <f t="shared" si="78"/>
        <v>0</v>
      </c>
      <c r="GBC138" s="827">
        <f t="shared" si="78"/>
        <v>0</v>
      </c>
      <c r="GBD138" s="827">
        <f t="shared" si="78"/>
        <v>0</v>
      </c>
      <c r="GBE138" s="827">
        <f t="shared" si="78"/>
        <v>0</v>
      </c>
      <c r="GBF138" s="827">
        <f t="shared" si="78"/>
        <v>0</v>
      </c>
      <c r="GBG138" s="827">
        <f t="shared" si="78"/>
        <v>0</v>
      </c>
      <c r="GBH138" s="827">
        <f t="shared" si="78"/>
        <v>0</v>
      </c>
      <c r="GBI138" s="827">
        <f t="shared" si="78"/>
        <v>0</v>
      </c>
      <c r="GBJ138" s="827">
        <f t="shared" si="78"/>
        <v>0</v>
      </c>
      <c r="GBK138" s="827">
        <f t="shared" si="78"/>
        <v>0</v>
      </c>
      <c r="GBL138" s="827">
        <f t="shared" si="78"/>
        <v>0</v>
      </c>
      <c r="GBM138" s="827">
        <f t="shared" si="78"/>
        <v>0</v>
      </c>
      <c r="GBN138" s="827">
        <f t="shared" si="78"/>
        <v>0</v>
      </c>
      <c r="GBO138" s="827">
        <f t="shared" si="78"/>
        <v>0</v>
      </c>
      <c r="GBP138" s="827">
        <f t="shared" si="78"/>
        <v>0</v>
      </c>
      <c r="GBQ138" s="827">
        <f t="shared" si="78"/>
        <v>0</v>
      </c>
      <c r="GBR138" s="827">
        <f t="shared" si="78"/>
        <v>0</v>
      </c>
      <c r="GBS138" s="827">
        <f t="shared" si="78"/>
        <v>0</v>
      </c>
      <c r="GBT138" s="827">
        <f t="shared" si="78"/>
        <v>0</v>
      </c>
      <c r="GBU138" s="827">
        <f t="shared" si="78"/>
        <v>0</v>
      </c>
      <c r="GBV138" s="827">
        <f t="shared" si="78"/>
        <v>0</v>
      </c>
      <c r="GBW138" s="827">
        <f t="shared" si="78"/>
        <v>0</v>
      </c>
      <c r="GBX138" s="827">
        <f t="shared" si="78"/>
        <v>0</v>
      </c>
      <c r="GBY138" s="827">
        <f t="shared" si="78"/>
        <v>0</v>
      </c>
      <c r="GBZ138" s="827">
        <f t="shared" si="78"/>
        <v>0</v>
      </c>
      <c r="GCA138" s="827">
        <f t="shared" si="78"/>
        <v>0</v>
      </c>
      <c r="GCB138" s="827">
        <f t="shared" si="78"/>
        <v>0</v>
      </c>
      <c r="GCC138" s="827">
        <f t="shared" si="78"/>
        <v>0</v>
      </c>
      <c r="GCD138" s="827">
        <f t="shared" si="78"/>
        <v>0</v>
      </c>
      <c r="GCE138" s="827">
        <f t="shared" si="78"/>
        <v>0</v>
      </c>
      <c r="GCF138" s="827">
        <f t="shared" si="78"/>
        <v>0</v>
      </c>
      <c r="GCG138" s="827">
        <f t="shared" si="78"/>
        <v>0</v>
      </c>
      <c r="GCH138" s="827">
        <f t="shared" si="78"/>
        <v>0</v>
      </c>
      <c r="GCI138" s="827">
        <f t="shared" ref="GCI138:GET138" si="79">GCI130+GCI134</f>
        <v>0</v>
      </c>
      <c r="GCJ138" s="827">
        <f t="shared" si="79"/>
        <v>0</v>
      </c>
      <c r="GCK138" s="827">
        <f t="shared" si="79"/>
        <v>0</v>
      </c>
      <c r="GCL138" s="827">
        <f t="shared" si="79"/>
        <v>0</v>
      </c>
      <c r="GCM138" s="827">
        <f t="shared" si="79"/>
        <v>0</v>
      </c>
      <c r="GCN138" s="827">
        <f t="shared" si="79"/>
        <v>0</v>
      </c>
      <c r="GCO138" s="827">
        <f t="shared" si="79"/>
        <v>0</v>
      </c>
      <c r="GCP138" s="827">
        <f t="shared" si="79"/>
        <v>0</v>
      </c>
      <c r="GCQ138" s="827">
        <f t="shared" si="79"/>
        <v>0</v>
      </c>
      <c r="GCR138" s="827">
        <f t="shared" si="79"/>
        <v>0</v>
      </c>
      <c r="GCS138" s="827">
        <f t="shared" si="79"/>
        <v>0</v>
      </c>
      <c r="GCT138" s="827">
        <f t="shared" si="79"/>
        <v>0</v>
      </c>
      <c r="GCU138" s="827">
        <f t="shared" si="79"/>
        <v>0</v>
      </c>
      <c r="GCV138" s="827">
        <f t="shared" si="79"/>
        <v>0</v>
      </c>
      <c r="GCW138" s="827">
        <f t="shared" si="79"/>
        <v>0</v>
      </c>
      <c r="GCX138" s="827">
        <f t="shared" si="79"/>
        <v>0</v>
      </c>
      <c r="GCY138" s="827">
        <f t="shared" si="79"/>
        <v>0</v>
      </c>
      <c r="GCZ138" s="827">
        <f t="shared" si="79"/>
        <v>0</v>
      </c>
      <c r="GDA138" s="827">
        <f t="shared" si="79"/>
        <v>0</v>
      </c>
      <c r="GDB138" s="827">
        <f t="shared" si="79"/>
        <v>0</v>
      </c>
      <c r="GDC138" s="827">
        <f t="shared" si="79"/>
        <v>0</v>
      </c>
      <c r="GDD138" s="827">
        <f t="shared" si="79"/>
        <v>0</v>
      </c>
      <c r="GDE138" s="827">
        <f t="shared" si="79"/>
        <v>0</v>
      </c>
      <c r="GDF138" s="827">
        <f t="shared" si="79"/>
        <v>0</v>
      </c>
      <c r="GDG138" s="827">
        <f t="shared" si="79"/>
        <v>0</v>
      </c>
      <c r="GDH138" s="827">
        <f t="shared" si="79"/>
        <v>0</v>
      </c>
      <c r="GDI138" s="827">
        <f t="shared" si="79"/>
        <v>0</v>
      </c>
      <c r="GDJ138" s="827">
        <f t="shared" si="79"/>
        <v>0</v>
      </c>
      <c r="GDK138" s="827">
        <f t="shared" si="79"/>
        <v>0</v>
      </c>
      <c r="GDL138" s="827">
        <f t="shared" si="79"/>
        <v>0</v>
      </c>
      <c r="GDM138" s="827">
        <f t="shared" si="79"/>
        <v>0</v>
      </c>
      <c r="GDN138" s="827">
        <f t="shared" si="79"/>
        <v>0</v>
      </c>
      <c r="GDO138" s="827">
        <f t="shared" si="79"/>
        <v>0</v>
      </c>
      <c r="GDP138" s="827">
        <f t="shared" si="79"/>
        <v>0</v>
      </c>
      <c r="GDQ138" s="827">
        <f t="shared" si="79"/>
        <v>0</v>
      </c>
      <c r="GDR138" s="827">
        <f t="shared" si="79"/>
        <v>0</v>
      </c>
      <c r="GDS138" s="827">
        <f t="shared" si="79"/>
        <v>0</v>
      </c>
      <c r="GDT138" s="827">
        <f t="shared" si="79"/>
        <v>0</v>
      </c>
      <c r="GDU138" s="827">
        <f t="shared" si="79"/>
        <v>0</v>
      </c>
      <c r="GDV138" s="827">
        <f t="shared" si="79"/>
        <v>0</v>
      </c>
      <c r="GDW138" s="827">
        <f t="shared" si="79"/>
        <v>0</v>
      </c>
      <c r="GDX138" s="827">
        <f t="shared" si="79"/>
        <v>0</v>
      </c>
      <c r="GDY138" s="827">
        <f t="shared" si="79"/>
        <v>0</v>
      </c>
      <c r="GDZ138" s="827">
        <f t="shared" si="79"/>
        <v>0</v>
      </c>
      <c r="GEA138" s="827">
        <f t="shared" si="79"/>
        <v>0</v>
      </c>
      <c r="GEB138" s="827">
        <f t="shared" si="79"/>
        <v>0</v>
      </c>
      <c r="GEC138" s="827">
        <f t="shared" si="79"/>
        <v>0</v>
      </c>
      <c r="GED138" s="827">
        <f t="shared" si="79"/>
        <v>0</v>
      </c>
      <c r="GEE138" s="827">
        <f t="shared" si="79"/>
        <v>0</v>
      </c>
      <c r="GEF138" s="827">
        <f t="shared" si="79"/>
        <v>0</v>
      </c>
      <c r="GEG138" s="827">
        <f t="shared" si="79"/>
        <v>0</v>
      </c>
      <c r="GEH138" s="827">
        <f t="shared" si="79"/>
        <v>0</v>
      </c>
      <c r="GEI138" s="827">
        <f t="shared" si="79"/>
        <v>0</v>
      </c>
      <c r="GEJ138" s="827">
        <f t="shared" si="79"/>
        <v>0</v>
      </c>
      <c r="GEK138" s="827">
        <f t="shared" si="79"/>
        <v>0</v>
      </c>
      <c r="GEL138" s="827">
        <f t="shared" si="79"/>
        <v>0</v>
      </c>
      <c r="GEM138" s="827">
        <f t="shared" si="79"/>
        <v>0</v>
      </c>
      <c r="GEN138" s="827">
        <f t="shared" si="79"/>
        <v>0</v>
      </c>
      <c r="GEO138" s="827">
        <f t="shared" si="79"/>
        <v>0</v>
      </c>
      <c r="GEP138" s="827">
        <f t="shared" si="79"/>
        <v>0</v>
      </c>
      <c r="GEQ138" s="827">
        <f t="shared" si="79"/>
        <v>0</v>
      </c>
      <c r="GER138" s="827">
        <f t="shared" si="79"/>
        <v>0</v>
      </c>
      <c r="GES138" s="827">
        <f t="shared" si="79"/>
        <v>0</v>
      </c>
      <c r="GET138" s="827">
        <f t="shared" si="79"/>
        <v>0</v>
      </c>
      <c r="GEU138" s="827">
        <f t="shared" ref="GEU138:GHF138" si="80">GEU130+GEU134</f>
        <v>0</v>
      </c>
      <c r="GEV138" s="827">
        <f t="shared" si="80"/>
        <v>0</v>
      </c>
      <c r="GEW138" s="827">
        <f t="shared" si="80"/>
        <v>0</v>
      </c>
      <c r="GEX138" s="827">
        <f t="shared" si="80"/>
        <v>0</v>
      </c>
      <c r="GEY138" s="827">
        <f t="shared" si="80"/>
        <v>0</v>
      </c>
      <c r="GEZ138" s="827">
        <f t="shared" si="80"/>
        <v>0</v>
      </c>
      <c r="GFA138" s="827">
        <f t="shared" si="80"/>
        <v>0</v>
      </c>
      <c r="GFB138" s="827">
        <f t="shared" si="80"/>
        <v>0</v>
      </c>
      <c r="GFC138" s="827">
        <f t="shared" si="80"/>
        <v>0</v>
      </c>
      <c r="GFD138" s="827">
        <f t="shared" si="80"/>
        <v>0</v>
      </c>
      <c r="GFE138" s="827">
        <f t="shared" si="80"/>
        <v>0</v>
      </c>
      <c r="GFF138" s="827">
        <f t="shared" si="80"/>
        <v>0</v>
      </c>
      <c r="GFG138" s="827">
        <f t="shared" si="80"/>
        <v>0</v>
      </c>
      <c r="GFH138" s="827">
        <f t="shared" si="80"/>
        <v>0</v>
      </c>
      <c r="GFI138" s="827">
        <f t="shared" si="80"/>
        <v>0</v>
      </c>
      <c r="GFJ138" s="827">
        <f t="shared" si="80"/>
        <v>0</v>
      </c>
      <c r="GFK138" s="827">
        <f t="shared" si="80"/>
        <v>0</v>
      </c>
      <c r="GFL138" s="827">
        <f t="shared" si="80"/>
        <v>0</v>
      </c>
      <c r="GFM138" s="827">
        <f t="shared" si="80"/>
        <v>0</v>
      </c>
      <c r="GFN138" s="827">
        <f t="shared" si="80"/>
        <v>0</v>
      </c>
      <c r="GFO138" s="827">
        <f t="shared" si="80"/>
        <v>0</v>
      </c>
      <c r="GFP138" s="827">
        <f t="shared" si="80"/>
        <v>0</v>
      </c>
      <c r="GFQ138" s="827">
        <f t="shared" si="80"/>
        <v>0</v>
      </c>
      <c r="GFR138" s="827">
        <f t="shared" si="80"/>
        <v>0</v>
      </c>
      <c r="GFS138" s="827">
        <f t="shared" si="80"/>
        <v>0</v>
      </c>
      <c r="GFT138" s="827">
        <f t="shared" si="80"/>
        <v>0</v>
      </c>
      <c r="GFU138" s="827">
        <f t="shared" si="80"/>
        <v>0</v>
      </c>
      <c r="GFV138" s="827">
        <f t="shared" si="80"/>
        <v>0</v>
      </c>
      <c r="GFW138" s="827">
        <f t="shared" si="80"/>
        <v>0</v>
      </c>
      <c r="GFX138" s="827">
        <f t="shared" si="80"/>
        <v>0</v>
      </c>
      <c r="GFY138" s="827">
        <f t="shared" si="80"/>
        <v>0</v>
      </c>
      <c r="GFZ138" s="827">
        <f t="shared" si="80"/>
        <v>0</v>
      </c>
      <c r="GGA138" s="827">
        <f t="shared" si="80"/>
        <v>0</v>
      </c>
      <c r="GGB138" s="827">
        <f t="shared" si="80"/>
        <v>0</v>
      </c>
      <c r="GGC138" s="827">
        <f t="shared" si="80"/>
        <v>0</v>
      </c>
      <c r="GGD138" s="827">
        <f t="shared" si="80"/>
        <v>0</v>
      </c>
      <c r="GGE138" s="827">
        <f t="shared" si="80"/>
        <v>0</v>
      </c>
      <c r="GGF138" s="827">
        <f t="shared" si="80"/>
        <v>0</v>
      </c>
      <c r="GGG138" s="827">
        <f t="shared" si="80"/>
        <v>0</v>
      </c>
      <c r="GGH138" s="827">
        <f t="shared" si="80"/>
        <v>0</v>
      </c>
      <c r="GGI138" s="827">
        <f t="shared" si="80"/>
        <v>0</v>
      </c>
      <c r="GGJ138" s="827">
        <f t="shared" si="80"/>
        <v>0</v>
      </c>
      <c r="GGK138" s="827">
        <f t="shared" si="80"/>
        <v>0</v>
      </c>
      <c r="GGL138" s="827">
        <f t="shared" si="80"/>
        <v>0</v>
      </c>
      <c r="GGM138" s="827">
        <f t="shared" si="80"/>
        <v>0</v>
      </c>
      <c r="GGN138" s="827">
        <f t="shared" si="80"/>
        <v>0</v>
      </c>
      <c r="GGO138" s="827">
        <f t="shared" si="80"/>
        <v>0</v>
      </c>
      <c r="GGP138" s="827">
        <f t="shared" si="80"/>
        <v>0</v>
      </c>
      <c r="GGQ138" s="827">
        <f t="shared" si="80"/>
        <v>0</v>
      </c>
      <c r="GGR138" s="827">
        <f t="shared" si="80"/>
        <v>0</v>
      </c>
      <c r="GGS138" s="827">
        <f t="shared" si="80"/>
        <v>0</v>
      </c>
      <c r="GGT138" s="827">
        <f t="shared" si="80"/>
        <v>0</v>
      </c>
      <c r="GGU138" s="827">
        <f t="shared" si="80"/>
        <v>0</v>
      </c>
      <c r="GGV138" s="827">
        <f t="shared" si="80"/>
        <v>0</v>
      </c>
      <c r="GGW138" s="827">
        <f t="shared" si="80"/>
        <v>0</v>
      </c>
      <c r="GGX138" s="827">
        <f t="shared" si="80"/>
        <v>0</v>
      </c>
      <c r="GGY138" s="827">
        <f t="shared" si="80"/>
        <v>0</v>
      </c>
      <c r="GGZ138" s="827">
        <f t="shared" si="80"/>
        <v>0</v>
      </c>
      <c r="GHA138" s="827">
        <f t="shared" si="80"/>
        <v>0</v>
      </c>
      <c r="GHB138" s="827">
        <f t="shared" si="80"/>
        <v>0</v>
      </c>
      <c r="GHC138" s="827">
        <f t="shared" si="80"/>
        <v>0</v>
      </c>
      <c r="GHD138" s="827">
        <f t="shared" si="80"/>
        <v>0</v>
      </c>
      <c r="GHE138" s="827">
        <f t="shared" si="80"/>
        <v>0</v>
      </c>
      <c r="GHF138" s="827">
        <f t="shared" si="80"/>
        <v>0</v>
      </c>
      <c r="GHG138" s="827">
        <f t="shared" ref="GHG138:GJR138" si="81">GHG130+GHG134</f>
        <v>0</v>
      </c>
      <c r="GHH138" s="827">
        <f t="shared" si="81"/>
        <v>0</v>
      </c>
      <c r="GHI138" s="827">
        <f t="shared" si="81"/>
        <v>0</v>
      </c>
      <c r="GHJ138" s="827">
        <f t="shared" si="81"/>
        <v>0</v>
      </c>
      <c r="GHK138" s="827">
        <f t="shared" si="81"/>
        <v>0</v>
      </c>
      <c r="GHL138" s="827">
        <f t="shared" si="81"/>
        <v>0</v>
      </c>
      <c r="GHM138" s="827">
        <f t="shared" si="81"/>
        <v>0</v>
      </c>
      <c r="GHN138" s="827">
        <f t="shared" si="81"/>
        <v>0</v>
      </c>
      <c r="GHO138" s="827">
        <f t="shared" si="81"/>
        <v>0</v>
      </c>
      <c r="GHP138" s="827">
        <f t="shared" si="81"/>
        <v>0</v>
      </c>
      <c r="GHQ138" s="827">
        <f t="shared" si="81"/>
        <v>0</v>
      </c>
      <c r="GHR138" s="827">
        <f t="shared" si="81"/>
        <v>0</v>
      </c>
      <c r="GHS138" s="827">
        <f t="shared" si="81"/>
        <v>0</v>
      </c>
      <c r="GHT138" s="827">
        <f t="shared" si="81"/>
        <v>0</v>
      </c>
      <c r="GHU138" s="827">
        <f t="shared" si="81"/>
        <v>0</v>
      </c>
      <c r="GHV138" s="827">
        <f t="shared" si="81"/>
        <v>0</v>
      </c>
      <c r="GHW138" s="827">
        <f t="shared" si="81"/>
        <v>0</v>
      </c>
      <c r="GHX138" s="827">
        <f t="shared" si="81"/>
        <v>0</v>
      </c>
      <c r="GHY138" s="827">
        <f t="shared" si="81"/>
        <v>0</v>
      </c>
      <c r="GHZ138" s="827">
        <f t="shared" si="81"/>
        <v>0</v>
      </c>
      <c r="GIA138" s="827">
        <f t="shared" si="81"/>
        <v>0</v>
      </c>
      <c r="GIB138" s="827">
        <f t="shared" si="81"/>
        <v>0</v>
      </c>
      <c r="GIC138" s="827">
        <f t="shared" si="81"/>
        <v>0</v>
      </c>
      <c r="GID138" s="827">
        <f t="shared" si="81"/>
        <v>0</v>
      </c>
      <c r="GIE138" s="827">
        <f t="shared" si="81"/>
        <v>0</v>
      </c>
      <c r="GIF138" s="827">
        <f t="shared" si="81"/>
        <v>0</v>
      </c>
      <c r="GIG138" s="827">
        <f t="shared" si="81"/>
        <v>0</v>
      </c>
      <c r="GIH138" s="827">
        <f t="shared" si="81"/>
        <v>0</v>
      </c>
      <c r="GII138" s="827">
        <f t="shared" si="81"/>
        <v>0</v>
      </c>
      <c r="GIJ138" s="827">
        <f t="shared" si="81"/>
        <v>0</v>
      </c>
      <c r="GIK138" s="827">
        <f t="shared" si="81"/>
        <v>0</v>
      </c>
      <c r="GIL138" s="827">
        <f t="shared" si="81"/>
        <v>0</v>
      </c>
      <c r="GIM138" s="827">
        <f t="shared" si="81"/>
        <v>0</v>
      </c>
      <c r="GIN138" s="827">
        <f t="shared" si="81"/>
        <v>0</v>
      </c>
      <c r="GIO138" s="827">
        <f t="shared" si="81"/>
        <v>0</v>
      </c>
      <c r="GIP138" s="827">
        <f t="shared" si="81"/>
        <v>0</v>
      </c>
      <c r="GIQ138" s="827">
        <f t="shared" si="81"/>
        <v>0</v>
      </c>
      <c r="GIR138" s="827">
        <f t="shared" si="81"/>
        <v>0</v>
      </c>
      <c r="GIS138" s="827">
        <f t="shared" si="81"/>
        <v>0</v>
      </c>
      <c r="GIT138" s="827">
        <f t="shared" si="81"/>
        <v>0</v>
      </c>
      <c r="GIU138" s="827">
        <f t="shared" si="81"/>
        <v>0</v>
      </c>
      <c r="GIV138" s="827">
        <f t="shared" si="81"/>
        <v>0</v>
      </c>
      <c r="GIW138" s="827">
        <f t="shared" si="81"/>
        <v>0</v>
      </c>
      <c r="GIX138" s="827">
        <f t="shared" si="81"/>
        <v>0</v>
      </c>
      <c r="GIY138" s="827">
        <f t="shared" si="81"/>
        <v>0</v>
      </c>
      <c r="GIZ138" s="827">
        <f t="shared" si="81"/>
        <v>0</v>
      </c>
      <c r="GJA138" s="827">
        <f t="shared" si="81"/>
        <v>0</v>
      </c>
      <c r="GJB138" s="827">
        <f t="shared" si="81"/>
        <v>0</v>
      </c>
      <c r="GJC138" s="827">
        <f t="shared" si="81"/>
        <v>0</v>
      </c>
      <c r="GJD138" s="827">
        <f t="shared" si="81"/>
        <v>0</v>
      </c>
      <c r="GJE138" s="827">
        <f t="shared" si="81"/>
        <v>0</v>
      </c>
      <c r="GJF138" s="827">
        <f t="shared" si="81"/>
        <v>0</v>
      </c>
      <c r="GJG138" s="827">
        <f t="shared" si="81"/>
        <v>0</v>
      </c>
      <c r="GJH138" s="827">
        <f t="shared" si="81"/>
        <v>0</v>
      </c>
      <c r="GJI138" s="827">
        <f t="shared" si="81"/>
        <v>0</v>
      </c>
      <c r="GJJ138" s="827">
        <f t="shared" si="81"/>
        <v>0</v>
      </c>
      <c r="GJK138" s="827">
        <f t="shared" si="81"/>
        <v>0</v>
      </c>
      <c r="GJL138" s="827">
        <f t="shared" si="81"/>
        <v>0</v>
      </c>
      <c r="GJM138" s="827">
        <f t="shared" si="81"/>
        <v>0</v>
      </c>
      <c r="GJN138" s="827">
        <f t="shared" si="81"/>
        <v>0</v>
      </c>
      <c r="GJO138" s="827">
        <f t="shared" si="81"/>
        <v>0</v>
      </c>
      <c r="GJP138" s="827">
        <f t="shared" si="81"/>
        <v>0</v>
      </c>
      <c r="GJQ138" s="827">
        <f t="shared" si="81"/>
        <v>0</v>
      </c>
      <c r="GJR138" s="827">
        <f t="shared" si="81"/>
        <v>0</v>
      </c>
      <c r="GJS138" s="827">
        <f t="shared" ref="GJS138:GMD138" si="82">GJS130+GJS134</f>
        <v>0</v>
      </c>
      <c r="GJT138" s="827">
        <f t="shared" si="82"/>
        <v>0</v>
      </c>
      <c r="GJU138" s="827">
        <f t="shared" si="82"/>
        <v>0</v>
      </c>
      <c r="GJV138" s="827">
        <f t="shared" si="82"/>
        <v>0</v>
      </c>
      <c r="GJW138" s="827">
        <f t="shared" si="82"/>
        <v>0</v>
      </c>
      <c r="GJX138" s="827">
        <f t="shared" si="82"/>
        <v>0</v>
      </c>
      <c r="GJY138" s="827">
        <f t="shared" si="82"/>
        <v>0</v>
      </c>
      <c r="GJZ138" s="827">
        <f t="shared" si="82"/>
        <v>0</v>
      </c>
      <c r="GKA138" s="827">
        <f t="shared" si="82"/>
        <v>0</v>
      </c>
      <c r="GKB138" s="827">
        <f t="shared" si="82"/>
        <v>0</v>
      </c>
      <c r="GKC138" s="827">
        <f t="shared" si="82"/>
        <v>0</v>
      </c>
      <c r="GKD138" s="827">
        <f t="shared" si="82"/>
        <v>0</v>
      </c>
      <c r="GKE138" s="827">
        <f t="shared" si="82"/>
        <v>0</v>
      </c>
      <c r="GKF138" s="827">
        <f t="shared" si="82"/>
        <v>0</v>
      </c>
      <c r="GKG138" s="827">
        <f t="shared" si="82"/>
        <v>0</v>
      </c>
      <c r="GKH138" s="827">
        <f t="shared" si="82"/>
        <v>0</v>
      </c>
      <c r="GKI138" s="827">
        <f t="shared" si="82"/>
        <v>0</v>
      </c>
      <c r="GKJ138" s="827">
        <f t="shared" si="82"/>
        <v>0</v>
      </c>
      <c r="GKK138" s="827">
        <f t="shared" si="82"/>
        <v>0</v>
      </c>
      <c r="GKL138" s="827">
        <f t="shared" si="82"/>
        <v>0</v>
      </c>
      <c r="GKM138" s="827">
        <f t="shared" si="82"/>
        <v>0</v>
      </c>
      <c r="GKN138" s="827">
        <f t="shared" si="82"/>
        <v>0</v>
      </c>
      <c r="GKO138" s="827">
        <f t="shared" si="82"/>
        <v>0</v>
      </c>
      <c r="GKP138" s="827">
        <f t="shared" si="82"/>
        <v>0</v>
      </c>
      <c r="GKQ138" s="827">
        <f t="shared" si="82"/>
        <v>0</v>
      </c>
      <c r="GKR138" s="827">
        <f t="shared" si="82"/>
        <v>0</v>
      </c>
      <c r="GKS138" s="827">
        <f t="shared" si="82"/>
        <v>0</v>
      </c>
      <c r="GKT138" s="827">
        <f t="shared" si="82"/>
        <v>0</v>
      </c>
      <c r="GKU138" s="827">
        <f t="shared" si="82"/>
        <v>0</v>
      </c>
      <c r="GKV138" s="827">
        <f t="shared" si="82"/>
        <v>0</v>
      </c>
      <c r="GKW138" s="827">
        <f t="shared" si="82"/>
        <v>0</v>
      </c>
      <c r="GKX138" s="827">
        <f t="shared" si="82"/>
        <v>0</v>
      </c>
      <c r="GKY138" s="827">
        <f t="shared" si="82"/>
        <v>0</v>
      </c>
      <c r="GKZ138" s="827">
        <f t="shared" si="82"/>
        <v>0</v>
      </c>
      <c r="GLA138" s="827">
        <f t="shared" si="82"/>
        <v>0</v>
      </c>
      <c r="GLB138" s="827">
        <f t="shared" si="82"/>
        <v>0</v>
      </c>
      <c r="GLC138" s="827">
        <f t="shared" si="82"/>
        <v>0</v>
      </c>
      <c r="GLD138" s="827">
        <f t="shared" si="82"/>
        <v>0</v>
      </c>
      <c r="GLE138" s="827">
        <f t="shared" si="82"/>
        <v>0</v>
      </c>
      <c r="GLF138" s="827">
        <f t="shared" si="82"/>
        <v>0</v>
      </c>
      <c r="GLG138" s="827">
        <f t="shared" si="82"/>
        <v>0</v>
      </c>
      <c r="GLH138" s="827">
        <f t="shared" si="82"/>
        <v>0</v>
      </c>
      <c r="GLI138" s="827">
        <f t="shared" si="82"/>
        <v>0</v>
      </c>
      <c r="GLJ138" s="827">
        <f t="shared" si="82"/>
        <v>0</v>
      </c>
      <c r="GLK138" s="827">
        <f t="shared" si="82"/>
        <v>0</v>
      </c>
      <c r="GLL138" s="827">
        <f t="shared" si="82"/>
        <v>0</v>
      </c>
      <c r="GLM138" s="827">
        <f t="shared" si="82"/>
        <v>0</v>
      </c>
      <c r="GLN138" s="827">
        <f t="shared" si="82"/>
        <v>0</v>
      </c>
      <c r="GLO138" s="827">
        <f t="shared" si="82"/>
        <v>0</v>
      </c>
      <c r="GLP138" s="827">
        <f t="shared" si="82"/>
        <v>0</v>
      </c>
      <c r="GLQ138" s="827">
        <f t="shared" si="82"/>
        <v>0</v>
      </c>
      <c r="GLR138" s="827">
        <f t="shared" si="82"/>
        <v>0</v>
      </c>
      <c r="GLS138" s="827">
        <f t="shared" si="82"/>
        <v>0</v>
      </c>
      <c r="GLT138" s="827">
        <f t="shared" si="82"/>
        <v>0</v>
      </c>
      <c r="GLU138" s="827">
        <f t="shared" si="82"/>
        <v>0</v>
      </c>
      <c r="GLV138" s="827">
        <f t="shared" si="82"/>
        <v>0</v>
      </c>
      <c r="GLW138" s="827">
        <f t="shared" si="82"/>
        <v>0</v>
      </c>
      <c r="GLX138" s="827">
        <f t="shared" si="82"/>
        <v>0</v>
      </c>
      <c r="GLY138" s="827">
        <f t="shared" si="82"/>
        <v>0</v>
      </c>
      <c r="GLZ138" s="827">
        <f t="shared" si="82"/>
        <v>0</v>
      </c>
      <c r="GMA138" s="827">
        <f t="shared" si="82"/>
        <v>0</v>
      </c>
      <c r="GMB138" s="827">
        <f t="shared" si="82"/>
        <v>0</v>
      </c>
      <c r="GMC138" s="827">
        <f t="shared" si="82"/>
        <v>0</v>
      </c>
      <c r="GMD138" s="827">
        <f t="shared" si="82"/>
        <v>0</v>
      </c>
      <c r="GME138" s="827">
        <f t="shared" ref="GME138:GOP138" si="83">GME130+GME134</f>
        <v>0</v>
      </c>
      <c r="GMF138" s="827">
        <f t="shared" si="83"/>
        <v>0</v>
      </c>
      <c r="GMG138" s="827">
        <f t="shared" si="83"/>
        <v>0</v>
      </c>
      <c r="GMH138" s="827">
        <f t="shared" si="83"/>
        <v>0</v>
      </c>
      <c r="GMI138" s="827">
        <f t="shared" si="83"/>
        <v>0</v>
      </c>
      <c r="GMJ138" s="827">
        <f t="shared" si="83"/>
        <v>0</v>
      </c>
      <c r="GMK138" s="827">
        <f t="shared" si="83"/>
        <v>0</v>
      </c>
      <c r="GML138" s="827">
        <f t="shared" si="83"/>
        <v>0</v>
      </c>
      <c r="GMM138" s="827">
        <f t="shared" si="83"/>
        <v>0</v>
      </c>
      <c r="GMN138" s="827">
        <f t="shared" si="83"/>
        <v>0</v>
      </c>
      <c r="GMO138" s="827">
        <f t="shared" si="83"/>
        <v>0</v>
      </c>
      <c r="GMP138" s="827">
        <f t="shared" si="83"/>
        <v>0</v>
      </c>
      <c r="GMQ138" s="827">
        <f t="shared" si="83"/>
        <v>0</v>
      </c>
      <c r="GMR138" s="827">
        <f t="shared" si="83"/>
        <v>0</v>
      </c>
      <c r="GMS138" s="827">
        <f t="shared" si="83"/>
        <v>0</v>
      </c>
      <c r="GMT138" s="827">
        <f t="shared" si="83"/>
        <v>0</v>
      </c>
      <c r="GMU138" s="827">
        <f t="shared" si="83"/>
        <v>0</v>
      </c>
      <c r="GMV138" s="827">
        <f t="shared" si="83"/>
        <v>0</v>
      </c>
      <c r="GMW138" s="827">
        <f t="shared" si="83"/>
        <v>0</v>
      </c>
      <c r="GMX138" s="827">
        <f t="shared" si="83"/>
        <v>0</v>
      </c>
      <c r="GMY138" s="827">
        <f t="shared" si="83"/>
        <v>0</v>
      </c>
      <c r="GMZ138" s="827">
        <f t="shared" si="83"/>
        <v>0</v>
      </c>
      <c r="GNA138" s="827">
        <f t="shared" si="83"/>
        <v>0</v>
      </c>
      <c r="GNB138" s="827">
        <f t="shared" si="83"/>
        <v>0</v>
      </c>
      <c r="GNC138" s="827">
        <f t="shared" si="83"/>
        <v>0</v>
      </c>
      <c r="GND138" s="827">
        <f t="shared" si="83"/>
        <v>0</v>
      </c>
      <c r="GNE138" s="827">
        <f t="shared" si="83"/>
        <v>0</v>
      </c>
      <c r="GNF138" s="827">
        <f t="shared" si="83"/>
        <v>0</v>
      </c>
      <c r="GNG138" s="827">
        <f t="shared" si="83"/>
        <v>0</v>
      </c>
      <c r="GNH138" s="827">
        <f t="shared" si="83"/>
        <v>0</v>
      </c>
      <c r="GNI138" s="827">
        <f t="shared" si="83"/>
        <v>0</v>
      </c>
      <c r="GNJ138" s="827">
        <f t="shared" si="83"/>
        <v>0</v>
      </c>
      <c r="GNK138" s="827">
        <f t="shared" si="83"/>
        <v>0</v>
      </c>
      <c r="GNL138" s="827">
        <f t="shared" si="83"/>
        <v>0</v>
      </c>
      <c r="GNM138" s="827">
        <f t="shared" si="83"/>
        <v>0</v>
      </c>
      <c r="GNN138" s="827">
        <f t="shared" si="83"/>
        <v>0</v>
      </c>
      <c r="GNO138" s="827">
        <f t="shared" si="83"/>
        <v>0</v>
      </c>
      <c r="GNP138" s="827">
        <f t="shared" si="83"/>
        <v>0</v>
      </c>
      <c r="GNQ138" s="827">
        <f t="shared" si="83"/>
        <v>0</v>
      </c>
      <c r="GNR138" s="827">
        <f t="shared" si="83"/>
        <v>0</v>
      </c>
      <c r="GNS138" s="827">
        <f t="shared" si="83"/>
        <v>0</v>
      </c>
      <c r="GNT138" s="827">
        <f t="shared" si="83"/>
        <v>0</v>
      </c>
      <c r="GNU138" s="827">
        <f t="shared" si="83"/>
        <v>0</v>
      </c>
      <c r="GNV138" s="827">
        <f t="shared" si="83"/>
        <v>0</v>
      </c>
      <c r="GNW138" s="827">
        <f t="shared" si="83"/>
        <v>0</v>
      </c>
      <c r="GNX138" s="827">
        <f t="shared" si="83"/>
        <v>0</v>
      </c>
      <c r="GNY138" s="827">
        <f t="shared" si="83"/>
        <v>0</v>
      </c>
      <c r="GNZ138" s="827">
        <f t="shared" si="83"/>
        <v>0</v>
      </c>
      <c r="GOA138" s="827">
        <f t="shared" si="83"/>
        <v>0</v>
      </c>
      <c r="GOB138" s="827">
        <f t="shared" si="83"/>
        <v>0</v>
      </c>
      <c r="GOC138" s="827">
        <f t="shared" si="83"/>
        <v>0</v>
      </c>
      <c r="GOD138" s="827">
        <f t="shared" si="83"/>
        <v>0</v>
      </c>
      <c r="GOE138" s="827">
        <f t="shared" si="83"/>
        <v>0</v>
      </c>
      <c r="GOF138" s="827">
        <f t="shared" si="83"/>
        <v>0</v>
      </c>
      <c r="GOG138" s="827">
        <f t="shared" si="83"/>
        <v>0</v>
      </c>
      <c r="GOH138" s="827">
        <f t="shared" si="83"/>
        <v>0</v>
      </c>
      <c r="GOI138" s="827">
        <f t="shared" si="83"/>
        <v>0</v>
      </c>
      <c r="GOJ138" s="827">
        <f t="shared" si="83"/>
        <v>0</v>
      </c>
      <c r="GOK138" s="827">
        <f t="shared" si="83"/>
        <v>0</v>
      </c>
      <c r="GOL138" s="827">
        <f t="shared" si="83"/>
        <v>0</v>
      </c>
      <c r="GOM138" s="827">
        <f t="shared" si="83"/>
        <v>0</v>
      </c>
      <c r="GON138" s="827">
        <f t="shared" si="83"/>
        <v>0</v>
      </c>
      <c r="GOO138" s="827">
        <f t="shared" si="83"/>
        <v>0</v>
      </c>
      <c r="GOP138" s="827">
        <f t="shared" si="83"/>
        <v>0</v>
      </c>
      <c r="GOQ138" s="827">
        <f t="shared" ref="GOQ138:GRB138" si="84">GOQ130+GOQ134</f>
        <v>0</v>
      </c>
      <c r="GOR138" s="827">
        <f t="shared" si="84"/>
        <v>0</v>
      </c>
      <c r="GOS138" s="827">
        <f t="shared" si="84"/>
        <v>0</v>
      </c>
      <c r="GOT138" s="827">
        <f t="shared" si="84"/>
        <v>0</v>
      </c>
      <c r="GOU138" s="827">
        <f t="shared" si="84"/>
        <v>0</v>
      </c>
      <c r="GOV138" s="827">
        <f t="shared" si="84"/>
        <v>0</v>
      </c>
      <c r="GOW138" s="827">
        <f t="shared" si="84"/>
        <v>0</v>
      </c>
      <c r="GOX138" s="827">
        <f t="shared" si="84"/>
        <v>0</v>
      </c>
      <c r="GOY138" s="827">
        <f t="shared" si="84"/>
        <v>0</v>
      </c>
      <c r="GOZ138" s="827">
        <f t="shared" si="84"/>
        <v>0</v>
      </c>
      <c r="GPA138" s="827">
        <f t="shared" si="84"/>
        <v>0</v>
      </c>
      <c r="GPB138" s="827">
        <f t="shared" si="84"/>
        <v>0</v>
      </c>
      <c r="GPC138" s="827">
        <f t="shared" si="84"/>
        <v>0</v>
      </c>
      <c r="GPD138" s="827">
        <f t="shared" si="84"/>
        <v>0</v>
      </c>
      <c r="GPE138" s="827">
        <f t="shared" si="84"/>
        <v>0</v>
      </c>
      <c r="GPF138" s="827">
        <f t="shared" si="84"/>
        <v>0</v>
      </c>
      <c r="GPG138" s="827">
        <f t="shared" si="84"/>
        <v>0</v>
      </c>
      <c r="GPH138" s="827">
        <f t="shared" si="84"/>
        <v>0</v>
      </c>
      <c r="GPI138" s="827">
        <f t="shared" si="84"/>
        <v>0</v>
      </c>
      <c r="GPJ138" s="827">
        <f t="shared" si="84"/>
        <v>0</v>
      </c>
      <c r="GPK138" s="827">
        <f t="shared" si="84"/>
        <v>0</v>
      </c>
      <c r="GPL138" s="827">
        <f t="shared" si="84"/>
        <v>0</v>
      </c>
      <c r="GPM138" s="827">
        <f t="shared" si="84"/>
        <v>0</v>
      </c>
      <c r="GPN138" s="827">
        <f t="shared" si="84"/>
        <v>0</v>
      </c>
      <c r="GPO138" s="827">
        <f t="shared" si="84"/>
        <v>0</v>
      </c>
      <c r="GPP138" s="827">
        <f t="shared" si="84"/>
        <v>0</v>
      </c>
      <c r="GPQ138" s="827">
        <f t="shared" si="84"/>
        <v>0</v>
      </c>
      <c r="GPR138" s="827">
        <f t="shared" si="84"/>
        <v>0</v>
      </c>
      <c r="GPS138" s="827">
        <f t="shared" si="84"/>
        <v>0</v>
      </c>
      <c r="GPT138" s="827">
        <f t="shared" si="84"/>
        <v>0</v>
      </c>
      <c r="GPU138" s="827">
        <f t="shared" si="84"/>
        <v>0</v>
      </c>
      <c r="GPV138" s="827">
        <f t="shared" si="84"/>
        <v>0</v>
      </c>
      <c r="GPW138" s="827">
        <f t="shared" si="84"/>
        <v>0</v>
      </c>
      <c r="GPX138" s="827">
        <f t="shared" si="84"/>
        <v>0</v>
      </c>
      <c r="GPY138" s="827">
        <f t="shared" si="84"/>
        <v>0</v>
      </c>
      <c r="GPZ138" s="827">
        <f t="shared" si="84"/>
        <v>0</v>
      </c>
      <c r="GQA138" s="827">
        <f t="shared" si="84"/>
        <v>0</v>
      </c>
      <c r="GQB138" s="827">
        <f t="shared" si="84"/>
        <v>0</v>
      </c>
      <c r="GQC138" s="827">
        <f t="shared" si="84"/>
        <v>0</v>
      </c>
      <c r="GQD138" s="827">
        <f t="shared" si="84"/>
        <v>0</v>
      </c>
      <c r="GQE138" s="827">
        <f t="shared" si="84"/>
        <v>0</v>
      </c>
      <c r="GQF138" s="827">
        <f t="shared" si="84"/>
        <v>0</v>
      </c>
      <c r="GQG138" s="827">
        <f t="shared" si="84"/>
        <v>0</v>
      </c>
      <c r="GQH138" s="827">
        <f t="shared" si="84"/>
        <v>0</v>
      </c>
      <c r="GQI138" s="827">
        <f t="shared" si="84"/>
        <v>0</v>
      </c>
      <c r="GQJ138" s="827">
        <f t="shared" si="84"/>
        <v>0</v>
      </c>
      <c r="GQK138" s="827">
        <f t="shared" si="84"/>
        <v>0</v>
      </c>
      <c r="GQL138" s="827">
        <f t="shared" si="84"/>
        <v>0</v>
      </c>
      <c r="GQM138" s="827">
        <f t="shared" si="84"/>
        <v>0</v>
      </c>
      <c r="GQN138" s="827">
        <f t="shared" si="84"/>
        <v>0</v>
      </c>
      <c r="GQO138" s="827">
        <f t="shared" si="84"/>
        <v>0</v>
      </c>
      <c r="GQP138" s="827">
        <f t="shared" si="84"/>
        <v>0</v>
      </c>
      <c r="GQQ138" s="827">
        <f t="shared" si="84"/>
        <v>0</v>
      </c>
      <c r="GQR138" s="827">
        <f t="shared" si="84"/>
        <v>0</v>
      </c>
      <c r="GQS138" s="827">
        <f t="shared" si="84"/>
        <v>0</v>
      </c>
      <c r="GQT138" s="827">
        <f t="shared" si="84"/>
        <v>0</v>
      </c>
      <c r="GQU138" s="827">
        <f t="shared" si="84"/>
        <v>0</v>
      </c>
      <c r="GQV138" s="827">
        <f t="shared" si="84"/>
        <v>0</v>
      </c>
      <c r="GQW138" s="827">
        <f t="shared" si="84"/>
        <v>0</v>
      </c>
      <c r="GQX138" s="827">
        <f t="shared" si="84"/>
        <v>0</v>
      </c>
      <c r="GQY138" s="827">
        <f t="shared" si="84"/>
        <v>0</v>
      </c>
      <c r="GQZ138" s="827">
        <f t="shared" si="84"/>
        <v>0</v>
      </c>
      <c r="GRA138" s="827">
        <f t="shared" si="84"/>
        <v>0</v>
      </c>
      <c r="GRB138" s="827">
        <f t="shared" si="84"/>
        <v>0</v>
      </c>
      <c r="GRC138" s="827">
        <f t="shared" ref="GRC138:GTN138" si="85">GRC130+GRC134</f>
        <v>0</v>
      </c>
      <c r="GRD138" s="827">
        <f t="shared" si="85"/>
        <v>0</v>
      </c>
      <c r="GRE138" s="827">
        <f t="shared" si="85"/>
        <v>0</v>
      </c>
      <c r="GRF138" s="827">
        <f t="shared" si="85"/>
        <v>0</v>
      </c>
      <c r="GRG138" s="827">
        <f t="shared" si="85"/>
        <v>0</v>
      </c>
      <c r="GRH138" s="827">
        <f t="shared" si="85"/>
        <v>0</v>
      </c>
      <c r="GRI138" s="827">
        <f t="shared" si="85"/>
        <v>0</v>
      </c>
      <c r="GRJ138" s="827">
        <f t="shared" si="85"/>
        <v>0</v>
      </c>
      <c r="GRK138" s="827">
        <f t="shared" si="85"/>
        <v>0</v>
      </c>
      <c r="GRL138" s="827">
        <f t="shared" si="85"/>
        <v>0</v>
      </c>
      <c r="GRM138" s="827">
        <f t="shared" si="85"/>
        <v>0</v>
      </c>
      <c r="GRN138" s="827">
        <f t="shared" si="85"/>
        <v>0</v>
      </c>
      <c r="GRO138" s="827">
        <f t="shared" si="85"/>
        <v>0</v>
      </c>
      <c r="GRP138" s="827">
        <f t="shared" si="85"/>
        <v>0</v>
      </c>
      <c r="GRQ138" s="827">
        <f t="shared" si="85"/>
        <v>0</v>
      </c>
      <c r="GRR138" s="827">
        <f t="shared" si="85"/>
        <v>0</v>
      </c>
      <c r="GRS138" s="827">
        <f t="shared" si="85"/>
        <v>0</v>
      </c>
      <c r="GRT138" s="827">
        <f t="shared" si="85"/>
        <v>0</v>
      </c>
      <c r="GRU138" s="827">
        <f t="shared" si="85"/>
        <v>0</v>
      </c>
      <c r="GRV138" s="827">
        <f t="shared" si="85"/>
        <v>0</v>
      </c>
      <c r="GRW138" s="827">
        <f t="shared" si="85"/>
        <v>0</v>
      </c>
      <c r="GRX138" s="827">
        <f t="shared" si="85"/>
        <v>0</v>
      </c>
      <c r="GRY138" s="827">
        <f t="shared" si="85"/>
        <v>0</v>
      </c>
      <c r="GRZ138" s="827">
        <f t="shared" si="85"/>
        <v>0</v>
      </c>
      <c r="GSA138" s="827">
        <f t="shared" si="85"/>
        <v>0</v>
      </c>
      <c r="GSB138" s="827">
        <f t="shared" si="85"/>
        <v>0</v>
      </c>
      <c r="GSC138" s="827">
        <f t="shared" si="85"/>
        <v>0</v>
      </c>
      <c r="GSD138" s="827">
        <f t="shared" si="85"/>
        <v>0</v>
      </c>
      <c r="GSE138" s="827">
        <f t="shared" si="85"/>
        <v>0</v>
      </c>
      <c r="GSF138" s="827">
        <f t="shared" si="85"/>
        <v>0</v>
      </c>
      <c r="GSG138" s="827">
        <f t="shared" si="85"/>
        <v>0</v>
      </c>
      <c r="GSH138" s="827">
        <f t="shared" si="85"/>
        <v>0</v>
      </c>
      <c r="GSI138" s="827">
        <f t="shared" si="85"/>
        <v>0</v>
      </c>
      <c r="GSJ138" s="827">
        <f t="shared" si="85"/>
        <v>0</v>
      </c>
      <c r="GSK138" s="827">
        <f t="shared" si="85"/>
        <v>0</v>
      </c>
      <c r="GSL138" s="827">
        <f t="shared" si="85"/>
        <v>0</v>
      </c>
      <c r="GSM138" s="827">
        <f t="shared" si="85"/>
        <v>0</v>
      </c>
      <c r="GSN138" s="827">
        <f t="shared" si="85"/>
        <v>0</v>
      </c>
      <c r="GSO138" s="827">
        <f t="shared" si="85"/>
        <v>0</v>
      </c>
      <c r="GSP138" s="827">
        <f t="shared" si="85"/>
        <v>0</v>
      </c>
      <c r="GSQ138" s="827">
        <f t="shared" si="85"/>
        <v>0</v>
      </c>
      <c r="GSR138" s="827">
        <f t="shared" si="85"/>
        <v>0</v>
      </c>
      <c r="GSS138" s="827">
        <f t="shared" si="85"/>
        <v>0</v>
      </c>
      <c r="GST138" s="827">
        <f t="shared" si="85"/>
        <v>0</v>
      </c>
      <c r="GSU138" s="827">
        <f t="shared" si="85"/>
        <v>0</v>
      </c>
      <c r="GSV138" s="827">
        <f t="shared" si="85"/>
        <v>0</v>
      </c>
      <c r="GSW138" s="827">
        <f t="shared" si="85"/>
        <v>0</v>
      </c>
      <c r="GSX138" s="827">
        <f t="shared" si="85"/>
        <v>0</v>
      </c>
      <c r="GSY138" s="827">
        <f t="shared" si="85"/>
        <v>0</v>
      </c>
      <c r="GSZ138" s="827">
        <f t="shared" si="85"/>
        <v>0</v>
      </c>
      <c r="GTA138" s="827">
        <f t="shared" si="85"/>
        <v>0</v>
      </c>
      <c r="GTB138" s="827">
        <f t="shared" si="85"/>
        <v>0</v>
      </c>
      <c r="GTC138" s="827">
        <f t="shared" si="85"/>
        <v>0</v>
      </c>
      <c r="GTD138" s="827">
        <f t="shared" si="85"/>
        <v>0</v>
      </c>
      <c r="GTE138" s="827">
        <f t="shared" si="85"/>
        <v>0</v>
      </c>
      <c r="GTF138" s="827">
        <f t="shared" si="85"/>
        <v>0</v>
      </c>
      <c r="GTG138" s="827">
        <f t="shared" si="85"/>
        <v>0</v>
      </c>
      <c r="GTH138" s="827">
        <f t="shared" si="85"/>
        <v>0</v>
      </c>
      <c r="GTI138" s="827">
        <f t="shared" si="85"/>
        <v>0</v>
      </c>
      <c r="GTJ138" s="827">
        <f t="shared" si="85"/>
        <v>0</v>
      </c>
      <c r="GTK138" s="827">
        <f t="shared" si="85"/>
        <v>0</v>
      </c>
      <c r="GTL138" s="827">
        <f t="shared" si="85"/>
        <v>0</v>
      </c>
      <c r="GTM138" s="827">
        <f t="shared" si="85"/>
        <v>0</v>
      </c>
      <c r="GTN138" s="827">
        <f t="shared" si="85"/>
        <v>0</v>
      </c>
      <c r="GTO138" s="827">
        <f t="shared" ref="GTO138:GVZ138" si="86">GTO130+GTO134</f>
        <v>0</v>
      </c>
      <c r="GTP138" s="827">
        <f t="shared" si="86"/>
        <v>0</v>
      </c>
      <c r="GTQ138" s="827">
        <f t="shared" si="86"/>
        <v>0</v>
      </c>
      <c r="GTR138" s="827">
        <f t="shared" si="86"/>
        <v>0</v>
      </c>
      <c r="GTS138" s="827">
        <f t="shared" si="86"/>
        <v>0</v>
      </c>
      <c r="GTT138" s="827">
        <f t="shared" si="86"/>
        <v>0</v>
      </c>
      <c r="GTU138" s="827">
        <f t="shared" si="86"/>
        <v>0</v>
      </c>
      <c r="GTV138" s="827">
        <f t="shared" si="86"/>
        <v>0</v>
      </c>
      <c r="GTW138" s="827">
        <f t="shared" si="86"/>
        <v>0</v>
      </c>
      <c r="GTX138" s="827">
        <f t="shared" si="86"/>
        <v>0</v>
      </c>
      <c r="GTY138" s="827">
        <f t="shared" si="86"/>
        <v>0</v>
      </c>
      <c r="GTZ138" s="827">
        <f t="shared" si="86"/>
        <v>0</v>
      </c>
      <c r="GUA138" s="827">
        <f t="shared" si="86"/>
        <v>0</v>
      </c>
      <c r="GUB138" s="827">
        <f t="shared" si="86"/>
        <v>0</v>
      </c>
      <c r="GUC138" s="827">
        <f t="shared" si="86"/>
        <v>0</v>
      </c>
      <c r="GUD138" s="827">
        <f t="shared" si="86"/>
        <v>0</v>
      </c>
      <c r="GUE138" s="827">
        <f t="shared" si="86"/>
        <v>0</v>
      </c>
      <c r="GUF138" s="827">
        <f t="shared" si="86"/>
        <v>0</v>
      </c>
      <c r="GUG138" s="827">
        <f t="shared" si="86"/>
        <v>0</v>
      </c>
      <c r="GUH138" s="827">
        <f t="shared" si="86"/>
        <v>0</v>
      </c>
      <c r="GUI138" s="827">
        <f t="shared" si="86"/>
        <v>0</v>
      </c>
      <c r="GUJ138" s="827">
        <f t="shared" si="86"/>
        <v>0</v>
      </c>
      <c r="GUK138" s="827">
        <f t="shared" si="86"/>
        <v>0</v>
      </c>
      <c r="GUL138" s="827">
        <f t="shared" si="86"/>
        <v>0</v>
      </c>
      <c r="GUM138" s="827">
        <f t="shared" si="86"/>
        <v>0</v>
      </c>
      <c r="GUN138" s="827">
        <f t="shared" si="86"/>
        <v>0</v>
      </c>
      <c r="GUO138" s="827">
        <f t="shared" si="86"/>
        <v>0</v>
      </c>
      <c r="GUP138" s="827">
        <f t="shared" si="86"/>
        <v>0</v>
      </c>
      <c r="GUQ138" s="827">
        <f t="shared" si="86"/>
        <v>0</v>
      </c>
      <c r="GUR138" s="827">
        <f t="shared" si="86"/>
        <v>0</v>
      </c>
      <c r="GUS138" s="827">
        <f t="shared" si="86"/>
        <v>0</v>
      </c>
      <c r="GUT138" s="827">
        <f t="shared" si="86"/>
        <v>0</v>
      </c>
      <c r="GUU138" s="827">
        <f t="shared" si="86"/>
        <v>0</v>
      </c>
      <c r="GUV138" s="827">
        <f t="shared" si="86"/>
        <v>0</v>
      </c>
      <c r="GUW138" s="827">
        <f t="shared" si="86"/>
        <v>0</v>
      </c>
      <c r="GUX138" s="827">
        <f t="shared" si="86"/>
        <v>0</v>
      </c>
      <c r="GUY138" s="827">
        <f t="shared" si="86"/>
        <v>0</v>
      </c>
      <c r="GUZ138" s="827">
        <f t="shared" si="86"/>
        <v>0</v>
      </c>
      <c r="GVA138" s="827">
        <f t="shared" si="86"/>
        <v>0</v>
      </c>
      <c r="GVB138" s="827">
        <f t="shared" si="86"/>
        <v>0</v>
      </c>
      <c r="GVC138" s="827">
        <f t="shared" si="86"/>
        <v>0</v>
      </c>
      <c r="GVD138" s="827">
        <f t="shared" si="86"/>
        <v>0</v>
      </c>
      <c r="GVE138" s="827">
        <f t="shared" si="86"/>
        <v>0</v>
      </c>
      <c r="GVF138" s="827">
        <f t="shared" si="86"/>
        <v>0</v>
      </c>
      <c r="GVG138" s="827">
        <f t="shared" si="86"/>
        <v>0</v>
      </c>
      <c r="GVH138" s="827">
        <f t="shared" si="86"/>
        <v>0</v>
      </c>
      <c r="GVI138" s="827">
        <f t="shared" si="86"/>
        <v>0</v>
      </c>
      <c r="GVJ138" s="827">
        <f t="shared" si="86"/>
        <v>0</v>
      </c>
      <c r="GVK138" s="827">
        <f t="shared" si="86"/>
        <v>0</v>
      </c>
      <c r="GVL138" s="827">
        <f t="shared" si="86"/>
        <v>0</v>
      </c>
      <c r="GVM138" s="827">
        <f t="shared" si="86"/>
        <v>0</v>
      </c>
      <c r="GVN138" s="827">
        <f t="shared" si="86"/>
        <v>0</v>
      </c>
      <c r="GVO138" s="827">
        <f t="shared" si="86"/>
        <v>0</v>
      </c>
      <c r="GVP138" s="827">
        <f t="shared" si="86"/>
        <v>0</v>
      </c>
      <c r="GVQ138" s="827">
        <f t="shared" si="86"/>
        <v>0</v>
      </c>
      <c r="GVR138" s="827">
        <f t="shared" si="86"/>
        <v>0</v>
      </c>
      <c r="GVS138" s="827">
        <f t="shared" si="86"/>
        <v>0</v>
      </c>
      <c r="GVT138" s="827">
        <f t="shared" si="86"/>
        <v>0</v>
      </c>
      <c r="GVU138" s="827">
        <f t="shared" si="86"/>
        <v>0</v>
      </c>
      <c r="GVV138" s="827">
        <f t="shared" si="86"/>
        <v>0</v>
      </c>
      <c r="GVW138" s="827">
        <f t="shared" si="86"/>
        <v>0</v>
      </c>
      <c r="GVX138" s="827">
        <f t="shared" si="86"/>
        <v>0</v>
      </c>
      <c r="GVY138" s="827">
        <f t="shared" si="86"/>
        <v>0</v>
      </c>
      <c r="GVZ138" s="827">
        <f t="shared" si="86"/>
        <v>0</v>
      </c>
      <c r="GWA138" s="827">
        <f t="shared" ref="GWA138:GYL138" si="87">GWA130+GWA134</f>
        <v>0</v>
      </c>
      <c r="GWB138" s="827">
        <f t="shared" si="87"/>
        <v>0</v>
      </c>
      <c r="GWC138" s="827">
        <f t="shared" si="87"/>
        <v>0</v>
      </c>
      <c r="GWD138" s="827">
        <f t="shared" si="87"/>
        <v>0</v>
      </c>
      <c r="GWE138" s="827">
        <f t="shared" si="87"/>
        <v>0</v>
      </c>
      <c r="GWF138" s="827">
        <f t="shared" si="87"/>
        <v>0</v>
      </c>
      <c r="GWG138" s="827">
        <f t="shared" si="87"/>
        <v>0</v>
      </c>
      <c r="GWH138" s="827">
        <f t="shared" si="87"/>
        <v>0</v>
      </c>
      <c r="GWI138" s="827">
        <f t="shared" si="87"/>
        <v>0</v>
      </c>
      <c r="GWJ138" s="827">
        <f t="shared" si="87"/>
        <v>0</v>
      </c>
      <c r="GWK138" s="827">
        <f t="shared" si="87"/>
        <v>0</v>
      </c>
      <c r="GWL138" s="827">
        <f t="shared" si="87"/>
        <v>0</v>
      </c>
      <c r="GWM138" s="827">
        <f t="shared" si="87"/>
        <v>0</v>
      </c>
      <c r="GWN138" s="827">
        <f t="shared" si="87"/>
        <v>0</v>
      </c>
      <c r="GWO138" s="827">
        <f t="shared" si="87"/>
        <v>0</v>
      </c>
      <c r="GWP138" s="827">
        <f t="shared" si="87"/>
        <v>0</v>
      </c>
      <c r="GWQ138" s="827">
        <f t="shared" si="87"/>
        <v>0</v>
      </c>
      <c r="GWR138" s="827">
        <f t="shared" si="87"/>
        <v>0</v>
      </c>
      <c r="GWS138" s="827">
        <f t="shared" si="87"/>
        <v>0</v>
      </c>
      <c r="GWT138" s="827">
        <f t="shared" si="87"/>
        <v>0</v>
      </c>
      <c r="GWU138" s="827">
        <f t="shared" si="87"/>
        <v>0</v>
      </c>
      <c r="GWV138" s="827">
        <f t="shared" si="87"/>
        <v>0</v>
      </c>
      <c r="GWW138" s="827">
        <f t="shared" si="87"/>
        <v>0</v>
      </c>
      <c r="GWX138" s="827">
        <f t="shared" si="87"/>
        <v>0</v>
      </c>
      <c r="GWY138" s="827">
        <f t="shared" si="87"/>
        <v>0</v>
      </c>
      <c r="GWZ138" s="827">
        <f t="shared" si="87"/>
        <v>0</v>
      </c>
      <c r="GXA138" s="827">
        <f t="shared" si="87"/>
        <v>0</v>
      </c>
      <c r="GXB138" s="827">
        <f t="shared" si="87"/>
        <v>0</v>
      </c>
      <c r="GXC138" s="827">
        <f t="shared" si="87"/>
        <v>0</v>
      </c>
      <c r="GXD138" s="827">
        <f t="shared" si="87"/>
        <v>0</v>
      </c>
      <c r="GXE138" s="827">
        <f t="shared" si="87"/>
        <v>0</v>
      </c>
      <c r="GXF138" s="827">
        <f t="shared" si="87"/>
        <v>0</v>
      </c>
      <c r="GXG138" s="827">
        <f t="shared" si="87"/>
        <v>0</v>
      </c>
      <c r="GXH138" s="827">
        <f t="shared" si="87"/>
        <v>0</v>
      </c>
      <c r="GXI138" s="827">
        <f t="shared" si="87"/>
        <v>0</v>
      </c>
      <c r="GXJ138" s="827">
        <f t="shared" si="87"/>
        <v>0</v>
      </c>
      <c r="GXK138" s="827">
        <f t="shared" si="87"/>
        <v>0</v>
      </c>
      <c r="GXL138" s="827">
        <f t="shared" si="87"/>
        <v>0</v>
      </c>
      <c r="GXM138" s="827">
        <f t="shared" si="87"/>
        <v>0</v>
      </c>
      <c r="GXN138" s="827">
        <f t="shared" si="87"/>
        <v>0</v>
      </c>
      <c r="GXO138" s="827">
        <f t="shared" si="87"/>
        <v>0</v>
      </c>
      <c r="GXP138" s="827">
        <f t="shared" si="87"/>
        <v>0</v>
      </c>
      <c r="GXQ138" s="827">
        <f t="shared" si="87"/>
        <v>0</v>
      </c>
      <c r="GXR138" s="827">
        <f t="shared" si="87"/>
        <v>0</v>
      </c>
      <c r="GXS138" s="827">
        <f t="shared" si="87"/>
        <v>0</v>
      </c>
      <c r="GXT138" s="827">
        <f t="shared" si="87"/>
        <v>0</v>
      </c>
      <c r="GXU138" s="827">
        <f t="shared" si="87"/>
        <v>0</v>
      </c>
      <c r="GXV138" s="827">
        <f t="shared" si="87"/>
        <v>0</v>
      </c>
      <c r="GXW138" s="827">
        <f t="shared" si="87"/>
        <v>0</v>
      </c>
      <c r="GXX138" s="827">
        <f t="shared" si="87"/>
        <v>0</v>
      </c>
      <c r="GXY138" s="827">
        <f t="shared" si="87"/>
        <v>0</v>
      </c>
      <c r="GXZ138" s="827">
        <f t="shared" si="87"/>
        <v>0</v>
      </c>
      <c r="GYA138" s="827">
        <f t="shared" si="87"/>
        <v>0</v>
      </c>
      <c r="GYB138" s="827">
        <f t="shared" si="87"/>
        <v>0</v>
      </c>
      <c r="GYC138" s="827">
        <f t="shared" si="87"/>
        <v>0</v>
      </c>
      <c r="GYD138" s="827">
        <f t="shared" si="87"/>
        <v>0</v>
      </c>
      <c r="GYE138" s="827">
        <f t="shared" si="87"/>
        <v>0</v>
      </c>
      <c r="GYF138" s="827">
        <f t="shared" si="87"/>
        <v>0</v>
      </c>
      <c r="GYG138" s="827">
        <f t="shared" si="87"/>
        <v>0</v>
      </c>
      <c r="GYH138" s="827">
        <f t="shared" si="87"/>
        <v>0</v>
      </c>
      <c r="GYI138" s="827">
        <f t="shared" si="87"/>
        <v>0</v>
      </c>
      <c r="GYJ138" s="827">
        <f t="shared" si="87"/>
        <v>0</v>
      </c>
      <c r="GYK138" s="827">
        <f t="shared" si="87"/>
        <v>0</v>
      </c>
      <c r="GYL138" s="827">
        <f t="shared" si="87"/>
        <v>0</v>
      </c>
      <c r="GYM138" s="827">
        <f t="shared" ref="GYM138:HAX138" si="88">GYM130+GYM134</f>
        <v>0</v>
      </c>
      <c r="GYN138" s="827">
        <f t="shared" si="88"/>
        <v>0</v>
      </c>
      <c r="GYO138" s="827">
        <f t="shared" si="88"/>
        <v>0</v>
      </c>
      <c r="GYP138" s="827">
        <f t="shared" si="88"/>
        <v>0</v>
      </c>
      <c r="GYQ138" s="827">
        <f t="shared" si="88"/>
        <v>0</v>
      </c>
      <c r="GYR138" s="827">
        <f t="shared" si="88"/>
        <v>0</v>
      </c>
      <c r="GYS138" s="827">
        <f t="shared" si="88"/>
        <v>0</v>
      </c>
      <c r="GYT138" s="827">
        <f t="shared" si="88"/>
        <v>0</v>
      </c>
      <c r="GYU138" s="827">
        <f t="shared" si="88"/>
        <v>0</v>
      </c>
      <c r="GYV138" s="827">
        <f t="shared" si="88"/>
        <v>0</v>
      </c>
      <c r="GYW138" s="827">
        <f t="shared" si="88"/>
        <v>0</v>
      </c>
      <c r="GYX138" s="827">
        <f t="shared" si="88"/>
        <v>0</v>
      </c>
      <c r="GYY138" s="827">
        <f t="shared" si="88"/>
        <v>0</v>
      </c>
      <c r="GYZ138" s="827">
        <f t="shared" si="88"/>
        <v>0</v>
      </c>
      <c r="GZA138" s="827">
        <f t="shared" si="88"/>
        <v>0</v>
      </c>
      <c r="GZB138" s="827">
        <f t="shared" si="88"/>
        <v>0</v>
      </c>
      <c r="GZC138" s="827">
        <f t="shared" si="88"/>
        <v>0</v>
      </c>
      <c r="GZD138" s="827">
        <f t="shared" si="88"/>
        <v>0</v>
      </c>
      <c r="GZE138" s="827">
        <f t="shared" si="88"/>
        <v>0</v>
      </c>
      <c r="GZF138" s="827">
        <f t="shared" si="88"/>
        <v>0</v>
      </c>
      <c r="GZG138" s="827">
        <f t="shared" si="88"/>
        <v>0</v>
      </c>
      <c r="GZH138" s="827">
        <f t="shared" si="88"/>
        <v>0</v>
      </c>
      <c r="GZI138" s="827">
        <f t="shared" si="88"/>
        <v>0</v>
      </c>
      <c r="GZJ138" s="827">
        <f t="shared" si="88"/>
        <v>0</v>
      </c>
      <c r="GZK138" s="827">
        <f t="shared" si="88"/>
        <v>0</v>
      </c>
      <c r="GZL138" s="827">
        <f t="shared" si="88"/>
        <v>0</v>
      </c>
      <c r="GZM138" s="827">
        <f t="shared" si="88"/>
        <v>0</v>
      </c>
      <c r="GZN138" s="827">
        <f t="shared" si="88"/>
        <v>0</v>
      </c>
      <c r="GZO138" s="827">
        <f t="shared" si="88"/>
        <v>0</v>
      </c>
      <c r="GZP138" s="827">
        <f t="shared" si="88"/>
        <v>0</v>
      </c>
      <c r="GZQ138" s="827">
        <f t="shared" si="88"/>
        <v>0</v>
      </c>
      <c r="GZR138" s="827">
        <f t="shared" si="88"/>
        <v>0</v>
      </c>
      <c r="GZS138" s="827">
        <f t="shared" si="88"/>
        <v>0</v>
      </c>
      <c r="GZT138" s="827">
        <f t="shared" si="88"/>
        <v>0</v>
      </c>
      <c r="GZU138" s="827">
        <f t="shared" si="88"/>
        <v>0</v>
      </c>
      <c r="GZV138" s="827">
        <f t="shared" si="88"/>
        <v>0</v>
      </c>
      <c r="GZW138" s="827">
        <f t="shared" si="88"/>
        <v>0</v>
      </c>
      <c r="GZX138" s="827">
        <f t="shared" si="88"/>
        <v>0</v>
      </c>
      <c r="GZY138" s="827">
        <f t="shared" si="88"/>
        <v>0</v>
      </c>
      <c r="GZZ138" s="827">
        <f t="shared" si="88"/>
        <v>0</v>
      </c>
      <c r="HAA138" s="827">
        <f t="shared" si="88"/>
        <v>0</v>
      </c>
      <c r="HAB138" s="827">
        <f t="shared" si="88"/>
        <v>0</v>
      </c>
      <c r="HAC138" s="827">
        <f t="shared" si="88"/>
        <v>0</v>
      </c>
      <c r="HAD138" s="827">
        <f t="shared" si="88"/>
        <v>0</v>
      </c>
      <c r="HAE138" s="827">
        <f t="shared" si="88"/>
        <v>0</v>
      </c>
      <c r="HAF138" s="827">
        <f t="shared" si="88"/>
        <v>0</v>
      </c>
      <c r="HAG138" s="827">
        <f t="shared" si="88"/>
        <v>0</v>
      </c>
      <c r="HAH138" s="827">
        <f t="shared" si="88"/>
        <v>0</v>
      </c>
      <c r="HAI138" s="827">
        <f t="shared" si="88"/>
        <v>0</v>
      </c>
      <c r="HAJ138" s="827">
        <f t="shared" si="88"/>
        <v>0</v>
      </c>
      <c r="HAK138" s="827">
        <f t="shared" si="88"/>
        <v>0</v>
      </c>
      <c r="HAL138" s="827">
        <f t="shared" si="88"/>
        <v>0</v>
      </c>
      <c r="HAM138" s="827">
        <f t="shared" si="88"/>
        <v>0</v>
      </c>
      <c r="HAN138" s="827">
        <f t="shared" si="88"/>
        <v>0</v>
      </c>
      <c r="HAO138" s="827">
        <f t="shared" si="88"/>
        <v>0</v>
      </c>
      <c r="HAP138" s="827">
        <f t="shared" si="88"/>
        <v>0</v>
      </c>
      <c r="HAQ138" s="827">
        <f t="shared" si="88"/>
        <v>0</v>
      </c>
      <c r="HAR138" s="827">
        <f t="shared" si="88"/>
        <v>0</v>
      </c>
      <c r="HAS138" s="827">
        <f t="shared" si="88"/>
        <v>0</v>
      </c>
      <c r="HAT138" s="827">
        <f t="shared" si="88"/>
        <v>0</v>
      </c>
      <c r="HAU138" s="827">
        <f t="shared" si="88"/>
        <v>0</v>
      </c>
      <c r="HAV138" s="827">
        <f t="shared" si="88"/>
        <v>0</v>
      </c>
      <c r="HAW138" s="827">
        <f t="shared" si="88"/>
        <v>0</v>
      </c>
      <c r="HAX138" s="827">
        <f t="shared" si="88"/>
        <v>0</v>
      </c>
      <c r="HAY138" s="827">
        <f t="shared" ref="HAY138:HDJ138" si="89">HAY130+HAY134</f>
        <v>0</v>
      </c>
      <c r="HAZ138" s="827">
        <f t="shared" si="89"/>
        <v>0</v>
      </c>
      <c r="HBA138" s="827">
        <f t="shared" si="89"/>
        <v>0</v>
      </c>
      <c r="HBB138" s="827">
        <f t="shared" si="89"/>
        <v>0</v>
      </c>
      <c r="HBC138" s="827">
        <f t="shared" si="89"/>
        <v>0</v>
      </c>
      <c r="HBD138" s="827">
        <f t="shared" si="89"/>
        <v>0</v>
      </c>
      <c r="HBE138" s="827">
        <f t="shared" si="89"/>
        <v>0</v>
      </c>
      <c r="HBF138" s="827">
        <f t="shared" si="89"/>
        <v>0</v>
      </c>
      <c r="HBG138" s="827">
        <f t="shared" si="89"/>
        <v>0</v>
      </c>
      <c r="HBH138" s="827">
        <f t="shared" si="89"/>
        <v>0</v>
      </c>
      <c r="HBI138" s="827">
        <f t="shared" si="89"/>
        <v>0</v>
      </c>
      <c r="HBJ138" s="827">
        <f t="shared" si="89"/>
        <v>0</v>
      </c>
      <c r="HBK138" s="827">
        <f t="shared" si="89"/>
        <v>0</v>
      </c>
      <c r="HBL138" s="827">
        <f t="shared" si="89"/>
        <v>0</v>
      </c>
      <c r="HBM138" s="827">
        <f t="shared" si="89"/>
        <v>0</v>
      </c>
      <c r="HBN138" s="827">
        <f t="shared" si="89"/>
        <v>0</v>
      </c>
      <c r="HBO138" s="827">
        <f t="shared" si="89"/>
        <v>0</v>
      </c>
      <c r="HBP138" s="827">
        <f t="shared" si="89"/>
        <v>0</v>
      </c>
      <c r="HBQ138" s="827">
        <f t="shared" si="89"/>
        <v>0</v>
      </c>
      <c r="HBR138" s="827">
        <f t="shared" si="89"/>
        <v>0</v>
      </c>
      <c r="HBS138" s="827">
        <f t="shared" si="89"/>
        <v>0</v>
      </c>
      <c r="HBT138" s="827">
        <f t="shared" si="89"/>
        <v>0</v>
      </c>
      <c r="HBU138" s="827">
        <f t="shared" si="89"/>
        <v>0</v>
      </c>
      <c r="HBV138" s="827">
        <f t="shared" si="89"/>
        <v>0</v>
      </c>
      <c r="HBW138" s="827">
        <f t="shared" si="89"/>
        <v>0</v>
      </c>
      <c r="HBX138" s="827">
        <f t="shared" si="89"/>
        <v>0</v>
      </c>
      <c r="HBY138" s="827">
        <f t="shared" si="89"/>
        <v>0</v>
      </c>
      <c r="HBZ138" s="827">
        <f t="shared" si="89"/>
        <v>0</v>
      </c>
      <c r="HCA138" s="827">
        <f t="shared" si="89"/>
        <v>0</v>
      </c>
      <c r="HCB138" s="827">
        <f t="shared" si="89"/>
        <v>0</v>
      </c>
      <c r="HCC138" s="827">
        <f t="shared" si="89"/>
        <v>0</v>
      </c>
      <c r="HCD138" s="827">
        <f t="shared" si="89"/>
        <v>0</v>
      </c>
      <c r="HCE138" s="827">
        <f t="shared" si="89"/>
        <v>0</v>
      </c>
      <c r="HCF138" s="827">
        <f t="shared" si="89"/>
        <v>0</v>
      </c>
      <c r="HCG138" s="827">
        <f t="shared" si="89"/>
        <v>0</v>
      </c>
      <c r="HCH138" s="827">
        <f t="shared" si="89"/>
        <v>0</v>
      </c>
      <c r="HCI138" s="827">
        <f t="shared" si="89"/>
        <v>0</v>
      </c>
      <c r="HCJ138" s="827">
        <f t="shared" si="89"/>
        <v>0</v>
      </c>
      <c r="HCK138" s="827">
        <f t="shared" si="89"/>
        <v>0</v>
      </c>
      <c r="HCL138" s="827">
        <f t="shared" si="89"/>
        <v>0</v>
      </c>
      <c r="HCM138" s="827">
        <f t="shared" si="89"/>
        <v>0</v>
      </c>
      <c r="HCN138" s="827">
        <f t="shared" si="89"/>
        <v>0</v>
      </c>
      <c r="HCO138" s="827">
        <f t="shared" si="89"/>
        <v>0</v>
      </c>
      <c r="HCP138" s="827">
        <f t="shared" si="89"/>
        <v>0</v>
      </c>
      <c r="HCQ138" s="827">
        <f t="shared" si="89"/>
        <v>0</v>
      </c>
      <c r="HCR138" s="827">
        <f t="shared" si="89"/>
        <v>0</v>
      </c>
      <c r="HCS138" s="827">
        <f t="shared" si="89"/>
        <v>0</v>
      </c>
      <c r="HCT138" s="827">
        <f t="shared" si="89"/>
        <v>0</v>
      </c>
      <c r="HCU138" s="827">
        <f t="shared" si="89"/>
        <v>0</v>
      </c>
      <c r="HCV138" s="827">
        <f t="shared" si="89"/>
        <v>0</v>
      </c>
      <c r="HCW138" s="827">
        <f t="shared" si="89"/>
        <v>0</v>
      </c>
      <c r="HCX138" s="827">
        <f t="shared" si="89"/>
        <v>0</v>
      </c>
      <c r="HCY138" s="827">
        <f t="shared" si="89"/>
        <v>0</v>
      </c>
      <c r="HCZ138" s="827">
        <f t="shared" si="89"/>
        <v>0</v>
      </c>
      <c r="HDA138" s="827">
        <f t="shared" si="89"/>
        <v>0</v>
      </c>
      <c r="HDB138" s="827">
        <f t="shared" si="89"/>
        <v>0</v>
      </c>
      <c r="HDC138" s="827">
        <f t="shared" si="89"/>
        <v>0</v>
      </c>
      <c r="HDD138" s="827">
        <f t="shared" si="89"/>
        <v>0</v>
      </c>
      <c r="HDE138" s="827">
        <f t="shared" si="89"/>
        <v>0</v>
      </c>
      <c r="HDF138" s="827">
        <f t="shared" si="89"/>
        <v>0</v>
      </c>
      <c r="HDG138" s="827">
        <f t="shared" si="89"/>
        <v>0</v>
      </c>
      <c r="HDH138" s="827">
        <f t="shared" si="89"/>
        <v>0</v>
      </c>
      <c r="HDI138" s="827">
        <f t="shared" si="89"/>
        <v>0</v>
      </c>
      <c r="HDJ138" s="827">
        <f t="shared" si="89"/>
        <v>0</v>
      </c>
      <c r="HDK138" s="827">
        <f t="shared" ref="HDK138:HFV138" si="90">HDK130+HDK134</f>
        <v>0</v>
      </c>
      <c r="HDL138" s="827">
        <f t="shared" si="90"/>
        <v>0</v>
      </c>
      <c r="HDM138" s="827">
        <f t="shared" si="90"/>
        <v>0</v>
      </c>
      <c r="HDN138" s="827">
        <f t="shared" si="90"/>
        <v>0</v>
      </c>
      <c r="HDO138" s="827">
        <f t="shared" si="90"/>
        <v>0</v>
      </c>
      <c r="HDP138" s="827">
        <f t="shared" si="90"/>
        <v>0</v>
      </c>
      <c r="HDQ138" s="827">
        <f t="shared" si="90"/>
        <v>0</v>
      </c>
      <c r="HDR138" s="827">
        <f t="shared" si="90"/>
        <v>0</v>
      </c>
      <c r="HDS138" s="827">
        <f t="shared" si="90"/>
        <v>0</v>
      </c>
      <c r="HDT138" s="827">
        <f t="shared" si="90"/>
        <v>0</v>
      </c>
      <c r="HDU138" s="827">
        <f t="shared" si="90"/>
        <v>0</v>
      </c>
      <c r="HDV138" s="827">
        <f t="shared" si="90"/>
        <v>0</v>
      </c>
      <c r="HDW138" s="827">
        <f t="shared" si="90"/>
        <v>0</v>
      </c>
      <c r="HDX138" s="827">
        <f t="shared" si="90"/>
        <v>0</v>
      </c>
      <c r="HDY138" s="827">
        <f t="shared" si="90"/>
        <v>0</v>
      </c>
      <c r="HDZ138" s="827">
        <f t="shared" si="90"/>
        <v>0</v>
      </c>
      <c r="HEA138" s="827">
        <f t="shared" si="90"/>
        <v>0</v>
      </c>
      <c r="HEB138" s="827">
        <f t="shared" si="90"/>
        <v>0</v>
      </c>
      <c r="HEC138" s="827">
        <f t="shared" si="90"/>
        <v>0</v>
      </c>
      <c r="HED138" s="827">
        <f t="shared" si="90"/>
        <v>0</v>
      </c>
      <c r="HEE138" s="827">
        <f t="shared" si="90"/>
        <v>0</v>
      </c>
      <c r="HEF138" s="827">
        <f t="shared" si="90"/>
        <v>0</v>
      </c>
      <c r="HEG138" s="827">
        <f t="shared" si="90"/>
        <v>0</v>
      </c>
      <c r="HEH138" s="827">
        <f t="shared" si="90"/>
        <v>0</v>
      </c>
      <c r="HEI138" s="827">
        <f t="shared" si="90"/>
        <v>0</v>
      </c>
      <c r="HEJ138" s="827">
        <f t="shared" si="90"/>
        <v>0</v>
      </c>
      <c r="HEK138" s="827">
        <f t="shared" si="90"/>
        <v>0</v>
      </c>
      <c r="HEL138" s="827">
        <f t="shared" si="90"/>
        <v>0</v>
      </c>
      <c r="HEM138" s="827">
        <f t="shared" si="90"/>
        <v>0</v>
      </c>
      <c r="HEN138" s="827">
        <f t="shared" si="90"/>
        <v>0</v>
      </c>
      <c r="HEO138" s="827">
        <f t="shared" si="90"/>
        <v>0</v>
      </c>
      <c r="HEP138" s="827">
        <f t="shared" si="90"/>
        <v>0</v>
      </c>
      <c r="HEQ138" s="827">
        <f t="shared" si="90"/>
        <v>0</v>
      </c>
      <c r="HER138" s="827">
        <f t="shared" si="90"/>
        <v>0</v>
      </c>
      <c r="HES138" s="827">
        <f t="shared" si="90"/>
        <v>0</v>
      </c>
      <c r="HET138" s="827">
        <f t="shared" si="90"/>
        <v>0</v>
      </c>
      <c r="HEU138" s="827">
        <f t="shared" si="90"/>
        <v>0</v>
      </c>
      <c r="HEV138" s="827">
        <f t="shared" si="90"/>
        <v>0</v>
      </c>
      <c r="HEW138" s="827">
        <f t="shared" si="90"/>
        <v>0</v>
      </c>
      <c r="HEX138" s="827">
        <f t="shared" si="90"/>
        <v>0</v>
      </c>
      <c r="HEY138" s="827">
        <f t="shared" si="90"/>
        <v>0</v>
      </c>
      <c r="HEZ138" s="827">
        <f t="shared" si="90"/>
        <v>0</v>
      </c>
      <c r="HFA138" s="827">
        <f t="shared" si="90"/>
        <v>0</v>
      </c>
      <c r="HFB138" s="827">
        <f t="shared" si="90"/>
        <v>0</v>
      </c>
      <c r="HFC138" s="827">
        <f t="shared" si="90"/>
        <v>0</v>
      </c>
      <c r="HFD138" s="827">
        <f t="shared" si="90"/>
        <v>0</v>
      </c>
      <c r="HFE138" s="827">
        <f t="shared" si="90"/>
        <v>0</v>
      </c>
      <c r="HFF138" s="827">
        <f t="shared" si="90"/>
        <v>0</v>
      </c>
      <c r="HFG138" s="827">
        <f t="shared" si="90"/>
        <v>0</v>
      </c>
      <c r="HFH138" s="827">
        <f t="shared" si="90"/>
        <v>0</v>
      </c>
      <c r="HFI138" s="827">
        <f t="shared" si="90"/>
        <v>0</v>
      </c>
      <c r="HFJ138" s="827">
        <f t="shared" si="90"/>
        <v>0</v>
      </c>
      <c r="HFK138" s="827">
        <f t="shared" si="90"/>
        <v>0</v>
      </c>
      <c r="HFL138" s="827">
        <f t="shared" si="90"/>
        <v>0</v>
      </c>
      <c r="HFM138" s="827">
        <f t="shared" si="90"/>
        <v>0</v>
      </c>
      <c r="HFN138" s="827">
        <f t="shared" si="90"/>
        <v>0</v>
      </c>
      <c r="HFO138" s="827">
        <f t="shared" si="90"/>
        <v>0</v>
      </c>
      <c r="HFP138" s="827">
        <f t="shared" si="90"/>
        <v>0</v>
      </c>
      <c r="HFQ138" s="827">
        <f t="shared" si="90"/>
        <v>0</v>
      </c>
      <c r="HFR138" s="827">
        <f t="shared" si="90"/>
        <v>0</v>
      </c>
      <c r="HFS138" s="827">
        <f t="shared" si="90"/>
        <v>0</v>
      </c>
      <c r="HFT138" s="827">
        <f t="shared" si="90"/>
        <v>0</v>
      </c>
      <c r="HFU138" s="827">
        <f t="shared" si="90"/>
        <v>0</v>
      </c>
      <c r="HFV138" s="827">
        <f t="shared" si="90"/>
        <v>0</v>
      </c>
      <c r="HFW138" s="827">
        <f t="shared" ref="HFW138:HIH138" si="91">HFW130+HFW134</f>
        <v>0</v>
      </c>
      <c r="HFX138" s="827">
        <f t="shared" si="91"/>
        <v>0</v>
      </c>
      <c r="HFY138" s="827">
        <f t="shared" si="91"/>
        <v>0</v>
      </c>
      <c r="HFZ138" s="827">
        <f t="shared" si="91"/>
        <v>0</v>
      </c>
      <c r="HGA138" s="827">
        <f t="shared" si="91"/>
        <v>0</v>
      </c>
      <c r="HGB138" s="827">
        <f t="shared" si="91"/>
        <v>0</v>
      </c>
      <c r="HGC138" s="827">
        <f t="shared" si="91"/>
        <v>0</v>
      </c>
      <c r="HGD138" s="827">
        <f t="shared" si="91"/>
        <v>0</v>
      </c>
      <c r="HGE138" s="827">
        <f t="shared" si="91"/>
        <v>0</v>
      </c>
      <c r="HGF138" s="827">
        <f t="shared" si="91"/>
        <v>0</v>
      </c>
      <c r="HGG138" s="827">
        <f t="shared" si="91"/>
        <v>0</v>
      </c>
      <c r="HGH138" s="827">
        <f t="shared" si="91"/>
        <v>0</v>
      </c>
      <c r="HGI138" s="827">
        <f t="shared" si="91"/>
        <v>0</v>
      </c>
      <c r="HGJ138" s="827">
        <f t="shared" si="91"/>
        <v>0</v>
      </c>
      <c r="HGK138" s="827">
        <f t="shared" si="91"/>
        <v>0</v>
      </c>
      <c r="HGL138" s="827">
        <f t="shared" si="91"/>
        <v>0</v>
      </c>
      <c r="HGM138" s="827">
        <f t="shared" si="91"/>
        <v>0</v>
      </c>
      <c r="HGN138" s="827">
        <f t="shared" si="91"/>
        <v>0</v>
      </c>
      <c r="HGO138" s="827">
        <f t="shared" si="91"/>
        <v>0</v>
      </c>
      <c r="HGP138" s="827">
        <f t="shared" si="91"/>
        <v>0</v>
      </c>
      <c r="HGQ138" s="827">
        <f t="shared" si="91"/>
        <v>0</v>
      </c>
      <c r="HGR138" s="827">
        <f t="shared" si="91"/>
        <v>0</v>
      </c>
      <c r="HGS138" s="827">
        <f t="shared" si="91"/>
        <v>0</v>
      </c>
      <c r="HGT138" s="827">
        <f t="shared" si="91"/>
        <v>0</v>
      </c>
      <c r="HGU138" s="827">
        <f t="shared" si="91"/>
        <v>0</v>
      </c>
      <c r="HGV138" s="827">
        <f t="shared" si="91"/>
        <v>0</v>
      </c>
      <c r="HGW138" s="827">
        <f t="shared" si="91"/>
        <v>0</v>
      </c>
      <c r="HGX138" s="827">
        <f t="shared" si="91"/>
        <v>0</v>
      </c>
      <c r="HGY138" s="827">
        <f t="shared" si="91"/>
        <v>0</v>
      </c>
      <c r="HGZ138" s="827">
        <f t="shared" si="91"/>
        <v>0</v>
      </c>
      <c r="HHA138" s="827">
        <f t="shared" si="91"/>
        <v>0</v>
      </c>
      <c r="HHB138" s="827">
        <f t="shared" si="91"/>
        <v>0</v>
      </c>
      <c r="HHC138" s="827">
        <f t="shared" si="91"/>
        <v>0</v>
      </c>
      <c r="HHD138" s="827">
        <f t="shared" si="91"/>
        <v>0</v>
      </c>
      <c r="HHE138" s="827">
        <f t="shared" si="91"/>
        <v>0</v>
      </c>
      <c r="HHF138" s="827">
        <f t="shared" si="91"/>
        <v>0</v>
      </c>
      <c r="HHG138" s="827">
        <f t="shared" si="91"/>
        <v>0</v>
      </c>
      <c r="HHH138" s="827">
        <f t="shared" si="91"/>
        <v>0</v>
      </c>
      <c r="HHI138" s="827">
        <f t="shared" si="91"/>
        <v>0</v>
      </c>
      <c r="HHJ138" s="827">
        <f t="shared" si="91"/>
        <v>0</v>
      </c>
      <c r="HHK138" s="827">
        <f t="shared" si="91"/>
        <v>0</v>
      </c>
      <c r="HHL138" s="827">
        <f t="shared" si="91"/>
        <v>0</v>
      </c>
      <c r="HHM138" s="827">
        <f t="shared" si="91"/>
        <v>0</v>
      </c>
      <c r="HHN138" s="827">
        <f t="shared" si="91"/>
        <v>0</v>
      </c>
      <c r="HHO138" s="827">
        <f t="shared" si="91"/>
        <v>0</v>
      </c>
      <c r="HHP138" s="827">
        <f t="shared" si="91"/>
        <v>0</v>
      </c>
      <c r="HHQ138" s="827">
        <f t="shared" si="91"/>
        <v>0</v>
      </c>
      <c r="HHR138" s="827">
        <f t="shared" si="91"/>
        <v>0</v>
      </c>
      <c r="HHS138" s="827">
        <f t="shared" si="91"/>
        <v>0</v>
      </c>
      <c r="HHT138" s="827">
        <f t="shared" si="91"/>
        <v>0</v>
      </c>
      <c r="HHU138" s="827">
        <f t="shared" si="91"/>
        <v>0</v>
      </c>
      <c r="HHV138" s="827">
        <f t="shared" si="91"/>
        <v>0</v>
      </c>
      <c r="HHW138" s="827">
        <f t="shared" si="91"/>
        <v>0</v>
      </c>
      <c r="HHX138" s="827">
        <f t="shared" si="91"/>
        <v>0</v>
      </c>
      <c r="HHY138" s="827">
        <f t="shared" si="91"/>
        <v>0</v>
      </c>
      <c r="HHZ138" s="827">
        <f t="shared" si="91"/>
        <v>0</v>
      </c>
      <c r="HIA138" s="827">
        <f t="shared" si="91"/>
        <v>0</v>
      </c>
      <c r="HIB138" s="827">
        <f t="shared" si="91"/>
        <v>0</v>
      </c>
      <c r="HIC138" s="827">
        <f t="shared" si="91"/>
        <v>0</v>
      </c>
      <c r="HID138" s="827">
        <f t="shared" si="91"/>
        <v>0</v>
      </c>
      <c r="HIE138" s="827">
        <f t="shared" si="91"/>
        <v>0</v>
      </c>
      <c r="HIF138" s="827">
        <f t="shared" si="91"/>
        <v>0</v>
      </c>
      <c r="HIG138" s="827">
        <f t="shared" si="91"/>
        <v>0</v>
      </c>
      <c r="HIH138" s="827">
        <f t="shared" si="91"/>
        <v>0</v>
      </c>
      <c r="HII138" s="827">
        <f t="shared" ref="HII138:HKT138" si="92">HII130+HII134</f>
        <v>0</v>
      </c>
      <c r="HIJ138" s="827">
        <f t="shared" si="92"/>
        <v>0</v>
      </c>
      <c r="HIK138" s="827">
        <f t="shared" si="92"/>
        <v>0</v>
      </c>
      <c r="HIL138" s="827">
        <f t="shared" si="92"/>
        <v>0</v>
      </c>
      <c r="HIM138" s="827">
        <f t="shared" si="92"/>
        <v>0</v>
      </c>
      <c r="HIN138" s="827">
        <f t="shared" si="92"/>
        <v>0</v>
      </c>
      <c r="HIO138" s="827">
        <f t="shared" si="92"/>
        <v>0</v>
      </c>
      <c r="HIP138" s="827">
        <f t="shared" si="92"/>
        <v>0</v>
      </c>
      <c r="HIQ138" s="827">
        <f t="shared" si="92"/>
        <v>0</v>
      </c>
      <c r="HIR138" s="827">
        <f t="shared" si="92"/>
        <v>0</v>
      </c>
      <c r="HIS138" s="827">
        <f t="shared" si="92"/>
        <v>0</v>
      </c>
      <c r="HIT138" s="827">
        <f t="shared" si="92"/>
        <v>0</v>
      </c>
      <c r="HIU138" s="827">
        <f t="shared" si="92"/>
        <v>0</v>
      </c>
      <c r="HIV138" s="827">
        <f t="shared" si="92"/>
        <v>0</v>
      </c>
      <c r="HIW138" s="827">
        <f t="shared" si="92"/>
        <v>0</v>
      </c>
      <c r="HIX138" s="827">
        <f t="shared" si="92"/>
        <v>0</v>
      </c>
      <c r="HIY138" s="827">
        <f t="shared" si="92"/>
        <v>0</v>
      </c>
      <c r="HIZ138" s="827">
        <f t="shared" si="92"/>
        <v>0</v>
      </c>
      <c r="HJA138" s="827">
        <f t="shared" si="92"/>
        <v>0</v>
      </c>
      <c r="HJB138" s="827">
        <f t="shared" si="92"/>
        <v>0</v>
      </c>
      <c r="HJC138" s="827">
        <f t="shared" si="92"/>
        <v>0</v>
      </c>
      <c r="HJD138" s="827">
        <f t="shared" si="92"/>
        <v>0</v>
      </c>
      <c r="HJE138" s="827">
        <f t="shared" si="92"/>
        <v>0</v>
      </c>
      <c r="HJF138" s="827">
        <f t="shared" si="92"/>
        <v>0</v>
      </c>
      <c r="HJG138" s="827">
        <f t="shared" si="92"/>
        <v>0</v>
      </c>
      <c r="HJH138" s="827">
        <f t="shared" si="92"/>
        <v>0</v>
      </c>
      <c r="HJI138" s="827">
        <f t="shared" si="92"/>
        <v>0</v>
      </c>
      <c r="HJJ138" s="827">
        <f t="shared" si="92"/>
        <v>0</v>
      </c>
      <c r="HJK138" s="827">
        <f t="shared" si="92"/>
        <v>0</v>
      </c>
      <c r="HJL138" s="827">
        <f t="shared" si="92"/>
        <v>0</v>
      </c>
      <c r="HJM138" s="827">
        <f t="shared" si="92"/>
        <v>0</v>
      </c>
      <c r="HJN138" s="827">
        <f t="shared" si="92"/>
        <v>0</v>
      </c>
      <c r="HJO138" s="827">
        <f t="shared" si="92"/>
        <v>0</v>
      </c>
      <c r="HJP138" s="827">
        <f t="shared" si="92"/>
        <v>0</v>
      </c>
      <c r="HJQ138" s="827">
        <f t="shared" si="92"/>
        <v>0</v>
      </c>
      <c r="HJR138" s="827">
        <f t="shared" si="92"/>
        <v>0</v>
      </c>
      <c r="HJS138" s="827">
        <f t="shared" si="92"/>
        <v>0</v>
      </c>
      <c r="HJT138" s="827">
        <f t="shared" si="92"/>
        <v>0</v>
      </c>
      <c r="HJU138" s="827">
        <f t="shared" si="92"/>
        <v>0</v>
      </c>
      <c r="HJV138" s="827">
        <f t="shared" si="92"/>
        <v>0</v>
      </c>
      <c r="HJW138" s="827">
        <f t="shared" si="92"/>
        <v>0</v>
      </c>
      <c r="HJX138" s="827">
        <f t="shared" si="92"/>
        <v>0</v>
      </c>
      <c r="HJY138" s="827">
        <f t="shared" si="92"/>
        <v>0</v>
      </c>
      <c r="HJZ138" s="827">
        <f t="shared" si="92"/>
        <v>0</v>
      </c>
      <c r="HKA138" s="827">
        <f t="shared" si="92"/>
        <v>0</v>
      </c>
      <c r="HKB138" s="827">
        <f t="shared" si="92"/>
        <v>0</v>
      </c>
      <c r="HKC138" s="827">
        <f t="shared" si="92"/>
        <v>0</v>
      </c>
      <c r="HKD138" s="827">
        <f t="shared" si="92"/>
        <v>0</v>
      </c>
      <c r="HKE138" s="827">
        <f t="shared" si="92"/>
        <v>0</v>
      </c>
      <c r="HKF138" s="827">
        <f t="shared" si="92"/>
        <v>0</v>
      </c>
      <c r="HKG138" s="827">
        <f t="shared" si="92"/>
        <v>0</v>
      </c>
      <c r="HKH138" s="827">
        <f t="shared" si="92"/>
        <v>0</v>
      </c>
      <c r="HKI138" s="827">
        <f t="shared" si="92"/>
        <v>0</v>
      </c>
      <c r="HKJ138" s="827">
        <f t="shared" si="92"/>
        <v>0</v>
      </c>
      <c r="HKK138" s="827">
        <f t="shared" si="92"/>
        <v>0</v>
      </c>
      <c r="HKL138" s="827">
        <f t="shared" si="92"/>
        <v>0</v>
      </c>
      <c r="HKM138" s="827">
        <f t="shared" si="92"/>
        <v>0</v>
      </c>
      <c r="HKN138" s="827">
        <f t="shared" si="92"/>
        <v>0</v>
      </c>
      <c r="HKO138" s="827">
        <f t="shared" si="92"/>
        <v>0</v>
      </c>
      <c r="HKP138" s="827">
        <f t="shared" si="92"/>
        <v>0</v>
      </c>
      <c r="HKQ138" s="827">
        <f t="shared" si="92"/>
        <v>0</v>
      </c>
      <c r="HKR138" s="827">
        <f t="shared" si="92"/>
        <v>0</v>
      </c>
      <c r="HKS138" s="827">
        <f t="shared" si="92"/>
        <v>0</v>
      </c>
      <c r="HKT138" s="827">
        <f t="shared" si="92"/>
        <v>0</v>
      </c>
      <c r="HKU138" s="827">
        <f t="shared" ref="HKU138:HNF138" si="93">HKU130+HKU134</f>
        <v>0</v>
      </c>
      <c r="HKV138" s="827">
        <f t="shared" si="93"/>
        <v>0</v>
      </c>
      <c r="HKW138" s="827">
        <f t="shared" si="93"/>
        <v>0</v>
      </c>
      <c r="HKX138" s="827">
        <f t="shared" si="93"/>
        <v>0</v>
      </c>
      <c r="HKY138" s="827">
        <f t="shared" si="93"/>
        <v>0</v>
      </c>
      <c r="HKZ138" s="827">
        <f t="shared" si="93"/>
        <v>0</v>
      </c>
      <c r="HLA138" s="827">
        <f t="shared" si="93"/>
        <v>0</v>
      </c>
      <c r="HLB138" s="827">
        <f t="shared" si="93"/>
        <v>0</v>
      </c>
      <c r="HLC138" s="827">
        <f t="shared" si="93"/>
        <v>0</v>
      </c>
      <c r="HLD138" s="827">
        <f t="shared" si="93"/>
        <v>0</v>
      </c>
      <c r="HLE138" s="827">
        <f t="shared" si="93"/>
        <v>0</v>
      </c>
      <c r="HLF138" s="827">
        <f t="shared" si="93"/>
        <v>0</v>
      </c>
      <c r="HLG138" s="827">
        <f t="shared" si="93"/>
        <v>0</v>
      </c>
      <c r="HLH138" s="827">
        <f t="shared" si="93"/>
        <v>0</v>
      </c>
      <c r="HLI138" s="827">
        <f t="shared" si="93"/>
        <v>0</v>
      </c>
      <c r="HLJ138" s="827">
        <f t="shared" si="93"/>
        <v>0</v>
      </c>
      <c r="HLK138" s="827">
        <f t="shared" si="93"/>
        <v>0</v>
      </c>
      <c r="HLL138" s="827">
        <f t="shared" si="93"/>
        <v>0</v>
      </c>
      <c r="HLM138" s="827">
        <f t="shared" si="93"/>
        <v>0</v>
      </c>
      <c r="HLN138" s="827">
        <f t="shared" si="93"/>
        <v>0</v>
      </c>
      <c r="HLO138" s="827">
        <f t="shared" si="93"/>
        <v>0</v>
      </c>
      <c r="HLP138" s="827">
        <f t="shared" si="93"/>
        <v>0</v>
      </c>
      <c r="HLQ138" s="827">
        <f t="shared" si="93"/>
        <v>0</v>
      </c>
      <c r="HLR138" s="827">
        <f t="shared" si="93"/>
        <v>0</v>
      </c>
      <c r="HLS138" s="827">
        <f t="shared" si="93"/>
        <v>0</v>
      </c>
      <c r="HLT138" s="827">
        <f t="shared" si="93"/>
        <v>0</v>
      </c>
      <c r="HLU138" s="827">
        <f t="shared" si="93"/>
        <v>0</v>
      </c>
      <c r="HLV138" s="827">
        <f t="shared" si="93"/>
        <v>0</v>
      </c>
      <c r="HLW138" s="827">
        <f t="shared" si="93"/>
        <v>0</v>
      </c>
      <c r="HLX138" s="827">
        <f t="shared" si="93"/>
        <v>0</v>
      </c>
      <c r="HLY138" s="827">
        <f t="shared" si="93"/>
        <v>0</v>
      </c>
      <c r="HLZ138" s="827">
        <f t="shared" si="93"/>
        <v>0</v>
      </c>
      <c r="HMA138" s="827">
        <f t="shared" si="93"/>
        <v>0</v>
      </c>
      <c r="HMB138" s="827">
        <f t="shared" si="93"/>
        <v>0</v>
      </c>
      <c r="HMC138" s="827">
        <f t="shared" si="93"/>
        <v>0</v>
      </c>
      <c r="HMD138" s="827">
        <f t="shared" si="93"/>
        <v>0</v>
      </c>
      <c r="HME138" s="827">
        <f t="shared" si="93"/>
        <v>0</v>
      </c>
      <c r="HMF138" s="827">
        <f t="shared" si="93"/>
        <v>0</v>
      </c>
      <c r="HMG138" s="827">
        <f t="shared" si="93"/>
        <v>0</v>
      </c>
      <c r="HMH138" s="827">
        <f t="shared" si="93"/>
        <v>0</v>
      </c>
      <c r="HMI138" s="827">
        <f t="shared" si="93"/>
        <v>0</v>
      </c>
      <c r="HMJ138" s="827">
        <f t="shared" si="93"/>
        <v>0</v>
      </c>
      <c r="HMK138" s="827">
        <f t="shared" si="93"/>
        <v>0</v>
      </c>
      <c r="HML138" s="827">
        <f t="shared" si="93"/>
        <v>0</v>
      </c>
      <c r="HMM138" s="827">
        <f t="shared" si="93"/>
        <v>0</v>
      </c>
      <c r="HMN138" s="827">
        <f t="shared" si="93"/>
        <v>0</v>
      </c>
      <c r="HMO138" s="827">
        <f t="shared" si="93"/>
        <v>0</v>
      </c>
      <c r="HMP138" s="827">
        <f t="shared" si="93"/>
        <v>0</v>
      </c>
      <c r="HMQ138" s="827">
        <f t="shared" si="93"/>
        <v>0</v>
      </c>
      <c r="HMR138" s="827">
        <f t="shared" si="93"/>
        <v>0</v>
      </c>
      <c r="HMS138" s="827">
        <f t="shared" si="93"/>
        <v>0</v>
      </c>
      <c r="HMT138" s="827">
        <f t="shared" si="93"/>
        <v>0</v>
      </c>
      <c r="HMU138" s="827">
        <f t="shared" si="93"/>
        <v>0</v>
      </c>
      <c r="HMV138" s="827">
        <f t="shared" si="93"/>
        <v>0</v>
      </c>
      <c r="HMW138" s="827">
        <f t="shared" si="93"/>
        <v>0</v>
      </c>
      <c r="HMX138" s="827">
        <f t="shared" si="93"/>
        <v>0</v>
      </c>
      <c r="HMY138" s="827">
        <f t="shared" si="93"/>
        <v>0</v>
      </c>
      <c r="HMZ138" s="827">
        <f t="shared" si="93"/>
        <v>0</v>
      </c>
      <c r="HNA138" s="827">
        <f t="shared" si="93"/>
        <v>0</v>
      </c>
      <c r="HNB138" s="827">
        <f t="shared" si="93"/>
        <v>0</v>
      </c>
      <c r="HNC138" s="827">
        <f t="shared" si="93"/>
        <v>0</v>
      </c>
      <c r="HND138" s="827">
        <f t="shared" si="93"/>
        <v>0</v>
      </c>
      <c r="HNE138" s="827">
        <f t="shared" si="93"/>
        <v>0</v>
      </c>
      <c r="HNF138" s="827">
        <f t="shared" si="93"/>
        <v>0</v>
      </c>
      <c r="HNG138" s="827">
        <f t="shared" ref="HNG138:HPR138" si="94">HNG130+HNG134</f>
        <v>0</v>
      </c>
      <c r="HNH138" s="827">
        <f t="shared" si="94"/>
        <v>0</v>
      </c>
      <c r="HNI138" s="827">
        <f t="shared" si="94"/>
        <v>0</v>
      </c>
      <c r="HNJ138" s="827">
        <f t="shared" si="94"/>
        <v>0</v>
      </c>
      <c r="HNK138" s="827">
        <f t="shared" si="94"/>
        <v>0</v>
      </c>
      <c r="HNL138" s="827">
        <f t="shared" si="94"/>
        <v>0</v>
      </c>
      <c r="HNM138" s="827">
        <f t="shared" si="94"/>
        <v>0</v>
      </c>
      <c r="HNN138" s="827">
        <f t="shared" si="94"/>
        <v>0</v>
      </c>
      <c r="HNO138" s="827">
        <f t="shared" si="94"/>
        <v>0</v>
      </c>
      <c r="HNP138" s="827">
        <f t="shared" si="94"/>
        <v>0</v>
      </c>
      <c r="HNQ138" s="827">
        <f t="shared" si="94"/>
        <v>0</v>
      </c>
      <c r="HNR138" s="827">
        <f t="shared" si="94"/>
        <v>0</v>
      </c>
      <c r="HNS138" s="827">
        <f t="shared" si="94"/>
        <v>0</v>
      </c>
      <c r="HNT138" s="827">
        <f t="shared" si="94"/>
        <v>0</v>
      </c>
      <c r="HNU138" s="827">
        <f t="shared" si="94"/>
        <v>0</v>
      </c>
      <c r="HNV138" s="827">
        <f t="shared" si="94"/>
        <v>0</v>
      </c>
      <c r="HNW138" s="827">
        <f t="shared" si="94"/>
        <v>0</v>
      </c>
      <c r="HNX138" s="827">
        <f t="shared" si="94"/>
        <v>0</v>
      </c>
      <c r="HNY138" s="827">
        <f t="shared" si="94"/>
        <v>0</v>
      </c>
      <c r="HNZ138" s="827">
        <f t="shared" si="94"/>
        <v>0</v>
      </c>
      <c r="HOA138" s="827">
        <f t="shared" si="94"/>
        <v>0</v>
      </c>
      <c r="HOB138" s="827">
        <f t="shared" si="94"/>
        <v>0</v>
      </c>
      <c r="HOC138" s="827">
        <f t="shared" si="94"/>
        <v>0</v>
      </c>
      <c r="HOD138" s="827">
        <f t="shared" si="94"/>
        <v>0</v>
      </c>
      <c r="HOE138" s="827">
        <f t="shared" si="94"/>
        <v>0</v>
      </c>
      <c r="HOF138" s="827">
        <f t="shared" si="94"/>
        <v>0</v>
      </c>
      <c r="HOG138" s="827">
        <f t="shared" si="94"/>
        <v>0</v>
      </c>
      <c r="HOH138" s="827">
        <f t="shared" si="94"/>
        <v>0</v>
      </c>
      <c r="HOI138" s="827">
        <f t="shared" si="94"/>
        <v>0</v>
      </c>
      <c r="HOJ138" s="827">
        <f t="shared" si="94"/>
        <v>0</v>
      </c>
      <c r="HOK138" s="827">
        <f t="shared" si="94"/>
        <v>0</v>
      </c>
      <c r="HOL138" s="827">
        <f t="shared" si="94"/>
        <v>0</v>
      </c>
      <c r="HOM138" s="827">
        <f t="shared" si="94"/>
        <v>0</v>
      </c>
      <c r="HON138" s="827">
        <f t="shared" si="94"/>
        <v>0</v>
      </c>
      <c r="HOO138" s="827">
        <f t="shared" si="94"/>
        <v>0</v>
      </c>
      <c r="HOP138" s="827">
        <f t="shared" si="94"/>
        <v>0</v>
      </c>
      <c r="HOQ138" s="827">
        <f t="shared" si="94"/>
        <v>0</v>
      </c>
      <c r="HOR138" s="827">
        <f t="shared" si="94"/>
        <v>0</v>
      </c>
      <c r="HOS138" s="827">
        <f t="shared" si="94"/>
        <v>0</v>
      </c>
      <c r="HOT138" s="827">
        <f t="shared" si="94"/>
        <v>0</v>
      </c>
      <c r="HOU138" s="827">
        <f t="shared" si="94"/>
        <v>0</v>
      </c>
      <c r="HOV138" s="827">
        <f t="shared" si="94"/>
        <v>0</v>
      </c>
      <c r="HOW138" s="827">
        <f t="shared" si="94"/>
        <v>0</v>
      </c>
      <c r="HOX138" s="827">
        <f t="shared" si="94"/>
        <v>0</v>
      </c>
      <c r="HOY138" s="827">
        <f t="shared" si="94"/>
        <v>0</v>
      </c>
      <c r="HOZ138" s="827">
        <f t="shared" si="94"/>
        <v>0</v>
      </c>
      <c r="HPA138" s="827">
        <f t="shared" si="94"/>
        <v>0</v>
      </c>
      <c r="HPB138" s="827">
        <f t="shared" si="94"/>
        <v>0</v>
      </c>
      <c r="HPC138" s="827">
        <f t="shared" si="94"/>
        <v>0</v>
      </c>
      <c r="HPD138" s="827">
        <f t="shared" si="94"/>
        <v>0</v>
      </c>
      <c r="HPE138" s="827">
        <f t="shared" si="94"/>
        <v>0</v>
      </c>
      <c r="HPF138" s="827">
        <f t="shared" si="94"/>
        <v>0</v>
      </c>
      <c r="HPG138" s="827">
        <f t="shared" si="94"/>
        <v>0</v>
      </c>
      <c r="HPH138" s="827">
        <f t="shared" si="94"/>
        <v>0</v>
      </c>
      <c r="HPI138" s="827">
        <f t="shared" si="94"/>
        <v>0</v>
      </c>
      <c r="HPJ138" s="827">
        <f t="shared" si="94"/>
        <v>0</v>
      </c>
      <c r="HPK138" s="827">
        <f t="shared" si="94"/>
        <v>0</v>
      </c>
      <c r="HPL138" s="827">
        <f t="shared" si="94"/>
        <v>0</v>
      </c>
      <c r="HPM138" s="827">
        <f t="shared" si="94"/>
        <v>0</v>
      </c>
      <c r="HPN138" s="827">
        <f t="shared" si="94"/>
        <v>0</v>
      </c>
      <c r="HPO138" s="827">
        <f t="shared" si="94"/>
        <v>0</v>
      </c>
      <c r="HPP138" s="827">
        <f t="shared" si="94"/>
        <v>0</v>
      </c>
      <c r="HPQ138" s="827">
        <f t="shared" si="94"/>
        <v>0</v>
      </c>
      <c r="HPR138" s="827">
        <f t="shared" si="94"/>
        <v>0</v>
      </c>
      <c r="HPS138" s="827">
        <f t="shared" ref="HPS138:HSD138" si="95">HPS130+HPS134</f>
        <v>0</v>
      </c>
      <c r="HPT138" s="827">
        <f t="shared" si="95"/>
        <v>0</v>
      </c>
      <c r="HPU138" s="827">
        <f t="shared" si="95"/>
        <v>0</v>
      </c>
      <c r="HPV138" s="827">
        <f t="shared" si="95"/>
        <v>0</v>
      </c>
      <c r="HPW138" s="827">
        <f t="shared" si="95"/>
        <v>0</v>
      </c>
      <c r="HPX138" s="827">
        <f t="shared" si="95"/>
        <v>0</v>
      </c>
      <c r="HPY138" s="827">
        <f t="shared" si="95"/>
        <v>0</v>
      </c>
      <c r="HPZ138" s="827">
        <f t="shared" si="95"/>
        <v>0</v>
      </c>
      <c r="HQA138" s="827">
        <f t="shared" si="95"/>
        <v>0</v>
      </c>
      <c r="HQB138" s="827">
        <f t="shared" si="95"/>
        <v>0</v>
      </c>
      <c r="HQC138" s="827">
        <f t="shared" si="95"/>
        <v>0</v>
      </c>
      <c r="HQD138" s="827">
        <f t="shared" si="95"/>
        <v>0</v>
      </c>
      <c r="HQE138" s="827">
        <f t="shared" si="95"/>
        <v>0</v>
      </c>
      <c r="HQF138" s="827">
        <f t="shared" si="95"/>
        <v>0</v>
      </c>
      <c r="HQG138" s="827">
        <f t="shared" si="95"/>
        <v>0</v>
      </c>
      <c r="HQH138" s="827">
        <f t="shared" si="95"/>
        <v>0</v>
      </c>
      <c r="HQI138" s="827">
        <f t="shared" si="95"/>
        <v>0</v>
      </c>
      <c r="HQJ138" s="827">
        <f t="shared" si="95"/>
        <v>0</v>
      </c>
      <c r="HQK138" s="827">
        <f t="shared" si="95"/>
        <v>0</v>
      </c>
      <c r="HQL138" s="827">
        <f t="shared" si="95"/>
        <v>0</v>
      </c>
      <c r="HQM138" s="827">
        <f t="shared" si="95"/>
        <v>0</v>
      </c>
      <c r="HQN138" s="827">
        <f t="shared" si="95"/>
        <v>0</v>
      </c>
      <c r="HQO138" s="827">
        <f t="shared" si="95"/>
        <v>0</v>
      </c>
      <c r="HQP138" s="827">
        <f t="shared" si="95"/>
        <v>0</v>
      </c>
      <c r="HQQ138" s="827">
        <f t="shared" si="95"/>
        <v>0</v>
      </c>
      <c r="HQR138" s="827">
        <f t="shared" si="95"/>
        <v>0</v>
      </c>
      <c r="HQS138" s="827">
        <f t="shared" si="95"/>
        <v>0</v>
      </c>
      <c r="HQT138" s="827">
        <f t="shared" si="95"/>
        <v>0</v>
      </c>
      <c r="HQU138" s="827">
        <f t="shared" si="95"/>
        <v>0</v>
      </c>
      <c r="HQV138" s="827">
        <f t="shared" si="95"/>
        <v>0</v>
      </c>
      <c r="HQW138" s="827">
        <f t="shared" si="95"/>
        <v>0</v>
      </c>
      <c r="HQX138" s="827">
        <f t="shared" si="95"/>
        <v>0</v>
      </c>
      <c r="HQY138" s="827">
        <f t="shared" si="95"/>
        <v>0</v>
      </c>
      <c r="HQZ138" s="827">
        <f t="shared" si="95"/>
        <v>0</v>
      </c>
      <c r="HRA138" s="827">
        <f t="shared" si="95"/>
        <v>0</v>
      </c>
      <c r="HRB138" s="827">
        <f t="shared" si="95"/>
        <v>0</v>
      </c>
      <c r="HRC138" s="827">
        <f t="shared" si="95"/>
        <v>0</v>
      </c>
      <c r="HRD138" s="827">
        <f t="shared" si="95"/>
        <v>0</v>
      </c>
      <c r="HRE138" s="827">
        <f t="shared" si="95"/>
        <v>0</v>
      </c>
      <c r="HRF138" s="827">
        <f t="shared" si="95"/>
        <v>0</v>
      </c>
      <c r="HRG138" s="827">
        <f t="shared" si="95"/>
        <v>0</v>
      </c>
      <c r="HRH138" s="827">
        <f t="shared" si="95"/>
        <v>0</v>
      </c>
      <c r="HRI138" s="827">
        <f t="shared" si="95"/>
        <v>0</v>
      </c>
      <c r="HRJ138" s="827">
        <f t="shared" si="95"/>
        <v>0</v>
      </c>
      <c r="HRK138" s="827">
        <f t="shared" si="95"/>
        <v>0</v>
      </c>
      <c r="HRL138" s="827">
        <f t="shared" si="95"/>
        <v>0</v>
      </c>
      <c r="HRM138" s="827">
        <f t="shared" si="95"/>
        <v>0</v>
      </c>
      <c r="HRN138" s="827">
        <f t="shared" si="95"/>
        <v>0</v>
      </c>
      <c r="HRO138" s="827">
        <f t="shared" si="95"/>
        <v>0</v>
      </c>
      <c r="HRP138" s="827">
        <f t="shared" si="95"/>
        <v>0</v>
      </c>
      <c r="HRQ138" s="827">
        <f t="shared" si="95"/>
        <v>0</v>
      </c>
      <c r="HRR138" s="827">
        <f t="shared" si="95"/>
        <v>0</v>
      </c>
      <c r="HRS138" s="827">
        <f t="shared" si="95"/>
        <v>0</v>
      </c>
      <c r="HRT138" s="827">
        <f t="shared" si="95"/>
        <v>0</v>
      </c>
      <c r="HRU138" s="827">
        <f t="shared" si="95"/>
        <v>0</v>
      </c>
      <c r="HRV138" s="827">
        <f t="shared" si="95"/>
        <v>0</v>
      </c>
      <c r="HRW138" s="827">
        <f t="shared" si="95"/>
        <v>0</v>
      </c>
      <c r="HRX138" s="827">
        <f t="shared" si="95"/>
        <v>0</v>
      </c>
      <c r="HRY138" s="827">
        <f t="shared" si="95"/>
        <v>0</v>
      </c>
      <c r="HRZ138" s="827">
        <f t="shared" si="95"/>
        <v>0</v>
      </c>
      <c r="HSA138" s="827">
        <f t="shared" si="95"/>
        <v>0</v>
      </c>
      <c r="HSB138" s="827">
        <f t="shared" si="95"/>
        <v>0</v>
      </c>
      <c r="HSC138" s="827">
        <f t="shared" si="95"/>
        <v>0</v>
      </c>
      <c r="HSD138" s="827">
        <f t="shared" si="95"/>
        <v>0</v>
      </c>
      <c r="HSE138" s="827">
        <f t="shared" ref="HSE138:HUP138" si="96">HSE130+HSE134</f>
        <v>0</v>
      </c>
      <c r="HSF138" s="827">
        <f t="shared" si="96"/>
        <v>0</v>
      </c>
      <c r="HSG138" s="827">
        <f t="shared" si="96"/>
        <v>0</v>
      </c>
      <c r="HSH138" s="827">
        <f t="shared" si="96"/>
        <v>0</v>
      </c>
      <c r="HSI138" s="827">
        <f t="shared" si="96"/>
        <v>0</v>
      </c>
      <c r="HSJ138" s="827">
        <f t="shared" si="96"/>
        <v>0</v>
      </c>
      <c r="HSK138" s="827">
        <f t="shared" si="96"/>
        <v>0</v>
      </c>
      <c r="HSL138" s="827">
        <f t="shared" si="96"/>
        <v>0</v>
      </c>
      <c r="HSM138" s="827">
        <f t="shared" si="96"/>
        <v>0</v>
      </c>
      <c r="HSN138" s="827">
        <f t="shared" si="96"/>
        <v>0</v>
      </c>
      <c r="HSO138" s="827">
        <f t="shared" si="96"/>
        <v>0</v>
      </c>
      <c r="HSP138" s="827">
        <f t="shared" si="96"/>
        <v>0</v>
      </c>
      <c r="HSQ138" s="827">
        <f t="shared" si="96"/>
        <v>0</v>
      </c>
      <c r="HSR138" s="827">
        <f t="shared" si="96"/>
        <v>0</v>
      </c>
      <c r="HSS138" s="827">
        <f t="shared" si="96"/>
        <v>0</v>
      </c>
      <c r="HST138" s="827">
        <f t="shared" si="96"/>
        <v>0</v>
      </c>
      <c r="HSU138" s="827">
        <f t="shared" si="96"/>
        <v>0</v>
      </c>
      <c r="HSV138" s="827">
        <f t="shared" si="96"/>
        <v>0</v>
      </c>
      <c r="HSW138" s="827">
        <f t="shared" si="96"/>
        <v>0</v>
      </c>
      <c r="HSX138" s="827">
        <f t="shared" si="96"/>
        <v>0</v>
      </c>
      <c r="HSY138" s="827">
        <f t="shared" si="96"/>
        <v>0</v>
      </c>
      <c r="HSZ138" s="827">
        <f t="shared" si="96"/>
        <v>0</v>
      </c>
      <c r="HTA138" s="827">
        <f t="shared" si="96"/>
        <v>0</v>
      </c>
      <c r="HTB138" s="827">
        <f t="shared" si="96"/>
        <v>0</v>
      </c>
      <c r="HTC138" s="827">
        <f t="shared" si="96"/>
        <v>0</v>
      </c>
      <c r="HTD138" s="827">
        <f t="shared" si="96"/>
        <v>0</v>
      </c>
      <c r="HTE138" s="827">
        <f t="shared" si="96"/>
        <v>0</v>
      </c>
      <c r="HTF138" s="827">
        <f t="shared" si="96"/>
        <v>0</v>
      </c>
      <c r="HTG138" s="827">
        <f t="shared" si="96"/>
        <v>0</v>
      </c>
      <c r="HTH138" s="827">
        <f t="shared" si="96"/>
        <v>0</v>
      </c>
      <c r="HTI138" s="827">
        <f t="shared" si="96"/>
        <v>0</v>
      </c>
      <c r="HTJ138" s="827">
        <f t="shared" si="96"/>
        <v>0</v>
      </c>
      <c r="HTK138" s="827">
        <f t="shared" si="96"/>
        <v>0</v>
      </c>
      <c r="HTL138" s="827">
        <f t="shared" si="96"/>
        <v>0</v>
      </c>
      <c r="HTM138" s="827">
        <f t="shared" si="96"/>
        <v>0</v>
      </c>
      <c r="HTN138" s="827">
        <f t="shared" si="96"/>
        <v>0</v>
      </c>
      <c r="HTO138" s="827">
        <f t="shared" si="96"/>
        <v>0</v>
      </c>
      <c r="HTP138" s="827">
        <f t="shared" si="96"/>
        <v>0</v>
      </c>
      <c r="HTQ138" s="827">
        <f t="shared" si="96"/>
        <v>0</v>
      </c>
      <c r="HTR138" s="827">
        <f t="shared" si="96"/>
        <v>0</v>
      </c>
      <c r="HTS138" s="827">
        <f t="shared" si="96"/>
        <v>0</v>
      </c>
      <c r="HTT138" s="827">
        <f t="shared" si="96"/>
        <v>0</v>
      </c>
      <c r="HTU138" s="827">
        <f t="shared" si="96"/>
        <v>0</v>
      </c>
      <c r="HTV138" s="827">
        <f t="shared" si="96"/>
        <v>0</v>
      </c>
      <c r="HTW138" s="827">
        <f t="shared" si="96"/>
        <v>0</v>
      </c>
      <c r="HTX138" s="827">
        <f t="shared" si="96"/>
        <v>0</v>
      </c>
      <c r="HTY138" s="827">
        <f t="shared" si="96"/>
        <v>0</v>
      </c>
      <c r="HTZ138" s="827">
        <f t="shared" si="96"/>
        <v>0</v>
      </c>
      <c r="HUA138" s="827">
        <f t="shared" si="96"/>
        <v>0</v>
      </c>
      <c r="HUB138" s="827">
        <f t="shared" si="96"/>
        <v>0</v>
      </c>
      <c r="HUC138" s="827">
        <f t="shared" si="96"/>
        <v>0</v>
      </c>
      <c r="HUD138" s="827">
        <f t="shared" si="96"/>
        <v>0</v>
      </c>
      <c r="HUE138" s="827">
        <f t="shared" si="96"/>
        <v>0</v>
      </c>
      <c r="HUF138" s="827">
        <f t="shared" si="96"/>
        <v>0</v>
      </c>
      <c r="HUG138" s="827">
        <f t="shared" si="96"/>
        <v>0</v>
      </c>
      <c r="HUH138" s="827">
        <f t="shared" si="96"/>
        <v>0</v>
      </c>
      <c r="HUI138" s="827">
        <f t="shared" si="96"/>
        <v>0</v>
      </c>
      <c r="HUJ138" s="827">
        <f t="shared" si="96"/>
        <v>0</v>
      </c>
      <c r="HUK138" s="827">
        <f t="shared" si="96"/>
        <v>0</v>
      </c>
      <c r="HUL138" s="827">
        <f t="shared" si="96"/>
        <v>0</v>
      </c>
      <c r="HUM138" s="827">
        <f t="shared" si="96"/>
        <v>0</v>
      </c>
      <c r="HUN138" s="827">
        <f t="shared" si="96"/>
        <v>0</v>
      </c>
      <c r="HUO138" s="827">
        <f t="shared" si="96"/>
        <v>0</v>
      </c>
      <c r="HUP138" s="827">
        <f t="shared" si="96"/>
        <v>0</v>
      </c>
      <c r="HUQ138" s="827">
        <f t="shared" ref="HUQ138:HXB138" si="97">HUQ130+HUQ134</f>
        <v>0</v>
      </c>
      <c r="HUR138" s="827">
        <f t="shared" si="97"/>
        <v>0</v>
      </c>
      <c r="HUS138" s="827">
        <f t="shared" si="97"/>
        <v>0</v>
      </c>
      <c r="HUT138" s="827">
        <f t="shared" si="97"/>
        <v>0</v>
      </c>
      <c r="HUU138" s="827">
        <f t="shared" si="97"/>
        <v>0</v>
      </c>
      <c r="HUV138" s="827">
        <f t="shared" si="97"/>
        <v>0</v>
      </c>
      <c r="HUW138" s="827">
        <f t="shared" si="97"/>
        <v>0</v>
      </c>
      <c r="HUX138" s="827">
        <f t="shared" si="97"/>
        <v>0</v>
      </c>
      <c r="HUY138" s="827">
        <f t="shared" si="97"/>
        <v>0</v>
      </c>
      <c r="HUZ138" s="827">
        <f t="shared" si="97"/>
        <v>0</v>
      </c>
      <c r="HVA138" s="827">
        <f t="shared" si="97"/>
        <v>0</v>
      </c>
      <c r="HVB138" s="827">
        <f t="shared" si="97"/>
        <v>0</v>
      </c>
      <c r="HVC138" s="827">
        <f t="shared" si="97"/>
        <v>0</v>
      </c>
      <c r="HVD138" s="827">
        <f t="shared" si="97"/>
        <v>0</v>
      </c>
      <c r="HVE138" s="827">
        <f t="shared" si="97"/>
        <v>0</v>
      </c>
      <c r="HVF138" s="827">
        <f t="shared" si="97"/>
        <v>0</v>
      </c>
      <c r="HVG138" s="827">
        <f t="shared" si="97"/>
        <v>0</v>
      </c>
      <c r="HVH138" s="827">
        <f t="shared" si="97"/>
        <v>0</v>
      </c>
      <c r="HVI138" s="827">
        <f t="shared" si="97"/>
        <v>0</v>
      </c>
      <c r="HVJ138" s="827">
        <f t="shared" si="97"/>
        <v>0</v>
      </c>
      <c r="HVK138" s="827">
        <f t="shared" si="97"/>
        <v>0</v>
      </c>
      <c r="HVL138" s="827">
        <f t="shared" si="97"/>
        <v>0</v>
      </c>
      <c r="HVM138" s="827">
        <f t="shared" si="97"/>
        <v>0</v>
      </c>
      <c r="HVN138" s="827">
        <f t="shared" si="97"/>
        <v>0</v>
      </c>
      <c r="HVO138" s="827">
        <f t="shared" si="97"/>
        <v>0</v>
      </c>
      <c r="HVP138" s="827">
        <f t="shared" si="97"/>
        <v>0</v>
      </c>
      <c r="HVQ138" s="827">
        <f t="shared" si="97"/>
        <v>0</v>
      </c>
      <c r="HVR138" s="827">
        <f t="shared" si="97"/>
        <v>0</v>
      </c>
      <c r="HVS138" s="827">
        <f t="shared" si="97"/>
        <v>0</v>
      </c>
      <c r="HVT138" s="827">
        <f t="shared" si="97"/>
        <v>0</v>
      </c>
      <c r="HVU138" s="827">
        <f t="shared" si="97"/>
        <v>0</v>
      </c>
      <c r="HVV138" s="827">
        <f t="shared" si="97"/>
        <v>0</v>
      </c>
      <c r="HVW138" s="827">
        <f t="shared" si="97"/>
        <v>0</v>
      </c>
      <c r="HVX138" s="827">
        <f t="shared" si="97"/>
        <v>0</v>
      </c>
      <c r="HVY138" s="827">
        <f t="shared" si="97"/>
        <v>0</v>
      </c>
      <c r="HVZ138" s="827">
        <f t="shared" si="97"/>
        <v>0</v>
      </c>
      <c r="HWA138" s="827">
        <f t="shared" si="97"/>
        <v>0</v>
      </c>
      <c r="HWB138" s="827">
        <f t="shared" si="97"/>
        <v>0</v>
      </c>
      <c r="HWC138" s="827">
        <f t="shared" si="97"/>
        <v>0</v>
      </c>
      <c r="HWD138" s="827">
        <f t="shared" si="97"/>
        <v>0</v>
      </c>
      <c r="HWE138" s="827">
        <f t="shared" si="97"/>
        <v>0</v>
      </c>
      <c r="HWF138" s="827">
        <f t="shared" si="97"/>
        <v>0</v>
      </c>
      <c r="HWG138" s="827">
        <f t="shared" si="97"/>
        <v>0</v>
      </c>
      <c r="HWH138" s="827">
        <f t="shared" si="97"/>
        <v>0</v>
      </c>
      <c r="HWI138" s="827">
        <f t="shared" si="97"/>
        <v>0</v>
      </c>
      <c r="HWJ138" s="827">
        <f t="shared" si="97"/>
        <v>0</v>
      </c>
      <c r="HWK138" s="827">
        <f t="shared" si="97"/>
        <v>0</v>
      </c>
      <c r="HWL138" s="827">
        <f t="shared" si="97"/>
        <v>0</v>
      </c>
      <c r="HWM138" s="827">
        <f t="shared" si="97"/>
        <v>0</v>
      </c>
      <c r="HWN138" s="827">
        <f t="shared" si="97"/>
        <v>0</v>
      </c>
      <c r="HWO138" s="827">
        <f t="shared" si="97"/>
        <v>0</v>
      </c>
      <c r="HWP138" s="827">
        <f t="shared" si="97"/>
        <v>0</v>
      </c>
      <c r="HWQ138" s="827">
        <f t="shared" si="97"/>
        <v>0</v>
      </c>
      <c r="HWR138" s="827">
        <f t="shared" si="97"/>
        <v>0</v>
      </c>
      <c r="HWS138" s="827">
        <f t="shared" si="97"/>
        <v>0</v>
      </c>
      <c r="HWT138" s="827">
        <f t="shared" si="97"/>
        <v>0</v>
      </c>
      <c r="HWU138" s="827">
        <f t="shared" si="97"/>
        <v>0</v>
      </c>
      <c r="HWV138" s="827">
        <f t="shared" si="97"/>
        <v>0</v>
      </c>
      <c r="HWW138" s="827">
        <f t="shared" si="97"/>
        <v>0</v>
      </c>
      <c r="HWX138" s="827">
        <f t="shared" si="97"/>
        <v>0</v>
      </c>
      <c r="HWY138" s="827">
        <f t="shared" si="97"/>
        <v>0</v>
      </c>
      <c r="HWZ138" s="827">
        <f t="shared" si="97"/>
        <v>0</v>
      </c>
      <c r="HXA138" s="827">
        <f t="shared" si="97"/>
        <v>0</v>
      </c>
      <c r="HXB138" s="827">
        <f t="shared" si="97"/>
        <v>0</v>
      </c>
      <c r="HXC138" s="827">
        <f t="shared" ref="HXC138:HZN138" si="98">HXC130+HXC134</f>
        <v>0</v>
      </c>
      <c r="HXD138" s="827">
        <f t="shared" si="98"/>
        <v>0</v>
      </c>
      <c r="HXE138" s="827">
        <f t="shared" si="98"/>
        <v>0</v>
      </c>
      <c r="HXF138" s="827">
        <f t="shared" si="98"/>
        <v>0</v>
      </c>
      <c r="HXG138" s="827">
        <f t="shared" si="98"/>
        <v>0</v>
      </c>
      <c r="HXH138" s="827">
        <f t="shared" si="98"/>
        <v>0</v>
      </c>
      <c r="HXI138" s="827">
        <f t="shared" si="98"/>
        <v>0</v>
      </c>
      <c r="HXJ138" s="827">
        <f t="shared" si="98"/>
        <v>0</v>
      </c>
      <c r="HXK138" s="827">
        <f t="shared" si="98"/>
        <v>0</v>
      </c>
      <c r="HXL138" s="827">
        <f t="shared" si="98"/>
        <v>0</v>
      </c>
      <c r="HXM138" s="827">
        <f t="shared" si="98"/>
        <v>0</v>
      </c>
      <c r="HXN138" s="827">
        <f t="shared" si="98"/>
        <v>0</v>
      </c>
      <c r="HXO138" s="827">
        <f t="shared" si="98"/>
        <v>0</v>
      </c>
      <c r="HXP138" s="827">
        <f t="shared" si="98"/>
        <v>0</v>
      </c>
      <c r="HXQ138" s="827">
        <f t="shared" si="98"/>
        <v>0</v>
      </c>
      <c r="HXR138" s="827">
        <f t="shared" si="98"/>
        <v>0</v>
      </c>
      <c r="HXS138" s="827">
        <f t="shared" si="98"/>
        <v>0</v>
      </c>
      <c r="HXT138" s="827">
        <f t="shared" si="98"/>
        <v>0</v>
      </c>
      <c r="HXU138" s="827">
        <f t="shared" si="98"/>
        <v>0</v>
      </c>
      <c r="HXV138" s="827">
        <f t="shared" si="98"/>
        <v>0</v>
      </c>
      <c r="HXW138" s="827">
        <f t="shared" si="98"/>
        <v>0</v>
      </c>
      <c r="HXX138" s="827">
        <f t="shared" si="98"/>
        <v>0</v>
      </c>
      <c r="HXY138" s="827">
        <f t="shared" si="98"/>
        <v>0</v>
      </c>
      <c r="HXZ138" s="827">
        <f t="shared" si="98"/>
        <v>0</v>
      </c>
      <c r="HYA138" s="827">
        <f t="shared" si="98"/>
        <v>0</v>
      </c>
      <c r="HYB138" s="827">
        <f t="shared" si="98"/>
        <v>0</v>
      </c>
      <c r="HYC138" s="827">
        <f t="shared" si="98"/>
        <v>0</v>
      </c>
      <c r="HYD138" s="827">
        <f t="shared" si="98"/>
        <v>0</v>
      </c>
      <c r="HYE138" s="827">
        <f t="shared" si="98"/>
        <v>0</v>
      </c>
      <c r="HYF138" s="827">
        <f t="shared" si="98"/>
        <v>0</v>
      </c>
      <c r="HYG138" s="827">
        <f t="shared" si="98"/>
        <v>0</v>
      </c>
      <c r="HYH138" s="827">
        <f t="shared" si="98"/>
        <v>0</v>
      </c>
      <c r="HYI138" s="827">
        <f t="shared" si="98"/>
        <v>0</v>
      </c>
      <c r="HYJ138" s="827">
        <f t="shared" si="98"/>
        <v>0</v>
      </c>
      <c r="HYK138" s="827">
        <f t="shared" si="98"/>
        <v>0</v>
      </c>
      <c r="HYL138" s="827">
        <f t="shared" si="98"/>
        <v>0</v>
      </c>
      <c r="HYM138" s="827">
        <f t="shared" si="98"/>
        <v>0</v>
      </c>
      <c r="HYN138" s="827">
        <f t="shared" si="98"/>
        <v>0</v>
      </c>
      <c r="HYO138" s="827">
        <f t="shared" si="98"/>
        <v>0</v>
      </c>
      <c r="HYP138" s="827">
        <f t="shared" si="98"/>
        <v>0</v>
      </c>
      <c r="HYQ138" s="827">
        <f t="shared" si="98"/>
        <v>0</v>
      </c>
      <c r="HYR138" s="827">
        <f t="shared" si="98"/>
        <v>0</v>
      </c>
      <c r="HYS138" s="827">
        <f t="shared" si="98"/>
        <v>0</v>
      </c>
      <c r="HYT138" s="827">
        <f t="shared" si="98"/>
        <v>0</v>
      </c>
      <c r="HYU138" s="827">
        <f t="shared" si="98"/>
        <v>0</v>
      </c>
      <c r="HYV138" s="827">
        <f t="shared" si="98"/>
        <v>0</v>
      </c>
      <c r="HYW138" s="827">
        <f t="shared" si="98"/>
        <v>0</v>
      </c>
      <c r="HYX138" s="827">
        <f t="shared" si="98"/>
        <v>0</v>
      </c>
      <c r="HYY138" s="827">
        <f t="shared" si="98"/>
        <v>0</v>
      </c>
      <c r="HYZ138" s="827">
        <f t="shared" si="98"/>
        <v>0</v>
      </c>
      <c r="HZA138" s="827">
        <f t="shared" si="98"/>
        <v>0</v>
      </c>
      <c r="HZB138" s="827">
        <f t="shared" si="98"/>
        <v>0</v>
      </c>
      <c r="HZC138" s="827">
        <f t="shared" si="98"/>
        <v>0</v>
      </c>
      <c r="HZD138" s="827">
        <f t="shared" si="98"/>
        <v>0</v>
      </c>
      <c r="HZE138" s="827">
        <f t="shared" si="98"/>
        <v>0</v>
      </c>
      <c r="HZF138" s="827">
        <f t="shared" si="98"/>
        <v>0</v>
      </c>
      <c r="HZG138" s="827">
        <f t="shared" si="98"/>
        <v>0</v>
      </c>
      <c r="HZH138" s="827">
        <f t="shared" si="98"/>
        <v>0</v>
      </c>
      <c r="HZI138" s="827">
        <f t="shared" si="98"/>
        <v>0</v>
      </c>
      <c r="HZJ138" s="827">
        <f t="shared" si="98"/>
        <v>0</v>
      </c>
      <c r="HZK138" s="827">
        <f t="shared" si="98"/>
        <v>0</v>
      </c>
      <c r="HZL138" s="827">
        <f t="shared" si="98"/>
        <v>0</v>
      </c>
      <c r="HZM138" s="827">
        <f t="shared" si="98"/>
        <v>0</v>
      </c>
      <c r="HZN138" s="827">
        <f t="shared" si="98"/>
        <v>0</v>
      </c>
      <c r="HZO138" s="827">
        <f t="shared" ref="HZO138:IBZ138" si="99">HZO130+HZO134</f>
        <v>0</v>
      </c>
      <c r="HZP138" s="827">
        <f t="shared" si="99"/>
        <v>0</v>
      </c>
      <c r="HZQ138" s="827">
        <f t="shared" si="99"/>
        <v>0</v>
      </c>
      <c r="HZR138" s="827">
        <f t="shared" si="99"/>
        <v>0</v>
      </c>
      <c r="HZS138" s="827">
        <f t="shared" si="99"/>
        <v>0</v>
      </c>
      <c r="HZT138" s="827">
        <f t="shared" si="99"/>
        <v>0</v>
      </c>
      <c r="HZU138" s="827">
        <f t="shared" si="99"/>
        <v>0</v>
      </c>
      <c r="HZV138" s="827">
        <f t="shared" si="99"/>
        <v>0</v>
      </c>
      <c r="HZW138" s="827">
        <f t="shared" si="99"/>
        <v>0</v>
      </c>
      <c r="HZX138" s="827">
        <f t="shared" si="99"/>
        <v>0</v>
      </c>
      <c r="HZY138" s="827">
        <f t="shared" si="99"/>
        <v>0</v>
      </c>
      <c r="HZZ138" s="827">
        <f t="shared" si="99"/>
        <v>0</v>
      </c>
      <c r="IAA138" s="827">
        <f t="shared" si="99"/>
        <v>0</v>
      </c>
      <c r="IAB138" s="827">
        <f t="shared" si="99"/>
        <v>0</v>
      </c>
      <c r="IAC138" s="827">
        <f t="shared" si="99"/>
        <v>0</v>
      </c>
      <c r="IAD138" s="827">
        <f t="shared" si="99"/>
        <v>0</v>
      </c>
      <c r="IAE138" s="827">
        <f t="shared" si="99"/>
        <v>0</v>
      </c>
      <c r="IAF138" s="827">
        <f t="shared" si="99"/>
        <v>0</v>
      </c>
      <c r="IAG138" s="827">
        <f t="shared" si="99"/>
        <v>0</v>
      </c>
      <c r="IAH138" s="827">
        <f t="shared" si="99"/>
        <v>0</v>
      </c>
      <c r="IAI138" s="827">
        <f t="shared" si="99"/>
        <v>0</v>
      </c>
      <c r="IAJ138" s="827">
        <f t="shared" si="99"/>
        <v>0</v>
      </c>
      <c r="IAK138" s="827">
        <f t="shared" si="99"/>
        <v>0</v>
      </c>
      <c r="IAL138" s="827">
        <f t="shared" si="99"/>
        <v>0</v>
      </c>
      <c r="IAM138" s="827">
        <f t="shared" si="99"/>
        <v>0</v>
      </c>
      <c r="IAN138" s="827">
        <f t="shared" si="99"/>
        <v>0</v>
      </c>
      <c r="IAO138" s="827">
        <f t="shared" si="99"/>
        <v>0</v>
      </c>
      <c r="IAP138" s="827">
        <f t="shared" si="99"/>
        <v>0</v>
      </c>
      <c r="IAQ138" s="827">
        <f t="shared" si="99"/>
        <v>0</v>
      </c>
      <c r="IAR138" s="827">
        <f t="shared" si="99"/>
        <v>0</v>
      </c>
      <c r="IAS138" s="827">
        <f t="shared" si="99"/>
        <v>0</v>
      </c>
      <c r="IAT138" s="827">
        <f t="shared" si="99"/>
        <v>0</v>
      </c>
      <c r="IAU138" s="827">
        <f t="shared" si="99"/>
        <v>0</v>
      </c>
      <c r="IAV138" s="827">
        <f t="shared" si="99"/>
        <v>0</v>
      </c>
      <c r="IAW138" s="827">
        <f t="shared" si="99"/>
        <v>0</v>
      </c>
      <c r="IAX138" s="827">
        <f t="shared" si="99"/>
        <v>0</v>
      </c>
      <c r="IAY138" s="827">
        <f t="shared" si="99"/>
        <v>0</v>
      </c>
      <c r="IAZ138" s="827">
        <f t="shared" si="99"/>
        <v>0</v>
      </c>
      <c r="IBA138" s="827">
        <f t="shared" si="99"/>
        <v>0</v>
      </c>
      <c r="IBB138" s="827">
        <f t="shared" si="99"/>
        <v>0</v>
      </c>
      <c r="IBC138" s="827">
        <f t="shared" si="99"/>
        <v>0</v>
      </c>
      <c r="IBD138" s="827">
        <f t="shared" si="99"/>
        <v>0</v>
      </c>
      <c r="IBE138" s="827">
        <f t="shared" si="99"/>
        <v>0</v>
      </c>
      <c r="IBF138" s="827">
        <f t="shared" si="99"/>
        <v>0</v>
      </c>
      <c r="IBG138" s="827">
        <f t="shared" si="99"/>
        <v>0</v>
      </c>
      <c r="IBH138" s="827">
        <f t="shared" si="99"/>
        <v>0</v>
      </c>
      <c r="IBI138" s="827">
        <f t="shared" si="99"/>
        <v>0</v>
      </c>
      <c r="IBJ138" s="827">
        <f t="shared" si="99"/>
        <v>0</v>
      </c>
      <c r="IBK138" s="827">
        <f t="shared" si="99"/>
        <v>0</v>
      </c>
      <c r="IBL138" s="827">
        <f t="shared" si="99"/>
        <v>0</v>
      </c>
      <c r="IBM138" s="827">
        <f t="shared" si="99"/>
        <v>0</v>
      </c>
      <c r="IBN138" s="827">
        <f t="shared" si="99"/>
        <v>0</v>
      </c>
      <c r="IBO138" s="827">
        <f t="shared" si="99"/>
        <v>0</v>
      </c>
      <c r="IBP138" s="827">
        <f t="shared" si="99"/>
        <v>0</v>
      </c>
      <c r="IBQ138" s="827">
        <f t="shared" si="99"/>
        <v>0</v>
      </c>
      <c r="IBR138" s="827">
        <f t="shared" si="99"/>
        <v>0</v>
      </c>
      <c r="IBS138" s="827">
        <f t="shared" si="99"/>
        <v>0</v>
      </c>
      <c r="IBT138" s="827">
        <f t="shared" si="99"/>
        <v>0</v>
      </c>
      <c r="IBU138" s="827">
        <f t="shared" si="99"/>
        <v>0</v>
      </c>
      <c r="IBV138" s="827">
        <f t="shared" si="99"/>
        <v>0</v>
      </c>
      <c r="IBW138" s="827">
        <f t="shared" si="99"/>
        <v>0</v>
      </c>
      <c r="IBX138" s="827">
        <f t="shared" si="99"/>
        <v>0</v>
      </c>
      <c r="IBY138" s="827">
        <f t="shared" si="99"/>
        <v>0</v>
      </c>
      <c r="IBZ138" s="827">
        <f t="shared" si="99"/>
        <v>0</v>
      </c>
      <c r="ICA138" s="827">
        <f t="shared" ref="ICA138:IEL138" si="100">ICA130+ICA134</f>
        <v>0</v>
      </c>
      <c r="ICB138" s="827">
        <f t="shared" si="100"/>
        <v>0</v>
      </c>
      <c r="ICC138" s="827">
        <f t="shared" si="100"/>
        <v>0</v>
      </c>
      <c r="ICD138" s="827">
        <f t="shared" si="100"/>
        <v>0</v>
      </c>
      <c r="ICE138" s="827">
        <f t="shared" si="100"/>
        <v>0</v>
      </c>
      <c r="ICF138" s="827">
        <f t="shared" si="100"/>
        <v>0</v>
      </c>
      <c r="ICG138" s="827">
        <f t="shared" si="100"/>
        <v>0</v>
      </c>
      <c r="ICH138" s="827">
        <f t="shared" si="100"/>
        <v>0</v>
      </c>
      <c r="ICI138" s="827">
        <f t="shared" si="100"/>
        <v>0</v>
      </c>
      <c r="ICJ138" s="827">
        <f t="shared" si="100"/>
        <v>0</v>
      </c>
      <c r="ICK138" s="827">
        <f t="shared" si="100"/>
        <v>0</v>
      </c>
      <c r="ICL138" s="827">
        <f t="shared" si="100"/>
        <v>0</v>
      </c>
      <c r="ICM138" s="827">
        <f t="shared" si="100"/>
        <v>0</v>
      </c>
      <c r="ICN138" s="827">
        <f t="shared" si="100"/>
        <v>0</v>
      </c>
      <c r="ICO138" s="827">
        <f t="shared" si="100"/>
        <v>0</v>
      </c>
      <c r="ICP138" s="827">
        <f t="shared" si="100"/>
        <v>0</v>
      </c>
      <c r="ICQ138" s="827">
        <f t="shared" si="100"/>
        <v>0</v>
      </c>
      <c r="ICR138" s="827">
        <f t="shared" si="100"/>
        <v>0</v>
      </c>
      <c r="ICS138" s="827">
        <f t="shared" si="100"/>
        <v>0</v>
      </c>
      <c r="ICT138" s="827">
        <f t="shared" si="100"/>
        <v>0</v>
      </c>
      <c r="ICU138" s="827">
        <f t="shared" si="100"/>
        <v>0</v>
      </c>
      <c r="ICV138" s="827">
        <f t="shared" si="100"/>
        <v>0</v>
      </c>
      <c r="ICW138" s="827">
        <f t="shared" si="100"/>
        <v>0</v>
      </c>
      <c r="ICX138" s="827">
        <f t="shared" si="100"/>
        <v>0</v>
      </c>
      <c r="ICY138" s="827">
        <f t="shared" si="100"/>
        <v>0</v>
      </c>
      <c r="ICZ138" s="827">
        <f t="shared" si="100"/>
        <v>0</v>
      </c>
      <c r="IDA138" s="827">
        <f t="shared" si="100"/>
        <v>0</v>
      </c>
      <c r="IDB138" s="827">
        <f t="shared" si="100"/>
        <v>0</v>
      </c>
      <c r="IDC138" s="827">
        <f t="shared" si="100"/>
        <v>0</v>
      </c>
      <c r="IDD138" s="827">
        <f t="shared" si="100"/>
        <v>0</v>
      </c>
      <c r="IDE138" s="827">
        <f t="shared" si="100"/>
        <v>0</v>
      </c>
      <c r="IDF138" s="827">
        <f t="shared" si="100"/>
        <v>0</v>
      </c>
      <c r="IDG138" s="827">
        <f t="shared" si="100"/>
        <v>0</v>
      </c>
      <c r="IDH138" s="827">
        <f t="shared" si="100"/>
        <v>0</v>
      </c>
      <c r="IDI138" s="827">
        <f t="shared" si="100"/>
        <v>0</v>
      </c>
      <c r="IDJ138" s="827">
        <f t="shared" si="100"/>
        <v>0</v>
      </c>
      <c r="IDK138" s="827">
        <f t="shared" si="100"/>
        <v>0</v>
      </c>
      <c r="IDL138" s="827">
        <f t="shared" si="100"/>
        <v>0</v>
      </c>
      <c r="IDM138" s="827">
        <f t="shared" si="100"/>
        <v>0</v>
      </c>
      <c r="IDN138" s="827">
        <f t="shared" si="100"/>
        <v>0</v>
      </c>
      <c r="IDO138" s="827">
        <f t="shared" si="100"/>
        <v>0</v>
      </c>
      <c r="IDP138" s="827">
        <f t="shared" si="100"/>
        <v>0</v>
      </c>
      <c r="IDQ138" s="827">
        <f t="shared" si="100"/>
        <v>0</v>
      </c>
      <c r="IDR138" s="827">
        <f t="shared" si="100"/>
        <v>0</v>
      </c>
      <c r="IDS138" s="827">
        <f t="shared" si="100"/>
        <v>0</v>
      </c>
      <c r="IDT138" s="827">
        <f t="shared" si="100"/>
        <v>0</v>
      </c>
      <c r="IDU138" s="827">
        <f t="shared" si="100"/>
        <v>0</v>
      </c>
      <c r="IDV138" s="827">
        <f t="shared" si="100"/>
        <v>0</v>
      </c>
      <c r="IDW138" s="827">
        <f t="shared" si="100"/>
        <v>0</v>
      </c>
      <c r="IDX138" s="827">
        <f t="shared" si="100"/>
        <v>0</v>
      </c>
      <c r="IDY138" s="827">
        <f t="shared" si="100"/>
        <v>0</v>
      </c>
      <c r="IDZ138" s="827">
        <f t="shared" si="100"/>
        <v>0</v>
      </c>
      <c r="IEA138" s="827">
        <f t="shared" si="100"/>
        <v>0</v>
      </c>
      <c r="IEB138" s="827">
        <f t="shared" si="100"/>
        <v>0</v>
      </c>
      <c r="IEC138" s="827">
        <f t="shared" si="100"/>
        <v>0</v>
      </c>
      <c r="IED138" s="827">
        <f t="shared" si="100"/>
        <v>0</v>
      </c>
      <c r="IEE138" s="827">
        <f t="shared" si="100"/>
        <v>0</v>
      </c>
      <c r="IEF138" s="827">
        <f t="shared" si="100"/>
        <v>0</v>
      </c>
      <c r="IEG138" s="827">
        <f t="shared" si="100"/>
        <v>0</v>
      </c>
      <c r="IEH138" s="827">
        <f t="shared" si="100"/>
        <v>0</v>
      </c>
      <c r="IEI138" s="827">
        <f t="shared" si="100"/>
        <v>0</v>
      </c>
      <c r="IEJ138" s="827">
        <f t="shared" si="100"/>
        <v>0</v>
      </c>
      <c r="IEK138" s="827">
        <f t="shared" si="100"/>
        <v>0</v>
      </c>
      <c r="IEL138" s="827">
        <f t="shared" si="100"/>
        <v>0</v>
      </c>
      <c r="IEM138" s="827">
        <f t="shared" ref="IEM138:IGX138" si="101">IEM130+IEM134</f>
        <v>0</v>
      </c>
      <c r="IEN138" s="827">
        <f t="shared" si="101"/>
        <v>0</v>
      </c>
      <c r="IEO138" s="827">
        <f t="shared" si="101"/>
        <v>0</v>
      </c>
      <c r="IEP138" s="827">
        <f t="shared" si="101"/>
        <v>0</v>
      </c>
      <c r="IEQ138" s="827">
        <f t="shared" si="101"/>
        <v>0</v>
      </c>
      <c r="IER138" s="827">
        <f t="shared" si="101"/>
        <v>0</v>
      </c>
      <c r="IES138" s="827">
        <f t="shared" si="101"/>
        <v>0</v>
      </c>
      <c r="IET138" s="827">
        <f t="shared" si="101"/>
        <v>0</v>
      </c>
      <c r="IEU138" s="827">
        <f t="shared" si="101"/>
        <v>0</v>
      </c>
      <c r="IEV138" s="827">
        <f t="shared" si="101"/>
        <v>0</v>
      </c>
      <c r="IEW138" s="827">
        <f t="shared" si="101"/>
        <v>0</v>
      </c>
      <c r="IEX138" s="827">
        <f t="shared" si="101"/>
        <v>0</v>
      </c>
      <c r="IEY138" s="827">
        <f t="shared" si="101"/>
        <v>0</v>
      </c>
      <c r="IEZ138" s="827">
        <f t="shared" si="101"/>
        <v>0</v>
      </c>
      <c r="IFA138" s="827">
        <f t="shared" si="101"/>
        <v>0</v>
      </c>
      <c r="IFB138" s="827">
        <f t="shared" si="101"/>
        <v>0</v>
      </c>
      <c r="IFC138" s="827">
        <f t="shared" si="101"/>
        <v>0</v>
      </c>
      <c r="IFD138" s="827">
        <f t="shared" si="101"/>
        <v>0</v>
      </c>
      <c r="IFE138" s="827">
        <f t="shared" si="101"/>
        <v>0</v>
      </c>
      <c r="IFF138" s="827">
        <f t="shared" si="101"/>
        <v>0</v>
      </c>
      <c r="IFG138" s="827">
        <f t="shared" si="101"/>
        <v>0</v>
      </c>
      <c r="IFH138" s="827">
        <f t="shared" si="101"/>
        <v>0</v>
      </c>
      <c r="IFI138" s="827">
        <f t="shared" si="101"/>
        <v>0</v>
      </c>
      <c r="IFJ138" s="827">
        <f t="shared" si="101"/>
        <v>0</v>
      </c>
      <c r="IFK138" s="827">
        <f t="shared" si="101"/>
        <v>0</v>
      </c>
      <c r="IFL138" s="827">
        <f t="shared" si="101"/>
        <v>0</v>
      </c>
      <c r="IFM138" s="827">
        <f t="shared" si="101"/>
        <v>0</v>
      </c>
      <c r="IFN138" s="827">
        <f t="shared" si="101"/>
        <v>0</v>
      </c>
      <c r="IFO138" s="827">
        <f t="shared" si="101"/>
        <v>0</v>
      </c>
      <c r="IFP138" s="827">
        <f t="shared" si="101"/>
        <v>0</v>
      </c>
      <c r="IFQ138" s="827">
        <f t="shared" si="101"/>
        <v>0</v>
      </c>
      <c r="IFR138" s="827">
        <f t="shared" si="101"/>
        <v>0</v>
      </c>
      <c r="IFS138" s="827">
        <f t="shared" si="101"/>
        <v>0</v>
      </c>
      <c r="IFT138" s="827">
        <f t="shared" si="101"/>
        <v>0</v>
      </c>
      <c r="IFU138" s="827">
        <f t="shared" si="101"/>
        <v>0</v>
      </c>
      <c r="IFV138" s="827">
        <f t="shared" si="101"/>
        <v>0</v>
      </c>
      <c r="IFW138" s="827">
        <f t="shared" si="101"/>
        <v>0</v>
      </c>
      <c r="IFX138" s="827">
        <f t="shared" si="101"/>
        <v>0</v>
      </c>
      <c r="IFY138" s="827">
        <f t="shared" si="101"/>
        <v>0</v>
      </c>
      <c r="IFZ138" s="827">
        <f t="shared" si="101"/>
        <v>0</v>
      </c>
      <c r="IGA138" s="827">
        <f t="shared" si="101"/>
        <v>0</v>
      </c>
      <c r="IGB138" s="827">
        <f t="shared" si="101"/>
        <v>0</v>
      </c>
      <c r="IGC138" s="827">
        <f t="shared" si="101"/>
        <v>0</v>
      </c>
      <c r="IGD138" s="827">
        <f t="shared" si="101"/>
        <v>0</v>
      </c>
      <c r="IGE138" s="827">
        <f t="shared" si="101"/>
        <v>0</v>
      </c>
      <c r="IGF138" s="827">
        <f t="shared" si="101"/>
        <v>0</v>
      </c>
      <c r="IGG138" s="827">
        <f t="shared" si="101"/>
        <v>0</v>
      </c>
      <c r="IGH138" s="827">
        <f t="shared" si="101"/>
        <v>0</v>
      </c>
      <c r="IGI138" s="827">
        <f t="shared" si="101"/>
        <v>0</v>
      </c>
      <c r="IGJ138" s="827">
        <f t="shared" si="101"/>
        <v>0</v>
      </c>
      <c r="IGK138" s="827">
        <f t="shared" si="101"/>
        <v>0</v>
      </c>
      <c r="IGL138" s="827">
        <f t="shared" si="101"/>
        <v>0</v>
      </c>
      <c r="IGM138" s="827">
        <f t="shared" si="101"/>
        <v>0</v>
      </c>
      <c r="IGN138" s="827">
        <f t="shared" si="101"/>
        <v>0</v>
      </c>
      <c r="IGO138" s="827">
        <f t="shared" si="101"/>
        <v>0</v>
      </c>
      <c r="IGP138" s="827">
        <f t="shared" si="101"/>
        <v>0</v>
      </c>
      <c r="IGQ138" s="827">
        <f t="shared" si="101"/>
        <v>0</v>
      </c>
      <c r="IGR138" s="827">
        <f t="shared" si="101"/>
        <v>0</v>
      </c>
      <c r="IGS138" s="827">
        <f t="shared" si="101"/>
        <v>0</v>
      </c>
      <c r="IGT138" s="827">
        <f t="shared" si="101"/>
        <v>0</v>
      </c>
      <c r="IGU138" s="827">
        <f t="shared" si="101"/>
        <v>0</v>
      </c>
      <c r="IGV138" s="827">
        <f t="shared" si="101"/>
        <v>0</v>
      </c>
      <c r="IGW138" s="827">
        <f t="shared" si="101"/>
        <v>0</v>
      </c>
      <c r="IGX138" s="827">
        <f t="shared" si="101"/>
        <v>0</v>
      </c>
      <c r="IGY138" s="827">
        <f t="shared" ref="IGY138:IJJ138" si="102">IGY130+IGY134</f>
        <v>0</v>
      </c>
      <c r="IGZ138" s="827">
        <f t="shared" si="102"/>
        <v>0</v>
      </c>
      <c r="IHA138" s="827">
        <f t="shared" si="102"/>
        <v>0</v>
      </c>
      <c r="IHB138" s="827">
        <f t="shared" si="102"/>
        <v>0</v>
      </c>
      <c r="IHC138" s="827">
        <f t="shared" si="102"/>
        <v>0</v>
      </c>
      <c r="IHD138" s="827">
        <f t="shared" si="102"/>
        <v>0</v>
      </c>
      <c r="IHE138" s="827">
        <f t="shared" si="102"/>
        <v>0</v>
      </c>
      <c r="IHF138" s="827">
        <f t="shared" si="102"/>
        <v>0</v>
      </c>
      <c r="IHG138" s="827">
        <f t="shared" si="102"/>
        <v>0</v>
      </c>
      <c r="IHH138" s="827">
        <f t="shared" si="102"/>
        <v>0</v>
      </c>
      <c r="IHI138" s="827">
        <f t="shared" si="102"/>
        <v>0</v>
      </c>
      <c r="IHJ138" s="827">
        <f t="shared" si="102"/>
        <v>0</v>
      </c>
      <c r="IHK138" s="827">
        <f t="shared" si="102"/>
        <v>0</v>
      </c>
      <c r="IHL138" s="827">
        <f t="shared" si="102"/>
        <v>0</v>
      </c>
      <c r="IHM138" s="827">
        <f t="shared" si="102"/>
        <v>0</v>
      </c>
      <c r="IHN138" s="827">
        <f t="shared" si="102"/>
        <v>0</v>
      </c>
      <c r="IHO138" s="827">
        <f t="shared" si="102"/>
        <v>0</v>
      </c>
      <c r="IHP138" s="827">
        <f t="shared" si="102"/>
        <v>0</v>
      </c>
      <c r="IHQ138" s="827">
        <f t="shared" si="102"/>
        <v>0</v>
      </c>
      <c r="IHR138" s="827">
        <f t="shared" si="102"/>
        <v>0</v>
      </c>
      <c r="IHS138" s="827">
        <f t="shared" si="102"/>
        <v>0</v>
      </c>
      <c r="IHT138" s="827">
        <f t="shared" si="102"/>
        <v>0</v>
      </c>
      <c r="IHU138" s="827">
        <f t="shared" si="102"/>
        <v>0</v>
      </c>
      <c r="IHV138" s="827">
        <f t="shared" si="102"/>
        <v>0</v>
      </c>
      <c r="IHW138" s="827">
        <f t="shared" si="102"/>
        <v>0</v>
      </c>
      <c r="IHX138" s="827">
        <f t="shared" si="102"/>
        <v>0</v>
      </c>
      <c r="IHY138" s="827">
        <f t="shared" si="102"/>
        <v>0</v>
      </c>
      <c r="IHZ138" s="827">
        <f t="shared" si="102"/>
        <v>0</v>
      </c>
      <c r="IIA138" s="827">
        <f t="shared" si="102"/>
        <v>0</v>
      </c>
      <c r="IIB138" s="827">
        <f t="shared" si="102"/>
        <v>0</v>
      </c>
      <c r="IIC138" s="827">
        <f t="shared" si="102"/>
        <v>0</v>
      </c>
      <c r="IID138" s="827">
        <f t="shared" si="102"/>
        <v>0</v>
      </c>
      <c r="IIE138" s="827">
        <f t="shared" si="102"/>
        <v>0</v>
      </c>
      <c r="IIF138" s="827">
        <f t="shared" si="102"/>
        <v>0</v>
      </c>
      <c r="IIG138" s="827">
        <f t="shared" si="102"/>
        <v>0</v>
      </c>
      <c r="IIH138" s="827">
        <f t="shared" si="102"/>
        <v>0</v>
      </c>
      <c r="III138" s="827">
        <f t="shared" si="102"/>
        <v>0</v>
      </c>
      <c r="IIJ138" s="827">
        <f t="shared" si="102"/>
        <v>0</v>
      </c>
      <c r="IIK138" s="827">
        <f t="shared" si="102"/>
        <v>0</v>
      </c>
      <c r="IIL138" s="827">
        <f t="shared" si="102"/>
        <v>0</v>
      </c>
      <c r="IIM138" s="827">
        <f t="shared" si="102"/>
        <v>0</v>
      </c>
      <c r="IIN138" s="827">
        <f t="shared" si="102"/>
        <v>0</v>
      </c>
      <c r="IIO138" s="827">
        <f t="shared" si="102"/>
        <v>0</v>
      </c>
      <c r="IIP138" s="827">
        <f t="shared" si="102"/>
        <v>0</v>
      </c>
      <c r="IIQ138" s="827">
        <f t="shared" si="102"/>
        <v>0</v>
      </c>
      <c r="IIR138" s="827">
        <f t="shared" si="102"/>
        <v>0</v>
      </c>
      <c r="IIS138" s="827">
        <f t="shared" si="102"/>
        <v>0</v>
      </c>
      <c r="IIT138" s="827">
        <f t="shared" si="102"/>
        <v>0</v>
      </c>
      <c r="IIU138" s="827">
        <f t="shared" si="102"/>
        <v>0</v>
      </c>
      <c r="IIV138" s="827">
        <f t="shared" si="102"/>
        <v>0</v>
      </c>
      <c r="IIW138" s="827">
        <f t="shared" si="102"/>
        <v>0</v>
      </c>
      <c r="IIX138" s="827">
        <f t="shared" si="102"/>
        <v>0</v>
      </c>
      <c r="IIY138" s="827">
        <f t="shared" si="102"/>
        <v>0</v>
      </c>
      <c r="IIZ138" s="827">
        <f t="shared" si="102"/>
        <v>0</v>
      </c>
      <c r="IJA138" s="827">
        <f t="shared" si="102"/>
        <v>0</v>
      </c>
      <c r="IJB138" s="827">
        <f t="shared" si="102"/>
        <v>0</v>
      </c>
      <c r="IJC138" s="827">
        <f t="shared" si="102"/>
        <v>0</v>
      </c>
      <c r="IJD138" s="827">
        <f t="shared" si="102"/>
        <v>0</v>
      </c>
      <c r="IJE138" s="827">
        <f t="shared" si="102"/>
        <v>0</v>
      </c>
      <c r="IJF138" s="827">
        <f t="shared" si="102"/>
        <v>0</v>
      </c>
      <c r="IJG138" s="827">
        <f t="shared" si="102"/>
        <v>0</v>
      </c>
      <c r="IJH138" s="827">
        <f t="shared" si="102"/>
        <v>0</v>
      </c>
      <c r="IJI138" s="827">
        <f t="shared" si="102"/>
        <v>0</v>
      </c>
      <c r="IJJ138" s="827">
        <f t="shared" si="102"/>
        <v>0</v>
      </c>
      <c r="IJK138" s="827">
        <f t="shared" ref="IJK138:ILV138" si="103">IJK130+IJK134</f>
        <v>0</v>
      </c>
      <c r="IJL138" s="827">
        <f t="shared" si="103"/>
        <v>0</v>
      </c>
      <c r="IJM138" s="827">
        <f t="shared" si="103"/>
        <v>0</v>
      </c>
      <c r="IJN138" s="827">
        <f t="shared" si="103"/>
        <v>0</v>
      </c>
      <c r="IJO138" s="827">
        <f t="shared" si="103"/>
        <v>0</v>
      </c>
      <c r="IJP138" s="827">
        <f t="shared" si="103"/>
        <v>0</v>
      </c>
      <c r="IJQ138" s="827">
        <f t="shared" si="103"/>
        <v>0</v>
      </c>
      <c r="IJR138" s="827">
        <f t="shared" si="103"/>
        <v>0</v>
      </c>
      <c r="IJS138" s="827">
        <f t="shared" si="103"/>
        <v>0</v>
      </c>
      <c r="IJT138" s="827">
        <f t="shared" si="103"/>
        <v>0</v>
      </c>
      <c r="IJU138" s="827">
        <f t="shared" si="103"/>
        <v>0</v>
      </c>
      <c r="IJV138" s="827">
        <f t="shared" si="103"/>
        <v>0</v>
      </c>
      <c r="IJW138" s="827">
        <f t="shared" si="103"/>
        <v>0</v>
      </c>
      <c r="IJX138" s="827">
        <f t="shared" si="103"/>
        <v>0</v>
      </c>
      <c r="IJY138" s="827">
        <f t="shared" si="103"/>
        <v>0</v>
      </c>
      <c r="IJZ138" s="827">
        <f t="shared" si="103"/>
        <v>0</v>
      </c>
      <c r="IKA138" s="827">
        <f t="shared" si="103"/>
        <v>0</v>
      </c>
      <c r="IKB138" s="827">
        <f t="shared" si="103"/>
        <v>0</v>
      </c>
      <c r="IKC138" s="827">
        <f t="shared" si="103"/>
        <v>0</v>
      </c>
      <c r="IKD138" s="827">
        <f t="shared" si="103"/>
        <v>0</v>
      </c>
      <c r="IKE138" s="827">
        <f t="shared" si="103"/>
        <v>0</v>
      </c>
      <c r="IKF138" s="827">
        <f t="shared" si="103"/>
        <v>0</v>
      </c>
      <c r="IKG138" s="827">
        <f t="shared" si="103"/>
        <v>0</v>
      </c>
      <c r="IKH138" s="827">
        <f t="shared" si="103"/>
        <v>0</v>
      </c>
      <c r="IKI138" s="827">
        <f t="shared" si="103"/>
        <v>0</v>
      </c>
      <c r="IKJ138" s="827">
        <f t="shared" si="103"/>
        <v>0</v>
      </c>
      <c r="IKK138" s="827">
        <f t="shared" si="103"/>
        <v>0</v>
      </c>
      <c r="IKL138" s="827">
        <f t="shared" si="103"/>
        <v>0</v>
      </c>
      <c r="IKM138" s="827">
        <f t="shared" si="103"/>
        <v>0</v>
      </c>
      <c r="IKN138" s="827">
        <f t="shared" si="103"/>
        <v>0</v>
      </c>
      <c r="IKO138" s="827">
        <f t="shared" si="103"/>
        <v>0</v>
      </c>
      <c r="IKP138" s="827">
        <f t="shared" si="103"/>
        <v>0</v>
      </c>
      <c r="IKQ138" s="827">
        <f t="shared" si="103"/>
        <v>0</v>
      </c>
      <c r="IKR138" s="827">
        <f t="shared" si="103"/>
        <v>0</v>
      </c>
      <c r="IKS138" s="827">
        <f t="shared" si="103"/>
        <v>0</v>
      </c>
      <c r="IKT138" s="827">
        <f t="shared" si="103"/>
        <v>0</v>
      </c>
      <c r="IKU138" s="827">
        <f t="shared" si="103"/>
        <v>0</v>
      </c>
      <c r="IKV138" s="827">
        <f t="shared" si="103"/>
        <v>0</v>
      </c>
      <c r="IKW138" s="827">
        <f t="shared" si="103"/>
        <v>0</v>
      </c>
      <c r="IKX138" s="827">
        <f t="shared" si="103"/>
        <v>0</v>
      </c>
      <c r="IKY138" s="827">
        <f t="shared" si="103"/>
        <v>0</v>
      </c>
      <c r="IKZ138" s="827">
        <f t="shared" si="103"/>
        <v>0</v>
      </c>
      <c r="ILA138" s="827">
        <f t="shared" si="103"/>
        <v>0</v>
      </c>
      <c r="ILB138" s="827">
        <f t="shared" si="103"/>
        <v>0</v>
      </c>
      <c r="ILC138" s="827">
        <f t="shared" si="103"/>
        <v>0</v>
      </c>
      <c r="ILD138" s="827">
        <f t="shared" si="103"/>
        <v>0</v>
      </c>
      <c r="ILE138" s="827">
        <f t="shared" si="103"/>
        <v>0</v>
      </c>
      <c r="ILF138" s="827">
        <f t="shared" si="103"/>
        <v>0</v>
      </c>
      <c r="ILG138" s="827">
        <f t="shared" si="103"/>
        <v>0</v>
      </c>
      <c r="ILH138" s="827">
        <f t="shared" si="103"/>
        <v>0</v>
      </c>
      <c r="ILI138" s="827">
        <f t="shared" si="103"/>
        <v>0</v>
      </c>
      <c r="ILJ138" s="827">
        <f t="shared" si="103"/>
        <v>0</v>
      </c>
      <c r="ILK138" s="827">
        <f t="shared" si="103"/>
        <v>0</v>
      </c>
      <c r="ILL138" s="827">
        <f t="shared" si="103"/>
        <v>0</v>
      </c>
      <c r="ILM138" s="827">
        <f t="shared" si="103"/>
        <v>0</v>
      </c>
      <c r="ILN138" s="827">
        <f t="shared" si="103"/>
        <v>0</v>
      </c>
      <c r="ILO138" s="827">
        <f t="shared" si="103"/>
        <v>0</v>
      </c>
      <c r="ILP138" s="827">
        <f t="shared" si="103"/>
        <v>0</v>
      </c>
      <c r="ILQ138" s="827">
        <f t="shared" si="103"/>
        <v>0</v>
      </c>
      <c r="ILR138" s="827">
        <f t="shared" si="103"/>
        <v>0</v>
      </c>
      <c r="ILS138" s="827">
        <f t="shared" si="103"/>
        <v>0</v>
      </c>
      <c r="ILT138" s="827">
        <f t="shared" si="103"/>
        <v>0</v>
      </c>
      <c r="ILU138" s="827">
        <f t="shared" si="103"/>
        <v>0</v>
      </c>
      <c r="ILV138" s="827">
        <f t="shared" si="103"/>
        <v>0</v>
      </c>
      <c r="ILW138" s="827">
        <f t="shared" ref="ILW138:IOH138" si="104">ILW130+ILW134</f>
        <v>0</v>
      </c>
      <c r="ILX138" s="827">
        <f t="shared" si="104"/>
        <v>0</v>
      </c>
      <c r="ILY138" s="827">
        <f t="shared" si="104"/>
        <v>0</v>
      </c>
      <c r="ILZ138" s="827">
        <f t="shared" si="104"/>
        <v>0</v>
      </c>
      <c r="IMA138" s="827">
        <f t="shared" si="104"/>
        <v>0</v>
      </c>
      <c r="IMB138" s="827">
        <f t="shared" si="104"/>
        <v>0</v>
      </c>
      <c r="IMC138" s="827">
        <f t="shared" si="104"/>
        <v>0</v>
      </c>
      <c r="IMD138" s="827">
        <f t="shared" si="104"/>
        <v>0</v>
      </c>
      <c r="IME138" s="827">
        <f t="shared" si="104"/>
        <v>0</v>
      </c>
      <c r="IMF138" s="827">
        <f t="shared" si="104"/>
        <v>0</v>
      </c>
      <c r="IMG138" s="827">
        <f t="shared" si="104"/>
        <v>0</v>
      </c>
      <c r="IMH138" s="827">
        <f t="shared" si="104"/>
        <v>0</v>
      </c>
      <c r="IMI138" s="827">
        <f t="shared" si="104"/>
        <v>0</v>
      </c>
      <c r="IMJ138" s="827">
        <f t="shared" si="104"/>
        <v>0</v>
      </c>
      <c r="IMK138" s="827">
        <f t="shared" si="104"/>
        <v>0</v>
      </c>
      <c r="IML138" s="827">
        <f t="shared" si="104"/>
        <v>0</v>
      </c>
      <c r="IMM138" s="827">
        <f t="shared" si="104"/>
        <v>0</v>
      </c>
      <c r="IMN138" s="827">
        <f t="shared" si="104"/>
        <v>0</v>
      </c>
      <c r="IMO138" s="827">
        <f t="shared" si="104"/>
        <v>0</v>
      </c>
      <c r="IMP138" s="827">
        <f t="shared" si="104"/>
        <v>0</v>
      </c>
      <c r="IMQ138" s="827">
        <f t="shared" si="104"/>
        <v>0</v>
      </c>
      <c r="IMR138" s="827">
        <f t="shared" si="104"/>
        <v>0</v>
      </c>
      <c r="IMS138" s="827">
        <f t="shared" si="104"/>
        <v>0</v>
      </c>
      <c r="IMT138" s="827">
        <f t="shared" si="104"/>
        <v>0</v>
      </c>
      <c r="IMU138" s="827">
        <f t="shared" si="104"/>
        <v>0</v>
      </c>
      <c r="IMV138" s="827">
        <f t="shared" si="104"/>
        <v>0</v>
      </c>
      <c r="IMW138" s="827">
        <f t="shared" si="104"/>
        <v>0</v>
      </c>
      <c r="IMX138" s="827">
        <f t="shared" si="104"/>
        <v>0</v>
      </c>
      <c r="IMY138" s="827">
        <f t="shared" si="104"/>
        <v>0</v>
      </c>
      <c r="IMZ138" s="827">
        <f t="shared" si="104"/>
        <v>0</v>
      </c>
      <c r="INA138" s="827">
        <f t="shared" si="104"/>
        <v>0</v>
      </c>
      <c r="INB138" s="827">
        <f t="shared" si="104"/>
        <v>0</v>
      </c>
      <c r="INC138" s="827">
        <f t="shared" si="104"/>
        <v>0</v>
      </c>
      <c r="IND138" s="827">
        <f t="shared" si="104"/>
        <v>0</v>
      </c>
      <c r="INE138" s="827">
        <f t="shared" si="104"/>
        <v>0</v>
      </c>
      <c r="INF138" s="827">
        <f t="shared" si="104"/>
        <v>0</v>
      </c>
      <c r="ING138" s="827">
        <f t="shared" si="104"/>
        <v>0</v>
      </c>
      <c r="INH138" s="827">
        <f t="shared" si="104"/>
        <v>0</v>
      </c>
      <c r="INI138" s="827">
        <f t="shared" si="104"/>
        <v>0</v>
      </c>
      <c r="INJ138" s="827">
        <f t="shared" si="104"/>
        <v>0</v>
      </c>
      <c r="INK138" s="827">
        <f t="shared" si="104"/>
        <v>0</v>
      </c>
      <c r="INL138" s="827">
        <f t="shared" si="104"/>
        <v>0</v>
      </c>
      <c r="INM138" s="827">
        <f t="shared" si="104"/>
        <v>0</v>
      </c>
      <c r="INN138" s="827">
        <f t="shared" si="104"/>
        <v>0</v>
      </c>
      <c r="INO138" s="827">
        <f t="shared" si="104"/>
        <v>0</v>
      </c>
      <c r="INP138" s="827">
        <f t="shared" si="104"/>
        <v>0</v>
      </c>
      <c r="INQ138" s="827">
        <f t="shared" si="104"/>
        <v>0</v>
      </c>
      <c r="INR138" s="827">
        <f t="shared" si="104"/>
        <v>0</v>
      </c>
      <c r="INS138" s="827">
        <f t="shared" si="104"/>
        <v>0</v>
      </c>
      <c r="INT138" s="827">
        <f t="shared" si="104"/>
        <v>0</v>
      </c>
      <c r="INU138" s="827">
        <f t="shared" si="104"/>
        <v>0</v>
      </c>
      <c r="INV138" s="827">
        <f t="shared" si="104"/>
        <v>0</v>
      </c>
      <c r="INW138" s="827">
        <f t="shared" si="104"/>
        <v>0</v>
      </c>
      <c r="INX138" s="827">
        <f t="shared" si="104"/>
        <v>0</v>
      </c>
      <c r="INY138" s="827">
        <f t="shared" si="104"/>
        <v>0</v>
      </c>
      <c r="INZ138" s="827">
        <f t="shared" si="104"/>
        <v>0</v>
      </c>
      <c r="IOA138" s="827">
        <f t="shared" si="104"/>
        <v>0</v>
      </c>
      <c r="IOB138" s="827">
        <f t="shared" si="104"/>
        <v>0</v>
      </c>
      <c r="IOC138" s="827">
        <f t="shared" si="104"/>
        <v>0</v>
      </c>
      <c r="IOD138" s="827">
        <f t="shared" si="104"/>
        <v>0</v>
      </c>
      <c r="IOE138" s="827">
        <f t="shared" si="104"/>
        <v>0</v>
      </c>
      <c r="IOF138" s="827">
        <f t="shared" si="104"/>
        <v>0</v>
      </c>
      <c r="IOG138" s="827">
        <f t="shared" si="104"/>
        <v>0</v>
      </c>
      <c r="IOH138" s="827">
        <f t="shared" si="104"/>
        <v>0</v>
      </c>
      <c r="IOI138" s="827">
        <f t="shared" ref="IOI138:IQT138" si="105">IOI130+IOI134</f>
        <v>0</v>
      </c>
      <c r="IOJ138" s="827">
        <f t="shared" si="105"/>
        <v>0</v>
      </c>
      <c r="IOK138" s="827">
        <f t="shared" si="105"/>
        <v>0</v>
      </c>
      <c r="IOL138" s="827">
        <f t="shared" si="105"/>
        <v>0</v>
      </c>
      <c r="IOM138" s="827">
        <f t="shared" si="105"/>
        <v>0</v>
      </c>
      <c r="ION138" s="827">
        <f t="shared" si="105"/>
        <v>0</v>
      </c>
      <c r="IOO138" s="827">
        <f t="shared" si="105"/>
        <v>0</v>
      </c>
      <c r="IOP138" s="827">
        <f t="shared" si="105"/>
        <v>0</v>
      </c>
      <c r="IOQ138" s="827">
        <f t="shared" si="105"/>
        <v>0</v>
      </c>
      <c r="IOR138" s="827">
        <f t="shared" si="105"/>
        <v>0</v>
      </c>
      <c r="IOS138" s="827">
        <f t="shared" si="105"/>
        <v>0</v>
      </c>
      <c r="IOT138" s="827">
        <f t="shared" si="105"/>
        <v>0</v>
      </c>
      <c r="IOU138" s="827">
        <f t="shared" si="105"/>
        <v>0</v>
      </c>
      <c r="IOV138" s="827">
        <f t="shared" si="105"/>
        <v>0</v>
      </c>
      <c r="IOW138" s="827">
        <f t="shared" si="105"/>
        <v>0</v>
      </c>
      <c r="IOX138" s="827">
        <f t="shared" si="105"/>
        <v>0</v>
      </c>
      <c r="IOY138" s="827">
        <f t="shared" si="105"/>
        <v>0</v>
      </c>
      <c r="IOZ138" s="827">
        <f t="shared" si="105"/>
        <v>0</v>
      </c>
      <c r="IPA138" s="827">
        <f t="shared" si="105"/>
        <v>0</v>
      </c>
      <c r="IPB138" s="827">
        <f t="shared" si="105"/>
        <v>0</v>
      </c>
      <c r="IPC138" s="827">
        <f t="shared" si="105"/>
        <v>0</v>
      </c>
      <c r="IPD138" s="827">
        <f t="shared" si="105"/>
        <v>0</v>
      </c>
      <c r="IPE138" s="827">
        <f t="shared" si="105"/>
        <v>0</v>
      </c>
      <c r="IPF138" s="827">
        <f t="shared" si="105"/>
        <v>0</v>
      </c>
      <c r="IPG138" s="827">
        <f t="shared" si="105"/>
        <v>0</v>
      </c>
      <c r="IPH138" s="827">
        <f t="shared" si="105"/>
        <v>0</v>
      </c>
      <c r="IPI138" s="827">
        <f t="shared" si="105"/>
        <v>0</v>
      </c>
      <c r="IPJ138" s="827">
        <f t="shared" si="105"/>
        <v>0</v>
      </c>
      <c r="IPK138" s="827">
        <f t="shared" si="105"/>
        <v>0</v>
      </c>
      <c r="IPL138" s="827">
        <f t="shared" si="105"/>
        <v>0</v>
      </c>
      <c r="IPM138" s="827">
        <f t="shared" si="105"/>
        <v>0</v>
      </c>
      <c r="IPN138" s="827">
        <f t="shared" si="105"/>
        <v>0</v>
      </c>
      <c r="IPO138" s="827">
        <f t="shared" si="105"/>
        <v>0</v>
      </c>
      <c r="IPP138" s="827">
        <f t="shared" si="105"/>
        <v>0</v>
      </c>
      <c r="IPQ138" s="827">
        <f t="shared" si="105"/>
        <v>0</v>
      </c>
      <c r="IPR138" s="827">
        <f t="shared" si="105"/>
        <v>0</v>
      </c>
      <c r="IPS138" s="827">
        <f t="shared" si="105"/>
        <v>0</v>
      </c>
      <c r="IPT138" s="827">
        <f t="shared" si="105"/>
        <v>0</v>
      </c>
      <c r="IPU138" s="827">
        <f t="shared" si="105"/>
        <v>0</v>
      </c>
      <c r="IPV138" s="827">
        <f t="shared" si="105"/>
        <v>0</v>
      </c>
      <c r="IPW138" s="827">
        <f t="shared" si="105"/>
        <v>0</v>
      </c>
      <c r="IPX138" s="827">
        <f t="shared" si="105"/>
        <v>0</v>
      </c>
      <c r="IPY138" s="827">
        <f t="shared" si="105"/>
        <v>0</v>
      </c>
      <c r="IPZ138" s="827">
        <f t="shared" si="105"/>
        <v>0</v>
      </c>
      <c r="IQA138" s="827">
        <f t="shared" si="105"/>
        <v>0</v>
      </c>
      <c r="IQB138" s="827">
        <f t="shared" si="105"/>
        <v>0</v>
      </c>
      <c r="IQC138" s="827">
        <f t="shared" si="105"/>
        <v>0</v>
      </c>
      <c r="IQD138" s="827">
        <f t="shared" si="105"/>
        <v>0</v>
      </c>
      <c r="IQE138" s="827">
        <f t="shared" si="105"/>
        <v>0</v>
      </c>
      <c r="IQF138" s="827">
        <f t="shared" si="105"/>
        <v>0</v>
      </c>
      <c r="IQG138" s="827">
        <f t="shared" si="105"/>
        <v>0</v>
      </c>
      <c r="IQH138" s="827">
        <f t="shared" si="105"/>
        <v>0</v>
      </c>
      <c r="IQI138" s="827">
        <f t="shared" si="105"/>
        <v>0</v>
      </c>
      <c r="IQJ138" s="827">
        <f t="shared" si="105"/>
        <v>0</v>
      </c>
      <c r="IQK138" s="827">
        <f t="shared" si="105"/>
        <v>0</v>
      </c>
      <c r="IQL138" s="827">
        <f t="shared" si="105"/>
        <v>0</v>
      </c>
      <c r="IQM138" s="827">
        <f t="shared" si="105"/>
        <v>0</v>
      </c>
      <c r="IQN138" s="827">
        <f t="shared" si="105"/>
        <v>0</v>
      </c>
      <c r="IQO138" s="827">
        <f t="shared" si="105"/>
        <v>0</v>
      </c>
      <c r="IQP138" s="827">
        <f t="shared" si="105"/>
        <v>0</v>
      </c>
      <c r="IQQ138" s="827">
        <f t="shared" si="105"/>
        <v>0</v>
      </c>
      <c r="IQR138" s="827">
        <f t="shared" si="105"/>
        <v>0</v>
      </c>
      <c r="IQS138" s="827">
        <f t="shared" si="105"/>
        <v>0</v>
      </c>
      <c r="IQT138" s="827">
        <f t="shared" si="105"/>
        <v>0</v>
      </c>
      <c r="IQU138" s="827">
        <f t="shared" ref="IQU138:ITF138" si="106">IQU130+IQU134</f>
        <v>0</v>
      </c>
      <c r="IQV138" s="827">
        <f t="shared" si="106"/>
        <v>0</v>
      </c>
      <c r="IQW138" s="827">
        <f t="shared" si="106"/>
        <v>0</v>
      </c>
      <c r="IQX138" s="827">
        <f t="shared" si="106"/>
        <v>0</v>
      </c>
      <c r="IQY138" s="827">
        <f t="shared" si="106"/>
        <v>0</v>
      </c>
      <c r="IQZ138" s="827">
        <f t="shared" si="106"/>
        <v>0</v>
      </c>
      <c r="IRA138" s="827">
        <f t="shared" si="106"/>
        <v>0</v>
      </c>
      <c r="IRB138" s="827">
        <f t="shared" si="106"/>
        <v>0</v>
      </c>
      <c r="IRC138" s="827">
        <f t="shared" si="106"/>
        <v>0</v>
      </c>
      <c r="IRD138" s="827">
        <f t="shared" si="106"/>
        <v>0</v>
      </c>
      <c r="IRE138" s="827">
        <f t="shared" si="106"/>
        <v>0</v>
      </c>
      <c r="IRF138" s="827">
        <f t="shared" si="106"/>
        <v>0</v>
      </c>
      <c r="IRG138" s="827">
        <f t="shared" si="106"/>
        <v>0</v>
      </c>
      <c r="IRH138" s="827">
        <f t="shared" si="106"/>
        <v>0</v>
      </c>
      <c r="IRI138" s="827">
        <f t="shared" si="106"/>
        <v>0</v>
      </c>
      <c r="IRJ138" s="827">
        <f t="shared" si="106"/>
        <v>0</v>
      </c>
      <c r="IRK138" s="827">
        <f t="shared" si="106"/>
        <v>0</v>
      </c>
      <c r="IRL138" s="827">
        <f t="shared" si="106"/>
        <v>0</v>
      </c>
      <c r="IRM138" s="827">
        <f t="shared" si="106"/>
        <v>0</v>
      </c>
      <c r="IRN138" s="827">
        <f t="shared" si="106"/>
        <v>0</v>
      </c>
      <c r="IRO138" s="827">
        <f t="shared" si="106"/>
        <v>0</v>
      </c>
      <c r="IRP138" s="827">
        <f t="shared" si="106"/>
        <v>0</v>
      </c>
      <c r="IRQ138" s="827">
        <f t="shared" si="106"/>
        <v>0</v>
      </c>
      <c r="IRR138" s="827">
        <f t="shared" si="106"/>
        <v>0</v>
      </c>
      <c r="IRS138" s="827">
        <f t="shared" si="106"/>
        <v>0</v>
      </c>
      <c r="IRT138" s="827">
        <f t="shared" si="106"/>
        <v>0</v>
      </c>
      <c r="IRU138" s="827">
        <f t="shared" si="106"/>
        <v>0</v>
      </c>
      <c r="IRV138" s="827">
        <f t="shared" si="106"/>
        <v>0</v>
      </c>
      <c r="IRW138" s="827">
        <f t="shared" si="106"/>
        <v>0</v>
      </c>
      <c r="IRX138" s="827">
        <f t="shared" si="106"/>
        <v>0</v>
      </c>
      <c r="IRY138" s="827">
        <f t="shared" si="106"/>
        <v>0</v>
      </c>
      <c r="IRZ138" s="827">
        <f t="shared" si="106"/>
        <v>0</v>
      </c>
      <c r="ISA138" s="827">
        <f t="shared" si="106"/>
        <v>0</v>
      </c>
      <c r="ISB138" s="827">
        <f t="shared" si="106"/>
        <v>0</v>
      </c>
      <c r="ISC138" s="827">
        <f t="shared" si="106"/>
        <v>0</v>
      </c>
      <c r="ISD138" s="827">
        <f t="shared" si="106"/>
        <v>0</v>
      </c>
      <c r="ISE138" s="827">
        <f t="shared" si="106"/>
        <v>0</v>
      </c>
      <c r="ISF138" s="827">
        <f t="shared" si="106"/>
        <v>0</v>
      </c>
      <c r="ISG138" s="827">
        <f t="shared" si="106"/>
        <v>0</v>
      </c>
      <c r="ISH138" s="827">
        <f t="shared" si="106"/>
        <v>0</v>
      </c>
      <c r="ISI138" s="827">
        <f t="shared" si="106"/>
        <v>0</v>
      </c>
      <c r="ISJ138" s="827">
        <f t="shared" si="106"/>
        <v>0</v>
      </c>
      <c r="ISK138" s="827">
        <f t="shared" si="106"/>
        <v>0</v>
      </c>
      <c r="ISL138" s="827">
        <f t="shared" si="106"/>
        <v>0</v>
      </c>
      <c r="ISM138" s="827">
        <f t="shared" si="106"/>
        <v>0</v>
      </c>
      <c r="ISN138" s="827">
        <f t="shared" si="106"/>
        <v>0</v>
      </c>
      <c r="ISO138" s="827">
        <f t="shared" si="106"/>
        <v>0</v>
      </c>
      <c r="ISP138" s="827">
        <f t="shared" si="106"/>
        <v>0</v>
      </c>
      <c r="ISQ138" s="827">
        <f t="shared" si="106"/>
        <v>0</v>
      </c>
      <c r="ISR138" s="827">
        <f t="shared" si="106"/>
        <v>0</v>
      </c>
      <c r="ISS138" s="827">
        <f t="shared" si="106"/>
        <v>0</v>
      </c>
      <c r="IST138" s="827">
        <f t="shared" si="106"/>
        <v>0</v>
      </c>
      <c r="ISU138" s="827">
        <f t="shared" si="106"/>
        <v>0</v>
      </c>
      <c r="ISV138" s="827">
        <f t="shared" si="106"/>
        <v>0</v>
      </c>
      <c r="ISW138" s="827">
        <f t="shared" si="106"/>
        <v>0</v>
      </c>
      <c r="ISX138" s="827">
        <f t="shared" si="106"/>
        <v>0</v>
      </c>
      <c r="ISY138" s="827">
        <f t="shared" si="106"/>
        <v>0</v>
      </c>
      <c r="ISZ138" s="827">
        <f t="shared" si="106"/>
        <v>0</v>
      </c>
      <c r="ITA138" s="827">
        <f t="shared" si="106"/>
        <v>0</v>
      </c>
      <c r="ITB138" s="827">
        <f t="shared" si="106"/>
        <v>0</v>
      </c>
      <c r="ITC138" s="827">
        <f t="shared" si="106"/>
        <v>0</v>
      </c>
      <c r="ITD138" s="827">
        <f t="shared" si="106"/>
        <v>0</v>
      </c>
      <c r="ITE138" s="827">
        <f t="shared" si="106"/>
        <v>0</v>
      </c>
      <c r="ITF138" s="827">
        <f t="shared" si="106"/>
        <v>0</v>
      </c>
      <c r="ITG138" s="827">
        <f t="shared" ref="ITG138:IVR138" si="107">ITG130+ITG134</f>
        <v>0</v>
      </c>
      <c r="ITH138" s="827">
        <f t="shared" si="107"/>
        <v>0</v>
      </c>
      <c r="ITI138" s="827">
        <f t="shared" si="107"/>
        <v>0</v>
      </c>
      <c r="ITJ138" s="827">
        <f t="shared" si="107"/>
        <v>0</v>
      </c>
      <c r="ITK138" s="827">
        <f t="shared" si="107"/>
        <v>0</v>
      </c>
      <c r="ITL138" s="827">
        <f t="shared" si="107"/>
        <v>0</v>
      </c>
      <c r="ITM138" s="827">
        <f t="shared" si="107"/>
        <v>0</v>
      </c>
      <c r="ITN138" s="827">
        <f t="shared" si="107"/>
        <v>0</v>
      </c>
      <c r="ITO138" s="827">
        <f t="shared" si="107"/>
        <v>0</v>
      </c>
      <c r="ITP138" s="827">
        <f t="shared" si="107"/>
        <v>0</v>
      </c>
      <c r="ITQ138" s="827">
        <f t="shared" si="107"/>
        <v>0</v>
      </c>
      <c r="ITR138" s="827">
        <f t="shared" si="107"/>
        <v>0</v>
      </c>
      <c r="ITS138" s="827">
        <f t="shared" si="107"/>
        <v>0</v>
      </c>
      <c r="ITT138" s="827">
        <f t="shared" si="107"/>
        <v>0</v>
      </c>
      <c r="ITU138" s="827">
        <f t="shared" si="107"/>
        <v>0</v>
      </c>
      <c r="ITV138" s="827">
        <f t="shared" si="107"/>
        <v>0</v>
      </c>
      <c r="ITW138" s="827">
        <f t="shared" si="107"/>
        <v>0</v>
      </c>
      <c r="ITX138" s="827">
        <f t="shared" si="107"/>
        <v>0</v>
      </c>
      <c r="ITY138" s="827">
        <f t="shared" si="107"/>
        <v>0</v>
      </c>
      <c r="ITZ138" s="827">
        <f t="shared" si="107"/>
        <v>0</v>
      </c>
      <c r="IUA138" s="827">
        <f t="shared" si="107"/>
        <v>0</v>
      </c>
      <c r="IUB138" s="827">
        <f t="shared" si="107"/>
        <v>0</v>
      </c>
      <c r="IUC138" s="827">
        <f t="shared" si="107"/>
        <v>0</v>
      </c>
      <c r="IUD138" s="827">
        <f t="shared" si="107"/>
        <v>0</v>
      </c>
      <c r="IUE138" s="827">
        <f t="shared" si="107"/>
        <v>0</v>
      </c>
      <c r="IUF138" s="827">
        <f t="shared" si="107"/>
        <v>0</v>
      </c>
      <c r="IUG138" s="827">
        <f t="shared" si="107"/>
        <v>0</v>
      </c>
      <c r="IUH138" s="827">
        <f t="shared" si="107"/>
        <v>0</v>
      </c>
      <c r="IUI138" s="827">
        <f t="shared" si="107"/>
        <v>0</v>
      </c>
      <c r="IUJ138" s="827">
        <f t="shared" si="107"/>
        <v>0</v>
      </c>
      <c r="IUK138" s="827">
        <f t="shared" si="107"/>
        <v>0</v>
      </c>
      <c r="IUL138" s="827">
        <f t="shared" si="107"/>
        <v>0</v>
      </c>
      <c r="IUM138" s="827">
        <f t="shared" si="107"/>
        <v>0</v>
      </c>
      <c r="IUN138" s="827">
        <f t="shared" si="107"/>
        <v>0</v>
      </c>
      <c r="IUO138" s="827">
        <f t="shared" si="107"/>
        <v>0</v>
      </c>
      <c r="IUP138" s="827">
        <f t="shared" si="107"/>
        <v>0</v>
      </c>
      <c r="IUQ138" s="827">
        <f t="shared" si="107"/>
        <v>0</v>
      </c>
      <c r="IUR138" s="827">
        <f t="shared" si="107"/>
        <v>0</v>
      </c>
      <c r="IUS138" s="827">
        <f t="shared" si="107"/>
        <v>0</v>
      </c>
      <c r="IUT138" s="827">
        <f t="shared" si="107"/>
        <v>0</v>
      </c>
      <c r="IUU138" s="827">
        <f t="shared" si="107"/>
        <v>0</v>
      </c>
      <c r="IUV138" s="827">
        <f t="shared" si="107"/>
        <v>0</v>
      </c>
      <c r="IUW138" s="827">
        <f t="shared" si="107"/>
        <v>0</v>
      </c>
      <c r="IUX138" s="827">
        <f t="shared" si="107"/>
        <v>0</v>
      </c>
      <c r="IUY138" s="827">
        <f t="shared" si="107"/>
        <v>0</v>
      </c>
      <c r="IUZ138" s="827">
        <f t="shared" si="107"/>
        <v>0</v>
      </c>
      <c r="IVA138" s="827">
        <f t="shared" si="107"/>
        <v>0</v>
      </c>
      <c r="IVB138" s="827">
        <f t="shared" si="107"/>
        <v>0</v>
      </c>
      <c r="IVC138" s="827">
        <f t="shared" si="107"/>
        <v>0</v>
      </c>
      <c r="IVD138" s="827">
        <f t="shared" si="107"/>
        <v>0</v>
      </c>
      <c r="IVE138" s="827">
        <f t="shared" si="107"/>
        <v>0</v>
      </c>
      <c r="IVF138" s="827">
        <f t="shared" si="107"/>
        <v>0</v>
      </c>
      <c r="IVG138" s="827">
        <f t="shared" si="107"/>
        <v>0</v>
      </c>
      <c r="IVH138" s="827">
        <f t="shared" si="107"/>
        <v>0</v>
      </c>
      <c r="IVI138" s="827">
        <f t="shared" si="107"/>
        <v>0</v>
      </c>
      <c r="IVJ138" s="827">
        <f t="shared" si="107"/>
        <v>0</v>
      </c>
      <c r="IVK138" s="827">
        <f t="shared" si="107"/>
        <v>0</v>
      </c>
      <c r="IVL138" s="827">
        <f t="shared" si="107"/>
        <v>0</v>
      </c>
      <c r="IVM138" s="827">
        <f t="shared" si="107"/>
        <v>0</v>
      </c>
      <c r="IVN138" s="827">
        <f t="shared" si="107"/>
        <v>0</v>
      </c>
      <c r="IVO138" s="827">
        <f t="shared" si="107"/>
        <v>0</v>
      </c>
      <c r="IVP138" s="827">
        <f t="shared" si="107"/>
        <v>0</v>
      </c>
      <c r="IVQ138" s="827">
        <f t="shared" si="107"/>
        <v>0</v>
      </c>
      <c r="IVR138" s="827">
        <f t="shared" si="107"/>
        <v>0</v>
      </c>
      <c r="IVS138" s="827">
        <f t="shared" ref="IVS138:IYD138" si="108">IVS130+IVS134</f>
        <v>0</v>
      </c>
      <c r="IVT138" s="827">
        <f t="shared" si="108"/>
        <v>0</v>
      </c>
      <c r="IVU138" s="827">
        <f t="shared" si="108"/>
        <v>0</v>
      </c>
      <c r="IVV138" s="827">
        <f t="shared" si="108"/>
        <v>0</v>
      </c>
      <c r="IVW138" s="827">
        <f t="shared" si="108"/>
        <v>0</v>
      </c>
      <c r="IVX138" s="827">
        <f t="shared" si="108"/>
        <v>0</v>
      </c>
      <c r="IVY138" s="827">
        <f t="shared" si="108"/>
        <v>0</v>
      </c>
      <c r="IVZ138" s="827">
        <f t="shared" si="108"/>
        <v>0</v>
      </c>
      <c r="IWA138" s="827">
        <f t="shared" si="108"/>
        <v>0</v>
      </c>
      <c r="IWB138" s="827">
        <f t="shared" si="108"/>
        <v>0</v>
      </c>
      <c r="IWC138" s="827">
        <f t="shared" si="108"/>
        <v>0</v>
      </c>
      <c r="IWD138" s="827">
        <f t="shared" si="108"/>
        <v>0</v>
      </c>
      <c r="IWE138" s="827">
        <f t="shared" si="108"/>
        <v>0</v>
      </c>
      <c r="IWF138" s="827">
        <f t="shared" si="108"/>
        <v>0</v>
      </c>
      <c r="IWG138" s="827">
        <f t="shared" si="108"/>
        <v>0</v>
      </c>
      <c r="IWH138" s="827">
        <f t="shared" si="108"/>
        <v>0</v>
      </c>
      <c r="IWI138" s="827">
        <f t="shared" si="108"/>
        <v>0</v>
      </c>
      <c r="IWJ138" s="827">
        <f t="shared" si="108"/>
        <v>0</v>
      </c>
      <c r="IWK138" s="827">
        <f t="shared" si="108"/>
        <v>0</v>
      </c>
      <c r="IWL138" s="827">
        <f t="shared" si="108"/>
        <v>0</v>
      </c>
      <c r="IWM138" s="827">
        <f t="shared" si="108"/>
        <v>0</v>
      </c>
      <c r="IWN138" s="827">
        <f t="shared" si="108"/>
        <v>0</v>
      </c>
      <c r="IWO138" s="827">
        <f t="shared" si="108"/>
        <v>0</v>
      </c>
      <c r="IWP138" s="827">
        <f t="shared" si="108"/>
        <v>0</v>
      </c>
      <c r="IWQ138" s="827">
        <f t="shared" si="108"/>
        <v>0</v>
      </c>
      <c r="IWR138" s="827">
        <f t="shared" si="108"/>
        <v>0</v>
      </c>
      <c r="IWS138" s="827">
        <f t="shared" si="108"/>
        <v>0</v>
      </c>
      <c r="IWT138" s="827">
        <f t="shared" si="108"/>
        <v>0</v>
      </c>
      <c r="IWU138" s="827">
        <f t="shared" si="108"/>
        <v>0</v>
      </c>
      <c r="IWV138" s="827">
        <f t="shared" si="108"/>
        <v>0</v>
      </c>
      <c r="IWW138" s="827">
        <f t="shared" si="108"/>
        <v>0</v>
      </c>
      <c r="IWX138" s="827">
        <f t="shared" si="108"/>
        <v>0</v>
      </c>
      <c r="IWY138" s="827">
        <f t="shared" si="108"/>
        <v>0</v>
      </c>
      <c r="IWZ138" s="827">
        <f t="shared" si="108"/>
        <v>0</v>
      </c>
      <c r="IXA138" s="827">
        <f t="shared" si="108"/>
        <v>0</v>
      </c>
      <c r="IXB138" s="827">
        <f t="shared" si="108"/>
        <v>0</v>
      </c>
      <c r="IXC138" s="827">
        <f t="shared" si="108"/>
        <v>0</v>
      </c>
      <c r="IXD138" s="827">
        <f t="shared" si="108"/>
        <v>0</v>
      </c>
      <c r="IXE138" s="827">
        <f t="shared" si="108"/>
        <v>0</v>
      </c>
      <c r="IXF138" s="827">
        <f t="shared" si="108"/>
        <v>0</v>
      </c>
      <c r="IXG138" s="827">
        <f t="shared" si="108"/>
        <v>0</v>
      </c>
      <c r="IXH138" s="827">
        <f t="shared" si="108"/>
        <v>0</v>
      </c>
      <c r="IXI138" s="827">
        <f t="shared" si="108"/>
        <v>0</v>
      </c>
      <c r="IXJ138" s="827">
        <f t="shared" si="108"/>
        <v>0</v>
      </c>
      <c r="IXK138" s="827">
        <f t="shared" si="108"/>
        <v>0</v>
      </c>
      <c r="IXL138" s="827">
        <f t="shared" si="108"/>
        <v>0</v>
      </c>
      <c r="IXM138" s="827">
        <f t="shared" si="108"/>
        <v>0</v>
      </c>
      <c r="IXN138" s="827">
        <f t="shared" si="108"/>
        <v>0</v>
      </c>
      <c r="IXO138" s="827">
        <f t="shared" si="108"/>
        <v>0</v>
      </c>
      <c r="IXP138" s="827">
        <f t="shared" si="108"/>
        <v>0</v>
      </c>
      <c r="IXQ138" s="827">
        <f t="shared" si="108"/>
        <v>0</v>
      </c>
      <c r="IXR138" s="827">
        <f t="shared" si="108"/>
        <v>0</v>
      </c>
      <c r="IXS138" s="827">
        <f t="shared" si="108"/>
        <v>0</v>
      </c>
      <c r="IXT138" s="827">
        <f t="shared" si="108"/>
        <v>0</v>
      </c>
      <c r="IXU138" s="827">
        <f t="shared" si="108"/>
        <v>0</v>
      </c>
      <c r="IXV138" s="827">
        <f t="shared" si="108"/>
        <v>0</v>
      </c>
      <c r="IXW138" s="827">
        <f t="shared" si="108"/>
        <v>0</v>
      </c>
      <c r="IXX138" s="827">
        <f t="shared" si="108"/>
        <v>0</v>
      </c>
      <c r="IXY138" s="827">
        <f t="shared" si="108"/>
        <v>0</v>
      </c>
      <c r="IXZ138" s="827">
        <f t="shared" si="108"/>
        <v>0</v>
      </c>
      <c r="IYA138" s="827">
        <f t="shared" si="108"/>
        <v>0</v>
      </c>
      <c r="IYB138" s="827">
        <f t="shared" si="108"/>
        <v>0</v>
      </c>
      <c r="IYC138" s="827">
        <f t="shared" si="108"/>
        <v>0</v>
      </c>
      <c r="IYD138" s="827">
        <f t="shared" si="108"/>
        <v>0</v>
      </c>
      <c r="IYE138" s="827">
        <f t="shared" ref="IYE138:JAP138" si="109">IYE130+IYE134</f>
        <v>0</v>
      </c>
      <c r="IYF138" s="827">
        <f t="shared" si="109"/>
        <v>0</v>
      </c>
      <c r="IYG138" s="827">
        <f t="shared" si="109"/>
        <v>0</v>
      </c>
      <c r="IYH138" s="827">
        <f t="shared" si="109"/>
        <v>0</v>
      </c>
      <c r="IYI138" s="827">
        <f t="shared" si="109"/>
        <v>0</v>
      </c>
      <c r="IYJ138" s="827">
        <f t="shared" si="109"/>
        <v>0</v>
      </c>
      <c r="IYK138" s="827">
        <f t="shared" si="109"/>
        <v>0</v>
      </c>
      <c r="IYL138" s="827">
        <f t="shared" si="109"/>
        <v>0</v>
      </c>
      <c r="IYM138" s="827">
        <f t="shared" si="109"/>
        <v>0</v>
      </c>
      <c r="IYN138" s="827">
        <f t="shared" si="109"/>
        <v>0</v>
      </c>
      <c r="IYO138" s="827">
        <f t="shared" si="109"/>
        <v>0</v>
      </c>
      <c r="IYP138" s="827">
        <f t="shared" si="109"/>
        <v>0</v>
      </c>
      <c r="IYQ138" s="827">
        <f t="shared" si="109"/>
        <v>0</v>
      </c>
      <c r="IYR138" s="827">
        <f t="shared" si="109"/>
        <v>0</v>
      </c>
      <c r="IYS138" s="827">
        <f t="shared" si="109"/>
        <v>0</v>
      </c>
      <c r="IYT138" s="827">
        <f t="shared" si="109"/>
        <v>0</v>
      </c>
      <c r="IYU138" s="827">
        <f t="shared" si="109"/>
        <v>0</v>
      </c>
      <c r="IYV138" s="827">
        <f t="shared" si="109"/>
        <v>0</v>
      </c>
      <c r="IYW138" s="827">
        <f t="shared" si="109"/>
        <v>0</v>
      </c>
      <c r="IYX138" s="827">
        <f t="shared" si="109"/>
        <v>0</v>
      </c>
      <c r="IYY138" s="827">
        <f t="shared" si="109"/>
        <v>0</v>
      </c>
      <c r="IYZ138" s="827">
        <f t="shared" si="109"/>
        <v>0</v>
      </c>
      <c r="IZA138" s="827">
        <f t="shared" si="109"/>
        <v>0</v>
      </c>
      <c r="IZB138" s="827">
        <f t="shared" si="109"/>
        <v>0</v>
      </c>
      <c r="IZC138" s="827">
        <f t="shared" si="109"/>
        <v>0</v>
      </c>
      <c r="IZD138" s="827">
        <f t="shared" si="109"/>
        <v>0</v>
      </c>
      <c r="IZE138" s="827">
        <f t="shared" si="109"/>
        <v>0</v>
      </c>
      <c r="IZF138" s="827">
        <f t="shared" si="109"/>
        <v>0</v>
      </c>
      <c r="IZG138" s="827">
        <f t="shared" si="109"/>
        <v>0</v>
      </c>
      <c r="IZH138" s="827">
        <f t="shared" si="109"/>
        <v>0</v>
      </c>
      <c r="IZI138" s="827">
        <f t="shared" si="109"/>
        <v>0</v>
      </c>
      <c r="IZJ138" s="827">
        <f t="shared" si="109"/>
        <v>0</v>
      </c>
      <c r="IZK138" s="827">
        <f t="shared" si="109"/>
        <v>0</v>
      </c>
      <c r="IZL138" s="827">
        <f t="shared" si="109"/>
        <v>0</v>
      </c>
      <c r="IZM138" s="827">
        <f t="shared" si="109"/>
        <v>0</v>
      </c>
      <c r="IZN138" s="827">
        <f t="shared" si="109"/>
        <v>0</v>
      </c>
      <c r="IZO138" s="827">
        <f t="shared" si="109"/>
        <v>0</v>
      </c>
      <c r="IZP138" s="827">
        <f t="shared" si="109"/>
        <v>0</v>
      </c>
      <c r="IZQ138" s="827">
        <f t="shared" si="109"/>
        <v>0</v>
      </c>
      <c r="IZR138" s="827">
        <f t="shared" si="109"/>
        <v>0</v>
      </c>
      <c r="IZS138" s="827">
        <f t="shared" si="109"/>
        <v>0</v>
      </c>
      <c r="IZT138" s="827">
        <f t="shared" si="109"/>
        <v>0</v>
      </c>
      <c r="IZU138" s="827">
        <f t="shared" si="109"/>
        <v>0</v>
      </c>
      <c r="IZV138" s="827">
        <f t="shared" si="109"/>
        <v>0</v>
      </c>
      <c r="IZW138" s="827">
        <f t="shared" si="109"/>
        <v>0</v>
      </c>
      <c r="IZX138" s="827">
        <f t="shared" si="109"/>
        <v>0</v>
      </c>
      <c r="IZY138" s="827">
        <f t="shared" si="109"/>
        <v>0</v>
      </c>
      <c r="IZZ138" s="827">
        <f t="shared" si="109"/>
        <v>0</v>
      </c>
      <c r="JAA138" s="827">
        <f t="shared" si="109"/>
        <v>0</v>
      </c>
      <c r="JAB138" s="827">
        <f t="shared" si="109"/>
        <v>0</v>
      </c>
      <c r="JAC138" s="827">
        <f t="shared" si="109"/>
        <v>0</v>
      </c>
      <c r="JAD138" s="827">
        <f t="shared" si="109"/>
        <v>0</v>
      </c>
      <c r="JAE138" s="827">
        <f t="shared" si="109"/>
        <v>0</v>
      </c>
      <c r="JAF138" s="827">
        <f t="shared" si="109"/>
        <v>0</v>
      </c>
      <c r="JAG138" s="827">
        <f t="shared" si="109"/>
        <v>0</v>
      </c>
      <c r="JAH138" s="827">
        <f t="shared" si="109"/>
        <v>0</v>
      </c>
      <c r="JAI138" s="827">
        <f t="shared" si="109"/>
        <v>0</v>
      </c>
      <c r="JAJ138" s="827">
        <f t="shared" si="109"/>
        <v>0</v>
      </c>
      <c r="JAK138" s="827">
        <f t="shared" si="109"/>
        <v>0</v>
      </c>
      <c r="JAL138" s="827">
        <f t="shared" si="109"/>
        <v>0</v>
      </c>
      <c r="JAM138" s="827">
        <f t="shared" si="109"/>
        <v>0</v>
      </c>
      <c r="JAN138" s="827">
        <f t="shared" si="109"/>
        <v>0</v>
      </c>
      <c r="JAO138" s="827">
        <f t="shared" si="109"/>
        <v>0</v>
      </c>
      <c r="JAP138" s="827">
        <f t="shared" si="109"/>
        <v>0</v>
      </c>
      <c r="JAQ138" s="827">
        <f t="shared" ref="JAQ138:JDB138" si="110">JAQ130+JAQ134</f>
        <v>0</v>
      </c>
      <c r="JAR138" s="827">
        <f t="shared" si="110"/>
        <v>0</v>
      </c>
      <c r="JAS138" s="827">
        <f t="shared" si="110"/>
        <v>0</v>
      </c>
      <c r="JAT138" s="827">
        <f t="shared" si="110"/>
        <v>0</v>
      </c>
      <c r="JAU138" s="827">
        <f t="shared" si="110"/>
        <v>0</v>
      </c>
      <c r="JAV138" s="827">
        <f t="shared" si="110"/>
        <v>0</v>
      </c>
      <c r="JAW138" s="827">
        <f t="shared" si="110"/>
        <v>0</v>
      </c>
      <c r="JAX138" s="827">
        <f t="shared" si="110"/>
        <v>0</v>
      </c>
      <c r="JAY138" s="827">
        <f t="shared" si="110"/>
        <v>0</v>
      </c>
      <c r="JAZ138" s="827">
        <f t="shared" si="110"/>
        <v>0</v>
      </c>
      <c r="JBA138" s="827">
        <f t="shared" si="110"/>
        <v>0</v>
      </c>
      <c r="JBB138" s="827">
        <f t="shared" si="110"/>
        <v>0</v>
      </c>
      <c r="JBC138" s="827">
        <f t="shared" si="110"/>
        <v>0</v>
      </c>
      <c r="JBD138" s="827">
        <f t="shared" si="110"/>
        <v>0</v>
      </c>
      <c r="JBE138" s="827">
        <f t="shared" si="110"/>
        <v>0</v>
      </c>
      <c r="JBF138" s="827">
        <f t="shared" si="110"/>
        <v>0</v>
      </c>
      <c r="JBG138" s="827">
        <f t="shared" si="110"/>
        <v>0</v>
      </c>
      <c r="JBH138" s="827">
        <f t="shared" si="110"/>
        <v>0</v>
      </c>
      <c r="JBI138" s="827">
        <f t="shared" si="110"/>
        <v>0</v>
      </c>
      <c r="JBJ138" s="827">
        <f t="shared" si="110"/>
        <v>0</v>
      </c>
      <c r="JBK138" s="827">
        <f t="shared" si="110"/>
        <v>0</v>
      </c>
      <c r="JBL138" s="827">
        <f t="shared" si="110"/>
        <v>0</v>
      </c>
      <c r="JBM138" s="827">
        <f t="shared" si="110"/>
        <v>0</v>
      </c>
      <c r="JBN138" s="827">
        <f t="shared" si="110"/>
        <v>0</v>
      </c>
      <c r="JBO138" s="827">
        <f t="shared" si="110"/>
        <v>0</v>
      </c>
      <c r="JBP138" s="827">
        <f t="shared" si="110"/>
        <v>0</v>
      </c>
      <c r="JBQ138" s="827">
        <f t="shared" si="110"/>
        <v>0</v>
      </c>
      <c r="JBR138" s="827">
        <f t="shared" si="110"/>
        <v>0</v>
      </c>
      <c r="JBS138" s="827">
        <f t="shared" si="110"/>
        <v>0</v>
      </c>
      <c r="JBT138" s="827">
        <f t="shared" si="110"/>
        <v>0</v>
      </c>
      <c r="JBU138" s="827">
        <f t="shared" si="110"/>
        <v>0</v>
      </c>
      <c r="JBV138" s="827">
        <f t="shared" si="110"/>
        <v>0</v>
      </c>
      <c r="JBW138" s="827">
        <f t="shared" si="110"/>
        <v>0</v>
      </c>
      <c r="JBX138" s="827">
        <f t="shared" si="110"/>
        <v>0</v>
      </c>
      <c r="JBY138" s="827">
        <f t="shared" si="110"/>
        <v>0</v>
      </c>
      <c r="JBZ138" s="827">
        <f t="shared" si="110"/>
        <v>0</v>
      </c>
      <c r="JCA138" s="827">
        <f t="shared" si="110"/>
        <v>0</v>
      </c>
      <c r="JCB138" s="827">
        <f t="shared" si="110"/>
        <v>0</v>
      </c>
      <c r="JCC138" s="827">
        <f t="shared" si="110"/>
        <v>0</v>
      </c>
      <c r="JCD138" s="827">
        <f t="shared" si="110"/>
        <v>0</v>
      </c>
      <c r="JCE138" s="827">
        <f t="shared" si="110"/>
        <v>0</v>
      </c>
      <c r="JCF138" s="827">
        <f t="shared" si="110"/>
        <v>0</v>
      </c>
      <c r="JCG138" s="827">
        <f t="shared" si="110"/>
        <v>0</v>
      </c>
      <c r="JCH138" s="827">
        <f t="shared" si="110"/>
        <v>0</v>
      </c>
      <c r="JCI138" s="827">
        <f t="shared" si="110"/>
        <v>0</v>
      </c>
      <c r="JCJ138" s="827">
        <f t="shared" si="110"/>
        <v>0</v>
      </c>
      <c r="JCK138" s="827">
        <f t="shared" si="110"/>
        <v>0</v>
      </c>
      <c r="JCL138" s="827">
        <f t="shared" si="110"/>
        <v>0</v>
      </c>
      <c r="JCM138" s="827">
        <f t="shared" si="110"/>
        <v>0</v>
      </c>
      <c r="JCN138" s="827">
        <f t="shared" si="110"/>
        <v>0</v>
      </c>
      <c r="JCO138" s="827">
        <f t="shared" si="110"/>
        <v>0</v>
      </c>
      <c r="JCP138" s="827">
        <f t="shared" si="110"/>
        <v>0</v>
      </c>
      <c r="JCQ138" s="827">
        <f t="shared" si="110"/>
        <v>0</v>
      </c>
      <c r="JCR138" s="827">
        <f t="shared" si="110"/>
        <v>0</v>
      </c>
      <c r="JCS138" s="827">
        <f t="shared" si="110"/>
        <v>0</v>
      </c>
      <c r="JCT138" s="827">
        <f t="shared" si="110"/>
        <v>0</v>
      </c>
      <c r="JCU138" s="827">
        <f t="shared" si="110"/>
        <v>0</v>
      </c>
      <c r="JCV138" s="827">
        <f t="shared" si="110"/>
        <v>0</v>
      </c>
      <c r="JCW138" s="827">
        <f t="shared" si="110"/>
        <v>0</v>
      </c>
      <c r="JCX138" s="827">
        <f t="shared" si="110"/>
        <v>0</v>
      </c>
      <c r="JCY138" s="827">
        <f t="shared" si="110"/>
        <v>0</v>
      </c>
      <c r="JCZ138" s="827">
        <f t="shared" si="110"/>
        <v>0</v>
      </c>
      <c r="JDA138" s="827">
        <f t="shared" si="110"/>
        <v>0</v>
      </c>
      <c r="JDB138" s="827">
        <f t="shared" si="110"/>
        <v>0</v>
      </c>
      <c r="JDC138" s="827">
        <f t="shared" ref="JDC138:JFN138" si="111">JDC130+JDC134</f>
        <v>0</v>
      </c>
      <c r="JDD138" s="827">
        <f t="shared" si="111"/>
        <v>0</v>
      </c>
      <c r="JDE138" s="827">
        <f t="shared" si="111"/>
        <v>0</v>
      </c>
      <c r="JDF138" s="827">
        <f t="shared" si="111"/>
        <v>0</v>
      </c>
      <c r="JDG138" s="827">
        <f t="shared" si="111"/>
        <v>0</v>
      </c>
      <c r="JDH138" s="827">
        <f t="shared" si="111"/>
        <v>0</v>
      </c>
      <c r="JDI138" s="827">
        <f t="shared" si="111"/>
        <v>0</v>
      </c>
      <c r="JDJ138" s="827">
        <f t="shared" si="111"/>
        <v>0</v>
      </c>
      <c r="JDK138" s="827">
        <f t="shared" si="111"/>
        <v>0</v>
      </c>
      <c r="JDL138" s="827">
        <f t="shared" si="111"/>
        <v>0</v>
      </c>
      <c r="JDM138" s="827">
        <f t="shared" si="111"/>
        <v>0</v>
      </c>
      <c r="JDN138" s="827">
        <f t="shared" si="111"/>
        <v>0</v>
      </c>
      <c r="JDO138" s="827">
        <f t="shared" si="111"/>
        <v>0</v>
      </c>
      <c r="JDP138" s="827">
        <f t="shared" si="111"/>
        <v>0</v>
      </c>
      <c r="JDQ138" s="827">
        <f t="shared" si="111"/>
        <v>0</v>
      </c>
      <c r="JDR138" s="827">
        <f t="shared" si="111"/>
        <v>0</v>
      </c>
      <c r="JDS138" s="827">
        <f t="shared" si="111"/>
        <v>0</v>
      </c>
      <c r="JDT138" s="827">
        <f t="shared" si="111"/>
        <v>0</v>
      </c>
      <c r="JDU138" s="827">
        <f t="shared" si="111"/>
        <v>0</v>
      </c>
      <c r="JDV138" s="827">
        <f t="shared" si="111"/>
        <v>0</v>
      </c>
      <c r="JDW138" s="827">
        <f t="shared" si="111"/>
        <v>0</v>
      </c>
      <c r="JDX138" s="827">
        <f t="shared" si="111"/>
        <v>0</v>
      </c>
      <c r="JDY138" s="827">
        <f t="shared" si="111"/>
        <v>0</v>
      </c>
      <c r="JDZ138" s="827">
        <f t="shared" si="111"/>
        <v>0</v>
      </c>
      <c r="JEA138" s="827">
        <f t="shared" si="111"/>
        <v>0</v>
      </c>
      <c r="JEB138" s="827">
        <f t="shared" si="111"/>
        <v>0</v>
      </c>
      <c r="JEC138" s="827">
        <f t="shared" si="111"/>
        <v>0</v>
      </c>
      <c r="JED138" s="827">
        <f t="shared" si="111"/>
        <v>0</v>
      </c>
      <c r="JEE138" s="827">
        <f t="shared" si="111"/>
        <v>0</v>
      </c>
      <c r="JEF138" s="827">
        <f t="shared" si="111"/>
        <v>0</v>
      </c>
      <c r="JEG138" s="827">
        <f t="shared" si="111"/>
        <v>0</v>
      </c>
      <c r="JEH138" s="827">
        <f t="shared" si="111"/>
        <v>0</v>
      </c>
      <c r="JEI138" s="827">
        <f t="shared" si="111"/>
        <v>0</v>
      </c>
      <c r="JEJ138" s="827">
        <f t="shared" si="111"/>
        <v>0</v>
      </c>
      <c r="JEK138" s="827">
        <f t="shared" si="111"/>
        <v>0</v>
      </c>
      <c r="JEL138" s="827">
        <f t="shared" si="111"/>
        <v>0</v>
      </c>
      <c r="JEM138" s="827">
        <f t="shared" si="111"/>
        <v>0</v>
      </c>
      <c r="JEN138" s="827">
        <f t="shared" si="111"/>
        <v>0</v>
      </c>
      <c r="JEO138" s="827">
        <f t="shared" si="111"/>
        <v>0</v>
      </c>
      <c r="JEP138" s="827">
        <f t="shared" si="111"/>
        <v>0</v>
      </c>
      <c r="JEQ138" s="827">
        <f t="shared" si="111"/>
        <v>0</v>
      </c>
      <c r="JER138" s="827">
        <f t="shared" si="111"/>
        <v>0</v>
      </c>
      <c r="JES138" s="827">
        <f t="shared" si="111"/>
        <v>0</v>
      </c>
      <c r="JET138" s="827">
        <f t="shared" si="111"/>
        <v>0</v>
      </c>
      <c r="JEU138" s="827">
        <f t="shared" si="111"/>
        <v>0</v>
      </c>
      <c r="JEV138" s="827">
        <f t="shared" si="111"/>
        <v>0</v>
      </c>
      <c r="JEW138" s="827">
        <f t="shared" si="111"/>
        <v>0</v>
      </c>
      <c r="JEX138" s="827">
        <f t="shared" si="111"/>
        <v>0</v>
      </c>
      <c r="JEY138" s="827">
        <f t="shared" si="111"/>
        <v>0</v>
      </c>
      <c r="JEZ138" s="827">
        <f t="shared" si="111"/>
        <v>0</v>
      </c>
      <c r="JFA138" s="827">
        <f t="shared" si="111"/>
        <v>0</v>
      </c>
      <c r="JFB138" s="827">
        <f t="shared" si="111"/>
        <v>0</v>
      </c>
      <c r="JFC138" s="827">
        <f t="shared" si="111"/>
        <v>0</v>
      </c>
      <c r="JFD138" s="827">
        <f t="shared" si="111"/>
        <v>0</v>
      </c>
      <c r="JFE138" s="827">
        <f t="shared" si="111"/>
        <v>0</v>
      </c>
      <c r="JFF138" s="827">
        <f t="shared" si="111"/>
        <v>0</v>
      </c>
      <c r="JFG138" s="827">
        <f t="shared" si="111"/>
        <v>0</v>
      </c>
      <c r="JFH138" s="827">
        <f t="shared" si="111"/>
        <v>0</v>
      </c>
      <c r="JFI138" s="827">
        <f t="shared" si="111"/>
        <v>0</v>
      </c>
      <c r="JFJ138" s="827">
        <f t="shared" si="111"/>
        <v>0</v>
      </c>
      <c r="JFK138" s="827">
        <f t="shared" si="111"/>
        <v>0</v>
      </c>
      <c r="JFL138" s="827">
        <f t="shared" si="111"/>
        <v>0</v>
      </c>
      <c r="JFM138" s="827">
        <f t="shared" si="111"/>
        <v>0</v>
      </c>
      <c r="JFN138" s="827">
        <f t="shared" si="111"/>
        <v>0</v>
      </c>
      <c r="JFO138" s="827">
        <f t="shared" ref="JFO138:JHZ138" si="112">JFO130+JFO134</f>
        <v>0</v>
      </c>
      <c r="JFP138" s="827">
        <f t="shared" si="112"/>
        <v>0</v>
      </c>
      <c r="JFQ138" s="827">
        <f t="shared" si="112"/>
        <v>0</v>
      </c>
      <c r="JFR138" s="827">
        <f t="shared" si="112"/>
        <v>0</v>
      </c>
      <c r="JFS138" s="827">
        <f t="shared" si="112"/>
        <v>0</v>
      </c>
      <c r="JFT138" s="827">
        <f t="shared" si="112"/>
        <v>0</v>
      </c>
      <c r="JFU138" s="827">
        <f t="shared" si="112"/>
        <v>0</v>
      </c>
      <c r="JFV138" s="827">
        <f t="shared" si="112"/>
        <v>0</v>
      </c>
      <c r="JFW138" s="827">
        <f t="shared" si="112"/>
        <v>0</v>
      </c>
      <c r="JFX138" s="827">
        <f t="shared" si="112"/>
        <v>0</v>
      </c>
      <c r="JFY138" s="827">
        <f t="shared" si="112"/>
        <v>0</v>
      </c>
      <c r="JFZ138" s="827">
        <f t="shared" si="112"/>
        <v>0</v>
      </c>
      <c r="JGA138" s="827">
        <f t="shared" si="112"/>
        <v>0</v>
      </c>
      <c r="JGB138" s="827">
        <f t="shared" si="112"/>
        <v>0</v>
      </c>
      <c r="JGC138" s="827">
        <f t="shared" si="112"/>
        <v>0</v>
      </c>
      <c r="JGD138" s="827">
        <f t="shared" si="112"/>
        <v>0</v>
      </c>
      <c r="JGE138" s="827">
        <f t="shared" si="112"/>
        <v>0</v>
      </c>
      <c r="JGF138" s="827">
        <f t="shared" si="112"/>
        <v>0</v>
      </c>
      <c r="JGG138" s="827">
        <f t="shared" si="112"/>
        <v>0</v>
      </c>
      <c r="JGH138" s="827">
        <f t="shared" si="112"/>
        <v>0</v>
      </c>
      <c r="JGI138" s="827">
        <f t="shared" si="112"/>
        <v>0</v>
      </c>
      <c r="JGJ138" s="827">
        <f t="shared" si="112"/>
        <v>0</v>
      </c>
      <c r="JGK138" s="827">
        <f t="shared" si="112"/>
        <v>0</v>
      </c>
      <c r="JGL138" s="827">
        <f t="shared" si="112"/>
        <v>0</v>
      </c>
      <c r="JGM138" s="827">
        <f t="shared" si="112"/>
        <v>0</v>
      </c>
      <c r="JGN138" s="827">
        <f t="shared" si="112"/>
        <v>0</v>
      </c>
      <c r="JGO138" s="827">
        <f t="shared" si="112"/>
        <v>0</v>
      </c>
      <c r="JGP138" s="827">
        <f t="shared" si="112"/>
        <v>0</v>
      </c>
      <c r="JGQ138" s="827">
        <f t="shared" si="112"/>
        <v>0</v>
      </c>
      <c r="JGR138" s="827">
        <f t="shared" si="112"/>
        <v>0</v>
      </c>
      <c r="JGS138" s="827">
        <f t="shared" si="112"/>
        <v>0</v>
      </c>
      <c r="JGT138" s="827">
        <f t="shared" si="112"/>
        <v>0</v>
      </c>
      <c r="JGU138" s="827">
        <f t="shared" si="112"/>
        <v>0</v>
      </c>
      <c r="JGV138" s="827">
        <f t="shared" si="112"/>
        <v>0</v>
      </c>
      <c r="JGW138" s="827">
        <f t="shared" si="112"/>
        <v>0</v>
      </c>
      <c r="JGX138" s="827">
        <f t="shared" si="112"/>
        <v>0</v>
      </c>
      <c r="JGY138" s="827">
        <f t="shared" si="112"/>
        <v>0</v>
      </c>
      <c r="JGZ138" s="827">
        <f t="shared" si="112"/>
        <v>0</v>
      </c>
      <c r="JHA138" s="827">
        <f t="shared" si="112"/>
        <v>0</v>
      </c>
      <c r="JHB138" s="827">
        <f t="shared" si="112"/>
        <v>0</v>
      </c>
      <c r="JHC138" s="827">
        <f t="shared" si="112"/>
        <v>0</v>
      </c>
      <c r="JHD138" s="827">
        <f t="shared" si="112"/>
        <v>0</v>
      </c>
      <c r="JHE138" s="827">
        <f t="shared" si="112"/>
        <v>0</v>
      </c>
      <c r="JHF138" s="827">
        <f t="shared" si="112"/>
        <v>0</v>
      </c>
      <c r="JHG138" s="827">
        <f t="shared" si="112"/>
        <v>0</v>
      </c>
      <c r="JHH138" s="827">
        <f t="shared" si="112"/>
        <v>0</v>
      </c>
      <c r="JHI138" s="827">
        <f t="shared" si="112"/>
        <v>0</v>
      </c>
      <c r="JHJ138" s="827">
        <f t="shared" si="112"/>
        <v>0</v>
      </c>
      <c r="JHK138" s="827">
        <f t="shared" si="112"/>
        <v>0</v>
      </c>
      <c r="JHL138" s="827">
        <f t="shared" si="112"/>
        <v>0</v>
      </c>
      <c r="JHM138" s="827">
        <f t="shared" si="112"/>
        <v>0</v>
      </c>
      <c r="JHN138" s="827">
        <f t="shared" si="112"/>
        <v>0</v>
      </c>
      <c r="JHO138" s="827">
        <f t="shared" si="112"/>
        <v>0</v>
      </c>
      <c r="JHP138" s="827">
        <f t="shared" si="112"/>
        <v>0</v>
      </c>
      <c r="JHQ138" s="827">
        <f t="shared" si="112"/>
        <v>0</v>
      </c>
      <c r="JHR138" s="827">
        <f t="shared" si="112"/>
        <v>0</v>
      </c>
      <c r="JHS138" s="827">
        <f t="shared" si="112"/>
        <v>0</v>
      </c>
      <c r="JHT138" s="827">
        <f t="shared" si="112"/>
        <v>0</v>
      </c>
      <c r="JHU138" s="827">
        <f t="shared" si="112"/>
        <v>0</v>
      </c>
      <c r="JHV138" s="827">
        <f t="shared" si="112"/>
        <v>0</v>
      </c>
      <c r="JHW138" s="827">
        <f t="shared" si="112"/>
        <v>0</v>
      </c>
      <c r="JHX138" s="827">
        <f t="shared" si="112"/>
        <v>0</v>
      </c>
      <c r="JHY138" s="827">
        <f t="shared" si="112"/>
        <v>0</v>
      </c>
      <c r="JHZ138" s="827">
        <f t="shared" si="112"/>
        <v>0</v>
      </c>
      <c r="JIA138" s="827">
        <f t="shared" ref="JIA138:JKL138" si="113">JIA130+JIA134</f>
        <v>0</v>
      </c>
      <c r="JIB138" s="827">
        <f t="shared" si="113"/>
        <v>0</v>
      </c>
      <c r="JIC138" s="827">
        <f t="shared" si="113"/>
        <v>0</v>
      </c>
      <c r="JID138" s="827">
        <f t="shared" si="113"/>
        <v>0</v>
      </c>
      <c r="JIE138" s="827">
        <f t="shared" si="113"/>
        <v>0</v>
      </c>
      <c r="JIF138" s="827">
        <f t="shared" si="113"/>
        <v>0</v>
      </c>
      <c r="JIG138" s="827">
        <f t="shared" si="113"/>
        <v>0</v>
      </c>
      <c r="JIH138" s="827">
        <f t="shared" si="113"/>
        <v>0</v>
      </c>
      <c r="JII138" s="827">
        <f t="shared" si="113"/>
        <v>0</v>
      </c>
      <c r="JIJ138" s="827">
        <f t="shared" si="113"/>
        <v>0</v>
      </c>
      <c r="JIK138" s="827">
        <f t="shared" si="113"/>
        <v>0</v>
      </c>
      <c r="JIL138" s="827">
        <f t="shared" si="113"/>
        <v>0</v>
      </c>
      <c r="JIM138" s="827">
        <f t="shared" si="113"/>
        <v>0</v>
      </c>
      <c r="JIN138" s="827">
        <f t="shared" si="113"/>
        <v>0</v>
      </c>
      <c r="JIO138" s="827">
        <f t="shared" si="113"/>
        <v>0</v>
      </c>
      <c r="JIP138" s="827">
        <f t="shared" si="113"/>
        <v>0</v>
      </c>
      <c r="JIQ138" s="827">
        <f t="shared" si="113"/>
        <v>0</v>
      </c>
      <c r="JIR138" s="827">
        <f t="shared" si="113"/>
        <v>0</v>
      </c>
      <c r="JIS138" s="827">
        <f t="shared" si="113"/>
        <v>0</v>
      </c>
      <c r="JIT138" s="827">
        <f t="shared" si="113"/>
        <v>0</v>
      </c>
      <c r="JIU138" s="827">
        <f t="shared" si="113"/>
        <v>0</v>
      </c>
      <c r="JIV138" s="827">
        <f t="shared" si="113"/>
        <v>0</v>
      </c>
      <c r="JIW138" s="827">
        <f t="shared" si="113"/>
        <v>0</v>
      </c>
      <c r="JIX138" s="827">
        <f t="shared" si="113"/>
        <v>0</v>
      </c>
      <c r="JIY138" s="827">
        <f t="shared" si="113"/>
        <v>0</v>
      </c>
      <c r="JIZ138" s="827">
        <f t="shared" si="113"/>
        <v>0</v>
      </c>
      <c r="JJA138" s="827">
        <f t="shared" si="113"/>
        <v>0</v>
      </c>
      <c r="JJB138" s="827">
        <f t="shared" si="113"/>
        <v>0</v>
      </c>
      <c r="JJC138" s="827">
        <f t="shared" si="113"/>
        <v>0</v>
      </c>
      <c r="JJD138" s="827">
        <f t="shared" si="113"/>
        <v>0</v>
      </c>
      <c r="JJE138" s="827">
        <f t="shared" si="113"/>
        <v>0</v>
      </c>
      <c r="JJF138" s="827">
        <f t="shared" si="113"/>
        <v>0</v>
      </c>
      <c r="JJG138" s="827">
        <f t="shared" si="113"/>
        <v>0</v>
      </c>
      <c r="JJH138" s="827">
        <f t="shared" si="113"/>
        <v>0</v>
      </c>
      <c r="JJI138" s="827">
        <f t="shared" si="113"/>
        <v>0</v>
      </c>
      <c r="JJJ138" s="827">
        <f t="shared" si="113"/>
        <v>0</v>
      </c>
      <c r="JJK138" s="827">
        <f t="shared" si="113"/>
        <v>0</v>
      </c>
      <c r="JJL138" s="827">
        <f t="shared" si="113"/>
        <v>0</v>
      </c>
      <c r="JJM138" s="827">
        <f t="shared" si="113"/>
        <v>0</v>
      </c>
      <c r="JJN138" s="827">
        <f t="shared" si="113"/>
        <v>0</v>
      </c>
      <c r="JJO138" s="827">
        <f t="shared" si="113"/>
        <v>0</v>
      </c>
      <c r="JJP138" s="827">
        <f t="shared" si="113"/>
        <v>0</v>
      </c>
      <c r="JJQ138" s="827">
        <f t="shared" si="113"/>
        <v>0</v>
      </c>
      <c r="JJR138" s="827">
        <f t="shared" si="113"/>
        <v>0</v>
      </c>
      <c r="JJS138" s="827">
        <f t="shared" si="113"/>
        <v>0</v>
      </c>
      <c r="JJT138" s="827">
        <f t="shared" si="113"/>
        <v>0</v>
      </c>
      <c r="JJU138" s="827">
        <f t="shared" si="113"/>
        <v>0</v>
      </c>
      <c r="JJV138" s="827">
        <f t="shared" si="113"/>
        <v>0</v>
      </c>
      <c r="JJW138" s="827">
        <f t="shared" si="113"/>
        <v>0</v>
      </c>
      <c r="JJX138" s="827">
        <f t="shared" si="113"/>
        <v>0</v>
      </c>
      <c r="JJY138" s="827">
        <f t="shared" si="113"/>
        <v>0</v>
      </c>
      <c r="JJZ138" s="827">
        <f t="shared" si="113"/>
        <v>0</v>
      </c>
      <c r="JKA138" s="827">
        <f t="shared" si="113"/>
        <v>0</v>
      </c>
      <c r="JKB138" s="827">
        <f t="shared" si="113"/>
        <v>0</v>
      </c>
      <c r="JKC138" s="827">
        <f t="shared" si="113"/>
        <v>0</v>
      </c>
      <c r="JKD138" s="827">
        <f t="shared" si="113"/>
        <v>0</v>
      </c>
      <c r="JKE138" s="827">
        <f t="shared" si="113"/>
        <v>0</v>
      </c>
      <c r="JKF138" s="827">
        <f t="shared" si="113"/>
        <v>0</v>
      </c>
      <c r="JKG138" s="827">
        <f t="shared" si="113"/>
        <v>0</v>
      </c>
      <c r="JKH138" s="827">
        <f t="shared" si="113"/>
        <v>0</v>
      </c>
      <c r="JKI138" s="827">
        <f t="shared" si="113"/>
        <v>0</v>
      </c>
      <c r="JKJ138" s="827">
        <f t="shared" si="113"/>
        <v>0</v>
      </c>
      <c r="JKK138" s="827">
        <f t="shared" si="113"/>
        <v>0</v>
      </c>
      <c r="JKL138" s="827">
        <f t="shared" si="113"/>
        <v>0</v>
      </c>
      <c r="JKM138" s="827">
        <f t="shared" ref="JKM138:JMX138" si="114">JKM130+JKM134</f>
        <v>0</v>
      </c>
      <c r="JKN138" s="827">
        <f t="shared" si="114"/>
        <v>0</v>
      </c>
      <c r="JKO138" s="827">
        <f t="shared" si="114"/>
        <v>0</v>
      </c>
      <c r="JKP138" s="827">
        <f t="shared" si="114"/>
        <v>0</v>
      </c>
      <c r="JKQ138" s="827">
        <f t="shared" si="114"/>
        <v>0</v>
      </c>
      <c r="JKR138" s="827">
        <f t="shared" si="114"/>
        <v>0</v>
      </c>
      <c r="JKS138" s="827">
        <f t="shared" si="114"/>
        <v>0</v>
      </c>
      <c r="JKT138" s="827">
        <f t="shared" si="114"/>
        <v>0</v>
      </c>
      <c r="JKU138" s="827">
        <f t="shared" si="114"/>
        <v>0</v>
      </c>
      <c r="JKV138" s="827">
        <f t="shared" si="114"/>
        <v>0</v>
      </c>
      <c r="JKW138" s="827">
        <f t="shared" si="114"/>
        <v>0</v>
      </c>
      <c r="JKX138" s="827">
        <f t="shared" si="114"/>
        <v>0</v>
      </c>
      <c r="JKY138" s="827">
        <f t="shared" si="114"/>
        <v>0</v>
      </c>
      <c r="JKZ138" s="827">
        <f t="shared" si="114"/>
        <v>0</v>
      </c>
      <c r="JLA138" s="827">
        <f t="shared" si="114"/>
        <v>0</v>
      </c>
      <c r="JLB138" s="827">
        <f t="shared" si="114"/>
        <v>0</v>
      </c>
      <c r="JLC138" s="827">
        <f t="shared" si="114"/>
        <v>0</v>
      </c>
      <c r="JLD138" s="827">
        <f t="shared" si="114"/>
        <v>0</v>
      </c>
      <c r="JLE138" s="827">
        <f t="shared" si="114"/>
        <v>0</v>
      </c>
      <c r="JLF138" s="827">
        <f t="shared" si="114"/>
        <v>0</v>
      </c>
      <c r="JLG138" s="827">
        <f t="shared" si="114"/>
        <v>0</v>
      </c>
      <c r="JLH138" s="827">
        <f t="shared" si="114"/>
        <v>0</v>
      </c>
      <c r="JLI138" s="827">
        <f t="shared" si="114"/>
        <v>0</v>
      </c>
      <c r="JLJ138" s="827">
        <f t="shared" si="114"/>
        <v>0</v>
      </c>
      <c r="JLK138" s="827">
        <f t="shared" si="114"/>
        <v>0</v>
      </c>
      <c r="JLL138" s="827">
        <f t="shared" si="114"/>
        <v>0</v>
      </c>
      <c r="JLM138" s="827">
        <f t="shared" si="114"/>
        <v>0</v>
      </c>
      <c r="JLN138" s="827">
        <f t="shared" si="114"/>
        <v>0</v>
      </c>
      <c r="JLO138" s="827">
        <f t="shared" si="114"/>
        <v>0</v>
      </c>
      <c r="JLP138" s="827">
        <f t="shared" si="114"/>
        <v>0</v>
      </c>
      <c r="JLQ138" s="827">
        <f t="shared" si="114"/>
        <v>0</v>
      </c>
      <c r="JLR138" s="827">
        <f t="shared" si="114"/>
        <v>0</v>
      </c>
      <c r="JLS138" s="827">
        <f t="shared" si="114"/>
        <v>0</v>
      </c>
      <c r="JLT138" s="827">
        <f t="shared" si="114"/>
        <v>0</v>
      </c>
      <c r="JLU138" s="827">
        <f t="shared" si="114"/>
        <v>0</v>
      </c>
      <c r="JLV138" s="827">
        <f t="shared" si="114"/>
        <v>0</v>
      </c>
      <c r="JLW138" s="827">
        <f t="shared" si="114"/>
        <v>0</v>
      </c>
      <c r="JLX138" s="827">
        <f t="shared" si="114"/>
        <v>0</v>
      </c>
      <c r="JLY138" s="827">
        <f t="shared" si="114"/>
        <v>0</v>
      </c>
      <c r="JLZ138" s="827">
        <f t="shared" si="114"/>
        <v>0</v>
      </c>
      <c r="JMA138" s="827">
        <f t="shared" si="114"/>
        <v>0</v>
      </c>
      <c r="JMB138" s="827">
        <f t="shared" si="114"/>
        <v>0</v>
      </c>
      <c r="JMC138" s="827">
        <f t="shared" si="114"/>
        <v>0</v>
      </c>
      <c r="JMD138" s="827">
        <f t="shared" si="114"/>
        <v>0</v>
      </c>
      <c r="JME138" s="827">
        <f t="shared" si="114"/>
        <v>0</v>
      </c>
      <c r="JMF138" s="827">
        <f t="shared" si="114"/>
        <v>0</v>
      </c>
      <c r="JMG138" s="827">
        <f t="shared" si="114"/>
        <v>0</v>
      </c>
      <c r="JMH138" s="827">
        <f t="shared" si="114"/>
        <v>0</v>
      </c>
      <c r="JMI138" s="827">
        <f t="shared" si="114"/>
        <v>0</v>
      </c>
      <c r="JMJ138" s="827">
        <f t="shared" si="114"/>
        <v>0</v>
      </c>
      <c r="JMK138" s="827">
        <f t="shared" si="114"/>
        <v>0</v>
      </c>
      <c r="JML138" s="827">
        <f t="shared" si="114"/>
        <v>0</v>
      </c>
      <c r="JMM138" s="827">
        <f t="shared" si="114"/>
        <v>0</v>
      </c>
      <c r="JMN138" s="827">
        <f t="shared" si="114"/>
        <v>0</v>
      </c>
      <c r="JMO138" s="827">
        <f t="shared" si="114"/>
        <v>0</v>
      </c>
      <c r="JMP138" s="827">
        <f t="shared" si="114"/>
        <v>0</v>
      </c>
      <c r="JMQ138" s="827">
        <f t="shared" si="114"/>
        <v>0</v>
      </c>
      <c r="JMR138" s="827">
        <f t="shared" si="114"/>
        <v>0</v>
      </c>
      <c r="JMS138" s="827">
        <f t="shared" si="114"/>
        <v>0</v>
      </c>
      <c r="JMT138" s="827">
        <f t="shared" si="114"/>
        <v>0</v>
      </c>
      <c r="JMU138" s="827">
        <f t="shared" si="114"/>
        <v>0</v>
      </c>
      <c r="JMV138" s="827">
        <f t="shared" si="114"/>
        <v>0</v>
      </c>
      <c r="JMW138" s="827">
        <f t="shared" si="114"/>
        <v>0</v>
      </c>
      <c r="JMX138" s="827">
        <f t="shared" si="114"/>
        <v>0</v>
      </c>
      <c r="JMY138" s="827">
        <f t="shared" ref="JMY138:JPJ138" si="115">JMY130+JMY134</f>
        <v>0</v>
      </c>
      <c r="JMZ138" s="827">
        <f t="shared" si="115"/>
        <v>0</v>
      </c>
      <c r="JNA138" s="827">
        <f t="shared" si="115"/>
        <v>0</v>
      </c>
      <c r="JNB138" s="827">
        <f t="shared" si="115"/>
        <v>0</v>
      </c>
      <c r="JNC138" s="827">
        <f t="shared" si="115"/>
        <v>0</v>
      </c>
      <c r="JND138" s="827">
        <f t="shared" si="115"/>
        <v>0</v>
      </c>
      <c r="JNE138" s="827">
        <f t="shared" si="115"/>
        <v>0</v>
      </c>
      <c r="JNF138" s="827">
        <f t="shared" si="115"/>
        <v>0</v>
      </c>
      <c r="JNG138" s="827">
        <f t="shared" si="115"/>
        <v>0</v>
      </c>
      <c r="JNH138" s="827">
        <f t="shared" si="115"/>
        <v>0</v>
      </c>
      <c r="JNI138" s="827">
        <f t="shared" si="115"/>
        <v>0</v>
      </c>
      <c r="JNJ138" s="827">
        <f t="shared" si="115"/>
        <v>0</v>
      </c>
      <c r="JNK138" s="827">
        <f t="shared" si="115"/>
        <v>0</v>
      </c>
      <c r="JNL138" s="827">
        <f t="shared" si="115"/>
        <v>0</v>
      </c>
      <c r="JNM138" s="827">
        <f t="shared" si="115"/>
        <v>0</v>
      </c>
      <c r="JNN138" s="827">
        <f t="shared" si="115"/>
        <v>0</v>
      </c>
      <c r="JNO138" s="827">
        <f t="shared" si="115"/>
        <v>0</v>
      </c>
      <c r="JNP138" s="827">
        <f t="shared" si="115"/>
        <v>0</v>
      </c>
      <c r="JNQ138" s="827">
        <f t="shared" si="115"/>
        <v>0</v>
      </c>
      <c r="JNR138" s="827">
        <f t="shared" si="115"/>
        <v>0</v>
      </c>
      <c r="JNS138" s="827">
        <f t="shared" si="115"/>
        <v>0</v>
      </c>
      <c r="JNT138" s="827">
        <f t="shared" si="115"/>
        <v>0</v>
      </c>
      <c r="JNU138" s="827">
        <f t="shared" si="115"/>
        <v>0</v>
      </c>
      <c r="JNV138" s="827">
        <f t="shared" si="115"/>
        <v>0</v>
      </c>
      <c r="JNW138" s="827">
        <f t="shared" si="115"/>
        <v>0</v>
      </c>
      <c r="JNX138" s="827">
        <f t="shared" si="115"/>
        <v>0</v>
      </c>
      <c r="JNY138" s="827">
        <f t="shared" si="115"/>
        <v>0</v>
      </c>
      <c r="JNZ138" s="827">
        <f t="shared" si="115"/>
        <v>0</v>
      </c>
      <c r="JOA138" s="827">
        <f t="shared" si="115"/>
        <v>0</v>
      </c>
      <c r="JOB138" s="827">
        <f t="shared" si="115"/>
        <v>0</v>
      </c>
      <c r="JOC138" s="827">
        <f t="shared" si="115"/>
        <v>0</v>
      </c>
      <c r="JOD138" s="827">
        <f t="shared" si="115"/>
        <v>0</v>
      </c>
      <c r="JOE138" s="827">
        <f t="shared" si="115"/>
        <v>0</v>
      </c>
      <c r="JOF138" s="827">
        <f t="shared" si="115"/>
        <v>0</v>
      </c>
      <c r="JOG138" s="827">
        <f t="shared" si="115"/>
        <v>0</v>
      </c>
      <c r="JOH138" s="827">
        <f t="shared" si="115"/>
        <v>0</v>
      </c>
      <c r="JOI138" s="827">
        <f t="shared" si="115"/>
        <v>0</v>
      </c>
      <c r="JOJ138" s="827">
        <f t="shared" si="115"/>
        <v>0</v>
      </c>
      <c r="JOK138" s="827">
        <f t="shared" si="115"/>
        <v>0</v>
      </c>
      <c r="JOL138" s="827">
        <f t="shared" si="115"/>
        <v>0</v>
      </c>
      <c r="JOM138" s="827">
        <f t="shared" si="115"/>
        <v>0</v>
      </c>
      <c r="JON138" s="827">
        <f t="shared" si="115"/>
        <v>0</v>
      </c>
      <c r="JOO138" s="827">
        <f t="shared" si="115"/>
        <v>0</v>
      </c>
      <c r="JOP138" s="827">
        <f t="shared" si="115"/>
        <v>0</v>
      </c>
      <c r="JOQ138" s="827">
        <f t="shared" si="115"/>
        <v>0</v>
      </c>
      <c r="JOR138" s="827">
        <f t="shared" si="115"/>
        <v>0</v>
      </c>
      <c r="JOS138" s="827">
        <f t="shared" si="115"/>
        <v>0</v>
      </c>
      <c r="JOT138" s="827">
        <f t="shared" si="115"/>
        <v>0</v>
      </c>
      <c r="JOU138" s="827">
        <f t="shared" si="115"/>
        <v>0</v>
      </c>
      <c r="JOV138" s="827">
        <f t="shared" si="115"/>
        <v>0</v>
      </c>
      <c r="JOW138" s="827">
        <f t="shared" si="115"/>
        <v>0</v>
      </c>
      <c r="JOX138" s="827">
        <f t="shared" si="115"/>
        <v>0</v>
      </c>
      <c r="JOY138" s="827">
        <f t="shared" si="115"/>
        <v>0</v>
      </c>
      <c r="JOZ138" s="827">
        <f t="shared" si="115"/>
        <v>0</v>
      </c>
      <c r="JPA138" s="827">
        <f t="shared" si="115"/>
        <v>0</v>
      </c>
      <c r="JPB138" s="827">
        <f t="shared" si="115"/>
        <v>0</v>
      </c>
      <c r="JPC138" s="827">
        <f t="shared" si="115"/>
        <v>0</v>
      </c>
      <c r="JPD138" s="827">
        <f t="shared" si="115"/>
        <v>0</v>
      </c>
      <c r="JPE138" s="827">
        <f t="shared" si="115"/>
        <v>0</v>
      </c>
      <c r="JPF138" s="827">
        <f t="shared" si="115"/>
        <v>0</v>
      </c>
      <c r="JPG138" s="827">
        <f t="shared" si="115"/>
        <v>0</v>
      </c>
      <c r="JPH138" s="827">
        <f t="shared" si="115"/>
        <v>0</v>
      </c>
      <c r="JPI138" s="827">
        <f t="shared" si="115"/>
        <v>0</v>
      </c>
      <c r="JPJ138" s="827">
        <f t="shared" si="115"/>
        <v>0</v>
      </c>
      <c r="JPK138" s="827">
        <f t="shared" ref="JPK138:JRV138" si="116">JPK130+JPK134</f>
        <v>0</v>
      </c>
      <c r="JPL138" s="827">
        <f t="shared" si="116"/>
        <v>0</v>
      </c>
      <c r="JPM138" s="827">
        <f t="shared" si="116"/>
        <v>0</v>
      </c>
      <c r="JPN138" s="827">
        <f t="shared" si="116"/>
        <v>0</v>
      </c>
      <c r="JPO138" s="827">
        <f t="shared" si="116"/>
        <v>0</v>
      </c>
      <c r="JPP138" s="827">
        <f t="shared" si="116"/>
        <v>0</v>
      </c>
      <c r="JPQ138" s="827">
        <f t="shared" si="116"/>
        <v>0</v>
      </c>
      <c r="JPR138" s="827">
        <f t="shared" si="116"/>
        <v>0</v>
      </c>
      <c r="JPS138" s="827">
        <f t="shared" si="116"/>
        <v>0</v>
      </c>
      <c r="JPT138" s="827">
        <f t="shared" si="116"/>
        <v>0</v>
      </c>
      <c r="JPU138" s="827">
        <f t="shared" si="116"/>
        <v>0</v>
      </c>
      <c r="JPV138" s="827">
        <f t="shared" si="116"/>
        <v>0</v>
      </c>
      <c r="JPW138" s="827">
        <f t="shared" si="116"/>
        <v>0</v>
      </c>
      <c r="JPX138" s="827">
        <f t="shared" si="116"/>
        <v>0</v>
      </c>
      <c r="JPY138" s="827">
        <f t="shared" si="116"/>
        <v>0</v>
      </c>
      <c r="JPZ138" s="827">
        <f t="shared" si="116"/>
        <v>0</v>
      </c>
      <c r="JQA138" s="827">
        <f t="shared" si="116"/>
        <v>0</v>
      </c>
      <c r="JQB138" s="827">
        <f t="shared" si="116"/>
        <v>0</v>
      </c>
      <c r="JQC138" s="827">
        <f t="shared" si="116"/>
        <v>0</v>
      </c>
      <c r="JQD138" s="827">
        <f t="shared" si="116"/>
        <v>0</v>
      </c>
      <c r="JQE138" s="827">
        <f t="shared" si="116"/>
        <v>0</v>
      </c>
      <c r="JQF138" s="827">
        <f t="shared" si="116"/>
        <v>0</v>
      </c>
      <c r="JQG138" s="827">
        <f t="shared" si="116"/>
        <v>0</v>
      </c>
      <c r="JQH138" s="827">
        <f t="shared" si="116"/>
        <v>0</v>
      </c>
      <c r="JQI138" s="827">
        <f t="shared" si="116"/>
        <v>0</v>
      </c>
      <c r="JQJ138" s="827">
        <f t="shared" si="116"/>
        <v>0</v>
      </c>
      <c r="JQK138" s="827">
        <f t="shared" si="116"/>
        <v>0</v>
      </c>
      <c r="JQL138" s="827">
        <f t="shared" si="116"/>
        <v>0</v>
      </c>
      <c r="JQM138" s="827">
        <f t="shared" si="116"/>
        <v>0</v>
      </c>
      <c r="JQN138" s="827">
        <f t="shared" si="116"/>
        <v>0</v>
      </c>
      <c r="JQO138" s="827">
        <f t="shared" si="116"/>
        <v>0</v>
      </c>
      <c r="JQP138" s="827">
        <f t="shared" si="116"/>
        <v>0</v>
      </c>
      <c r="JQQ138" s="827">
        <f t="shared" si="116"/>
        <v>0</v>
      </c>
      <c r="JQR138" s="827">
        <f t="shared" si="116"/>
        <v>0</v>
      </c>
      <c r="JQS138" s="827">
        <f t="shared" si="116"/>
        <v>0</v>
      </c>
      <c r="JQT138" s="827">
        <f t="shared" si="116"/>
        <v>0</v>
      </c>
      <c r="JQU138" s="827">
        <f t="shared" si="116"/>
        <v>0</v>
      </c>
      <c r="JQV138" s="827">
        <f t="shared" si="116"/>
        <v>0</v>
      </c>
      <c r="JQW138" s="827">
        <f t="shared" si="116"/>
        <v>0</v>
      </c>
      <c r="JQX138" s="827">
        <f t="shared" si="116"/>
        <v>0</v>
      </c>
      <c r="JQY138" s="827">
        <f t="shared" si="116"/>
        <v>0</v>
      </c>
      <c r="JQZ138" s="827">
        <f t="shared" si="116"/>
        <v>0</v>
      </c>
      <c r="JRA138" s="827">
        <f t="shared" si="116"/>
        <v>0</v>
      </c>
      <c r="JRB138" s="827">
        <f t="shared" si="116"/>
        <v>0</v>
      </c>
      <c r="JRC138" s="827">
        <f t="shared" si="116"/>
        <v>0</v>
      </c>
      <c r="JRD138" s="827">
        <f t="shared" si="116"/>
        <v>0</v>
      </c>
      <c r="JRE138" s="827">
        <f t="shared" si="116"/>
        <v>0</v>
      </c>
      <c r="JRF138" s="827">
        <f t="shared" si="116"/>
        <v>0</v>
      </c>
      <c r="JRG138" s="827">
        <f t="shared" si="116"/>
        <v>0</v>
      </c>
      <c r="JRH138" s="827">
        <f t="shared" si="116"/>
        <v>0</v>
      </c>
      <c r="JRI138" s="827">
        <f t="shared" si="116"/>
        <v>0</v>
      </c>
      <c r="JRJ138" s="827">
        <f t="shared" si="116"/>
        <v>0</v>
      </c>
      <c r="JRK138" s="827">
        <f t="shared" si="116"/>
        <v>0</v>
      </c>
      <c r="JRL138" s="827">
        <f t="shared" si="116"/>
        <v>0</v>
      </c>
      <c r="JRM138" s="827">
        <f t="shared" si="116"/>
        <v>0</v>
      </c>
      <c r="JRN138" s="827">
        <f t="shared" si="116"/>
        <v>0</v>
      </c>
      <c r="JRO138" s="827">
        <f t="shared" si="116"/>
        <v>0</v>
      </c>
      <c r="JRP138" s="827">
        <f t="shared" si="116"/>
        <v>0</v>
      </c>
      <c r="JRQ138" s="827">
        <f t="shared" si="116"/>
        <v>0</v>
      </c>
      <c r="JRR138" s="827">
        <f t="shared" si="116"/>
        <v>0</v>
      </c>
      <c r="JRS138" s="827">
        <f t="shared" si="116"/>
        <v>0</v>
      </c>
      <c r="JRT138" s="827">
        <f t="shared" si="116"/>
        <v>0</v>
      </c>
      <c r="JRU138" s="827">
        <f t="shared" si="116"/>
        <v>0</v>
      </c>
      <c r="JRV138" s="827">
        <f t="shared" si="116"/>
        <v>0</v>
      </c>
      <c r="JRW138" s="827">
        <f t="shared" ref="JRW138:JUH138" si="117">JRW130+JRW134</f>
        <v>0</v>
      </c>
      <c r="JRX138" s="827">
        <f t="shared" si="117"/>
        <v>0</v>
      </c>
      <c r="JRY138" s="827">
        <f t="shared" si="117"/>
        <v>0</v>
      </c>
      <c r="JRZ138" s="827">
        <f t="shared" si="117"/>
        <v>0</v>
      </c>
      <c r="JSA138" s="827">
        <f t="shared" si="117"/>
        <v>0</v>
      </c>
      <c r="JSB138" s="827">
        <f t="shared" si="117"/>
        <v>0</v>
      </c>
      <c r="JSC138" s="827">
        <f t="shared" si="117"/>
        <v>0</v>
      </c>
      <c r="JSD138" s="827">
        <f t="shared" si="117"/>
        <v>0</v>
      </c>
      <c r="JSE138" s="827">
        <f t="shared" si="117"/>
        <v>0</v>
      </c>
      <c r="JSF138" s="827">
        <f t="shared" si="117"/>
        <v>0</v>
      </c>
      <c r="JSG138" s="827">
        <f t="shared" si="117"/>
        <v>0</v>
      </c>
      <c r="JSH138" s="827">
        <f t="shared" si="117"/>
        <v>0</v>
      </c>
      <c r="JSI138" s="827">
        <f t="shared" si="117"/>
        <v>0</v>
      </c>
      <c r="JSJ138" s="827">
        <f t="shared" si="117"/>
        <v>0</v>
      </c>
      <c r="JSK138" s="827">
        <f t="shared" si="117"/>
        <v>0</v>
      </c>
      <c r="JSL138" s="827">
        <f t="shared" si="117"/>
        <v>0</v>
      </c>
      <c r="JSM138" s="827">
        <f t="shared" si="117"/>
        <v>0</v>
      </c>
      <c r="JSN138" s="827">
        <f t="shared" si="117"/>
        <v>0</v>
      </c>
      <c r="JSO138" s="827">
        <f t="shared" si="117"/>
        <v>0</v>
      </c>
      <c r="JSP138" s="827">
        <f t="shared" si="117"/>
        <v>0</v>
      </c>
      <c r="JSQ138" s="827">
        <f t="shared" si="117"/>
        <v>0</v>
      </c>
      <c r="JSR138" s="827">
        <f t="shared" si="117"/>
        <v>0</v>
      </c>
      <c r="JSS138" s="827">
        <f t="shared" si="117"/>
        <v>0</v>
      </c>
      <c r="JST138" s="827">
        <f t="shared" si="117"/>
        <v>0</v>
      </c>
      <c r="JSU138" s="827">
        <f t="shared" si="117"/>
        <v>0</v>
      </c>
      <c r="JSV138" s="827">
        <f t="shared" si="117"/>
        <v>0</v>
      </c>
      <c r="JSW138" s="827">
        <f t="shared" si="117"/>
        <v>0</v>
      </c>
      <c r="JSX138" s="827">
        <f t="shared" si="117"/>
        <v>0</v>
      </c>
      <c r="JSY138" s="827">
        <f t="shared" si="117"/>
        <v>0</v>
      </c>
      <c r="JSZ138" s="827">
        <f t="shared" si="117"/>
        <v>0</v>
      </c>
      <c r="JTA138" s="827">
        <f t="shared" si="117"/>
        <v>0</v>
      </c>
      <c r="JTB138" s="827">
        <f t="shared" si="117"/>
        <v>0</v>
      </c>
      <c r="JTC138" s="827">
        <f t="shared" si="117"/>
        <v>0</v>
      </c>
      <c r="JTD138" s="827">
        <f t="shared" si="117"/>
        <v>0</v>
      </c>
      <c r="JTE138" s="827">
        <f t="shared" si="117"/>
        <v>0</v>
      </c>
      <c r="JTF138" s="827">
        <f t="shared" si="117"/>
        <v>0</v>
      </c>
      <c r="JTG138" s="827">
        <f t="shared" si="117"/>
        <v>0</v>
      </c>
      <c r="JTH138" s="827">
        <f t="shared" si="117"/>
        <v>0</v>
      </c>
      <c r="JTI138" s="827">
        <f t="shared" si="117"/>
        <v>0</v>
      </c>
      <c r="JTJ138" s="827">
        <f t="shared" si="117"/>
        <v>0</v>
      </c>
      <c r="JTK138" s="827">
        <f t="shared" si="117"/>
        <v>0</v>
      </c>
      <c r="JTL138" s="827">
        <f t="shared" si="117"/>
        <v>0</v>
      </c>
      <c r="JTM138" s="827">
        <f t="shared" si="117"/>
        <v>0</v>
      </c>
      <c r="JTN138" s="827">
        <f t="shared" si="117"/>
        <v>0</v>
      </c>
      <c r="JTO138" s="827">
        <f t="shared" si="117"/>
        <v>0</v>
      </c>
      <c r="JTP138" s="827">
        <f t="shared" si="117"/>
        <v>0</v>
      </c>
      <c r="JTQ138" s="827">
        <f t="shared" si="117"/>
        <v>0</v>
      </c>
      <c r="JTR138" s="827">
        <f t="shared" si="117"/>
        <v>0</v>
      </c>
      <c r="JTS138" s="827">
        <f t="shared" si="117"/>
        <v>0</v>
      </c>
      <c r="JTT138" s="827">
        <f t="shared" si="117"/>
        <v>0</v>
      </c>
      <c r="JTU138" s="827">
        <f t="shared" si="117"/>
        <v>0</v>
      </c>
      <c r="JTV138" s="827">
        <f t="shared" si="117"/>
        <v>0</v>
      </c>
      <c r="JTW138" s="827">
        <f t="shared" si="117"/>
        <v>0</v>
      </c>
      <c r="JTX138" s="827">
        <f t="shared" si="117"/>
        <v>0</v>
      </c>
      <c r="JTY138" s="827">
        <f t="shared" si="117"/>
        <v>0</v>
      </c>
      <c r="JTZ138" s="827">
        <f t="shared" si="117"/>
        <v>0</v>
      </c>
      <c r="JUA138" s="827">
        <f t="shared" si="117"/>
        <v>0</v>
      </c>
      <c r="JUB138" s="827">
        <f t="shared" si="117"/>
        <v>0</v>
      </c>
      <c r="JUC138" s="827">
        <f t="shared" si="117"/>
        <v>0</v>
      </c>
      <c r="JUD138" s="827">
        <f t="shared" si="117"/>
        <v>0</v>
      </c>
      <c r="JUE138" s="827">
        <f t="shared" si="117"/>
        <v>0</v>
      </c>
      <c r="JUF138" s="827">
        <f t="shared" si="117"/>
        <v>0</v>
      </c>
      <c r="JUG138" s="827">
        <f t="shared" si="117"/>
        <v>0</v>
      </c>
      <c r="JUH138" s="827">
        <f t="shared" si="117"/>
        <v>0</v>
      </c>
      <c r="JUI138" s="827">
        <f t="shared" ref="JUI138:JWT138" si="118">JUI130+JUI134</f>
        <v>0</v>
      </c>
      <c r="JUJ138" s="827">
        <f t="shared" si="118"/>
        <v>0</v>
      </c>
      <c r="JUK138" s="827">
        <f t="shared" si="118"/>
        <v>0</v>
      </c>
      <c r="JUL138" s="827">
        <f t="shared" si="118"/>
        <v>0</v>
      </c>
      <c r="JUM138" s="827">
        <f t="shared" si="118"/>
        <v>0</v>
      </c>
      <c r="JUN138" s="827">
        <f t="shared" si="118"/>
        <v>0</v>
      </c>
      <c r="JUO138" s="827">
        <f t="shared" si="118"/>
        <v>0</v>
      </c>
      <c r="JUP138" s="827">
        <f t="shared" si="118"/>
        <v>0</v>
      </c>
      <c r="JUQ138" s="827">
        <f t="shared" si="118"/>
        <v>0</v>
      </c>
      <c r="JUR138" s="827">
        <f t="shared" si="118"/>
        <v>0</v>
      </c>
      <c r="JUS138" s="827">
        <f t="shared" si="118"/>
        <v>0</v>
      </c>
      <c r="JUT138" s="827">
        <f t="shared" si="118"/>
        <v>0</v>
      </c>
      <c r="JUU138" s="827">
        <f t="shared" si="118"/>
        <v>0</v>
      </c>
      <c r="JUV138" s="827">
        <f t="shared" si="118"/>
        <v>0</v>
      </c>
      <c r="JUW138" s="827">
        <f t="shared" si="118"/>
        <v>0</v>
      </c>
      <c r="JUX138" s="827">
        <f t="shared" si="118"/>
        <v>0</v>
      </c>
      <c r="JUY138" s="827">
        <f t="shared" si="118"/>
        <v>0</v>
      </c>
      <c r="JUZ138" s="827">
        <f t="shared" si="118"/>
        <v>0</v>
      </c>
      <c r="JVA138" s="827">
        <f t="shared" si="118"/>
        <v>0</v>
      </c>
      <c r="JVB138" s="827">
        <f t="shared" si="118"/>
        <v>0</v>
      </c>
      <c r="JVC138" s="827">
        <f t="shared" si="118"/>
        <v>0</v>
      </c>
      <c r="JVD138" s="827">
        <f t="shared" si="118"/>
        <v>0</v>
      </c>
      <c r="JVE138" s="827">
        <f t="shared" si="118"/>
        <v>0</v>
      </c>
      <c r="JVF138" s="827">
        <f t="shared" si="118"/>
        <v>0</v>
      </c>
      <c r="JVG138" s="827">
        <f t="shared" si="118"/>
        <v>0</v>
      </c>
      <c r="JVH138" s="827">
        <f t="shared" si="118"/>
        <v>0</v>
      </c>
      <c r="JVI138" s="827">
        <f t="shared" si="118"/>
        <v>0</v>
      </c>
      <c r="JVJ138" s="827">
        <f t="shared" si="118"/>
        <v>0</v>
      </c>
      <c r="JVK138" s="827">
        <f t="shared" si="118"/>
        <v>0</v>
      </c>
      <c r="JVL138" s="827">
        <f t="shared" si="118"/>
        <v>0</v>
      </c>
      <c r="JVM138" s="827">
        <f t="shared" si="118"/>
        <v>0</v>
      </c>
      <c r="JVN138" s="827">
        <f t="shared" si="118"/>
        <v>0</v>
      </c>
      <c r="JVO138" s="827">
        <f t="shared" si="118"/>
        <v>0</v>
      </c>
      <c r="JVP138" s="827">
        <f t="shared" si="118"/>
        <v>0</v>
      </c>
      <c r="JVQ138" s="827">
        <f t="shared" si="118"/>
        <v>0</v>
      </c>
      <c r="JVR138" s="827">
        <f t="shared" si="118"/>
        <v>0</v>
      </c>
      <c r="JVS138" s="827">
        <f t="shared" si="118"/>
        <v>0</v>
      </c>
      <c r="JVT138" s="827">
        <f t="shared" si="118"/>
        <v>0</v>
      </c>
      <c r="JVU138" s="827">
        <f t="shared" si="118"/>
        <v>0</v>
      </c>
      <c r="JVV138" s="827">
        <f t="shared" si="118"/>
        <v>0</v>
      </c>
      <c r="JVW138" s="827">
        <f t="shared" si="118"/>
        <v>0</v>
      </c>
      <c r="JVX138" s="827">
        <f t="shared" si="118"/>
        <v>0</v>
      </c>
      <c r="JVY138" s="827">
        <f t="shared" si="118"/>
        <v>0</v>
      </c>
      <c r="JVZ138" s="827">
        <f t="shared" si="118"/>
        <v>0</v>
      </c>
      <c r="JWA138" s="827">
        <f t="shared" si="118"/>
        <v>0</v>
      </c>
      <c r="JWB138" s="827">
        <f t="shared" si="118"/>
        <v>0</v>
      </c>
      <c r="JWC138" s="827">
        <f t="shared" si="118"/>
        <v>0</v>
      </c>
      <c r="JWD138" s="827">
        <f t="shared" si="118"/>
        <v>0</v>
      </c>
      <c r="JWE138" s="827">
        <f t="shared" si="118"/>
        <v>0</v>
      </c>
      <c r="JWF138" s="827">
        <f t="shared" si="118"/>
        <v>0</v>
      </c>
      <c r="JWG138" s="827">
        <f t="shared" si="118"/>
        <v>0</v>
      </c>
      <c r="JWH138" s="827">
        <f t="shared" si="118"/>
        <v>0</v>
      </c>
      <c r="JWI138" s="827">
        <f t="shared" si="118"/>
        <v>0</v>
      </c>
      <c r="JWJ138" s="827">
        <f t="shared" si="118"/>
        <v>0</v>
      </c>
      <c r="JWK138" s="827">
        <f t="shared" si="118"/>
        <v>0</v>
      </c>
      <c r="JWL138" s="827">
        <f t="shared" si="118"/>
        <v>0</v>
      </c>
      <c r="JWM138" s="827">
        <f t="shared" si="118"/>
        <v>0</v>
      </c>
      <c r="JWN138" s="827">
        <f t="shared" si="118"/>
        <v>0</v>
      </c>
      <c r="JWO138" s="827">
        <f t="shared" si="118"/>
        <v>0</v>
      </c>
      <c r="JWP138" s="827">
        <f t="shared" si="118"/>
        <v>0</v>
      </c>
      <c r="JWQ138" s="827">
        <f t="shared" si="118"/>
        <v>0</v>
      </c>
      <c r="JWR138" s="827">
        <f t="shared" si="118"/>
        <v>0</v>
      </c>
      <c r="JWS138" s="827">
        <f t="shared" si="118"/>
        <v>0</v>
      </c>
      <c r="JWT138" s="827">
        <f t="shared" si="118"/>
        <v>0</v>
      </c>
      <c r="JWU138" s="827">
        <f t="shared" ref="JWU138:JZF138" si="119">JWU130+JWU134</f>
        <v>0</v>
      </c>
      <c r="JWV138" s="827">
        <f t="shared" si="119"/>
        <v>0</v>
      </c>
      <c r="JWW138" s="827">
        <f t="shared" si="119"/>
        <v>0</v>
      </c>
      <c r="JWX138" s="827">
        <f t="shared" si="119"/>
        <v>0</v>
      </c>
      <c r="JWY138" s="827">
        <f t="shared" si="119"/>
        <v>0</v>
      </c>
      <c r="JWZ138" s="827">
        <f t="shared" si="119"/>
        <v>0</v>
      </c>
      <c r="JXA138" s="827">
        <f t="shared" si="119"/>
        <v>0</v>
      </c>
      <c r="JXB138" s="827">
        <f t="shared" si="119"/>
        <v>0</v>
      </c>
      <c r="JXC138" s="827">
        <f t="shared" si="119"/>
        <v>0</v>
      </c>
      <c r="JXD138" s="827">
        <f t="shared" si="119"/>
        <v>0</v>
      </c>
      <c r="JXE138" s="827">
        <f t="shared" si="119"/>
        <v>0</v>
      </c>
      <c r="JXF138" s="827">
        <f t="shared" si="119"/>
        <v>0</v>
      </c>
      <c r="JXG138" s="827">
        <f t="shared" si="119"/>
        <v>0</v>
      </c>
      <c r="JXH138" s="827">
        <f t="shared" si="119"/>
        <v>0</v>
      </c>
      <c r="JXI138" s="827">
        <f t="shared" si="119"/>
        <v>0</v>
      </c>
      <c r="JXJ138" s="827">
        <f t="shared" si="119"/>
        <v>0</v>
      </c>
      <c r="JXK138" s="827">
        <f t="shared" si="119"/>
        <v>0</v>
      </c>
      <c r="JXL138" s="827">
        <f t="shared" si="119"/>
        <v>0</v>
      </c>
      <c r="JXM138" s="827">
        <f t="shared" si="119"/>
        <v>0</v>
      </c>
      <c r="JXN138" s="827">
        <f t="shared" si="119"/>
        <v>0</v>
      </c>
      <c r="JXO138" s="827">
        <f t="shared" si="119"/>
        <v>0</v>
      </c>
      <c r="JXP138" s="827">
        <f t="shared" si="119"/>
        <v>0</v>
      </c>
      <c r="JXQ138" s="827">
        <f t="shared" si="119"/>
        <v>0</v>
      </c>
      <c r="JXR138" s="827">
        <f t="shared" si="119"/>
        <v>0</v>
      </c>
      <c r="JXS138" s="827">
        <f t="shared" si="119"/>
        <v>0</v>
      </c>
      <c r="JXT138" s="827">
        <f t="shared" si="119"/>
        <v>0</v>
      </c>
      <c r="JXU138" s="827">
        <f t="shared" si="119"/>
        <v>0</v>
      </c>
      <c r="JXV138" s="827">
        <f t="shared" si="119"/>
        <v>0</v>
      </c>
      <c r="JXW138" s="827">
        <f t="shared" si="119"/>
        <v>0</v>
      </c>
      <c r="JXX138" s="827">
        <f t="shared" si="119"/>
        <v>0</v>
      </c>
      <c r="JXY138" s="827">
        <f t="shared" si="119"/>
        <v>0</v>
      </c>
      <c r="JXZ138" s="827">
        <f t="shared" si="119"/>
        <v>0</v>
      </c>
      <c r="JYA138" s="827">
        <f t="shared" si="119"/>
        <v>0</v>
      </c>
      <c r="JYB138" s="827">
        <f t="shared" si="119"/>
        <v>0</v>
      </c>
      <c r="JYC138" s="827">
        <f t="shared" si="119"/>
        <v>0</v>
      </c>
      <c r="JYD138" s="827">
        <f t="shared" si="119"/>
        <v>0</v>
      </c>
      <c r="JYE138" s="827">
        <f t="shared" si="119"/>
        <v>0</v>
      </c>
      <c r="JYF138" s="827">
        <f t="shared" si="119"/>
        <v>0</v>
      </c>
      <c r="JYG138" s="827">
        <f t="shared" si="119"/>
        <v>0</v>
      </c>
      <c r="JYH138" s="827">
        <f t="shared" si="119"/>
        <v>0</v>
      </c>
      <c r="JYI138" s="827">
        <f t="shared" si="119"/>
        <v>0</v>
      </c>
      <c r="JYJ138" s="827">
        <f t="shared" si="119"/>
        <v>0</v>
      </c>
      <c r="JYK138" s="827">
        <f t="shared" si="119"/>
        <v>0</v>
      </c>
      <c r="JYL138" s="827">
        <f t="shared" si="119"/>
        <v>0</v>
      </c>
      <c r="JYM138" s="827">
        <f t="shared" si="119"/>
        <v>0</v>
      </c>
      <c r="JYN138" s="827">
        <f t="shared" si="119"/>
        <v>0</v>
      </c>
      <c r="JYO138" s="827">
        <f t="shared" si="119"/>
        <v>0</v>
      </c>
      <c r="JYP138" s="827">
        <f t="shared" si="119"/>
        <v>0</v>
      </c>
      <c r="JYQ138" s="827">
        <f t="shared" si="119"/>
        <v>0</v>
      </c>
      <c r="JYR138" s="827">
        <f t="shared" si="119"/>
        <v>0</v>
      </c>
      <c r="JYS138" s="827">
        <f t="shared" si="119"/>
        <v>0</v>
      </c>
      <c r="JYT138" s="827">
        <f t="shared" si="119"/>
        <v>0</v>
      </c>
      <c r="JYU138" s="827">
        <f t="shared" si="119"/>
        <v>0</v>
      </c>
      <c r="JYV138" s="827">
        <f t="shared" si="119"/>
        <v>0</v>
      </c>
      <c r="JYW138" s="827">
        <f t="shared" si="119"/>
        <v>0</v>
      </c>
      <c r="JYX138" s="827">
        <f t="shared" si="119"/>
        <v>0</v>
      </c>
      <c r="JYY138" s="827">
        <f t="shared" si="119"/>
        <v>0</v>
      </c>
      <c r="JYZ138" s="827">
        <f t="shared" si="119"/>
        <v>0</v>
      </c>
      <c r="JZA138" s="827">
        <f t="shared" si="119"/>
        <v>0</v>
      </c>
      <c r="JZB138" s="827">
        <f t="shared" si="119"/>
        <v>0</v>
      </c>
      <c r="JZC138" s="827">
        <f t="shared" si="119"/>
        <v>0</v>
      </c>
      <c r="JZD138" s="827">
        <f t="shared" si="119"/>
        <v>0</v>
      </c>
      <c r="JZE138" s="827">
        <f t="shared" si="119"/>
        <v>0</v>
      </c>
      <c r="JZF138" s="827">
        <f t="shared" si="119"/>
        <v>0</v>
      </c>
      <c r="JZG138" s="827">
        <f t="shared" ref="JZG138:KBR138" si="120">JZG130+JZG134</f>
        <v>0</v>
      </c>
      <c r="JZH138" s="827">
        <f t="shared" si="120"/>
        <v>0</v>
      </c>
      <c r="JZI138" s="827">
        <f t="shared" si="120"/>
        <v>0</v>
      </c>
      <c r="JZJ138" s="827">
        <f t="shared" si="120"/>
        <v>0</v>
      </c>
      <c r="JZK138" s="827">
        <f t="shared" si="120"/>
        <v>0</v>
      </c>
      <c r="JZL138" s="827">
        <f t="shared" si="120"/>
        <v>0</v>
      </c>
      <c r="JZM138" s="827">
        <f t="shared" si="120"/>
        <v>0</v>
      </c>
      <c r="JZN138" s="827">
        <f t="shared" si="120"/>
        <v>0</v>
      </c>
      <c r="JZO138" s="827">
        <f t="shared" si="120"/>
        <v>0</v>
      </c>
      <c r="JZP138" s="827">
        <f t="shared" si="120"/>
        <v>0</v>
      </c>
      <c r="JZQ138" s="827">
        <f t="shared" si="120"/>
        <v>0</v>
      </c>
      <c r="JZR138" s="827">
        <f t="shared" si="120"/>
        <v>0</v>
      </c>
      <c r="JZS138" s="827">
        <f t="shared" si="120"/>
        <v>0</v>
      </c>
      <c r="JZT138" s="827">
        <f t="shared" si="120"/>
        <v>0</v>
      </c>
      <c r="JZU138" s="827">
        <f t="shared" si="120"/>
        <v>0</v>
      </c>
      <c r="JZV138" s="827">
        <f t="shared" si="120"/>
        <v>0</v>
      </c>
      <c r="JZW138" s="827">
        <f t="shared" si="120"/>
        <v>0</v>
      </c>
      <c r="JZX138" s="827">
        <f t="shared" si="120"/>
        <v>0</v>
      </c>
      <c r="JZY138" s="827">
        <f t="shared" si="120"/>
        <v>0</v>
      </c>
      <c r="JZZ138" s="827">
        <f t="shared" si="120"/>
        <v>0</v>
      </c>
      <c r="KAA138" s="827">
        <f t="shared" si="120"/>
        <v>0</v>
      </c>
      <c r="KAB138" s="827">
        <f t="shared" si="120"/>
        <v>0</v>
      </c>
      <c r="KAC138" s="827">
        <f t="shared" si="120"/>
        <v>0</v>
      </c>
      <c r="KAD138" s="827">
        <f t="shared" si="120"/>
        <v>0</v>
      </c>
      <c r="KAE138" s="827">
        <f t="shared" si="120"/>
        <v>0</v>
      </c>
      <c r="KAF138" s="827">
        <f t="shared" si="120"/>
        <v>0</v>
      </c>
      <c r="KAG138" s="827">
        <f t="shared" si="120"/>
        <v>0</v>
      </c>
      <c r="KAH138" s="827">
        <f t="shared" si="120"/>
        <v>0</v>
      </c>
      <c r="KAI138" s="827">
        <f t="shared" si="120"/>
        <v>0</v>
      </c>
      <c r="KAJ138" s="827">
        <f t="shared" si="120"/>
        <v>0</v>
      </c>
      <c r="KAK138" s="827">
        <f t="shared" si="120"/>
        <v>0</v>
      </c>
      <c r="KAL138" s="827">
        <f t="shared" si="120"/>
        <v>0</v>
      </c>
      <c r="KAM138" s="827">
        <f t="shared" si="120"/>
        <v>0</v>
      </c>
      <c r="KAN138" s="827">
        <f t="shared" si="120"/>
        <v>0</v>
      </c>
      <c r="KAO138" s="827">
        <f t="shared" si="120"/>
        <v>0</v>
      </c>
      <c r="KAP138" s="827">
        <f t="shared" si="120"/>
        <v>0</v>
      </c>
      <c r="KAQ138" s="827">
        <f t="shared" si="120"/>
        <v>0</v>
      </c>
      <c r="KAR138" s="827">
        <f t="shared" si="120"/>
        <v>0</v>
      </c>
      <c r="KAS138" s="827">
        <f t="shared" si="120"/>
        <v>0</v>
      </c>
      <c r="KAT138" s="827">
        <f t="shared" si="120"/>
        <v>0</v>
      </c>
      <c r="KAU138" s="827">
        <f t="shared" si="120"/>
        <v>0</v>
      </c>
      <c r="KAV138" s="827">
        <f t="shared" si="120"/>
        <v>0</v>
      </c>
      <c r="KAW138" s="827">
        <f t="shared" si="120"/>
        <v>0</v>
      </c>
      <c r="KAX138" s="827">
        <f t="shared" si="120"/>
        <v>0</v>
      </c>
      <c r="KAY138" s="827">
        <f t="shared" si="120"/>
        <v>0</v>
      </c>
      <c r="KAZ138" s="827">
        <f t="shared" si="120"/>
        <v>0</v>
      </c>
      <c r="KBA138" s="827">
        <f t="shared" si="120"/>
        <v>0</v>
      </c>
      <c r="KBB138" s="827">
        <f t="shared" si="120"/>
        <v>0</v>
      </c>
      <c r="KBC138" s="827">
        <f t="shared" si="120"/>
        <v>0</v>
      </c>
      <c r="KBD138" s="827">
        <f t="shared" si="120"/>
        <v>0</v>
      </c>
      <c r="KBE138" s="827">
        <f t="shared" si="120"/>
        <v>0</v>
      </c>
      <c r="KBF138" s="827">
        <f t="shared" si="120"/>
        <v>0</v>
      </c>
      <c r="KBG138" s="827">
        <f t="shared" si="120"/>
        <v>0</v>
      </c>
      <c r="KBH138" s="827">
        <f t="shared" si="120"/>
        <v>0</v>
      </c>
      <c r="KBI138" s="827">
        <f t="shared" si="120"/>
        <v>0</v>
      </c>
      <c r="KBJ138" s="827">
        <f t="shared" si="120"/>
        <v>0</v>
      </c>
      <c r="KBK138" s="827">
        <f t="shared" si="120"/>
        <v>0</v>
      </c>
      <c r="KBL138" s="827">
        <f t="shared" si="120"/>
        <v>0</v>
      </c>
      <c r="KBM138" s="827">
        <f t="shared" si="120"/>
        <v>0</v>
      </c>
      <c r="KBN138" s="827">
        <f t="shared" si="120"/>
        <v>0</v>
      </c>
      <c r="KBO138" s="827">
        <f t="shared" si="120"/>
        <v>0</v>
      </c>
      <c r="KBP138" s="827">
        <f t="shared" si="120"/>
        <v>0</v>
      </c>
      <c r="KBQ138" s="827">
        <f t="shared" si="120"/>
        <v>0</v>
      </c>
      <c r="KBR138" s="827">
        <f t="shared" si="120"/>
        <v>0</v>
      </c>
      <c r="KBS138" s="827">
        <f t="shared" ref="KBS138:KED138" si="121">KBS130+KBS134</f>
        <v>0</v>
      </c>
      <c r="KBT138" s="827">
        <f t="shared" si="121"/>
        <v>0</v>
      </c>
      <c r="KBU138" s="827">
        <f t="shared" si="121"/>
        <v>0</v>
      </c>
      <c r="KBV138" s="827">
        <f t="shared" si="121"/>
        <v>0</v>
      </c>
      <c r="KBW138" s="827">
        <f t="shared" si="121"/>
        <v>0</v>
      </c>
      <c r="KBX138" s="827">
        <f t="shared" si="121"/>
        <v>0</v>
      </c>
      <c r="KBY138" s="827">
        <f t="shared" si="121"/>
        <v>0</v>
      </c>
      <c r="KBZ138" s="827">
        <f t="shared" si="121"/>
        <v>0</v>
      </c>
      <c r="KCA138" s="827">
        <f t="shared" si="121"/>
        <v>0</v>
      </c>
      <c r="KCB138" s="827">
        <f t="shared" si="121"/>
        <v>0</v>
      </c>
      <c r="KCC138" s="827">
        <f t="shared" si="121"/>
        <v>0</v>
      </c>
      <c r="KCD138" s="827">
        <f t="shared" si="121"/>
        <v>0</v>
      </c>
      <c r="KCE138" s="827">
        <f t="shared" si="121"/>
        <v>0</v>
      </c>
      <c r="KCF138" s="827">
        <f t="shared" si="121"/>
        <v>0</v>
      </c>
      <c r="KCG138" s="827">
        <f t="shared" si="121"/>
        <v>0</v>
      </c>
      <c r="KCH138" s="827">
        <f t="shared" si="121"/>
        <v>0</v>
      </c>
      <c r="KCI138" s="827">
        <f t="shared" si="121"/>
        <v>0</v>
      </c>
      <c r="KCJ138" s="827">
        <f t="shared" si="121"/>
        <v>0</v>
      </c>
      <c r="KCK138" s="827">
        <f t="shared" si="121"/>
        <v>0</v>
      </c>
      <c r="KCL138" s="827">
        <f t="shared" si="121"/>
        <v>0</v>
      </c>
      <c r="KCM138" s="827">
        <f t="shared" si="121"/>
        <v>0</v>
      </c>
      <c r="KCN138" s="827">
        <f t="shared" si="121"/>
        <v>0</v>
      </c>
      <c r="KCO138" s="827">
        <f t="shared" si="121"/>
        <v>0</v>
      </c>
      <c r="KCP138" s="827">
        <f t="shared" si="121"/>
        <v>0</v>
      </c>
      <c r="KCQ138" s="827">
        <f t="shared" si="121"/>
        <v>0</v>
      </c>
      <c r="KCR138" s="827">
        <f t="shared" si="121"/>
        <v>0</v>
      </c>
      <c r="KCS138" s="827">
        <f t="shared" si="121"/>
        <v>0</v>
      </c>
      <c r="KCT138" s="827">
        <f t="shared" si="121"/>
        <v>0</v>
      </c>
      <c r="KCU138" s="827">
        <f t="shared" si="121"/>
        <v>0</v>
      </c>
      <c r="KCV138" s="827">
        <f t="shared" si="121"/>
        <v>0</v>
      </c>
      <c r="KCW138" s="827">
        <f t="shared" si="121"/>
        <v>0</v>
      </c>
      <c r="KCX138" s="827">
        <f t="shared" si="121"/>
        <v>0</v>
      </c>
      <c r="KCY138" s="827">
        <f t="shared" si="121"/>
        <v>0</v>
      </c>
      <c r="KCZ138" s="827">
        <f t="shared" si="121"/>
        <v>0</v>
      </c>
      <c r="KDA138" s="827">
        <f t="shared" si="121"/>
        <v>0</v>
      </c>
      <c r="KDB138" s="827">
        <f t="shared" si="121"/>
        <v>0</v>
      </c>
      <c r="KDC138" s="827">
        <f t="shared" si="121"/>
        <v>0</v>
      </c>
      <c r="KDD138" s="827">
        <f t="shared" si="121"/>
        <v>0</v>
      </c>
      <c r="KDE138" s="827">
        <f t="shared" si="121"/>
        <v>0</v>
      </c>
      <c r="KDF138" s="827">
        <f t="shared" si="121"/>
        <v>0</v>
      </c>
      <c r="KDG138" s="827">
        <f t="shared" si="121"/>
        <v>0</v>
      </c>
      <c r="KDH138" s="827">
        <f t="shared" si="121"/>
        <v>0</v>
      </c>
      <c r="KDI138" s="827">
        <f t="shared" si="121"/>
        <v>0</v>
      </c>
      <c r="KDJ138" s="827">
        <f t="shared" si="121"/>
        <v>0</v>
      </c>
      <c r="KDK138" s="827">
        <f t="shared" si="121"/>
        <v>0</v>
      </c>
      <c r="KDL138" s="827">
        <f t="shared" si="121"/>
        <v>0</v>
      </c>
      <c r="KDM138" s="827">
        <f t="shared" si="121"/>
        <v>0</v>
      </c>
      <c r="KDN138" s="827">
        <f t="shared" si="121"/>
        <v>0</v>
      </c>
      <c r="KDO138" s="827">
        <f t="shared" si="121"/>
        <v>0</v>
      </c>
      <c r="KDP138" s="827">
        <f t="shared" si="121"/>
        <v>0</v>
      </c>
      <c r="KDQ138" s="827">
        <f t="shared" si="121"/>
        <v>0</v>
      </c>
      <c r="KDR138" s="827">
        <f t="shared" si="121"/>
        <v>0</v>
      </c>
      <c r="KDS138" s="827">
        <f t="shared" si="121"/>
        <v>0</v>
      </c>
      <c r="KDT138" s="827">
        <f t="shared" si="121"/>
        <v>0</v>
      </c>
      <c r="KDU138" s="827">
        <f t="shared" si="121"/>
        <v>0</v>
      </c>
      <c r="KDV138" s="827">
        <f t="shared" si="121"/>
        <v>0</v>
      </c>
      <c r="KDW138" s="827">
        <f t="shared" si="121"/>
        <v>0</v>
      </c>
      <c r="KDX138" s="827">
        <f t="shared" si="121"/>
        <v>0</v>
      </c>
      <c r="KDY138" s="827">
        <f t="shared" si="121"/>
        <v>0</v>
      </c>
      <c r="KDZ138" s="827">
        <f t="shared" si="121"/>
        <v>0</v>
      </c>
      <c r="KEA138" s="827">
        <f t="shared" si="121"/>
        <v>0</v>
      </c>
      <c r="KEB138" s="827">
        <f t="shared" si="121"/>
        <v>0</v>
      </c>
      <c r="KEC138" s="827">
        <f t="shared" si="121"/>
        <v>0</v>
      </c>
      <c r="KED138" s="827">
        <f t="shared" si="121"/>
        <v>0</v>
      </c>
      <c r="KEE138" s="827">
        <f t="shared" ref="KEE138:KGP138" si="122">KEE130+KEE134</f>
        <v>0</v>
      </c>
      <c r="KEF138" s="827">
        <f t="shared" si="122"/>
        <v>0</v>
      </c>
      <c r="KEG138" s="827">
        <f t="shared" si="122"/>
        <v>0</v>
      </c>
      <c r="KEH138" s="827">
        <f t="shared" si="122"/>
        <v>0</v>
      </c>
      <c r="KEI138" s="827">
        <f t="shared" si="122"/>
        <v>0</v>
      </c>
      <c r="KEJ138" s="827">
        <f t="shared" si="122"/>
        <v>0</v>
      </c>
      <c r="KEK138" s="827">
        <f t="shared" si="122"/>
        <v>0</v>
      </c>
      <c r="KEL138" s="827">
        <f t="shared" si="122"/>
        <v>0</v>
      </c>
      <c r="KEM138" s="827">
        <f t="shared" si="122"/>
        <v>0</v>
      </c>
      <c r="KEN138" s="827">
        <f t="shared" si="122"/>
        <v>0</v>
      </c>
      <c r="KEO138" s="827">
        <f t="shared" si="122"/>
        <v>0</v>
      </c>
      <c r="KEP138" s="827">
        <f t="shared" si="122"/>
        <v>0</v>
      </c>
      <c r="KEQ138" s="827">
        <f t="shared" si="122"/>
        <v>0</v>
      </c>
      <c r="KER138" s="827">
        <f t="shared" si="122"/>
        <v>0</v>
      </c>
      <c r="KES138" s="827">
        <f t="shared" si="122"/>
        <v>0</v>
      </c>
      <c r="KET138" s="827">
        <f t="shared" si="122"/>
        <v>0</v>
      </c>
      <c r="KEU138" s="827">
        <f t="shared" si="122"/>
        <v>0</v>
      </c>
      <c r="KEV138" s="827">
        <f t="shared" si="122"/>
        <v>0</v>
      </c>
      <c r="KEW138" s="827">
        <f t="shared" si="122"/>
        <v>0</v>
      </c>
      <c r="KEX138" s="827">
        <f t="shared" si="122"/>
        <v>0</v>
      </c>
      <c r="KEY138" s="827">
        <f t="shared" si="122"/>
        <v>0</v>
      </c>
      <c r="KEZ138" s="827">
        <f t="shared" si="122"/>
        <v>0</v>
      </c>
      <c r="KFA138" s="827">
        <f t="shared" si="122"/>
        <v>0</v>
      </c>
      <c r="KFB138" s="827">
        <f t="shared" si="122"/>
        <v>0</v>
      </c>
      <c r="KFC138" s="827">
        <f t="shared" si="122"/>
        <v>0</v>
      </c>
      <c r="KFD138" s="827">
        <f t="shared" si="122"/>
        <v>0</v>
      </c>
      <c r="KFE138" s="827">
        <f t="shared" si="122"/>
        <v>0</v>
      </c>
      <c r="KFF138" s="827">
        <f t="shared" si="122"/>
        <v>0</v>
      </c>
      <c r="KFG138" s="827">
        <f t="shared" si="122"/>
        <v>0</v>
      </c>
      <c r="KFH138" s="827">
        <f t="shared" si="122"/>
        <v>0</v>
      </c>
      <c r="KFI138" s="827">
        <f t="shared" si="122"/>
        <v>0</v>
      </c>
      <c r="KFJ138" s="827">
        <f t="shared" si="122"/>
        <v>0</v>
      </c>
      <c r="KFK138" s="827">
        <f t="shared" si="122"/>
        <v>0</v>
      </c>
      <c r="KFL138" s="827">
        <f t="shared" si="122"/>
        <v>0</v>
      </c>
      <c r="KFM138" s="827">
        <f t="shared" si="122"/>
        <v>0</v>
      </c>
      <c r="KFN138" s="827">
        <f t="shared" si="122"/>
        <v>0</v>
      </c>
      <c r="KFO138" s="827">
        <f t="shared" si="122"/>
        <v>0</v>
      </c>
      <c r="KFP138" s="827">
        <f t="shared" si="122"/>
        <v>0</v>
      </c>
      <c r="KFQ138" s="827">
        <f t="shared" si="122"/>
        <v>0</v>
      </c>
      <c r="KFR138" s="827">
        <f t="shared" si="122"/>
        <v>0</v>
      </c>
      <c r="KFS138" s="827">
        <f t="shared" si="122"/>
        <v>0</v>
      </c>
      <c r="KFT138" s="827">
        <f t="shared" si="122"/>
        <v>0</v>
      </c>
      <c r="KFU138" s="827">
        <f t="shared" si="122"/>
        <v>0</v>
      </c>
      <c r="KFV138" s="827">
        <f t="shared" si="122"/>
        <v>0</v>
      </c>
      <c r="KFW138" s="827">
        <f t="shared" si="122"/>
        <v>0</v>
      </c>
      <c r="KFX138" s="827">
        <f t="shared" si="122"/>
        <v>0</v>
      </c>
      <c r="KFY138" s="827">
        <f t="shared" si="122"/>
        <v>0</v>
      </c>
      <c r="KFZ138" s="827">
        <f t="shared" si="122"/>
        <v>0</v>
      </c>
      <c r="KGA138" s="827">
        <f t="shared" si="122"/>
        <v>0</v>
      </c>
      <c r="KGB138" s="827">
        <f t="shared" si="122"/>
        <v>0</v>
      </c>
      <c r="KGC138" s="827">
        <f t="shared" si="122"/>
        <v>0</v>
      </c>
      <c r="KGD138" s="827">
        <f t="shared" si="122"/>
        <v>0</v>
      </c>
      <c r="KGE138" s="827">
        <f t="shared" si="122"/>
        <v>0</v>
      </c>
      <c r="KGF138" s="827">
        <f t="shared" si="122"/>
        <v>0</v>
      </c>
      <c r="KGG138" s="827">
        <f t="shared" si="122"/>
        <v>0</v>
      </c>
      <c r="KGH138" s="827">
        <f t="shared" si="122"/>
        <v>0</v>
      </c>
      <c r="KGI138" s="827">
        <f t="shared" si="122"/>
        <v>0</v>
      </c>
      <c r="KGJ138" s="827">
        <f t="shared" si="122"/>
        <v>0</v>
      </c>
      <c r="KGK138" s="827">
        <f t="shared" si="122"/>
        <v>0</v>
      </c>
      <c r="KGL138" s="827">
        <f t="shared" si="122"/>
        <v>0</v>
      </c>
      <c r="KGM138" s="827">
        <f t="shared" si="122"/>
        <v>0</v>
      </c>
      <c r="KGN138" s="827">
        <f t="shared" si="122"/>
        <v>0</v>
      </c>
      <c r="KGO138" s="827">
        <f t="shared" si="122"/>
        <v>0</v>
      </c>
      <c r="KGP138" s="827">
        <f t="shared" si="122"/>
        <v>0</v>
      </c>
      <c r="KGQ138" s="827">
        <f t="shared" ref="KGQ138:KJB138" si="123">KGQ130+KGQ134</f>
        <v>0</v>
      </c>
      <c r="KGR138" s="827">
        <f t="shared" si="123"/>
        <v>0</v>
      </c>
      <c r="KGS138" s="827">
        <f t="shared" si="123"/>
        <v>0</v>
      </c>
      <c r="KGT138" s="827">
        <f t="shared" si="123"/>
        <v>0</v>
      </c>
      <c r="KGU138" s="827">
        <f t="shared" si="123"/>
        <v>0</v>
      </c>
      <c r="KGV138" s="827">
        <f t="shared" si="123"/>
        <v>0</v>
      </c>
      <c r="KGW138" s="827">
        <f t="shared" si="123"/>
        <v>0</v>
      </c>
      <c r="KGX138" s="827">
        <f t="shared" si="123"/>
        <v>0</v>
      </c>
      <c r="KGY138" s="827">
        <f t="shared" si="123"/>
        <v>0</v>
      </c>
      <c r="KGZ138" s="827">
        <f t="shared" si="123"/>
        <v>0</v>
      </c>
      <c r="KHA138" s="827">
        <f t="shared" si="123"/>
        <v>0</v>
      </c>
      <c r="KHB138" s="827">
        <f t="shared" si="123"/>
        <v>0</v>
      </c>
      <c r="KHC138" s="827">
        <f t="shared" si="123"/>
        <v>0</v>
      </c>
      <c r="KHD138" s="827">
        <f t="shared" si="123"/>
        <v>0</v>
      </c>
      <c r="KHE138" s="827">
        <f t="shared" si="123"/>
        <v>0</v>
      </c>
      <c r="KHF138" s="827">
        <f t="shared" si="123"/>
        <v>0</v>
      </c>
      <c r="KHG138" s="827">
        <f t="shared" si="123"/>
        <v>0</v>
      </c>
      <c r="KHH138" s="827">
        <f t="shared" si="123"/>
        <v>0</v>
      </c>
      <c r="KHI138" s="827">
        <f t="shared" si="123"/>
        <v>0</v>
      </c>
      <c r="KHJ138" s="827">
        <f t="shared" si="123"/>
        <v>0</v>
      </c>
      <c r="KHK138" s="827">
        <f t="shared" si="123"/>
        <v>0</v>
      </c>
      <c r="KHL138" s="827">
        <f t="shared" si="123"/>
        <v>0</v>
      </c>
      <c r="KHM138" s="827">
        <f t="shared" si="123"/>
        <v>0</v>
      </c>
      <c r="KHN138" s="827">
        <f t="shared" si="123"/>
        <v>0</v>
      </c>
      <c r="KHO138" s="827">
        <f t="shared" si="123"/>
        <v>0</v>
      </c>
      <c r="KHP138" s="827">
        <f t="shared" si="123"/>
        <v>0</v>
      </c>
      <c r="KHQ138" s="827">
        <f t="shared" si="123"/>
        <v>0</v>
      </c>
      <c r="KHR138" s="827">
        <f t="shared" si="123"/>
        <v>0</v>
      </c>
      <c r="KHS138" s="827">
        <f t="shared" si="123"/>
        <v>0</v>
      </c>
      <c r="KHT138" s="827">
        <f t="shared" si="123"/>
        <v>0</v>
      </c>
      <c r="KHU138" s="827">
        <f t="shared" si="123"/>
        <v>0</v>
      </c>
      <c r="KHV138" s="827">
        <f t="shared" si="123"/>
        <v>0</v>
      </c>
      <c r="KHW138" s="827">
        <f t="shared" si="123"/>
        <v>0</v>
      </c>
      <c r="KHX138" s="827">
        <f t="shared" si="123"/>
        <v>0</v>
      </c>
      <c r="KHY138" s="827">
        <f t="shared" si="123"/>
        <v>0</v>
      </c>
      <c r="KHZ138" s="827">
        <f t="shared" si="123"/>
        <v>0</v>
      </c>
      <c r="KIA138" s="827">
        <f t="shared" si="123"/>
        <v>0</v>
      </c>
      <c r="KIB138" s="827">
        <f t="shared" si="123"/>
        <v>0</v>
      </c>
      <c r="KIC138" s="827">
        <f t="shared" si="123"/>
        <v>0</v>
      </c>
      <c r="KID138" s="827">
        <f t="shared" si="123"/>
        <v>0</v>
      </c>
      <c r="KIE138" s="827">
        <f t="shared" si="123"/>
        <v>0</v>
      </c>
      <c r="KIF138" s="827">
        <f t="shared" si="123"/>
        <v>0</v>
      </c>
      <c r="KIG138" s="827">
        <f t="shared" si="123"/>
        <v>0</v>
      </c>
      <c r="KIH138" s="827">
        <f t="shared" si="123"/>
        <v>0</v>
      </c>
      <c r="KII138" s="827">
        <f t="shared" si="123"/>
        <v>0</v>
      </c>
      <c r="KIJ138" s="827">
        <f t="shared" si="123"/>
        <v>0</v>
      </c>
      <c r="KIK138" s="827">
        <f t="shared" si="123"/>
        <v>0</v>
      </c>
      <c r="KIL138" s="827">
        <f t="shared" si="123"/>
        <v>0</v>
      </c>
      <c r="KIM138" s="827">
        <f t="shared" si="123"/>
        <v>0</v>
      </c>
      <c r="KIN138" s="827">
        <f t="shared" si="123"/>
        <v>0</v>
      </c>
      <c r="KIO138" s="827">
        <f t="shared" si="123"/>
        <v>0</v>
      </c>
      <c r="KIP138" s="827">
        <f t="shared" si="123"/>
        <v>0</v>
      </c>
      <c r="KIQ138" s="827">
        <f t="shared" si="123"/>
        <v>0</v>
      </c>
      <c r="KIR138" s="827">
        <f t="shared" si="123"/>
        <v>0</v>
      </c>
      <c r="KIS138" s="827">
        <f t="shared" si="123"/>
        <v>0</v>
      </c>
      <c r="KIT138" s="827">
        <f t="shared" si="123"/>
        <v>0</v>
      </c>
      <c r="KIU138" s="827">
        <f t="shared" si="123"/>
        <v>0</v>
      </c>
      <c r="KIV138" s="827">
        <f t="shared" si="123"/>
        <v>0</v>
      </c>
      <c r="KIW138" s="827">
        <f t="shared" si="123"/>
        <v>0</v>
      </c>
      <c r="KIX138" s="827">
        <f t="shared" si="123"/>
        <v>0</v>
      </c>
      <c r="KIY138" s="827">
        <f t="shared" si="123"/>
        <v>0</v>
      </c>
      <c r="KIZ138" s="827">
        <f t="shared" si="123"/>
        <v>0</v>
      </c>
      <c r="KJA138" s="827">
        <f t="shared" si="123"/>
        <v>0</v>
      </c>
      <c r="KJB138" s="827">
        <f t="shared" si="123"/>
        <v>0</v>
      </c>
      <c r="KJC138" s="827">
        <f t="shared" ref="KJC138:KLN138" si="124">KJC130+KJC134</f>
        <v>0</v>
      </c>
      <c r="KJD138" s="827">
        <f t="shared" si="124"/>
        <v>0</v>
      </c>
      <c r="KJE138" s="827">
        <f t="shared" si="124"/>
        <v>0</v>
      </c>
      <c r="KJF138" s="827">
        <f t="shared" si="124"/>
        <v>0</v>
      </c>
      <c r="KJG138" s="827">
        <f t="shared" si="124"/>
        <v>0</v>
      </c>
      <c r="KJH138" s="827">
        <f t="shared" si="124"/>
        <v>0</v>
      </c>
      <c r="KJI138" s="827">
        <f t="shared" si="124"/>
        <v>0</v>
      </c>
      <c r="KJJ138" s="827">
        <f t="shared" si="124"/>
        <v>0</v>
      </c>
      <c r="KJK138" s="827">
        <f t="shared" si="124"/>
        <v>0</v>
      </c>
      <c r="KJL138" s="827">
        <f t="shared" si="124"/>
        <v>0</v>
      </c>
      <c r="KJM138" s="827">
        <f t="shared" si="124"/>
        <v>0</v>
      </c>
      <c r="KJN138" s="827">
        <f t="shared" si="124"/>
        <v>0</v>
      </c>
      <c r="KJO138" s="827">
        <f t="shared" si="124"/>
        <v>0</v>
      </c>
      <c r="KJP138" s="827">
        <f t="shared" si="124"/>
        <v>0</v>
      </c>
      <c r="KJQ138" s="827">
        <f t="shared" si="124"/>
        <v>0</v>
      </c>
      <c r="KJR138" s="827">
        <f t="shared" si="124"/>
        <v>0</v>
      </c>
      <c r="KJS138" s="827">
        <f t="shared" si="124"/>
        <v>0</v>
      </c>
      <c r="KJT138" s="827">
        <f t="shared" si="124"/>
        <v>0</v>
      </c>
      <c r="KJU138" s="827">
        <f t="shared" si="124"/>
        <v>0</v>
      </c>
      <c r="KJV138" s="827">
        <f t="shared" si="124"/>
        <v>0</v>
      </c>
      <c r="KJW138" s="827">
        <f t="shared" si="124"/>
        <v>0</v>
      </c>
      <c r="KJX138" s="827">
        <f t="shared" si="124"/>
        <v>0</v>
      </c>
      <c r="KJY138" s="827">
        <f t="shared" si="124"/>
        <v>0</v>
      </c>
      <c r="KJZ138" s="827">
        <f t="shared" si="124"/>
        <v>0</v>
      </c>
      <c r="KKA138" s="827">
        <f t="shared" si="124"/>
        <v>0</v>
      </c>
      <c r="KKB138" s="827">
        <f t="shared" si="124"/>
        <v>0</v>
      </c>
      <c r="KKC138" s="827">
        <f t="shared" si="124"/>
        <v>0</v>
      </c>
      <c r="KKD138" s="827">
        <f t="shared" si="124"/>
        <v>0</v>
      </c>
      <c r="KKE138" s="827">
        <f t="shared" si="124"/>
        <v>0</v>
      </c>
      <c r="KKF138" s="827">
        <f t="shared" si="124"/>
        <v>0</v>
      </c>
      <c r="KKG138" s="827">
        <f t="shared" si="124"/>
        <v>0</v>
      </c>
      <c r="KKH138" s="827">
        <f t="shared" si="124"/>
        <v>0</v>
      </c>
      <c r="KKI138" s="827">
        <f t="shared" si="124"/>
        <v>0</v>
      </c>
      <c r="KKJ138" s="827">
        <f t="shared" si="124"/>
        <v>0</v>
      </c>
      <c r="KKK138" s="827">
        <f t="shared" si="124"/>
        <v>0</v>
      </c>
      <c r="KKL138" s="827">
        <f t="shared" si="124"/>
        <v>0</v>
      </c>
      <c r="KKM138" s="827">
        <f t="shared" si="124"/>
        <v>0</v>
      </c>
      <c r="KKN138" s="827">
        <f t="shared" si="124"/>
        <v>0</v>
      </c>
      <c r="KKO138" s="827">
        <f t="shared" si="124"/>
        <v>0</v>
      </c>
      <c r="KKP138" s="827">
        <f t="shared" si="124"/>
        <v>0</v>
      </c>
      <c r="KKQ138" s="827">
        <f t="shared" si="124"/>
        <v>0</v>
      </c>
      <c r="KKR138" s="827">
        <f t="shared" si="124"/>
        <v>0</v>
      </c>
      <c r="KKS138" s="827">
        <f t="shared" si="124"/>
        <v>0</v>
      </c>
      <c r="KKT138" s="827">
        <f t="shared" si="124"/>
        <v>0</v>
      </c>
      <c r="KKU138" s="827">
        <f t="shared" si="124"/>
        <v>0</v>
      </c>
      <c r="KKV138" s="827">
        <f t="shared" si="124"/>
        <v>0</v>
      </c>
      <c r="KKW138" s="827">
        <f t="shared" si="124"/>
        <v>0</v>
      </c>
      <c r="KKX138" s="827">
        <f t="shared" si="124"/>
        <v>0</v>
      </c>
      <c r="KKY138" s="827">
        <f t="shared" si="124"/>
        <v>0</v>
      </c>
      <c r="KKZ138" s="827">
        <f t="shared" si="124"/>
        <v>0</v>
      </c>
      <c r="KLA138" s="827">
        <f t="shared" si="124"/>
        <v>0</v>
      </c>
      <c r="KLB138" s="827">
        <f t="shared" si="124"/>
        <v>0</v>
      </c>
      <c r="KLC138" s="827">
        <f t="shared" si="124"/>
        <v>0</v>
      </c>
      <c r="KLD138" s="827">
        <f t="shared" si="124"/>
        <v>0</v>
      </c>
      <c r="KLE138" s="827">
        <f t="shared" si="124"/>
        <v>0</v>
      </c>
      <c r="KLF138" s="827">
        <f t="shared" si="124"/>
        <v>0</v>
      </c>
      <c r="KLG138" s="827">
        <f t="shared" si="124"/>
        <v>0</v>
      </c>
      <c r="KLH138" s="827">
        <f t="shared" si="124"/>
        <v>0</v>
      </c>
      <c r="KLI138" s="827">
        <f t="shared" si="124"/>
        <v>0</v>
      </c>
      <c r="KLJ138" s="827">
        <f t="shared" si="124"/>
        <v>0</v>
      </c>
      <c r="KLK138" s="827">
        <f t="shared" si="124"/>
        <v>0</v>
      </c>
      <c r="KLL138" s="827">
        <f t="shared" si="124"/>
        <v>0</v>
      </c>
      <c r="KLM138" s="827">
        <f t="shared" si="124"/>
        <v>0</v>
      </c>
      <c r="KLN138" s="827">
        <f t="shared" si="124"/>
        <v>0</v>
      </c>
      <c r="KLO138" s="827">
        <f t="shared" ref="KLO138:KNZ138" si="125">KLO130+KLO134</f>
        <v>0</v>
      </c>
      <c r="KLP138" s="827">
        <f t="shared" si="125"/>
        <v>0</v>
      </c>
      <c r="KLQ138" s="827">
        <f t="shared" si="125"/>
        <v>0</v>
      </c>
      <c r="KLR138" s="827">
        <f t="shared" si="125"/>
        <v>0</v>
      </c>
      <c r="KLS138" s="827">
        <f t="shared" si="125"/>
        <v>0</v>
      </c>
      <c r="KLT138" s="827">
        <f t="shared" si="125"/>
        <v>0</v>
      </c>
      <c r="KLU138" s="827">
        <f t="shared" si="125"/>
        <v>0</v>
      </c>
      <c r="KLV138" s="827">
        <f t="shared" si="125"/>
        <v>0</v>
      </c>
      <c r="KLW138" s="827">
        <f t="shared" si="125"/>
        <v>0</v>
      </c>
      <c r="KLX138" s="827">
        <f t="shared" si="125"/>
        <v>0</v>
      </c>
      <c r="KLY138" s="827">
        <f t="shared" si="125"/>
        <v>0</v>
      </c>
      <c r="KLZ138" s="827">
        <f t="shared" si="125"/>
        <v>0</v>
      </c>
      <c r="KMA138" s="827">
        <f t="shared" si="125"/>
        <v>0</v>
      </c>
      <c r="KMB138" s="827">
        <f t="shared" si="125"/>
        <v>0</v>
      </c>
      <c r="KMC138" s="827">
        <f t="shared" si="125"/>
        <v>0</v>
      </c>
      <c r="KMD138" s="827">
        <f t="shared" si="125"/>
        <v>0</v>
      </c>
      <c r="KME138" s="827">
        <f t="shared" si="125"/>
        <v>0</v>
      </c>
      <c r="KMF138" s="827">
        <f t="shared" si="125"/>
        <v>0</v>
      </c>
      <c r="KMG138" s="827">
        <f t="shared" si="125"/>
        <v>0</v>
      </c>
      <c r="KMH138" s="827">
        <f t="shared" si="125"/>
        <v>0</v>
      </c>
      <c r="KMI138" s="827">
        <f t="shared" si="125"/>
        <v>0</v>
      </c>
      <c r="KMJ138" s="827">
        <f t="shared" si="125"/>
        <v>0</v>
      </c>
      <c r="KMK138" s="827">
        <f t="shared" si="125"/>
        <v>0</v>
      </c>
      <c r="KML138" s="827">
        <f t="shared" si="125"/>
        <v>0</v>
      </c>
      <c r="KMM138" s="827">
        <f t="shared" si="125"/>
        <v>0</v>
      </c>
      <c r="KMN138" s="827">
        <f t="shared" si="125"/>
        <v>0</v>
      </c>
      <c r="KMO138" s="827">
        <f t="shared" si="125"/>
        <v>0</v>
      </c>
      <c r="KMP138" s="827">
        <f t="shared" si="125"/>
        <v>0</v>
      </c>
      <c r="KMQ138" s="827">
        <f t="shared" si="125"/>
        <v>0</v>
      </c>
      <c r="KMR138" s="827">
        <f t="shared" si="125"/>
        <v>0</v>
      </c>
      <c r="KMS138" s="827">
        <f t="shared" si="125"/>
        <v>0</v>
      </c>
      <c r="KMT138" s="827">
        <f t="shared" si="125"/>
        <v>0</v>
      </c>
      <c r="KMU138" s="827">
        <f t="shared" si="125"/>
        <v>0</v>
      </c>
      <c r="KMV138" s="827">
        <f t="shared" si="125"/>
        <v>0</v>
      </c>
      <c r="KMW138" s="827">
        <f t="shared" si="125"/>
        <v>0</v>
      </c>
      <c r="KMX138" s="827">
        <f t="shared" si="125"/>
        <v>0</v>
      </c>
      <c r="KMY138" s="827">
        <f t="shared" si="125"/>
        <v>0</v>
      </c>
      <c r="KMZ138" s="827">
        <f t="shared" si="125"/>
        <v>0</v>
      </c>
      <c r="KNA138" s="827">
        <f t="shared" si="125"/>
        <v>0</v>
      </c>
      <c r="KNB138" s="827">
        <f t="shared" si="125"/>
        <v>0</v>
      </c>
      <c r="KNC138" s="827">
        <f t="shared" si="125"/>
        <v>0</v>
      </c>
      <c r="KND138" s="827">
        <f t="shared" si="125"/>
        <v>0</v>
      </c>
      <c r="KNE138" s="827">
        <f t="shared" si="125"/>
        <v>0</v>
      </c>
      <c r="KNF138" s="827">
        <f t="shared" si="125"/>
        <v>0</v>
      </c>
      <c r="KNG138" s="827">
        <f t="shared" si="125"/>
        <v>0</v>
      </c>
      <c r="KNH138" s="827">
        <f t="shared" si="125"/>
        <v>0</v>
      </c>
      <c r="KNI138" s="827">
        <f t="shared" si="125"/>
        <v>0</v>
      </c>
      <c r="KNJ138" s="827">
        <f t="shared" si="125"/>
        <v>0</v>
      </c>
      <c r="KNK138" s="827">
        <f t="shared" si="125"/>
        <v>0</v>
      </c>
      <c r="KNL138" s="827">
        <f t="shared" si="125"/>
        <v>0</v>
      </c>
      <c r="KNM138" s="827">
        <f t="shared" si="125"/>
        <v>0</v>
      </c>
      <c r="KNN138" s="827">
        <f t="shared" si="125"/>
        <v>0</v>
      </c>
      <c r="KNO138" s="827">
        <f t="shared" si="125"/>
        <v>0</v>
      </c>
      <c r="KNP138" s="827">
        <f t="shared" si="125"/>
        <v>0</v>
      </c>
      <c r="KNQ138" s="827">
        <f t="shared" si="125"/>
        <v>0</v>
      </c>
      <c r="KNR138" s="827">
        <f t="shared" si="125"/>
        <v>0</v>
      </c>
      <c r="KNS138" s="827">
        <f t="shared" si="125"/>
        <v>0</v>
      </c>
      <c r="KNT138" s="827">
        <f t="shared" si="125"/>
        <v>0</v>
      </c>
      <c r="KNU138" s="827">
        <f t="shared" si="125"/>
        <v>0</v>
      </c>
      <c r="KNV138" s="827">
        <f t="shared" si="125"/>
        <v>0</v>
      </c>
      <c r="KNW138" s="827">
        <f t="shared" si="125"/>
        <v>0</v>
      </c>
      <c r="KNX138" s="827">
        <f t="shared" si="125"/>
        <v>0</v>
      </c>
      <c r="KNY138" s="827">
        <f t="shared" si="125"/>
        <v>0</v>
      </c>
      <c r="KNZ138" s="827">
        <f t="shared" si="125"/>
        <v>0</v>
      </c>
      <c r="KOA138" s="827">
        <f t="shared" ref="KOA138:KQL138" si="126">KOA130+KOA134</f>
        <v>0</v>
      </c>
      <c r="KOB138" s="827">
        <f t="shared" si="126"/>
        <v>0</v>
      </c>
      <c r="KOC138" s="827">
        <f t="shared" si="126"/>
        <v>0</v>
      </c>
      <c r="KOD138" s="827">
        <f t="shared" si="126"/>
        <v>0</v>
      </c>
      <c r="KOE138" s="827">
        <f t="shared" si="126"/>
        <v>0</v>
      </c>
      <c r="KOF138" s="827">
        <f t="shared" si="126"/>
        <v>0</v>
      </c>
      <c r="KOG138" s="827">
        <f t="shared" si="126"/>
        <v>0</v>
      </c>
      <c r="KOH138" s="827">
        <f t="shared" si="126"/>
        <v>0</v>
      </c>
      <c r="KOI138" s="827">
        <f t="shared" si="126"/>
        <v>0</v>
      </c>
      <c r="KOJ138" s="827">
        <f t="shared" si="126"/>
        <v>0</v>
      </c>
      <c r="KOK138" s="827">
        <f t="shared" si="126"/>
        <v>0</v>
      </c>
      <c r="KOL138" s="827">
        <f t="shared" si="126"/>
        <v>0</v>
      </c>
      <c r="KOM138" s="827">
        <f t="shared" si="126"/>
        <v>0</v>
      </c>
      <c r="KON138" s="827">
        <f t="shared" si="126"/>
        <v>0</v>
      </c>
      <c r="KOO138" s="827">
        <f t="shared" si="126"/>
        <v>0</v>
      </c>
      <c r="KOP138" s="827">
        <f t="shared" si="126"/>
        <v>0</v>
      </c>
      <c r="KOQ138" s="827">
        <f t="shared" si="126"/>
        <v>0</v>
      </c>
      <c r="KOR138" s="827">
        <f t="shared" si="126"/>
        <v>0</v>
      </c>
      <c r="KOS138" s="827">
        <f t="shared" si="126"/>
        <v>0</v>
      </c>
      <c r="KOT138" s="827">
        <f t="shared" si="126"/>
        <v>0</v>
      </c>
      <c r="KOU138" s="827">
        <f t="shared" si="126"/>
        <v>0</v>
      </c>
      <c r="KOV138" s="827">
        <f t="shared" si="126"/>
        <v>0</v>
      </c>
      <c r="KOW138" s="827">
        <f t="shared" si="126"/>
        <v>0</v>
      </c>
      <c r="KOX138" s="827">
        <f t="shared" si="126"/>
        <v>0</v>
      </c>
      <c r="KOY138" s="827">
        <f t="shared" si="126"/>
        <v>0</v>
      </c>
      <c r="KOZ138" s="827">
        <f t="shared" si="126"/>
        <v>0</v>
      </c>
      <c r="KPA138" s="827">
        <f t="shared" si="126"/>
        <v>0</v>
      </c>
      <c r="KPB138" s="827">
        <f t="shared" si="126"/>
        <v>0</v>
      </c>
      <c r="KPC138" s="827">
        <f t="shared" si="126"/>
        <v>0</v>
      </c>
      <c r="KPD138" s="827">
        <f t="shared" si="126"/>
        <v>0</v>
      </c>
      <c r="KPE138" s="827">
        <f t="shared" si="126"/>
        <v>0</v>
      </c>
      <c r="KPF138" s="827">
        <f t="shared" si="126"/>
        <v>0</v>
      </c>
      <c r="KPG138" s="827">
        <f t="shared" si="126"/>
        <v>0</v>
      </c>
      <c r="KPH138" s="827">
        <f t="shared" si="126"/>
        <v>0</v>
      </c>
      <c r="KPI138" s="827">
        <f t="shared" si="126"/>
        <v>0</v>
      </c>
      <c r="KPJ138" s="827">
        <f t="shared" si="126"/>
        <v>0</v>
      </c>
      <c r="KPK138" s="827">
        <f t="shared" si="126"/>
        <v>0</v>
      </c>
      <c r="KPL138" s="827">
        <f t="shared" si="126"/>
        <v>0</v>
      </c>
      <c r="KPM138" s="827">
        <f t="shared" si="126"/>
        <v>0</v>
      </c>
      <c r="KPN138" s="827">
        <f t="shared" si="126"/>
        <v>0</v>
      </c>
      <c r="KPO138" s="827">
        <f t="shared" si="126"/>
        <v>0</v>
      </c>
      <c r="KPP138" s="827">
        <f t="shared" si="126"/>
        <v>0</v>
      </c>
      <c r="KPQ138" s="827">
        <f t="shared" si="126"/>
        <v>0</v>
      </c>
      <c r="KPR138" s="827">
        <f t="shared" si="126"/>
        <v>0</v>
      </c>
      <c r="KPS138" s="827">
        <f t="shared" si="126"/>
        <v>0</v>
      </c>
      <c r="KPT138" s="827">
        <f t="shared" si="126"/>
        <v>0</v>
      </c>
      <c r="KPU138" s="827">
        <f t="shared" si="126"/>
        <v>0</v>
      </c>
      <c r="KPV138" s="827">
        <f t="shared" si="126"/>
        <v>0</v>
      </c>
      <c r="KPW138" s="827">
        <f t="shared" si="126"/>
        <v>0</v>
      </c>
      <c r="KPX138" s="827">
        <f t="shared" si="126"/>
        <v>0</v>
      </c>
      <c r="KPY138" s="827">
        <f t="shared" si="126"/>
        <v>0</v>
      </c>
      <c r="KPZ138" s="827">
        <f t="shared" si="126"/>
        <v>0</v>
      </c>
      <c r="KQA138" s="827">
        <f t="shared" si="126"/>
        <v>0</v>
      </c>
      <c r="KQB138" s="827">
        <f t="shared" si="126"/>
        <v>0</v>
      </c>
      <c r="KQC138" s="827">
        <f t="shared" si="126"/>
        <v>0</v>
      </c>
      <c r="KQD138" s="827">
        <f t="shared" si="126"/>
        <v>0</v>
      </c>
      <c r="KQE138" s="827">
        <f t="shared" si="126"/>
        <v>0</v>
      </c>
      <c r="KQF138" s="827">
        <f t="shared" si="126"/>
        <v>0</v>
      </c>
      <c r="KQG138" s="827">
        <f t="shared" si="126"/>
        <v>0</v>
      </c>
      <c r="KQH138" s="827">
        <f t="shared" si="126"/>
        <v>0</v>
      </c>
      <c r="KQI138" s="827">
        <f t="shared" si="126"/>
        <v>0</v>
      </c>
      <c r="KQJ138" s="827">
        <f t="shared" si="126"/>
        <v>0</v>
      </c>
      <c r="KQK138" s="827">
        <f t="shared" si="126"/>
        <v>0</v>
      </c>
      <c r="KQL138" s="827">
        <f t="shared" si="126"/>
        <v>0</v>
      </c>
      <c r="KQM138" s="827">
        <f t="shared" ref="KQM138:KSX138" si="127">KQM130+KQM134</f>
        <v>0</v>
      </c>
      <c r="KQN138" s="827">
        <f t="shared" si="127"/>
        <v>0</v>
      </c>
      <c r="KQO138" s="827">
        <f t="shared" si="127"/>
        <v>0</v>
      </c>
      <c r="KQP138" s="827">
        <f t="shared" si="127"/>
        <v>0</v>
      </c>
      <c r="KQQ138" s="827">
        <f t="shared" si="127"/>
        <v>0</v>
      </c>
      <c r="KQR138" s="827">
        <f t="shared" si="127"/>
        <v>0</v>
      </c>
      <c r="KQS138" s="827">
        <f t="shared" si="127"/>
        <v>0</v>
      </c>
      <c r="KQT138" s="827">
        <f t="shared" si="127"/>
        <v>0</v>
      </c>
      <c r="KQU138" s="827">
        <f t="shared" si="127"/>
        <v>0</v>
      </c>
      <c r="KQV138" s="827">
        <f t="shared" si="127"/>
        <v>0</v>
      </c>
      <c r="KQW138" s="827">
        <f t="shared" si="127"/>
        <v>0</v>
      </c>
      <c r="KQX138" s="827">
        <f t="shared" si="127"/>
        <v>0</v>
      </c>
      <c r="KQY138" s="827">
        <f t="shared" si="127"/>
        <v>0</v>
      </c>
      <c r="KQZ138" s="827">
        <f t="shared" si="127"/>
        <v>0</v>
      </c>
      <c r="KRA138" s="827">
        <f t="shared" si="127"/>
        <v>0</v>
      </c>
      <c r="KRB138" s="827">
        <f t="shared" si="127"/>
        <v>0</v>
      </c>
      <c r="KRC138" s="827">
        <f t="shared" si="127"/>
        <v>0</v>
      </c>
      <c r="KRD138" s="827">
        <f t="shared" si="127"/>
        <v>0</v>
      </c>
      <c r="KRE138" s="827">
        <f t="shared" si="127"/>
        <v>0</v>
      </c>
      <c r="KRF138" s="827">
        <f t="shared" si="127"/>
        <v>0</v>
      </c>
      <c r="KRG138" s="827">
        <f t="shared" si="127"/>
        <v>0</v>
      </c>
      <c r="KRH138" s="827">
        <f t="shared" si="127"/>
        <v>0</v>
      </c>
      <c r="KRI138" s="827">
        <f t="shared" si="127"/>
        <v>0</v>
      </c>
      <c r="KRJ138" s="827">
        <f t="shared" si="127"/>
        <v>0</v>
      </c>
      <c r="KRK138" s="827">
        <f t="shared" si="127"/>
        <v>0</v>
      </c>
      <c r="KRL138" s="827">
        <f t="shared" si="127"/>
        <v>0</v>
      </c>
      <c r="KRM138" s="827">
        <f t="shared" si="127"/>
        <v>0</v>
      </c>
      <c r="KRN138" s="827">
        <f t="shared" si="127"/>
        <v>0</v>
      </c>
      <c r="KRO138" s="827">
        <f t="shared" si="127"/>
        <v>0</v>
      </c>
      <c r="KRP138" s="827">
        <f t="shared" si="127"/>
        <v>0</v>
      </c>
      <c r="KRQ138" s="827">
        <f t="shared" si="127"/>
        <v>0</v>
      </c>
      <c r="KRR138" s="827">
        <f t="shared" si="127"/>
        <v>0</v>
      </c>
      <c r="KRS138" s="827">
        <f t="shared" si="127"/>
        <v>0</v>
      </c>
      <c r="KRT138" s="827">
        <f t="shared" si="127"/>
        <v>0</v>
      </c>
      <c r="KRU138" s="827">
        <f t="shared" si="127"/>
        <v>0</v>
      </c>
      <c r="KRV138" s="827">
        <f t="shared" si="127"/>
        <v>0</v>
      </c>
      <c r="KRW138" s="827">
        <f t="shared" si="127"/>
        <v>0</v>
      </c>
      <c r="KRX138" s="827">
        <f t="shared" si="127"/>
        <v>0</v>
      </c>
      <c r="KRY138" s="827">
        <f t="shared" si="127"/>
        <v>0</v>
      </c>
      <c r="KRZ138" s="827">
        <f t="shared" si="127"/>
        <v>0</v>
      </c>
      <c r="KSA138" s="827">
        <f t="shared" si="127"/>
        <v>0</v>
      </c>
      <c r="KSB138" s="827">
        <f t="shared" si="127"/>
        <v>0</v>
      </c>
      <c r="KSC138" s="827">
        <f t="shared" si="127"/>
        <v>0</v>
      </c>
      <c r="KSD138" s="827">
        <f t="shared" si="127"/>
        <v>0</v>
      </c>
      <c r="KSE138" s="827">
        <f t="shared" si="127"/>
        <v>0</v>
      </c>
      <c r="KSF138" s="827">
        <f t="shared" si="127"/>
        <v>0</v>
      </c>
      <c r="KSG138" s="827">
        <f t="shared" si="127"/>
        <v>0</v>
      </c>
      <c r="KSH138" s="827">
        <f t="shared" si="127"/>
        <v>0</v>
      </c>
      <c r="KSI138" s="827">
        <f t="shared" si="127"/>
        <v>0</v>
      </c>
      <c r="KSJ138" s="827">
        <f t="shared" si="127"/>
        <v>0</v>
      </c>
      <c r="KSK138" s="827">
        <f t="shared" si="127"/>
        <v>0</v>
      </c>
      <c r="KSL138" s="827">
        <f t="shared" si="127"/>
        <v>0</v>
      </c>
      <c r="KSM138" s="827">
        <f t="shared" si="127"/>
        <v>0</v>
      </c>
      <c r="KSN138" s="827">
        <f t="shared" si="127"/>
        <v>0</v>
      </c>
      <c r="KSO138" s="827">
        <f t="shared" si="127"/>
        <v>0</v>
      </c>
      <c r="KSP138" s="827">
        <f t="shared" si="127"/>
        <v>0</v>
      </c>
      <c r="KSQ138" s="827">
        <f t="shared" si="127"/>
        <v>0</v>
      </c>
      <c r="KSR138" s="827">
        <f t="shared" si="127"/>
        <v>0</v>
      </c>
      <c r="KSS138" s="827">
        <f t="shared" si="127"/>
        <v>0</v>
      </c>
      <c r="KST138" s="827">
        <f t="shared" si="127"/>
        <v>0</v>
      </c>
      <c r="KSU138" s="827">
        <f t="shared" si="127"/>
        <v>0</v>
      </c>
      <c r="KSV138" s="827">
        <f t="shared" si="127"/>
        <v>0</v>
      </c>
      <c r="KSW138" s="827">
        <f t="shared" si="127"/>
        <v>0</v>
      </c>
      <c r="KSX138" s="827">
        <f t="shared" si="127"/>
        <v>0</v>
      </c>
      <c r="KSY138" s="827">
        <f t="shared" ref="KSY138:KVJ138" si="128">KSY130+KSY134</f>
        <v>0</v>
      </c>
      <c r="KSZ138" s="827">
        <f t="shared" si="128"/>
        <v>0</v>
      </c>
      <c r="KTA138" s="827">
        <f t="shared" si="128"/>
        <v>0</v>
      </c>
      <c r="KTB138" s="827">
        <f t="shared" si="128"/>
        <v>0</v>
      </c>
      <c r="KTC138" s="827">
        <f t="shared" si="128"/>
        <v>0</v>
      </c>
      <c r="KTD138" s="827">
        <f t="shared" si="128"/>
        <v>0</v>
      </c>
      <c r="KTE138" s="827">
        <f t="shared" si="128"/>
        <v>0</v>
      </c>
      <c r="KTF138" s="827">
        <f t="shared" si="128"/>
        <v>0</v>
      </c>
      <c r="KTG138" s="827">
        <f t="shared" si="128"/>
        <v>0</v>
      </c>
      <c r="KTH138" s="827">
        <f t="shared" si="128"/>
        <v>0</v>
      </c>
      <c r="KTI138" s="827">
        <f t="shared" si="128"/>
        <v>0</v>
      </c>
      <c r="KTJ138" s="827">
        <f t="shared" si="128"/>
        <v>0</v>
      </c>
      <c r="KTK138" s="827">
        <f t="shared" si="128"/>
        <v>0</v>
      </c>
      <c r="KTL138" s="827">
        <f t="shared" si="128"/>
        <v>0</v>
      </c>
      <c r="KTM138" s="827">
        <f t="shared" si="128"/>
        <v>0</v>
      </c>
      <c r="KTN138" s="827">
        <f t="shared" si="128"/>
        <v>0</v>
      </c>
      <c r="KTO138" s="827">
        <f t="shared" si="128"/>
        <v>0</v>
      </c>
      <c r="KTP138" s="827">
        <f t="shared" si="128"/>
        <v>0</v>
      </c>
      <c r="KTQ138" s="827">
        <f t="shared" si="128"/>
        <v>0</v>
      </c>
      <c r="KTR138" s="827">
        <f t="shared" si="128"/>
        <v>0</v>
      </c>
      <c r="KTS138" s="827">
        <f t="shared" si="128"/>
        <v>0</v>
      </c>
      <c r="KTT138" s="827">
        <f t="shared" si="128"/>
        <v>0</v>
      </c>
      <c r="KTU138" s="827">
        <f t="shared" si="128"/>
        <v>0</v>
      </c>
      <c r="KTV138" s="827">
        <f t="shared" si="128"/>
        <v>0</v>
      </c>
      <c r="KTW138" s="827">
        <f t="shared" si="128"/>
        <v>0</v>
      </c>
      <c r="KTX138" s="827">
        <f t="shared" si="128"/>
        <v>0</v>
      </c>
      <c r="KTY138" s="827">
        <f t="shared" si="128"/>
        <v>0</v>
      </c>
      <c r="KTZ138" s="827">
        <f t="shared" si="128"/>
        <v>0</v>
      </c>
      <c r="KUA138" s="827">
        <f t="shared" si="128"/>
        <v>0</v>
      </c>
      <c r="KUB138" s="827">
        <f t="shared" si="128"/>
        <v>0</v>
      </c>
      <c r="KUC138" s="827">
        <f t="shared" si="128"/>
        <v>0</v>
      </c>
      <c r="KUD138" s="827">
        <f t="shared" si="128"/>
        <v>0</v>
      </c>
      <c r="KUE138" s="827">
        <f t="shared" si="128"/>
        <v>0</v>
      </c>
      <c r="KUF138" s="827">
        <f t="shared" si="128"/>
        <v>0</v>
      </c>
      <c r="KUG138" s="827">
        <f t="shared" si="128"/>
        <v>0</v>
      </c>
      <c r="KUH138" s="827">
        <f t="shared" si="128"/>
        <v>0</v>
      </c>
      <c r="KUI138" s="827">
        <f t="shared" si="128"/>
        <v>0</v>
      </c>
      <c r="KUJ138" s="827">
        <f t="shared" si="128"/>
        <v>0</v>
      </c>
      <c r="KUK138" s="827">
        <f t="shared" si="128"/>
        <v>0</v>
      </c>
      <c r="KUL138" s="827">
        <f t="shared" si="128"/>
        <v>0</v>
      </c>
      <c r="KUM138" s="827">
        <f t="shared" si="128"/>
        <v>0</v>
      </c>
      <c r="KUN138" s="827">
        <f t="shared" si="128"/>
        <v>0</v>
      </c>
      <c r="KUO138" s="827">
        <f t="shared" si="128"/>
        <v>0</v>
      </c>
      <c r="KUP138" s="827">
        <f t="shared" si="128"/>
        <v>0</v>
      </c>
      <c r="KUQ138" s="827">
        <f t="shared" si="128"/>
        <v>0</v>
      </c>
      <c r="KUR138" s="827">
        <f t="shared" si="128"/>
        <v>0</v>
      </c>
      <c r="KUS138" s="827">
        <f t="shared" si="128"/>
        <v>0</v>
      </c>
      <c r="KUT138" s="827">
        <f t="shared" si="128"/>
        <v>0</v>
      </c>
      <c r="KUU138" s="827">
        <f t="shared" si="128"/>
        <v>0</v>
      </c>
      <c r="KUV138" s="827">
        <f t="shared" si="128"/>
        <v>0</v>
      </c>
      <c r="KUW138" s="827">
        <f t="shared" si="128"/>
        <v>0</v>
      </c>
      <c r="KUX138" s="827">
        <f t="shared" si="128"/>
        <v>0</v>
      </c>
      <c r="KUY138" s="827">
        <f t="shared" si="128"/>
        <v>0</v>
      </c>
      <c r="KUZ138" s="827">
        <f t="shared" si="128"/>
        <v>0</v>
      </c>
      <c r="KVA138" s="827">
        <f t="shared" si="128"/>
        <v>0</v>
      </c>
      <c r="KVB138" s="827">
        <f t="shared" si="128"/>
        <v>0</v>
      </c>
      <c r="KVC138" s="827">
        <f t="shared" si="128"/>
        <v>0</v>
      </c>
      <c r="KVD138" s="827">
        <f t="shared" si="128"/>
        <v>0</v>
      </c>
      <c r="KVE138" s="827">
        <f t="shared" si="128"/>
        <v>0</v>
      </c>
      <c r="KVF138" s="827">
        <f t="shared" si="128"/>
        <v>0</v>
      </c>
      <c r="KVG138" s="827">
        <f t="shared" si="128"/>
        <v>0</v>
      </c>
      <c r="KVH138" s="827">
        <f t="shared" si="128"/>
        <v>0</v>
      </c>
      <c r="KVI138" s="827">
        <f t="shared" si="128"/>
        <v>0</v>
      </c>
      <c r="KVJ138" s="827">
        <f t="shared" si="128"/>
        <v>0</v>
      </c>
      <c r="KVK138" s="827">
        <f t="shared" ref="KVK138:KXV138" si="129">KVK130+KVK134</f>
        <v>0</v>
      </c>
      <c r="KVL138" s="827">
        <f t="shared" si="129"/>
        <v>0</v>
      </c>
      <c r="KVM138" s="827">
        <f t="shared" si="129"/>
        <v>0</v>
      </c>
      <c r="KVN138" s="827">
        <f t="shared" si="129"/>
        <v>0</v>
      </c>
      <c r="KVO138" s="827">
        <f t="shared" si="129"/>
        <v>0</v>
      </c>
      <c r="KVP138" s="827">
        <f t="shared" si="129"/>
        <v>0</v>
      </c>
      <c r="KVQ138" s="827">
        <f t="shared" si="129"/>
        <v>0</v>
      </c>
      <c r="KVR138" s="827">
        <f t="shared" si="129"/>
        <v>0</v>
      </c>
      <c r="KVS138" s="827">
        <f t="shared" si="129"/>
        <v>0</v>
      </c>
      <c r="KVT138" s="827">
        <f t="shared" si="129"/>
        <v>0</v>
      </c>
      <c r="KVU138" s="827">
        <f t="shared" si="129"/>
        <v>0</v>
      </c>
      <c r="KVV138" s="827">
        <f t="shared" si="129"/>
        <v>0</v>
      </c>
      <c r="KVW138" s="827">
        <f t="shared" si="129"/>
        <v>0</v>
      </c>
      <c r="KVX138" s="827">
        <f t="shared" si="129"/>
        <v>0</v>
      </c>
      <c r="KVY138" s="827">
        <f t="shared" si="129"/>
        <v>0</v>
      </c>
      <c r="KVZ138" s="827">
        <f t="shared" si="129"/>
        <v>0</v>
      </c>
      <c r="KWA138" s="827">
        <f t="shared" si="129"/>
        <v>0</v>
      </c>
      <c r="KWB138" s="827">
        <f t="shared" si="129"/>
        <v>0</v>
      </c>
      <c r="KWC138" s="827">
        <f t="shared" si="129"/>
        <v>0</v>
      </c>
      <c r="KWD138" s="827">
        <f t="shared" si="129"/>
        <v>0</v>
      </c>
      <c r="KWE138" s="827">
        <f t="shared" si="129"/>
        <v>0</v>
      </c>
      <c r="KWF138" s="827">
        <f t="shared" si="129"/>
        <v>0</v>
      </c>
      <c r="KWG138" s="827">
        <f t="shared" si="129"/>
        <v>0</v>
      </c>
      <c r="KWH138" s="827">
        <f t="shared" si="129"/>
        <v>0</v>
      </c>
      <c r="KWI138" s="827">
        <f t="shared" si="129"/>
        <v>0</v>
      </c>
      <c r="KWJ138" s="827">
        <f t="shared" si="129"/>
        <v>0</v>
      </c>
      <c r="KWK138" s="827">
        <f t="shared" si="129"/>
        <v>0</v>
      </c>
      <c r="KWL138" s="827">
        <f t="shared" si="129"/>
        <v>0</v>
      </c>
      <c r="KWM138" s="827">
        <f t="shared" si="129"/>
        <v>0</v>
      </c>
      <c r="KWN138" s="827">
        <f t="shared" si="129"/>
        <v>0</v>
      </c>
      <c r="KWO138" s="827">
        <f t="shared" si="129"/>
        <v>0</v>
      </c>
      <c r="KWP138" s="827">
        <f t="shared" si="129"/>
        <v>0</v>
      </c>
      <c r="KWQ138" s="827">
        <f t="shared" si="129"/>
        <v>0</v>
      </c>
      <c r="KWR138" s="827">
        <f t="shared" si="129"/>
        <v>0</v>
      </c>
      <c r="KWS138" s="827">
        <f t="shared" si="129"/>
        <v>0</v>
      </c>
      <c r="KWT138" s="827">
        <f t="shared" si="129"/>
        <v>0</v>
      </c>
      <c r="KWU138" s="827">
        <f t="shared" si="129"/>
        <v>0</v>
      </c>
      <c r="KWV138" s="827">
        <f t="shared" si="129"/>
        <v>0</v>
      </c>
      <c r="KWW138" s="827">
        <f t="shared" si="129"/>
        <v>0</v>
      </c>
      <c r="KWX138" s="827">
        <f t="shared" si="129"/>
        <v>0</v>
      </c>
      <c r="KWY138" s="827">
        <f t="shared" si="129"/>
        <v>0</v>
      </c>
      <c r="KWZ138" s="827">
        <f t="shared" si="129"/>
        <v>0</v>
      </c>
      <c r="KXA138" s="827">
        <f t="shared" si="129"/>
        <v>0</v>
      </c>
      <c r="KXB138" s="827">
        <f t="shared" si="129"/>
        <v>0</v>
      </c>
      <c r="KXC138" s="827">
        <f t="shared" si="129"/>
        <v>0</v>
      </c>
      <c r="KXD138" s="827">
        <f t="shared" si="129"/>
        <v>0</v>
      </c>
      <c r="KXE138" s="827">
        <f t="shared" si="129"/>
        <v>0</v>
      </c>
      <c r="KXF138" s="827">
        <f t="shared" si="129"/>
        <v>0</v>
      </c>
      <c r="KXG138" s="827">
        <f t="shared" si="129"/>
        <v>0</v>
      </c>
      <c r="KXH138" s="827">
        <f t="shared" si="129"/>
        <v>0</v>
      </c>
      <c r="KXI138" s="827">
        <f t="shared" si="129"/>
        <v>0</v>
      </c>
      <c r="KXJ138" s="827">
        <f t="shared" si="129"/>
        <v>0</v>
      </c>
      <c r="KXK138" s="827">
        <f t="shared" si="129"/>
        <v>0</v>
      </c>
      <c r="KXL138" s="827">
        <f t="shared" si="129"/>
        <v>0</v>
      </c>
      <c r="KXM138" s="827">
        <f t="shared" si="129"/>
        <v>0</v>
      </c>
      <c r="KXN138" s="827">
        <f t="shared" si="129"/>
        <v>0</v>
      </c>
      <c r="KXO138" s="827">
        <f t="shared" si="129"/>
        <v>0</v>
      </c>
      <c r="KXP138" s="827">
        <f t="shared" si="129"/>
        <v>0</v>
      </c>
      <c r="KXQ138" s="827">
        <f t="shared" si="129"/>
        <v>0</v>
      </c>
      <c r="KXR138" s="827">
        <f t="shared" si="129"/>
        <v>0</v>
      </c>
      <c r="KXS138" s="827">
        <f t="shared" si="129"/>
        <v>0</v>
      </c>
      <c r="KXT138" s="827">
        <f t="shared" si="129"/>
        <v>0</v>
      </c>
      <c r="KXU138" s="827">
        <f t="shared" si="129"/>
        <v>0</v>
      </c>
      <c r="KXV138" s="827">
        <f t="shared" si="129"/>
        <v>0</v>
      </c>
      <c r="KXW138" s="827">
        <f t="shared" ref="KXW138:LAH138" si="130">KXW130+KXW134</f>
        <v>0</v>
      </c>
      <c r="KXX138" s="827">
        <f t="shared" si="130"/>
        <v>0</v>
      </c>
      <c r="KXY138" s="827">
        <f t="shared" si="130"/>
        <v>0</v>
      </c>
      <c r="KXZ138" s="827">
        <f t="shared" si="130"/>
        <v>0</v>
      </c>
      <c r="KYA138" s="827">
        <f t="shared" si="130"/>
        <v>0</v>
      </c>
      <c r="KYB138" s="827">
        <f t="shared" si="130"/>
        <v>0</v>
      </c>
      <c r="KYC138" s="827">
        <f t="shared" si="130"/>
        <v>0</v>
      </c>
      <c r="KYD138" s="827">
        <f t="shared" si="130"/>
        <v>0</v>
      </c>
      <c r="KYE138" s="827">
        <f t="shared" si="130"/>
        <v>0</v>
      </c>
      <c r="KYF138" s="827">
        <f t="shared" si="130"/>
        <v>0</v>
      </c>
      <c r="KYG138" s="827">
        <f t="shared" si="130"/>
        <v>0</v>
      </c>
      <c r="KYH138" s="827">
        <f t="shared" si="130"/>
        <v>0</v>
      </c>
      <c r="KYI138" s="827">
        <f t="shared" si="130"/>
        <v>0</v>
      </c>
      <c r="KYJ138" s="827">
        <f t="shared" si="130"/>
        <v>0</v>
      </c>
      <c r="KYK138" s="827">
        <f t="shared" si="130"/>
        <v>0</v>
      </c>
      <c r="KYL138" s="827">
        <f t="shared" si="130"/>
        <v>0</v>
      </c>
      <c r="KYM138" s="827">
        <f t="shared" si="130"/>
        <v>0</v>
      </c>
      <c r="KYN138" s="827">
        <f t="shared" si="130"/>
        <v>0</v>
      </c>
      <c r="KYO138" s="827">
        <f t="shared" si="130"/>
        <v>0</v>
      </c>
      <c r="KYP138" s="827">
        <f t="shared" si="130"/>
        <v>0</v>
      </c>
      <c r="KYQ138" s="827">
        <f t="shared" si="130"/>
        <v>0</v>
      </c>
      <c r="KYR138" s="827">
        <f t="shared" si="130"/>
        <v>0</v>
      </c>
      <c r="KYS138" s="827">
        <f t="shared" si="130"/>
        <v>0</v>
      </c>
      <c r="KYT138" s="827">
        <f t="shared" si="130"/>
        <v>0</v>
      </c>
      <c r="KYU138" s="827">
        <f t="shared" si="130"/>
        <v>0</v>
      </c>
      <c r="KYV138" s="827">
        <f t="shared" si="130"/>
        <v>0</v>
      </c>
      <c r="KYW138" s="827">
        <f t="shared" si="130"/>
        <v>0</v>
      </c>
      <c r="KYX138" s="827">
        <f t="shared" si="130"/>
        <v>0</v>
      </c>
      <c r="KYY138" s="827">
        <f t="shared" si="130"/>
        <v>0</v>
      </c>
      <c r="KYZ138" s="827">
        <f t="shared" si="130"/>
        <v>0</v>
      </c>
      <c r="KZA138" s="827">
        <f t="shared" si="130"/>
        <v>0</v>
      </c>
      <c r="KZB138" s="827">
        <f t="shared" si="130"/>
        <v>0</v>
      </c>
      <c r="KZC138" s="827">
        <f t="shared" si="130"/>
        <v>0</v>
      </c>
      <c r="KZD138" s="827">
        <f t="shared" si="130"/>
        <v>0</v>
      </c>
      <c r="KZE138" s="827">
        <f t="shared" si="130"/>
        <v>0</v>
      </c>
      <c r="KZF138" s="827">
        <f t="shared" si="130"/>
        <v>0</v>
      </c>
      <c r="KZG138" s="827">
        <f t="shared" si="130"/>
        <v>0</v>
      </c>
      <c r="KZH138" s="827">
        <f t="shared" si="130"/>
        <v>0</v>
      </c>
      <c r="KZI138" s="827">
        <f t="shared" si="130"/>
        <v>0</v>
      </c>
      <c r="KZJ138" s="827">
        <f t="shared" si="130"/>
        <v>0</v>
      </c>
      <c r="KZK138" s="827">
        <f t="shared" si="130"/>
        <v>0</v>
      </c>
      <c r="KZL138" s="827">
        <f t="shared" si="130"/>
        <v>0</v>
      </c>
      <c r="KZM138" s="827">
        <f t="shared" si="130"/>
        <v>0</v>
      </c>
      <c r="KZN138" s="827">
        <f t="shared" si="130"/>
        <v>0</v>
      </c>
      <c r="KZO138" s="827">
        <f t="shared" si="130"/>
        <v>0</v>
      </c>
      <c r="KZP138" s="827">
        <f t="shared" si="130"/>
        <v>0</v>
      </c>
      <c r="KZQ138" s="827">
        <f t="shared" si="130"/>
        <v>0</v>
      </c>
      <c r="KZR138" s="827">
        <f t="shared" si="130"/>
        <v>0</v>
      </c>
      <c r="KZS138" s="827">
        <f t="shared" si="130"/>
        <v>0</v>
      </c>
      <c r="KZT138" s="827">
        <f t="shared" si="130"/>
        <v>0</v>
      </c>
      <c r="KZU138" s="827">
        <f t="shared" si="130"/>
        <v>0</v>
      </c>
      <c r="KZV138" s="827">
        <f t="shared" si="130"/>
        <v>0</v>
      </c>
      <c r="KZW138" s="827">
        <f t="shared" si="130"/>
        <v>0</v>
      </c>
      <c r="KZX138" s="827">
        <f t="shared" si="130"/>
        <v>0</v>
      </c>
      <c r="KZY138" s="827">
        <f t="shared" si="130"/>
        <v>0</v>
      </c>
      <c r="KZZ138" s="827">
        <f t="shared" si="130"/>
        <v>0</v>
      </c>
      <c r="LAA138" s="827">
        <f t="shared" si="130"/>
        <v>0</v>
      </c>
      <c r="LAB138" s="827">
        <f t="shared" si="130"/>
        <v>0</v>
      </c>
      <c r="LAC138" s="827">
        <f t="shared" si="130"/>
        <v>0</v>
      </c>
      <c r="LAD138" s="827">
        <f t="shared" si="130"/>
        <v>0</v>
      </c>
      <c r="LAE138" s="827">
        <f t="shared" si="130"/>
        <v>0</v>
      </c>
      <c r="LAF138" s="827">
        <f t="shared" si="130"/>
        <v>0</v>
      </c>
      <c r="LAG138" s="827">
        <f t="shared" si="130"/>
        <v>0</v>
      </c>
      <c r="LAH138" s="827">
        <f t="shared" si="130"/>
        <v>0</v>
      </c>
      <c r="LAI138" s="827">
        <f t="shared" ref="LAI138:LCT138" si="131">LAI130+LAI134</f>
        <v>0</v>
      </c>
      <c r="LAJ138" s="827">
        <f t="shared" si="131"/>
        <v>0</v>
      </c>
      <c r="LAK138" s="827">
        <f t="shared" si="131"/>
        <v>0</v>
      </c>
      <c r="LAL138" s="827">
        <f t="shared" si="131"/>
        <v>0</v>
      </c>
      <c r="LAM138" s="827">
        <f t="shared" si="131"/>
        <v>0</v>
      </c>
      <c r="LAN138" s="827">
        <f t="shared" si="131"/>
        <v>0</v>
      </c>
      <c r="LAO138" s="827">
        <f t="shared" si="131"/>
        <v>0</v>
      </c>
      <c r="LAP138" s="827">
        <f t="shared" si="131"/>
        <v>0</v>
      </c>
      <c r="LAQ138" s="827">
        <f t="shared" si="131"/>
        <v>0</v>
      </c>
      <c r="LAR138" s="827">
        <f t="shared" si="131"/>
        <v>0</v>
      </c>
      <c r="LAS138" s="827">
        <f t="shared" si="131"/>
        <v>0</v>
      </c>
      <c r="LAT138" s="827">
        <f t="shared" si="131"/>
        <v>0</v>
      </c>
      <c r="LAU138" s="827">
        <f t="shared" si="131"/>
        <v>0</v>
      </c>
      <c r="LAV138" s="827">
        <f t="shared" si="131"/>
        <v>0</v>
      </c>
      <c r="LAW138" s="827">
        <f t="shared" si="131"/>
        <v>0</v>
      </c>
      <c r="LAX138" s="827">
        <f t="shared" si="131"/>
        <v>0</v>
      </c>
      <c r="LAY138" s="827">
        <f t="shared" si="131"/>
        <v>0</v>
      </c>
      <c r="LAZ138" s="827">
        <f t="shared" si="131"/>
        <v>0</v>
      </c>
      <c r="LBA138" s="827">
        <f t="shared" si="131"/>
        <v>0</v>
      </c>
      <c r="LBB138" s="827">
        <f t="shared" si="131"/>
        <v>0</v>
      </c>
      <c r="LBC138" s="827">
        <f t="shared" si="131"/>
        <v>0</v>
      </c>
      <c r="LBD138" s="827">
        <f t="shared" si="131"/>
        <v>0</v>
      </c>
      <c r="LBE138" s="827">
        <f t="shared" si="131"/>
        <v>0</v>
      </c>
      <c r="LBF138" s="827">
        <f t="shared" si="131"/>
        <v>0</v>
      </c>
      <c r="LBG138" s="827">
        <f t="shared" si="131"/>
        <v>0</v>
      </c>
      <c r="LBH138" s="827">
        <f t="shared" si="131"/>
        <v>0</v>
      </c>
      <c r="LBI138" s="827">
        <f t="shared" si="131"/>
        <v>0</v>
      </c>
      <c r="LBJ138" s="827">
        <f t="shared" si="131"/>
        <v>0</v>
      </c>
      <c r="LBK138" s="827">
        <f t="shared" si="131"/>
        <v>0</v>
      </c>
      <c r="LBL138" s="827">
        <f t="shared" si="131"/>
        <v>0</v>
      </c>
      <c r="LBM138" s="827">
        <f t="shared" si="131"/>
        <v>0</v>
      </c>
      <c r="LBN138" s="827">
        <f t="shared" si="131"/>
        <v>0</v>
      </c>
      <c r="LBO138" s="827">
        <f t="shared" si="131"/>
        <v>0</v>
      </c>
      <c r="LBP138" s="827">
        <f t="shared" si="131"/>
        <v>0</v>
      </c>
      <c r="LBQ138" s="827">
        <f t="shared" si="131"/>
        <v>0</v>
      </c>
      <c r="LBR138" s="827">
        <f t="shared" si="131"/>
        <v>0</v>
      </c>
      <c r="LBS138" s="827">
        <f t="shared" si="131"/>
        <v>0</v>
      </c>
      <c r="LBT138" s="827">
        <f t="shared" si="131"/>
        <v>0</v>
      </c>
      <c r="LBU138" s="827">
        <f t="shared" si="131"/>
        <v>0</v>
      </c>
      <c r="LBV138" s="827">
        <f t="shared" si="131"/>
        <v>0</v>
      </c>
      <c r="LBW138" s="827">
        <f t="shared" si="131"/>
        <v>0</v>
      </c>
      <c r="LBX138" s="827">
        <f t="shared" si="131"/>
        <v>0</v>
      </c>
      <c r="LBY138" s="827">
        <f t="shared" si="131"/>
        <v>0</v>
      </c>
      <c r="LBZ138" s="827">
        <f t="shared" si="131"/>
        <v>0</v>
      </c>
      <c r="LCA138" s="827">
        <f t="shared" si="131"/>
        <v>0</v>
      </c>
      <c r="LCB138" s="827">
        <f t="shared" si="131"/>
        <v>0</v>
      </c>
      <c r="LCC138" s="827">
        <f t="shared" si="131"/>
        <v>0</v>
      </c>
      <c r="LCD138" s="827">
        <f t="shared" si="131"/>
        <v>0</v>
      </c>
      <c r="LCE138" s="827">
        <f t="shared" si="131"/>
        <v>0</v>
      </c>
      <c r="LCF138" s="827">
        <f t="shared" si="131"/>
        <v>0</v>
      </c>
      <c r="LCG138" s="827">
        <f t="shared" si="131"/>
        <v>0</v>
      </c>
      <c r="LCH138" s="827">
        <f t="shared" si="131"/>
        <v>0</v>
      </c>
      <c r="LCI138" s="827">
        <f t="shared" si="131"/>
        <v>0</v>
      </c>
      <c r="LCJ138" s="827">
        <f t="shared" si="131"/>
        <v>0</v>
      </c>
      <c r="LCK138" s="827">
        <f t="shared" si="131"/>
        <v>0</v>
      </c>
      <c r="LCL138" s="827">
        <f t="shared" si="131"/>
        <v>0</v>
      </c>
      <c r="LCM138" s="827">
        <f t="shared" si="131"/>
        <v>0</v>
      </c>
      <c r="LCN138" s="827">
        <f t="shared" si="131"/>
        <v>0</v>
      </c>
      <c r="LCO138" s="827">
        <f t="shared" si="131"/>
        <v>0</v>
      </c>
      <c r="LCP138" s="827">
        <f t="shared" si="131"/>
        <v>0</v>
      </c>
      <c r="LCQ138" s="827">
        <f t="shared" si="131"/>
        <v>0</v>
      </c>
      <c r="LCR138" s="827">
        <f t="shared" si="131"/>
        <v>0</v>
      </c>
      <c r="LCS138" s="827">
        <f t="shared" si="131"/>
        <v>0</v>
      </c>
      <c r="LCT138" s="827">
        <f t="shared" si="131"/>
        <v>0</v>
      </c>
      <c r="LCU138" s="827">
        <f t="shared" ref="LCU138:LFF138" si="132">LCU130+LCU134</f>
        <v>0</v>
      </c>
      <c r="LCV138" s="827">
        <f t="shared" si="132"/>
        <v>0</v>
      </c>
      <c r="LCW138" s="827">
        <f t="shared" si="132"/>
        <v>0</v>
      </c>
      <c r="LCX138" s="827">
        <f t="shared" si="132"/>
        <v>0</v>
      </c>
      <c r="LCY138" s="827">
        <f t="shared" si="132"/>
        <v>0</v>
      </c>
      <c r="LCZ138" s="827">
        <f t="shared" si="132"/>
        <v>0</v>
      </c>
      <c r="LDA138" s="827">
        <f t="shared" si="132"/>
        <v>0</v>
      </c>
      <c r="LDB138" s="827">
        <f t="shared" si="132"/>
        <v>0</v>
      </c>
      <c r="LDC138" s="827">
        <f t="shared" si="132"/>
        <v>0</v>
      </c>
      <c r="LDD138" s="827">
        <f t="shared" si="132"/>
        <v>0</v>
      </c>
      <c r="LDE138" s="827">
        <f t="shared" si="132"/>
        <v>0</v>
      </c>
      <c r="LDF138" s="827">
        <f t="shared" si="132"/>
        <v>0</v>
      </c>
      <c r="LDG138" s="827">
        <f t="shared" si="132"/>
        <v>0</v>
      </c>
      <c r="LDH138" s="827">
        <f t="shared" si="132"/>
        <v>0</v>
      </c>
      <c r="LDI138" s="827">
        <f t="shared" si="132"/>
        <v>0</v>
      </c>
      <c r="LDJ138" s="827">
        <f t="shared" si="132"/>
        <v>0</v>
      </c>
      <c r="LDK138" s="827">
        <f t="shared" si="132"/>
        <v>0</v>
      </c>
      <c r="LDL138" s="827">
        <f t="shared" si="132"/>
        <v>0</v>
      </c>
      <c r="LDM138" s="827">
        <f t="shared" si="132"/>
        <v>0</v>
      </c>
      <c r="LDN138" s="827">
        <f t="shared" si="132"/>
        <v>0</v>
      </c>
      <c r="LDO138" s="827">
        <f t="shared" si="132"/>
        <v>0</v>
      </c>
      <c r="LDP138" s="827">
        <f t="shared" si="132"/>
        <v>0</v>
      </c>
      <c r="LDQ138" s="827">
        <f t="shared" si="132"/>
        <v>0</v>
      </c>
      <c r="LDR138" s="827">
        <f t="shared" si="132"/>
        <v>0</v>
      </c>
      <c r="LDS138" s="827">
        <f t="shared" si="132"/>
        <v>0</v>
      </c>
      <c r="LDT138" s="827">
        <f t="shared" si="132"/>
        <v>0</v>
      </c>
      <c r="LDU138" s="827">
        <f t="shared" si="132"/>
        <v>0</v>
      </c>
      <c r="LDV138" s="827">
        <f t="shared" si="132"/>
        <v>0</v>
      </c>
      <c r="LDW138" s="827">
        <f t="shared" si="132"/>
        <v>0</v>
      </c>
      <c r="LDX138" s="827">
        <f t="shared" si="132"/>
        <v>0</v>
      </c>
      <c r="LDY138" s="827">
        <f t="shared" si="132"/>
        <v>0</v>
      </c>
      <c r="LDZ138" s="827">
        <f t="shared" si="132"/>
        <v>0</v>
      </c>
      <c r="LEA138" s="827">
        <f t="shared" si="132"/>
        <v>0</v>
      </c>
      <c r="LEB138" s="827">
        <f t="shared" si="132"/>
        <v>0</v>
      </c>
      <c r="LEC138" s="827">
        <f t="shared" si="132"/>
        <v>0</v>
      </c>
      <c r="LED138" s="827">
        <f t="shared" si="132"/>
        <v>0</v>
      </c>
      <c r="LEE138" s="827">
        <f t="shared" si="132"/>
        <v>0</v>
      </c>
      <c r="LEF138" s="827">
        <f t="shared" si="132"/>
        <v>0</v>
      </c>
      <c r="LEG138" s="827">
        <f t="shared" si="132"/>
        <v>0</v>
      </c>
      <c r="LEH138" s="827">
        <f t="shared" si="132"/>
        <v>0</v>
      </c>
      <c r="LEI138" s="827">
        <f t="shared" si="132"/>
        <v>0</v>
      </c>
      <c r="LEJ138" s="827">
        <f t="shared" si="132"/>
        <v>0</v>
      </c>
      <c r="LEK138" s="827">
        <f t="shared" si="132"/>
        <v>0</v>
      </c>
      <c r="LEL138" s="827">
        <f t="shared" si="132"/>
        <v>0</v>
      </c>
      <c r="LEM138" s="827">
        <f t="shared" si="132"/>
        <v>0</v>
      </c>
      <c r="LEN138" s="827">
        <f t="shared" si="132"/>
        <v>0</v>
      </c>
      <c r="LEO138" s="827">
        <f t="shared" si="132"/>
        <v>0</v>
      </c>
      <c r="LEP138" s="827">
        <f t="shared" si="132"/>
        <v>0</v>
      </c>
      <c r="LEQ138" s="827">
        <f t="shared" si="132"/>
        <v>0</v>
      </c>
      <c r="LER138" s="827">
        <f t="shared" si="132"/>
        <v>0</v>
      </c>
      <c r="LES138" s="827">
        <f t="shared" si="132"/>
        <v>0</v>
      </c>
      <c r="LET138" s="827">
        <f t="shared" si="132"/>
        <v>0</v>
      </c>
      <c r="LEU138" s="827">
        <f t="shared" si="132"/>
        <v>0</v>
      </c>
      <c r="LEV138" s="827">
        <f t="shared" si="132"/>
        <v>0</v>
      </c>
      <c r="LEW138" s="827">
        <f t="shared" si="132"/>
        <v>0</v>
      </c>
      <c r="LEX138" s="827">
        <f t="shared" si="132"/>
        <v>0</v>
      </c>
      <c r="LEY138" s="827">
        <f t="shared" si="132"/>
        <v>0</v>
      </c>
      <c r="LEZ138" s="827">
        <f t="shared" si="132"/>
        <v>0</v>
      </c>
      <c r="LFA138" s="827">
        <f t="shared" si="132"/>
        <v>0</v>
      </c>
      <c r="LFB138" s="827">
        <f t="shared" si="132"/>
        <v>0</v>
      </c>
      <c r="LFC138" s="827">
        <f t="shared" si="132"/>
        <v>0</v>
      </c>
      <c r="LFD138" s="827">
        <f t="shared" si="132"/>
        <v>0</v>
      </c>
      <c r="LFE138" s="827">
        <f t="shared" si="132"/>
        <v>0</v>
      </c>
      <c r="LFF138" s="827">
        <f t="shared" si="132"/>
        <v>0</v>
      </c>
      <c r="LFG138" s="827">
        <f t="shared" ref="LFG138:LHR138" si="133">LFG130+LFG134</f>
        <v>0</v>
      </c>
      <c r="LFH138" s="827">
        <f t="shared" si="133"/>
        <v>0</v>
      </c>
      <c r="LFI138" s="827">
        <f t="shared" si="133"/>
        <v>0</v>
      </c>
      <c r="LFJ138" s="827">
        <f t="shared" si="133"/>
        <v>0</v>
      </c>
      <c r="LFK138" s="827">
        <f t="shared" si="133"/>
        <v>0</v>
      </c>
      <c r="LFL138" s="827">
        <f t="shared" si="133"/>
        <v>0</v>
      </c>
      <c r="LFM138" s="827">
        <f t="shared" si="133"/>
        <v>0</v>
      </c>
      <c r="LFN138" s="827">
        <f t="shared" si="133"/>
        <v>0</v>
      </c>
      <c r="LFO138" s="827">
        <f t="shared" si="133"/>
        <v>0</v>
      </c>
      <c r="LFP138" s="827">
        <f t="shared" si="133"/>
        <v>0</v>
      </c>
      <c r="LFQ138" s="827">
        <f t="shared" si="133"/>
        <v>0</v>
      </c>
      <c r="LFR138" s="827">
        <f t="shared" si="133"/>
        <v>0</v>
      </c>
      <c r="LFS138" s="827">
        <f t="shared" si="133"/>
        <v>0</v>
      </c>
      <c r="LFT138" s="827">
        <f t="shared" si="133"/>
        <v>0</v>
      </c>
      <c r="LFU138" s="827">
        <f t="shared" si="133"/>
        <v>0</v>
      </c>
      <c r="LFV138" s="827">
        <f t="shared" si="133"/>
        <v>0</v>
      </c>
      <c r="LFW138" s="827">
        <f t="shared" si="133"/>
        <v>0</v>
      </c>
      <c r="LFX138" s="827">
        <f t="shared" si="133"/>
        <v>0</v>
      </c>
      <c r="LFY138" s="827">
        <f t="shared" si="133"/>
        <v>0</v>
      </c>
      <c r="LFZ138" s="827">
        <f t="shared" si="133"/>
        <v>0</v>
      </c>
      <c r="LGA138" s="827">
        <f t="shared" si="133"/>
        <v>0</v>
      </c>
      <c r="LGB138" s="827">
        <f t="shared" si="133"/>
        <v>0</v>
      </c>
      <c r="LGC138" s="827">
        <f t="shared" si="133"/>
        <v>0</v>
      </c>
      <c r="LGD138" s="827">
        <f t="shared" si="133"/>
        <v>0</v>
      </c>
      <c r="LGE138" s="827">
        <f t="shared" si="133"/>
        <v>0</v>
      </c>
      <c r="LGF138" s="827">
        <f t="shared" si="133"/>
        <v>0</v>
      </c>
      <c r="LGG138" s="827">
        <f t="shared" si="133"/>
        <v>0</v>
      </c>
      <c r="LGH138" s="827">
        <f t="shared" si="133"/>
        <v>0</v>
      </c>
      <c r="LGI138" s="827">
        <f t="shared" si="133"/>
        <v>0</v>
      </c>
      <c r="LGJ138" s="827">
        <f t="shared" si="133"/>
        <v>0</v>
      </c>
      <c r="LGK138" s="827">
        <f t="shared" si="133"/>
        <v>0</v>
      </c>
      <c r="LGL138" s="827">
        <f t="shared" si="133"/>
        <v>0</v>
      </c>
      <c r="LGM138" s="827">
        <f t="shared" si="133"/>
        <v>0</v>
      </c>
      <c r="LGN138" s="827">
        <f t="shared" si="133"/>
        <v>0</v>
      </c>
      <c r="LGO138" s="827">
        <f t="shared" si="133"/>
        <v>0</v>
      </c>
      <c r="LGP138" s="827">
        <f t="shared" si="133"/>
        <v>0</v>
      </c>
      <c r="LGQ138" s="827">
        <f t="shared" si="133"/>
        <v>0</v>
      </c>
      <c r="LGR138" s="827">
        <f t="shared" si="133"/>
        <v>0</v>
      </c>
      <c r="LGS138" s="827">
        <f t="shared" si="133"/>
        <v>0</v>
      </c>
      <c r="LGT138" s="827">
        <f t="shared" si="133"/>
        <v>0</v>
      </c>
      <c r="LGU138" s="827">
        <f t="shared" si="133"/>
        <v>0</v>
      </c>
      <c r="LGV138" s="827">
        <f t="shared" si="133"/>
        <v>0</v>
      </c>
      <c r="LGW138" s="827">
        <f t="shared" si="133"/>
        <v>0</v>
      </c>
      <c r="LGX138" s="827">
        <f t="shared" si="133"/>
        <v>0</v>
      </c>
      <c r="LGY138" s="827">
        <f t="shared" si="133"/>
        <v>0</v>
      </c>
      <c r="LGZ138" s="827">
        <f t="shared" si="133"/>
        <v>0</v>
      </c>
      <c r="LHA138" s="827">
        <f t="shared" si="133"/>
        <v>0</v>
      </c>
      <c r="LHB138" s="827">
        <f t="shared" si="133"/>
        <v>0</v>
      </c>
      <c r="LHC138" s="827">
        <f t="shared" si="133"/>
        <v>0</v>
      </c>
      <c r="LHD138" s="827">
        <f t="shared" si="133"/>
        <v>0</v>
      </c>
      <c r="LHE138" s="827">
        <f t="shared" si="133"/>
        <v>0</v>
      </c>
      <c r="LHF138" s="827">
        <f t="shared" si="133"/>
        <v>0</v>
      </c>
      <c r="LHG138" s="827">
        <f t="shared" si="133"/>
        <v>0</v>
      </c>
      <c r="LHH138" s="827">
        <f t="shared" si="133"/>
        <v>0</v>
      </c>
      <c r="LHI138" s="827">
        <f t="shared" si="133"/>
        <v>0</v>
      </c>
      <c r="LHJ138" s="827">
        <f t="shared" si="133"/>
        <v>0</v>
      </c>
      <c r="LHK138" s="827">
        <f t="shared" si="133"/>
        <v>0</v>
      </c>
      <c r="LHL138" s="827">
        <f t="shared" si="133"/>
        <v>0</v>
      </c>
      <c r="LHM138" s="827">
        <f t="shared" si="133"/>
        <v>0</v>
      </c>
      <c r="LHN138" s="827">
        <f t="shared" si="133"/>
        <v>0</v>
      </c>
      <c r="LHO138" s="827">
        <f t="shared" si="133"/>
        <v>0</v>
      </c>
      <c r="LHP138" s="827">
        <f t="shared" si="133"/>
        <v>0</v>
      </c>
      <c r="LHQ138" s="827">
        <f t="shared" si="133"/>
        <v>0</v>
      </c>
      <c r="LHR138" s="827">
        <f t="shared" si="133"/>
        <v>0</v>
      </c>
      <c r="LHS138" s="827">
        <f t="shared" ref="LHS138:LKD138" si="134">LHS130+LHS134</f>
        <v>0</v>
      </c>
      <c r="LHT138" s="827">
        <f t="shared" si="134"/>
        <v>0</v>
      </c>
      <c r="LHU138" s="827">
        <f t="shared" si="134"/>
        <v>0</v>
      </c>
      <c r="LHV138" s="827">
        <f t="shared" si="134"/>
        <v>0</v>
      </c>
      <c r="LHW138" s="827">
        <f t="shared" si="134"/>
        <v>0</v>
      </c>
      <c r="LHX138" s="827">
        <f t="shared" si="134"/>
        <v>0</v>
      </c>
      <c r="LHY138" s="827">
        <f t="shared" si="134"/>
        <v>0</v>
      </c>
      <c r="LHZ138" s="827">
        <f t="shared" si="134"/>
        <v>0</v>
      </c>
      <c r="LIA138" s="827">
        <f t="shared" si="134"/>
        <v>0</v>
      </c>
      <c r="LIB138" s="827">
        <f t="shared" si="134"/>
        <v>0</v>
      </c>
      <c r="LIC138" s="827">
        <f t="shared" si="134"/>
        <v>0</v>
      </c>
      <c r="LID138" s="827">
        <f t="shared" si="134"/>
        <v>0</v>
      </c>
      <c r="LIE138" s="827">
        <f t="shared" si="134"/>
        <v>0</v>
      </c>
      <c r="LIF138" s="827">
        <f t="shared" si="134"/>
        <v>0</v>
      </c>
      <c r="LIG138" s="827">
        <f t="shared" si="134"/>
        <v>0</v>
      </c>
      <c r="LIH138" s="827">
        <f t="shared" si="134"/>
        <v>0</v>
      </c>
      <c r="LII138" s="827">
        <f t="shared" si="134"/>
        <v>0</v>
      </c>
      <c r="LIJ138" s="827">
        <f t="shared" si="134"/>
        <v>0</v>
      </c>
      <c r="LIK138" s="827">
        <f t="shared" si="134"/>
        <v>0</v>
      </c>
      <c r="LIL138" s="827">
        <f t="shared" si="134"/>
        <v>0</v>
      </c>
      <c r="LIM138" s="827">
        <f t="shared" si="134"/>
        <v>0</v>
      </c>
      <c r="LIN138" s="827">
        <f t="shared" si="134"/>
        <v>0</v>
      </c>
      <c r="LIO138" s="827">
        <f t="shared" si="134"/>
        <v>0</v>
      </c>
      <c r="LIP138" s="827">
        <f t="shared" si="134"/>
        <v>0</v>
      </c>
      <c r="LIQ138" s="827">
        <f t="shared" si="134"/>
        <v>0</v>
      </c>
      <c r="LIR138" s="827">
        <f t="shared" si="134"/>
        <v>0</v>
      </c>
      <c r="LIS138" s="827">
        <f t="shared" si="134"/>
        <v>0</v>
      </c>
      <c r="LIT138" s="827">
        <f t="shared" si="134"/>
        <v>0</v>
      </c>
      <c r="LIU138" s="827">
        <f t="shared" si="134"/>
        <v>0</v>
      </c>
      <c r="LIV138" s="827">
        <f t="shared" si="134"/>
        <v>0</v>
      </c>
      <c r="LIW138" s="827">
        <f t="shared" si="134"/>
        <v>0</v>
      </c>
      <c r="LIX138" s="827">
        <f t="shared" si="134"/>
        <v>0</v>
      </c>
      <c r="LIY138" s="827">
        <f t="shared" si="134"/>
        <v>0</v>
      </c>
      <c r="LIZ138" s="827">
        <f t="shared" si="134"/>
        <v>0</v>
      </c>
      <c r="LJA138" s="827">
        <f t="shared" si="134"/>
        <v>0</v>
      </c>
      <c r="LJB138" s="827">
        <f t="shared" si="134"/>
        <v>0</v>
      </c>
      <c r="LJC138" s="827">
        <f t="shared" si="134"/>
        <v>0</v>
      </c>
      <c r="LJD138" s="827">
        <f t="shared" si="134"/>
        <v>0</v>
      </c>
      <c r="LJE138" s="827">
        <f t="shared" si="134"/>
        <v>0</v>
      </c>
      <c r="LJF138" s="827">
        <f t="shared" si="134"/>
        <v>0</v>
      </c>
      <c r="LJG138" s="827">
        <f t="shared" si="134"/>
        <v>0</v>
      </c>
      <c r="LJH138" s="827">
        <f t="shared" si="134"/>
        <v>0</v>
      </c>
      <c r="LJI138" s="827">
        <f t="shared" si="134"/>
        <v>0</v>
      </c>
      <c r="LJJ138" s="827">
        <f t="shared" si="134"/>
        <v>0</v>
      </c>
      <c r="LJK138" s="827">
        <f t="shared" si="134"/>
        <v>0</v>
      </c>
      <c r="LJL138" s="827">
        <f t="shared" si="134"/>
        <v>0</v>
      </c>
      <c r="LJM138" s="827">
        <f t="shared" si="134"/>
        <v>0</v>
      </c>
      <c r="LJN138" s="827">
        <f t="shared" si="134"/>
        <v>0</v>
      </c>
      <c r="LJO138" s="827">
        <f t="shared" si="134"/>
        <v>0</v>
      </c>
      <c r="LJP138" s="827">
        <f t="shared" si="134"/>
        <v>0</v>
      </c>
      <c r="LJQ138" s="827">
        <f t="shared" si="134"/>
        <v>0</v>
      </c>
      <c r="LJR138" s="827">
        <f t="shared" si="134"/>
        <v>0</v>
      </c>
      <c r="LJS138" s="827">
        <f t="shared" si="134"/>
        <v>0</v>
      </c>
      <c r="LJT138" s="827">
        <f t="shared" si="134"/>
        <v>0</v>
      </c>
      <c r="LJU138" s="827">
        <f t="shared" si="134"/>
        <v>0</v>
      </c>
      <c r="LJV138" s="827">
        <f t="shared" si="134"/>
        <v>0</v>
      </c>
      <c r="LJW138" s="827">
        <f t="shared" si="134"/>
        <v>0</v>
      </c>
      <c r="LJX138" s="827">
        <f t="shared" si="134"/>
        <v>0</v>
      </c>
      <c r="LJY138" s="827">
        <f t="shared" si="134"/>
        <v>0</v>
      </c>
      <c r="LJZ138" s="827">
        <f t="shared" si="134"/>
        <v>0</v>
      </c>
      <c r="LKA138" s="827">
        <f t="shared" si="134"/>
        <v>0</v>
      </c>
      <c r="LKB138" s="827">
        <f t="shared" si="134"/>
        <v>0</v>
      </c>
      <c r="LKC138" s="827">
        <f t="shared" si="134"/>
        <v>0</v>
      </c>
      <c r="LKD138" s="827">
        <f t="shared" si="134"/>
        <v>0</v>
      </c>
      <c r="LKE138" s="827">
        <f t="shared" ref="LKE138:LMP138" si="135">LKE130+LKE134</f>
        <v>0</v>
      </c>
      <c r="LKF138" s="827">
        <f t="shared" si="135"/>
        <v>0</v>
      </c>
      <c r="LKG138" s="827">
        <f t="shared" si="135"/>
        <v>0</v>
      </c>
      <c r="LKH138" s="827">
        <f t="shared" si="135"/>
        <v>0</v>
      </c>
      <c r="LKI138" s="827">
        <f t="shared" si="135"/>
        <v>0</v>
      </c>
      <c r="LKJ138" s="827">
        <f t="shared" si="135"/>
        <v>0</v>
      </c>
      <c r="LKK138" s="827">
        <f t="shared" si="135"/>
        <v>0</v>
      </c>
      <c r="LKL138" s="827">
        <f t="shared" si="135"/>
        <v>0</v>
      </c>
      <c r="LKM138" s="827">
        <f t="shared" si="135"/>
        <v>0</v>
      </c>
      <c r="LKN138" s="827">
        <f t="shared" si="135"/>
        <v>0</v>
      </c>
      <c r="LKO138" s="827">
        <f t="shared" si="135"/>
        <v>0</v>
      </c>
      <c r="LKP138" s="827">
        <f t="shared" si="135"/>
        <v>0</v>
      </c>
      <c r="LKQ138" s="827">
        <f t="shared" si="135"/>
        <v>0</v>
      </c>
      <c r="LKR138" s="827">
        <f t="shared" si="135"/>
        <v>0</v>
      </c>
      <c r="LKS138" s="827">
        <f t="shared" si="135"/>
        <v>0</v>
      </c>
      <c r="LKT138" s="827">
        <f t="shared" si="135"/>
        <v>0</v>
      </c>
      <c r="LKU138" s="827">
        <f t="shared" si="135"/>
        <v>0</v>
      </c>
      <c r="LKV138" s="827">
        <f t="shared" si="135"/>
        <v>0</v>
      </c>
      <c r="LKW138" s="827">
        <f t="shared" si="135"/>
        <v>0</v>
      </c>
      <c r="LKX138" s="827">
        <f t="shared" si="135"/>
        <v>0</v>
      </c>
      <c r="LKY138" s="827">
        <f t="shared" si="135"/>
        <v>0</v>
      </c>
      <c r="LKZ138" s="827">
        <f t="shared" si="135"/>
        <v>0</v>
      </c>
      <c r="LLA138" s="827">
        <f t="shared" si="135"/>
        <v>0</v>
      </c>
      <c r="LLB138" s="827">
        <f t="shared" si="135"/>
        <v>0</v>
      </c>
      <c r="LLC138" s="827">
        <f t="shared" si="135"/>
        <v>0</v>
      </c>
      <c r="LLD138" s="827">
        <f t="shared" si="135"/>
        <v>0</v>
      </c>
      <c r="LLE138" s="827">
        <f t="shared" si="135"/>
        <v>0</v>
      </c>
      <c r="LLF138" s="827">
        <f t="shared" si="135"/>
        <v>0</v>
      </c>
      <c r="LLG138" s="827">
        <f t="shared" si="135"/>
        <v>0</v>
      </c>
      <c r="LLH138" s="827">
        <f t="shared" si="135"/>
        <v>0</v>
      </c>
      <c r="LLI138" s="827">
        <f t="shared" si="135"/>
        <v>0</v>
      </c>
      <c r="LLJ138" s="827">
        <f t="shared" si="135"/>
        <v>0</v>
      </c>
      <c r="LLK138" s="827">
        <f t="shared" si="135"/>
        <v>0</v>
      </c>
      <c r="LLL138" s="827">
        <f t="shared" si="135"/>
        <v>0</v>
      </c>
      <c r="LLM138" s="827">
        <f t="shared" si="135"/>
        <v>0</v>
      </c>
      <c r="LLN138" s="827">
        <f t="shared" si="135"/>
        <v>0</v>
      </c>
      <c r="LLO138" s="827">
        <f t="shared" si="135"/>
        <v>0</v>
      </c>
      <c r="LLP138" s="827">
        <f t="shared" si="135"/>
        <v>0</v>
      </c>
      <c r="LLQ138" s="827">
        <f t="shared" si="135"/>
        <v>0</v>
      </c>
      <c r="LLR138" s="827">
        <f t="shared" si="135"/>
        <v>0</v>
      </c>
      <c r="LLS138" s="827">
        <f t="shared" si="135"/>
        <v>0</v>
      </c>
      <c r="LLT138" s="827">
        <f t="shared" si="135"/>
        <v>0</v>
      </c>
      <c r="LLU138" s="827">
        <f t="shared" si="135"/>
        <v>0</v>
      </c>
      <c r="LLV138" s="827">
        <f t="shared" si="135"/>
        <v>0</v>
      </c>
      <c r="LLW138" s="827">
        <f t="shared" si="135"/>
        <v>0</v>
      </c>
      <c r="LLX138" s="827">
        <f t="shared" si="135"/>
        <v>0</v>
      </c>
      <c r="LLY138" s="827">
        <f t="shared" si="135"/>
        <v>0</v>
      </c>
      <c r="LLZ138" s="827">
        <f t="shared" si="135"/>
        <v>0</v>
      </c>
      <c r="LMA138" s="827">
        <f t="shared" si="135"/>
        <v>0</v>
      </c>
      <c r="LMB138" s="827">
        <f t="shared" si="135"/>
        <v>0</v>
      </c>
      <c r="LMC138" s="827">
        <f t="shared" si="135"/>
        <v>0</v>
      </c>
      <c r="LMD138" s="827">
        <f t="shared" si="135"/>
        <v>0</v>
      </c>
      <c r="LME138" s="827">
        <f t="shared" si="135"/>
        <v>0</v>
      </c>
      <c r="LMF138" s="827">
        <f t="shared" si="135"/>
        <v>0</v>
      </c>
      <c r="LMG138" s="827">
        <f t="shared" si="135"/>
        <v>0</v>
      </c>
      <c r="LMH138" s="827">
        <f t="shared" si="135"/>
        <v>0</v>
      </c>
      <c r="LMI138" s="827">
        <f t="shared" si="135"/>
        <v>0</v>
      </c>
      <c r="LMJ138" s="827">
        <f t="shared" si="135"/>
        <v>0</v>
      </c>
      <c r="LMK138" s="827">
        <f t="shared" si="135"/>
        <v>0</v>
      </c>
      <c r="LML138" s="827">
        <f t="shared" si="135"/>
        <v>0</v>
      </c>
      <c r="LMM138" s="827">
        <f t="shared" si="135"/>
        <v>0</v>
      </c>
      <c r="LMN138" s="827">
        <f t="shared" si="135"/>
        <v>0</v>
      </c>
      <c r="LMO138" s="827">
        <f t="shared" si="135"/>
        <v>0</v>
      </c>
      <c r="LMP138" s="827">
        <f t="shared" si="135"/>
        <v>0</v>
      </c>
      <c r="LMQ138" s="827">
        <f t="shared" ref="LMQ138:LPB138" si="136">LMQ130+LMQ134</f>
        <v>0</v>
      </c>
      <c r="LMR138" s="827">
        <f t="shared" si="136"/>
        <v>0</v>
      </c>
      <c r="LMS138" s="827">
        <f t="shared" si="136"/>
        <v>0</v>
      </c>
      <c r="LMT138" s="827">
        <f t="shared" si="136"/>
        <v>0</v>
      </c>
      <c r="LMU138" s="827">
        <f t="shared" si="136"/>
        <v>0</v>
      </c>
      <c r="LMV138" s="827">
        <f t="shared" si="136"/>
        <v>0</v>
      </c>
      <c r="LMW138" s="827">
        <f t="shared" si="136"/>
        <v>0</v>
      </c>
      <c r="LMX138" s="827">
        <f t="shared" si="136"/>
        <v>0</v>
      </c>
      <c r="LMY138" s="827">
        <f t="shared" si="136"/>
        <v>0</v>
      </c>
      <c r="LMZ138" s="827">
        <f t="shared" si="136"/>
        <v>0</v>
      </c>
      <c r="LNA138" s="827">
        <f t="shared" si="136"/>
        <v>0</v>
      </c>
      <c r="LNB138" s="827">
        <f t="shared" si="136"/>
        <v>0</v>
      </c>
      <c r="LNC138" s="827">
        <f t="shared" si="136"/>
        <v>0</v>
      </c>
      <c r="LND138" s="827">
        <f t="shared" si="136"/>
        <v>0</v>
      </c>
      <c r="LNE138" s="827">
        <f t="shared" si="136"/>
        <v>0</v>
      </c>
      <c r="LNF138" s="827">
        <f t="shared" si="136"/>
        <v>0</v>
      </c>
      <c r="LNG138" s="827">
        <f t="shared" si="136"/>
        <v>0</v>
      </c>
      <c r="LNH138" s="827">
        <f t="shared" si="136"/>
        <v>0</v>
      </c>
      <c r="LNI138" s="827">
        <f t="shared" si="136"/>
        <v>0</v>
      </c>
      <c r="LNJ138" s="827">
        <f t="shared" si="136"/>
        <v>0</v>
      </c>
      <c r="LNK138" s="827">
        <f t="shared" si="136"/>
        <v>0</v>
      </c>
      <c r="LNL138" s="827">
        <f t="shared" si="136"/>
        <v>0</v>
      </c>
      <c r="LNM138" s="827">
        <f t="shared" si="136"/>
        <v>0</v>
      </c>
      <c r="LNN138" s="827">
        <f t="shared" si="136"/>
        <v>0</v>
      </c>
      <c r="LNO138" s="827">
        <f t="shared" si="136"/>
        <v>0</v>
      </c>
      <c r="LNP138" s="827">
        <f t="shared" si="136"/>
        <v>0</v>
      </c>
      <c r="LNQ138" s="827">
        <f t="shared" si="136"/>
        <v>0</v>
      </c>
      <c r="LNR138" s="827">
        <f t="shared" si="136"/>
        <v>0</v>
      </c>
      <c r="LNS138" s="827">
        <f t="shared" si="136"/>
        <v>0</v>
      </c>
      <c r="LNT138" s="827">
        <f t="shared" si="136"/>
        <v>0</v>
      </c>
      <c r="LNU138" s="827">
        <f t="shared" si="136"/>
        <v>0</v>
      </c>
      <c r="LNV138" s="827">
        <f t="shared" si="136"/>
        <v>0</v>
      </c>
      <c r="LNW138" s="827">
        <f t="shared" si="136"/>
        <v>0</v>
      </c>
      <c r="LNX138" s="827">
        <f t="shared" si="136"/>
        <v>0</v>
      </c>
      <c r="LNY138" s="827">
        <f t="shared" si="136"/>
        <v>0</v>
      </c>
      <c r="LNZ138" s="827">
        <f t="shared" si="136"/>
        <v>0</v>
      </c>
      <c r="LOA138" s="827">
        <f t="shared" si="136"/>
        <v>0</v>
      </c>
      <c r="LOB138" s="827">
        <f t="shared" si="136"/>
        <v>0</v>
      </c>
      <c r="LOC138" s="827">
        <f t="shared" si="136"/>
        <v>0</v>
      </c>
      <c r="LOD138" s="827">
        <f t="shared" si="136"/>
        <v>0</v>
      </c>
      <c r="LOE138" s="827">
        <f t="shared" si="136"/>
        <v>0</v>
      </c>
      <c r="LOF138" s="827">
        <f t="shared" si="136"/>
        <v>0</v>
      </c>
      <c r="LOG138" s="827">
        <f t="shared" si="136"/>
        <v>0</v>
      </c>
      <c r="LOH138" s="827">
        <f t="shared" si="136"/>
        <v>0</v>
      </c>
      <c r="LOI138" s="827">
        <f t="shared" si="136"/>
        <v>0</v>
      </c>
      <c r="LOJ138" s="827">
        <f t="shared" si="136"/>
        <v>0</v>
      </c>
      <c r="LOK138" s="827">
        <f t="shared" si="136"/>
        <v>0</v>
      </c>
      <c r="LOL138" s="827">
        <f t="shared" si="136"/>
        <v>0</v>
      </c>
      <c r="LOM138" s="827">
        <f t="shared" si="136"/>
        <v>0</v>
      </c>
      <c r="LON138" s="827">
        <f t="shared" si="136"/>
        <v>0</v>
      </c>
      <c r="LOO138" s="827">
        <f t="shared" si="136"/>
        <v>0</v>
      </c>
      <c r="LOP138" s="827">
        <f t="shared" si="136"/>
        <v>0</v>
      </c>
      <c r="LOQ138" s="827">
        <f t="shared" si="136"/>
        <v>0</v>
      </c>
      <c r="LOR138" s="827">
        <f t="shared" si="136"/>
        <v>0</v>
      </c>
      <c r="LOS138" s="827">
        <f t="shared" si="136"/>
        <v>0</v>
      </c>
      <c r="LOT138" s="827">
        <f t="shared" si="136"/>
        <v>0</v>
      </c>
      <c r="LOU138" s="827">
        <f t="shared" si="136"/>
        <v>0</v>
      </c>
      <c r="LOV138" s="827">
        <f t="shared" si="136"/>
        <v>0</v>
      </c>
      <c r="LOW138" s="827">
        <f t="shared" si="136"/>
        <v>0</v>
      </c>
      <c r="LOX138" s="827">
        <f t="shared" si="136"/>
        <v>0</v>
      </c>
      <c r="LOY138" s="827">
        <f t="shared" si="136"/>
        <v>0</v>
      </c>
      <c r="LOZ138" s="827">
        <f t="shared" si="136"/>
        <v>0</v>
      </c>
      <c r="LPA138" s="827">
        <f t="shared" si="136"/>
        <v>0</v>
      </c>
      <c r="LPB138" s="827">
        <f t="shared" si="136"/>
        <v>0</v>
      </c>
      <c r="LPC138" s="827">
        <f t="shared" ref="LPC138:LRN138" si="137">LPC130+LPC134</f>
        <v>0</v>
      </c>
      <c r="LPD138" s="827">
        <f t="shared" si="137"/>
        <v>0</v>
      </c>
      <c r="LPE138" s="827">
        <f t="shared" si="137"/>
        <v>0</v>
      </c>
      <c r="LPF138" s="827">
        <f t="shared" si="137"/>
        <v>0</v>
      </c>
      <c r="LPG138" s="827">
        <f t="shared" si="137"/>
        <v>0</v>
      </c>
      <c r="LPH138" s="827">
        <f t="shared" si="137"/>
        <v>0</v>
      </c>
      <c r="LPI138" s="827">
        <f t="shared" si="137"/>
        <v>0</v>
      </c>
      <c r="LPJ138" s="827">
        <f t="shared" si="137"/>
        <v>0</v>
      </c>
      <c r="LPK138" s="827">
        <f t="shared" si="137"/>
        <v>0</v>
      </c>
      <c r="LPL138" s="827">
        <f t="shared" si="137"/>
        <v>0</v>
      </c>
      <c r="LPM138" s="827">
        <f t="shared" si="137"/>
        <v>0</v>
      </c>
      <c r="LPN138" s="827">
        <f t="shared" si="137"/>
        <v>0</v>
      </c>
      <c r="LPO138" s="827">
        <f t="shared" si="137"/>
        <v>0</v>
      </c>
      <c r="LPP138" s="827">
        <f t="shared" si="137"/>
        <v>0</v>
      </c>
      <c r="LPQ138" s="827">
        <f t="shared" si="137"/>
        <v>0</v>
      </c>
      <c r="LPR138" s="827">
        <f t="shared" si="137"/>
        <v>0</v>
      </c>
      <c r="LPS138" s="827">
        <f t="shared" si="137"/>
        <v>0</v>
      </c>
      <c r="LPT138" s="827">
        <f t="shared" si="137"/>
        <v>0</v>
      </c>
      <c r="LPU138" s="827">
        <f t="shared" si="137"/>
        <v>0</v>
      </c>
      <c r="LPV138" s="827">
        <f t="shared" si="137"/>
        <v>0</v>
      </c>
      <c r="LPW138" s="827">
        <f t="shared" si="137"/>
        <v>0</v>
      </c>
      <c r="LPX138" s="827">
        <f t="shared" si="137"/>
        <v>0</v>
      </c>
      <c r="LPY138" s="827">
        <f t="shared" si="137"/>
        <v>0</v>
      </c>
      <c r="LPZ138" s="827">
        <f t="shared" si="137"/>
        <v>0</v>
      </c>
      <c r="LQA138" s="827">
        <f t="shared" si="137"/>
        <v>0</v>
      </c>
      <c r="LQB138" s="827">
        <f t="shared" si="137"/>
        <v>0</v>
      </c>
      <c r="LQC138" s="827">
        <f t="shared" si="137"/>
        <v>0</v>
      </c>
      <c r="LQD138" s="827">
        <f t="shared" si="137"/>
        <v>0</v>
      </c>
      <c r="LQE138" s="827">
        <f t="shared" si="137"/>
        <v>0</v>
      </c>
      <c r="LQF138" s="827">
        <f t="shared" si="137"/>
        <v>0</v>
      </c>
      <c r="LQG138" s="827">
        <f t="shared" si="137"/>
        <v>0</v>
      </c>
      <c r="LQH138" s="827">
        <f t="shared" si="137"/>
        <v>0</v>
      </c>
      <c r="LQI138" s="827">
        <f t="shared" si="137"/>
        <v>0</v>
      </c>
      <c r="LQJ138" s="827">
        <f t="shared" si="137"/>
        <v>0</v>
      </c>
      <c r="LQK138" s="827">
        <f t="shared" si="137"/>
        <v>0</v>
      </c>
      <c r="LQL138" s="827">
        <f t="shared" si="137"/>
        <v>0</v>
      </c>
      <c r="LQM138" s="827">
        <f t="shared" si="137"/>
        <v>0</v>
      </c>
      <c r="LQN138" s="827">
        <f t="shared" si="137"/>
        <v>0</v>
      </c>
      <c r="LQO138" s="827">
        <f t="shared" si="137"/>
        <v>0</v>
      </c>
      <c r="LQP138" s="827">
        <f t="shared" si="137"/>
        <v>0</v>
      </c>
      <c r="LQQ138" s="827">
        <f t="shared" si="137"/>
        <v>0</v>
      </c>
      <c r="LQR138" s="827">
        <f t="shared" si="137"/>
        <v>0</v>
      </c>
      <c r="LQS138" s="827">
        <f t="shared" si="137"/>
        <v>0</v>
      </c>
      <c r="LQT138" s="827">
        <f t="shared" si="137"/>
        <v>0</v>
      </c>
      <c r="LQU138" s="827">
        <f t="shared" si="137"/>
        <v>0</v>
      </c>
      <c r="LQV138" s="827">
        <f t="shared" si="137"/>
        <v>0</v>
      </c>
      <c r="LQW138" s="827">
        <f t="shared" si="137"/>
        <v>0</v>
      </c>
      <c r="LQX138" s="827">
        <f t="shared" si="137"/>
        <v>0</v>
      </c>
      <c r="LQY138" s="827">
        <f t="shared" si="137"/>
        <v>0</v>
      </c>
      <c r="LQZ138" s="827">
        <f t="shared" si="137"/>
        <v>0</v>
      </c>
      <c r="LRA138" s="827">
        <f t="shared" si="137"/>
        <v>0</v>
      </c>
      <c r="LRB138" s="827">
        <f t="shared" si="137"/>
        <v>0</v>
      </c>
      <c r="LRC138" s="827">
        <f t="shared" si="137"/>
        <v>0</v>
      </c>
      <c r="LRD138" s="827">
        <f t="shared" si="137"/>
        <v>0</v>
      </c>
      <c r="LRE138" s="827">
        <f t="shared" si="137"/>
        <v>0</v>
      </c>
      <c r="LRF138" s="827">
        <f t="shared" si="137"/>
        <v>0</v>
      </c>
      <c r="LRG138" s="827">
        <f t="shared" si="137"/>
        <v>0</v>
      </c>
      <c r="LRH138" s="827">
        <f t="shared" si="137"/>
        <v>0</v>
      </c>
      <c r="LRI138" s="827">
        <f t="shared" si="137"/>
        <v>0</v>
      </c>
      <c r="LRJ138" s="827">
        <f t="shared" si="137"/>
        <v>0</v>
      </c>
      <c r="LRK138" s="827">
        <f t="shared" si="137"/>
        <v>0</v>
      </c>
      <c r="LRL138" s="827">
        <f t="shared" si="137"/>
        <v>0</v>
      </c>
      <c r="LRM138" s="827">
        <f t="shared" si="137"/>
        <v>0</v>
      </c>
      <c r="LRN138" s="827">
        <f t="shared" si="137"/>
        <v>0</v>
      </c>
      <c r="LRO138" s="827">
        <f t="shared" ref="LRO138:LTZ138" si="138">LRO130+LRO134</f>
        <v>0</v>
      </c>
      <c r="LRP138" s="827">
        <f t="shared" si="138"/>
        <v>0</v>
      </c>
      <c r="LRQ138" s="827">
        <f t="shared" si="138"/>
        <v>0</v>
      </c>
      <c r="LRR138" s="827">
        <f t="shared" si="138"/>
        <v>0</v>
      </c>
      <c r="LRS138" s="827">
        <f t="shared" si="138"/>
        <v>0</v>
      </c>
      <c r="LRT138" s="827">
        <f t="shared" si="138"/>
        <v>0</v>
      </c>
      <c r="LRU138" s="827">
        <f t="shared" si="138"/>
        <v>0</v>
      </c>
      <c r="LRV138" s="827">
        <f t="shared" si="138"/>
        <v>0</v>
      </c>
      <c r="LRW138" s="827">
        <f t="shared" si="138"/>
        <v>0</v>
      </c>
      <c r="LRX138" s="827">
        <f t="shared" si="138"/>
        <v>0</v>
      </c>
      <c r="LRY138" s="827">
        <f t="shared" si="138"/>
        <v>0</v>
      </c>
      <c r="LRZ138" s="827">
        <f t="shared" si="138"/>
        <v>0</v>
      </c>
      <c r="LSA138" s="827">
        <f t="shared" si="138"/>
        <v>0</v>
      </c>
      <c r="LSB138" s="827">
        <f t="shared" si="138"/>
        <v>0</v>
      </c>
      <c r="LSC138" s="827">
        <f t="shared" si="138"/>
        <v>0</v>
      </c>
      <c r="LSD138" s="827">
        <f t="shared" si="138"/>
        <v>0</v>
      </c>
      <c r="LSE138" s="827">
        <f t="shared" si="138"/>
        <v>0</v>
      </c>
      <c r="LSF138" s="827">
        <f t="shared" si="138"/>
        <v>0</v>
      </c>
      <c r="LSG138" s="827">
        <f t="shared" si="138"/>
        <v>0</v>
      </c>
      <c r="LSH138" s="827">
        <f t="shared" si="138"/>
        <v>0</v>
      </c>
      <c r="LSI138" s="827">
        <f t="shared" si="138"/>
        <v>0</v>
      </c>
      <c r="LSJ138" s="827">
        <f t="shared" si="138"/>
        <v>0</v>
      </c>
      <c r="LSK138" s="827">
        <f t="shared" si="138"/>
        <v>0</v>
      </c>
      <c r="LSL138" s="827">
        <f t="shared" si="138"/>
        <v>0</v>
      </c>
      <c r="LSM138" s="827">
        <f t="shared" si="138"/>
        <v>0</v>
      </c>
      <c r="LSN138" s="827">
        <f t="shared" si="138"/>
        <v>0</v>
      </c>
      <c r="LSO138" s="827">
        <f t="shared" si="138"/>
        <v>0</v>
      </c>
      <c r="LSP138" s="827">
        <f t="shared" si="138"/>
        <v>0</v>
      </c>
      <c r="LSQ138" s="827">
        <f t="shared" si="138"/>
        <v>0</v>
      </c>
      <c r="LSR138" s="827">
        <f t="shared" si="138"/>
        <v>0</v>
      </c>
      <c r="LSS138" s="827">
        <f t="shared" si="138"/>
        <v>0</v>
      </c>
      <c r="LST138" s="827">
        <f t="shared" si="138"/>
        <v>0</v>
      </c>
      <c r="LSU138" s="827">
        <f t="shared" si="138"/>
        <v>0</v>
      </c>
      <c r="LSV138" s="827">
        <f t="shared" si="138"/>
        <v>0</v>
      </c>
      <c r="LSW138" s="827">
        <f t="shared" si="138"/>
        <v>0</v>
      </c>
      <c r="LSX138" s="827">
        <f t="shared" si="138"/>
        <v>0</v>
      </c>
      <c r="LSY138" s="827">
        <f t="shared" si="138"/>
        <v>0</v>
      </c>
      <c r="LSZ138" s="827">
        <f t="shared" si="138"/>
        <v>0</v>
      </c>
      <c r="LTA138" s="827">
        <f t="shared" si="138"/>
        <v>0</v>
      </c>
      <c r="LTB138" s="827">
        <f t="shared" si="138"/>
        <v>0</v>
      </c>
      <c r="LTC138" s="827">
        <f t="shared" si="138"/>
        <v>0</v>
      </c>
      <c r="LTD138" s="827">
        <f t="shared" si="138"/>
        <v>0</v>
      </c>
      <c r="LTE138" s="827">
        <f t="shared" si="138"/>
        <v>0</v>
      </c>
      <c r="LTF138" s="827">
        <f t="shared" si="138"/>
        <v>0</v>
      </c>
      <c r="LTG138" s="827">
        <f t="shared" si="138"/>
        <v>0</v>
      </c>
      <c r="LTH138" s="827">
        <f t="shared" si="138"/>
        <v>0</v>
      </c>
      <c r="LTI138" s="827">
        <f t="shared" si="138"/>
        <v>0</v>
      </c>
      <c r="LTJ138" s="827">
        <f t="shared" si="138"/>
        <v>0</v>
      </c>
      <c r="LTK138" s="827">
        <f t="shared" si="138"/>
        <v>0</v>
      </c>
      <c r="LTL138" s="827">
        <f t="shared" si="138"/>
        <v>0</v>
      </c>
      <c r="LTM138" s="827">
        <f t="shared" si="138"/>
        <v>0</v>
      </c>
      <c r="LTN138" s="827">
        <f t="shared" si="138"/>
        <v>0</v>
      </c>
      <c r="LTO138" s="827">
        <f t="shared" si="138"/>
        <v>0</v>
      </c>
      <c r="LTP138" s="827">
        <f t="shared" si="138"/>
        <v>0</v>
      </c>
      <c r="LTQ138" s="827">
        <f t="shared" si="138"/>
        <v>0</v>
      </c>
      <c r="LTR138" s="827">
        <f t="shared" si="138"/>
        <v>0</v>
      </c>
      <c r="LTS138" s="827">
        <f t="shared" si="138"/>
        <v>0</v>
      </c>
      <c r="LTT138" s="827">
        <f t="shared" si="138"/>
        <v>0</v>
      </c>
      <c r="LTU138" s="827">
        <f t="shared" si="138"/>
        <v>0</v>
      </c>
      <c r="LTV138" s="827">
        <f t="shared" si="138"/>
        <v>0</v>
      </c>
      <c r="LTW138" s="827">
        <f t="shared" si="138"/>
        <v>0</v>
      </c>
      <c r="LTX138" s="827">
        <f t="shared" si="138"/>
        <v>0</v>
      </c>
      <c r="LTY138" s="827">
        <f t="shared" si="138"/>
        <v>0</v>
      </c>
      <c r="LTZ138" s="827">
        <f t="shared" si="138"/>
        <v>0</v>
      </c>
      <c r="LUA138" s="827">
        <f t="shared" ref="LUA138:LWL138" si="139">LUA130+LUA134</f>
        <v>0</v>
      </c>
      <c r="LUB138" s="827">
        <f t="shared" si="139"/>
        <v>0</v>
      </c>
      <c r="LUC138" s="827">
        <f t="shared" si="139"/>
        <v>0</v>
      </c>
      <c r="LUD138" s="827">
        <f t="shared" si="139"/>
        <v>0</v>
      </c>
      <c r="LUE138" s="827">
        <f t="shared" si="139"/>
        <v>0</v>
      </c>
      <c r="LUF138" s="827">
        <f t="shared" si="139"/>
        <v>0</v>
      </c>
      <c r="LUG138" s="827">
        <f t="shared" si="139"/>
        <v>0</v>
      </c>
      <c r="LUH138" s="827">
        <f t="shared" si="139"/>
        <v>0</v>
      </c>
      <c r="LUI138" s="827">
        <f t="shared" si="139"/>
        <v>0</v>
      </c>
      <c r="LUJ138" s="827">
        <f t="shared" si="139"/>
        <v>0</v>
      </c>
      <c r="LUK138" s="827">
        <f t="shared" si="139"/>
        <v>0</v>
      </c>
      <c r="LUL138" s="827">
        <f t="shared" si="139"/>
        <v>0</v>
      </c>
      <c r="LUM138" s="827">
        <f t="shared" si="139"/>
        <v>0</v>
      </c>
      <c r="LUN138" s="827">
        <f t="shared" si="139"/>
        <v>0</v>
      </c>
      <c r="LUO138" s="827">
        <f t="shared" si="139"/>
        <v>0</v>
      </c>
      <c r="LUP138" s="827">
        <f t="shared" si="139"/>
        <v>0</v>
      </c>
      <c r="LUQ138" s="827">
        <f t="shared" si="139"/>
        <v>0</v>
      </c>
      <c r="LUR138" s="827">
        <f t="shared" si="139"/>
        <v>0</v>
      </c>
      <c r="LUS138" s="827">
        <f t="shared" si="139"/>
        <v>0</v>
      </c>
      <c r="LUT138" s="827">
        <f t="shared" si="139"/>
        <v>0</v>
      </c>
      <c r="LUU138" s="827">
        <f t="shared" si="139"/>
        <v>0</v>
      </c>
      <c r="LUV138" s="827">
        <f t="shared" si="139"/>
        <v>0</v>
      </c>
      <c r="LUW138" s="827">
        <f t="shared" si="139"/>
        <v>0</v>
      </c>
      <c r="LUX138" s="827">
        <f t="shared" si="139"/>
        <v>0</v>
      </c>
      <c r="LUY138" s="827">
        <f t="shared" si="139"/>
        <v>0</v>
      </c>
      <c r="LUZ138" s="827">
        <f t="shared" si="139"/>
        <v>0</v>
      </c>
      <c r="LVA138" s="827">
        <f t="shared" si="139"/>
        <v>0</v>
      </c>
      <c r="LVB138" s="827">
        <f t="shared" si="139"/>
        <v>0</v>
      </c>
      <c r="LVC138" s="827">
        <f t="shared" si="139"/>
        <v>0</v>
      </c>
      <c r="LVD138" s="827">
        <f t="shared" si="139"/>
        <v>0</v>
      </c>
      <c r="LVE138" s="827">
        <f t="shared" si="139"/>
        <v>0</v>
      </c>
      <c r="LVF138" s="827">
        <f t="shared" si="139"/>
        <v>0</v>
      </c>
      <c r="LVG138" s="827">
        <f t="shared" si="139"/>
        <v>0</v>
      </c>
      <c r="LVH138" s="827">
        <f t="shared" si="139"/>
        <v>0</v>
      </c>
      <c r="LVI138" s="827">
        <f t="shared" si="139"/>
        <v>0</v>
      </c>
      <c r="LVJ138" s="827">
        <f t="shared" si="139"/>
        <v>0</v>
      </c>
      <c r="LVK138" s="827">
        <f t="shared" si="139"/>
        <v>0</v>
      </c>
      <c r="LVL138" s="827">
        <f t="shared" si="139"/>
        <v>0</v>
      </c>
      <c r="LVM138" s="827">
        <f t="shared" si="139"/>
        <v>0</v>
      </c>
      <c r="LVN138" s="827">
        <f t="shared" si="139"/>
        <v>0</v>
      </c>
      <c r="LVO138" s="827">
        <f t="shared" si="139"/>
        <v>0</v>
      </c>
      <c r="LVP138" s="827">
        <f t="shared" si="139"/>
        <v>0</v>
      </c>
      <c r="LVQ138" s="827">
        <f t="shared" si="139"/>
        <v>0</v>
      </c>
      <c r="LVR138" s="827">
        <f t="shared" si="139"/>
        <v>0</v>
      </c>
      <c r="LVS138" s="827">
        <f t="shared" si="139"/>
        <v>0</v>
      </c>
      <c r="LVT138" s="827">
        <f t="shared" si="139"/>
        <v>0</v>
      </c>
      <c r="LVU138" s="827">
        <f t="shared" si="139"/>
        <v>0</v>
      </c>
      <c r="LVV138" s="827">
        <f t="shared" si="139"/>
        <v>0</v>
      </c>
      <c r="LVW138" s="827">
        <f t="shared" si="139"/>
        <v>0</v>
      </c>
      <c r="LVX138" s="827">
        <f t="shared" si="139"/>
        <v>0</v>
      </c>
      <c r="LVY138" s="827">
        <f t="shared" si="139"/>
        <v>0</v>
      </c>
      <c r="LVZ138" s="827">
        <f t="shared" si="139"/>
        <v>0</v>
      </c>
      <c r="LWA138" s="827">
        <f t="shared" si="139"/>
        <v>0</v>
      </c>
      <c r="LWB138" s="827">
        <f t="shared" si="139"/>
        <v>0</v>
      </c>
      <c r="LWC138" s="827">
        <f t="shared" si="139"/>
        <v>0</v>
      </c>
      <c r="LWD138" s="827">
        <f t="shared" si="139"/>
        <v>0</v>
      </c>
      <c r="LWE138" s="827">
        <f t="shared" si="139"/>
        <v>0</v>
      </c>
      <c r="LWF138" s="827">
        <f t="shared" si="139"/>
        <v>0</v>
      </c>
      <c r="LWG138" s="827">
        <f t="shared" si="139"/>
        <v>0</v>
      </c>
      <c r="LWH138" s="827">
        <f t="shared" si="139"/>
        <v>0</v>
      </c>
      <c r="LWI138" s="827">
        <f t="shared" si="139"/>
        <v>0</v>
      </c>
      <c r="LWJ138" s="827">
        <f t="shared" si="139"/>
        <v>0</v>
      </c>
      <c r="LWK138" s="827">
        <f t="shared" si="139"/>
        <v>0</v>
      </c>
      <c r="LWL138" s="827">
        <f t="shared" si="139"/>
        <v>0</v>
      </c>
      <c r="LWM138" s="827">
        <f t="shared" ref="LWM138:LYX138" si="140">LWM130+LWM134</f>
        <v>0</v>
      </c>
      <c r="LWN138" s="827">
        <f t="shared" si="140"/>
        <v>0</v>
      </c>
      <c r="LWO138" s="827">
        <f t="shared" si="140"/>
        <v>0</v>
      </c>
      <c r="LWP138" s="827">
        <f t="shared" si="140"/>
        <v>0</v>
      </c>
      <c r="LWQ138" s="827">
        <f t="shared" si="140"/>
        <v>0</v>
      </c>
      <c r="LWR138" s="827">
        <f t="shared" si="140"/>
        <v>0</v>
      </c>
      <c r="LWS138" s="827">
        <f t="shared" si="140"/>
        <v>0</v>
      </c>
      <c r="LWT138" s="827">
        <f t="shared" si="140"/>
        <v>0</v>
      </c>
      <c r="LWU138" s="827">
        <f t="shared" si="140"/>
        <v>0</v>
      </c>
      <c r="LWV138" s="827">
        <f t="shared" si="140"/>
        <v>0</v>
      </c>
      <c r="LWW138" s="827">
        <f t="shared" si="140"/>
        <v>0</v>
      </c>
      <c r="LWX138" s="827">
        <f t="shared" si="140"/>
        <v>0</v>
      </c>
      <c r="LWY138" s="827">
        <f t="shared" si="140"/>
        <v>0</v>
      </c>
      <c r="LWZ138" s="827">
        <f t="shared" si="140"/>
        <v>0</v>
      </c>
      <c r="LXA138" s="827">
        <f t="shared" si="140"/>
        <v>0</v>
      </c>
      <c r="LXB138" s="827">
        <f t="shared" si="140"/>
        <v>0</v>
      </c>
      <c r="LXC138" s="827">
        <f t="shared" si="140"/>
        <v>0</v>
      </c>
      <c r="LXD138" s="827">
        <f t="shared" si="140"/>
        <v>0</v>
      </c>
      <c r="LXE138" s="827">
        <f t="shared" si="140"/>
        <v>0</v>
      </c>
      <c r="LXF138" s="827">
        <f t="shared" si="140"/>
        <v>0</v>
      </c>
      <c r="LXG138" s="827">
        <f t="shared" si="140"/>
        <v>0</v>
      </c>
      <c r="LXH138" s="827">
        <f t="shared" si="140"/>
        <v>0</v>
      </c>
      <c r="LXI138" s="827">
        <f t="shared" si="140"/>
        <v>0</v>
      </c>
      <c r="LXJ138" s="827">
        <f t="shared" si="140"/>
        <v>0</v>
      </c>
      <c r="LXK138" s="827">
        <f t="shared" si="140"/>
        <v>0</v>
      </c>
      <c r="LXL138" s="827">
        <f t="shared" si="140"/>
        <v>0</v>
      </c>
      <c r="LXM138" s="827">
        <f t="shared" si="140"/>
        <v>0</v>
      </c>
      <c r="LXN138" s="827">
        <f t="shared" si="140"/>
        <v>0</v>
      </c>
      <c r="LXO138" s="827">
        <f t="shared" si="140"/>
        <v>0</v>
      </c>
      <c r="LXP138" s="827">
        <f t="shared" si="140"/>
        <v>0</v>
      </c>
      <c r="LXQ138" s="827">
        <f t="shared" si="140"/>
        <v>0</v>
      </c>
      <c r="LXR138" s="827">
        <f t="shared" si="140"/>
        <v>0</v>
      </c>
      <c r="LXS138" s="827">
        <f t="shared" si="140"/>
        <v>0</v>
      </c>
      <c r="LXT138" s="827">
        <f t="shared" si="140"/>
        <v>0</v>
      </c>
      <c r="LXU138" s="827">
        <f t="shared" si="140"/>
        <v>0</v>
      </c>
      <c r="LXV138" s="827">
        <f t="shared" si="140"/>
        <v>0</v>
      </c>
      <c r="LXW138" s="827">
        <f t="shared" si="140"/>
        <v>0</v>
      </c>
      <c r="LXX138" s="827">
        <f t="shared" si="140"/>
        <v>0</v>
      </c>
      <c r="LXY138" s="827">
        <f t="shared" si="140"/>
        <v>0</v>
      </c>
      <c r="LXZ138" s="827">
        <f t="shared" si="140"/>
        <v>0</v>
      </c>
      <c r="LYA138" s="827">
        <f t="shared" si="140"/>
        <v>0</v>
      </c>
      <c r="LYB138" s="827">
        <f t="shared" si="140"/>
        <v>0</v>
      </c>
      <c r="LYC138" s="827">
        <f t="shared" si="140"/>
        <v>0</v>
      </c>
      <c r="LYD138" s="827">
        <f t="shared" si="140"/>
        <v>0</v>
      </c>
      <c r="LYE138" s="827">
        <f t="shared" si="140"/>
        <v>0</v>
      </c>
      <c r="LYF138" s="827">
        <f t="shared" si="140"/>
        <v>0</v>
      </c>
      <c r="LYG138" s="827">
        <f t="shared" si="140"/>
        <v>0</v>
      </c>
      <c r="LYH138" s="827">
        <f t="shared" si="140"/>
        <v>0</v>
      </c>
      <c r="LYI138" s="827">
        <f t="shared" si="140"/>
        <v>0</v>
      </c>
      <c r="LYJ138" s="827">
        <f t="shared" si="140"/>
        <v>0</v>
      </c>
      <c r="LYK138" s="827">
        <f t="shared" si="140"/>
        <v>0</v>
      </c>
      <c r="LYL138" s="827">
        <f t="shared" si="140"/>
        <v>0</v>
      </c>
      <c r="LYM138" s="827">
        <f t="shared" si="140"/>
        <v>0</v>
      </c>
      <c r="LYN138" s="827">
        <f t="shared" si="140"/>
        <v>0</v>
      </c>
      <c r="LYO138" s="827">
        <f t="shared" si="140"/>
        <v>0</v>
      </c>
      <c r="LYP138" s="827">
        <f t="shared" si="140"/>
        <v>0</v>
      </c>
      <c r="LYQ138" s="827">
        <f t="shared" si="140"/>
        <v>0</v>
      </c>
      <c r="LYR138" s="827">
        <f t="shared" si="140"/>
        <v>0</v>
      </c>
      <c r="LYS138" s="827">
        <f t="shared" si="140"/>
        <v>0</v>
      </c>
      <c r="LYT138" s="827">
        <f t="shared" si="140"/>
        <v>0</v>
      </c>
      <c r="LYU138" s="827">
        <f t="shared" si="140"/>
        <v>0</v>
      </c>
      <c r="LYV138" s="827">
        <f t="shared" si="140"/>
        <v>0</v>
      </c>
      <c r="LYW138" s="827">
        <f t="shared" si="140"/>
        <v>0</v>
      </c>
      <c r="LYX138" s="827">
        <f t="shared" si="140"/>
        <v>0</v>
      </c>
      <c r="LYY138" s="827">
        <f t="shared" ref="LYY138:MBJ138" si="141">LYY130+LYY134</f>
        <v>0</v>
      </c>
      <c r="LYZ138" s="827">
        <f t="shared" si="141"/>
        <v>0</v>
      </c>
      <c r="LZA138" s="827">
        <f t="shared" si="141"/>
        <v>0</v>
      </c>
      <c r="LZB138" s="827">
        <f t="shared" si="141"/>
        <v>0</v>
      </c>
      <c r="LZC138" s="827">
        <f t="shared" si="141"/>
        <v>0</v>
      </c>
      <c r="LZD138" s="827">
        <f t="shared" si="141"/>
        <v>0</v>
      </c>
      <c r="LZE138" s="827">
        <f t="shared" si="141"/>
        <v>0</v>
      </c>
      <c r="LZF138" s="827">
        <f t="shared" si="141"/>
        <v>0</v>
      </c>
      <c r="LZG138" s="827">
        <f t="shared" si="141"/>
        <v>0</v>
      </c>
      <c r="LZH138" s="827">
        <f t="shared" si="141"/>
        <v>0</v>
      </c>
      <c r="LZI138" s="827">
        <f t="shared" si="141"/>
        <v>0</v>
      </c>
      <c r="LZJ138" s="827">
        <f t="shared" si="141"/>
        <v>0</v>
      </c>
      <c r="LZK138" s="827">
        <f t="shared" si="141"/>
        <v>0</v>
      </c>
      <c r="LZL138" s="827">
        <f t="shared" si="141"/>
        <v>0</v>
      </c>
      <c r="LZM138" s="827">
        <f t="shared" si="141"/>
        <v>0</v>
      </c>
      <c r="LZN138" s="827">
        <f t="shared" si="141"/>
        <v>0</v>
      </c>
      <c r="LZO138" s="827">
        <f t="shared" si="141"/>
        <v>0</v>
      </c>
      <c r="LZP138" s="827">
        <f t="shared" si="141"/>
        <v>0</v>
      </c>
      <c r="LZQ138" s="827">
        <f t="shared" si="141"/>
        <v>0</v>
      </c>
      <c r="LZR138" s="827">
        <f t="shared" si="141"/>
        <v>0</v>
      </c>
      <c r="LZS138" s="827">
        <f t="shared" si="141"/>
        <v>0</v>
      </c>
      <c r="LZT138" s="827">
        <f t="shared" si="141"/>
        <v>0</v>
      </c>
      <c r="LZU138" s="827">
        <f t="shared" si="141"/>
        <v>0</v>
      </c>
      <c r="LZV138" s="827">
        <f t="shared" si="141"/>
        <v>0</v>
      </c>
      <c r="LZW138" s="827">
        <f t="shared" si="141"/>
        <v>0</v>
      </c>
      <c r="LZX138" s="827">
        <f t="shared" si="141"/>
        <v>0</v>
      </c>
      <c r="LZY138" s="827">
        <f t="shared" si="141"/>
        <v>0</v>
      </c>
      <c r="LZZ138" s="827">
        <f t="shared" si="141"/>
        <v>0</v>
      </c>
      <c r="MAA138" s="827">
        <f t="shared" si="141"/>
        <v>0</v>
      </c>
      <c r="MAB138" s="827">
        <f t="shared" si="141"/>
        <v>0</v>
      </c>
      <c r="MAC138" s="827">
        <f t="shared" si="141"/>
        <v>0</v>
      </c>
      <c r="MAD138" s="827">
        <f t="shared" si="141"/>
        <v>0</v>
      </c>
      <c r="MAE138" s="827">
        <f t="shared" si="141"/>
        <v>0</v>
      </c>
      <c r="MAF138" s="827">
        <f t="shared" si="141"/>
        <v>0</v>
      </c>
      <c r="MAG138" s="827">
        <f t="shared" si="141"/>
        <v>0</v>
      </c>
      <c r="MAH138" s="827">
        <f t="shared" si="141"/>
        <v>0</v>
      </c>
      <c r="MAI138" s="827">
        <f t="shared" si="141"/>
        <v>0</v>
      </c>
      <c r="MAJ138" s="827">
        <f t="shared" si="141"/>
        <v>0</v>
      </c>
      <c r="MAK138" s="827">
        <f t="shared" si="141"/>
        <v>0</v>
      </c>
      <c r="MAL138" s="827">
        <f t="shared" si="141"/>
        <v>0</v>
      </c>
      <c r="MAM138" s="827">
        <f t="shared" si="141"/>
        <v>0</v>
      </c>
      <c r="MAN138" s="827">
        <f t="shared" si="141"/>
        <v>0</v>
      </c>
      <c r="MAO138" s="827">
        <f t="shared" si="141"/>
        <v>0</v>
      </c>
      <c r="MAP138" s="827">
        <f t="shared" si="141"/>
        <v>0</v>
      </c>
      <c r="MAQ138" s="827">
        <f t="shared" si="141"/>
        <v>0</v>
      </c>
      <c r="MAR138" s="827">
        <f t="shared" si="141"/>
        <v>0</v>
      </c>
      <c r="MAS138" s="827">
        <f t="shared" si="141"/>
        <v>0</v>
      </c>
      <c r="MAT138" s="827">
        <f t="shared" si="141"/>
        <v>0</v>
      </c>
      <c r="MAU138" s="827">
        <f t="shared" si="141"/>
        <v>0</v>
      </c>
      <c r="MAV138" s="827">
        <f t="shared" si="141"/>
        <v>0</v>
      </c>
      <c r="MAW138" s="827">
        <f t="shared" si="141"/>
        <v>0</v>
      </c>
      <c r="MAX138" s="827">
        <f t="shared" si="141"/>
        <v>0</v>
      </c>
      <c r="MAY138" s="827">
        <f t="shared" si="141"/>
        <v>0</v>
      </c>
      <c r="MAZ138" s="827">
        <f t="shared" si="141"/>
        <v>0</v>
      </c>
      <c r="MBA138" s="827">
        <f t="shared" si="141"/>
        <v>0</v>
      </c>
      <c r="MBB138" s="827">
        <f t="shared" si="141"/>
        <v>0</v>
      </c>
      <c r="MBC138" s="827">
        <f t="shared" si="141"/>
        <v>0</v>
      </c>
      <c r="MBD138" s="827">
        <f t="shared" si="141"/>
        <v>0</v>
      </c>
      <c r="MBE138" s="827">
        <f t="shared" si="141"/>
        <v>0</v>
      </c>
      <c r="MBF138" s="827">
        <f t="shared" si="141"/>
        <v>0</v>
      </c>
      <c r="MBG138" s="827">
        <f t="shared" si="141"/>
        <v>0</v>
      </c>
      <c r="MBH138" s="827">
        <f t="shared" si="141"/>
        <v>0</v>
      </c>
      <c r="MBI138" s="827">
        <f t="shared" si="141"/>
        <v>0</v>
      </c>
      <c r="MBJ138" s="827">
        <f t="shared" si="141"/>
        <v>0</v>
      </c>
      <c r="MBK138" s="827">
        <f t="shared" ref="MBK138:MDV138" si="142">MBK130+MBK134</f>
        <v>0</v>
      </c>
      <c r="MBL138" s="827">
        <f t="shared" si="142"/>
        <v>0</v>
      </c>
      <c r="MBM138" s="827">
        <f t="shared" si="142"/>
        <v>0</v>
      </c>
      <c r="MBN138" s="827">
        <f t="shared" si="142"/>
        <v>0</v>
      </c>
      <c r="MBO138" s="827">
        <f t="shared" si="142"/>
        <v>0</v>
      </c>
      <c r="MBP138" s="827">
        <f t="shared" si="142"/>
        <v>0</v>
      </c>
      <c r="MBQ138" s="827">
        <f t="shared" si="142"/>
        <v>0</v>
      </c>
      <c r="MBR138" s="827">
        <f t="shared" si="142"/>
        <v>0</v>
      </c>
      <c r="MBS138" s="827">
        <f t="shared" si="142"/>
        <v>0</v>
      </c>
      <c r="MBT138" s="827">
        <f t="shared" si="142"/>
        <v>0</v>
      </c>
      <c r="MBU138" s="827">
        <f t="shared" si="142"/>
        <v>0</v>
      </c>
      <c r="MBV138" s="827">
        <f t="shared" si="142"/>
        <v>0</v>
      </c>
      <c r="MBW138" s="827">
        <f t="shared" si="142"/>
        <v>0</v>
      </c>
      <c r="MBX138" s="827">
        <f t="shared" si="142"/>
        <v>0</v>
      </c>
      <c r="MBY138" s="827">
        <f t="shared" si="142"/>
        <v>0</v>
      </c>
      <c r="MBZ138" s="827">
        <f t="shared" si="142"/>
        <v>0</v>
      </c>
      <c r="MCA138" s="827">
        <f t="shared" si="142"/>
        <v>0</v>
      </c>
      <c r="MCB138" s="827">
        <f t="shared" si="142"/>
        <v>0</v>
      </c>
      <c r="MCC138" s="827">
        <f t="shared" si="142"/>
        <v>0</v>
      </c>
      <c r="MCD138" s="827">
        <f t="shared" si="142"/>
        <v>0</v>
      </c>
      <c r="MCE138" s="827">
        <f t="shared" si="142"/>
        <v>0</v>
      </c>
      <c r="MCF138" s="827">
        <f t="shared" si="142"/>
        <v>0</v>
      </c>
      <c r="MCG138" s="827">
        <f t="shared" si="142"/>
        <v>0</v>
      </c>
      <c r="MCH138" s="827">
        <f t="shared" si="142"/>
        <v>0</v>
      </c>
      <c r="MCI138" s="827">
        <f t="shared" si="142"/>
        <v>0</v>
      </c>
      <c r="MCJ138" s="827">
        <f t="shared" si="142"/>
        <v>0</v>
      </c>
      <c r="MCK138" s="827">
        <f t="shared" si="142"/>
        <v>0</v>
      </c>
      <c r="MCL138" s="827">
        <f t="shared" si="142"/>
        <v>0</v>
      </c>
      <c r="MCM138" s="827">
        <f t="shared" si="142"/>
        <v>0</v>
      </c>
      <c r="MCN138" s="827">
        <f t="shared" si="142"/>
        <v>0</v>
      </c>
      <c r="MCO138" s="827">
        <f t="shared" si="142"/>
        <v>0</v>
      </c>
      <c r="MCP138" s="827">
        <f t="shared" si="142"/>
        <v>0</v>
      </c>
      <c r="MCQ138" s="827">
        <f t="shared" si="142"/>
        <v>0</v>
      </c>
      <c r="MCR138" s="827">
        <f t="shared" si="142"/>
        <v>0</v>
      </c>
      <c r="MCS138" s="827">
        <f t="shared" si="142"/>
        <v>0</v>
      </c>
      <c r="MCT138" s="827">
        <f t="shared" si="142"/>
        <v>0</v>
      </c>
      <c r="MCU138" s="827">
        <f t="shared" si="142"/>
        <v>0</v>
      </c>
      <c r="MCV138" s="827">
        <f t="shared" si="142"/>
        <v>0</v>
      </c>
      <c r="MCW138" s="827">
        <f t="shared" si="142"/>
        <v>0</v>
      </c>
      <c r="MCX138" s="827">
        <f t="shared" si="142"/>
        <v>0</v>
      </c>
      <c r="MCY138" s="827">
        <f t="shared" si="142"/>
        <v>0</v>
      </c>
      <c r="MCZ138" s="827">
        <f t="shared" si="142"/>
        <v>0</v>
      </c>
      <c r="MDA138" s="827">
        <f t="shared" si="142"/>
        <v>0</v>
      </c>
      <c r="MDB138" s="827">
        <f t="shared" si="142"/>
        <v>0</v>
      </c>
      <c r="MDC138" s="827">
        <f t="shared" si="142"/>
        <v>0</v>
      </c>
      <c r="MDD138" s="827">
        <f t="shared" si="142"/>
        <v>0</v>
      </c>
      <c r="MDE138" s="827">
        <f t="shared" si="142"/>
        <v>0</v>
      </c>
      <c r="MDF138" s="827">
        <f t="shared" si="142"/>
        <v>0</v>
      </c>
      <c r="MDG138" s="827">
        <f t="shared" si="142"/>
        <v>0</v>
      </c>
      <c r="MDH138" s="827">
        <f t="shared" si="142"/>
        <v>0</v>
      </c>
      <c r="MDI138" s="827">
        <f t="shared" si="142"/>
        <v>0</v>
      </c>
      <c r="MDJ138" s="827">
        <f t="shared" si="142"/>
        <v>0</v>
      </c>
      <c r="MDK138" s="827">
        <f t="shared" si="142"/>
        <v>0</v>
      </c>
      <c r="MDL138" s="827">
        <f t="shared" si="142"/>
        <v>0</v>
      </c>
      <c r="MDM138" s="827">
        <f t="shared" si="142"/>
        <v>0</v>
      </c>
      <c r="MDN138" s="827">
        <f t="shared" si="142"/>
        <v>0</v>
      </c>
      <c r="MDO138" s="827">
        <f t="shared" si="142"/>
        <v>0</v>
      </c>
      <c r="MDP138" s="827">
        <f t="shared" si="142"/>
        <v>0</v>
      </c>
      <c r="MDQ138" s="827">
        <f t="shared" si="142"/>
        <v>0</v>
      </c>
      <c r="MDR138" s="827">
        <f t="shared" si="142"/>
        <v>0</v>
      </c>
      <c r="MDS138" s="827">
        <f t="shared" si="142"/>
        <v>0</v>
      </c>
      <c r="MDT138" s="827">
        <f t="shared" si="142"/>
        <v>0</v>
      </c>
      <c r="MDU138" s="827">
        <f t="shared" si="142"/>
        <v>0</v>
      </c>
      <c r="MDV138" s="827">
        <f t="shared" si="142"/>
        <v>0</v>
      </c>
      <c r="MDW138" s="827">
        <f t="shared" ref="MDW138:MGH138" si="143">MDW130+MDW134</f>
        <v>0</v>
      </c>
      <c r="MDX138" s="827">
        <f t="shared" si="143"/>
        <v>0</v>
      </c>
      <c r="MDY138" s="827">
        <f t="shared" si="143"/>
        <v>0</v>
      </c>
      <c r="MDZ138" s="827">
        <f t="shared" si="143"/>
        <v>0</v>
      </c>
      <c r="MEA138" s="827">
        <f t="shared" si="143"/>
        <v>0</v>
      </c>
      <c r="MEB138" s="827">
        <f t="shared" si="143"/>
        <v>0</v>
      </c>
      <c r="MEC138" s="827">
        <f t="shared" si="143"/>
        <v>0</v>
      </c>
      <c r="MED138" s="827">
        <f t="shared" si="143"/>
        <v>0</v>
      </c>
      <c r="MEE138" s="827">
        <f t="shared" si="143"/>
        <v>0</v>
      </c>
      <c r="MEF138" s="827">
        <f t="shared" si="143"/>
        <v>0</v>
      </c>
      <c r="MEG138" s="827">
        <f t="shared" si="143"/>
        <v>0</v>
      </c>
      <c r="MEH138" s="827">
        <f t="shared" si="143"/>
        <v>0</v>
      </c>
      <c r="MEI138" s="827">
        <f t="shared" si="143"/>
        <v>0</v>
      </c>
      <c r="MEJ138" s="827">
        <f t="shared" si="143"/>
        <v>0</v>
      </c>
      <c r="MEK138" s="827">
        <f t="shared" si="143"/>
        <v>0</v>
      </c>
      <c r="MEL138" s="827">
        <f t="shared" si="143"/>
        <v>0</v>
      </c>
      <c r="MEM138" s="827">
        <f t="shared" si="143"/>
        <v>0</v>
      </c>
      <c r="MEN138" s="827">
        <f t="shared" si="143"/>
        <v>0</v>
      </c>
      <c r="MEO138" s="827">
        <f t="shared" si="143"/>
        <v>0</v>
      </c>
      <c r="MEP138" s="827">
        <f t="shared" si="143"/>
        <v>0</v>
      </c>
      <c r="MEQ138" s="827">
        <f t="shared" si="143"/>
        <v>0</v>
      </c>
      <c r="MER138" s="827">
        <f t="shared" si="143"/>
        <v>0</v>
      </c>
      <c r="MES138" s="827">
        <f t="shared" si="143"/>
        <v>0</v>
      </c>
      <c r="MET138" s="827">
        <f t="shared" si="143"/>
        <v>0</v>
      </c>
      <c r="MEU138" s="827">
        <f t="shared" si="143"/>
        <v>0</v>
      </c>
      <c r="MEV138" s="827">
        <f t="shared" si="143"/>
        <v>0</v>
      </c>
      <c r="MEW138" s="827">
        <f t="shared" si="143"/>
        <v>0</v>
      </c>
      <c r="MEX138" s="827">
        <f t="shared" si="143"/>
        <v>0</v>
      </c>
      <c r="MEY138" s="827">
        <f t="shared" si="143"/>
        <v>0</v>
      </c>
      <c r="MEZ138" s="827">
        <f t="shared" si="143"/>
        <v>0</v>
      </c>
      <c r="MFA138" s="827">
        <f t="shared" si="143"/>
        <v>0</v>
      </c>
      <c r="MFB138" s="827">
        <f t="shared" si="143"/>
        <v>0</v>
      </c>
      <c r="MFC138" s="827">
        <f t="shared" si="143"/>
        <v>0</v>
      </c>
      <c r="MFD138" s="827">
        <f t="shared" si="143"/>
        <v>0</v>
      </c>
      <c r="MFE138" s="827">
        <f t="shared" si="143"/>
        <v>0</v>
      </c>
      <c r="MFF138" s="827">
        <f t="shared" si="143"/>
        <v>0</v>
      </c>
      <c r="MFG138" s="827">
        <f t="shared" si="143"/>
        <v>0</v>
      </c>
      <c r="MFH138" s="827">
        <f t="shared" si="143"/>
        <v>0</v>
      </c>
      <c r="MFI138" s="827">
        <f t="shared" si="143"/>
        <v>0</v>
      </c>
      <c r="MFJ138" s="827">
        <f t="shared" si="143"/>
        <v>0</v>
      </c>
      <c r="MFK138" s="827">
        <f t="shared" si="143"/>
        <v>0</v>
      </c>
      <c r="MFL138" s="827">
        <f t="shared" si="143"/>
        <v>0</v>
      </c>
      <c r="MFM138" s="827">
        <f t="shared" si="143"/>
        <v>0</v>
      </c>
      <c r="MFN138" s="827">
        <f t="shared" si="143"/>
        <v>0</v>
      </c>
      <c r="MFO138" s="827">
        <f t="shared" si="143"/>
        <v>0</v>
      </c>
      <c r="MFP138" s="827">
        <f t="shared" si="143"/>
        <v>0</v>
      </c>
      <c r="MFQ138" s="827">
        <f t="shared" si="143"/>
        <v>0</v>
      </c>
      <c r="MFR138" s="827">
        <f t="shared" si="143"/>
        <v>0</v>
      </c>
      <c r="MFS138" s="827">
        <f t="shared" si="143"/>
        <v>0</v>
      </c>
      <c r="MFT138" s="827">
        <f t="shared" si="143"/>
        <v>0</v>
      </c>
      <c r="MFU138" s="827">
        <f t="shared" si="143"/>
        <v>0</v>
      </c>
      <c r="MFV138" s="827">
        <f t="shared" si="143"/>
        <v>0</v>
      </c>
      <c r="MFW138" s="827">
        <f t="shared" si="143"/>
        <v>0</v>
      </c>
      <c r="MFX138" s="827">
        <f t="shared" si="143"/>
        <v>0</v>
      </c>
      <c r="MFY138" s="827">
        <f t="shared" si="143"/>
        <v>0</v>
      </c>
      <c r="MFZ138" s="827">
        <f t="shared" si="143"/>
        <v>0</v>
      </c>
      <c r="MGA138" s="827">
        <f t="shared" si="143"/>
        <v>0</v>
      </c>
      <c r="MGB138" s="827">
        <f t="shared" si="143"/>
        <v>0</v>
      </c>
      <c r="MGC138" s="827">
        <f t="shared" si="143"/>
        <v>0</v>
      </c>
      <c r="MGD138" s="827">
        <f t="shared" si="143"/>
        <v>0</v>
      </c>
      <c r="MGE138" s="827">
        <f t="shared" si="143"/>
        <v>0</v>
      </c>
      <c r="MGF138" s="827">
        <f t="shared" si="143"/>
        <v>0</v>
      </c>
      <c r="MGG138" s="827">
        <f t="shared" si="143"/>
        <v>0</v>
      </c>
      <c r="MGH138" s="827">
        <f t="shared" si="143"/>
        <v>0</v>
      </c>
      <c r="MGI138" s="827">
        <f t="shared" ref="MGI138:MIT138" si="144">MGI130+MGI134</f>
        <v>0</v>
      </c>
      <c r="MGJ138" s="827">
        <f t="shared" si="144"/>
        <v>0</v>
      </c>
      <c r="MGK138" s="827">
        <f t="shared" si="144"/>
        <v>0</v>
      </c>
      <c r="MGL138" s="827">
        <f t="shared" si="144"/>
        <v>0</v>
      </c>
      <c r="MGM138" s="827">
        <f t="shared" si="144"/>
        <v>0</v>
      </c>
      <c r="MGN138" s="827">
        <f t="shared" si="144"/>
        <v>0</v>
      </c>
      <c r="MGO138" s="827">
        <f t="shared" si="144"/>
        <v>0</v>
      </c>
      <c r="MGP138" s="827">
        <f t="shared" si="144"/>
        <v>0</v>
      </c>
      <c r="MGQ138" s="827">
        <f t="shared" si="144"/>
        <v>0</v>
      </c>
      <c r="MGR138" s="827">
        <f t="shared" si="144"/>
        <v>0</v>
      </c>
      <c r="MGS138" s="827">
        <f t="shared" si="144"/>
        <v>0</v>
      </c>
      <c r="MGT138" s="827">
        <f t="shared" si="144"/>
        <v>0</v>
      </c>
      <c r="MGU138" s="827">
        <f t="shared" si="144"/>
        <v>0</v>
      </c>
      <c r="MGV138" s="827">
        <f t="shared" si="144"/>
        <v>0</v>
      </c>
      <c r="MGW138" s="827">
        <f t="shared" si="144"/>
        <v>0</v>
      </c>
      <c r="MGX138" s="827">
        <f t="shared" si="144"/>
        <v>0</v>
      </c>
      <c r="MGY138" s="827">
        <f t="shared" si="144"/>
        <v>0</v>
      </c>
      <c r="MGZ138" s="827">
        <f t="shared" si="144"/>
        <v>0</v>
      </c>
      <c r="MHA138" s="827">
        <f t="shared" si="144"/>
        <v>0</v>
      </c>
      <c r="MHB138" s="827">
        <f t="shared" si="144"/>
        <v>0</v>
      </c>
      <c r="MHC138" s="827">
        <f t="shared" si="144"/>
        <v>0</v>
      </c>
      <c r="MHD138" s="827">
        <f t="shared" si="144"/>
        <v>0</v>
      </c>
      <c r="MHE138" s="827">
        <f t="shared" si="144"/>
        <v>0</v>
      </c>
      <c r="MHF138" s="827">
        <f t="shared" si="144"/>
        <v>0</v>
      </c>
      <c r="MHG138" s="827">
        <f t="shared" si="144"/>
        <v>0</v>
      </c>
      <c r="MHH138" s="827">
        <f t="shared" si="144"/>
        <v>0</v>
      </c>
      <c r="MHI138" s="827">
        <f t="shared" si="144"/>
        <v>0</v>
      </c>
      <c r="MHJ138" s="827">
        <f t="shared" si="144"/>
        <v>0</v>
      </c>
      <c r="MHK138" s="827">
        <f t="shared" si="144"/>
        <v>0</v>
      </c>
      <c r="MHL138" s="827">
        <f t="shared" si="144"/>
        <v>0</v>
      </c>
      <c r="MHM138" s="827">
        <f t="shared" si="144"/>
        <v>0</v>
      </c>
      <c r="MHN138" s="827">
        <f t="shared" si="144"/>
        <v>0</v>
      </c>
      <c r="MHO138" s="827">
        <f t="shared" si="144"/>
        <v>0</v>
      </c>
      <c r="MHP138" s="827">
        <f t="shared" si="144"/>
        <v>0</v>
      </c>
      <c r="MHQ138" s="827">
        <f t="shared" si="144"/>
        <v>0</v>
      </c>
      <c r="MHR138" s="827">
        <f t="shared" si="144"/>
        <v>0</v>
      </c>
      <c r="MHS138" s="827">
        <f t="shared" si="144"/>
        <v>0</v>
      </c>
      <c r="MHT138" s="827">
        <f t="shared" si="144"/>
        <v>0</v>
      </c>
      <c r="MHU138" s="827">
        <f t="shared" si="144"/>
        <v>0</v>
      </c>
      <c r="MHV138" s="827">
        <f t="shared" si="144"/>
        <v>0</v>
      </c>
      <c r="MHW138" s="827">
        <f t="shared" si="144"/>
        <v>0</v>
      </c>
      <c r="MHX138" s="827">
        <f t="shared" si="144"/>
        <v>0</v>
      </c>
      <c r="MHY138" s="827">
        <f t="shared" si="144"/>
        <v>0</v>
      </c>
      <c r="MHZ138" s="827">
        <f t="shared" si="144"/>
        <v>0</v>
      </c>
      <c r="MIA138" s="827">
        <f t="shared" si="144"/>
        <v>0</v>
      </c>
      <c r="MIB138" s="827">
        <f t="shared" si="144"/>
        <v>0</v>
      </c>
      <c r="MIC138" s="827">
        <f t="shared" si="144"/>
        <v>0</v>
      </c>
      <c r="MID138" s="827">
        <f t="shared" si="144"/>
        <v>0</v>
      </c>
      <c r="MIE138" s="827">
        <f t="shared" si="144"/>
        <v>0</v>
      </c>
      <c r="MIF138" s="827">
        <f t="shared" si="144"/>
        <v>0</v>
      </c>
      <c r="MIG138" s="827">
        <f t="shared" si="144"/>
        <v>0</v>
      </c>
      <c r="MIH138" s="827">
        <f t="shared" si="144"/>
        <v>0</v>
      </c>
      <c r="MII138" s="827">
        <f t="shared" si="144"/>
        <v>0</v>
      </c>
      <c r="MIJ138" s="827">
        <f t="shared" si="144"/>
        <v>0</v>
      </c>
      <c r="MIK138" s="827">
        <f t="shared" si="144"/>
        <v>0</v>
      </c>
      <c r="MIL138" s="827">
        <f t="shared" si="144"/>
        <v>0</v>
      </c>
      <c r="MIM138" s="827">
        <f t="shared" si="144"/>
        <v>0</v>
      </c>
      <c r="MIN138" s="827">
        <f t="shared" si="144"/>
        <v>0</v>
      </c>
      <c r="MIO138" s="827">
        <f t="shared" si="144"/>
        <v>0</v>
      </c>
      <c r="MIP138" s="827">
        <f t="shared" si="144"/>
        <v>0</v>
      </c>
      <c r="MIQ138" s="827">
        <f t="shared" si="144"/>
        <v>0</v>
      </c>
      <c r="MIR138" s="827">
        <f t="shared" si="144"/>
        <v>0</v>
      </c>
      <c r="MIS138" s="827">
        <f t="shared" si="144"/>
        <v>0</v>
      </c>
      <c r="MIT138" s="827">
        <f t="shared" si="144"/>
        <v>0</v>
      </c>
      <c r="MIU138" s="827">
        <f t="shared" ref="MIU138:MLF138" si="145">MIU130+MIU134</f>
        <v>0</v>
      </c>
      <c r="MIV138" s="827">
        <f t="shared" si="145"/>
        <v>0</v>
      </c>
      <c r="MIW138" s="827">
        <f t="shared" si="145"/>
        <v>0</v>
      </c>
      <c r="MIX138" s="827">
        <f t="shared" si="145"/>
        <v>0</v>
      </c>
      <c r="MIY138" s="827">
        <f t="shared" si="145"/>
        <v>0</v>
      </c>
      <c r="MIZ138" s="827">
        <f t="shared" si="145"/>
        <v>0</v>
      </c>
      <c r="MJA138" s="827">
        <f t="shared" si="145"/>
        <v>0</v>
      </c>
      <c r="MJB138" s="827">
        <f t="shared" si="145"/>
        <v>0</v>
      </c>
      <c r="MJC138" s="827">
        <f t="shared" si="145"/>
        <v>0</v>
      </c>
      <c r="MJD138" s="827">
        <f t="shared" si="145"/>
        <v>0</v>
      </c>
      <c r="MJE138" s="827">
        <f t="shared" si="145"/>
        <v>0</v>
      </c>
      <c r="MJF138" s="827">
        <f t="shared" si="145"/>
        <v>0</v>
      </c>
      <c r="MJG138" s="827">
        <f t="shared" si="145"/>
        <v>0</v>
      </c>
      <c r="MJH138" s="827">
        <f t="shared" si="145"/>
        <v>0</v>
      </c>
      <c r="MJI138" s="827">
        <f t="shared" si="145"/>
        <v>0</v>
      </c>
      <c r="MJJ138" s="827">
        <f t="shared" si="145"/>
        <v>0</v>
      </c>
      <c r="MJK138" s="827">
        <f t="shared" si="145"/>
        <v>0</v>
      </c>
      <c r="MJL138" s="827">
        <f t="shared" si="145"/>
        <v>0</v>
      </c>
      <c r="MJM138" s="827">
        <f t="shared" si="145"/>
        <v>0</v>
      </c>
      <c r="MJN138" s="827">
        <f t="shared" si="145"/>
        <v>0</v>
      </c>
      <c r="MJO138" s="827">
        <f t="shared" si="145"/>
        <v>0</v>
      </c>
      <c r="MJP138" s="827">
        <f t="shared" si="145"/>
        <v>0</v>
      </c>
      <c r="MJQ138" s="827">
        <f t="shared" si="145"/>
        <v>0</v>
      </c>
      <c r="MJR138" s="827">
        <f t="shared" si="145"/>
        <v>0</v>
      </c>
      <c r="MJS138" s="827">
        <f t="shared" si="145"/>
        <v>0</v>
      </c>
      <c r="MJT138" s="827">
        <f t="shared" si="145"/>
        <v>0</v>
      </c>
      <c r="MJU138" s="827">
        <f t="shared" si="145"/>
        <v>0</v>
      </c>
      <c r="MJV138" s="827">
        <f t="shared" si="145"/>
        <v>0</v>
      </c>
      <c r="MJW138" s="827">
        <f t="shared" si="145"/>
        <v>0</v>
      </c>
      <c r="MJX138" s="827">
        <f t="shared" si="145"/>
        <v>0</v>
      </c>
      <c r="MJY138" s="827">
        <f t="shared" si="145"/>
        <v>0</v>
      </c>
      <c r="MJZ138" s="827">
        <f t="shared" si="145"/>
        <v>0</v>
      </c>
      <c r="MKA138" s="827">
        <f t="shared" si="145"/>
        <v>0</v>
      </c>
      <c r="MKB138" s="827">
        <f t="shared" si="145"/>
        <v>0</v>
      </c>
      <c r="MKC138" s="827">
        <f t="shared" si="145"/>
        <v>0</v>
      </c>
      <c r="MKD138" s="827">
        <f t="shared" si="145"/>
        <v>0</v>
      </c>
      <c r="MKE138" s="827">
        <f t="shared" si="145"/>
        <v>0</v>
      </c>
      <c r="MKF138" s="827">
        <f t="shared" si="145"/>
        <v>0</v>
      </c>
      <c r="MKG138" s="827">
        <f t="shared" si="145"/>
        <v>0</v>
      </c>
      <c r="MKH138" s="827">
        <f t="shared" si="145"/>
        <v>0</v>
      </c>
      <c r="MKI138" s="827">
        <f t="shared" si="145"/>
        <v>0</v>
      </c>
      <c r="MKJ138" s="827">
        <f t="shared" si="145"/>
        <v>0</v>
      </c>
      <c r="MKK138" s="827">
        <f t="shared" si="145"/>
        <v>0</v>
      </c>
      <c r="MKL138" s="827">
        <f t="shared" si="145"/>
        <v>0</v>
      </c>
      <c r="MKM138" s="827">
        <f t="shared" si="145"/>
        <v>0</v>
      </c>
      <c r="MKN138" s="827">
        <f t="shared" si="145"/>
        <v>0</v>
      </c>
      <c r="MKO138" s="827">
        <f t="shared" si="145"/>
        <v>0</v>
      </c>
      <c r="MKP138" s="827">
        <f t="shared" si="145"/>
        <v>0</v>
      </c>
      <c r="MKQ138" s="827">
        <f t="shared" si="145"/>
        <v>0</v>
      </c>
      <c r="MKR138" s="827">
        <f t="shared" si="145"/>
        <v>0</v>
      </c>
      <c r="MKS138" s="827">
        <f t="shared" si="145"/>
        <v>0</v>
      </c>
      <c r="MKT138" s="827">
        <f t="shared" si="145"/>
        <v>0</v>
      </c>
      <c r="MKU138" s="827">
        <f t="shared" si="145"/>
        <v>0</v>
      </c>
      <c r="MKV138" s="827">
        <f t="shared" si="145"/>
        <v>0</v>
      </c>
      <c r="MKW138" s="827">
        <f t="shared" si="145"/>
        <v>0</v>
      </c>
      <c r="MKX138" s="827">
        <f t="shared" si="145"/>
        <v>0</v>
      </c>
      <c r="MKY138" s="827">
        <f t="shared" si="145"/>
        <v>0</v>
      </c>
      <c r="MKZ138" s="827">
        <f t="shared" si="145"/>
        <v>0</v>
      </c>
      <c r="MLA138" s="827">
        <f t="shared" si="145"/>
        <v>0</v>
      </c>
      <c r="MLB138" s="827">
        <f t="shared" si="145"/>
        <v>0</v>
      </c>
      <c r="MLC138" s="827">
        <f t="shared" si="145"/>
        <v>0</v>
      </c>
      <c r="MLD138" s="827">
        <f t="shared" si="145"/>
        <v>0</v>
      </c>
      <c r="MLE138" s="827">
        <f t="shared" si="145"/>
        <v>0</v>
      </c>
      <c r="MLF138" s="827">
        <f t="shared" si="145"/>
        <v>0</v>
      </c>
      <c r="MLG138" s="827">
        <f t="shared" ref="MLG138:MNR138" si="146">MLG130+MLG134</f>
        <v>0</v>
      </c>
      <c r="MLH138" s="827">
        <f t="shared" si="146"/>
        <v>0</v>
      </c>
      <c r="MLI138" s="827">
        <f t="shared" si="146"/>
        <v>0</v>
      </c>
      <c r="MLJ138" s="827">
        <f t="shared" si="146"/>
        <v>0</v>
      </c>
      <c r="MLK138" s="827">
        <f t="shared" si="146"/>
        <v>0</v>
      </c>
      <c r="MLL138" s="827">
        <f t="shared" si="146"/>
        <v>0</v>
      </c>
      <c r="MLM138" s="827">
        <f t="shared" si="146"/>
        <v>0</v>
      </c>
      <c r="MLN138" s="827">
        <f t="shared" si="146"/>
        <v>0</v>
      </c>
      <c r="MLO138" s="827">
        <f t="shared" si="146"/>
        <v>0</v>
      </c>
      <c r="MLP138" s="827">
        <f t="shared" si="146"/>
        <v>0</v>
      </c>
      <c r="MLQ138" s="827">
        <f t="shared" si="146"/>
        <v>0</v>
      </c>
      <c r="MLR138" s="827">
        <f t="shared" si="146"/>
        <v>0</v>
      </c>
      <c r="MLS138" s="827">
        <f t="shared" si="146"/>
        <v>0</v>
      </c>
      <c r="MLT138" s="827">
        <f t="shared" si="146"/>
        <v>0</v>
      </c>
      <c r="MLU138" s="827">
        <f t="shared" si="146"/>
        <v>0</v>
      </c>
      <c r="MLV138" s="827">
        <f t="shared" si="146"/>
        <v>0</v>
      </c>
      <c r="MLW138" s="827">
        <f t="shared" si="146"/>
        <v>0</v>
      </c>
      <c r="MLX138" s="827">
        <f t="shared" si="146"/>
        <v>0</v>
      </c>
      <c r="MLY138" s="827">
        <f t="shared" si="146"/>
        <v>0</v>
      </c>
      <c r="MLZ138" s="827">
        <f t="shared" si="146"/>
        <v>0</v>
      </c>
      <c r="MMA138" s="827">
        <f t="shared" si="146"/>
        <v>0</v>
      </c>
      <c r="MMB138" s="827">
        <f t="shared" si="146"/>
        <v>0</v>
      </c>
      <c r="MMC138" s="827">
        <f t="shared" si="146"/>
        <v>0</v>
      </c>
      <c r="MMD138" s="827">
        <f t="shared" si="146"/>
        <v>0</v>
      </c>
      <c r="MME138" s="827">
        <f t="shared" si="146"/>
        <v>0</v>
      </c>
      <c r="MMF138" s="827">
        <f t="shared" si="146"/>
        <v>0</v>
      </c>
      <c r="MMG138" s="827">
        <f t="shared" si="146"/>
        <v>0</v>
      </c>
      <c r="MMH138" s="827">
        <f t="shared" si="146"/>
        <v>0</v>
      </c>
      <c r="MMI138" s="827">
        <f t="shared" si="146"/>
        <v>0</v>
      </c>
      <c r="MMJ138" s="827">
        <f t="shared" si="146"/>
        <v>0</v>
      </c>
      <c r="MMK138" s="827">
        <f t="shared" si="146"/>
        <v>0</v>
      </c>
      <c r="MML138" s="827">
        <f t="shared" si="146"/>
        <v>0</v>
      </c>
      <c r="MMM138" s="827">
        <f t="shared" si="146"/>
        <v>0</v>
      </c>
      <c r="MMN138" s="827">
        <f t="shared" si="146"/>
        <v>0</v>
      </c>
      <c r="MMO138" s="827">
        <f t="shared" si="146"/>
        <v>0</v>
      </c>
      <c r="MMP138" s="827">
        <f t="shared" si="146"/>
        <v>0</v>
      </c>
      <c r="MMQ138" s="827">
        <f t="shared" si="146"/>
        <v>0</v>
      </c>
      <c r="MMR138" s="827">
        <f t="shared" si="146"/>
        <v>0</v>
      </c>
      <c r="MMS138" s="827">
        <f t="shared" si="146"/>
        <v>0</v>
      </c>
      <c r="MMT138" s="827">
        <f t="shared" si="146"/>
        <v>0</v>
      </c>
      <c r="MMU138" s="827">
        <f t="shared" si="146"/>
        <v>0</v>
      </c>
      <c r="MMV138" s="827">
        <f t="shared" si="146"/>
        <v>0</v>
      </c>
      <c r="MMW138" s="827">
        <f t="shared" si="146"/>
        <v>0</v>
      </c>
      <c r="MMX138" s="827">
        <f t="shared" si="146"/>
        <v>0</v>
      </c>
      <c r="MMY138" s="827">
        <f t="shared" si="146"/>
        <v>0</v>
      </c>
      <c r="MMZ138" s="827">
        <f t="shared" si="146"/>
        <v>0</v>
      </c>
      <c r="MNA138" s="827">
        <f t="shared" si="146"/>
        <v>0</v>
      </c>
      <c r="MNB138" s="827">
        <f t="shared" si="146"/>
        <v>0</v>
      </c>
      <c r="MNC138" s="827">
        <f t="shared" si="146"/>
        <v>0</v>
      </c>
      <c r="MND138" s="827">
        <f t="shared" si="146"/>
        <v>0</v>
      </c>
      <c r="MNE138" s="827">
        <f t="shared" si="146"/>
        <v>0</v>
      </c>
      <c r="MNF138" s="827">
        <f t="shared" si="146"/>
        <v>0</v>
      </c>
      <c r="MNG138" s="827">
        <f t="shared" si="146"/>
        <v>0</v>
      </c>
      <c r="MNH138" s="827">
        <f t="shared" si="146"/>
        <v>0</v>
      </c>
      <c r="MNI138" s="827">
        <f t="shared" si="146"/>
        <v>0</v>
      </c>
      <c r="MNJ138" s="827">
        <f t="shared" si="146"/>
        <v>0</v>
      </c>
      <c r="MNK138" s="827">
        <f t="shared" si="146"/>
        <v>0</v>
      </c>
      <c r="MNL138" s="827">
        <f t="shared" si="146"/>
        <v>0</v>
      </c>
      <c r="MNM138" s="827">
        <f t="shared" si="146"/>
        <v>0</v>
      </c>
      <c r="MNN138" s="827">
        <f t="shared" si="146"/>
        <v>0</v>
      </c>
      <c r="MNO138" s="827">
        <f t="shared" si="146"/>
        <v>0</v>
      </c>
      <c r="MNP138" s="827">
        <f t="shared" si="146"/>
        <v>0</v>
      </c>
      <c r="MNQ138" s="827">
        <f t="shared" si="146"/>
        <v>0</v>
      </c>
      <c r="MNR138" s="827">
        <f t="shared" si="146"/>
        <v>0</v>
      </c>
      <c r="MNS138" s="827">
        <f t="shared" ref="MNS138:MQD138" si="147">MNS130+MNS134</f>
        <v>0</v>
      </c>
      <c r="MNT138" s="827">
        <f t="shared" si="147"/>
        <v>0</v>
      </c>
      <c r="MNU138" s="827">
        <f t="shared" si="147"/>
        <v>0</v>
      </c>
      <c r="MNV138" s="827">
        <f t="shared" si="147"/>
        <v>0</v>
      </c>
      <c r="MNW138" s="827">
        <f t="shared" si="147"/>
        <v>0</v>
      </c>
      <c r="MNX138" s="827">
        <f t="shared" si="147"/>
        <v>0</v>
      </c>
      <c r="MNY138" s="827">
        <f t="shared" si="147"/>
        <v>0</v>
      </c>
      <c r="MNZ138" s="827">
        <f t="shared" si="147"/>
        <v>0</v>
      </c>
      <c r="MOA138" s="827">
        <f t="shared" si="147"/>
        <v>0</v>
      </c>
      <c r="MOB138" s="827">
        <f t="shared" si="147"/>
        <v>0</v>
      </c>
      <c r="MOC138" s="827">
        <f t="shared" si="147"/>
        <v>0</v>
      </c>
      <c r="MOD138" s="827">
        <f t="shared" si="147"/>
        <v>0</v>
      </c>
      <c r="MOE138" s="827">
        <f t="shared" si="147"/>
        <v>0</v>
      </c>
      <c r="MOF138" s="827">
        <f t="shared" si="147"/>
        <v>0</v>
      </c>
      <c r="MOG138" s="827">
        <f t="shared" si="147"/>
        <v>0</v>
      </c>
      <c r="MOH138" s="827">
        <f t="shared" si="147"/>
        <v>0</v>
      </c>
      <c r="MOI138" s="827">
        <f t="shared" si="147"/>
        <v>0</v>
      </c>
      <c r="MOJ138" s="827">
        <f t="shared" si="147"/>
        <v>0</v>
      </c>
      <c r="MOK138" s="827">
        <f t="shared" si="147"/>
        <v>0</v>
      </c>
      <c r="MOL138" s="827">
        <f t="shared" si="147"/>
        <v>0</v>
      </c>
      <c r="MOM138" s="827">
        <f t="shared" si="147"/>
        <v>0</v>
      </c>
      <c r="MON138" s="827">
        <f t="shared" si="147"/>
        <v>0</v>
      </c>
      <c r="MOO138" s="827">
        <f t="shared" si="147"/>
        <v>0</v>
      </c>
      <c r="MOP138" s="827">
        <f t="shared" si="147"/>
        <v>0</v>
      </c>
      <c r="MOQ138" s="827">
        <f t="shared" si="147"/>
        <v>0</v>
      </c>
      <c r="MOR138" s="827">
        <f t="shared" si="147"/>
        <v>0</v>
      </c>
      <c r="MOS138" s="827">
        <f t="shared" si="147"/>
        <v>0</v>
      </c>
      <c r="MOT138" s="827">
        <f t="shared" si="147"/>
        <v>0</v>
      </c>
      <c r="MOU138" s="827">
        <f t="shared" si="147"/>
        <v>0</v>
      </c>
      <c r="MOV138" s="827">
        <f t="shared" si="147"/>
        <v>0</v>
      </c>
      <c r="MOW138" s="827">
        <f t="shared" si="147"/>
        <v>0</v>
      </c>
      <c r="MOX138" s="827">
        <f t="shared" si="147"/>
        <v>0</v>
      </c>
      <c r="MOY138" s="827">
        <f t="shared" si="147"/>
        <v>0</v>
      </c>
      <c r="MOZ138" s="827">
        <f t="shared" si="147"/>
        <v>0</v>
      </c>
      <c r="MPA138" s="827">
        <f t="shared" si="147"/>
        <v>0</v>
      </c>
      <c r="MPB138" s="827">
        <f t="shared" si="147"/>
        <v>0</v>
      </c>
      <c r="MPC138" s="827">
        <f t="shared" si="147"/>
        <v>0</v>
      </c>
      <c r="MPD138" s="827">
        <f t="shared" si="147"/>
        <v>0</v>
      </c>
      <c r="MPE138" s="827">
        <f t="shared" si="147"/>
        <v>0</v>
      </c>
      <c r="MPF138" s="827">
        <f t="shared" si="147"/>
        <v>0</v>
      </c>
      <c r="MPG138" s="827">
        <f t="shared" si="147"/>
        <v>0</v>
      </c>
      <c r="MPH138" s="827">
        <f t="shared" si="147"/>
        <v>0</v>
      </c>
      <c r="MPI138" s="827">
        <f t="shared" si="147"/>
        <v>0</v>
      </c>
      <c r="MPJ138" s="827">
        <f t="shared" si="147"/>
        <v>0</v>
      </c>
      <c r="MPK138" s="827">
        <f t="shared" si="147"/>
        <v>0</v>
      </c>
      <c r="MPL138" s="827">
        <f t="shared" si="147"/>
        <v>0</v>
      </c>
      <c r="MPM138" s="827">
        <f t="shared" si="147"/>
        <v>0</v>
      </c>
      <c r="MPN138" s="827">
        <f t="shared" si="147"/>
        <v>0</v>
      </c>
      <c r="MPO138" s="827">
        <f t="shared" si="147"/>
        <v>0</v>
      </c>
      <c r="MPP138" s="827">
        <f t="shared" si="147"/>
        <v>0</v>
      </c>
      <c r="MPQ138" s="827">
        <f t="shared" si="147"/>
        <v>0</v>
      </c>
      <c r="MPR138" s="827">
        <f t="shared" si="147"/>
        <v>0</v>
      </c>
      <c r="MPS138" s="827">
        <f t="shared" si="147"/>
        <v>0</v>
      </c>
      <c r="MPT138" s="827">
        <f t="shared" si="147"/>
        <v>0</v>
      </c>
      <c r="MPU138" s="827">
        <f t="shared" si="147"/>
        <v>0</v>
      </c>
      <c r="MPV138" s="827">
        <f t="shared" si="147"/>
        <v>0</v>
      </c>
      <c r="MPW138" s="827">
        <f t="shared" si="147"/>
        <v>0</v>
      </c>
      <c r="MPX138" s="827">
        <f t="shared" si="147"/>
        <v>0</v>
      </c>
      <c r="MPY138" s="827">
        <f t="shared" si="147"/>
        <v>0</v>
      </c>
      <c r="MPZ138" s="827">
        <f t="shared" si="147"/>
        <v>0</v>
      </c>
      <c r="MQA138" s="827">
        <f t="shared" si="147"/>
        <v>0</v>
      </c>
      <c r="MQB138" s="827">
        <f t="shared" si="147"/>
        <v>0</v>
      </c>
      <c r="MQC138" s="827">
        <f t="shared" si="147"/>
        <v>0</v>
      </c>
      <c r="MQD138" s="827">
        <f t="shared" si="147"/>
        <v>0</v>
      </c>
      <c r="MQE138" s="827">
        <f t="shared" ref="MQE138:MSP138" si="148">MQE130+MQE134</f>
        <v>0</v>
      </c>
      <c r="MQF138" s="827">
        <f t="shared" si="148"/>
        <v>0</v>
      </c>
      <c r="MQG138" s="827">
        <f t="shared" si="148"/>
        <v>0</v>
      </c>
      <c r="MQH138" s="827">
        <f t="shared" si="148"/>
        <v>0</v>
      </c>
      <c r="MQI138" s="827">
        <f t="shared" si="148"/>
        <v>0</v>
      </c>
      <c r="MQJ138" s="827">
        <f t="shared" si="148"/>
        <v>0</v>
      </c>
      <c r="MQK138" s="827">
        <f t="shared" si="148"/>
        <v>0</v>
      </c>
      <c r="MQL138" s="827">
        <f t="shared" si="148"/>
        <v>0</v>
      </c>
      <c r="MQM138" s="827">
        <f t="shared" si="148"/>
        <v>0</v>
      </c>
      <c r="MQN138" s="827">
        <f t="shared" si="148"/>
        <v>0</v>
      </c>
      <c r="MQO138" s="827">
        <f t="shared" si="148"/>
        <v>0</v>
      </c>
      <c r="MQP138" s="827">
        <f t="shared" si="148"/>
        <v>0</v>
      </c>
      <c r="MQQ138" s="827">
        <f t="shared" si="148"/>
        <v>0</v>
      </c>
      <c r="MQR138" s="827">
        <f t="shared" si="148"/>
        <v>0</v>
      </c>
      <c r="MQS138" s="827">
        <f t="shared" si="148"/>
        <v>0</v>
      </c>
      <c r="MQT138" s="827">
        <f t="shared" si="148"/>
        <v>0</v>
      </c>
      <c r="MQU138" s="827">
        <f t="shared" si="148"/>
        <v>0</v>
      </c>
      <c r="MQV138" s="827">
        <f t="shared" si="148"/>
        <v>0</v>
      </c>
      <c r="MQW138" s="827">
        <f t="shared" si="148"/>
        <v>0</v>
      </c>
      <c r="MQX138" s="827">
        <f t="shared" si="148"/>
        <v>0</v>
      </c>
      <c r="MQY138" s="827">
        <f t="shared" si="148"/>
        <v>0</v>
      </c>
      <c r="MQZ138" s="827">
        <f t="shared" si="148"/>
        <v>0</v>
      </c>
      <c r="MRA138" s="827">
        <f t="shared" si="148"/>
        <v>0</v>
      </c>
      <c r="MRB138" s="827">
        <f t="shared" si="148"/>
        <v>0</v>
      </c>
      <c r="MRC138" s="827">
        <f t="shared" si="148"/>
        <v>0</v>
      </c>
      <c r="MRD138" s="827">
        <f t="shared" si="148"/>
        <v>0</v>
      </c>
      <c r="MRE138" s="827">
        <f t="shared" si="148"/>
        <v>0</v>
      </c>
      <c r="MRF138" s="827">
        <f t="shared" si="148"/>
        <v>0</v>
      </c>
      <c r="MRG138" s="827">
        <f t="shared" si="148"/>
        <v>0</v>
      </c>
      <c r="MRH138" s="827">
        <f t="shared" si="148"/>
        <v>0</v>
      </c>
      <c r="MRI138" s="827">
        <f t="shared" si="148"/>
        <v>0</v>
      </c>
      <c r="MRJ138" s="827">
        <f t="shared" si="148"/>
        <v>0</v>
      </c>
      <c r="MRK138" s="827">
        <f t="shared" si="148"/>
        <v>0</v>
      </c>
      <c r="MRL138" s="827">
        <f t="shared" si="148"/>
        <v>0</v>
      </c>
      <c r="MRM138" s="827">
        <f t="shared" si="148"/>
        <v>0</v>
      </c>
      <c r="MRN138" s="827">
        <f t="shared" si="148"/>
        <v>0</v>
      </c>
      <c r="MRO138" s="827">
        <f t="shared" si="148"/>
        <v>0</v>
      </c>
      <c r="MRP138" s="827">
        <f t="shared" si="148"/>
        <v>0</v>
      </c>
      <c r="MRQ138" s="827">
        <f t="shared" si="148"/>
        <v>0</v>
      </c>
      <c r="MRR138" s="827">
        <f t="shared" si="148"/>
        <v>0</v>
      </c>
      <c r="MRS138" s="827">
        <f t="shared" si="148"/>
        <v>0</v>
      </c>
      <c r="MRT138" s="827">
        <f t="shared" si="148"/>
        <v>0</v>
      </c>
      <c r="MRU138" s="827">
        <f t="shared" si="148"/>
        <v>0</v>
      </c>
      <c r="MRV138" s="827">
        <f t="shared" si="148"/>
        <v>0</v>
      </c>
      <c r="MRW138" s="827">
        <f t="shared" si="148"/>
        <v>0</v>
      </c>
      <c r="MRX138" s="827">
        <f t="shared" si="148"/>
        <v>0</v>
      </c>
      <c r="MRY138" s="827">
        <f t="shared" si="148"/>
        <v>0</v>
      </c>
      <c r="MRZ138" s="827">
        <f t="shared" si="148"/>
        <v>0</v>
      </c>
      <c r="MSA138" s="827">
        <f t="shared" si="148"/>
        <v>0</v>
      </c>
      <c r="MSB138" s="827">
        <f t="shared" si="148"/>
        <v>0</v>
      </c>
      <c r="MSC138" s="827">
        <f t="shared" si="148"/>
        <v>0</v>
      </c>
      <c r="MSD138" s="827">
        <f t="shared" si="148"/>
        <v>0</v>
      </c>
      <c r="MSE138" s="827">
        <f t="shared" si="148"/>
        <v>0</v>
      </c>
      <c r="MSF138" s="827">
        <f t="shared" si="148"/>
        <v>0</v>
      </c>
      <c r="MSG138" s="827">
        <f t="shared" si="148"/>
        <v>0</v>
      </c>
      <c r="MSH138" s="827">
        <f t="shared" si="148"/>
        <v>0</v>
      </c>
      <c r="MSI138" s="827">
        <f t="shared" si="148"/>
        <v>0</v>
      </c>
      <c r="MSJ138" s="827">
        <f t="shared" si="148"/>
        <v>0</v>
      </c>
      <c r="MSK138" s="827">
        <f t="shared" si="148"/>
        <v>0</v>
      </c>
      <c r="MSL138" s="827">
        <f t="shared" si="148"/>
        <v>0</v>
      </c>
      <c r="MSM138" s="827">
        <f t="shared" si="148"/>
        <v>0</v>
      </c>
      <c r="MSN138" s="827">
        <f t="shared" si="148"/>
        <v>0</v>
      </c>
      <c r="MSO138" s="827">
        <f t="shared" si="148"/>
        <v>0</v>
      </c>
      <c r="MSP138" s="827">
        <f t="shared" si="148"/>
        <v>0</v>
      </c>
      <c r="MSQ138" s="827">
        <f t="shared" ref="MSQ138:MVB138" si="149">MSQ130+MSQ134</f>
        <v>0</v>
      </c>
      <c r="MSR138" s="827">
        <f t="shared" si="149"/>
        <v>0</v>
      </c>
      <c r="MSS138" s="827">
        <f t="shared" si="149"/>
        <v>0</v>
      </c>
      <c r="MST138" s="827">
        <f t="shared" si="149"/>
        <v>0</v>
      </c>
      <c r="MSU138" s="827">
        <f t="shared" si="149"/>
        <v>0</v>
      </c>
      <c r="MSV138" s="827">
        <f t="shared" si="149"/>
        <v>0</v>
      </c>
      <c r="MSW138" s="827">
        <f t="shared" si="149"/>
        <v>0</v>
      </c>
      <c r="MSX138" s="827">
        <f t="shared" si="149"/>
        <v>0</v>
      </c>
      <c r="MSY138" s="827">
        <f t="shared" si="149"/>
        <v>0</v>
      </c>
      <c r="MSZ138" s="827">
        <f t="shared" si="149"/>
        <v>0</v>
      </c>
      <c r="MTA138" s="827">
        <f t="shared" si="149"/>
        <v>0</v>
      </c>
      <c r="MTB138" s="827">
        <f t="shared" si="149"/>
        <v>0</v>
      </c>
      <c r="MTC138" s="827">
        <f t="shared" si="149"/>
        <v>0</v>
      </c>
      <c r="MTD138" s="827">
        <f t="shared" si="149"/>
        <v>0</v>
      </c>
      <c r="MTE138" s="827">
        <f t="shared" si="149"/>
        <v>0</v>
      </c>
      <c r="MTF138" s="827">
        <f t="shared" si="149"/>
        <v>0</v>
      </c>
      <c r="MTG138" s="827">
        <f t="shared" si="149"/>
        <v>0</v>
      </c>
      <c r="MTH138" s="827">
        <f t="shared" si="149"/>
        <v>0</v>
      </c>
      <c r="MTI138" s="827">
        <f t="shared" si="149"/>
        <v>0</v>
      </c>
      <c r="MTJ138" s="827">
        <f t="shared" si="149"/>
        <v>0</v>
      </c>
      <c r="MTK138" s="827">
        <f t="shared" si="149"/>
        <v>0</v>
      </c>
      <c r="MTL138" s="827">
        <f t="shared" si="149"/>
        <v>0</v>
      </c>
      <c r="MTM138" s="827">
        <f t="shared" si="149"/>
        <v>0</v>
      </c>
      <c r="MTN138" s="827">
        <f t="shared" si="149"/>
        <v>0</v>
      </c>
      <c r="MTO138" s="827">
        <f t="shared" si="149"/>
        <v>0</v>
      </c>
      <c r="MTP138" s="827">
        <f t="shared" si="149"/>
        <v>0</v>
      </c>
      <c r="MTQ138" s="827">
        <f t="shared" si="149"/>
        <v>0</v>
      </c>
      <c r="MTR138" s="827">
        <f t="shared" si="149"/>
        <v>0</v>
      </c>
      <c r="MTS138" s="827">
        <f t="shared" si="149"/>
        <v>0</v>
      </c>
      <c r="MTT138" s="827">
        <f t="shared" si="149"/>
        <v>0</v>
      </c>
      <c r="MTU138" s="827">
        <f t="shared" si="149"/>
        <v>0</v>
      </c>
      <c r="MTV138" s="827">
        <f t="shared" si="149"/>
        <v>0</v>
      </c>
      <c r="MTW138" s="827">
        <f t="shared" si="149"/>
        <v>0</v>
      </c>
      <c r="MTX138" s="827">
        <f t="shared" si="149"/>
        <v>0</v>
      </c>
      <c r="MTY138" s="827">
        <f t="shared" si="149"/>
        <v>0</v>
      </c>
      <c r="MTZ138" s="827">
        <f t="shared" si="149"/>
        <v>0</v>
      </c>
      <c r="MUA138" s="827">
        <f t="shared" si="149"/>
        <v>0</v>
      </c>
      <c r="MUB138" s="827">
        <f t="shared" si="149"/>
        <v>0</v>
      </c>
      <c r="MUC138" s="827">
        <f t="shared" si="149"/>
        <v>0</v>
      </c>
      <c r="MUD138" s="827">
        <f t="shared" si="149"/>
        <v>0</v>
      </c>
      <c r="MUE138" s="827">
        <f t="shared" si="149"/>
        <v>0</v>
      </c>
      <c r="MUF138" s="827">
        <f t="shared" si="149"/>
        <v>0</v>
      </c>
      <c r="MUG138" s="827">
        <f t="shared" si="149"/>
        <v>0</v>
      </c>
      <c r="MUH138" s="827">
        <f t="shared" si="149"/>
        <v>0</v>
      </c>
      <c r="MUI138" s="827">
        <f t="shared" si="149"/>
        <v>0</v>
      </c>
      <c r="MUJ138" s="827">
        <f t="shared" si="149"/>
        <v>0</v>
      </c>
      <c r="MUK138" s="827">
        <f t="shared" si="149"/>
        <v>0</v>
      </c>
      <c r="MUL138" s="827">
        <f t="shared" si="149"/>
        <v>0</v>
      </c>
      <c r="MUM138" s="827">
        <f t="shared" si="149"/>
        <v>0</v>
      </c>
      <c r="MUN138" s="827">
        <f t="shared" si="149"/>
        <v>0</v>
      </c>
      <c r="MUO138" s="827">
        <f t="shared" si="149"/>
        <v>0</v>
      </c>
      <c r="MUP138" s="827">
        <f t="shared" si="149"/>
        <v>0</v>
      </c>
      <c r="MUQ138" s="827">
        <f t="shared" si="149"/>
        <v>0</v>
      </c>
      <c r="MUR138" s="827">
        <f t="shared" si="149"/>
        <v>0</v>
      </c>
      <c r="MUS138" s="827">
        <f t="shared" si="149"/>
        <v>0</v>
      </c>
      <c r="MUT138" s="827">
        <f t="shared" si="149"/>
        <v>0</v>
      </c>
      <c r="MUU138" s="827">
        <f t="shared" si="149"/>
        <v>0</v>
      </c>
      <c r="MUV138" s="827">
        <f t="shared" si="149"/>
        <v>0</v>
      </c>
      <c r="MUW138" s="827">
        <f t="shared" si="149"/>
        <v>0</v>
      </c>
      <c r="MUX138" s="827">
        <f t="shared" si="149"/>
        <v>0</v>
      </c>
      <c r="MUY138" s="827">
        <f t="shared" si="149"/>
        <v>0</v>
      </c>
      <c r="MUZ138" s="827">
        <f t="shared" si="149"/>
        <v>0</v>
      </c>
      <c r="MVA138" s="827">
        <f t="shared" si="149"/>
        <v>0</v>
      </c>
      <c r="MVB138" s="827">
        <f t="shared" si="149"/>
        <v>0</v>
      </c>
      <c r="MVC138" s="827">
        <f t="shared" ref="MVC138:MXN138" si="150">MVC130+MVC134</f>
        <v>0</v>
      </c>
      <c r="MVD138" s="827">
        <f t="shared" si="150"/>
        <v>0</v>
      </c>
      <c r="MVE138" s="827">
        <f t="shared" si="150"/>
        <v>0</v>
      </c>
      <c r="MVF138" s="827">
        <f t="shared" si="150"/>
        <v>0</v>
      </c>
      <c r="MVG138" s="827">
        <f t="shared" si="150"/>
        <v>0</v>
      </c>
      <c r="MVH138" s="827">
        <f t="shared" si="150"/>
        <v>0</v>
      </c>
      <c r="MVI138" s="827">
        <f t="shared" si="150"/>
        <v>0</v>
      </c>
      <c r="MVJ138" s="827">
        <f t="shared" si="150"/>
        <v>0</v>
      </c>
      <c r="MVK138" s="827">
        <f t="shared" si="150"/>
        <v>0</v>
      </c>
      <c r="MVL138" s="827">
        <f t="shared" si="150"/>
        <v>0</v>
      </c>
      <c r="MVM138" s="827">
        <f t="shared" si="150"/>
        <v>0</v>
      </c>
      <c r="MVN138" s="827">
        <f t="shared" si="150"/>
        <v>0</v>
      </c>
      <c r="MVO138" s="827">
        <f t="shared" si="150"/>
        <v>0</v>
      </c>
      <c r="MVP138" s="827">
        <f t="shared" si="150"/>
        <v>0</v>
      </c>
      <c r="MVQ138" s="827">
        <f t="shared" si="150"/>
        <v>0</v>
      </c>
      <c r="MVR138" s="827">
        <f t="shared" si="150"/>
        <v>0</v>
      </c>
      <c r="MVS138" s="827">
        <f t="shared" si="150"/>
        <v>0</v>
      </c>
      <c r="MVT138" s="827">
        <f t="shared" si="150"/>
        <v>0</v>
      </c>
      <c r="MVU138" s="827">
        <f t="shared" si="150"/>
        <v>0</v>
      </c>
      <c r="MVV138" s="827">
        <f t="shared" si="150"/>
        <v>0</v>
      </c>
      <c r="MVW138" s="827">
        <f t="shared" si="150"/>
        <v>0</v>
      </c>
      <c r="MVX138" s="827">
        <f t="shared" si="150"/>
        <v>0</v>
      </c>
      <c r="MVY138" s="827">
        <f t="shared" si="150"/>
        <v>0</v>
      </c>
      <c r="MVZ138" s="827">
        <f t="shared" si="150"/>
        <v>0</v>
      </c>
      <c r="MWA138" s="827">
        <f t="shared" si="150"/>
        <v>0</v>
      </c>
      <c r="MWB138" s="827">
        <f t="shared" si="150"/>
        <v>0</v>
      </c>
      <c r="MWC138" s="827">
        <f t="shared" si="150"/>
        <v>0</v>
      </c>
      <c r="MWD138" s="827">
        <f t="shared" si="150"/>
        <v>0</v>
      </c>
      <c r="MWE138" s="827">
        <f t="shared" si="150"/>
        <v>0</v>
      </c>
      <c r="MWF138" s="827">
        <f t="shared" si="150"/>
        <v>0</v>
      </c>
      <c r="MWG138" s="827">
        <f t="shared" si="150"/>
        <v>0</v>
      </c>
      <c r="MWH138" s="827">
        <f t="shared" si="150"/>
        <v>0</v>
      </c>
      <c r="MWI138" s="827">
        <f t="shared" si="150"/>
        <v>0</v>
      </c>
      <c r="MWJ138" s="827">
        <f t="shared" si="150"/>
        <v>0</v>
      </c>
      <c r="MWK138" s="827">
        <f t="shared" si="150"/>
        <v>0</v>
      </c>
      <c r="MWL138" s="827">
        <f t="shared" si="150"/>
        <v>0</v>
      </c>
      <c r="MWM138" s="827">
        <f t="shared" si="150"/>
        <v>0</v>
      </c>
      <c r="MWN138" s="827">
        <f t="shared" si="150"/>
        <v>0</v>
      </c>
      <c r="MWO138" s="827">
        <f t="shared" si="150"/>
        <v>0</v>
      </c>
      <c r="MWP138" s="827">
        <f t="shared" si="150"/>
        <v>0</v>
      </c>
      <c r="MWQ138" s="827">
        <f t="shared" si="150"/>
        <v>0</v>
      </c>
      <c r="MWR138" s="827">
        <f t="shared" si="150"/>
        <v>0</v>
      </c>
      <c r="MWS138" s="827">
        <f t="shared" si="150"/>
        <v>0</v>
      </c>
      <c r="MWT138" s="827">
        <f t="shared" si="150"/>
        <v>0</v>
      </c>
      <c r="MWU138" s="827">
        <f t="shared" si="150"/>
        <v>0</v>
      </c>
      <c r="MWV138" s="827">
        <f t="shared" si="150"/>
        <v>0</v>
      </c>
      <c r="MWW138" s="827">
        <f t="shared" si="150"/>
        <v>0</v>
      </c>
      <c r="MWX138" s="827">
        <f t="shared" si="150"/>
        <v>0</v>
      </c>
      <c r="MWY138" s="827">
        <f t="shared" si="150"/>
        <v>0</v>
      </c>
      <c r="MWZ138" s="827">
        <f t="shared" si="150"/>
        <v>0</v>
      </c>
      <c r="MXA138" s="827">
        <f t="shared" si="150"/>
        <v>0</v>
      </c>
      <c r="MXB138" s="827">
        <f t="shared" si="150"/>
        <v>0</v>
      </c>
      <c r="MXC138" s="827">
        <f t="shared" si="150"/>
        <v>0</v>
      </c>
      <c r="MXD138" s="827">
        <f t="shared" si="150"/>
        <v>0</v>
      </c>
      <c r="MXE138" s="827">
        <f t="shared" si="150"/>
        <v>0</v>
      </c>
      <c r="MXF138" s="827">
        <f t="shared" si="150"/>
        <v>0</v>
      </c>
      <c r="MXG138" s="827">
        <f t="shared" si="150"/>
        <v>0</v>
      </c>
      <c r="MXH138" s="827">
        <f t="shared" si="150"/>
        <v>0</v>
      </c>
      <c r="MXI138" s="827">
        <f t="shared" si="150"/>
        <v>0</v>
      </c>
      <c r="MXJ138" s="827">
        <f t="shared" si="150"/>
        <v>0</v>
      </c>
      <c r="MXK138" s="827">
        <f t="shared" si="150"/>
        <v>0</v>
      </c>
      <c r="MXL138" s="827">
        <f t="shared" si="150"/>
        <v>0</v>
      </c>
      <c r="MXM138" s="827">
        <f t="shared" si="150"/>
        <v>0</v>
      </c>
      <c r="MXN138" s="827">
        <f t="shared" si="150"/>
        <v>0</v>
      </c>
      <c r="MXO138" s="827">
        <f t="shared" ref="MXO138:MZZ138" si="151">MXO130+MXO134</f>
        <v>0</v>
      </c>
      <c r="MXP138" s="827">
        <f t="shared" si="151"/>
        <v>0</v>
      </c>
      <c r="MXQ138" s="827">
        <f t="shared" si="151"/>
        <v>0</v>
      </c>
      <c r="MXR138" s="827">
        <f t="shared" si="151"/>
        <v>0</v>
      </c>
      <c r="MXS138" s="827">
        <f t="shared" si="151"/>
        <v>0</v>
      </c>
      <c r="MXT138" s="827">
        <f t="shared" si="151"/>
        <v>0</v>
      </c>
      <c r="MXU138" s="827">
        <f t="shared" si="151"/>
        <v>0</v>
      </c>
      <c r="MXV138" s="827">
        <f t="shared" si="151"/>
        <v>0</v>
      </c>
      <c r="MXW138" s="827">
        <f t="shared" si="151"/>
        <v>0</v>
      </c>
      <c r="MXX138" s="827">
        <f t="shared" si="151"/>
        <v>0</v>
      </c>
      <c r="MXY138" s="827">
        <f t="shared" si="151"/>
        <v>0</v>
      </c>
      <c r="MXZ138" s="827">
        <f t="shared" si="151"/>
        <v>0</v>
      </c>
      <c r="MYA138" s="827">
        <f t="shared" si="151"/>
        <v>0</v>
      </c>
      <c r="MYB138" s="827">
        <f t="shared" si="151"/>
        <v>0</v>
      </c>
      <c r="MYC138" s="827">
        <f t="shared" si="151"/>
        <v>0</v>
      </c>
      <c r="MYD138" s="827">
        <f t="shared" si="151"/>
        <v>0</v>
      </c>
      <c r="MYE138" s="827">
        <f t="shared" si="151"/>
        <v>0</v>
      </c>
      <c r="MYF138" s="827">
        <f t="shared" si="151"/>
        <v>0</v>
      </c>
      <c r="MYG138" s="827">
        <f t="shared" si="151"/>
        <v>0</v>
      </c>
      <c r="MYH138" s="827">
        <f t="shared" si="151"/>
        <v>0</v>
      </c>
      <c r="MYI138" s="827">
        <f t="shared" si="151"/>
        <v>0</v>
      </c>
      <c r="MYJ138" s="827">
        <f t="shared" si="151"/>
        <v>0</v>
      </c>
      <c r="MYK138" s="827">
        <f t="shared" si="151"/>
        <v>0</v>
      </c>
      <c r="MYL138" s="827">
        <f t="shared" si="151"/>
        <v>0</v>
      </c>
      <c r="MYM138" s="827">
        <f t="shared" si="151"/>
        <v>0</v>
      </c>
      <c r="MYN138" s="827">
        <f t="shared" si="151"/>
        <v>0</v>
      </c>
      <c r="MYO138" s="827">
        <f t="shared" si="151"/>
        <v>0</v>
      </c>
      <c r="MYP138" s="827">
        <f t="shared" si="151"/>
        <v>0</v>
      </c>
      <c r="MYQ138" s="827">
        <f t="shared" si="151"/>
        <v>0</v>
      </c>
      <c r="MYR138" s="827">
        <f t="shared" si="151"/>
        <v>0</v>
      </c>
      <c r="MYS138" s="827">
        <f t="shared" si="151"/>
        <v>0</v>
      </c>
      <c r="MYT138" s="827">
        <f t="shared" si="151"/>
        <v>0</v>
      </c>
      <c r="MYU138" s="827">
        <f t="shared" si="151"/>
        <v>0</v>
      </c>
      <c r="MYV138" s="827">
        <f t="shared" si="151"/>
        <v>0</v>
      </c>
      <c r="MYW138" s="827">
        <f t="shared" si="151"/>
        <v>0</v>
      </c>
      <c r="MYX138" s="827">
        <f t="shared" si="151"/>
        <v>0</v>
      </c>
      <c r="MYY138" s="827">
        <f t="shared" si="151"/>
        <v>0</v>
      </c>
      <c r="MYZ138" s="827">
        <f t="shared" si="151"/>
        <v>0</v>
      </c>
      <c r="MZA138" s="827">
        <f t="shared" si="151"/>
        <v>0</v>
      </c>
      <c r="MZB138" s="827">
        <f t="shared" si="151"/>
        <v>0</v>
      </c>
      <c r="MZC138" s="827">
        <f t="shared" si="151"/>
        <v>0</v>
      </c>
      <c r="MZD138" s="827">
        <f t="shared" si="151"/>
        <v>0</v>
      </c>
      <c r="MZE138" s="827">
        <f t="shared" si="151"/>
        <v>0</v>
      </c>
      <c r="MZF138" s="827">
        <f t="shared" si="151"/>
        <v>0</v>
      </c>
      <c r="MZG138" s="827">
        <f t="shared" si="151"/>
        <v>0</v>
      </c>
      <c r="MZH138" s="827">
        <f t="shared" si="151"/>
        <v>0</v>
      </c>
      <c r="MZI138" s="827">
        <f t="shared" si="151"/>
        <v>0</v>
      </c>
      <c r="MZJ138" s="827">
        <f t="shared" si="151"/>
        <v>0</v>
      </c>
      <c r="MZK138" s="827">
        <f t="shared" si="151"/>
        <v>0</v>
      </c>
      <c r="MZL138" s="827">
        <f t="shared" si="151"/>
        <v>0</v>
      </c>
      <c r="MZM138" s="827">
        <f t="shared" si="151"/>
        <v>0</v>
      </c>
      <c r="MZN138" s="827">
        <f t="shared" si="151"/>
        <v>0</v>
      </c>
      <c r="MZO138" s="827">
        <f t="shared" si="151"/>
        <v>0</v>
      </c>
      <c r="MZP138" s="827">
        <f t="shared" si="151"/>
        <v>0</v>
      </c>
      <c r="MZQ138" s="827">
        <f t="shared" si="151"/>
        <v>0</v>
      </c>
      <c r="MZR138" s="827">
        <f t="shared" si="151"/>
        <v>0</v>
      </c>
      <c r="MZS138" s="827">
        <f t="shared" si="151"/>
        <v>0</v>
      </c>
      <c r="MZT138" s="827">
        <f t="shared" si="151"/>
        <v>0</v>
      </c>
      <c r="MZU138" s="827">
        <f t="shared" si="151"/>
        <v>0</v>
      </c>
      <c r="MZV138" s="827">
        <f t="shared" si="151"/>
        <v>0</v>
      </c>
      <c r="MZW138" s="827">
        <f t="shared" si="151"/>
        <v>0</v>
      </c>
      <c r="MZX138" s="827">
        <f t="shared" si="151"/>
        <v>0</v>
      </c>
      <c r="MZY138" s="827">
        <f t="shared" si="151"/>
        <v>0</v>
      </c>
      <c r="MZZ138" s="827">
        <f t="shared" si="151"/>
        <v>0</v>
      </c>
      <c r="NAA138" s="827">
        <f t="shared" ref="NAA138:NCL138" si="152">NAA130+NAA134</f>
        <v>0</v>
      </c>
      <c r="NAB138" s="827">
        <f t="shared" si="152"/>
        <v>0</v>
      </c>
      <c r="NAC138" s="827">
        <f t="shared" si="152"/>
        <v>0</v>
      </c>
      <c r="NAD138" s="827">
        <f t="shared" si="152"/>
        <v>0</v>
      </c>
      <c r="NAE138" s="827">
        <f t="shared" si="152"/>
        <v>0</v>
      </c>
      <c r="NAF138" s="827">
        <f t="shared" si="152"/>
        <v>0</v>
      </c>
      <c r="NAG138" s="827">
        <f t="shared" si="152"/>
        <v>0</v>
      </c>
      <c r="NAH138" s="827">
        <f t="shared" si="152"/>
        <v>0</v>
      </c>
      <c r="NAI138" s="827">
        <f t="shared" si="152"/>
        <v>0</v>
      </c>
      <c r="NAJ138" s="827">
        <f t="shared" si="152"/>
        <v>0</v>
      </c>
      <c r="NAK138" s="827">
        <f t="shared" si="152"/>
        <v>0</v>
      </c>
      <c r="NAL138" s="827">
        <f t="shared" si="152"/>
        <v>0</v>
      </c>
      <c r="NAM138" s="827">
        <f t="shared" si="152"/>
        <v>0</v>
      </c>
      <c r="NAN138" s="827">
        <f t="shared" si="152"/>
        <v>0</v>
      </c>
      <c r="NAO138" s="827">
        <f t="shared" si="152"/>
        <v>0</v>
      </c>
      <c r="NAP138" s="827">
        <f t="shared" si="152"/>
        <v>0</v>
      </c>
      <c r="NAQ138" s="827">
        <f t="shared" si="152"/>
        <v>0</v>
      </c>
      <c r="NAR138" s="827">
        <f t="shared" si="152"/>
        <v>0</v>
      </c>
      <c r="NAS138" s="827">
        <f t="shared" si="152"/>
        <v>0</v>
      </c>
      <c r="NAT138" s="827">
        <f t="shared" si="152"/>
        <v>0</v>
      </c>
      <c r="NAU138" s="827">
        <f t="shared" si="152"/>
        <v>0</v>
      </c>
      <c r="NAV138" s="827">
        <f t="shared" si="152"/>
        <v>0</v>
      </c>
      <c r="NAW138" s="827">
        <f t="shared" si="152"/>
        <v>0</v>
      </c>
      <c r="NAX138" s="827">
        <f t="shared" si="152"/>
        <v>0</v>
      </c>
      <c r="NAY138" s="827">
        <f t="shared" si="152"/>
        <v>0</v>
      </c>
      <c r="NAZ138" s="827">
        <f t="shared" si="152"/>
        <v>0</v>
      </c>
      <c r="NBA138" s="827">
        <f t="shared" si="152"/>
        <v>0</v>
      </c>
      <c r="NBB138" s="827">
        <f t="shared" si="152"/>
        <v>0</v>
      </c>
      <c r="NBC138" s="827">
        <f t="shared" si="152"/>
        <v>0</v>
      </c>
      <c r="NBD138" s="827">
        <f t="shared" si="152"/>
        <v>0</v>
      </c>
      <c r="NBE138" s="827">
        <f t="shared" si="152"/>
        <v>0</v>
      </c>
      <c r="NBF138" s="827">
        <f t="shared" si="152"/>
        <v>0</v>
      </c>
      <c r="NBG138" s="827">
        <f t="shared" si="152"/>
        <v>0</v>
      </c>
      <c r="NBH138" s="827">
        <f t="shared" si="152"/>
        <v>0</v>
      </c>
      <c r="NBI138" s="827">
        <f t="shared" si="152"/>
        <v>0</v>
      </c>
      <c r="NBJ138" s="827">
        <f t="shared" si="152"/>
        <v>0</v>
      </c>
      <c r="NBK138" s="827">
        <f t="shared" si="152"/>
        <v>0</v>
      </c>
      <c r="NBL138" s="827">
        <f t="shared" si="152"/>
        <v>0</v>
      </c>
      <c r="NBM138" s="827">
        <f t="shared" si="152"/>
        <v>0</v>
      </c>
      <c r="NBN138" s="827">
        <f t="shared" si="152"/>
        <v>0</v>
      </c>
      <c r="NBO138" s="827">
        <f t="shared" si="152"/>
        <v>0</v>
      </c>
      <c r="NBP138" s="827">
        <f t="shared" si="152"/>
        <v>0</v>
      </c>
      <c r="NBQ138" s="827">
        <f t="shared" si="152"/>
        <v>0</v>
      </c>
      <c r="NBR138" s="827">
        <f t="shared" si="152"/>
        <v>0</v>
      </c>
      <c r="NBS138" s="827">
        <f t="shared" si="152"/>
        <v>0</v>
      </c>
      <c r="NBT138" s="827">
        <f t="shared" si="152"/>
        <v>0</v>
      </c>
      <c r="NBU138" s="827">
        <f t="shared" si="152"/>
        <v>0</v>
      </c>
      <c r="NBV138" s="827">
        <f t="shared" si="152"/>
        <v>0</v>
      </c>
      <c r="NBW138" s="827">
        <f t="shared" si="152"/>
        <v>0</v>
      </c>
      <c r="NBX138" s="827">
        <f t="shared" si="152"/>
        <v>0</v>
      </c>
      <c r="NBY138" s="827">
        <f t="shared" si="152"/>
        <v>0</v>
      </c>
      <c r="NBZ138" s="827">
        <f t="shared" si="152"/>
        <v>0</v>
      </c>
      <c r="NCA138" s="827">
        <f t="shared" si="152"/>
        <v>0</v>
      </c>
      <c r="NCB138" s="827">
        <f t="shared" si="152"/>
        <v>0</v>
      </c>
      <c r="NCC138" s="827">
        <f t="shared" si="152"/>
        <v>0</v>
      </c>
      <c r="NCD138" s="827">
        <f t="shared" si="152"/>
        <v>0</v>
      </c>
      <c r="NCE138" s="827">
        <f t="shared" si="152"/>
        <v>0</v>
      </c>
      <c r="NCF138" s="827">
        <f t="shared" si="152"/>
        <v>0</v>
      </c>
      <c r="NCG138" s="827">
        <f t="shared" si="152"/>
        <v>0</v>
      </c>
      <c r="NCH138" s="827">
        <f t="shared" si="152"/>
        <v>0</v>
      </c>
      <c r="NCI138" s="827">
        <f t="shared" si="152"/>
        <v>0</v>
      </c>
      <c r="NCJ138" s="827">
        <f t="shared" si="152"/>
        <v>0</v>
      </c>
      <c r="NCK138" s="827">
        <f t="shared" si="152"/>
        <v>0</v>
      </c>
      <c r="NCL138" s="827">
        <f t="shared" si="152"/>
        <v>0</v>
      </c>
      <c r="NCM138" s="827">
        <f t="shared" ref="NCM138:NEX138" si="153">NCM130+NCM134</f>
        <v>0</v>
      </c>
      <c r="NCN138" s="827">
        <f t="shared" si="153"/>
        <v>0</v>
      </c>
      <c r="NCO138" s="827">
        <f t="shared" si="153"/>
        <v>0</v>
      </c>
      <c r="NCP138" s="827">
        <f t="shared" si="153"/>
        <v>0</v>
      </c>
      <c r="NCQ138" s="827">
        <f t="shared" si="153"/>
        <v>0</v>
      </c>
      <c r="NCR138" s="827">
        <f t="shared" si="153"/>
        <v>0</v>
      </c>
      <c r="NCS138" s="827">
        <f t="shared" si="153"/>
        <v>0</v>
      </c>
      <c r="NCT138" s="827">
        <f t="shared" si="153"/>
        <v>0</v>
      </c>
      <c r="NCU138" s="827">
        <f t="shared" si="153"/>
        <v>0</v>
      </c>
      <c r="NCV138" s="827">
        <f t="shared" si="153"/>
        <v>0</v>
      </c>
      <c r="NCW138" s="827">
        <f t="shared" si="153"/>
        <v>0</v>
      </c>
      <c r="NCX138" s="827">
        <f t="shared" si="153"/>
        <v>0</v>
      </c>
      <c r="NCY138" s="827">
        <f t="shared" si="153"/>
        <v>0</v>
      </c>
      <c r="NCZ138" s="827">
        <f t="shared" si="153"/>
        <v>0</v>
      </c>
      <c r="NDA138" s="827">
        <f t="shared" si="153"/>
        <v>0</v>
      </c>
      <c r="NDB138" s="827">
        <f t="shared" si="153"/>
        <v>0</v>
      </c>
      <c r="NDC138" s="827">
        <f t="shared" si="153"/>
        <v>0</v>
      </c>
      <c r="NDD138" s="827">
        <f t="shared" si="153"/>
        <v>0</v>
      </c>
      <c r="NDE138" s="827">
        <f t="shared" si="153"/>
        <v>0</v>
      </c>
      <c r="NDF138" s="827">
        <f t="shared" si="153"/>
        <v>0</v>
      </c>
      <c r="NDG138" s="827">
        <f t="shared" si="153"/>
        <v>0</v>
      </c>
      <c r="NDH138" s="827">
        <f t="shared" si="153"/>
        <v>0</v>
      </c>
      <c r="NDI138" s="827">
        <f t="shared" si="153"/>
        <v>0</v>
      </c>
      <c r="NDJ138" s="827">
        <f t="shared" si="153"/>
        <v>0</v>
      </c>
      <c r="NDK138" s="827">
        <f t="shared" si="153"/>
        <v>0</v>
      </c>
      <c r="NDL138" s="827">
        <f t="shared" si="153"/>
        <v>0</v>
      </c>
      <c r="NDM138" s="827">
        <f t="shared" si="153"/>
        <v>0</v>
      </c>
      <c r="NDN138" s="827">
        <f t="shared" si="153"/>
        <v>0</v>
      </c>
      <c r="NDO138" s="827">
        <f t="shared" si="153"/>
        <v>0</v>
      </c>
      <c r="NDP138" s="827">
        <f t="shared" si="153"/>
        <v>0</v>
      </c>
      <c r="NDQ138" s="827">
        <f t="shared" si="153"/>
        <v>0</v>
      </c>
      <c r="NDR138" s="827">
        <f t="shared" si="153"/>
        <v>0</v>
      </c>
      <c r="NDS138" s="827">
        <f t="shared" si="153"/>
        <v>0</v>
      </c>
      <c r="NDT138" s="827">
        <f t="shared" si="153"/>
        <v>0</v>
      </c>
      <c r="NDU138" s="827">
        <f t="shared" si="153"/>
        <v>0</v>
      </c>
      <c r="NDV138" s="827">
        <f t="shared" si="153"/>
        <v>0</v>
      </c>
      <c r="NDW138" s="827">
        <f t="shared" si="153"/>
        <v>0</v>
      </c>
      <c r="NDX138" s="827">
        <f t="shared" si="153"/>
        <v>0</v>
      </c>
      <c r="NDY138" s="827">
        <f t="shared" si="153"/>
        <v>0</v>
      </c>
      <c r="NDZ138" s="827">
        <f t="shared" si="153"/>
        <v>0</v>
      </c>
      <c r="NEA138" s="827">
        <f t="shared" si="153"/>
        <v>0</v>
      </c>
      <c r="NEB138" s="827">
        <f t="shared" si="153"/>
        <v>0</v>
      </c>
      <c r="NEC138" s="827">
        <f t="shared" si="153"/>
        <v>0</v>
      </c>
      <c r="NED138" s="827">
        <f t="shared" si="153"/>
        <v>0</v>
      </c>
      <c r="NEE138" s="827">
        <f t="shared" si="153"/>
        <v>0</v>
      </c>
      <c r="NEF138" s="827">
        <f t="shared" si="153"/>
        <v>0</v>
      </c>
      <c r="NEG138" s="827">
        <f t="shared" si="153"/>
        <v>0</v>
      </c>
      <c r="NEH138" s="827">
        <f t="shared" si="153"/>
        <v>0</v>
      </c>
      <c r="NEI138" s="827">
        <f t="shared" si="153"/>
        <v>0</v>
      </c>
      <c r="NEJ138" s="827">
        <f t="shared" si="153"/>
        <v>0</v>
      </c>
      <c r="NEK138" s="827">
        <f t="shared" si="153"/>
        <v>0</v>
      </c>
      <c r="NEL138" s="827">
        <f t="shared" si="153"/>
        <v>0</v>
      </c>
      <c r="NEM138" s="827">
        <f t="shared" si="153"/>
        <v>0</v>
      </c>
      <c r="NEN138" s="827">
        <f t="shared" si="153"/>
        <v>0</v>
      </c>
      <c r="NEO138" s="827">
        <f t="shared" si="153"/>
        <v>0</v>
      </c>
      <c r="NEP138" s="827">
        <f t="shared" si="153"/>
        <v>0</v>
      </c>
      <c r="NEQ138" s="827">
        <f t="shared" si="153"/>
        <v>0</v>
      </c>
      <c r="NER138" s="827">
        <f t="shared" si="153"/>
        <v>0</v>
      </c>
      <c r="NES138" s="827">
        <f t="shared" si="153"/>
        <v>0</v>
      </c>
      <c r="NET138" s="827">
        <f t="shared" si="153"/>
        <v>0</v>
      </c>
      <c r="NEU138" s="827">
        <f t="shared" si="153"/>
        <v>0</v>
      </c>
      <c r="NEV138" s="827">
        <f t="shared" si="153"/>
        <v>0</v>
      </c>
      <c r="NEW138" s="827">
        <f t="shared" si="153"/>
        <v>0</v>
      </c>
      <c r="NEX138" s="827">
        <f t="shared" si="153"/>
        <v>0</v>
      </c>
      <c r="NEY138" s="827">
        <f t="shared" ref="NEY138:NHJ138" si="154">NEY130+NEY134</f>
        <v>0</v>
      </c>
      <c r="NEZ138" s="827">
        <f t="shared" si="154"/>
        <v>0</v>
      </c>
      <c r="NFA138" s="827">
        <f t="shared" si="154"/>
        <v>0</v>
      </c>
      <c r="NFB138" s="827">
        <f t="shared" si="154"/>
        <v>0</v>
      </c>
      <c r="NFC138" s="827">
        <f t="shared" si="154"/>
        <v>0</v>
      </c>
      <c r="NFD138" s="827">
        <f t="shared" si="154"/>
        <v>0</v>
      </c>
      <c r="NFE138" s="827">
        <f t="shared" si="154"/>
        <v>0</v>
      </c>
      <c r="NFF138" s="827">
        <f t="shared" si="154"/>
        <v>0</v>
      </c>
      <c r="NFG138" s="827">
        <f t="shared" si="154"/>
        <v>0</v>
      </c>
      <c r="NFH138" s="827">
        <f t="shared" si="154"/>
        <v>0</v>
      </c>
      <c r="NFI138" s="827">
        <f t="shared" si="154"/>
        <v>0</v>
      </c>
      <c r="NFJ138" s="827">
        <f t="shared" si="154"/>
        <v>0</v>
      </c>
      <c r="NFK138" s="827">
        <f t="shared" si="154"/>
        <v>0</v>
      </c>
      <c r="NFL138" s="827">
        <f t="shared" si="154"/>
        <v>0</v>
      </c>
      <c r="NFM138" s="827">
        <f t="shared" si="154"/>
        <v>0</v>
      </c>
      <c r="NFN138" s="827">
        <f t="shared" si="154"/>
        <v>0</v>
      </c>
      <c r="NFO138" s="827">
        <f t="shared" si="154"/>
        <v>0</v>
      </c>
      <c r="NFP138" s="827">
        <f t="shared" si="154"/>
        <v>0</v>
      </c>
      <c r="NFQ138" s="827">
        <f t="shared" si="154"/>
        <v>0</v>
      </c>
      <c r="NFR138" s="827">
        <f t="shared" si="154"/>
        <v>0</v>
      </c>
      <c r="NFS138" s="827">
        <f t="shared" si="154"/>
        <v>0</v>
      </c>
      <c r="NFT138" s="827">
        <f t="shared" si="154"/>
        <v>0</v>
      </c>
      <c r="NFU138" s="827">
        <f t="shared" si="154"/>
        <v>0</v>
      </c>
      <c r="NFV138" s="827">
        <f t="shared" si="154"/>
        <v>0</v>
      </c>
      <c r="NFW138" s="827">
        <f t="shared" si="154"/>
        <v>0</v>
      </c>
      <c r="NFX138" s="827">
        <f t="shared" si="154"/>
        <v>0</v>
      </c>
      <c r="NFY138" s="827">
        <f t="shared" si="154"/>
        <v>0</v>
      </c>
      <c r="NFZ138" s="827">
        <f t="shared" si="154"/>
        <v>0</v>
      </c>
      <c r="NGA138" s="827">
        <f t="shared" si="154"/>
        <v>0</v>
      </c>
      <c r="NGB138" s="827">
        <f t="shared" si="154"/>
        <v>0</v>
      </c>
      <c r="NGC138" s="827">
        <f t="shared" si="154"/>
        <v>0</v>
      </c>
      <c r="NGD138" s="827">
        <f t="shared" si="154"/>
        <v>0</v>
      </c>
      <c r="NGE138" s="827">
        <f t="shared" si="154"/>
        <v>0</v>
      </c>
      <c r="NGF138" s="827">
        <f t="shared" si="154"/>
        <v>0</v>
      </c>
      <c r="NGG138" s="827">
        <f t="shared" si="154"/>
        <v>0</v>
      </c>
      <c r="NGH138" s="827">
        <f t="shared" si="154"/>
        <v>0</v>
      </c>
      <c r="NGI138" s="827">
        <f t="shared" si="154"/>
        <v>0</v>
      </c>
      <c r="NGJ138" s="827">
        <f t="shared" si="154"/>
        <v>0</v>
      </c>
      <c r="NGK138" s="827">
        <f t="shared" si="154"/>
        <v>0</v>
      </c>
      <c r="NGL138" s="827">
        <f t="shared" si="154"/>
        <v>0</v>
      </c>
      <c r="NGM138" s="827">
        <f t="shared" si="154"/>
        <v>0</v>
      </c>
      <c r="NGN138" s="827">
        <f t="shared" si="154"/>
        <v>0</v>
      </c>
      <c r="NGO138" s="827">
        <f t="shared" si="154"/>
        <v>0</v>
      </c>
      <c r="NGP138" s="827">
        <f t="shared" si="154"/>
        <v>0</v>
      </c>
      <c r="NGQ138" s="827">
        <f t="shared" si="154"/>
        <v>0</v>
      </c>
      <c r="NGR138" s="827">
        <f t="shared" si="154"/>
        <v>0</v>
      </c>
      <c r="NGS138" s="827">
        <f t="shared" si="154"/>
        <v>0</v>
      </c>
      <c r="NGT138" s="827">
        <f t="shared" si="154"/>
        <v>0</v>
      </c>
      <c r="NGU138" s="827">
        <f t="shared" si="154"/>
        <v>0</v>
      </c>
      <c r="NGV138" s="827">
        <f t="shared" si="154"/>
        <v>0</v>
      </c>
      <c r="NGW138" s="827">
        <f t="shared" si="154"/>
        <v>0</v>
      </c>
      <c r="NGX138" s="827">
        <f t="shared" si="154"/>
        <v>0</v>
      </c>
      <c r="NGY138" s="827">
        <f t="shared" si="154"/>
        <v>0</v>
      </c>
      <c r="NGZ138" s="827">
        <f t="shared" si="154"/>
        <v>0</v>
      </c>
      <c r="NHA138" s="827">
        <f t="shared" si="154"/>
        <v>0</v>
      </c>
      <c r="NHB138" s="827">
        <f t="shared" si="154"/>
        <v>0</v>
      </c>
      <c r="NHC138" s="827">
        <f t="shared" si="154"/>
        <v>0</v>
      </c>
      <c r="NHD138" s="827">
        <f t="shared" si="154"/>
        <v>0</v>
      </c>
      <c r="NHE138" s="827">
        <f t="shared" si="154"/>
        <v>0</v>
      </c>
      <c r="NHF138" s="827">
        <f t="shared" si="154"/>
        <v>0</v>
      </c>
      <c r="NHG138" s="827">
        <f t="shared" si="154"/>
        <v>0</v>
      </c>
      <c r="NHH138" s="827">
        <f t="shared" si="154"/>
        <v>0</v>
      </c>
      <c r="NHI138" s="827">
        <f t="shared" si="154"/>
        <v>0</v>
      </c>
      <c r="NHJ138" s="827">
        <f t="shared" si="154"/>
        <v>0</v>
      </c>
      <c r="NHK138" s="827">
        <f t="shared" ref="NHK138:NJV138" si="155">NHK130+NHK134</f>
        <v>0</v>
      </c>
      <c r="NHL138" s="827">
        <f t="shared" si="155"/>
        <v>0</v>
      </c>
      <c r="NHM138" s="827">
        <f t="shared" si="155"/>
        <v>0</v>
      </c>
      <c r="NHN138" s="827">
        <f t="shared" si="155"/>
        <v>0</v>
      </c>
      <c r="NHO138" s="827">
        <f t="shared" si="155"/>
        <v>0</v>
      </c>
      <c r="NHP138" s="827">
        <f t="shared" si="155"/>
        <v>0</v>
      </c>
      <c r="NHQ138" s="827">
        <f t="shared" si="155"/>
        <v>0</v>
      </c>
      <c r="NHR138" s="827">
        <f t="shared" si="155"/>
        <v>0</v>
      </c>
      <c r="NHS138" s="827">
        <f t="shared" si="155"/>
        <v>0</v>
      </c>
      <c r="NHT138" s="827">
        <f t="shared" si="155"/>
        <v>0</v>
      </c>
      <c r="NHU138" s="827">
        <f t="shared" si="155"/>
        <v>0</v>
      </c>
      <c r="NHV138" s="827">
        <f t="shared" si="155"/>
        <v>0</v>
      </c>
      <c r="NHW138" s="827">
        <f t="shared" si="155"/>
        <v>0</v>
      </c>
      <c r="NHX138" s="827">
        <f t="shared" si="155"/>
        <v>0</v>
      </c>
      <c r="NHY138" s="827">
        <f t="shared" si="155"/>
        <v>0</v>
      </c>
      <c r="NHZ138" s="827">
        <f t="shared" si="155"/>
        <v>0</v>
      </c>
      <c r="NIA138" s="827">
        <f t="shared" si="155"/>
        <v>0</v>
      </c>
      <c r="NIB138" s="827">
        <f t="shared" si="155"/>
        <v>0</v>
      </c>
      <c r="NIC138" s="827">
        <f t="shared" si="155"/>
        <v>0</v>
      </c>
      <c r="NID138" s="827">
        <f t="shared" si="155"/>
        <v>0</v>
      </c>
      <c r="NIE138" s="827">
        <f t="shared" si="155"/>
        <v>0</v>
      </c>
      <c r="NIF138" s="827">
        <f t="shared" si="155"/>
        <v>0</v>
      </c>
      <c r="NIG138" s="827">
        <f t="shared" si="155"/>
        <v>0</v>
      </c>
      <c r="NIH138" s="827">
        <f t="shared" si="155"/>
        <v>0</v>
      </c>
      <c r="NII138" s="827">
        <f t="shared" si="155"/>
        <v>0</v>
      </c>
      <c r="NIJ138" s="827">
        <f t="shared" si="155"/>
        <v>0</v>
      </c>
      <c r="NIK138" s="827">
        <f t="shared" si="155"/>
        <v>0</v>
      </c>
      <c r="NIL138" s="827">
        <f t="shared" si="155"/>
        <v>0</v>
      </c>
      <c r="NIM138" s="827">
        <f t="shared" si="155"/>
        <v>0</v>
      </c>
      <c r="NIN138" s="827">
        <f t="shared" si="155"/>
        <v>0</v>
      </c>
      <c r="NIO138" s="827">
        <f t="shared" si="155"/>
        <v>0</v>
      </c>
      <c r="NIP138" s="827">
        <f t="shared" si="155"/>
        <v>0</v>
      </c>
      <c r="NIQ138" s="827">
        <f t="shared" si="155"/>
        <v>0</v>
      </c>
      <c r="NIR138" s="827">
        <f t="shared" si="155"/>
        <v>0</v>
      </c>
      <c r="NIS138" s="827">
        <f t="shared" si="155"/>
        <v>0</v>
      </c>
      <c r="NIT138" s="827">
        <f t="shared" si="155"/>
        <v>0</v>
      </c>
      <c r="NIU138" s="827">
        <f t="shared" si="155"/>
        <v>0</v>
      </c>
      <c r="NIV138" s="827">
        <f t="shared" si="155"/>
        <v>0</v>
      </c>
      <c r="NIW138" s="827">
        <f t="shared" si="155"/>
        <v>0</v>
      </c>
      <c r="NIX138" s="827">
        <f t="shared" si="155"/>
        <v>0</v>
      </c>
      <c r="NIY138" s="827">
        <f t="shared" si="155"/>
        <v>0</v>
      </c>
      <c r="NIZ138" s="827">
        <f t="shared" si="155"/>
        <v>0</v>
      </c>
      <c r="NJA138" s="827">
        <f t="shared" si="155"/>
        <v>0</v>
      </c>
      <c r="NJB138" s="827">
        <f t="shared" si="155"/>
        <v>0</v>
      </c>
      <c r="NJC138" s="827">
        <f t="shared" si="155"/>
        <v>0</v>
      </c>
      <c r="NJD138" s="827">
        <f t="shared" si="155"/>
        <v>0</v>
      </c>
      <c r="NJE138" s="827">
        <f t="shared" si="155"/>
        <v>0</v>
      </c>
      <c r="NJF138" s="827">
        <f t="shared" si="155"/>
        <v>0</v>
      </c>
      <c r="NJG138" s="827">
        <f t="shared" si="155"/>
        <v>0</v>
      </c>
      <c r="NJH138" s="827">
        <f t="shared" si="155"/>
        <v>0</v>
      </c>
      <c r="NJI138" s="827">
        <f t="shared" si="155"/>
        <v>0</v>
      </c>
      <c r="NJJ138" s="827">
        <f t="shared" si="155"/>
        <v>0</v>
      </c>
      <c r="NJK138" s="827">
        <f t="shared" si="155"/>
        <v>0</v>
      </c>
      <c r="NJL138" s="827">
        <f t="shared" si="155"/>
        <v>0</v>
      </c>
      <c r="NJM138" s="827">
        <f t="shared" si="155"/>
        <v>0</v>
      </c>
      <c r="NJN138" s="827">
        <f t="shared" si="155"/>
        <v>0</v>
      </c>
      <c r="NJO138" s="827">
        <f t="shared" si="155"/>
        <v>0</v>
      </c>
      <c r="NJP138" s="827">
        <f t="shared" si="155"/>
        <v>0</v>
      </c>
      <c r="NJQ138" s="827">
        <f t="shared" si="155"/>
        <v>0</v>
      </c>
      <c r="NJR138" s="827">
        <f t="shared" si="155"/>
        <v>0</v>
      </c>
      <c r="NJS138" s="827">
        <f t="shared" si="155"/>
        <v>0</v>
      </c>
      <c r="NJT138" s="827">
        <f t="shared" si="155"/>
        <v>0</v>
      </c>
      <c r="NJU138" s="827">
        <f t="shared" si="155"/>
        <v>0</v>
      </c>
      <c r="NJV138" s="827">
        <f t="shared" si="155"/>
        <v>0</v>
      </c>
      <c r="NJW138" s="827">
        <f t="shared" ref="NJW138:NMH138" si="156">NJW130+NJW134</f>
        <v>0</v>
      </c>
      <c r="NJX138" s="827">
        <f t="shared" si="156"/>
        <v>0</v>
      </c>
      <c r="NJY138" s="827">
        <f t="shared" si="156"/>
        <v>0</v>
      </c>
      <c r="NJZ138" s="827">
        <f t="shared" si="156"/>
        <v>0</v>
      </c>
      <c r="NKA138" s="827">
        <f t="shared" si="156"/>
        <v>0</v>
      </c>
      <c r="NKB138" s="827">
        <f t="shared" si="156"/>
        <v>0</v>
      </c>
      <c r="NKC138" s="827">
        <f t="shared" si="156"/>
        <v>0</v>
      </c>
      <c r="NKD138" s="827">
        <f t="shared" si="156"/>
        <v>0</v>
      </c>
      <c r="NKE138" s="827">
        <f t="shared" si="156"/>
        <v>0</v>
      </c>
      <c r="NKF138" s="827">
        <f t="shared" si="156"/>
        <v>0</v>
      </c>
      <c r="NKG138" s="827">
        <f t="shared" si="156"/>
        <v>0</v>
      </c>
      <c r="NKH138" s="827">
        <f t="shared" si="156"/>
        <v>0</v>
      </c>
      <c r="NKI138" s="827">
        <f t="shared" si="156"/>
        <v>0</v>
      </c>
      <c r="NKJ138" s="827">
        <f t="shared" si="156"/>
        <v>0</v>
      </c>
      <c r="NKK138" s="827">
        <f t="shared" si="156"/>
        <v>0</v>
      </c>
      <c r="NKL138" s="827">
        <f t="shared" si="156"/>
        <v>0</v>
      </c>
      <c r="NKM138" s="827">
        <f t="shared" si="156"/>
        <v>0</v>
      </c>
      <c r="NKN138" s="827">
        <f t="shared" si="156"/>
        <v>0</v>
      </c>
      <c r="NKO138" s="827">
        <f t="shared" si="156"/>
        <v>0</v>
      </c>
      <c r="NKP138" s="827">
        <f t="shared" si="156"/>
        <v>0</v>
      </c>
      <c r="NKQ138" s="827">
        <f t="shared" si="156"/>
        <v>0</v>
      </c>
      <c r="NKR138" s="827">
        <f t="shared" si="156"/>
        <v>0</v>
      </c>
      <c r="NKS138" s="827">
        <f t="shared" si="156"/>
        <v>0</v>
      </c>
      <c r="NKT138" s="827">
        <f t="shared" si="156"/>
        <v>0</v>
      </c>
      <c r="NKU138" s="827">
        <f t="shared" si="156"/>
        <v>0</v>
      </c>
      <c r="NKV138" s="827">
        <f t="shared" si="156"/>
        <v>0</v>
      </c>
      <c r="NKW138" s="827">
        <f t="shared" si="156"/>
        <v>0</v>
      </c>
      <c r="NKX138" s="827">
        <f t="shared" si="156"/>
        <v>0</v>
      </c>
      <c r="NKY138" s="827">
        <f t="shared" si="156"/>
        <v>0</v>
      </c>
      <c r="NKZ138" s="827">
        <f t="shared" si="156"/>
        <v>0</v>
      </c>
      <c r="NLA138" s="827">
        <f t="shared" si="156"/>
        <v>0</v>
      </c>
      <c r="NLB138" s="827">
        <f t="shared" si="156"/>
        <v>0</v>
      </c>
      <c r="NLC138" s="827">
        <f t="shared" si="156"/>
        <v>0</v>
      </c>
      <c r="NLD138" s="827">
        <f t="shared" si="156"/>
        <v>0</v>
      </c>
      <c r="NLE138" s="827">
        <f t="shared" si="156"/>
        <v>0</v>
      </c>
      <c r="NLF138" s="827">
        <f t="shared" si="156"/>
        <v>0</v>
      </c>
      <c r="NLG138" s="827">
        <f t="shared" si="156"/>
        <v>0</v>
      </c>
      <c r="NLH138" s="827">
        <f t="shared" si="156"/>
        <v>0</v>
      </c>
      <c r="NLI138" s="827">
        <f t="shared" si="156"/>
        <v>0</v>
      </c>
      <c r="NLJ138" s="827">
        <f t="shared" si="156"/>
        <v>0</v>
      </c>
      <c r="NLK138" s="827">
        <f t="shared" si="156"/>
        <v>0</v>
      </c>
      <c r="NLL138" s="827">
        <f t="shared" si="156"/>
        <v>0</v>
      </c>
      <c r="NLM138" s="827">
        <f t="shared" si="156"/>
        <v>0</v>
      </c>
      <c r="NLN138" s="827">
        <f t="shared" si="156"/>
        <v>0</v>
      </c>
      <c r="NLO138" s="827">
        <f t="shared" si="156"/>
        <v>0</v>
      </c>
      <c r="NLP138" s="827">
        <f t="shared" si="156"/>
        <v>0</v>
      </c>
      <c r="NLQ138" s="827">
        <f t="shared" si="156"/>
        <v>0</v>
      </c>
      <c r="NLR138" s="827">
        <f t="shared" si="156"/>
        <v>0</v>
      </c>
      <c r="NLS138" s="827">
        <f t="shared" si="156"/>
        <v>0</v>
      </c>
      <c r="NLT138" s="827">
        <f t="shared" si="156"/>
        <v>0</v>
      </c>
      <c r="NLU138" s="827">
        <f t="shared" si="156"/>
        <v>0</v>
      </c>
      <c r="NLV138" s="827">
        <f t="shared" si="156"/>
        <v>0</v>
      </c>
      <c r="NLW138" s="827">
        <f t="shared" si="156"/>
        <v>0</v>
      </c>
      <c r="NLX138" s="827">
        <f t="shared" si="156"/>
        <v>0</v>
      </c>
      <c r="NLY138" s="827">
        <f t="shared" si="156"/>
        <v>0</v>
      </c>
      <c r="NLZ138" s="827">
        <f t="shared" si="156"/>
        <v>0</v>
      </c>
      <c r="NMA138" s="827">
        <f t="shared" si="156"/>
        <v>0</v>
      </c>
      <c r="NMB138" s="827">
        <f t="shared" si="156"/>
        <v>0</v>
      </c>
      <c r="NMC138" s="827">
        <f t="shared" si="156"/>
        <v>0</v>
      </c>
      <c r="NMD138" s="827">
        <f t="shared" si="156"/>
        <v>0</v>
      </c>
      <c r="NME138" s="827">
        <f t="shared" si="156"/>
        <v>0</v>
      </c>
      <c r="NMF138" s="827">
        <f t="shared" si="156"/>
        <v>0</v>
      </c>
      <c r="NMG138" s="827">
        <f t="shared" si="156"/>
        <v>0</v>
      </c>
      <c r="NMH138" s="827">
        <f t="shared" si="156"/>
        <v>0</v>
      </c>
      <c r="NMI138" s="827">
        <f t="shared" ref="NMI138:NOT138" si="157">NMI130+NMI134</f>
        <v>0</v>
      </c>
      <c r="NMJ138" s="827">
        <f t="shared" si="157"/>
        <v>0</v>
      </c>
      <c r="NMK138" s="827">
        <f t="shared" si="157"/>
        <v>0</v>
      </c>
      <c r="NML138" s="827">
        <f t="shared" si="157"/>
        <v>0</v>
      </c>
      <c r="NMM138" s="827">
        <f t="shared" si="157"/>
        <v>0</v>
      </c>
      <c r="NMN138" s="827">
        <f t="shared" si="157"/>
        <v>0</v>
      </c>
      <c r="NMO138" s="827">
        <f t="shared" si="157"/>
        <v>0</v>
      </c>
      <c r="NMP138" s="827">
        <f t="shared" si="157"/>
        <v>0</v>
      </c>
      <c r="NMQ138" s="827">
        <f t="shared" si="157"/>
        <v>0</v>
      </c>
      <c r="NMR138" s="827">
        <f t="shared" si="157"/>
        <v>0</v>
      </c>
      <c r="NMS138" s="827">
        <f t="shared" si="157"/>
        <v>0</v>
      </c>
      <c r="NMT138" s="827">
        <f t="shared" si="157"/>
        <v>0</v>
      </c>
      <c r="NMU138" s="827">
        <f t="shared" si="157"/>
        <v>0</v>
      </c>
      <c r="NMV138" s="827">
        <f t="shared" si="157"/>
        <v>0</v>
      </c>
      <c r="NMW138" s="827">
        <f t="shared" si="157"/>
        <v>0</v>
      </c>
      <c r="NMX138" s="827">
        <f t="shared" si="157"/>
        <v>0</v>
      </c>
      <c r="NMY138" s="827">
        <f t="shared" si="157"/>
        <v>0</v>
      </c>
      <c r="NMZ138" s="827">
        <f t="shared" si="157"/>
        <v>0</v>
      </c>
      <c r="NNA138" s="827">
        <f t="shared" si="157"/>
        <v>0</v>
      </c>
      <c r="NNB138" s="827">
        <f t="shared" si="157"/>
        <v>0</v>
      </c>
      <c r="NNC138" s="827">
        <f t="shared" si="157"/>
        <v>0</v>
      </c>
      <c r="NND138" s="827">
        <f t="shared" si="157"/>
        <v>0</v>
      </c>
      <c r="NNE138" s="827">
        <f t="shared" si="157"/>
        <v>0</v>
      </c>
      <c r="NNF138" s="827">
        <f t="shared" si="157"/>
        <v>0</v>
      </c>
      <c r="NNG138" s="827">
        <f t="shared" si="157"/>
        <v>0</v>
      </c>
      <c r="NNH138" s="827">
        <f t="shared" si="157"/>
        <v>0</v>
      </c>
      <c r="NNI138" s="827">
        <f t="shared" si="157"/>
        <v>0</v>
      </c>
      <c r="NNJ138" s="827">
        <f t="shared" si="157"/>
        <v>0</v>
      </c>
      <c r="NNK138" s="827">
        <f t="shared" si="157"/>
        <v>0</v>
      </c>
      <c r="NNL138" s="827">
        <f t="shared" si="157"/>
        <v>0</v>
      </c>
      <c r="NNM138" s="827">
        <f t="shared" si="157"/>
        <v>0</v>
      </c>
      <c r="NNN138" s="827">
        <f t="shared" si="157"/>
        <v>0</v>
      </c>
      <c r="NNO138" s="827">
        <f t="shared" si="157"/>
        <v>0</v>
      </c>
      <c r="NNP138" s="827">
        <f t="shared" si="157"/>
        <v>0</v>
      </c>
      <c r="NNQ138" s="827">
        <f t="shared" si="157"/>
        <v>0</v>
      </c>
      <c r="NNR138" s="827">
        <f t="shared" si="157"/>
        <v>0</v>
      </c>
      <c r="NNS138" s="827">
        <f t="shared" si="157"/>
        <v>0</v>
      </c>
      <c r="NNT138" s="827">
        <f t="shared" si="157"/>
        <v>0</v>
      </c>
      <c r="NNU138" s="827">
        <f t="shared" si="157"/>
        <v>0</v>
      </c>
      <c r="NNV138" s="827">
        <f t="shared" si="157"/>
        <v>0</v>
      </c>
      <c r="NNW138" s="827">
        <f t="shared" si="157"/>
        <v>0</v>
      </c>
      <c r="NNX138" s="827">
        <f t="shared" si="157"/>
        <v>0</v>
      </c>
      <c r="NNY138" s="827">
        <f t="shared" si="157"/>
        <v>0</v>
      </c>
      <c r="NNZ138" s="827">
        <f t="shared" si="157"/>
        <v>0</v>
      </c>
      <c r="NOA138" s="827">
        <f t="shared" si="157"/>
        <v>0</v>
      </c>
      <c r="NOB138" s="827">
        <f t="shared" si="157"/>
        <v>0</v>
      </c>
      <c r="NOC138" s="827">
        <f t="shared" si="157"/>
        <v>0</v>
      </c>
      <c r="NOD138" s="827">
        <f t="shared" si="157"/>
        <v>0</v>
      </c>
      <c r="NOE138" s="827">
        <f t="shared" si="157"/>
        <v>0</v>
      </c>
      <c r="NOF138" s="827">
        <f t="shared" si="157"/>
        <v>0</v>
      </c>
      <c r="NOG138" s="827">
        <f t="shared" si="157"/>
        <v>0</v>
      </c>
      <c r="NOH138" s="827">
        <f t="shared" si="157"/>
        <v>0</v>
      </c>
      <c r="NOI138" s="827">
        <f t="shared" si="157"/>
        <v>0</v>
      </c>
      <c r="NOJ138" s="827">
        <f t="shared" si="157"/>
        <v>0</v>
      </c>
      <c r="NOK138" s="827">
        <f t="shared" si="157"/>
        <v>0</v>
      </c>
      <c r="NOL138" s="827">
        <f t="shared" si="157"/>
        <v>0</v>
      </c>
      <c r="NOM138" s="827">
        <f t="shared" si="157"/>
        <v>0</v>
      </c>
      <c r="NON138" s="827">
        <f t="shared" si="157"/>
        <v>0</v>
      </c>
      <c r="NOO138" s="827">
        <f t="shared" si="157"/>
        <v>0</v>
      </c>
      <c r="NOP138" s="827">
        <f t="shared" si="157"/>
        <v>0</v>
      </c>
      <c r="NOQ138" s="827">
        <f t="shared" si="157"/>
        <v>0</v>
      </c>
      <c r="NOR138" s="827">
        <f t="shared" si="157"/>
        <v>0</v>
      </c>
      <c r="NOS138" s="827">
        <f t="shared" si="157"/>
        <v>0</v>
      </c>
      <c r="NOT138" s="827">
        <f t="shared" si="157"/>
        <v>0</v>
      </c>
      <c r="NOU138" s="827">
        <f t="shared" ref="NOU138:NRF138" si="158">NOU130+NOU134</f>
        <v>0</v>
      </c>
      <c r="NOV138" s="827">
        <f t="shared" si="158"/>
        <v>0</v>
      </c>
      <c r="NOW138" s="827">
        <f t="shared" si="158"/>
        <v>0</v>
      </c>
      <c r="NOX138" s="827">
        <f t="shared" si="158"/>
        <v>0</v>
      </c>
      <c r="NOY138" s="827">
        <f t="shared" si="158"/>
        <v>0</v>
      </c>
      <c r="NOZ138" s="827">
        <f t="shared" si="158"/>
        <v>0</v>
      </c>
      <c r="NPA138" s="827">
        <f t="shared" si="158"/>
        <v>0</v>
      </c>
      <c r="NPB138" s="827">
        <f t="shared" si="158"/>
        <v>0</v>
      </c>
      <c r="NPC138" s="827">
        <f t="shared" si="158"/>
        <v>0</v>
      </c>
      <c r="NPD138" s="827">
        <f t="shared" si="158"/>
        <v>0</v>
      </c>
      <c r="NPE138" s="827">
        <f t="shared" si="158"/>
        <v>0</v>
      </c>
      <c r="NPF138" s="827">
        <f t="shared" si="158"/>
        <v>0</v>
      </c>
      <c r="NPG138" s="827">
        <f t="shared" si="158"/>
        <v>0</v>
      </c>
      <c r="NPH138" s="827">
        <f t="shared" si="158"/>
        <v>0</v>
      </c>
      <c r="NPI138" s="827">
        <f t="shared" si="158"/>
        <v>0</v>
      </c>
      <c r="NPJ138" s="827">
        <f t="shared" si="158"/>
        <v>0</v>
      </c>
      <c r="NPK138" s="827">
        <f t="shared" si="158"/>
        <v>0</v>
      </c>
      <c r="NPL138" s="827">
        <f t="shared" si="158"/>
        <v>0</v>
      </c>
      <c r="NPM138" s="827">
        <f t="shared" si="158"/>
        <v>0</v>
      </c>
      <c r="NPN138" s="827">
        <f t="shared" si="158"/>
        <v>0</v>
      </c>
      <c r="NPO138" s="827">
        <f t="shared" si="158"/>
        <v>0</v>
      </c>
      <c r="NPP138" s="827">
        <f t="shared" si="158"/>
        <v>0</v>
      </c>
      <c r="NPQ138" s="827">
        <f t="shared" si="158"/>
        <v>0</v>
      </c>
      <c r="NPR138" s="827">
        <f t="shared" si="158"/>
        <v>0</v>
      </c>
      <c r="NPS138" s="827">
        <f t="shared" si="158"/>
        <v>0</v>
      </c>
      <c r="NPT138" s="827">
        <f t="shared" si="158"/>
        <v>0</v>
      </c>
      <c r="NPU138" s="827">
        <f t="shared" si="158"/>
        <v>0</v>
      </c>
      <c r="NPV138" s="827">
        <f t="shared" si="158"/>
        <v>0</v>
      </c>
      <c r="NPW138" s="827">
        <f t="shared" si="158"/>
        <v>0</v>
      </c>
      <c r="NPX138" s="827">
        <f t="shared" si="158"/>
        <v>0</v>
      </c>
      <c r="NPY138" s="827">
        <f t="shared" si="158"/>
        <v>0</v>
      </c>
      <c r="NPZ138" s="827">
        <f t="shared" si="158"/>
        <v>0</v>
      </c>
      <c r="NQA138" s="827">
        <f t="shared" si="158"/>
        <v>0</v>
      </c>
      <c r="NQB138" s="827">
        <f t="shared" si="158"/>
        <v>0</v>
      </c>
      <c r="NQC138" s="827">
        <f t="shared" si="158"/>
        <v>0</v>
      </c>
      <c r="NQD138" s="827">
        <f t="shared" si="158"/>
        <v>0</v>
      </c>
      <c r="NQE138" s="827">
        <f t="shared" si="158"/>
        <v>0</v>
      </c>
      <c r="NQF138" s="827">
        <f t="shared" si="158"/>
        <v>0</v>
      </c>
      <c r="NQG138" s="827">
        <f t="shared" si="158"/>
        <v>0</v>
      </c>
      <c r="NQH138" s="827">
        <f t="shared" si="158"/>
        <v>0</v>
      </c>
      <c r="NQI138" s="827">
        <f t="shared" si="158"/>
        <v>0</v>
      </c>
      <c r="NQJ138" s="827">
        <f t="shared" si="158"/>
        <v>0</v>
      </c>
      <c r="NQK138" s="827">
        <f t="shared" si="158"/>
        <v>0</v>
      </c>
      <c r="NQL138" s="827">
        <f t="shared" si="158"/>
        <v>0</v>
      </c>
      <c r="NQM138" s="827">
        <f t="shared" si="158"/>
        <v>0</v>
      </c>
      <c r="NQN138" s="827">
        <f t="shared" si="158"/>
        <v>0</v>
      </c>
      <c r="NQO138" s="827">
        <f t="shared" si="158"/>
        <v>0</v>
      </c>
      <c r="NQP138" s="827">
        <f t="shared" si="158"/>
        <v>0</v>
      </c>
      <c r="NQQ138" s="827">
        <f t="shared" si="158"/>
        <v>0</v>
      </c>
      <c r="NQR138" s="827">
        <f t="shared" si="158"/>
        <v>0</v>
      </c>
      <c r="NQS138" s="827">
        <f t="shared" si="158"/>
        <v>0</v>
      </c>
      <c r="NQT138" s="827">
        <f t="shared" si="158"/>
        <v>0</v>
      </c>
      <c r="NQU138" s="827">
        <f t="shared" si="158"/>
        <v>0</v>
      </c>
      <c r="NQV138" s="827">
        <f t="shared" si="158"/>
        <v>0</v>
      </c>
      <c r="NQW138" s="827">
        <f t="shared" si="158"/>
        <v>0</v>
      </c>
      <c r="NQX138" s="827">
        <f t="shared" si="158"/>
        <v>0</v>
      </c>
      <c r="NQY138" s="827">
        <f t="shared" si="158"/>
        <v>0</v>
      </c>
      <c r="NQZ138" s="827">
        <f t="shared" si="158"/>
        <v>0</v>
      </c>
      <c r="NRA138" s="827">
        <f t="shared" si="158"/>
        <v>0</v>
      </c>
      <c r="NRB138" s="827">
        <f t="shared" si="158"/>
        <v>0</v>
      </c>
      <c r="NRC138" s="827">
        <f t="shared" si="158"/>
        <v>0</v>
      </c>
      <c r="NRD138" s="827">
        <f t="shared" si="158"/>
        <v>0</v>
      </c>
      <c r="NRE138" s="827">
        <f t="shared" si="158"/>
        <v>0</v>
      </c>
      <c r="NRF138" s="827">
        <f t="shared" si="158"/>
        <v>0</v>
      </c>
      <c r="NRG138" s="827">
        <f t="shared" ref="NRG138:NTR138" si="159">NRG130+NRG134</f>
        <v>0</v>
      </c>
      <c r="NRH138" s="827">
        <f t="shared" si="159"/>
        <v>0</v>
      </c>
      <c r="NRI138" s="827">
        <f t="shared" si="159"/>
        <v>0</v>
      </c>
      <c r="NRJ138" s="827">
        <f t="shared" si="159"/>
        <v>0</v>
      </c>
      <c r="NRK138" s="827">
        <f t="shared" si="159"/>
        <v>0</v>
      </c>
      <c r="NRL138" s="827">
        <f t="shared" si="159"/>
        <v>0</v>
      </c>
      <c r="NRM138" s="827">
        <f t="shared" si="159"/>
        <v>0</v>
      </c>
      <c r="NRN138" s="827">
        <f t="shared" si="159"/>
        <v>0</v>
      </c>
      <c r="NRO138" s="827">
        <f t="shared" si="159"/>
        <v>0</v>
      </c>
      <c r="NRP138" s="827">
        <f t="shared" si="159"/>
        <v>0</v>
      </c>
      <c r="NRQ138" s="827">
        <f t="shared" si="159"/>
        <v>0</v>
      </c>
      <c r="NRR138" s="827">
        <f t="shared" si="159"/>
        <v>0</v>
      </c>
      <c r="NRS138" s="827">
        <f t="shared" si="159"/>
        <v>0</v>
      </c>
      <c r="NRT138" s="827">
        <f t="shared" si="159"/>
        <v>0</v>
      </c>
      <c r="NRU138" s="827">
        <f t="shared" si="159"/>
        <v>0</v>
      </c>
      <c r="NRV138" s="827">
        <f t="shared" si="159"/>
        <v>0</v>
      </c>
      <c r="NRW138" s="827">
        <f t="shared" si="159"/>
        <v>0</v>
      </c>
      <c r="NRX138" s="827">
        <f t="shared" si="159"/>
        <v>0</v>
      </c>
      <c r="NRY138" s="827">
        <f t="shared" si="159"/>
        <v>0</v>
      </c>
      <c r="NRZ138" s="827">
        <f t="shared" si="159"/>
        <v>0</v>
      </c>
      <c r="NSA138" s="827">
        <f t="shared" si="159"/>
        <v>0</v>
      </c>
      <c r="NSB138" s="827">
        <f t="shared" si="159"/>
        <v>0</v>
      </c>
      <c r="NSC138" s="827">
        <f t="shared" si="159"/>
        <v>0</v>
      </c>
      <c r="NSD138" s="827">
        <f t="shared" si="159"/>
        <v>0</v>
      </c>
      <c r="NSE138" s="827">
        <f t="shared" si="159"/>
        <v>0</v>
      </c>
      <c r="NSF138" s="827">
        <f t="shared" si="159"/>
        <v>0</v>
      </c>
      <c r="NSG138" s="827">
        <f t="shared" si="159"/>
        <v>0</v>
      </c>
      <c r="NSH138" s="827">
        <f t="shared" si="159"/>
        <v>0</v>
      </c>
      <c r="NSI138" s="827">
        <f t="shared" si="159"/>
        <v>0</v>
      </c>
      <c r="NSJ138" s="827">
        <f t="shared" si="159"/>
        <v>0</v>
      </c>
      <c r="NSK138" s="827">
        <f t="shared" si="159"/>
        <v>0</v>
      </c>
      <c r="NSL138" s="827">
        <f t="shared" si="159"/>
        <v>0</v>
      </c>
      <c r="NSM138" s="827">
        <f t="shared" si="159"/>
        <v>0</v>
      </c>
      <c r="NSN138" s="827">
        <f t="shared" si="159"/>
        <v>0</v>
      </c>
      <c r="NSO138" s="827">
        <f t="shared" si="159"/>
        <v>0</v>
      </c>
      <c r="NSP138" s="827">
        <f t="shared" si="159"/>
        <v>0</v>
      </c>
      <c r="NSQ138" s="827">
        <f t="shared" si="159"/>
        <v>0</v>
      </c>
      <c r="NSR138" s="827">
        <f t="shared" si="159"/>
        <v>0</v>
      </c>
      <c r="NSS138" s="827">
        <f t="shared" si="159"/>
        <v>0</v>
      </c>
      <c r="NST138" s="827">
        <f t="shared" si="159"/>
        <v>0</v>
      </c>
      <c r="NSU138" s="827">
        <f t="shared" si="159"/>
        <v>0</v>
      </c>
      <c r="NSV138" s="827">
        <f t="shared" si="159"/>
        <v>0</v>
      </c>
      <c r="NSW138" s="827">
        <f t="shared" si="159"/>
        <v>0</v>
      </c>
      <c r="NSX138" s="827">
        <f t="shared" si="159"/>
        <v>0</v>
      </c>
      <c r="NSY138" s="827">
        <f t="shared" si="159"/>
        <v>0</v>
      </c>
      <c r="NSZ138" s="827">
        <f t="shared" si="159"/>
        <v>0</v>
      </c>
      <c r="NTA138" s="827">
        <f t="shared" si="159"/>
        <v>0</v>
      </c>
      <c r="NTB138" s="827">
        <f t="shared" si="159"/>
        <v>0</v>
      </c>
      <c r="NTC138" s="827">
        <f t="shared" si="159"/>
        <v>0</v>
      </c>
      <c r="NTD138" s="827">
        <f t="shared" si="159"/>
        <v>0</v>
      </c>
      <c r="NTE138" s="827">
        <f t="shared" si="159"/>
        <v>0</v>
      </c>
      <c r="NTF138" s="827">
        <f t="shared" si="159"/>
        <v>0</v>
      </c>
      <c r="NTG138" s="827">
        <f t="shared" si="159"/>
        <v>0</v>
      </c>
      <c r="NTH138" s="827">
        <f t="shared" si="159"/>
        <v>0</v>
      </c>
      <c r="NTI138" s="827">
        <f t="shared" si="159"/>
        <v>0</v>
      </c>
      <c r="NTJ138" s="827">
        <f t="shared" si="159"/>
        <v>0</v>
      </c>
      <c r="NTK138" s="827">
        <f t="shared" si="159"/>
        <v>0</v>
      </c>
      <c r="NTL138" s="827">
        <f t="shared" si="159"/>
        <v>0</v>
      </c>
      <c r="NTM138" s="827">
        <f t="shared" si="159"/>
        <v>0</v>
      </c>
      <c r="NTN138" s="827">
        <f t="shared" si="159"/>
        <v>0</v>
      </c>
      <c r="NTO138" s="827">
        <f t="shared" si="159"/>
        <v>0</v>
      </c>
      <c r="NTP138" s="827">
        <f t="shared" si="159"/>
        <v>0</v>
      </c>
      <c r="NTQ138" s="827">
        <f t="shared" si="159"/>
        <v>0</v>
      </c>
      <c r="NTR138" s="827">
        <f t="shared" si="159"/>
        <v>0</v>
      </c>
      <c r="NTS138" s="827">
        <f t="shared" ref="NTS138:NWD138" si="160">NTS130+NTS134</f>
        <v>0</v>
      </c>
      <c r="NTT138" s="827">
        <f t="shared" si="160"/>
        <v>0</v>
      </c>
      <c r="NTU138" s="827">
        <f t="shared" si="160"/>
        <v>0</v>
      </c>
      <c r="NTV138" s="827">
        <f t="shared" si="160"/>
        <v>0</v>
      </c>
      <c r="NTW138" s="827">
        <f t="shared" si="160"/>
        <v>0</v>
      </c>
      <c r="NTX138" s="827">
        <f t="shared" si="160"/>
        <v>0</v>
      </c>
      <c r="NTY138" s="827">
        <f t="shared" si="160"/>
        <v>0</v>
      </c>
      <c r="NTZ138" s="827">
        <f t="shared" si="160"/>
        <v>0</v>
      </c>
      <c r="NUA138" s="827">
        <f t="shared" si="160"/>
        <v>0</v>
      </c>
      <c r="NUB138" s="827">
        <f t="shared" si="160"/>
        <v>0</v>
      </c>
      <c r="NUC138" s="827">
        <f t="shared" si="160"/>
        <v>0</v>
      </c>
      <c r="NUD138" s="827">
        <f t="shared" si="160"/>
        <v>0</v>
      </c>
      <c r="NUE138" s="827">
        <f t="shared" si="160"/>
        <v>0</v>
      </c>
      <c r="NUF138" s="827">
        <f t="shared" si="160"/>
        <v>0</v>
      </c>
      <c r="NUG138" s="827">
        <f t="shared" si="160"/>
        <v>0</v>
      </c>
      <c r="NUH138" s="827">
        <f t="shared" si="160"/>
        <v>0</v>
      </c>
      <c r="NUI138" s="827">
        <f t="shared" si="160"/>
        <v>0</v>
      </c>
      <c r="NUJ138" s="827">
        <f t="shared" si="160"/>
        <v>0</v>
      </c>
      <c r="NUK138" s="827">
        <f t="shared" si="160"/>
        <v>0</v>
      </c>
      <c r="NUL138" s="827">
        <f t="shared" si="160"/>
        <v>0</v>
      </c>
      <c r="NUM138" s="827">
        <f t="shared" si="160"/>
        <v>0</v>
      </c>
      <c r="NUN138" s="827">
        <f t="shared" si="160"/>
        <v>0</v>
      </c>
      <c r="NUO138" s="827">
        <f t="shared" si="160"/>
        <v>0</v>
      </c>
      <c r="NUP138" s="827">
        <f t="shared" si="160"/>
        <v>0</v>
      </c>
      <c r="NUQ138" s="827">
        <f t="shared" si="160"/>
        <v>0</v>
      </c>
      <c r="NUR138" s="827">
        <f t="shared" si="160"/>
        <v>0</v>
      </c>
      <c r="NUS138" s="827">
        <f t="shared" si="160"/>
        <v>0</v>
      </c>
      <c r="NUT138" s="827">
        <f t="shared" si="160"/>
        <v>0</v>
      </c>
      <c r="NUU138" s="827">
        <f t="shared" si="160"/>
        <v>0</v>
      </c>
      <c r="NUV138" s="827">
        <f t="shared" si="160"/>
        <v>0</v>
      </c>
      <c r="NUW138" s="827">
        <f t="shared" si="160"/>
        <v>0</v>
      </c>
      <c r="NUX138" s="827">
        <f t="shared" si="160"/>
        <v>0</v>
      </c>
      <c r="NUY138" s="827">
        <f t="shared" si="160"/>
        <v>0</v>
      </c>
      <c r="NUZ138" s="827">
        <f t="shared" si="160"/>
        <v>0</v>
      </c>
      <c r="NVA138" s="827">
        <f t="shared" si="160"/>
        <v>0</v>
      </c>
      <c r="NVB138" s="827">
        <f t="shared" si="160"/>
        <v>0</v>
      </c>
      <c r="NVC138" s="827">
        <f t="shared" si="160"/>
        <v>0</v>
      </c>
      <c r="NVD138" s="827">
        <f t="shared" si="160"/>
        <v>0</v>
      </c>
      <c r="NVE138" s="827">
        <f t="shared" si="160"/>
        <v>0</v>
      </c>
      <c r="NVF138" s="827">
        <f t="shared" si="160"/>
        <v>0</v>
      </c>
      <c r="NVG138" s="827">
        <f t="shared" si="160"/>
        <v>0</v>
      </c>
      <c r="NVH138" s="827">
        <f t="shared" si="160"/>
        <v>0</v>
      </c>
      <c r="NVI138" s="827">
        <f t="shared" si="160"/>
        <v>0</v>
      </c>
      <c r="NVJ138" s="827">
        <f t="shared" si="160"/>
        <v>0</v>
      </c>
      <c r="NVK138" s="827">
        <f t="shared" si="160"/>
        <v>0</v>
      </c>
      <c r="NVL138" s="827">
        <f t="shared" si="160"/>
        <v>0</v>
      </c>
      <c r="NVM138" s="827">
        <f t="shared" si="160"/>
        <v>0</v>
      </c>
      <c r="NVN138" s="827">
        <f t="shared" si="160"/>
        <v>0</v>
      </c>
      <c r="NVO138" s="827">
        <f t="shared" si="160"/>
        <v>0</v>
      </c>
      <c r="NVP138" s="827">
        <f t="shared" si="160"/>
        <v>0</v>
      </c>
      <c r="NVQ138" s="827">
        <f t="shared" si="160"/>
        <v>0</v>
      </c>
      <c r="NVR138" s="827">
        <f t="shared" si="160"/>
        <v>0</v>
      </c>
      <c r="NVS138" s="827">
        <f t="shared" si="160"/>
        <v>0</v>
      </c>
      <c r="NVT138" s="827">
        <f t="shared" si="160"/>
        <v>0</v>
      </c>
      <c r="NVU138" s="827">
        <f t="shared" si="160"/>
        <v>0</v>
      </c>
      <c r="NVV138" s="827">
        <f t="shared" si="160"/>
        <v>0</v>
      </c>
      <c r="NVW138" s="827">
        <f t="shared" si="160"/>
        <v>0</v>
      </c>
      <c r="NVX138" s="827">
        <f t="shared" si="160"/>
        <v>0</v>
      </c>
      <c r="NVY138" s="827">
        <f t="shared" si="160"/>
        <v>0</v>
      </c>
      <c r="NVZ138" s="827">
        <f t="shared" si="160"/>
        <v>0</v>
      </c>
      <c r="NWA138" s="827">
        <f t="shared" si="160"/>
        <v>0</v>
      </c>
      <c r="NWB138" s="827">
        <f t="shared" si="160"/>
        <v>0</v>
      </c>
      <c r="NWC138" s="827">
        <f t="shared" si="160"/>
        <v>0</v>
      </c>
      <c r="NWD138" s="827">
        <f t="shared" si="160"/>
        <v>0</v>
      </c>
      <c r="NWE138" s="827">
        <f t="shared" ref="NWE138:NYP138" si="161">NWE130+NWE134</f>
        <v>0</v>
      </c>
      <c r="NWF138" s="827">
        <f t="shared" si="161"/>
        <v>0</v>
      </c>
      <c r="NWG138" s="827">
        <f t="shared" si="161"/>
        <v>0</v>
      </c>
      <c r="NWH138" s="827">
        <f t="shared" si="161"/>
        <v>0</v>
      </c>
      <c r="NWI138" s="827">
        <f t="shared" si="161"/>
        <v>0</v>
      </c>
      <c r="NWJ138" s="827">
        <f t="shared" si="161"/>
        <v>0</v>
      </c>
      <c r="NWK138" s="827">
        <f t="shared" si="161"/>
        <v>0</v>
      </c>
      <c r="NWL138" s="827">
        <f t="shared" si="161"/>
        <v>0</v>
      </c>
      <c r="NWM138" s="827">
        <f t="shared" si="161"/>
        <v>0</v>
      </c>
      <c r="NWN138" s="827">
        <f t="shared" si="161"/>
        <v>0</v>
      </c>
      <c r="NWO138" s="827">
        <f t="shared" si="161"/>
        <v>0</v>
      </c>
      <c r="NWP138" s="827">
        <f t="shared" si="161"/>
        <v>0</v>
      </c>
      <c r="NWQ138" s="827">
        <f t="shared" si="161"/>
        <v>0</v>
      </c>
      <c r="NWR138" s="827">
        <f t="shared" si="161"/>
        <v>0</v>
      </c>
      <c r="NWS138" s="827">
        <f t="shared" si="161"/>
        <v>0</v>
      </c>
      <c r="NWT138" s="827">
        <f t="shared" si="161"/>
        <v>0</v>
      </c>
      <c r="NWU138" s="827">
        <f t="shared" si="161"/>
        <v>0</v>
      </c>
      <c r="NWV138" s="827">
        <f t="shared" si="161"/>
        <v>0</v>
      </c>
      <c r="NWW138" s="827">
        <f t="shared" si="161"/>
        <v>0</v>
      </c>
      <c r="NWX138" s="827">
        <f t="shared" si="161"/>
        <v>0</v>
      </c>
      <c r="NWY138" s="827">
        <f t="shared" si="161"/>
        <v>0</v>
      </c>
      <c r="NWZ138" s="827">
        <f t="shared" si="161"/>
        <v>0</v>
      </c>
      <c r="NXA138" s="827">
        <f t="shared" si="161"/>
        <v>0</v>
      </c>
      <c r="NXB138" s="827">
        <f t="shared" si="161"/>
        <v>0</v>
      </c>
      <c r="NXC138" s="827">
        <f t="shared" si="161"/>
        <v>0</v>
      </c>
      <c r="NXD138" s="827">
        <f t="shared" si="161"/>
        <v>0</v>
      </c>
      <c r="NXE138" s="827">
        <f t="shared" si="161"/>
        <v>0</v>
      </c>
      <c r="NXF138" s="827">
        <f t="shared" si="161"/>
        <v>0</v>
      </c>
      <c r="NXG138" s="827">
        <f t="shared" si="161"/>
        <v>0</v>
      </c>
      <c r="NXH138" s="827">
        <f t="shared" si="161"/>
        <v>0</v>
      </c>
      <c r="NXI138" s="827">
        <f t="shared" si="161"/>
        <v>0</v>
      </c>
      <c r="NXJ138" s="827">
        <f t="shared" si="161"/>
        <v>0</v>
      </c>
      <c r="NXK138" s="827">
        <f t="shared" si="161"/>
        <v>0</v>
      </c>
      <c r="NXL138" s="827">
        <f t="shared" si="161"/>
        <v>0</v>
      </c>
      <c r="NXM138" s="827">
        <f t="shared" si="161"/>
        <v>0</v>
      </c>
      <c r="NXN138" s="827">
        <f t="shared" si="161"/>
        <v>0</v>
      </c>
      <c r="NXO138" s="827">
        <f t="shared" si="161"/>
        <v>0</v>
      </c>
      <c r="NXP138" s="827">
        <f t="shared" si="161"/>
        <v>0</v>
      </c>
      <c r="NXQ138" s="827">
        <f t="shared" si="161"/>
        <v>0</v>
      </c>
      <c r="NXR138" s="827">
        <f t="shared" si="161"/>
        <v>0</v>
      </c>
      <c r="NXS138" s="827">
        <f t="shared" si="161"/>
        <v>0</v>
      </c>
      <c r="NXT138" s="827">
        <f t="shared" si="161"/>
        <v>0</v>
      </c>
      <c r="NXU138" s="827">
        <f t="shared" si="161"/>
        <v>0</v>
      </c>
      <c r="NXV138" s="827">
        <f t="shared" si="161"/>
        <v>0</v>
      </c>
      <c r="NXW138" s="827">
        <f t="shared" si="161"/>
        <v>0</v>
      </c>
      <c r="NXX138" s="827">
        <f t="shared" si="161"/>
        <v>0</v>
      </c>
      <c r="NXY138" s="827">
        <f t="shared" si="161"/>
        <v>0</v>
      </c>
      <c r="NXZ138" s="827">
        <f t="shared" si="161"/>
        <v>0</v>
      </c>
      <c r="NYA138" s="827">
        <f t="shared" si="161"/>
        <v>0</v>
      </c>
      <c r="NYB138" s="827">
        <f t="shared" si="161"/>
        <v>0</v>
      </c>
      <c r="NYC138" s="827">
        <f t="shared" si="161"/>
        <v>0</v>
      </c>
      <c r="NYD138" s="827">
        <f t="shared" si="161"/>
        <v>0</v>
      </c>
      <c r="NYE138" s="827">
        <f t="shared" si="161"/>
        <v>0</v>
      </c>
      <c r="NYF138" s="827">
        <f t="shared" si="161"/>
        <v>0</v>
      </c>
      <c r="NYG138" s="827">
        <f t="shared" si="161"/>
        <v>0</v>
      </c>
      <c r="NYH138" s="827">
        <f t="shared" si="161"/>
        <v>0</v>
      </c>
      <c r="NYI138" s="827">
        <f t="shared" si="161"/>
        <v>0</v>
      </c>
      <c r="NYJ138" s="827">
        <f t="shared" si="161"/>
        <v>0</v>
      </c>
      <c r="NYK138" s="827">
        <f t="shared" si="161"/>
        <v>0</v>
      </c>
      <c r="NYL138" s="827">
        <f t="shared" si="161"/>
        <v>0</v>
      </c>
      <c r="NYM138" s="827">
        <f t="shared" si="161"/>
        <v>0</v>
      </c>
      <c r="NYN138" s="827">
        <f t="shared" si="161"/>
        <v>0</v>
      </c>
      <c r="NYO138" s="827">
        <f t="shared" si="161"/>
        <v>0</v>
      </c>
      <c r="NYP138" s="827">
        <f t="shared" si="161"/>
        <v>0</v>
      </c>
      <c r="NYQ138" s="827">
        <f t="shared" ref="NYQ138:OBB138" si="162">NYQ130+NYQ134</f>
        <v>0</v>
      </c>
      <c r="NYR138" s="827">
        <f t="shared" si="162"/>
        <v>0</v>
      </c>
      <c r="NYS138" s="827">
        <f t="shared" si="162"/>
        <v>0</v>
      </c>
      <c r="NYT138" s="827">
        <f t="shared" si="162"/>
        <v>0</v>
      </c>
      <c r="NYU138" s="827">
        <f t="shared" si="162"/>
        <v>0</v>
      </c>
      <c r="NYV138" s="827">
        <f t="shared" si="162"/>
        <v>0</v>
      </c>
      <c r="NYW138" s="827">
        <f t="shared" si="162"/>
        <v>0</v>
      </c>
      <c r="NYX138" s="827">
        <f t="shared" si="162"/>
        <v>0</v>
      </c>
      <c r="NYY138" s="827">
        <f t="shared" si="162"/>
        <v>0</v>
      </c>
      <c r="NYZ138" s="827">
        <f t="shared" si="162"/>
        <v>0</v>
      </c>
      <c r="NZA138" s="827">
        <f t="shared" si="162"/>
        <v>0</v>
      </c>
      <c r="NZB138" s="827">
        <f t="shared" si="162"/>
        <v>0</v>
      </c>
      <c r="NZC138" s="827">
        <f t="shared" si="162"/>
        <v>0</v>
      </c>
      <c r="NZD138" s="827">
        <f t="shared" si="162"/>
        <v>0</v>
      </c>
      <c r="NZE138" s="827">
        <f t="shared" si="162"/>
        <v>0</v>
      </c>
      <c r="NZF138" s="827">
        <f t="shared" si="162"/>
        <v>0</v>
      </c>
      <c r="NZG138" s="827">
        <f t="shared" si="162"/>
        <v>0</v>
      </c>
      <c r="NZH138" s="827">
        <f t="shared" si="162"/>
        <v>0</v>
      </c>
      <c r="NZI138" s="827">
        <f t="shared" si="162"/>
        <v>0</v>
      </c>
      <c r="NZJ138" s="827">
        <f t="shared" si="162"/>
        <v>0</v>
      </c>
      <c r="NZK138" s="827">
        <f t="shared" si="162"/>
        <v>0</v>
      </c>
      <c r="NZL138" s="827">
        <f t="shared" si="162"/>
        <v>0</v>
      </c>
      <c r="NZM138" s="827">
        <f t="shared" si="162"/>
        <v>0</v>
      </c>
      <c r="NZN138" s="827">
        <f t="shared" si="162"/>
        <v>0</v>
      </c>
      <c r="NZO138" s="827">
        <f t="shared" si="162"/>
        <v>0</v>
      </c>
      <c r="NZP138" s="827">
        <f t="shared" si="162"/>
        <v>0</v>
      </c>
      <c r="NZQ138" s="827">
        <f t="shared" si="162"/>
        <v>0</v>
      </c>
      <c r="NZR138" s="827">
        <f t="shared" si="162"/>
        <v>0</v>
      </c>
      <c r="NZS138" s="827">
        <f t="shared" si="162"/>
        <v>0</v>
      </c>
      <c r="NZT138" s="827">
        <f t="shared" si="162"/>
        <v>0</v>
      </c>
      <c r="NZU138" s="827">
        <f t="shared" si="162"/>
        <v>0</v>
      </c>
      <c r="NZV138" s="827">
        <f t="shared" si="162"/>
        <v>0</v>
      </c>
      <c r="NZW138" s="827">
        <f t="shared" si="162"/>
        <v>0</v>
      </c>
      <c r="NZX138" s="827">
        <f t="shared" si="162"/>
        <v>0</v>
      </c>
      <c r="NZY138" s="827">
        <f t="shared" si="162"/>
        <v>0</v>
      </c>
      <c r="NZZ138" s="827">
        <f t="shared" si="162"/>
        <v>0</v>
      </c>
      <c r="OAA138" s="827">
        <f t="shared" si="162"/>
        <v>0</v>
      </c>
      <c r="OAB138" s="827">
        <f t="shared" si="162"/>
        <v>0</v>
      </c>
      <c r="OAC138" s="827">
        <f t="shared" si="162"/>
        <v>0</v>
      </c>
      <c r="OAD138" s="827">
        <f t="shared" si="162"/>
        <v>0</v>
      </c>
      <c r="OAE138" s="827">
        <f t="shared" si="162"/>
        <v>0</v>
      </c>
      <c r="OAF138" s="827">
        <f t="shared" si="162"/>
        <v>0</v>
      </c>
      <c r="OAG138" s="827">
        <f t="shared" si="162"/>
        <v>0</v>
      </c>
      <c r="OAH138" s="827">
        <f t="shared" si="162"/>
        <v>0</v>
      </c>
      <c r="OAI138" s="827">
        <f t="shared" si="162"/>
        <v>0</v>
      </c>
      <c r="OAJ138" s="827">
        <f t="shared" si="162"/>
        <v>0</v>
      </c>
      <c r="OAK138" s="827">
        <f t="shared" si="162"/>
        <v>0</v>
      </c>
      <c r="OAL138" s="827">
        <f t="shared" si="162"/>
        <v>0</v>
      </c>
      <c r="OAM138" s="827">
        <f t="shared" si="162"/>
        <v>0</v>
      </c>
      <c r="OAN138" s="827">
        <f t="shared" si="162"/>
        <v>0</v>
      </c>
      <c r="OAO138" s="827">
        <f t="shared" si="162"/>
        <v>0</v>
      </c>
      <c r="OAP138" s="827">
        <f t="shared" si="162"/>
        <v>0</v>
      </c>
      <c r="OAQ138" s="827">
        <f t="shared" si="162"/>
        <v>0</v>
      </c>
      <c r="OAR138" s="827">
        <f t="shared" si="162"/>
        <v>0</v>
      </c>
      <c r="OAS138" s="827">
        <f t="shared" si="162"/>
        <v>0</v>
      </c>
      <c r="OAT138" s="827">
        <f t="shared" si="162"/>
        <v>0</v>
      </c>
      <c r="OAU138" s="827">
        <f t="shared" si="162"/>
        <v>0</v>
      </c>
      <c r="OAV138" s="827">
        <f t="shared" si="162"/>
        <v>0</v>
      </c>
      <c r="OAW138" s="827">
        <f t="shared" si="162"/>
        <v>0</v>
      </c>
      <c r="OAX138" s="827">
        <f t="shared" si="162"/>
        <v>0</v>
      </c>
      <c r="OAY138" s="827">
        <f t="shared" si="162"/>
        <v>0</v>
      </c>
      <c r="OAZ138" s="827">
        <f t="shared" si="162"/>
        <v>0</v>
      </c>
      <c r="OBA138" s="827">
        <f t="shared" si="162"/>
        <v>0</v>
      </c>
      <c r="OBB138" s="827">
        <f t="shared" si="162"/>
        <v>0</v>
      </c>
      <c r="OBC138" s="827">
        <f t="shared" ref="OBC138:ODN138" si="163">OBC130+OBC134</f>
        <v>0</v>
      </c>
      <c r="OBD138" s="827">
        <f t="shared" si="163"/>
        <v>0</v>
      </c>
      <c r="OBE138" s="827">
        <f t="shared" si="163"/>
        <v>0</v>
      </c>
      <c r="OBF138" s="827">
        <f t="shared" si="163"/>
        <v>0</v>
      </c>
      <c r="OBG138" s="827">
        <f t="shared" si="163"/>
        <v>0</v>
      </c>
      <c r="OBH138" s="827">
        <f t="shared" si="163"/>
        <v>0</v>
      </c>
      <c r="OBI138" s="827">
        <f t="shared" si="163"/>
        <v>0</v>
      </c>
      <c r="OBJ138" s="827">
        <f t="shared" si="163"/>
        <v>0</v>
      </c>
      <c r="OBK138" s="827">
        <f t="shared" si="163"/>
        <v>0</v>
      </c>
      <c r="OBL138" s="827">
        <f t="shared" si="163"/>
        <v>0</v>
      </c>
      <c r="OBM138" s="827">
        <f t="shared" si="163"/>
        <v>0</v>
      </c>
      <c r="OBN138" s="827">
        <f t="shared" si="163"/>
        <v>0</v>
      </c>
      <c r="OBO138" s="827">
        <f t="shared" si="163"/>
        <v>0</v>
      </c>
      <c r="OBP138" s="827">
        <f t="shared" si="163"/>
        <v>0</v>
      </c>
      <c r="OBQ138" s="827">
        <f t="shared" si="163"/>
        <v>0</v>
      </c>
      <c r="OBR138" s="827">
        <f t="shared" si="163"/>
        <v>0</v>
      </c>
      <c r="OBS138" s="827">
        <f t="shared" si="163"/>
        <v>0</v>
      </c>
      <c r="OBT138" s="827">
        <f t="shared" si="163"/>
        <v>0</v>
      </c>
      <c r="OBU138" s="827">
        <f t="shared" si="163"/>
        <v>0</v>
      </c>
      <c r="OBV138" s="827">
        <f t="shared" si="163"/>
        <v>0</v>
      </c>
      <c r="OBW138" s="827">
        <f t="shared" si="163"/>
        <v>0</v>
      </c>
      <c r="OBX138" s="827">
        <f t="shared" si="163"/>
        <v>0</v>
      </c>
      <c r="OBY138" s="827">
        <f t="shared" si="163"/>
        <v>0</v>
      </c>
      <c r="OBZ138" s="827">
        <f t="shared" si="163"/>
        <v>0</v>
      </c>
      <c r="OCA138" s="827">
        <f t="shared" si="163"/>
        <v>0</v>
      </c>
      <c r="OCB138" s="827">
        <f t="shared" si="163"/>
        <v>0</v>
      </c>
      <c r="OCC138" s="827">
        <f t="shared" si="163"/>
        <v>0</v>
      </c>
      <c r="OCD138" s="827">
        <f t="shared" si="163"/>
        <v>0</v>
      </c>
      <c r="OCE138" s="827">
        <f t="shared" si="163"/>
        <v>0</v>
      </c>
      <c r="OCF138" s="827">
        <f t="shared" si="163"/>
        <v>0</v>
      </c>
      <c r="OCG138" s="827">
        <f t="shared" si="163"/>
        <v>0</v>
      </c>
      <c r="OCH138" s="827">
        <f t="shared" si="163"/>
        <v>0</v>
      </c>
      <c r="OCI138" s="827">
        <f t="shared" si="163"/>
        <v>0</v>
      </c>
      <c r="OCJ138" s="827">
        <f t="shared" si="163"/>
        <v>0</v>
      </c>
      <c r="OCK138" s="827">
        <f t="shared" si="163"/>
        <v>0</v>
      </c>
      <c r="OCL138" s="827">
        <f t="shared" si="163"/>
        <v>0</v>
      </c>
      <c r="OCM138" s="827">
        <f t="shared" si="163"/>
        <v>0</v>
      </c>
      <c r="OCN138" s="827">
        <f t="shared" si="163"/>
        <v>0</v>
      </c>
      <c r="OCO138" s="827">
        <f t="shared" si="163"/>
        <v>0</v>
      </c>
      <c r="OCP138" s="827">
        <f t="shared" si="163"/>
        <v>0</v>
      </c>
      <c r="OCQ138" s="827">
        <f t="shared" si="163"/>
        <v>0</v>
      </c>
      <c r="OCR138" s="827">
        <f t="shared" si="163"/>
        <v>0</v>
      </c>
      <c r="OCS138" s="827">
        <f t="shared" si="163"/>
        <v>0</v>
      </c>
      <c r="OCT138" s="827">
        <f t="shared" si="163"/>
        <v>0</v>
      </c>
      <c r="OCU138" s="827">
        <f t="shared" si="163"/>
        <v>0</v>
      </c>
      <c r="OCV138" s="827">
        <f t="shared" si="163"/>
        <v>0</v>
      </c>
      <c r="OCW138" s="827">
        <f t="shared" si="163"/>
        <v>0</v>
      </c>
      <c r="OCX138" s="827">
        <f t="shared" si="163"/>
        <v>0</v>
      </c>
      <c r="OCY138" s="827">
        <f t="shared" si="163"/>
        <v>0</v>
      </c>
      <c r="OCZ138" s="827">
        <f t="shared" si="163"/>
        <v>0</v>
      </c>
      <c r="ODA138" s="827">
        <f t="shared" si="163"/>
        <v>0</v>
      </c>
      <c r="ODB138" s="827">
        <f t="shared" si="163"/>
        <v>0</v>
      </c>
      <c r="ODC138" s="827">
        <f t="shared" si="163"/>
        <v>0</v>
      </c>
      <c r="ODD138" s="827">
        <f t="shared" si="163"/>
        <v>0</v>
      </c>
      <c r="ODE138" s="827">
        <f t="shared" si="163"/>
        <v>0</v>
      </c>
      <c r="ODF138" s="827">
        <f t="shared" si="163"/>
        <v>0</v>
      </c>
      <c r="ODG138" s="827">
        <f t="shared" si="163"/>
        <v>0</v>
      </c>
      <c r="ODH138" s="827">
        <f t="shared" si="163"/>
        <v>0</v>
      </c>
      <c r="ODI138" s="827">
        <f t="shared" si="163"/>
        <v>0</v>
      </c>
      <c r="ODJ138" s="827">
        <f t="shared" si="163"/>
        <v>0</v>
      </c>
      <c r="ODK138" s="827">
        <f t="shared" si="163"/>
        <v>0</v>
      </c>
      <c r="ODL138" s="827">
        <f t="shared" si="163"/>
        <v>0</v>
      </c>
      <c r="ODM138" s="827">
        <f t="shared" si="163"/>
        <v>0</v>
      </c>
      <c r="ODN138" s="827">
        <f t="shared" si="163"/>
        <v>0</v>
      </c>
      <c r="ODO138" s="827">
        <f t="shared" ref="ODO138:OFZ138" si="164">ODO130+ODO134</f>
        <v>0</v>
      </c>
      <c r="ODP138" s="827">
        <f t="shared" si="164"/>
        <v>0</v>
      </c>
      <c r="ODQ138" s="827">
        <f t="shared" si="164"/>
        <v>0</v>
      </c>
      <c r="ODR138" s="827">
        <f t="shared" si="164"/>
        <v>0</v>
      </c>
      <c r="ODS138" s="827">
        <f t="shared" si="164"/>
        <v>0</v>
      </c>
      <c r="ODT138" s="827">
        <f t="shared" si="164"/>
        <v>0</v>
      </c>
      <c r="ODU138" s="827">
        <f t="shared" si="164"/>
        <v>0</v>
      </c>
      <c r="ODV138" s="827">
        <f t="shared" si="164"/>
        <v>0</v>
      </c>
      <c r="ODW138" s="827">
        <f t="shared" si="164"/>
        <v>0</v>
      </c>
      <c r="ODX138" s="827">
        <f t="shared" si="164"/>
        <v>0</v>
      </c>
      <c r="ODY138" s="827">
        <f t="shared" si="164"/>
        <v>0</v>
      </c>
      <c r="ODZ138" s="827">
        <f t="shared" si="164"/>
        <v>0</v>
      </c>
      <c r="OEA138" s="827">
        <f t="shared" si="164"/>
        <v>0</v>
      </c>
      <c r="OEB138" s="827">
        <f t="shared" si="164"/>
        <v>0</v>
      </c>
      <c r="OEC138" s="827">
        <f t="shared" si="164"/>
        <v>0</v>
      </c>
      <c r="OED138" s="827">
        <f t="shared" si="164"/>
        <v>0</v>
      </c>
      <c r="OEE138" s="827">
        <f t="shared" si="164"/>
        <v>0</v>
      </c>
      <c r="OEF138" s="827">
        <f t="shared" si="164"/>
        <v>0</v>
      </c>
      <c r="OEG138" s="827">
        <f t="shared" si="164"/>
        <v>0</v>
      </c>
      <c r="OEH138" s="827">
        <f t="shared" si="164"/>
        <v>0</v>
      </c>
      <c r="OEI138" s="827">
        <f t="shared" si="164"/>
        <v>0</v>
      </c>
      <c r="OEJ138" s="827">
        <f t="shared" si="164"/>
        <v>0</v>
      </c>
      <c r="OEK138" s="827">
        <f t="shared" si="164"/>
        <v>0</v>
      </c>
      <c r="OEL138" s="827">
        <f t="shared" si="164"/>
        <v>0</v>
      </c>
      <c r="OEM138" s="827">
        <f t="shared" si="164"/>
        <v>0</v>
      </c>
      <c r="OEN138" s="827">
        <f t="shared" si="164"/>
        <v>0</v>
      </c>
      <c r="OEO138" s="827">
        <f t="shared" si="164"/>
        <v>0</v>
      </c>
      <c r="OEP138" s="827">
        <f t="shared" si="164"/>
        <v>0</v>
      </c>
      <c r="OEQ138" s="827">
        <f t="shared" si="164"/>
        <v>0</v>
      </c>
      <c r="OER138" s="827">
        <f t="shared" si="164"/>
        <v>0</v>
      </c>
      <c r="OES138" s="827">
        <f t="shared" si="164"/>
        <v>0</v>
      </c>
      <c r="OET138" s="827">
        <f t="shared" si="164"/>
        <v>0</v>
      </c>
      <c r="OEU138" s="827">
        <f t="shared" si="164"/>
        <v>0</v>
      </c>
      <c r="OEV138" s="827">
        <f t="shared" si="164"/>
        <v>0</v>
      </c>
      <c r="OEW138" s="827">
        <f t="shared" si="164"/>
        <v>0</v>
      </c>
      <c r="OEX138" s="827">
        <f t="shared" si="164"/>
        <v>0</v>
      </c>
      <c r="OEY138" s="827">
        <f t="shared" si="164"/>
        <v>0</v>
      </c>
      <c r="OEZ138" s="827">
        <f t="shared" si="164"/>
        <v>0</v>
      </c>
      <c r="OFA138" s="827">
        <f t="shared" si="164"/>
        <v>0</v>
      </c>
      <c r="OFB138" s="827">
        <f t="shared" si="164"/>
        <v>0</v>
      </c>
      <c r="OFC138" s="827">
        <f t="shared" si="164"/>
        <v>0</v>
      </c>
      <c r="OFD138" s="827">
        <f t="shared" si="164"/>
        <v>0</v>
      </c>
      <c r="OFE138" s="827">
        <f t="shared" si="164"/>
        <v>0</v>
      </c>
      <c r="OFF138" s="827">
        <f t="shared" si="164"/>
        <v>0</v>
      </c>
      <c r="OFG138" s="827">
        <f t="shared" si="164"/>
        <v>0</v>
      </c>
      <c r="OFH138" s="827">
        <f t="shared" si="164"/>
        <v>0</v>
      </c>
      <c r="OFI138" s="827">
        <f t="shared" si="164"/>
        <v>0</v>
      </c>
      <c r="OFJ138" s="827">
        <f t="shared" si="164"/>
        <v>0</v>
      </c>
      <c r="OFK138" s="827">
        <f t="shared" si="164"/>
        <v>0</v>
      </c>
      <c r="OFL138" s="827">
        <f t="shared" si="164"/>
        <v>0</v>
      </c>
      <c r="OFM138" s="827">
        <f t="shared" si="164"/>
        <v>0</v>
      </c>
      <c r="OFN138" s="827">
        <f t="shared" si="164"/>
        <v>0</v>
      </c>
      <c r="OFO138" s="827">
        <f t="shared" si="164"/>
        <v>0</v>
      </c>
      <c r="OFP138" s="827">
        <f t="shared" si="164"/>
        <v>0</v>
      </c>
      <c r="OFQ138" s="827">
        <f t="shared" si="164"/>
        <v>0</v>
      </c>
      <c r="OFR138" s="827">
        <f t="shared" si="164"/>
        <v>0</v>
      </c>
      <c r="OFS138" s="827">
        <f t="shared" si="164"/>
        <v>0</v>
      </c>
      <c r="OFT138" s="827">
        <f t="shared" si="164"/>
        <v>0</v>
      </c>
      <c r="OFU138" s="827">
        <f t="shared" si="164"/>
        <v>0</v>
      </c>
      <c r="OFV138" s="827">
        <f t="shared" si="164"/>
        <v>0</v>
      </c>
      <c r="OFW138" s="827">
        <f t="shared" si="164"/>
        <v>0</v>
      </c>
      <c r="OFX138" s="827">
        <f t="shared" si="164"/>
        <v>0</v>
      </c>
      <c r="OFY138" s="827">
        <f t="shared" si="164"/>
        <v>0</v>
      </c>
      <c r="OFZ138" s="827">
        <f t="shared" si="164"/>
        <v>0</v>
      </c>
      <c r="OGA138" s="827">
        <f t="shared" ref="OGA138:OIL138" si="165">OGA130+OGA134</f>
        <v>0</v>
      </c>
      <c r="OGB138" s="827">
        <f t="shared" si="165"/>
        <v>0</v>
      </c>
      <c r="OGC138" s="827">
        <f t="shared" si="165"/>
        <v>0</v>
      </c>
      <c r="OGD138" s="827">
        <f t="shared" si="165"/>
        <v>0</v>
      </c>
      <c r="OGE138" s="827">
        <f t="shared" si="165"/>
        <v>0</v>
      </c>
      <c r="OGF138" s="827">
        <f t="shared" si="165"/>
        <v>0</v>
      </c>
      <c r="OGG138" s="827">
        <f t="shared" si="165"/>
        <v>0</v>
      </c>
      <c r="OGH138" s="827">
        <f t="shared" si="165"/>
        <v>0</v>
      </c>
      <c r="OGI138" s="827">
        <f t="shared" si="165"/>
        <v>0</v>
      </c>
      <c r="OGJ138" s="827">
        <f t="shared" si="165"/>
        <v>0</v>
      </c>
      <c r="OGK138" s="827">
        <f t="shared" si="165"/>
        <v>0</v>
      </c>
      <c r="OGL138" s="827">
        <f t="shared" si="165"/>
        <v>0</v>
      </c>
      <c r="OGM138" s="827">
        <f t="shared" si="165"/>
        <v>0</v>
      </c>
      <c r="OGN138" s="827">
        <f t="shared" si="165"/>
        <v>0</v>
      </c>
      <c r="OGO138" s="827">
        <f t="shared" si="165"/>
        <v>0</v>
      </c>
      <c r="OGP138" s="827">
        <f t="shared" si="165"/>
        <v>0</v>
      </c>
      <c r="OGQ138" s="827">
        <f t="shared" si="165"/>
        <v>0</v>
      </c>
      <c r="OGR138" s="827">
        <f t="shared" si="165"/>
        <v>0</v>
      </c>
      <c r="OGS138" s="827">
        <f t="shared" si="165"/>
        <v>0</v>
      </c>
      <c r="OGT138" s="827">
        <f t="shared" si="165"/>
        <v>0</v>
      </c>
      <c r="OGU138" s="827">
        <f t="shared" si="165"/>
        <v>0</v>
      </c>
      <c r="OGV138" s="827">
        <f t="shared" si="165"/>
        <v>0</v>
      </c>
      <c r="OGW138" s="827">
        <f t="shared" si="165"/>
        <v>0</v>
      </c>
      <c r="OGX138" s="827">
        <f t="shared" si="165"/>
        <v>0</v>
      </c>
      <c r="OGY138" s="827">
        <f t="shared" si="165"/>
        <v>0</v>
      </c>
      <c r="OGZ138" s="827">
        <f t="shared" si="165"/>
        <v>0</v>
      </c>
      <c r="OHA138" s="827">
        <f t="shared" si="165"/>
        <v>0</v>
      </c>
      <c r="OHB138" s="827">
        <f t="shared" si="165"/>
        <v>0</v>
      </c>
      <c r="OHC138" s="827">
        <f t="shared" si="165"/>
        <v>0</v>
      </c>
      <c r="OHD138" s="827">
        <f t="shared" si="165"/>
        <v>0</v>
      </c>
      <c r="OHE138" s="827">
        <f t="shared" si="165"/>
        <v>0</v>
      </c>
      <c r="OHF138" s="827">
        <f t="shared" si="165"/>
        <v>0</v>
      </c>
      <c r="OHG138" s="827">
        <f t="shared" si="165"/>
        <v>0</v>
      </c>
      <c r="OHH138" s="827">
        <f t="shared" si="165"/>
        <v>0</v>
      </c>
      <c r="OHI138" s="827">
        <f t="shared" si="165"/>
        <v>0</v>
      </c>
      <c r="OHJ138" s="827">
        <f t="shared" si="165"/>
        <v>0</v>
      </c>
      <c r="OHK138" s="827">
        <f t="shared" si="165"/>
        <v>0</v>
      </c>
      <c r="OHL138" s="827">
        <f t="shared" si="165"/>
        <v>0</v>
      </c>
      <c r="OHM138" s="827">
        <f t="shared" si="165"/>
        <v>0</v>
      </c>
      <c r="OHN138" s="827">
        <f t="shared" si="165"/>
        <v>0</v>
      </c>
      <c r="OHO138" s="827">
        <f t="shared" si="165"/>
        <v>0</v>
      </c>
      <c r="OHP138" s="827">
        <f t="shared" si="165"/>
        <v>0</v>
      </c>
      <c r="OHQ138" s="827">
        <f t="shared" si="165"/>
        <v>0</v>
      </c>
      <c r="OHR138" s="827">
        <f t="shared" si="165"/>
        <v>0</v>
      </c>
      <c r="OHS138" s="827">
        <f t="shared" si="165"/>
        <v>0</v>
      </c>
      <c r="OHT138" s="827">
        <f t="shared" si="165"/>
        <v>0</v>
      </c>
      <c r="OHU138" s="827">
        <f t="shared" si="165"/>
        <v>0</v>
      </c>
      <c r="OHV138" s="827">
        <f t="shared" si="165"/>
        <v>0</v>
      </c>
      <c r="OHW138" s="827">
        <f t="shared" si="165"/>
        <v>0</v>
      </c>
      <c r="OHX138" s="827">
        <f t="shared" si="165"/>
        <v>0</v>
      </c>
      <c r="OHY138" s="827">
        <f t="shared" si="165"/>
        <v>0</v>
      </c>
      <c r="OHZ138" s="827">
        <f t="shared" si="165"/>
        <v>0</v>
      </c>
      <c r="OIA138" s="827">
        <f t="shared" si="165"/>
        <v>0</v>
      </c>
      <c r="OIB138" s="827">
        <f t="shared" si="165"/>
        <v>0</v>
      </c>
      <c r="OIC138" s="827">
        <f t="shared" si="165"/>
        <v>0</v>
      </c>
      <c r="OID138" s="827">
        <f t="shared" si="165"/>
        <v>0</v>
      </c>
      <c r="OIE138" s="827">
        <f t="shared" si="165"/>
        <v>0</v>
      </c>
      <c r="OIF138" s="827">
        <f t="shared" si="165"/>
        <v>0</v>
      </c>
      <c r="OIG138" s="827">
        <f t="shared" si="165"/>
        <v>0</v>
      </c>
      <c r="OIH138" s="827">
        <f t="shared" si="165"/>
        <v>0</v>
      </c>
      <c r="OII138" s="827">
        <f t="shared" si="165"/>
        <v>0</v>
      </c>
      <c r="OIJ138" s="827">
        <f t="shared" si="165"/>
        <v>0</v>
      </c>
      <c r="OIK138" s="827">
        <f t="shared" si="165"/>
        <v>0</v>
      </c>
      <c r="OIL138" s="827">
        <f t="shared" si="165"/>
        <v>0</v>
      </c>
      <c r="OIM138" s="827">
        <f t="shared" ref="OIM138:OKX138" si="166">OIM130+OIM134</f>
        <v>0</v>
      </c>
      <c r="OIN138" s="827">
        <f t="shared" si="166"/>
        <v>0</v>
      </c>
      <c r="OIO138" s="827">
        <f t="shared" si="166"/>
        <v>0</v>
      </c>
      <c r="OIP138" s="827">
        <f t="shared" si="166"/>
        <v>0</v>
      </c>
      <c r="OIQ138" s="827">
        <f t="shared" si="166"/>
        <v>0</v>
      </c>
      <c r="OIR138" s="827">
        <f t="shared" si="166"/>
        <v>0</v>
      </c>
      <c r="OIS138" s="827">
        <f t="shared" si="166"/>
        <v>0</v>
      </c>
      <c r="OIT138" s="827">
        <f t="shared" si="166"/>
        <v>0</v>
      </c>
      <c r="OIU138" s="827">
        <f t="shared" si="166"/>
        <v>0</v>
      </c>
      <c r="OIV138" s="827">
        <f t="shared" si="166"/>
        <v>0</v>
      </c>
      <c r="OIW138" s="827">
        <f t="shared" si="166"/>
        <v>0</v>
      </c>
      <c r="OIX138" s="827">
        <f t="shared" si="166"/>
        <v>0</v>
      </c>
      <c r="OIY138" s="827">
        <f t="shared" si="166"/>
        <v>0</v>
      </c>
      <c r="OIZ138" s="827">
        <f t="shared" si="166"/>
        <v>0</v>
      </c>
      <c r="OJA138" s="827">
        <f t="shared" si="166"/>
        <v>0</v>
      </c>
      <c r="OJB138" s="827">
        <f t="shared" si="166"/>
        <v>0</v>
      </c>
      <c r="OJC138" s="827">
        <f t="shared" si="166"/>
        <v>0</v>
      </c>
      <c r="OJD138" s="827">
        <f t="shared" si="166"/>
        <v>0</v>
      </c>
      <c r="OJE138" s="827">
        <f t="shared" si="166"/>
        <v>0</v>
      </c>
      <c r="OJF138" s="827">
        <f t="shared" si="166"/>
        <v>0</v>
      </c>
      <c r="OJG138" s="827">
        <f t="shared" si="166"/>
        <v>0</v>
      </c>
      <c r="OJH138" s="827">
        <f t="shared" si="166"/>
        <v>0</v>
      </c>
      <c r="OJI138" s="827">
        <f t="shared" si="166"/>
        <v>0</v>
      </c>
      <c r="OJJ138" s="827">
        <f t="shared" si="166"/>
        <v>0</v>
      </c>
      <c r="OJK138" s="827">
        <f t="shared" si="166"/>
        <v>0</v>
      </c>
      <c r="OJL138" s="827">
        <f t="shared" si="166"/>
        <v>0</v>
      </c>
      <c r="OJM138" s="827">
        <f t="shared" si="166"/>
        <v>0</v>
      </c>
      <c r="OJN138" s="827">
        <f t="shared" si="166"/>
        <v>0</v>
      </c>
      <c r="OJO138" s="827">
        <f t="shared" si="166"/>
        <v>0</v>
      </c>
      <c r="OJP138" s="827">
        <f t="shared" si="166"/>
        <v>0</v>
      </c>
      <c r="OJQ138" s="827">
        <f t="shared" si="166"/>
        <v>0</v>
      </c>
      <c r="OJR138" s="827">
        <f t="shared" si="166"/>
        <v>0</v>
      </c>
      <c r="OJS138" s="827">
        <f t="shared" si="166"/>
        <v>0</v>
      </c>
      <c r="OJT138" s="827">
        <f t="shared" si="166"/>
        <v>0</v>
      </c>
      <c r="OJU138" s="827">
        <f t="shared" si="166"/>
        <v>0</v>
      </c>
      <c r="OJV138" s="827">
        <f t="shared" si="166"/>
        <v>0</v>
      </c>
      <c r="OJW138" s="827">
        <f t="shared" si="166"/>
        <v>0</v>
      </c>
      <c r="OJX138" s="827">
        <f t="shared" si="166"/>
        <v>0</v>
      </c>
      <c r="OJY138" s="827">
        <f t="shared" si="166"/>
        <v>0</v>
      </c>
      <c r="OJZ138" s="827">
        <f t="shared" si="166"/>
        <v>0</v>
      </c>
      <c r="OKA138" s="827">
        <f t="shared" si="166"/>
        <v>0</v>
      </c>
      <c r="OKB138" s="827">
        <f t="shared" si="166"/>
        <v>0</v>
      </c>
      <c r="OKC138" s="827">
        <f t="shared" si="166"/>
        <v>0</v>
      </c>
      <c r="OKD138" s="827">
        <f t="shared" si="166"/>
        <v>0</v>
      </c>
      <c r="OKE138" s="827">
        <f t="shared" si="166"/>
        <v>0</v>
      </c>
      <c r="OKF138" s="827">
        <f t="shared" si="166"/>
        <v>0</v>
      </c>
      <c r="OKG138" s="827">
        <f t="shared" si="166"/>
        <v>0</v>
      </c>
      <c r="OKH138" s="827">
        <f t="shared" si="166"/>
        <v>0</v>
      </c>
      <c r="OKI138" s="827">
        <f t="shared" si="166"/>
        <v>0</v>
      </c>
      <c r="OKJ138" s="827">
        <f t="shared" si="166"/>
        <v>0</v>
      </c>
      <c r="OKK138" s="827">
        <f t="shared" si="166"/>
        <v>0</v>
      </c>
      <c r="OKL138" s="827">
        <f t="shared" si="166"/>
        <v>0</v>
      </c>
      <c r="OKM138" s="827">
        <f t="shared" si="166"/>
        <v>0</v>
      </c>
      <c r="OKN138" s="827">
        <f t="shared" si="166"/>
        <v>0</v>
      </c>
      <c r="OKO138" s="827">
        <f t="shared" si="166"/>
        <v>0</v>
      </c>
      <c r="OKP138" s="827">
        <f t="shared" si="166"/>
        <v>0</v>
      </c>
      <c r="OKQ138" s="827">
        <f t="shared" si="166"/>
        <v>0</v>
      </c>
      <c r="OKR138" s="827">
        <f t="shared" si="166"/>
        <v>0</v>
      </c>
      <c r="OKS138" s="827">
        <f t="shared" si="166"/>
        <v>0</v>
      </c>
      <c r="OKT138" s="827">
        <f t="shared" si="166"/>
        <v>0</v>
      </c>
      <c r="OKU138" s="827">
        <f t="shared" si="166"/>
        <v>0</v>
      </c>
      <c r="OKV138" s="827">
        <f t="shared" si="166"/>
        <v>0</v>
      </c>
      <c r="OKW138" s="827">
        <f t="shared" si="166"/>
        <v>0</v>
      </c>
      <c r="OKX138" s="827">
        <f t="shared" si="166"/>
        <v>0</v>
      </c>
      <c r="OKY138" s="827">
        <f t="shared" ref="OKY138:ONJ138" si="167">OKY130+OKY134</f>
        <v>0</v>
      </c>
      <c r="OKZ138" s="827">
        <f t="shared" si="167"/>
        <v>0</v>
      </c>
      <c r="OLA138" s="827">
        <f t="shared" si="167"/>
        <v>0</v>
      </c>
      <c r="OLB138" s="827">
        <f t="shared" si="167"/>
        <v>0</v>
      </c>
      <c r="OLC138" s="827">
        <f t="shared" si="167"/>
        <v>0</v>
      </c>
      <c r="OLD138" s="827">
        <f t="shared" si="167"/>
        <v>0</v>
      </c>
      <c r="OLE138" s="827">
        <f t="shared" si="167"/>
        <v>0</v>
      </c>
      <c r="OLF138" s="827">
        <f t="shared" si="167"/>
        <v>0</v>
      </c>
      <c r="OLG138" s="827">
        <f t="shared" si="167"/>
        <v>0</v>
      </c>
      <c r="OLH138" s="827">
        <f t="shared" si="167"/>
        <v>0</v>
      </c>
      <c r="OLI138" s="827">
        <f t="shared" si="167"/>
        <v>0</v>
      </c>
      <c r="OLJ138" s="827">
        <f t="shared" si="167"/>
        <v>0</v>
      </c>
      <c r="OLK138" s="827">
        <f t="shared" si="167"/>
        <v>0</v>
      </c>
      <c r="OLL138" s="827">
        <f t="shared" si="167"/>
        <v>0</v>
      </c>
      <c r="OLM138" s="827">
        <f t="shared" si="167"/>
        <v>0</v>
      </c>
      <c r="OLN138" s="827">
        <f t="shared" si="167"/>
        <v>0</v>
      </c>
      <c r="OLO138" s="827">
        <f t="shared" si="167"/>
        <v>0</v>
      </c>
      <c r="OLP138" s="827">
        <f t="shared" si="167"/>
        <v>0</v>
      </c>
      <c r="OLQ138" s="827">
        <f t="shared" si="167"/>
        <v>0</v>
      </c>
      <c r="OLR138" s="827">
        <f t="shared" si="167"/>
        <v>0</v>
      </c>
      <c r="OLS138" s="827">
        <f t="shared" si="167"/>
        <v>0</v>
      </c>
      <c r="OLT138" s="827">
        <f t="shared" si="167"/>
        <v>0</v>
      </c>
      <c r="OLU138" s="827">
        <f t="shared" si="167"/>
        <v>0</v>
      </c>
      <c r="OLV138" s="827">
        <f t="shared" si="167"/>
        <v>0</v>
      </c>
      <c r="OLW138" s="827">
        <f t="shared" si="167"/>
        <v>0</v>
      </c>
      <c r="OLX138" s="827">
        <f t="shared" si="167"/>
        <v>0</v>
      </c>
      <c r="OLY138" s="827">
        <f t="shared" si="167"/>
        <v>0</v>
      </c>
      <c r="OLZ138" s="827">
        <f t="shared" si="167"/>
        <v>0</v>
      </c>
      <c r="OMA138" s="827">
        <f t="shared" si="167"/>
        <v>0</v>
      </c>
      <c r="OMB138" s="827">
        <f t="shared" si="167"/>
        <v>0</v>
      </c>
      <c r="OMC138" s="827">
        <f t="shared" si="167"/>
        <v>0</v>
      </c>
      <c r="OMD138" s="827">
        <f t="shared" si="167"/>
        <v>0</v>
      </c>
      <c r="OME138" s="827">
        <f t="shared" si="167"/>
        <v>0</v>
      </c>
      <c r="OMF138" s="827">
        <f t="shared" si="167"/>
        <v>0</v>
      </c>
      <c r="OMG138" s="827">
        <f t="shared" si="167"/>
        <v>0</v>
      </c>
      <c r="OMH138" s="827">
        <f t="shared" si="167"/>
        <v>0</v>
      </c>
      <c r="OMI138" s="827">
        <f t="shared" si="167"/>
        <v>0</v>
      </c>
      <c r="OMJ138" s="827">
        <f t="shared" si="167"/>
        <v>0</v>
      </c>
      <c r="OMK138" s="827">
        <f t="shared" si="167"/>
        <v>0</v>
      </c>
      <c r="OML138" s="827">
        <f t="shared" si="167"/>
        <v>0</v>
      </c>
      <c r="OMM138" s="827">
        <f t="shared" si="167"/>
        <v>0</v>
      </c>
      <c r="OMN138" s="827">
        <f t="shared" si="167"/>
        <v>0</v>
      </c>
      <c r="OMO138" s="827">
        <f t="shared" si="167"/>
        <v>0</v>
      </c>
      <c r="OMP138" s="827">
        <f t="shared" si="167"/>
        <v>0</v>
      </c>
      <c r="OMQ138" s="827">
        <f t="shared" si="167"/>
        <v>0</v>
      </c>
      <c r="OMR138" s="827">
        <f t="shared" si="167"/>
        <v>0</v>
      </c>
      <c r="OMS138" s="827">
        <f t="shared" si="167"/>
        <v>0</v>
      </c>
      <c r="OMT138" s="827">
        <f t="shared" si="167"/>
        <v>0</v>
      </c>
      <c r="OMU138" s="827">
        <f t="shared" si="167"/>
        <v>0</v>
      </c>
      <c r="OMV138" s="827">
        <f t="shared" si="167"/>
        <v>0</v>
      </c>
      <c r="OMW138" s="827">
        <f t="shared" si="167"/>
        <v>0</v>
      </c>
      <c r="OMX138" s="827">
        <f t="shared" si="167"/>
        <v>0</v>
      </c>
      <c r="OMY138" s="827">
        <f t="shared" si="167"/>
        <v>0</v>
      </c>
      <c r="OMZ138" s="827">
        <f t="shared" si="167"/>
        <v>0</v>
      </c>
      <c r="ONA138" s="827">
        <f t="shared" si="167"/>
        <v>0</v>
      </c>
      <c r="ONB138" s="827">
        <f t="shared" si="167"/>
        <v>0</v>
      </c>
      <c r="ONC138" s="827">
        <f t="shared" si="167"/>
        <v>0</v>
      </c>
      <c r="OND138" s="827">
        <f t="shared" si="167"/>
        <v>0</v>
      </c>
      <c r="ONE138" s="827">
        <f t="shared" si="167"/>
        <v>0</v>
      </c>
      <c r="ONF138" s="827">
        <f t="shared" si="167"/>
        <v>0</v>
      </c>
      <c r="ONG138" s="827">
        <f t="shared" si="167"/>
        <v>0</v>
      </c>
      <c r="ONH138" s="827">
        <f t="shared" si="167"/>
        <v>0</v>
      </c>
      <c r="ONI138" s="827">
        <f t="shared" si="167"/>
        <v>0</v>
      </c>
      <c r="ONJ138" s="827">
        <f t="shared" si="167"/>
        <v>0</v>
      </c>
      <c r="ONK138" s="827">
        <f t="shared" ref="ONK138:OPV138" si="168">ONK130+ONK134</f>
        <v>0</v>
      </c>
      <c r="ONL138" s="827">
        <f t="shared" si="168"/>
        <v>0</v>
      </c>
      <c r="ONM138" s="827">
        <f t="shared" si="168"/>
        <v>0</v>
      </c>
      <c r="ONN138" s="827">
        <f t="shared" si="168"/>
        <v>0</v>
      </c>
      <c r="ONO138" s="827">
        <f t="shared" si="168"/>
        <v>0</v>
      </c>
      <c r="ONP138" s="827">
        <f t="shared" si="168"/>
        <v>0</v>
      </c>
      <c r="ONQ138" s="827">
        <f t="shared" si="168"/>
        <v>0</v>
      </c>
      <c r="ONR138" s="827">
        <f t="shared" si="168"/>
        <v>0</v>
      </c>
      <c r="ONS138" s="827">
        <f t="shared" si="168"/>
        <v>0</v>
      </c>
      <c r="ONT138" s="827">
        <f t="shared" si="168"/>
        <v>0</v>
      </c>
      <c r="ONU138" s="827">
        <f t="shared" si="168"/>
        <v>0</v>
      </c>
      <c r="ONV138" s="827">
        <f t="shared" si="168"/>
        <v>0</v>
      </c>
      <c r="ONW138" s="827">
        <f t="shared" si="168"/>
        <v>0</v>
      </c>
      <c r="ONX138" s="827">
        <f t="shared" si="168"/>
        <v>0</v>
      </c>
      <c r="ONY138" s="827">
        <f t="shared" si="168"/>
        <v>0</v>
      </c>
      <c r="ONZ138" s="827">
        <f t="shared" si="168"/>
        <v>0</v>
      </c>
      <c r="OOA138" s="827">
        <f t="shared" si="168"/>
        <v>0</v>
      </c>
      <c r="OOB138" s="827">
        <f t="shared" si="168"/>
        <v>0</v>
      </c>
      <c r="OOC138" s="827">
        <f t="shared" si="168"/>
        <v>0</v>
      </c>
      <c r="OOD138" s="827">
        <f t="shared" si="168"/>
        <v>0</v>
      </c>
      <c r="OOE138" s="827">
        <f t="shared" si="168"/>
        <v>0</v>
      </c>
      <c r="OOF138" s="827">
        <f t="shared" si="168"/>
        <v>0</v>
      </c>
      <c r="OOG138" s="827">
        <f t="shared" si="168"/>
        <v>0</v>
      </c>
      <c r="OOH138" s="827">
        <f t="shared" si="168"/>
        <v>0</v>
      </c>
      <c r="OOI138" s="827">
        <f t="shared" si="168"/>
        <v>0</v>
      </c>
      <c r="OOJ138" s="827">
        <f t="shared" si="168"/>
        <v>0</v>
      </c>
      <c r="OOK138" s="827">
        <f t="shared" si="168"/>
        <v>0</v>
      </c>
      <c r="OOL138" s="827">
        <f t="shared" si="168"/>
        <v>0</v>
      </c>
      <c r="OOM138" s="827">
        <f t="shared" si="168"/>
        <v>0</v>
      </c>
      <c r="OON138" s="827">
        <f t="shared" si="168"/>
        <v>0</v>
      </c>
      <c r="OOO138" s="827">
        <f t="shared" si="168"/>
        <v>0</v>
      </c>
      <c r="OOP138" s="827">
        <f t="shared" si="168"/>
        <v>0</v>
      </c>
      <c r="OOQ138" s="827">
        <f t="shared" si="168"/>
        <v>0</v>
      </c>
      <c r="OOR138" s="827">
        <f t="shared" si="168"/>
        <v>0</v>
      </c>
      <c r="OOS138" s="827">
        <f t="shared" si="168"/>
        <v>0</v>
      </c>
      <c r="OOT138" s="827">
        <f t="shared" si="168"/>
        <v>0</v>
      </c>
      <c r="OOU138" s="827">
        <f t="shared" si="168"/>
        <v>0</v>
      </c>
      <c r="OOV138" s="827">
        <f t="shared" si="168"/>
        <v>0</v>
      </c>
      <c r="OOW138" s="827">
        <f t="shared" si="168"/>
        <v>0</v>
      </c>
      <c r="OOX138" s="827">
        <f t="shared" si="168"/>
        <v>0</v>
      </c>
      <c r="OOY138" s="827">
        <f t="shared" si="168"/>
        <v>0</v>
      </c>
      <c r="OOZ138" s="827">
        <f t="shared" si="168"/>
        <v>0</v>
      </c>
      <c r="OPA138" s="827">
        <f t="shared" si="168"/>
        <v>0</v>
      </c>
      <c r="OPB138" s="827">
        <f t="shared" si="168"/>
        <v>0</v>
      </c>
      <c r="OPC138" s="827">
        <f t="shared" si="168"/>
        <v>0</v>
      </c>
      <c r="OPD138" s="827">
        <f t="shared" si="168"/>
        <v>0</v>
      </c>
      <c r="OPE138" s="827">
        <f t="shared" si="168"/>
        <v>0</v>
      </c>
      <c r="OPF138" s="827">
        <f t="shared" si="168"/>
        <v>0</v>
      </c>
      <c r="OPG138" s="827">
        <f t="shared" si="168"/>
        <v>0</v>
      </c>
      <c r="OPH138" s="827">
        <f t="shared" si="168"/>
        <v>0</v>
      </c>
      <c r="OPI138" s="827">
        <f t="shared" si="168"/>
        <v>0</v>
      </c>
      <c r="OPJ138" s="827">
        <f t="shared" si="168"/>
        <v>0</v>
      </c>
      <c r="OPK138" s="827">
        <f t="shared" si="168"/>
        <v>0</v>
      </c>
      <c r="OPL138" s="827">
        <f t="shared" si="168"/>
        <v>0</v>
      </c>
      <c r="OPM138" s="827">
        <f t="shared" si="168"/>
        <v>0</v>
      </c>
      <c r="OPN138" s="827">
        <f t="shared" si="168"/>
        <v>0</v>
      </c>
      <c r="OPO138" s="827">
        <f t="shared" si="168"/>
        <v>0</v>
      </c>
      <c r="OPP138" s="827">
        <f t="shared" si="168"/>
        <v>0</v>
      </c>
      <c r="OPQ138" s="827">
        <f t="shared" si="168"/>
        <v>0</v>
      </c>
      <c r="OPR138" s="827">
        <f t="shared" si="168"/>
        <v>0</v>
      </c>
      <c r="OPS138" s="827">
        <f t="shared" si="168"/>
        <v>0</v>
      </c>
      <c r="OPT138" s="827">
        <f t="shared" si="168"/>
        <v>0</v>
      </c>
      <c r="OPU138" s="827">
        <f t="shared" si="168"/>
        <v>0</v>
      </c>
      <c r="OPV138" s="827">
        <f t="shared" si="168"/>
        <v>0</v>
      </c>
      <c r="OPW138" s="827">
        <f t="shared" ref="OPW138:OSH138" si="169">OPW130+OPW134</f>
        <v>0</v>
      </c>
      <c r="OPX138" s="827">
        <f t="shared" si="169"/>
        <v>0</v>
      </c>
      <c r="OPY138" s="827">
        <f t="shared" si="169"/>
        <v>0</v>
      </c>
      <c r="OPZ138" s="827">
        <f t="shared" si="169"/>
        <v>0</v>
      </c>
      <c r="OQA138" s="827">
        <f t="shared" si="169"/>
        <v>0</v>
      </c>
      <c r="OQB138" s="827">
        <f t="shared" si="169"/>
        <v>0</v>
      </c>
      <c r="OQC138" s="827">
        <f t="shared" si="169"/>
        <v>0</v>
      </c>
      <c r="OQD138" s="827">
        <f t="shared" si="169"/>
        <v>0</v>
      </c>
      <c r="OQE138" s="827">
        <f t="shared" si="169"/>
        <v>0</v>
      </c>
      <c r="OQF138" s="827">
        <f t="shared" si="169"/>
        <v>0</v>
      </c>
      <c r="OQG138" s="827">
        <f t="shared" si="169"/>
        <v>0</v>
      </c>
      <c r="OQH138" s="827">
        <f t="shared" si="169"/>
        <v>0</v>
      </c>
      <c r="OQI138" s="827">
        <f t="shared" si="169"/>
        <v>0</v>
      </c>
      <c r="OQJ138" s="827">
        <f t="shared" si="169"/>
        <v>0</v>
      </c>
      <c r="OQK138" s="827">
        <f t="shared" si="169"/>
        <v>0</v>
      </c>
      <c r="OQL138" s="827">
        <f t="shared" si="169"/>
        <v>0</v>
      </c>
      <c r="OQM138" s="827">
        <f t="shared" si="169"/>
        <v>0</v>
      </c>
      <c r="OQN138" s="827">
        <f t="shared" si="169"/>
        <v>0</v>
      </c>
      <c r="OQO138" s="827">
        <f t="shared" si="169"/>
        <v>0</v>
      </c>
      <c r="OQP138" s="827">
        <f t="shared" si="169"/>
        <v>0</v>
      </c>
      <c r="OQQ138" s="827">
        <f t="shared" si="169"/>
        <v>0</v>
      </c>
      <c r="OQR138" s="827">
        <f t="shared" si="169"/>
        <v>0</v>
      </c>
      <c r="OQS138" s="827">
        <f t="shared" si="169"/>
        <v>0</v>
      </c>
      <c r="OQT138" s="827">
        <f t="shared" si="169"/>
        <v>0</v>
      </c>
      <c r="OQU138" s="827">
        <f t="shared" si="169"/>
        <v>0</v>
      </c>
      <c r="OQV138" s="827">
        <f t="shared" si="169"/>
        <v>0</v>
      </c>
      <c r="OQW138" s="827">
        <f t="shared" si="169"/>
        <v>0</v>
      </c>
      <c r="OQX138" s="827">
        <f t="shared" si="169"/>
        <v>0</v>
      </c>
      <c r="OQY138" s="827">
        <f t="shared" si="169"/>
        <v>0</v>
      </c>
      <c r="OQZ138" s="827">
        <f t="shared" si="169"/>
        <v>0</v>
      </c>
      <c r="ORA138" s="827">
        <f t="shared" si="169"/>
        <v>0</v>
      </c>
      <c r="ORB138" s="827">
        <f t="shared" si="169"/>
        <v>0</v>
      </c>
      <c r="ORC138" s="827">
        <f t="shared" si="169"/>
        <v>0</v>
      </c>
      <c r="ORD138" s="827">
        <f t="shared" si="169"/>
        <v>0</v>
      </c>
      <c r="ORE138" s="827">
        <f t="shared" si="169"/>
        <v>0</v>
      </c>
      <c r="ORF138" s="827">
        <f t="shared" si="169"/>
        <v>0</v>
      </c>
      <c r="ORG138" s="827">
        <f t="shared" si="169"/>
        <v>0</v>
      </c>
      <c r="ORH138" s="827">
        <f t="shared" si="169"/>
        <v>0</v>
      </c>
      <c r="ORI138" s="827">
        <f t="shared" si="169"/>
        <v>0</v>
      </c>
      <c r="ORJ138" s="827">
        <f t="shared" si="169"/>
        <v>0</v>
      </c>
      <c r="ORK138" s="827">
        <f t="shared" si="169"/>
        <v>0</v>
      </c>
      <c r="ORL138" s="827">
        <f t="shared" si="169"/>
        <v>0</v>
      </c>
      <c r="ORM138" s="827">
        <f t="shared" si="169"/>
        <v>0</v>
      </c>
      <c r="ORN138" s="827">
        <f t="shared" si="169"/>
        <v>0</v>
      </c>
      <c r="ORO138" s="827">
        <f t="shared" si="169"/>
        <v>0</v>
      </c>
      <c r="ORP138" s="827">
        <f t="shared" si="169"/>
        <v>0</v>
      </c>
      <c r="ORQ138" s="827">
        <f t="shared" si="169"/>
        <v>0</v>
      </c>
      <c r="ORR138" s="827">
        <f t="shared" si="169"/>
        <v>0</v>
      </c>
      <c r="ORS138" s="827">
        <f t="shared" si="169"/>
        <v>0</v>
      </c>
      <c r="ORT138" s="827">
        <f t="shared" si="169"/>
        <v>0</v>
      </c>
      <c r="ORU138" s="827">
        <f t="shared" si="169"/>
        <v>0</v>
      </c>
      <c r="ORV138" s="827">
        <f t="shared" si="169"/>
        <v>0</v>
      </c>
      <c r="ORW138" s="827">
        <f t="shared" si="169"/>
        <v>0</v>
      </c>
      <c r="ORX138" s="827">
        <f t="shared" si="169"/>
        <v>0</v>
      </c>
      <c r="ORY138" s="827">
        <f t="shared" si="169"/>
        <v>0</v>
      </c>
      <c r="ORZ138" s="827">
        <f t="shared" si="169"/>
        <v>0</v>
      </c>
      <c r="OSA138" s="827">
        <f t="shared" si="169"/>
        <v>0</v>
      </c>
      <c r="OSB138" s="827">
        <f t="shared" si="169"/>
        <v>0</v>
      </c>
      <c r="OSC138" s="827">
        <f t="shared" si="169"/>
        <v>0</v>
      </c>
      <c r="OSD138" s="827">
        <f t="shared" si="169"/>
        <v>0</v>
      </c>
      <c r="OSE138" s="827">
        <f t="shared" si="169"/>
        <v>0</v>
      </c>
      <c r="OSF138" s="827">
        <f t="shared" si="169"/>
        <v>0</v>
      </c>
      <c r="OSG138" s="827">
        <f t="shared" si="169"/>
        <v>0</v>
      </c>
      <c r="OSH138" s="827">
        <f t="shared" si="169"/>
        <v>0</v>
      </c>
      <c r="OSI138" s="827">
        <f t="shared" ref="OSI138:OUT138" si="170">OSI130+OSI134</f>
        <v>0</v>
      </c>
      <c r="OSJ138" s="827">
        <f t="shared" si="170"/>
        <v>0</v>
      </c>
      <c r="OSK138" s="827">
        <f t="shared" si="170"/>
        <v>0</v>
      </c>
      <c r="OSL138" s="827">
        <f t="shared" si="170"/>
        <v>0</v>
      </c>
      <c r="OSM138" s="827">
        <f t="shared" si="170"/>
        <v>0</v>
      </c>
      <c r="OSN138" s="827">
        <f t="shared" si="170"/>
        <v>0</v>
      </c>
      <c r="OSO138" s="827">
        <f t="shared" si="170"/>
        <v>0</v>
      </c>
      <c r="OSP138" s="827">
        <f t="shared" si="170"/>
        <v>0</v>
      </c>
      <c r="OSQ138" s="827">
        <f t="shared" si="170"/>
        <v>0</v>
      </c>
      <c r="OSR138" s="827">
        <f t="shared" si="170"/>
        <v>0</v>
      </c>
      <c r="OSS138" s="827">
        <f t="shared" si="170"/>
        <v>0</v>
      </c>
      <c r="OST138" s="827">
        <f t="shared" si="170"/>
        <v>0</v>
      </c>
      <c r="OSU138" s="827">
        <f t="shared" si="170"/>
        <v>0</v>
      </c>
      <c r="OSV138" s="827">
        <f t="shared" si="170"/>
        <v>0</v>
      </c>
      <c r="OSW138" s="827">
        <f t="shared" si="170"/>
        <v>0</v>
      </c>
      <c r="OSX138" s="827">
        <f t="shared" si="170"/>
        <v>0</v>
      </c>
      <c r="OSY138" s="827">
        <f t="shared" si="170"/>
        <v>0</v>
      </c>
      <c r="OSZ138" s="827">
        <f t="shared" si="170"/>
        <v>0</v>
      </c>
      <c r="OTA138" s="827">
        <f t="shared" si="170"/>
        <v>0</v>
      </c>
      <c r="OTB138" s="827">
        <f t="shared" si="170"/>
        <v>0</v>
      </c>
      <c r="OTC138" s="827">
        <f t="shared" si="170"/>
        <v>0</v>
      </c>
      <c r="OTD138" s="827">
        <f t="shared" si="170"/>
        <v>0</v>
      </c>
      <c r="OTE138" s="827">
        <f t="shared" si="170"/>
        <v>0</v>
      </c>
      <c r="OTF138" s="827">
        <f t="shared" si="170"/>
        <v>0</v>
      </c>
      <c r="OTG138" s="827">
        <f t="shared" si="170"/>
        <v>0</v>
      </c>
      <c r="OTH138" s="827">
        <f t="shared" si="170"/>
        <v>0</v>
      </c>
      <c r="OTI138" s="827">
        <f t="shared" si="170"/>
        <v>0</v>
      </c>
      <c r="OTJ138" s="827">
        <f t="shared" si="170"/>
        <v>0</v>
      </c>
      <c r="OTK138" s="827">
        <f t="shared" si="170"/>
        <v>0</v>
      </c>
      <c r="OTL138" s="827">
        <f t="shared" si="170"/>
        <v>0</v>
      </c>
      <c r="OTM138" s="827">
        <f t="shared" si="170"/>
        <v>0</v>
      </c>
      <c r="OTN138" s="827">
        <f t="shared" si="170"/>
        <v>0</v>
      </c>
      <c r="OTO138" s="827">
        <f t="shared" si="170"/>
        <v>0</v>
      </c>
      <c r="OTP138" s="827">
        <f t="shared" si="170"/>
        <v>0</v>
      </c>
      <c r="OTQ138" s="827">
        <f t="shared" si="170"/>
        <v>0</v>
      </c>
      <c r="OTR138" s="827">
        <f t="shared" si="170"/>
        <v>0</v>
      </c>
      <c r="OTS138" s="827">
        <f t="shared" si="170"/>
        <v>0</v>
      </c>
      <c r="OTT138" s="827">
        <f t="shared" si="170"/>
        <v>0</v>
      </c>
      <c r="OTU138" s="827">
        <f t="shared" si="170"/>
        <v>0</v>
      </c>
      <c r="OTV138" s="827">
        <f t="shared" si="170"/>
        <v>0</v>
      </c>
      <c r="OTW138" s="827">
        <f t="shared" si="170"/>
        <v>0</v>
      </c>
      <c r="OTX138" s="827">
        <f t="shared" si="170"/>
        <v>0</v>
      </c>
      <c r="OTY138" s="827">
        <f t="shared" si="170"/>
        <v>0</v>
      </c>
      <c r="OTZ138" s="827">
        <f t="shared" si="170"/>
        <v>0</v>
      </c>
      <c r="OUA138" s="827">
        <f t="shared" si="170"/>
        <v>0</v>
      </c>
      <c r="OUB138" s="827">
        <f t="shared" si="170"/>
        <v>0</v>
      </c>
      <c r="OUC138" s="827">
        <f t="shared" si="170"/>
        <v>0</v>
      </c>
      <c r="OUD138" s="827">
        <f t="shared" si="170"/>
        <v>0</v>
      </c>
      <c r="OUE138" s="827">
        <f t="shared" si="170"/>
        <v>0</v>
      </c>
      <c r="OUF138" s="827">
        <f t="shared" si="170"/>
        <v>0</v>
      </c>
      <c r="OUG138" s="827">
        <f t="shared" si="170"/>
        <v>0</v>
      </c>
      <c r="OUH138" s="827">
        <f t="shared" si="170"/>
        <v>0</v>
      </c>
      <c r="OUI138" s="827">
        <f t="shared" si="170"/>
        <v>0</v>
      </c>
      <c r="OUJ138" s="827">
        <f t="shared" si="170"/>
        <v>0</v>
      </c>
      <c r="OUK138" s="827">
        <f t="shared" si="170"/>
        <v>0</v>
      </c>
      <c r="OUL138" s="827">
        <f t="shared" si="170"/>
        <v>0</v>
      </c>
      <c r="OUM138" s="827">
        <f t="shared" si="170"/>
        <v>0</v>
      </c>
      <c r="OUN138" s="827">
        <f t="shared" si="170"/>
        <v>0</v>
      </c>
      <c r="OUO138" s="827">
        <f t="shared" si="170"/>
        <v>0</v>
      </c>
      <c r="OUP138" s="827">
        <f t="shared" si="170"/>
        <v>0</v>
      </c>
      <c r="OUQ138" s="827">
        <f t="shared" si="170"/>
        <v>0</v>
      </c>
      <c r="OUR138" s="827">
        <f t="shared" si="170"/>
        <v>0</v>
      </c>
      <c r="OUS138" s="827">
        <f t="shared" si="170"/>
        <v>0</v>
      </c>
      <c r="OUT138" s="827">
        <f t="shared" si="170"/>
        <v>0</v>
      </c>
      <c r="OUU138" s="827">
        <f t="shared" ref="OUU138:OXF138" si="171">OUU130+OUU134</f>
        <v>0</v>
      </c>
      <c r="OUV138" s="827">
        <f t="shared" si="171"/>
        <v>0</v>
      </c>
      <c r="OUW138" s="827">
        <f t="shared" si="171"/>
        <v>0</v>
      </c>
      <c r="OUX138" s="827">
        <f t="shared" si="171"/>
        <v>0</v>
      </c>
      <c r="OUY138" s="827">
        <f t="shared" si="171"/>
        <v>0</v>
      </c>
      <c r="OUZ138" s="827">
        <f t="shared" si="171"/>
        <v>0</v>
      </c>
      <c r="OVA138" s="827">
        <f t="shared" si="171"/>
        <v>0</v>
      </c>
      <c r="OVB138" s="827">
        <f t="shared" si="171"/>
        <v>0</v>
      </c>
      <c r="OVC138" s="827">
        <f t="shared" si="171"/>
        <v>0</v>
      </c>
      <c r="OVD138" s="827">
        <f t="shared" si="171"/>
        <v>0</v>
      </c>
      <c r="OVE138" s="827">
        <f t="shared" si="171"/>
        <v>0</v>
      </c>
      <c r="OVF138" s="827">
        <f t="shared" si="171"/>
        <v>0</v>
      </c>
      <c r="OVG138" s="827">
        <f t="shared" si="171"/>
        <v>0</v>
      </c>
      <c r="OVH138" s="827">
        <f t="shared" si="171"/>
        <v>0</v>
      </c>
      <c r="OVI138" s="827">
        <f t="shared" si="171"/>
        <v>0</v>
      </c>
      <c r="OVJ138" s="827">
        <f t="shared" si="171"/>
        <v>0</v>
      </c>
      <c r="OVK138" s="827">
        <f t="shared" si="171"/>
        <v>0</v>
      </c>
      <c r="OVL138" s="827">
        <f t="shared" si="171"/>
        <v>0</v>
      </c>
      <c r="OVM138" s="827">
        <f t="shared" si="171"/>
        <v>0</v>
      </c>
      <c r="OVN138" s="827">
        <f t="shared" si="171"/>
        <v>0</v>
      </c>
      <c r="OVO138" s="827">
        <f t="shared" si="171"/>
        <v>0</v>
      </c>
      <c r="OVP138" s="827">
        <f t="shared" si="171"/>
        <v>0</v>
      </c>
      <c r="OVQ138" s="827">
        <f t="shared" si="171"/>
        <v>0</v>
      </c>
      <c r="OVR138" s="827">
        <f t="shared" si="171"/>
        <v>0</v>
      </c>
      <c r="OVS138" s="827">
        <f t="shared" si="171"/>
        <v>0</v>
      </c>
      <c r="OVT138" s="827">
        <f t="shared" si="171"/>
        <v>0</v>
      </c>
      <c r="OVU138" s="827">
        <f t="shared" si="171"/>
        <v>0</v>
      </c>
      <c r="OVV138" s="827">
        <f t="shared" si="171"/>
        <v>0</v>
      </c>
      <c r="OVW138" s="827">
        <f t="shared" si="171"/>
        <v>0</v>
      </c>
      <c r="OVX138" s="827">
        <f t="shared" si="171"/>
        <v>0</v>
      </c>
      <c r="OVY138" s="827">
        <f t="shared" si="171"/>
        <v>0</v>
      </c>
      <c r="OVZ138" s="827">
        <f t="shared" si="171"/>
        <v>0</v>
      </c>
      <c r="OWA138" s="827">
        <f t="shared" si="171"/>
        <v>0</v>
      </c>
      <c r="OWB138" s="827">
        <f t="shared" si="171"/>
        <v>0</v>
      </c>
      <c r="OWC138" s="827">
        <f t="shared" si="171"/>
        <v>0</v>
      </c>
      <c r="OWD138" s="827">
        <f t="shared" si="171"/>
        <v>0</v>
      </c>
      <c r="OWE138" s="827">
        <f t="shared" si="171"/>
        <v>0</v>
      </c>
      <c r="OWF138" s="827">
        <f t="shared" si="171"/>
        <v>0</v>
      </c>
      <c r="OWG138" s="827">
        <f t="shared" si="171"/>
        <v>0</v>
      </c>
      <c r="OWH138" s="827">
        <f t="shared" si="171"/>
        <v>0</v>
      </c>
      <c r="OWI138" s="827">
        <f t="shared" si="171"/>
        <v>0</v>
      </c>
      <c r="OWJ138" s="827">
        <f t="shared" si="171"/>
        <v>0</v>
      </c>
      <c r="OWK138" s="827">
        <f t="shared" si="171"/>
        <v>0</v>
      </c>
      <c r="OWL138" s="827">
        <f t="shared" si="171"/>
        <v>0</v>
      </c>
      <c r="OWM138" s="827">
        <f t="shared" si="171"/>
        <v>0</v>
      </c>
      <c r="OWN138" s="827">
        <f t="shared" si="171"/>
        <v>0</v>
      </c>
      <c r="OWO138" s="827">
        <f t="shared" si="171"/>
        <v>0</v>
      </c>
      <c r="OWP138" s="827">
        <f t="shared" si="171"/>
        <v>0</v>
      </c>
      <c r="OWQ138" s="827">
        <f t="shared" si="171"/>
        <v>0</v>
      </c>
      <c r="OWR138" s="827">
        <f t="shared" si="171"/>
        <v>0</v>
      </c>
      <c r="OWS138" s="827">
        <f t="shared" si="171"/>
        <v>0</v>
      </c>
      <c r="OWT138" s="827">
        <f t="shared" si="171"/>
        <v>0</v>
      </c>
      <c r="OWU138" s="827">
        <f t="shared" si="171"/>
        <v>0</v>
      </c>
      <c r="OWV138" s="827">
        <f t="shared" si="171"/>
        <v>0</v>
      </c>
      <c r="OWW138" s="827">
        <f t="shared" si="171"/>
        <v>0</v>
      </c>
      <c r="OWX138" s="827">
        <f t="shared" si="171"/>
        <v>0</v>
      </c>
      <c r="OWY138" s="827">
        <f t="shared" si="171"/>
        <v>0</v>
      </c>
      <c r="OWZ138" s="827">
        <f t="shared" si="171"/>
        <v>0</v>
      </c>
      <c r="OXA138" s="827">
        <f t="shared" si="171"/>
        <v>0</v>
      </c>
      <c r="OXB138" s="827">
        <f t="shared" si="171"/>
        <v>0</v>
      </c>
      <c r="OXC138" s="827">
        <f t="shared" si="171"/>
        <v>0</v>
      </c>
      <c r="OXD138" s="827">
        <f t="shared" si="171"/>
        <v>0</v>
      </c>
      <c r="OXE138" s="827">
        <f t="shared" si="171"/>
        <v>0</v>
      </c>
      <c r="OXF138" s="827">
        <f t="shared" si="171"/>
        <v>0</v>
      </c>
      <c r="OXG138" s="827">
        <f t="shared" ref="OXG138:OZR138" si="172">OXG130+OXG134</f>
        <v>0</v>
      </c>
      <c r="OXH138" s="827">
        <f t="shared" si="172"/>
        <v>0</v>
      </c>
      <c r="OXI138" s="827">
        <f t="shared" si="172"/>
        <v>0</v>
      </c>
      <c r="OXJ138" s="827">
        <f t="shared" si="172"/>
        <v>0</v>
      </c>
      <c r="OXK138" s="827">
        <f t="shared" si="172"/>
        <v>0</v>
      </c>
      <c r="OXL138" s="827">
        <f t="shared" si="172"/>
        <v>0</v>
      </c>
      <c r="OXM138" s="827">
        <f t="shared" si="172"/>
        <v>0</v>
      </c>
      <c r="OXN138" s="827">
        <f t="shared" si="172"/>
        <v>0</v>
      </c>
      <c r="OXO138" s="827">
        <f t="shared" si="172"/>
        <v>0</v>
      </c>
      <c r="OXP138" s="827">
        <f t="shared" si="172"/>
        <v>0</v>
      </c>
      <c r="OXQ138" s="827">
        <f t="shared" si="172"/>
        <v>0</v>
      </c>
      <c r="OXR138" s="827">
        <f t="shared" si="172"/>
        <v>0</v>
      </c>
      <c r="OXS138" s="827">
        <f t="shared" si="172"/>
        <v>0</v>
      </c>
      <c r="OXT138" s="827">
        <f t="shared" si="172"/>
        <v>0</v>
      </c>
      <c r="OXU138" s="827">
        <f t="shared" si="172"/>
        <v>0</v>
      </c>
      <c r="OXV138" s="827">
        <f t="shared" si="172"/>
        <v>0</v>
      </c>
      <c r="OXW138" s="827">
        <f t="shared" si="172"/>
        <v>0</v>
      </c>
      <c r="OXX138" s="827">
        <f t="shared" si="172"/>
        <v>0</v>
      </c>
      <c r="OXY138" s="827">
        <f t="shared" si="172"/>
        <v>0</v>
      </c>
      <c r="OXZ138" s="827">
        <f t="shared" si="172"/>
        <v>0</v>
      </c>
      <c r="OYA138" s="827">
        <f t="shared" si="172"/>
        <v>0</v>
      </c>
      <c r="OYB138" s="827">
        <f t="shared" si="172"/>
        <v>0</v>
      </c>
      <c r="OYC138" s="827">
        <f t="shared" si="172"/>
        <v>0</v>
      </c>
      <c r="OYD138" s="827">
        <f t="shared" si="172"/>
        <v>0</v>
      </c>
      <c r="OYE138" s="827">
        <f t="shared" si="172"/>
        <v>0</v>
      </c>
      <c r="OYF138" s="827">
        <f t="shared" si="172"/>
        <v>0</v>
      </c>
      <c r="OYG138" s="827">
        <f t="shared" si="172"/>
        <v>0</v>
      </c>
      <c r="OYH138" s="827">
        <f t="shared" si="172"/>
        <v>0</v>
      </c>
      <c r="OYI138" s="827">
        <f t="shared" si="172"/>
        <v>0</v>
      </c>
      <c r="OYJ138" s="827">
        <f t="shared" si="172"/>
        <v>0</v>
      </c>
      <c r="OYK138" s="827">
        <f t="shared" si="172"/>
        <v>0</v>
      </c>
      <c r="OYL138" s="827">
        <f t="shared" si="172"/>
        <v>0</v>
      </c>
      <c r="OYM138" s="827">
        <f t="shared" si="172"/>
        <v>0</v>
      </c>
      <c r="OYN138" s="827">
        <f t="shared" si="172"/>
        <v>0</v>
      </c>
      <c r="OYO138" s="827">
        <f t="shared" si="172"/>
        <v>0</v>
      </c>
      <c r="OYP138" s="827">
        <f t="shared" si="172"/>
        <v>0</v>
      </c>
      <c r="OYQ138" s="827">
        <f t="shared" si="172"/>
        <v>0</v>
      </c>
      <c r="OYR138" s="827">
        <f t="shared" si="172"/>
        <v>0</v>
      </c>
      <c r="OYS138" s="827">
        <f t="shared" si="172"/>
        <v>0</v>
      </c>
      <c r="OYT138" s="827">
        <f t="shared" si="172"/>
        <v>0</v>
      </c>
      <c r="OYU138" s="827">
        <f t="shared" si="172"/>
        <v>0</v>
      </c>
      <c r="OYV138" s="827">
        <f t="shared" si="172"/>
        <v>0</v>
      </c>
      <c r="OYW138" s="827">
        <f t="shared" si="172"/>
        <v>0</v>
      </c>
      <c r="OYX138" s="827">
        <f t="shared" si="172"/>
        <v>0</v>
      </c>
      <c r="OYY138" s="827">
        <f t="shared" si="172"/>
        <v>0</v>
      </c>
      <c r="OYZ138" s="827">
        <f t="shared" si="172"/>
        <v>0</v>
      </c>
      <c r="OZA138" s="827">
        <f t="shared" si="172"/>
        <v>0</v>
      </c>
      <c r="OZB138" s="827">
        <f t="shared" si="172"/>
        <v>0</v>
      </c>
      <c r="OZC138" s="827">
        <f t="shared" si="172"/>
        <v>0</v>
      </c>
      <c r="OZD138" s="827">
        <f t="shared" si="172"/>
        <v>0</v>
      </c>
      <c r="OZE138" s="827">
        <f t="shared" si="172"/>
        <v>0</v>
      </c>
      <c r="OZF138" s="827">
        <f t="shared" si="172"/>
        <v>0</v>
      </c>
      <c r="OZG138" s="827">
        <f t="shared" si="172"/>
        <v>0</v>
      </c>
      <c r="OZH138" s="827">
        <f t="shared" si="172"/>
        <v>0</v>
      </c>
      <c r="OZI138" s="827">
        <f t="shared" si="172"/>
        <v>0</v>
      </c>
      <c r="OZJ138" s="827">
        <f t="shared" si="172"/>
        <v>0</v>
      </c>
      <c r="OZK138" s="827">
        <f t="shared" si="172"/>
        <v>0</v>
      </c>
      <c r="OZL138" s="827">
        <f t="shared" si="172"/>
        <v>0</v>
      </c>
      <c r="OZM138" s="827">
        <f t="shared" si="172"/>
        <v>0</v>
      </c>
      <c r="OZN138" s="827">
        <f t="shared" si="172"/>
        <v>0</v>
      </c>
      <c r="OZO138" s="827">
        <f t="shared" si="172"/>
        <v>0</v>
      </c>
      <c r="OZP138" s="827">
        <f t="shared" si="172"/>
        <v>0</v>
      </c>
      <c r="OZQ138" s="827">
        <f t="shared" si="172"/>
        <v>0</v>
      </c>
      <c r="OZR138" s="827">
        <f t="shared" si="172"/>
        <v>0</v>
      </c>
      <c r="OZS138" s="827">
        <f t="shared" ref="OZS138:PCD138" si="173">OZS130+OZS134</f>
        <v>0</v>
      </c>
      <c r="OZT138" s="827">
        <f t="shared" si="173"/>
        <v>0</v>
      </c>
      <c r="OZU138" s="827">
        <f t="shared" si="173"/>
        <v>0</v>
      </c>
      <c r="OZV138" s="827">
        <f t="shared" si="173"/>
        <v>0</v>
      </c>
      <c r="OZW138" s="827">
        <f t="shared" si="173"/>
        <v>0</v>
      </c>
      <c r="OZX138" s="827">
        <f t="shared" si="173"/>
        <v>0</v>
      </c>
      <c r="OZY138" s="827">
        <f t="shared" si="173"/>
        <v>0</v>
      </c>
      <c r="OZZ138" s="827">
        <f t="shared" si="173"/>
        <v>0</v>
      </c>
      <c r="PAA138" s="827">
        <f t="shared" si="173"/>
        <v>0</v>
      </c>
      <c r="PAB138" s="827">
        <f t="shared" si="173"/>
        <v>0</v>
      </c>
      <c r="PAC138" s="827">
        <f t="shared" si="173"/>
        <v>0</v>
      </c>
      <c r="PAD138" s="827">
        <f t="shared" si="173"/>
        <v>0</v>
      </c>
      <c r="PAE138" s="827">
        <f t="shared" si="173"/>
        <v>0</v>
      </c>
      <c r="PAF138" s="827">
        <f t="shared" si="173"/>
        <v>0</v>
      </c>
      <c r="PAG138" s="827">
        <f t="shared" si="173"/>
        <v>0</v>
      </c>
      <c r="PAH138" s="827">
        <f t="shared" si="173"/>
        <v>0</v>
      </c>
      <c r="PAI138" s="827">
        <f t="shared" si="173"/>
        <v>0</v>
      </c>
      <c r="PAJ138" s="827">
        <f t="shared" si="173"/>
        <v>0</v>
      </c>
      <c r="PAK138" s="827">
        <f t="shared" si="173"/>
        <v>0</v>
      </c>
      <c r="PAL138" s="827">
        <f t="shared" si="173"/>
        <v>0</v>
      </c>
      <c r="PAM138" s="827">
        <f t="shared" si="173"/>
        <v>0</v>
      </c>
      <c r="PAN138" s="827">
        <f t="shared" si="173"/>
        <v>0</v>
      </c>
      <c r="PAO138" s="827">
        <f t="shared" si="173"/>
        <v>0</v>
      </c>
      <c r="PAP138" s="827">
        <f t="shared" si="173"/>
        <v>0</v>
      </c>
      <c r="PAQ138" s="827">
        <f t="shared" si="173"/>
        <v>0</v>
      </c>
      <c r="PAR138" s="827">
        <f t="shared" si="173"/>
        <v>0</v>
      </c>
      <c r="PAS138" s="827">
        <f t="shared" si="173"/>
        <v>0</v>
      </c>
      <c r="PAT138" s="827">
        <f t="shared" si="173"/>
        <v>0</v>
      </c>
      <c r="PAU138" s="827">
        <f t="shared" si="173"/>
        <v>0</v>
      </c>
      <c r="PAV138" s="827">
        <f t="shared" si="173"/>
        <v>0</v>
      </c>
      <c r="PAW138" s="827">
        <f t="shared" si="173"/>
        <v>0</v>
      </c>
      <c r="PAX138" s="827">
        <f t="shared" si="173"/>
        <v>0</v>
      </c>
      <c r="PAY138" s="827">
        <f t="shared" si="173"/>
        <v>0</v>
      </c>
      <c r="PAZ138" s="827">
        <f t="shared" si="173"/>
        <v>0</v>
      </c>
      <c r="PBA138" s="827">
        <f t="shared" si="173"/>
        <v>0</v>
      </c>
      <c r="PBB138" s="827">
        <f t="shared" si="173"/>
        <v>0</v>
      </c>
      <c r="PBC138" s="827">
        <f t="shared" si="173"/>
        <v>0</v>
      </c>
      <c r="PBD138" s="827">
        <f t="shared" si="173"/>
        <v>0</v>
      </c>
      <c r="PBE138" s="827">
        <f t="shared" si="173"/>
        <v>0</v>
      </c>
      <c r="PBF138" s="827">
        <f t="shared" si="173"/>
        <v>0</v>
      </c>
      <c r="PBG138" s="827">
        <f t="shared" si="173"/>
        <v>0</v>
      </c>
      <c r="PBH138" s="827">
        <f t="shared" si="173"/>
        <v>0</v>
      </c>
      <c r="PBI138" s="827">
        <f t="shared" si="173"/>
        <v>0</v>
      </c>
      <c r="PBJ138" s="827">
        <f t="shared" si="173"/>
        <v>0</v>
      </c>
      <c r="PBK138" s="827">
        <f t="shared" si="173"/>
        <v>0</v>
      </c>
      <c r="PBL138" s="827">
        <f t="shared" si="173"/>
        <v>0</v>
      </c>
      <c r="PBM138" s="827">
        <f t="shared" si="173"/>
        <v>0</v>
      </c>
      <c r="PBN138" s="827">
        <f t="shared" si="173"/>
        <v>0</v>
      </c>
      <c r="PBO138" s="827">
        <f t="shared" si="173"/>
        <v>0</v>
      </c>
      <c r="PBP138" s="827">
        <f t="shared" si="173"/>
        <v>0</v>
      </c>
      <c r="PBQ138" s="827">
        <f t="shared" si="173"/>
        <v>0</v>
      </c>
      <c r="PBR138" s="827">
        <f t="shared" si="173"/>
        <v>0</v>
      </c>
      <c r="PBS138" s="827">
        <f t="shared" si="173"/>
        <v>0</v>
      </c>
      <c r="PBT138" s="827">
        <f t="shared" si="173"/>
        <v>0</v>
      </c>
      <c r="PBU138" s="827">
        <f t="shared" si="173"/>
        <v>0</v>
      </c>
      <c r="PBV138" s="827">
        <f t="shared" si="173"/>
        <v>0</v>
      </c>
      <c r="PBW138" s="827">
        <f t="shared" si="173"/>
        <v>0</v>
      </c>
      <c r="PBX138" s="827">
        <f t="shared" si="173"/>
        <v>0</v>
      </c>
      <c r="PBY138" s="827">
        <f t="shared" si="173"/>
        <v>0</v>
      </c>
      <c r="PBZ138" s="827">
        <f t="shared" si="173"/>
        <v>0</v>
      </c>
      <c r="PCA138" s="827">
        <f t="shared" si="173"/>
        <v>0</v>
      </c>
      <c r="PCB138" s="827">
        <f t="shared" si="173"/>
        <v>0</v>
      </c>
      <c r="PCC138" s="827">
        <f t="shared" si="173"/>
        <v>0</v>
      </c>
      <c r="PCD138" s="827">
        <f t="shared" si="173"/>
        <v>0</v>
      </c>
      <c r="PCE138" s="827">
        <f t="shared" ref="PCE138:PEP138" si="174">PCE130+PCE134</f>
        <v>0</v>
      </c>
      <c r="PCF138" s="827">
        <f t="shared" si="174"/>
        <v>0</v>
      </c>
      <c r="PCG138" s="827">
        <f t="shared" si="174"/>
        <v>0</v>
      </c>
      <c r="PCH138" s="827">
        <f t="shared" si="174"/>
        <v>0</v>
      </c>
      <c r="PCI138" s="827">
        <f t="shared" si="174"/>
        <v>0</v>
      </c>
      <c r="PCJ138" s="827">
        <f t="shared" si="174"/>
        <v>0</v>
      </c>
      <c r="PCK138" s="827">
        <f t="shared" si="174"/>
        <v>0</v>
      </c>
      <c r="PCL138" s="827">
        <f t="shared" si="174"/>
        <v>0</v>
      </c>
      <c r="PCM138" s="827">
        <f t="shared" si="174"/>
        <v>0</v>
      </c>
      <c r="PCN138" s="827">
        <f t="shared" si="174"/>
        <v>0</v>
      </c>
      <c r="PCO138" s="827">
        <f t="shared" si="174"/>
        <v>0</v>
      </c>
      <c r="PCP138" s="827">
        <f t="shared" si="174"/>
        <v>0</v>
      </c>
      <c r="PCQ138" s="827">
        <f t="shared" si="174"/>
        <v>0</v>
      </c>
      <c r="PCR138" s="827">
        <f t="shared" si="174"/>
        <v>0</v>
      </c>
      <c r="PCS138" s="827">
        <f t="shared" si="174"/>
        <v>0</v>
      </c>
      <c r="PCT138" s="827">
        <f t="shared" si="174"/>
        <v>0</v>
      </c>
      <c r="PCU138" s="827">
        <f t="shared" si="174"/>
        <v>0</v>
      </c>
      <c r="PCV138" s="827">
        <f t="shared" si="174"/>
        <v>0</v>
      </c>
      <c r="PCW138" s="827">
        <f t="shared" si="174"/>
        <v>0</v>
      </c>
      <c r="PCX138" s="827">
        <f t="shared" si="174"/>
        <v>0</v>
      </c>
      <c r="PCY138" s="827">
        <f t="shared" si="174"/>
        <v>0</v>
      </c>
      <c r="PCZ138" s="827">
        <f t="shared" si="174"/>
        <v>0</v>
      </c>
      <c r="PDA138" s="827">
        <f t="shared" si="174"/>
        <v>0</v>
      </c>
      <c r="PDB138" s="827">
        <f t="shared" si="174"/>
        <v>0</v>
      </c>
      <c r="PDC138" s="827">
        <f t="shared" si="174"/>
        <v>0</v>
      </c>
      <c r="PDD138" s="827">
        <f t="shared" si="174"/>
        <v>0</v>
      </c>
      <c r="PDE138" s="827">
        <f t="shared" si="174"/>
        <v>0</v>
      </c>
      <c r="PDF138" s="827">
        <f t="shared" si="174"/>
        <v>0</v>
      </c>
      <c r="PDG138" s="827">
        <f t="shared" si="174"/>
        <v>0</v>
      </c>
      <c r="PDH138" s="827">
        <f t="shared" si="174"/>
        <v>0</v>
      </c>
      <c r="PDI138" s="827">
        <f t="shared" si="174"/>
        <v>0</v>
      </c>
      <c r="PDJ138" s="827">
        <f t="shared" si="174"/>
        <v>0</v>
      </c>
      <c r="PDK138" s="827">
        <f t="shared" si="174"/>
        <v>0</v>
      </c>
      <c r="PDL138" s="827">
        <f t="shared" si="174"/>
        <v>0</v>
      </c>
      <c r="PDM138" s="827">
        <f t="shared" si="174"/>
        <v>0</v>
      </c>
      <c r="PDN138" s="827">
        <f t="shared" si="174"/>
        <v>0</v>
      </c>
      <c r="PDO138" s="827">
        <f t="shared" si="174"/>
        <v>0</v>
      </c>
      <c r="PDP138" s="827">
        <f t="shared" si="174"/>
        <v>0</v>
      </c>
      <c r="PDQ138" s="827">
        <f t="shared" si="174"/>
        <v>0</v>
      </c>
      <c r="PDR138" s="827">
        <f t="shared" si="174"/>
        <v>0</v>
      </c>
      <c r="PDS138" s="827">
        <f t="shared" si="174"/>
        <v>0</v>
      </c>
      <c r="PDT138" s="827">
        <f t="shared" si="174"/>
        <v>0</v>
      </c>
      <c r="PDU138" s="827">
        <f t="shared" si="174"/>
        <v>0</v>
      </c>
      <c r="PDV138" s="827">
        <f t="shared" si="174"/>
        <v>0</v>
      </c>
      <c r="PDW138" s="827">
        <f t="shared" si="174"/>
        <v>0</v>
      </c>
      <c r="PDX138" s="827">
        <f t="shared" si="174"/>
        <v>0</v>
      </c>
      <c r="PDY138" s="827">
        <f t="shared" si="174"/>
        <v>0</v>
      </c>
      <c r="PDZ138" s="827">
        <f t="shared" si="174"/>
        <v>0</v>
      </c>
      <c r="PEA138" s="827">
        <f t="shared" si="174"/>
        <v>0</v>
      </c>
      <c r="PEB138" s="827">
        <f t="shared" si="174"/>
        <v>0</v>
      </c>
      <c r="PEC138" s="827">
        <f t="shared" si="174"/>
        <v>0</v>
      </c>
      <c r="PED138" s="827">
        <f t="shared" si="174"/>
        <v>0</v>
      </c>
      <c r="PEE138" s="827">
        <f t="shared" si="174"/>
        <v>0</v>
      </c>
      <c r="PEF138" s="827">
        <f t="shared" si="174"/>
        <v>0</v>
      </c>
      <c r="PEG138" s="827">
        <f t="shared" si="174"/>
        <v>0</v>
      </c>
      <c r="PEH138" s="827">
        <f t="shared" si="174"/>
        <v>0</v>
      </c>
      <c r="PEI138" s="827">
        <f t="shared" si="174"/>
        <v>0</v>
      </c>
      <c r="PEJ138" s="827">
        <f t="shared" si="174"/>
        <v>0</v>
      </c>
      <c r="PEK138" s="827">
        <f t="shared" si="174"/>
        <v>0</v>
      </c>
      <c r="PEL138" s="827">
        <f t="shared" si="174"/>
        <v>0</v>
      </c>
      <c r="PEM138" s="827">
        <f t="shared" si="174"/>
        <v>0</v>
      </c>
      <c r="PEN138" s="827">
        <f t="shared" si="174"/>
        <v>0</v>
      </c>
      <c r="PEO138" s="827">
        <f t="shared" si="174"/>
        <v>0</v>
      </c>
      <c r="PEP138" s="827">
        <f t="shared" si="174"/>
        <v>0</v>
      </c>
      <c r="PEQ138" s="827">
        <f t="shared" ref="PEQ138:PHB138" si="175">PEQ130+PEQ134</f>
        <v>0</v>
      </c>
      <c r="PER138" s="827">
        <f t="shared" si="175"/>
        <v>0</v>
      </c>
      <c r="PES138" s="827">
        <f t="shared" si="175"/>
        <v>0</v>
      </c>
      <c r="PET138" s="827">
        <f t="shared" si="175"/>
        <v>0</v>
      </c>
      <c r="PEU138" s="827">
        <f t="shared" si="175"/>
        <v>0</v>
      </c>
      <c r="PEV138" s="827">
        <f t="shared" si="175"/>
        <v>0</v>
      </c>
      <c r="PEW138" s="827">
        <f t="shared" si="175"/>
        <v>0</v>
      </c>
      <c r="PEX138" s="827">
        <f t="shared" si="175"/>
        <v>0</v>
      </c>
      <c r="PEY138" s="827">
        <f t="shared" si="175"/>
        <v>0</v>
      </c>
      <c r="PEZ138" s="827">
        <f t="shared" si="175"/>
        <v>0</v>
      </c>
      <c r="PFA138" s="827">
        <f t="shared" si="175"/>
        <v>0</v>
      </c>
      <c r="PFB138" s="827">
        <f t="shared" si="175"/>
        <v>0</v>
      </c>
      <c r="PFC138" s="827">
        <f t="shared" si="175"/>
        <v>0</v>
      </c>
      <c r="PFD138" s="827">
        <f t="shared" si="175"/>
        <v>0</v>
      </c>
      <c r="PFE138" s="827">
        <f t="shared" si="175"/>
        <v>0</v>
      </c>
      <c r="PFF138" s="827">
        <f t="shared" si="175"/>
        <v>0</v>
      </c>
      <c r="PFG138" s="827">
        <f t="shared" si="175"/>
        <v>0</v>
      </c>
      <c r="PFH138" s="827">
        <f t="shared" si="175"/>
        <v>0</v>
      </c>
      <c r="PFI138" s="827">
        <f t="shared" si="175"/>
        <v>0</v>
      </c>
      <c r="PFJ138" s="827">
        <f t="shared" si="175"/>
        <v>0</v>
      </c>
      <c r="PFK138" s="827">
        <f t="shared" si="175"/>
        <v>0</v>
      </c>
      <c r="PFL138" s="827">
        <f t="shared" si="175"/>
        <v>0</v>
      </c>
      <c r="PFM138" s="827">
        <f t="shared" si="175"/>
        <v>0</v>
      </c>
      <c r="PFN138" s="827">
        <f t="shared" si="175"/>
        <v>0</v>
      </c>
      <c r="PFO138" s="827">
        <f t="shared" si="175"/>
        <v>0</v>
      </c>
      <c r="PFP138" s="827">
        <f t="shared" si="175"/>
        <v>0</v>
      </c>
      <c r="PFQ138" s="827">
        <f t="shared" si="175"/>
        <v>0</v>
      </c>
      <c r="PFR138" s="827">
        <f t="shared" si="175"/>
        <v>0</v>
      </c>
      <c r="PFS138" s="827">
        <f t="shared" si="175"/>
        <v>0</v>
      </c>
      <c r="PFT138" s="827">
        <f t="shared" si="175"/>
        <v>0</v>
      </c>
      <c r="PFU138" s="827">
        <f t="shared" si="175"/>
        <v>0</v>
      </c>
      <c r="PFV138" s="827">
        <f t="shared" si="175"/>
        <v>0</v>
      </c>
      <c r="PFW138" s="827">
        <f t="shared" si="175"/>
        <v>0</v>
      </c>
      <c r="PFX138" s="827">
        <f t="shared" si="175"/>
        <v>0</v>
      </c>
      <c r="PFY138" s="827">
        <f t="shared" si="175"/>
        <v>0</v>
      </c>
      <c r="PFZ138" s="827">
        <f t="shared" si="175"/>
        <v>0</v>
      </c>
      <c r="PGA138" s="827">
        <f t="shared" si="175"/>
        <v>0</v>
      </c>
      <c r="PGB138" s="827">
        <f t="shared" si="175"/>
        <v>0</v>
      </c>
      <c r="PGC138" s="827">
        <f t="shared" si="175"/>
        <v>0</v>
      </c>
      <c r="PGD138" s="827">
        <f t="shared" si="175"/>
        <v>0</v>
      </c>
      <c r="PGE138" s="827">
        <f t="shared" si="175"/>
        <v>0</v>
      </c>
      <c r="PGF138" s="827">
        <f t="shared" si="175"/>
        <v>0</v>
      </c>
      <c r="PGG138" s="827">
        <f t="shared" si="175"/>
        <v>0</v>
      </c>
      <c r="PGH138" s="827">
        <f t="shared" si="175"/>
        <v>0</v>
      </c>
      <c r="PGI138" s="827">
        <f t="shared" si="175"/>
        <v>0</v>
      </c>
      <c r="PGJ138" s="827">
        <f t="shared" si="175"/>
        <v>0</v>
      </c>
      <c r="PGK138" s="827">
        <f t="shared" si="175"/>
        <v>0</v>
      </c>
      <c r="PGL138" s="827">
        <f t="shared" si="175"/>
        <v>0</v>
      </c>
      <c r="PGM138" s="827">
        <f t="shared" si="175"/>
        <v>0</v>
      </c>
      <c r="PGN138" s="827">
        <f t="shared" si="175"/>
        <v>0</v>
      </c>
      <c r="PGO138" s="827">
        <f t="shared" si="175"/>
        <v>0</v>
      </c>
      <c r="PGP138" s="827">
        <f t="shared" si="175"/>
        <v>0</v>
      </c>
      <c r="PGQ138" s="827">
        <f t="shared" si="175"/>
        <v>0</v>
      </c>
      <c r="PGR138" s="827">
        <f t="shared" si="175"/>
        <v>0</v>
      </c>
      <c r="PGS138" s="827">
        <f t="shared" si="175"/>
        <v>0</v>
      </c>
      <c r="PGT138" s="827">
        <f t="shared" si="175"/>
        <v>0</v>
      </c>
      <c r="PGU138" s="827">
        <f t="shared" si="175"/>
        <v>0</v>
      </c>
      <c r="PGV138" s="827">
        <f t="shared" si="175"/>
        <v>0</v>
      </c>
      <c r="PGW138" s="827">
        <f t="shared" si="175"/>
        <v>0</v>
      </c>
      <c r="PGX138" s="827">
        <f t="shared" si="175"/>
        <v>0</v>
      </c>
      <c r="PGY138" s="827">
        <f t="shared" si="175"/>
        <v>0</v>
      </c>
      <c r="PGZ138" s="827">
        <f t="shared" si="175"/>
        <v>0</v>
      </c>
      <c r="PHA138" s="827">
        <f t="shared" si="175"/>
        <v>0</v>
      </c>
      <c r="PHB138" s="827">
        <f t="shared" si="175"/>
        <v>0</v>
      </c>
      <c r="PHC138" s="827">
        <f t="shared" ref="PHC138:PJN138" si="176">PHC130+PHC134</f>
        <v>0</v>
      </c>
      <c r="PHD138" s="827">
        <f t="shared" si="176"/>
        <v>0</v>
      </c>
      <c r="PHE138" s="827">
        <f t="shared" si="176"/>
        <v>0</v>
      </c>
      <c r="PHF138" s="827">
        <f t="shared" si="176"/>
        <v>0</v>
      </c>
      <c r="PHG138" s="827">
        <f t="shared" si="176"/>
        <v>0</v>
      </c>
      <c r="PHH138" s="827">
        <f t="shared" si="176"/>
        <v>0</v>
      </c>
      <c r="PHI138" s="827">
        <f t="shared" si="176"/>
        <v>0</v>
      </c>
      <c r="PHJ138" s="827">
        <f t="shared" si="176"/>
        <v>0</v>
      </c>
      <c r="PHK138" s="827">
        <f t="shared" si="176"/>
        <v>0</v>
      </c>
      <c r="PHL138" s="827">
        <f t="shared" si="176"/>
        <v>0</v>
      </c>
      <c r="PHM138" s="827">
        <f t="shared" si="176"/>
        <v>0</v>
      </c>
      <c r="PHN138" s="827">
        <f t="shared" si="176"/>
        <v>0</v>
      </c>
      <c r="PHO138" s="827">
        <f t="shared" si="176"/>
        <v>0</v>
      </c>
      <c r="PHP138" s="827">
        <f t="shared" si="176"/>
        <v>0</v>
      </c>
      <c r="PHQ138" s="827">
        <f t="shared" si="176"/>
        <v>0</v>
      </c>
      <c r="PHR138" s="827">
        <f t="shared" si="176"/>
        <v>0</v>
      </c>
      <c r="PHS138" s="827">
        <f t="shared" si="176"/>
        <v>0</v>
      </c>
      <c r="PHT138" s="827">
        <f t="shared" si="176"/>
        <v>0</v>
      </c>
      <c r="PHU138" s="827">
        <f t="shared" si="176"/>
        <v>0</v>
      </c>
      <c r="PHV138" s="827">
        <f t="shared" si="176"/>
        <v>0</v>
      </c>
      <c r="PHW138" s="827">
        <f t="shared" si="176"/>
        <v>0</v>
      </c>
      <c r="PHX138" s="827">
        <f t="shared" si="176"/>
        <v>0</v>
      </c>
      <c r="PHY138" s="827">
        <f t="shared" si="176"/>
        <v>0</v>
      </c>
      <c r="PHZ138" s="827">
        <f t="shared" si="176"/>
        <v>0</v>
      </c>
      <c r="PIA138" s="827">
        <f t="shared" si="176"/>
        <v>0</v>
      </c>
      <c r="PIB138" s="827">
        <f t="shared" si="176"/>
        <v>0</v>
      </c>
      <c r="PIC138" s="827">
        <f t="shared" si="176"/>
        <v>0</v>
      </c>
      <c r="PID138" s="827">
        <f t="shared" si="176"/>
        <v>0</v>
      </c>
      <c r="PIE138" s="827">
        <f t="shared" si="176"/>
        <v>0</v>
      </c>
      <c r="PIF138" s="827">
        <f t="shared" si="176"/>
        <v>0</v>
      </c>
      <c r="PIG138" s="827">
        <f t="shared" si="176"/>
        <v>0</v>
      </c>
      <c r="PIH138" s="827">
        <f t="shared" si="176"/>
        <v>0</v>
      </c>
      <c r="PII138" s="827">
        <f t="shared" si="176"/>
        <v>0</v>
      </c>
      <c r="PIJ138" s="827">
        <f t="shared" si="176"/>
        <v>0</v>
      </c>
      <c r="PIK138" s="827">
        <f t="shared" si="176"/>
        <v>0</v>
      </c>
      <c r="PIL138" s="827">
        <f t="shared" si="176"/>
        <v>0</v>
      </c>
      <c r="PIM138" s="827">
        <f t="shared" si="176"/>
        <v>0</v>
      </c>
      <c r="PIN138" s="827">
        <f t="shared" si="176"/>
        <v>0</v>
      </c>
      <c r="PIO138" s="827">
        <f t="shared" si="176"/>
        <v>0</v>
      </c>
      <c r="PIP138" s="827">
        <f t="shared" si="176"/>
        <v>0</v>
      </c>
      <c r="PIQ138" s="827">
        <f t="shared" si="176"/>
        <v>0</v>
      </c>
      <c r="PIR138" s="827">
        <f t="shared" si="176"/>
        <v>0</v>
      </c>
      <c r="PIS138" s="827">
        <f t="shared" si="176"/>
        <v>0</v>
      </c>
      <c r="PIT138" s="827">
        <f t="shared" si="176"/>
        <v>0</v>
      </c>
      <c r="PIU138" s="827">
        <f t="shared" si="176"/>
        <v>0</v>
      </c>
      <c r="PIV138" s="827">
        <f t="shared" si="176"/>
        <v>0</v>
      </c>
      <c r="PIW138" s="827">
        <f t="shared" si="176"/>
        <v>0</v>
      </c>
      <c r="PIX138" s="827">
        <f t="shared" si="176"/>
        <v>0</v>
      </c>
      <c r="PIY138" s="827">
        <f t="shared" si="176"/>
        <v>0</v>
      </c>
      <c r="PIZ138" s="827">
        <f t="shared" si="176"/>
        <v>0</v>
      </c>
      <c r="PJA138" s="827">
        <f t="shared" si="176"/>
        <v>0</v>
      </c>
      <c r="PJB138" s="827">
        <f t="shared" si="176"/>
        <v>0</v>
      </c>
      <c r="PJC138" s="827">
        <f t="shared" si="176"/>
        <v>0</v>
      </c>
      <c r="PJD138" s="827">
        <f t="shared" si="176"/>
        <v>0</v>
      </c>
      <c r="PJE138" s="827">
        <f t="shared" si="176"/>
        <v>0</v>
      </c>
      <c r="PJF138" s="827">
        <f t="shared" si="176"/>
        <v>0</v>
      </c>
      <c r="PJG138" s="827">
        <f t="shared" si="176"/>
        <v>0</v>
      </c>
      <c r="PJH138" s="827">
        <f t="shared" si="176"/>
        <v>0</v>
      </c>
      <c r="PJI138" s="827">
        <f t="shared" si="176"/>
        <v>0</v>
      </c>
      <c r="PJJ138" s="827">
        <f t="shared" si="176"/>
        <v>0</v>
      </c>
      <c r="PJK138" s="827">
        <f t="shared" si="176"/>
        <v>0</v>
      </c>
      <c r="PJL138" s="827">
        <f t="shared" si="176"/>
        <v>0</v>
      </c>
      <c r="PJM138" s="827">
        <f t="shared" si="176"/>
        <v>0</v>
      </c>
      <c r="PJN138" s="827">
        <f t="shared" si="176"/>
        <v>0</v>
      </c>
      <c r="PJO138" s="827">
        <f t="shared" ref="PJO138:PLZ138" si="177">PJO130+PJO134</f>
        <v>0</v>
      </c>
      <c r="PJP138" s="827">
        <f t="shared" si="177"/>
        <v>0</v>
      </c>
      <c r="PJQ138" s="827">
        <f t="shared" si="177"/>
        <v>0</v>
      </c>
      <c r="PJR138" s="827">
        <f t="shared" si="177"/>
        <v>0</v>
      </c>
      <c r="PJS138" s="827">
        <f t="shared" si="177"/>
        <v>0</v>
      </c>
      <c r="PJT138" s="827">
        <f t="shared" si="177"/>
        <v>0</v>
      </c>
      <c r="PJU138" s="827">
        <f t="shared" si="177"/>
        <v>0</v>
      </c>
      <c r="PJV138" s="827">
        <f t="shared" si="177"/>
        <v>0</v>
      </c>
      <c r="PJW138" s="827">
        <f t="shared" si="177"/>
        <v>0</v>
      </c>
      <c r="PJX138" s="827">
        <f t="shared" si="177"/>
        <v>0</v>
      </c>
      <c r="PJY138" s="827">
        <f t="shared" si="177"/>
        <v>0</v>
      </c>
      <c r="PJZ138" s="827">
        <f t="shared" si="177"/>
        <v>0</v>
      </c>
      <c r="PKA138" s="827">
        <f t="shared" si="177"/>
        <v>0</v>
      </c>
      <c r="PKB138" s="827">
        <f t="shared" si="177"/>
        <v>0</v>
      </c>
      <c r="PKC138" s="827">
        <f t="shared" si="177"/>
        <v>0</v>
      </c>
      <c r="PKD138" s="827">
        <f t="shared" si="177"/>
        <v>0</v>
      </c>
      <c r="PKE138" s="827">
        <f t="shared" si="177"/>
        <v>0</v>
      </c>
      <c r="PKF138" s="827">
        <f t="shared" si="177"/>
        <v>0</v>
      </c>
      <c r="PKG138" s="827">
        <f t="shared" si="177"/>
        <v>0</v>
      </c>
      <c r="PKH138" s="827">
        <f t="shared" si="177"/>
        <v>0</v>
      </c>
      <c r="PKI138" s="827">
        <f t="shared" si="177"/>
        <v>0</v>
      </c>
      <c r="PKJ138" s="827">
        <f t="shared" si="177"/>
        <v>0</v>
      </c>
      <c r="PKK138" s="827">
        <f t="shared" si="177"/>
        <v>0</v>
      </c>
      <c r="PKL138" s="827">
        <f t="shared" si="177"/>
        <v>0</v>
      </c>
      <c r="PKM138" s="827">
        <f t="shared" si="177"/>
        <v>0</v>
      </c>
      <c r="PKN138" s="827">
        <f t="shared" si="177"/>
        <v>0</v>
      </c>
      <c r="PKO138" s="827">
        <f t="shared" si="177"/>
        <v>0</v>
      </c>
      <c r="PKP138" s="827">
        <f t="shared" si="177"/>
        <v>0</v>
      </c>
      <c r="PKQ138" s="827">
        <f t="shared" si="177"/>
        <v>0</v>
      </c>
      <c r="PKR138" s="827">
        <f t="shared" si="177"/>
        <v>0</v>
      </c>
      <c r="PKS138" s="827">
        <f t="shared" si="177"/>
        <v>0</v>
      </c>
      <c r="PKT138" s="827">
        <f t="shared" si="177"/>
        <v>0</v>
      </c>
      <c r="PKU138" s="827">
        <f t="shared" si="177"/>
        <v>0</v>
      </c>
      <c r="PKV138" s="827">
        <f t="shared" si="177"/>
        <v>0</v>
      </c>
      <c r="PKW138" s="827">
        <f t="shared" si="177"/>
        <v>0</v>
      </c>
      <c r="PKX138" s="827">
        <f t="shared" si="177"/>
        <v>0</v>
      </c>
      <c r="PKY138" s="827">
        <f t="shared" si="177"/>
        <v>0</v>
      </c>
      <c r="PKZ138" s="827">
        <f t="shared" si="177"/>
        <v>0</v>
      </c>
      <c r="PLA138" s="827">
        <f t="shared" si="177"/>
        <v>0</v>
      </c>
      <c r="PLB138" s="827">
        <f t="shared" si="177"/>
        <v>0</v>
      </c>
      <c r="PLC138" s="827">
        <f t="shared" si="177"/>
        <v>0</v>
      </c>
      <c r="PLD138" s="827">
        <f t="shared" si="177"/>
        <v>0</v>
      </c>
      <c r="PLE138" s="827">
        <f t="shared" si="177"/>
        <v>0</v>
      </c>
      <c r="PLF138" s="827">
        <f t="shared" si="177"/>
        <v>0</v>
      </c>
      <c r="PLG138" s="827">
        <f t="shared" si="177"/>
        <v>0</v>
      </c>
      <c r="PLH138" s="827">
        <f t="shared" si="177"/>
        <v>0</v>
      </c>
      <c r="PLI138" s="827">
        <f t="shared" si="177"/>
        <v>0</v>
      </c>
      <c r="PLJ138" s="827">
        <f t="shared" si="177"/>
        <v>0</v>
      </c>
      <c r="PLK138" s="827">
        <f t="shared" si="177"/>
        <v>0</v>
      </c>
      <c r="PLL138" s="827">
        <f t="shared" si="177"/>
        <v>0</v>
      </c>
      <c r="PLM138" s="827">
        <f t="shared" si="177"/>
        <v>0</v>
      </c>
      <c r="PLN138" s="827">
        <f t="shared" si="177"/>
        <v>0</v>
      </c>
      <c r="PLO138" s="827">
        <f t="shared" si="177"/>
        <v>0</v>
      </c>
      <c r="PLP138" s="827">
        <f t="shared" si="177"/>
        <v>0</v>
      </c>
      <c r="PLQ138" s="827">
        <f t="shared" si="177"/>
        <v>0</v>
      </c>
      <c r="PLR138" s="827">
        <f t="shared" si="177"/>
        <v>0</v>
      </c>
      <c r="PLS138" s="827">
        <f t="shared" si="177"/>
        <v>0</v>
      </c>
      <c r="PLT138" s="827">
        <f t="shared" si="177"/>
        <v>0</v>
      </c>
      <c r="PLU138" s="827">
        <f t="shared" si="177"/>
        <v>0</v>
      </c>
      <c r="PLV138" s="827">
        <f t="shared" si="177"/>
        <v>0</v>
      </c>
      <c r="PLW138" s="827">
        <f t="shared" si="177"/>
        <v>0</v>
      </c>
      <c r="PLX138" s="827">
        <f t="shared" si="177"/>
        <v>0</v>
      </c>
      <c r="PLY138" s="827">
        <f t="shared" si="177"/>
        <v>0</v>
      </c>
      <c r="PLZ138" s="827">
        <f t="shared" si="177"/>
        <v>0</v>
      </c>
      <c r="PMA138" s="827">
        <f t="shared" ref="PMA138:POL138" si="178">PMA130+PMA134</f>
        <v>0</v>
      </c>
      <c r="PMB138" s="827">
        <f t="shared" si="178"/>
        <v>0</v>
      </c>
      <c r="PMC138" s="827">
        <f t="shared" si="178"/>
        <v>0</v>
      </c>
      <c r="PMD138" s="827">
        <f t="shared" si="178"/>
        <v>0</v>
      </c>
      <c r="PME138" s="827">
        <f t="shared" si="178"/>
        <v>0</v>
      </c>
      <c r="PMF138" s="827">
        <f t="shared" si="178"/>
        <v>0</v>
      </c>
      <c r="PMG138" s="827">
        <f t="shared" si="178"/>
        <v>0</v>
      </c>
      <c r="PMH138" s="827">
        <f t="shared" si="178"/>
        <v>0</v>
      </c>
      <c r="PMI138" s="827">
        <f t="shared" si="178"/>
        <v>0</v>
      </c>
      <c r="PMJ138" s="827">
        <f t="shared" si="178"/>
        <v>0</v>
      </c>
      <c r="PMK138" s="827">
        <f t="shared" si="178"/>
        <v>0</v>
      </c>
      <c r="PML138" s="827">
        <f t="shared" si="178"/>
        <v>0</v>
      </c>
      <c r="PMM138" s="827">
        <f t="shared" si="178"/>
        <v>0</v>
      </c>
      <c r="PMN138" s="827">
        <f t="shared" si="178"/>
        <v>0</v>
      </c>
      <c r="PMO138" s="827">
        <f t="shared" si="178"/>
        <v>0</v>
      </c>
      <c r="PMP138" s="827">
        <f t="shared" si="178"/>
        <v>0</v>
      </c>
      <c r="PMQ138" s="827">
        <f t="shared" si="178"/>
        <v>0</v>
      </c>
      <c r="PMR138" s="827">
        <f t="shared" si="178"/>
        <v>0</v>
      </c>
      <c r="PMS138" s="827">
        <f t="shared" si="178"/>
        <v>0</v>
      </c>
      <c r="PMT138" s="827">
        <f t="shared" si="178"/>
        <v>0</v>
      </c>
      <c r="PMU138" s="827">
        <f t="shared" si="178"/>
        <v>0</v>
      </c>
      <c r="PMV138" s="827">
        <f t="shared" si="178"/>
        <v>0</v>
      </c>
      <c r="PMW138" s="827">
        <f t="shared" si="178"/>
        <v>0</v>
      </c>
      <c r="PMX138" s="827">
        <f t="shared" si="178"/>
        <v>0</v>
      </c>
      <c r="PMY138" s="827">
        <f t="shared" si="178"/>
        <v>0</v>
      </c>
      <c r="PMZ138" s="827">
        <f t="shared" si="178"/>
        <v>0</v>
      </c>
      <c r="PNA138" s="827">
        <f t="shared" si="178"/>
        <v>0</v>
      </c>
      <c r="PNB138" s="827">
        <f t="shared" si="178"/>
        <v>0</v>
      </c>
      <c r="PNC138" s="827">
        <f t="shared" si="178"/>
        <v>0</v>
      </c>
      <c r="PND138" s="827">
        <f t="shared" si="178"/>
        <v>0</v>
      </c>
      <c r="PNE138" s="827">
        <f t="shared" si="178"/>
        <v>0</v>
      </c>
      <c r="PNF138" s="827">
        <f t="shared" si="178"/>
        <v>0</v>
      </c>
      <c r="PNG138" s="827">
        <f t="shared" si="178"/>
        <v>0</v>
      </c>
      <c r="PNH138" s="827">
        <f t="shared" si="178"/>
        <v>0</v>
      </c>
      <c r="PNI138" s="827">
        <f t="shared" si="178"/>
        <v>0</v>
      </c>
      <c r="PNJ138" s="827">
        <f t="shared" si="178"/>
        <v>0</v>
      </c>
      <c r="PNK138" s="827">
        <f t="shared" si="178"/>
        <v>0</v>
      </c>
      <c r="PNL138" s="827">
        <f t="shared" si="178"/>
        <v>0</v>
      </c>
      <c r="PNM138" s="827">
        <f t="shared" si="178"/>
        <v>0</v>
      </c>
      <c r="PNN138" s="827">
        <f t="shared" si="178"/>
        <v>0</v>
      </c>
      <c r="PNO138" s="827">
        <f t="shared" si="178"/>
        <v>0</v>
      </c>
      <c r="PNP138" s="827">
        <f t="shared" si="178"/>
        <v>0</v>
      </c>
      <c r="PNQ138" s="827">
        <f t="shared" si="178"/>
        <v>0</v>
      </c>
      <c r="PNR138" s="827">
        <f t="shared" si="178"/>
        <v>0</v>
      </c>
      <c r="PNS138" s="827">
        <f t="shared" si="178"/>
        <v>0</v>
      </c>
      <c r="PNT138" s="827">
        <f t="shared" si="178"/>
        <v>0</v>
      </c>
      <c r="PNU138" s="827">
        <f t="shared" si="178"/>
        <v>0</v>
      </c>
      <c r="PNV138" s="827">
        <f t="shared" si="178"/>
        <v>0</v>
      </c>
      <c r="PNW138" s="827">
        <f t="shared" si="178"/>
        <v>0</v>
      </c>
      <c r="PNX138" s="827">
        <f t="shared" si="178"/>
        <v>0</v>
      </c>
      <c r="PNY138" s="827">
        <f t="shared" si="178"/>
        <v>0</v>
      </c>
      <c r="PNZ138" s="827">
        <f t="shared" si="178"/>
        <v>0</v>
      </c>
      <c r="POA138" s="827">
        <f t="shared" si="178"/>
        <v>0</v>
      </c>
      <c r="POB138" s="827">
        <f t="shared" si="178"/>
        <v>0</v>
      </c>
      <c r="POC138" s="827">
        <f t="shared" si="178"/>
        <v>0</v>
      </c>
      <c r="POD138" s="827">
        <f t="shared" si="178"/>
        <v>0</v>
      </c>
      <c r="POE138" s="827">
        <f t="shared" si="178"/>
        <v>0</v>
      </c>
      <c r="POF138" s="827">
        <f t="shared" si="178"/>
        <v>0</v>
      </c>
      <c r="POG138" s="827">
        <f t="shared" si="178"/>
        <v>0</v>
      </c>
      <c r="POH138" s="827">
        <f t="shared" si="178"/>
        <v>0</v>
      </c>
      <c r="POI138" s="827">
        <f t="shared" si="178"/>
        <v>0</v>
      </c>
      <c r="POJ138" s="827">
        <f t="shared" si="178"/>
        <v>0</v>
      </c>
      <c r="POK138" s="827">
        <f t="shared" si="178"/>
        <v>0</v>
      </c>
      <c r="POL138" s="827">
        <f t="shared" si="178"/>
        <v>0</v>
      </c>
      <c r="POM138" s="827">
        <f t="shared" ref="POM138:PQX138" si="179">POM130+POM134</f>
        <v>0</v>
      </c>
      <c r="PON138" s="827">
        <f t="shared" si="179"/>
        <v>0</v>
      </c>
      <c r="POO138" s="827">
        <f t="shared" si="179"/>
        <v>0</v>
      </c>
      <c r="POP138" s="827">
        <f t="shared" si="179"/>
        <v>0</v>
      </c>
      <c r="POQ138" s="827">
        <f t="shared" si="179"/>
        <v>0</v>
      </c>
      <c r="POR138" s="827">
        <f t="shared" si="179"/>
        <v>0</v>
      </c>
      <c r="POS138" s="827">
        <f t="shared" si="179"/>
        <v>0</v>
      </c>
      <c r="POT138" s="827">
        <f t="shared" si="179"/>
        <v>0</v>
      </c>
      <c r="POU138" s="827">
        <f t="shared" si="179"/>
        <v>0</v>
      </c>
      <c r="POV138" s="827">
        <f t="shared" si="179"/>
        <v>0</v>
      </c>
      <c r="POW138" s="827">
        <f t="shared" si="179"/>
        <v>0</v>
      </c>
      <c r="POX138" s="827">
        <f t="shared" si="179"/>
        <v>0</v>
      </c>
      <c r="POY138" s="827">
        <f t="shared" si="179"/>
        <v>0</v>
      </c>
      <c r="POZ138" s="827">
        <f t="shared" si="179"/>
        <v>0</v>
      </c>
      <c r="PPA138" s="827">
        <f t="shared" si="179"/>
        <v>0</v>
      </c>
      <c r="PPB138" s="827">
        <f t="shared" si="179"/>
        <v>0</v>
      </c>
      <c r="PPC138" s="827">
        <f t="shared" si="179"/>
        <v>0</v>
      </c>
      <c r="PPD138" s="827">
        <f t="shared" si="179"/>
        <v>0</v>
      </c>
      <c r="PPE138" s="827">
        <f t="shared" si="179"/>
        <v>0</v>
      </c>
      <c r="PPF138" s="827">
        <f t="shared" si="179"/>
        <v>0</v>
      </c>
      <c r="PPG138" s="827">
        <f t="shared" si="179"/>
        <v>0</v>
      </c>
      <c r="PPH138" s="827">
        <f t="shared" si="179"/>
        <v>0</v>
      </c>
      <c r="PPI138" s="827">
        <f t="shared" si="179"/>
        <v>0</v>
      </c>
      <c r="PPJ138" s="827">
        <f t="shared" si="179"/>
        <v>0</v>
      </c>
      <c r="PPK138" s="827">
        <f t="shared" si="179"/>
        <v>0</v>
      </c>
      <c r="PPL138" s="827">
        <f t="shared" si="179"/>
        <v>0</v>
      </c>
      <c r="PPM138" s="827">
        <f t="shared" si="179"/>
        <v>0</v>
      </c>
      <c r="PPN138" s="827">
        <f t="shared" si="179"/>
        <v>0</v>
      </c>
      <c r="PPO138" s="827">
        <f t="shared" si="179"/>
        <v>0</v>
      </c>
      <c r="PPP138" s="827">
        <f t="shared" si="179"/>
        <v>0</v>
      </c>
      <c r="PPQ138" s="827">
        <f t="shared" si="179"/>
        <v>0</v>
      </c>
      <c r="PPR138" s="827">
        <f t="shared" si="179"/>
        <v>0</v>
      </c>
      <c r="PPS138" s="827">
        <f t="shared" si="179"/>
        <v>0</v>
      </c>
      <c r="PPT138" s="827">
        <f t="shared" si="179"/>
        <v>0</v>
      </c>
      <c r="PPU138" s="827">
        <f t="shared" si="179"/>
        <v>0</v>
      </c>
      <c r="PPV138" s="827">
        <f t="shared" si="179"/>
        <v>0</v>
      </c>
      <c r="PPW138" s="827">
        <f t="shared" si="179"/>
        <v>0</v>
      </c>
      <c r="PPX138" s="827">
        <f t="shared" si="179"/>
        <v>0</v>
      </c>
      <c r="PPY138" s="827">
        <f t="shared" si="179"/>
        <v>0</v>
      </c>
      <c r="PPZ138" s="827">
        <f t="shared" si="179"/>
        <v>0</v>
      </c>
      <c r="PQA138" s="827">
        <f t="shared" si="179"/>
        <v>0</v>
      </c>
      <c r="PQB138" s="827">
        <f t="shared" si="179"/>
        <v>0</v>
      </c>
      <c r="PQC138" s="827">
        <f t="shared" si="179"/>
        <v>0</v>
      </c>
      <c r="PQD138" s="827">
        <f t="shared" si="179"/>
        <v>0</v>
      </c>
      <c r="PQE138" s="827">
        <f t="shared" si="179"/>
        <v>0</v>
      </c>
      <c r="PQF138" s="827">
        <f t="shared" si="179"/>
        <v>0</v>
      </c>
      <c r="PQG138" s="827">
        <f t="shared" si="179"/>
        <v>0</v>
      </c>
      <c r="PQH138" s="827">
        <f t="shared" si="179"/>
        <v>0</v>
      </c>
      <c r="PQI138" s="827">
        <f t="shared" si="179"/>
        <v>0</v>
      </c>
      <c r="PQJ138" s="827">
        <f t="shared" si="179"/>
        <v>0</v>
      </c>
      <c r="PQK138" s="827">
        <f t="shared" si="179"/>
        <v>0</v>
      </c>
      <c r="PQL138" s="827">
        <f t="shared" si="179"/>
        <v>0</v>
      </c>
      <c r="PQM138" s="827">
        <f t="shared" si="179"/>
        <v>0</v>
      </c>
      <c r="PQN138" s="827">
        <f t="shared" si="179"/>
        <v>0</v>
      </c>
      <c r="PQO138" s="827">
        <f t="shared" si="179"/>
        <v>0</v>
      </c>
      <c r="PQP138" s="827">
        <f t="shared" si="179"/>
        <v>0</v>
      </c>
      <c r="PQQ138" s="827">
        <f t="shared" si="179"/>
        <v>0</v>
      </c>
      <c r="PQR138" s="827">
        <f t="shared" si="179"/>
        <v>0</v>
      </c>
      <c r="PQS138" s="827">
        <f t="shared" si="179"/>
        <v>0</v>
      </c>
      <c r="PQT138" s="827">
        <f t="shared" si="179"/>
        <v>0</v>
      </c>
      <c r="PQU138" s="827">
        <f t="shared" si="179"/>
        <v>0</v>
      </c>
      <c r="PQV138" s="827">
        <f t="shared" si="179"/>
        <v>0</v>
      </c>
      <c r="PQW138" s="827">
        <f t="shared" si="179"/>
        <v>0</v>
      </c>
      <c r="PQX138" s="827">
        <f t="shared" si="179"/>
        <v>0</v>
      </c>
      <c r="PQY138" s="827">
        <f t="shared" ref="PQY138:PTJ138" si="180">PQY130+PQY134</f>
        <v>0</v>
      </c>
      <c r="PQZ138" s="827">
        <f t="shared" si="180"/>
        <v>0</v>
      </c>
      <c r="PRA138" s="827">
        <f t="shared" si="180"/>
        <v>0</v>
      </c>
      <c r="PRB138" s="827">
        <f t="shared" si="180"/>
        <v>0</v>
      </c>
      <c r="PRC138" s="827">
        <f t="shared" si="180"/>
        <v>0</v>
      </c>
      <c r="PRD138" s="827">
        <f t="shared" si="180"/>
        <v>0</v>
      </c>
      <c r="PRE138" s="827">
        <f t="shared" si="180"/>
        <v>0</v>
      </c>
      <c r="PRF138" s="827">
        <f t="shared" si="180"/>
        <v>0</v>
      </c>
      <c r="PRG138" s="827">
        <f t="shared" si="180"/>
        <v>0</v>
      </c>
      <c r="PRH138" s="827">
        <f t="shared" si="180"/>
        <v>0</v>
      </c>
      <c r="PRI138" s="827">
        <f t="shared" si="180"/>
        <v>0</v>
      </c>
      <c r="PRJ138" s="827">
        <f t="shared" si="180"/>
        <v>0</v>
      </c>
      <c r="PRK138" s="827">
        <f t="shared" si="180"/>
        <v>0</v>
      </c>
      <c r="PRL138" s="827">
        <f t="shared" si="180"/>
        <v>0</v>
      </c>
      <c r="PRM138" s="827">
        <f t="shared" si="180"/>
        <v>0</v>
      </c>
      <c r="PRN138" s="827">
        <f t="shared" si="180"/>
        <v>0</v>
      </c>
      <c r="PRO138" s="827">
        <f t="shared" si="180"/>
        <v>0</v>
      </c>
      <c r="PRP138" s="827">
        <f t="shared" si="180"/>
        <v>0</v>
      </c>
      <c r="PRQ138" s="827">
        <f t="shared" si="180"/>
        <v>0</v>
      </c>
      <c r="PRR138" s="827">
        <f t="shared" si="180"/>
        <v>0</v>
      </c>
      <c r="PRS138" s="827">
        <f t="shared" si="180"/>
        <v>0</v>
      </c>
      <c r="PRT138" s="827">
        <f t="shared" si="180"/>
        <v>0</v>
      </c>
      <c r="PRU138" s="827">
        <f t="shared" si="180"/>
        <v>0</v>
      </c>
      <c r="PRV138" s="827">
        <f t="shared" si="180"/>
        <v>0</v>
      </c>
      <c r="PRW138" s="827">
        <f t="shared" si="180"/>
        <v>0</v>
      </c>
      <c r="PRX138" s="827">
        <f t="shared" si="180"/>
        <v>0</v>
      </c>
      <c r="PRY138" s="827">
        <f t="shared" si="180"/>
        <v>0</v>
      </c>
      <c r="PRZ138" s="827">
        <f t="shared" si="180"/>
        <v>0</v>
      </c>
      <c r="PSA138" s="827">
        <f t="shared" si="180"/>
        <v>0</v>
      </c>
      <c r="PSB138" s="827">
        <f t="shared" si="180"/>
        <v>0</v>
      </c>
      <c r="PSC138" s="827">
        <f t="shared" si="180"/>
        <v>0</v>
      </c>
      <c r="PSD138" s="827">
        <f t="shared" si="180"/>
        <v>0</v>
      </c>
      <c r="PSE138" s="827">
        <f t="shared" si="180"/>
        <v>0</v>
      </c>
      <c r="PSF138" s="827">
        <f t="shared" si="180"/>
        <v>0</v>
      </c>
      <c r="PSG138" s="827">
        <f t="shared" si="180"/>
        <v>0</v>
      </c>
      <c r="PSH138" s="827">
        <f t="shared" si="180"/>
        <v>0</v>
      </c>
      <c r="PSI138" s="827">
        <f t="shared" si="180"/>
        <v>0</v>
      </c>
      <c r="PSJ138" s="827">
        <f t="shared" si="180"/>
        <v>0</v>
      </c>
      <c r="PSK138" s="827">
        <f t="shared" si="180"/>
        <v>0</v>
      </c>
      <c r="PSL138" s="827">
        <f t="shared" si="180"/>
        <v>0</v>
      </c>
      <c r="PSM138" s="827">
        <f t="shared" si="180"/>
        <v>0</v>
      </c>
      <c r="PSN138" s="827">
        <f t="shared" si="180"/>
        <v>0</v>
      </c>
      <c r="PSO138" s="827">
        <f t="shared" si="180"/>
        <v>0</v>
      </c>
      <c r="PSP138" s="827">
        <f t="shared" si="180"/>
        <v>0</v>
      </c>
      <c r="PSQ138" s="827">
        <f t="shared" si="180"/>
        <v>0</v>
      </c>
      <c r="PSR138" s="827">
        <f t="shared" si="180"/>
        <v>0</v>
      </c>
      <c r="PSS138" s="827">
        <f t="shared" si="180"/>
        <v>0</v>
      </c>
      <c r="PST138" s="827">
        <f t="shared" si="180"/>
        <v>0</v>
      </c>
      <c r="PSU138" s="827">
        <f t="shared" si="180"/>
        <v>0</v>
      </c>
      <c r="PSV138" s="827">
        <f t="shared" si="180"/>
        <v>0</v>
      </c>
      <c r="PSW138" s="827">
        <f t="shared" si="180"/>
        <v>0</v>
      </c>
      <c r="PSX138" s="827">
        <f t="shared" si="180"/>
        <v>0</v>
      </c>
      <c r="PSY138" s="827">
        <f t="shared" si="180"/>
        <v>0</v>
      </c>
      <c r="PSZ138" s="827">
        <f t="shared" si="180"/>
        <v>0</v>
      </c>
      <c r="PTA138" s="827">
        <f t="shared" si="180"/>
        <v>0</v>
      </c>
      <c r="PTB138" s="827">
        <f t="shared" si="180"/>
        <v>0</v>
      </c>
      <c r="PTC138" s="827">
        <f t="shared" si="180"/>
        <v>0</v>
      </c>
      <c r="PTD138" s="827">
        <f t="shared" si="180"/>
        <v>0</v>
      </c>
      <c r="PTE138" s="827">
        <f t="shared" si="180"/>
        <v>0</v>
      </c>
      <c r="PTF138" s="827">
        <f t="shared" si="180"/>
        <v>0</v>
      </c>
      <c r="PTG138" s="827">
        <f t="shared" si="180"/>
        <v>0</v>
      </c>
      <c r="PTH138" s="827">
        <f t="shared" si="180"/>
        <v>0</v>
      </c>
      <c r="PTI138" s="827">
        <f t="shared" si="180"/>
        <v>0</v>
      </c>
      <c r="PTJ138" s="827">
        <f t="shared" si="180"/>
        <v>0</v>
      </c>
      <c r="PTK138" s="827">
        <f t="shared" ref="PTK138:PVV138" si="181">PTK130+PTK134</f>
        <v>0</v>
      </c>
      <c r="PTL138" s="827">
        <f t="shared" si="181"/>
        <v>0</v>
      </c>
      <c r="PTM138" s="827">
        <f t="shared" si="181"/>
        <v>0</v>
      </c>
      <c r="PTN138" s="827">
        <f t="shared" si="181"/>
        <v>0</v>
      </c>
      <c r="PTO138" s="827">
        <f t="shared" si="181"/>
        <v>0</v>
      </c>
      <c r="PTP138" s="827">
        <f t="shared" si="181"/>
        <v>0</v>
      </c>
      <c r="PTQ138" s="827">
        <f t="shared" si="181"/>
        <v>0</v>
      </c>
      <c r="PTR138" s="827">
        <f t="shared" si="181"/>
        <v>0</v>
      </c>
      <c r="PTS138" s="827">
        <f t="shared" si="181"/>
        <v>0</v>
      </c>
      <c r="PTT138" s="827">
        <f t="shared" si="181"/>
        <v>0</v>
      </c>
      <c r="PTU138" s="827">
        <f t="shared" si="181"/>
        <v>0</v>
      </c>
      <c r="PTV138" s="827">
        <f t="shared" si="181"/>
        <v>0</v>
      </c>
      <c r="PTW138" s="827">
        <f t="shared" si="181"/>
        <v>0</v>
      </c>
      <c r="PTX138" s="827">
        <f t="shared" si="181"/>
        <v>0</v>
      </c>
      <c r="PTY138" s="827">
        <f t="shared" si="181"/>
        <v>0</v>
      </c>
      <c r="PTZ138" s="827">
        <f t="shared" si="181"/>
        <v>0</v>
      </c>
      <c r="PUA138" s="827">
        <f t="shared" si="181"/>
        <v>0</v>
      </c>
      <c r="PUB138" s="827">
        <f t="shared" si="181"/>
        <v>0</v>
      </c>
      <c r="PUC138" s="827">
        <f t="shared" si="181"/>
        <v>0</v>
      </c>
      <c r="PUD138" s="827">
        <f t="shared" si="181"/>
        <v>0</v>
      </c>
      <c r="PUE138" s="827">
        <f t="shared" si="181"/>
        <v>0</v>
      </c>
      <c r="PUF138" s="827">
        <f t="shared" si="181"/>
        <v>0</v>
      </c>
      <c r="PUG138" s="827">
        <f t="shared" si="181"/>
        <v>0</v>
      </c>
      <c r="PUH138" s="827">
        <f t="shared" si="181"/>
        <v>0</v>
      </c>
      <c r="PUI138" s="827">
        <f t="shared" si="181"/>
        <v>0</v>
      </c>
      <c r="PUJ138" s="827">
        <f t="shared" si="181"/>
        <v>0</v>
      </c>
      <c r="PUK138" s="827">
        <f t="shared" si="181"/>
        <v>0</v>
      </c>
      <c r="PUL138" s="827">
        <f t="shared" si="181"/>
        <v>0</v>
      </c>
      <c r="PUM138" s="827">
        <f t="shared" si="181"/>
        <v>0</v>
      </c>
      <c r="PUN138" s="827">
        <f t="shared" si="181"/>
        <v>0</v>
      </c>
      <c r="PUO138" s="827">
        <f t="shared" si="181"/>
        <v>0</v>
      </c>
      <c r="PUP138" s="827">
        <f t="shared" si="181"/>
        <v>0</v>
      </c>
      <c r="PUQ138" s="827">
        <f t="shared" si="181"/>
        <v>0</v>
      </c>
      <c r="PUR138" s="827">
        <f t="shared" si="181"/>
        <v>0</v>
      </c>
      <c r="PUS138" s="827">
        <f t="shared" si="181"/>
        <v>0</v>
      </c>
      <c r="PUT138" s="827">
        <f t="shared" si="181"/>
        <v>0</v>
      </c>
      <c r="PUU138" s="827">
        <f t="shared" si="181"/>
        <v>0</v>
      </c>
      <c r="PUV138" s="827">
        <f t="shared" si="181"/>
        <v>0</v>
      </c>
      <c r="PUW138" s="827">
        <f t="shared" si="181"/>
        <v>0</v>
      </c>
      <c r="PUX138" s="827">
        <f t="shared" si="181"/>
        <v>0</v>
      </c>
      <c r="PUY138" s="827">
        <f t="shared" si="181"/>
        <v>0</v>
      </c>
      <c r="PUZ138" s="827">
        <f t="shared" si="181"/>
        <v>0</v>
      </c>
      <c r="PVA138" s="827">
        <f t="shared" si="181"/>
        <v>0</v>
      </c>
      <c r="PVB138" s="827">
        <f t="shared" si="181"/>
        <v>0</v>
      </c>
      <c r="PVC138" s="827">
        <f t="shared" si="181"/>
        <v>0</v>
      </c>
      <c r="PVD138" s="827">
        <f t="shared" si="181"/>
        <v>0</v>
      </c>
      <c r="PVE138" s="827">
        <f t="shared" si="181"/>
        <v>0</v>
      </c>
      <c r="PVF138" s="827">
        <f t="shared" si="181"/>
        <v>0</v>
      </c>
      <c r="PVG138" s="827">
        <f t="shared" si="181"/>
        <v>0</v>
      </c>
      <c r="PVH138" s="827">
        <f t="shared" si="181"/>
        <v>0</v>
      </c>
      <c r="PVI138" s="827">
        <f t="shared" si="181"/>
        <v>0</v>
      </c>
      <c r="PVJ138" s="827">
        <f t="shared" si="181"/>
        <v>0</v>
      </c>
      <c r="PVK138" s="827">
        <f t="shared" si="181"/>
        <v>0</v>
      </c>
      <c r="PVL138" s="827">
        <f t="shared" si="181"/>
        <v>0</v>
      </c>
      <c r="PVM138" s="827">
        <f t="shared" si="181"/>
        <v>0</v>
      </c>
      <c r="PVN138" s="827">
        <f t="shared" si="181"/>
        <v>0</v>
      </c>
      <c r="PVO138" s="827">
        <f t="shared" si="181"/>
        <v>0</v>
      </c>
      <c r="PVP138" s="827">
        <f t="shared" si="181"/>
        <v>0</v>
      </c>
      <c r="PVQ138" s="827">
        <f t="shared" si="181"/>
        <v>0</v>
      </c>
      <c r="PVR138" s="827">
        <f t="shared" si="181"/>
        <v>0</v>
      </c>
      <c r="PVS138" s="827">
        <f t="shared" si="181"/>
        <v>0</v>
      </c>
      <c r="PVT138" s="827">
        <f t="shared" si="181"/>
        <v>0</v>
      </c>
      <c r="PVU138" s="827">
        <f t="shared" si="181"/>
        <v>0</v>
      </c>
      <c r="PVV138" s="827">
        <f t="shared" si="181"/>
        <v>0</v>
      </c>
      <c r="PVW138" s="827">
        <f t="shared" ref="PVW138:PYH138" si="182">PVW130+PVW134</f>
        <v>0</v>
      </c>
      <c r="PVX138" s="827">
        <f t="shared" si="182"/>
        <v>0</v>
      </c>
      <c r="PVY138" s="827">
        <f t="shared" si="182"/>
        <v>0</v>
      </c>
      <c r="PVZ138" s="827">
        <f t="shared" si="182"/>
        <v>0</v>
      </c>
      <c r="PWA138" s="827">
        <f t="shared" si="182"/>
        <v>0</v>
      </c>
      <c r="PWB138" s="827">
        <f t="shared" si="182"/>
        <v>0</v>
      </c>
      <c r="PWC138" s="827">
        <f t="shared" si="182"/>
        <v>0</v>
      </c>
      <c r="PWD138" s="827">
        <f t="shared" si="182"/>
        <v>0</v>
      </c>
      <c r="PWE138" s="827">
        <f t="shared" si="182"/>
        <v>0</v>
      </c>
      <c r="PWF138" s="827">
        <f t="shared" si="182"/>
        <v>0</v>
      </c>
      <c r="PWG138" s="827">
        <f t="shared" si="182"/>
        <v>0</v>
      </c>
      <c r="PWH138" s="827">
        <f t="shared" si="182"/>
        <v>0</v>
      </c>
      <c r="PWI138" s="827">
        <f t="shared" si="182"/>
        <v>0</v>
      </c>
      <c r="PWJ138" s="827">
        <f t="shared" si="182"/>
        <v>0</v>
      </c>
      <c r="PWK138" s="827">
        <f t="shared" si="182"/>
        <v>0</v>
      </c>
      <c r="PWL138" s="827">
        <f t="shared" si="182"/>
        <v>0</v>
      </c>
      <c r="PWM138" s="827">
        <f t="shared" si="182"/>
        <v>0</v>
      </c>
      <c r="PWN138" s="827">
        <f t="shared" si="182"/>
        <v>0</v>
      </c>
      <c r="PWO138" s="827">
        <f t="shared" si="182"/>
        <v>0</v>
      </c>
      <c r="PWP138" s="827">
        <f t="shared" si="182"/>
        <v>0</v>
      </c>
      <c r="PWQ138" s="827">
        <f t="shared" si="182"/>
        <v>0</v>
      </c>
      <c r="PWR138" s="827">
        <f t="shared" si="182"/>
        <v>0</v>
      </c>
      <c r="PWS138" s="827">
        <f t="shared" si="182"/>
        <v>0</v>
      </c>
      <c r="PWT138" s="827">
        <f t="shared" si="182"/>
        <v>0</v>
      </c>
      <c r="PWU138" s="827">
        <f t="shared" si="182"/>
        <v>0</v>
      </c>
      <c r="PWV138" s="827">
        <f t="shared" si="182"/>
        <v>0</v>
      </c>
      <c r="PWW138" s="827">
        <f t="shared" si="182"/>
        <v>0</v>
      </c>
      <c r="PWX138" s="827">
        <f t="shared" si="182"/>
        <v>0</v>
      </c>
      <c r="PWY138" s="827">
        <f t="shared" si="182"/>
        <v>0</v>
      </c>
      <c r="PWZ138" s="827">
        <f t="shared" si="182"/>
        <v>0</v>
      </c>
      <c r="PXA138" s="827">
        <f t="shared" si="182"/>
        <v>0</v>
      </c>
      <c r="PXB138" s="827">
        <f t="shared" si="182"/>
        <v>0</v>
      </c>
      <c r="PXC138" s="827">
        <f t="shared" si="182"/>
        <v>0</v>
      </c>
      <c r="PXD138" s="827">
        <f t="shared" si="182"/>
        <v>0</v>
      </c>
      <c r="PXE138" s="827">
        <f t="shared" si="182"/>
        <v>0</v>
      </c>
      <c r="PXF138" s="827">
        <f t="shared" si="182"/>
        <v>0</v>
      </c>
      <c r="PXG138" s="827">
        <f t="shared" si="182"/>
        <v>0</v>
      </c>
      <c r="PXH138" s="827">
        <f t="shared" si="182"/>
        <v>0</v>
      </c>
      <c r="PXI138" s="827">
        <f t="shared" si="182"/>
        <v>0</v>
      </c>
      <c r="PXJ138" s="827">
        <f t="shared" si="182"/>
        <v>0</v>
      </c>
      <c r="PXK138" s="827">
        <f t="shared" si="182"/>
        <v>0</v>
      </c>
      <c r="PXL138" s="827">
        <f t="shared" si="182"/>
        <v>0</v>
      </c>
      <c r="PXM138" s="827">
        <f t="shared" si="182"/>
        <v>0</v>
      </c>
      <c r="PXN138" s="827">
        <f t="shared" si="182"/>
        <v>0</v>
      </c>
      <c r="PXO138" s="827">
        <f t="shared" si="182"/>
        <v>0</v>
      </c>
      <c r="PXP138" s="827">
        <f t="shared" si="182"/>
        <v>0</v>
      </c>
      <c r="PXQ138" s="827">
        <f t="shared" si="182"/>
        <v>0</v>
      </c>
      <c r="PXR138" s="827">
        <f t="shared" si="182"/>
        <v>0</v>
      </c>
      <c r="PXS138" s="827">
        <f t="shared" si="182"/>
        <v>0</v>
      </c>
      <c r="PXT138" s="827">
        <f t="shared" si="182"/>
        <v>0</v>
      </c>
      <c r="PXU138" s="827">
        <f t="shared" si="182"/>
        <v>0</v>
      </c>
      <c r="PXV138" s="827">
        <f t="shared" si="182"/>
        <v>0</v>
      </c>
      <c r="PXW138" s="827">
        <f t="shared" si="182"/>
        <v>0</v>
      </c>
      <c r="PXX138" s="827">
        <f t="shared" si="182"/>
        <v>0</v>
      </c>
      <c r="PXY138" s="827">
        <f t="shared" si="182"/>
        <v>0</v>
      </c>
      <c r="PXZ138" s="827">
        <f t="shared" si="182"/>
        <v>0</v>
      </c>
      <c r="PYA138" s="827">
        <f t="shared" si="182"/>
        <v>0</v>
      </c>
      <c r="PYB138" s="827">
        <f t="shared" si="182"/>
        <v>0</v>
      </c>
      <c r="PYC138" s="827">
        <f t="shared" si="182"/>
        <v>0</v>
      </c>
      <c r="PYD138" s="827">
        <f t="shared" si="182"/>
        <v>0</v>
      </c>
      <c r="PYE138" s="827">
        <f t="shared" si="182"/>
        <v>0</v>
      </c>
      <c r="PYF138" s="827">
        <f t="shared" si="182"/>
        <v>0</v>
      </c>
      <c r="PYG138" s="827">
        <f t="shared" si="182"/>
        <v>0</v>
      </c>
      <c r="PYH138" s="827">
        <f t="shared" si="182"/>
        <v>0</v>
      </c>
      <c r="PYI138" s="827">
        <f t="shared" ref="PYI138:QAT138" si="183">PYI130+PYI134</f>
        <v>0</v>
      </c>
      <c r="PYJ138" s="827">
        <f t="shared" si="183"/>
        <v>0</v>
      </c>
      <c r="PYK138" s="827">
        <f t="shared" si="183"/>
        <v>0</v>
      </c>
      <c r="PYL138" s="827">
        <f t="shared" si="183"/>
        <v>0</v>
      </c>
      <c r="PYM138" s="827">
        <f t="shared" si="183"/>
        <v>0</v>
      </c>
      <c r="PYN138" s="827">
        <f t="shared" si="183"/>
        <v>0</v>
      </c>
      <c r="PYO138" s="827">
        <f t="shared" si="183"/>
        <v>0</v>
      </c>
      <c r="PYP138" s="827">
        <f t="shared" si="183"/>
        <v>0</v>
      </c>
      <c r="PYQ138" s="827">
        <f t="shared" si="183"/>
        <v>0</v>
      </c>
      <c r="PYR138" s="827">
        <f t="shared" si="183"/>
        <v>0</v>
      </c>
      <c r="PYS138" s="827">
        <f t="shared" si="183"/>
        <v>0</v>
      </c>
      <c r="PYT138" s="827">
        <f t="shared" si="183"/>
        <v>0</v>
      </c>
      <c r="PYU138" s="827">
        <f t="shared" si="183"/>
        <v>0</v>
      </c>
      <c r="PYV138" s="827">
        <f t="shared" si="183"/>
        <v>0</v>
      </c>
      <c r="PYW138" s="827">
        <f t="shared" si="183"/>
        <v>0</v>
      </c>
      <c r="PYX138" s="827">
        <f t="shared" si="183"/>
        <v>0</v>
      </c>
      <c r="PYY138" s="827">
        <f t="shared" si="183"/>
        <v>0</v>
      </c>
      <c r="PYZ138" s="827">
        <f t="shared" si="183"/>
        <v>0</v>
      </c>
      <c r="PZA138" s="827">
        <f t="shared" si="183"/>
        <v>0</v>
      </c>
      <c r="PZB138" s="827">
        <f t="shared" si="183"/>
        <v>0</v>
      </c>
      <c r="PZC138" s="827">
        <f t="shared" si="183"/>
        <v>0</v>
      </c>
      <c r="PZD138" s="827">
        <f t="shared" si="183"/>
        <v>0</v>
      </c>
      <c r="PZE138" s="827">
        <f t="shared" si="183"/>
        <v>0</v>
      </c>
      <c r="PZF138" s="827">
        <f t="shared" si="183"/>
        <v>0</v>
      </c>
      <c r="PZG138" s="827">
        <f t="shared" si="183"/>
        <v>0</v>
      </c>
      <c r="PZH138" s="827">
        <f t="shared" si="183"/>
        <v>0</v>
      </c>
      <c r="PZI138" s="827">
        <f t="shared" si="183"/>
        <v>0</v>
      </c>
      <c r="PZJ138" s="827">
        <f t="shared" si="183"/>
        <v>0</v>
      </c>
      <c r="PZK138" s="827">
        <f t="shared" si="183"/>
        <v>0</v>
      </c>
      <c r="PZL138" s="827">
        <f t="shared" si="183"/>
        <v>0</v>
      </c>
      <c r="PZM138" s="827">
        <f t="shared" si="183"/>
        <v>0</v>
      </c>
      <c r="PZN138" s="827">
        <f t="shared" si="183"/>
        <v>0</v>
      </c>
      <c r="PZO138" s="827">
        <f t="shared" si="183"/>
        <v>0</v>
      </c>
      <c r="PZP138" s="827">
        <f t="shared" si="183"/>
        <v>0</v>
      </c>
      <c r="PZQ138" s="827">
        <f t="shared" si="183"/>
        <v>0</v>
      </c>
      <c r="PZR138" s="827">
        <f t="shared" si="183"/>
        <v>0</v>
      </c>
      <c r="PZS138" s="827">
        <f t="shared" si="183"/>
        <v>0</v>
      </c>
      <c r="PZT138" s="827">
        <f t="shared" si="183"/>
        <v>0</v>
      </c>
      <c r="PZU138" s="827">
        <f t="shared" si="183"/>
        <v>0</v>
      </c>
      <c r="PZV138" s="827">
        <f t="shared" si="183"/>
        <v>0</v>
      </c>
      <c r="PZW138" s="827">
        <f t="shared" si="183"/>
        <v>0</v>
      </c>
      <c r="PZX138" s="827">
        <f t="shared" si="183"/>
        <v>0</v>
      </c>
      <c r="PZY138" s="827">
        <f t="shared" si="183"/>
        <v>0</v>
      </c>
      <c r="PZZ138" s="827">
        <f t="shared" si="183"/>
        <v>0</v>
      </c>
      <c r="QAA138" s="827">
        <f t="shared" si="183"/>
        <v>0</v>
      </c>
      <c r="QAB138" s="827">
        <f t="shared" si="183"/>
        <v>0</v>
      </c>
      <c r="QAC138" s="827">
        <f t="shared" si="183"/>
        <v>0</v>
      </c>
      <c r="QAD138" s="827">
        <f t="shared" si="183"/>
        <v>0</v>
      </c>
      <c r="QAE138" s="827">
        <f t="shared" si="183"/>
        <v>0</v>
      </c>
      <c r="QAF138" s="827">
        <f t="shared" si="183"/>
        <v>0</v>
      </c>
      <c r="QAG138" s="827">
        <f t="shared" si="183"/>
        <v>0</v>
      </c>
      <c r="QAH138" s="827">
        <f t="shared" si="183"/>
        <v>0</v>
      </c>
      <c r="QAI138" s="827">
        <f t="shared" si="183"/>
        <v>0</v>
      </c>
      <c r="QAJ138" s="827">
        <f t="shared" si="183"/>
        <v>0</v>
      </c>
      <c r="QAK138" s="827">
        <f t="shared" si="183"/>
        <v>0</v>
      </c>
      <c r="QAL138" s="827">
        <f t="shared" si="183"/>
        <v>0</v>
      </c>
      <c r="QAM138" s="827">
        <f t="shared" si="183"/>
        <v>0</v>
      </c>
      <c r="QAN138" s="827">
        <f t="shared" si="183"/>
        <v>0</v>
      </c>
      <c r="QAO138" s="827">
        <f t="shared" si="183"/>
        <v>0</v>
      </c>
      <c r="QAP138" s="827">
        <f t="shared" si="183"/>
        <v>0</v>
      </c>
      <c r="QAQ138" s="827">
        <f t="shared" si="183"/>
        <v>0</v>
      </c>
      <c r="QAR138" s="827">
        <f t="shared" si="183"/>
        <v>0</v>
      </c>
      <c r="QAS138" s="827">
        <f t="shared" si="183"/>
        <v>0</v>
      </c>
      <c r="QAT138" s="827">
        <f t="shared" si="183"/>
        <v>0</v>
      </c>
      <c r="QAU138" s="827">
        <f t="shared" ref="QAU138:QDF138" si="184">QAU130+QAU134</f>
        <v>0</v>
      </c>
      <c r="QAV138" s="827">
        <f t="shared" si="184"/>
        <v>0</v>
      </c>
      <c r="QAW138" s="827">
        <f t="shared" si="184"/>
        <v>0</v>
      </c>
      <c r="QAX138" s="827">
        <f t="shared" si="184"/>
        <v>0</v>
      </c>
      <c r="QAY138" s="827">
        <f t="shared" si="184"/>
        <v>0</v>
      </c>
      <c r="QAZ138" s="827">
        <f t="shared" si="184"/>
        <v>0</v>
      </c>
      <c r="QBA138" s="827">
        <f t="shared" si="184"/>
        <v>0</v>
      </c>
      <c r="QBB138" s="827">
        <f t="shared" si="184"/>
        <v>0</v>
      </c>
      <c r="QBC138" s="827">
        <f t="shared" si="184"/>
        <v>0</v>
      </c>
      <c r="QBD138" s="827">
        <f t="shared" si="184"/>
        <v>0</v>
      </c>
      <c r="QBE138" s="827">
        <f t="shared" si="184"/>
        <v>0</v>
      </c>
      <c r="QBF138" s="827">
        <f t="shared" si="184"/>
        <v>0</v>
      </c>
      <c r="QBG138" s="827">
        <f t="shared" si="184"/>
        <v>0</v>
      </c>
      <c r="QBH138" s="827">
        <f t="shared" si="184"/>
        <v>0</v>
      </c>
      <c r="QBI138" s="827">
        <f t="shared" si="184"/>
        <v>0</v>
      </c>
      <c r="QBJ138" s="827">
        <f t="shared" si="184"/>
        <v>0</v>
      </c>
      <c r="QBK138" s="827">
        <f t="shared" si="184"/>
        <v>0</v>
      </c>
      <c r="QBL138" s="827">
        <f t="shared" si="184"/>
        <v>0</v>
      </c>
      <c r="QBM138" s="827">
        <f t="shared" si="184"/>
        <v>0</v>
      </c>
      <c r="QBN138" s="827">
        <f t="shared" si="184"/>
        <v>0</v>
      </c>
      <c r="QBO138" s="827">
        <f t="shared" si="184"/>
        <v>0</v>
      </c>
      <c r="QBP138" s="827">
        <f t="shared" si="184"/>
        <v>0</v>
      </c>
      <c r="QBQ138" s="827">
        <f t="shared" si="184"/>
        <v>0</v>
      </c>
      <c r="QBR138" s="827">
        <f t="shared" si="184"/>
        <v>0</v>
      </c>
      <c r="QBS138" s="827">
        <f t="shared" si="184"/>
        <v>0</v>
      </c>
      <c r="QBT138" s="827">
        <f t="shared" si="184"/>
        <v>0</v>
      </c>
      <c r="QBU138" s="827">
        <f t="shared" si="184"/>
        <v>0</v>
      </c>
      <c r="QBV138" s="827">
        <f t="shared" si="184"/>
        <v>0</v>
      </c>
      <c r="QBW138" s="827">
        <f t="shared" si="184"/>
        <v>0</v>
      </c>
      <c r="QBX138" s="827">
        <f t="shared" si="184"/>
        <v>0</v>
      </c>
      <c r="QBY138" s="827">
        <f t="shared" si="184"/>
        <v>0</v>
      </c>
      <c r="QBZ138" s="827">
        <f t="shared" si="184"/>
        <v>0</v>
      </c>
      <c r="QCA138" s="827">
        <f t="shared" si="184"/>
        <v>0</v>
      </c>
      <c r="QCB138" s="827">
        <f t="shared" si="184"/>
        <v>0</v>
      </c>
      <c r="QCC138" s="827">
        <f t="shared" si="184"/>
        <v>0</v>
      </c>
      <c r="QCD138" s="827">
        <f t="shared" si="184"/>
        <v>0</v>
      </c>
      <c r="QCE138" s="827">
        <f t="shared" si="184"/>
        <v>0</v>
      </c>
      <c r="QCF138" s="827">
        <f t="shared" si="184"/>
        <v>0</v>
      </c>
      <c r="QCG138" s="827">
        <f t="shared" si="184"/>
        <v>0</v>
      </c>
      <c r="QCH138" s="827">
        <f t="shared" si="184"/>
        <v>0</v>
      </c>
      <c r="QCI138" s="827">
        <f t="shared" si="184"/>
        <v>0</v>
      </c>
      <c r="QCJ138" s="827">
        <f t="shared" si="184"/>
        <v>0</v>
      </c>
      <c r="QCK138" s="827">
        <f t="shared" si="184"/>
        <v>0</v>
      </c>
      <c r="QCL138" s="827">
        <f t="shared" si="184"/>
        <v>0</v>
      </c>
      <c r="QCM138" s="827">
        <f t="shared" si="184"/>
        <v>0</v>
      </c>
      <c r="QCN138" s="827">
        <f t="shared" si="184"/>
        <v>0</v>
      </c>
      <c r="QCO138" s="827">
        <f t="shared" si="184"/>
        <v>0</v>
      </c>
      <c r="QCP138" s="827">
        <f t="shared" si="184"/>
        <v>0</v>
      </c>
      <c r="QCQ138" s="827">
        <f t="shared" si="184"/>
        <v>0</v>
      </c>
      <c r="QCR138" s="827">
        <f t="shared" si="184"/>
        <v>0</v>
      </c>
      <c r="QCS138" s="827">
        <f t="shared" si="184"/>
        <v>0</v>
      </c>
      <c r="QCT138" s="827">
        <f t="shared" si="184"/>
        <v>0</v>
      </c>
      <c r="QCU138" s="827">
        <f t="shared" si="184"/>
        <v>0</v>
      </c>
      <c r="QCV138" s="827">
        <f t="shared" si="184"/>
        <v>0</v>
      </c>
      <c r="QCW138" s="827">
        <f t="shared" si="184"/>
        <v>0</v>
      </c>
      <c r="QCX138" s="827">
        <f t="shared" si="184"/>
        <v>0</v>
      </c>
      <c r="QCY138" s="827">
        <f t="shared" si="184"/>
        <v>0</v>
      </c>
      <c r="QCZ138" s="827">
        <f t="shared" si="184"/>
        <v>0</v>
      </c>
      <c r="QDA138" s="827">
        <f t="shared" si="184"/>
        <v>0</v>
      </c>
      <c r="QDB138" s="827">
        <f t="shared" si="184"/>
        <v>0</v>
      </c>
      <c r="QDC138" s="827">
        <f t="shared" si="184"/>
        <v>0</v>
      </c>
      <c r="QDD138" s="827">
        <f t="shared" si="184"/>
        <v>0</v>
      </c>
      <c r="QDE138" s="827">
        <f t="shared" si="184"/>
        <v>0</v>
      </c>
      <c r="QDF138" s="827">
        <f t="shared" si="184"/>
        <v>0</v>
      </c>
      <c r="QDG138" s="827">
        <f t="shared" ref="QDG138:QFR138" si="185">QDG130+QDG134</f>
        <v>0</v>
      </c>
      <c r="QDH138" s="827">
        <f t="shared" si="185"/>
        <v>0</v>
      </c>
      <c r="QDI138" s="827">
        <f t="shared" si="185"/>
        <v>0</v>
      </c>
      <c r="QDJ138" s="827">
        <f t="shared" si="185"/>
        <v>0</v>
      </c>
      <c r="QDK138" s="827">
        <f t="shared" si="185"/>
        <v>0</v>
      </c>
      <c r="QDL138" s="827">
        <f t="shared" si="185"/>
        <v>0</v>
      </c>
      <c r="QDM138" s="827">
        <f t="shared" si="185"/>
        <v>0</v>
      </c>
      <c r="QDN138" s="827">
        <f t="shared" si="185"/>
        <v>0</v>
      </c>
      <c r="QDO138" s="827">
        <f t="shared" si="185"/>
        <v>0</v>
      </c>
      <c r="QDP138" s="827">
        <f t="shared" si="185"/>
        <v>0</v>
      </c>
      <c r="QDQ138" s="827">
        <f t="shared" si="185"/>
        <v>0</v>
      </c>
      <c r="QDR138" s="827">
        <f t="shared" si="185"/>
        <v>0</v>
      </c>
      <c r="QDS138" s="827">
        <f t="shared" si="185"/>
        <v>0</v>
      </c>
      <c r="QDT138" s="827">
        <f t="shared" si="185"/>
        <v>0</v>
      </c>
      <c r="QDU138" s="827">
        <f t="shared" si="185"/>
        <v>0</v>
      </c>
      <c r="QDV138" s="827">
        <f t="shared" si="185"/>
        <v>0</v>
      </c>
      <c r="QDW138" s="827">
        <f t="shared" si="185"/>
        <v>0</v>
      </c>
      <c r="QDX138" s="827">
        <f t="shared" si="185"/>
        <v>0</v>
      </c>
      <c r="QDY138" s="827">
        <f t="shared" si="185"/>
        <v>0</v>
      </c>
      <c r="QDZ138" s="827">
        <f t="shared" si="185"/>
        <v>0</v>
      </c>
      <c r="QEA138" s="827">
        <f t="shared" si="185"/>
        <v>0</v>
      </c>
      <c r="QEB138" s="827">
        <f t="shared" si="185"/>
        <v>0</v>
      </c>
      <c r="QEC138" s="827">
        <f t="shared" si="185"/>
        <v>0</v>
      </c>
      <c r="QED138" s="827">
        <f t="shared" si="185"/>
        <v>0</v>
      </c>
      <c r="QEE138" s="827">
        <f t="shared" si="185"/>
        <v>0</v>
      </c>
      <c r="QEF138" s="827">
        <f t="shared" si="185"/>
        <v>0</v>
      </c>
      <c r="QEG138" s="827">
        <f t="shared" si="185"/>
        <v>0</v>
      </c>
      <c r="QEH138" s="827">
        <f t="shared" si="185"/>
        <v>0</v>
      </c>
      <c r="QEI138" s="827">
        <f t="shared" si="185"/>
        <v>0</v>
      </c>
      <c r="QEJ138" s="827">
        <f t="shared" si="185"/>
        <v>0</v>
      </c>
      <c r="QEK138" s="827">
        <f t="shared" si="185"/>
        <v>0</v>
      </c>
      <c r="QEL138" s="827">
        <f t="shared" si="185"/>
        <v>0</v>
      </c>
      <c r="QEM138" s="827">
        <f t="shared" si="185"/>
        <v>0</v>
      </c>
      <c r="QEN138" s="827">
        <f t="shared" si="185"/>
        <v>0</v>
      </c>
      <c r="QEO138" s="827">
        <f t="shared" si="185"/>
        <v>0</v>
      </c>
      <c r="QEP138" s="827">
        <f t="shared" si="185"/>
        <v>0</v>
      </c>
      <c r="QEQ138" s="827">
        <f t="shared" si="185"/>
        <v>0</v>
      </c>
      <c r="QER138" s="827">
        <f t="shared" si="185"/>
        <v>0</v>
      </c>
      <c r="QES138" s="827">
        <f t="shared" si="185"/>
        <v>0</v>
      </c>
      <c r="QET138" s="827">
        <f t="shared" si="185"/>
        <v>0</v>
      </c>
      <c r="QEU138" s="827">
        <f t="shared" si="185"/>
        <v>0</v>
      </c>
      <c r="QEV138" s="827">
        <f t="shared" si="185"/>
        <v>0</v>
      </c>
      <c r="QEW138" s="827">
        <f t="shared" si="185"/>
        <v>0</v>
      </c>
      <c r="QEX138" s="827">
        <f t="shared" si="185"/>
        <v>0</v>
      </c>
      <c r="QEY138" s="827">
        <f t="shared" si="185"/>
        <v>0</v>
      </c>
      <c r="QEZ138" s="827">
        <f t="shared" si="185"/>
        <v>0</v>
      </c>
      <c r="QFA138" s="827">
        <f t="shared" si="185"/>
        <v>0</v>
      </c>
      <c r="QFB138" s="827">
        <f t="shared" si="185"/>
        <v>0</v>
      </c>
      <c r="QFC138" s="827">
        <f t="shared" si="185"/>
        <v>0</v>
      </c>
      <c r="QFD138" s="827">
        <f t="shared" si="185"/>
        <v>0</v>
      </c>
      <c r="QFE138" s="827">
        <f t="shared" si="185"/>
        <v>0</v>
      </c>
      <c r="QFF138" s="827">
        <f t="shared" si="185"/>
        <v>0</v>
      </c>
      <c r="QFG138" s="827">
        <f t="shared" si="185"/>
        <v>0</v>
      </c>
      <c r="QFH138" s="827">
        <f t="shared" si="185"/>
        <v>0</v>
      </c>
      <c r="QFI138" s="827">
        <f t="shared" si="185"/>
        <v>0</v>
      </c>
      <c r="QFJ138" s="827">
        <f t="shared" si="185"/>
        <v>0</v>
      </c>
      <c r="QFK138" s="827">
        <f t="shared" si="185"/>
        <v>0</v>
      </c>
      <c r="QFL138" s="827">
        <f t="shared" si="185"/>
        <v>0</v>
      </c>
      <c r="QFM138" s="827">
        <f t="shared" si="185"/>
        <v>0</v>
      </c>
      <c r="QFN138" s="827">
        <f t="shared" si="185"/>
        <v>0</v>
      </c>
      <c r="QFO138" s="827">
        <f t="shared" si="185"/>
        <v>0</v>
      </c>
      <c r="QFP138" s="827">
        <f t="shared" si="185"/>
        <v>0</v>
      </c>
      <c r="QFQ138" s="827">
        <f t="shared" si="185"/>
        <v>0</v>
      </c>
      <c r="QFR138" s="827">
        <f t="shared" si="185"/>
        <v>0</v>
      </c>
      <c r="QFS138" s="827">
        <f t="shared" ref="QFS138:QID138" si="186">QFS130+QFS134</f>
        <v>0</v>
      </c>
      <c r="QFT138" s="827">
        <f t="shared" si="186"/>
        <v>0</v>
      </c>
      <c r="QFU138" s="827">
        <f t="shared" si="186"/>
        <v>0</v>
      </c>
      <c r="QFV138" s="827">
        <f t="shared" si="186"/>
        <v>0</v>
      </c>
      <c r="QFW138" s="827">
        <f t="shared" si="186"/>
        <v>0</v>
      </c>
      <c r="QFX138" s="827">
        <f t="shared" si="186"/>
        <v>0</v>
      </c>
      <c r="QFY138" s="827">
        <f t="shared" si="186"/>
        <v>0</v>
      </c>
      <c r="QFZ138" s="827">
        <f t="shared" si="186"/>
        <v>0</v>
      </c>
      <c r="QGA138" s="827">
        <f t="shared" si="186"/>
        <v>0</v>
      </c>
      <c r="QGB138" s="827">
        <f t="shared" si="186"/>
        <v>0</v>
      </c>
      <c r="QGC138" s="827">
        <f t="shared" si="186"/>
        <v>0</v>
      </c>
      <c r="QGD138" s="827">
        <f t="shared" si="186"/>
        <v>0</v>
      </c>
      <c r="QGE138" s="827">
        <f t="shared" si="186"/>
        <v>0</v>
      </c>
      <c r="QGF138" s="827">
        <f t="shared" si="186"/>
        <v>0</v>
      </c>
      <c r="QGG138" s="827">
        <f t="shared" si="186"/>
        <v>0</v>
      </c>
      <c r="QGH138" s="827">
        <f t="shared" si="186"/>
        <v>0</v>
      </c>
      <c r="QGI138" s="827">
        <f t="shared" si="186"/>
        <v>0</v>
      </c>
      <c r="QGJ138" s="827">
        <f t="shared" si="186"/>
        <v>0</v>
      </c>
      <c r="QGK138" s="827">
        <f t="shared" si="186"/>
        <v>0</v>
      </c>
      <c r="QGL138" s="827">
        <f t="shared" si="186"/>
        <v>0</v>
      </c>
      <c r="QGM138" s="827">
        <f t="shared" si="186"/>
        <v>0</v>
      </c>
      <c r="QGN138" s="827">
        <f t="shared" si="186"/>
        <v>0</v>
      </c>
      <c r="QGO138" s="827">
        <f t="shared" si="186"/>
        <v>0</v>
      </c>
      <c r="QGP138" s="827">
        <f t="shared" si="186"/>
        <v>0</v>
      </c>
      <c r="QGQ138" s="827">
        <f t="shared" si="186"/>
        <v>0</v>
      </c>
      <c r="QGR138" s="827">
        <f t="shared" si="186"/>
        <v>0</v>
      </c>
      <c r="QGS138" s="827">
        <f t="shared" si="186"/>
        <v>0</v>
      </c>
      <c r="QGT138" s="827">
        <f t="shared" si="186"/>
        <v>0</v>
      </c>
      <c r="QGU138" s="827">
        <f t="shared" si="186"/>
        <v>0</v>
      </c>
      <c r="QGV138" s="827">
        <f t="shared" si="186"/>
        <v>0</v>
      </c>
      <c r="QGW138" s="827">
        <f t="shared" si="186"/>
        <v>0</v>
      </c>
      <c r="QGX138" s="827">
        <f t="shared" si="186"/>
        <v>0</v>
      </c>
      <c r="QGY138" s="827">
        <f t="shared" si="186"/>
        <v>0</v>
      </c>
      <c r="QGZ138" s="827">
        <f t="shared" si="186"/>
        <v>0</v>
      </c>
      <c r="QHA138" s="827">
        <f t="shared" si="186"/>
        <v>0</v>
      </c>
      <c r="QHB138" s="827">
        <f t="shared" si="186"/>
        <v>0</v>
      </c>
      <c r="QHC138" s="827">
        <f t="shared" si="186"/>
        <v>0</v>
      </c>
      <c r="QHD138" s="827">
        <f t="shared" si="186"/>
        <v>0</v>
      </c>
      <c r="QHE138" s="827">
        <f t="shared" si="186"/>
        <v>0</v>
      </c>
      <c r="QHF138" s="827">
        <f t="shared" si="186"/>
        <v>0</v>
      </c>
      <c r="QHG138" s="827">
        <f t="shared" si="186"/>
        <v>0</v>
      </c>
      <c r="QHH138" s="827">
        <f t="shared" si="186"/>
        <v>0</v>
      </c>
      <c r="QHI138" s="827">
        <f t="shared" si="186"/>
        <v>0</v>
      </c>
      <c r="QHJ138" s="827">
        <f t="shared" si="186"/>
        <v>0</v>
      </c>
      <c r="QHK138" s="827">
        <f t="shared" si="186"/>
        <v>0</v>
      </c>
      <c r="QHL138" s="827">
        <f t="shared" si="186"/>
        <v>0</v>
      </c>
      <c r="QHM138" s="827">
        <f t="shared" si="186"/>
        <v>0</v>
      </c>
      <c r="QHN138" s="827">
        <f t="shared" si="186"/>
        <v>0</v>
      </c>
      <c r="QHO138" s="827">
        <f t="shared" si="186"/>
        <v>0</v>
      </c>
      <c r="QHP138" s="827">
        <f t="shared" si="186"/>
        <v>0</v>
      </c>
      <c r="QHQ138" s="827">
        <f t="shared" si="186"/>
        <v>0</v>
      </c>
      <c r="QHR138" s="827">
        <f t="shared" si="186"/>
        <v>0</v>
      </c>
      <c r="QHS138" s="827">
        <f t="shared" si="186"/>
        <v>0</v>
      </c>
      <c r="QHT138" s="827">
        <f t="shared" si="186"/>
        <v>0</v>
      </c>
      <c r="QHU138" s="827">
        <f t="shared" si="186"/>
        <v>0</v>
      </c>
      <c r="QHV138" s="827">
        <f t="shared" si="186"/>
        <v>0</v>
      </c>
      <c r="QHW138" s="827">
        <f t="shared" si="186"/>
        <v>0</v>
      </c>
      <c r="QHX138" s="827">
        <f t="shared" si="186"/>
        <v>0</v>
      </c>
      <c r="QHY138" s="827">
        <f t="shared" si="186"/>
        <v>0</v>
      </c>
      <c r="QHZ138" s="827">
        <f t="shared" si="186"/>
        <v>0</v>
      </c>
      <c r="QIA138" s="827">
        <f t="shared" si="186"/>
        <v>0</v>
      </c>
      <c r="QIB138" s="827">
        <f t="shared" si="186"/>
        <v>0</v>
      </c>
      <c r="QIC138" s="827">
        <f t="shared" si="186"/>
        <v>0</v>
      </c>
      <c r="QID138" s="827">
        <f t="shared" si="186"/>
        <v>0</v>
      </c>
      <c r="QIE138" s="827">
        <f t="shared" ref="QIE138:QKP138" si="187">QIE130+QIE134</f>
        <v>0</v>
      </c>
      <c r="QIF138" s="827">
        <f t="shared" si="187"/>
        <v>0</v>
      </c>
      <c r="QIG138" s="827">
        <f t="shared" si="187"/>
        <v>0</v>
      </c>
      <c r="QIH138" s="827">
        <f t="shared" si="187"/>
        <v>0</v>
      </c>
      <c r="QII138" s="827">
        <f t="shared" si="187"/>
        <v>0</v>
      </c>
      <c r="QIJ138" s="827">
        <f t="shared" si="187"/>
        <v>0</v>
      </c>
      <c r="QIK138" s="827">
        <f t="shared" si="187"/>
        <v>0</v>
      </c>
      <c r="QIL138" s="827">
        <f t="shared" si="187"/>
        <v>0</v>
      </c>
      <c r="QIM138" s="827">
        <f t="shared" si="187"/>
        <v>0</v>
      </c>
      <c r="QIN138" s="827">
        <f t="shared" si="187"/>
        <v>0</v>
      </c>
      <c r="QIO138" s="827">
        <f t="shared" si="187"/>
        <v>0</v>
      </c>
      <c r="QIP138" s="827">
        <f t="shared" si="187"/>
        <v>0</v>
      </c>
      <c r="QIQ138" s="827">
        <f t="shared" si="187"/>
        <v>0</v>
      </c>
      <c r="QIR138" s="827">
        <f t="shared" si="187"/>
        <v>0</v>
      </c>
      <c r="QIS138" s="827">
        <f t="shared" si="187"/>
        <v>0</v>
      </c>
      <c r="QIT138" s="827">
        <f t="shared" si="187"/>
        <v>0</v>
      </c>
      <c r="QIU138" s="827">
        <f t="shared" si="187"/>
        <v>0</v>
      </c>
      <c r="QIV138" s="827">
        <f t="shared" si="187"/>
        <v>0</v>
      </c>
      <c r="QIW138" s="827">
        <f t="shared" si="187"/>
        <v>0</v>
      </c>
      <c r="QIX138" s="827">
        <f t="shared" si="187"/>
        <v>0</v>
      </c>
      <c r="QIY138" s="827">
        <f t="shared" si="187"/>
        <v>0</v>
      </c>
      <c r="QIZ138" s="827">
        <f t="shared" si="187"/>
        <v>0</v>
      </c>
      <c r="QJA138" s="827">
        <f t="shared" si="187"/>
        <v>0</v>
      </c>
      <c r="QJB138" s="827">
        <f t="shared" si="187"/>
        <v>0</v>
      </c>
      <c r="QJC138" s="827">
        <f t="shared" si="187"/>
        <v>0</v>
      </c>
      <c r="QJD138" s="827">
        <f t="shared" si="187"/>
        <v>0</v>
      </c>
      <c r="QJE138" s="827">
        <f t="shared" si="187"/>
        <v>0</v>
      </c>
      <c r="QJF138" s="827">
        <f t="shared" si="187"/>
        <v>0</v>
      </c>
      <c r="QJG138" s="827">
        <f t="shared" si="187"/>
        <v>0</v>
      </c>
      <c r="QJH138" s="827">
        <f t="shared" si="187"/>
        <v>0</v>
      </c>
      <c r="QJI138" s="827">
        <f t="shared" si="187"/>
        <v>0</v>
      </c>
      <c r="QJJ138" s="827">
        <f t="shared" si="187"/>
        <v>0</v>
      </c>
      <c r="QJK138" s="827">
        <f t="shared" si="187"/>
        <v>0</v>
      </c>
      <c r="QJL138" s="827">
        <f t="shared" si="187"/>
        <v>0</v>
      </c>
      <c r="QJM138" s="827">
        <f t="shared" si="187"/>
        <v>0</v>
      </c>
      <c r="QJN138" s="827">
        <f t="shared" si="187"/>
        <v>0</v>
      </c>
      <c r="QJO138" s="827">
        <f t="shared" si="187"/>
        <v>0</v>
      </c>
      <c r="QJP138" s="827">
        <f t="shared" si="187"/>
        <v>0</v>
      </c>
      <c r="QJQ138" s="827">
        <f t="shared" si="187"/>
        <v>0</v>
      </c>
      <c r="QJR138" s="827">
        <f t="shared" si="187"/>
        <v>0</v>
      </c>
      <c r="QJS138" s="827">
        <f t="shared" si="187"/>
        <v>0</v>
      </c>
      <c r="QJT138" s="827">
        <f t="shared" si="187"/>
        <v>0</v>
      </c>
      <c r="QJU138" s="827">
        <f t="shared" si="187"/>
        <v>0</v>
      </c>
      <c r="QJV138" s="827">
        <f t="shared" si="187"/>
        <v>0</v>
      </c>
      <c r="QJW138" s="827">
        <f t="shared" si="187"/>
        <v>0</v>
      </c>
      <c r="QJX138" s="827">
        <f t="shared" si="187"/>
        <v>0</v>
      </c>
      <c r="QJY138" s="827">
        <f t="shared" si="187"/>
        <v>0</v>
      </c>
      <c r="QJZ138" s="827">
        <f t="shared" si="187"/>
        <v>0</v>
      </c>
      <c r="QKA138" s="827">
        <f t="shared" si="187"/>
        <v>0</v>
      </c>
      <c r="QKB138" s="827">
        <f t="shared" si="187"/>
        <v>0</v>
      </c>
      <c r="QKC138" s="827">
        <f t="shared" si="187"/>
        <v>0</v>
      </c>
      <c r="QKD138" s="827">
        <f t="shared" si="187"/>
        <v>0</v>
      </c>
      <c r="QKE138" s="827">
        <f t="shared" si="187"/>
        <v>0</v>
      </c>
      <c r="QKF138" s="827">
        <f t="shared" si="187"/>
        <v>0</v>
      </c>
      <c r="QKG138" s="827">
        <f t="shared" si="187"/>
        <v>0</v>
      </c>
      <c r="QKH138" s="827">
        <f t="shared" si="187"/>
        <v>0</v>
      </c>
      <c r="QKI138" s="827">
        <f t="shared" si="187"/>
        <v>0</v>
      </c>
      <c r="QKJ138" s="827">
        <f t="shared" si="187"/>
        <v>0</v>
      </c>
      <c r="QKK138" s="827">
        <f t="shared" si="187"/>
        <v>0</v>
      </c>
      <c r="QKL138" s="827">
        <f t="shared" si="187"/>
        <v>0</v>
      </c>
      <c r="QKM138" s="827">
        <f t="shared" si="187"/>
        <v>0</v>
      </c>
      <c r="QKN138" s="827">
        <f t="shared" si="187"/>
        <v>0</v>
      </c>
      <c r="QKO138" s="827">
        <f t="shared" si="187"/>
        <v>0</v>
      </c>
      <c r="QKP138" s="827">
        <f t="shared" si="187"/>
        <v>0</v>
      </c>
      <c r="QKQ138" s="827">
        <f t="shared" ref="QKQ138:QNB138" si="188">QKQ130+QKQ134</f>
        <v>0</v>
      </c>
      <c r="QKR138" s="827">
        <f t="shared" si="188"/>
        <v>0</v>
      </c>
      <c r="QKS138" s="827">
        <f t="shared" si="188"/>
        <v>0</v>
      </c>
      <c r="QKT138" s="827">
        <f t="shared" si="188"/>
        <v>0</v>
      </c>
      <c r="QKU138" s="827">
        <f t="shared" si="188"/>
        <v>0</v>
      </c>
      <c r="QKV138" s="827">
        <f t="shared" si="188"/>
        <v>0</v>
      </c>
      <c r="QKW138" s="827">
        <f t="shared" si="188"/>
        <v>0</v>
      </c>
      <c r="QKX138" s="827">
        <f t="shared" si="188"/>
        <v>0</v>
      </c>
      <c r="QKY138" s="827">
        <f t="shared" si="188"/>
        <v>0</v>
      </c>
      <c r="QKZ138" s="827">
        <f t="shared" si="188"/>
        <v>0</v>
      </c>
      <c r="QLA138" s="827">
        <f t="shared" si="188"/>
        <v>0</v>
      </c>
      <c r="QLB138" s="827">
        <f t="shared" si="188"/>
        <v>0</v>
      </c>
      <c r="QLC138" s="827">
        <f t="shared" si="188"/>
        <v>0</v>
      </c>
      <c r="QLD138" s="827">
        <f t="shared" si="188"/>
        <v>0</v>
      </c>
      <c r="QLE138" s="827">
        <f t="shared" si="188"/>
        <v>0</v>
      </c>
      <c r="QLF138" s="827">
        <f t="shared" si="188"/>
        <v>0</v>
      </c>
      <c r="QLG138" s="827">
        <f t="shared" si="188"/>
        <v>0</v>
      </c>
      <c r="QLH138" s="827">
        <f t="shared" si="188"/>
        <v>0</v>
      </c>
      <c r="QLI138" s="827">
        <f t="shared" si="188"/>
        <v>0</v>
      </c>
      <c r="QLJ138" s="827">
        <f t="shared" si="188"/>
        <v>0</v>
      </c>
      <c r="QLK138" s="827">
        <f t="shared" si="188"/>
        <v>0</v>
      </c>
      <c r="QLL138" s="827">
        <f t="shared" si="188"/>
        <v>0</v>
      </c>
      <c r="QLM138" s="827">
        <f t="shared" si="188"/>
        <v>0</v>
      </c>
      <c r="QLN138" s="827">
        <f t="shared" si="188"/>
        <v>0</v>
      </c>
      <c r="QLO138" s="827">
        <f t="shared" si="188"/>
        <v>0</v>
      </c>
      <c r="QLP138" s="827">
        <f t="shared" si="188"/>
        <v>0</v>
      </c>
      <c r="QLQ138" s="827">
        <f t="shared" si="188"/>
        <v>0</v>
      </c>
      <c r="QLR138" s="827">
        <f t="shared" si="188"/>
        <v>0</v>
      </c>
      <c r="QLS138" s="827">
        <f t="shared" si="188"/>
        <v>0</v>
      </c>
      <c r="QLT138" s="827">
        <f t="shared" si="188"/>
        <v>0</v>
      </c>
      <c r="QLU138" s="827">
        <f t="shared" si="188"/>
        <v>0</v>
      </c>
      <c r="QLV138" s="827">
        <f t="shared" si="188"/>
        <v>0</v>
      </c>
      <c r="QLW138" s="827">
        <f t="shared" si="188"/>
        <v>0</v>
      </c>
      <c r="QLX138" s="827">
        <f t="shared" si="188"/>
        <v>0</v>
      </c>
      <c r="QLY138" s="827">
        <f t="shared" si="188"/>
        <v>0</v>
      </c>
      <c r="QLZ138" s="827">
        <f t="shared" si="188"/>
        <v>0</v>
      </c>
      <c r="QMA138" s="827">
        <f t="shared" si="188"/>
        <v>0</v>
      </c>
      <c r="QMB138" s="827">
        <f t="shared" si="188"/>
        <v>0</v>
      </c>
      <c r="QMC138" s="827">
        <f t="shared" si="188"/>
        <v>0</v>
      </c>
      <c r="QMD138" s="827">
        <f t="shared" si="188"/>
        <v>0</v>
      </c>
      <c r="QME138" s="827">
        <f t="shared" si="188"/>
        <v>0</v>
      </c>
      <c r="QMF138" s="827">
        <f t="shared" si="188"/>
        <v>0</v>
      </c>
      <c r="QMG138" s="827">
        <f t="shared" si="188"/>
        <v>0</v>
      </c>
      <c r="QMH138" s="827">
        <f t="shared" si="188"/>
        <v>0</v>
      </c>
      <c r="QMI138" s="827">
        <f t="shared" si="188"/>
        <v>0</v>
      </c>
      <c r="QMJ138" s="827">
        <f t="shared" si="188"/>
        <v>0</v>
      </c>
      <c r="QMK138" s="827">
        <f t="shared" si="188"/>
        <v>0</v>
      </c>
      <c r="QML138" s="827">
        <f t="shared" si="188"/>
        <v>0</v>
      </c>
      <c r="QMM138" s="827">
        <f t="shared" si="188"/>
        <v>0</v>
      </c>
      <c r="QMN138" s="827">
        <f t="shared" si="188"/>
        <v>0</v>
      </c>
      <c r="QMO138" s="827">
        <f t="shared" si="188"/>
        <v>0</v>
      </c>
      <c r="QMP138" s="827">
        <f t="shared" si="188"/>
        <v>0</v>
      </c>
      <c r="QMQ138" s="827">
        <f t="shared" si="188"/>
        <v>0</v>
      </c>
      <c r="QMR138" s="827">
        <f t="shared" si="188"/>
        <v>0</v>
      </c>
      <c r="QMS138" s="827">
        <f t="shared" si="188"/>
        <v>0</v>
      </c>
      <c r="QMT138" s="827">
        <f t="shared" si="188"/>
        <v>0</v>
      </c>
      <c r="QMU138" s="827">
        <f t="shared" si="188"/>
        <v>0</v>
      </c>
      <c r="QMV138" s="827">
        <f t="shared" si="188"/>
        <v>0</v>
      </c>
      <c r="QMW138" s="827">
        <f t="shared" si="188"/>
        <v>0</v>
      </c>
      <c r="QMX138" s="827">
        <f t="shared" si="188"/>
        <v>0</v>
      </c>
      <c r="QMY138" s="827">
        <f t="shared" si="188"/>
        <v>0</v>
      </c>
      <c r="QMZ138" s="827">
        <f t="shared" si="188"/>
        <v>0</v>
      </c>
      <c r="QNA138" s="827">
        <f t="shared" si="188"/>
        <v>0</v>
      </c>
      <c r="QNB138" s="827">
        <f t="shared" si="188"/>
        <v>0</v>
      </c>
      <c r="QNC138" s="827">
        <f t="shared" ref="QNC138:QPN138" si="189">QNC130+QNC134</f>
        <v>0</v>
      </c>
      <c r="QND138" s="827">
        <f t="shared" si="189"/>
        <v>0</v>
      </c>
      <c r="QNE138" s="827">
        <f t="shared" si="189"/>
        <v>0</v>
      </c>
      <c r="QNF138" s="827">
        <f t="shared" si="189"/>
        <v>0</v>
      </c>
      <c r="QNG138" s="827">
        <f t="shared" si="189"/>
        <v>0</v>
      </c>
      <c r="QNH138" s="827">
        <f t="shared" si="189"/>
        <v>0</v>
      </c>
      <c r="QNI138" s="827">
        <f t="shared" si="189"/>
        <v>0</v>
      </c>
      <c r="QNJ138" s="827">
        <f t="shared" si="189"/>
        <v>0</v>
      </c>
      <c r="QNK138" s="827">
        <f t="shared" si="189"/>
        <v>0</v>
      </c>
      <c r="QNL138" s="827">
        <f t="shared" si="189"/>
        <v>0</v>
      </c>
      <c r="QNM138" s="827">
        <f t="shared" si="189"/>
        <v>0</v>
      </c>
      <c r="QNN138" s="827">
        <f t="shared" si="189"/>
        <v>0</v>
      </c>
      <c r="QNO138" s="827">
        <f t="shared" si="189"/>
        <v>0</v>
      </c>
      <c r="QNP138" s="827">
        <f t="shared" si="189"/>
        <v>0</v>
      </c>
      <c r="QNQ138" s="827">
        <f t="shared" si="189"/>
        <v>0</v>
      </c>
      <c r="QNR138" s="827">
        <f t="shared" si="189"/>
        <v>0</v>
      </c>
      <c r="QNS138" s="827">
        <f t="shared" si="189"/>
        <v>0</v>
      </c>
      <c r="QNT138" s="827">
        <f t="shared" si="189"/>
        <v>0</v>
      </c>
      <c r="QNU138" s="827">
        <f t="shared" si="189"/>
        <v>0</v>
      </c>
      <c r="QNV138" s="827">
        <f t="shared" si="189"/>
        <v>0</v>
      </c>
      <c r="QNW138" s="827">
        <f t="shared" si="189"/>
        <v>0</v>
      </c>
      <c r="QNX138" s="827">
        <f t="shared" si="189"/>
        <v>0</v>
      </c>
      <c r="QNY138" s="827">
        <f t="shared" si="189"/>
        <v>0</v>
      </c>
      <c r="QNZ138" s="827">
        <f t="shared" si="189"/>
        <v>0</v>
      </c>
      <c r="QOA138" s="827">
        <f t="shared" si="189"/>
        <v>0</v>
      </c>
      <c r="QOB138" s="827">
        <f t="shared" si="189"/>
        <v>0</v>
      </c>
      <c r="QOC138" s="827">
        <f t="shared" si="189"/>
        <v>0</v>
      </c>
      <c r="QOD138" s="827">
        <f t="shared" si="189"/>
        <v>0</v>
      </c>
      <c r="QOE138" s="827">
        <f t="shared" si="189"/>
        <v>0</v>
      </c>
      <c r="QOF138" s="827">
        <f t="shared" si="189"/>
        <v>0</v>
      </c>
      <c r="QOG138" s="827">
        <f t="shared" si="189"/>
        <v>0</v>
      </c>
      <c r="QOH138" s="827">
        <f t="shared" si="189"/>
        <v>0</v>
      </c>
      <c r="QOI138" s="827">
        <f t="shared" si="189"/>
        <v>0</v>
      </c>
      <c r="QOJ138" s="827">
        <f t="shared" si="189"/>
        <v>0</v>
      </c>
      <c r="QOK138" s="827">
        <f t="shared" si="189"/>
        <v>0</v>
      </c>
      <c r="QOL138" s="827">
        <f t="shared" si="189"/>
        <v>0</v>
      </c>
      <c r="QOM138" s="827">
        <f t="shared" si="189"/>
        <v>0</v>
      </c>
      <c r="QON138" s="827">
        <f t="shared" si="189"/>
        <v>0</v>
      </c>
      <c r="QOO138" s="827">
        <f t="shared" si="189"/>
        <v>0</v>
      </c>
      <c r="QOP138" s="827">
        <f t="shared" si="189"/>
        <v>0</v>
      </c>
      <c r="QOQ138" s="827">
        <f t="shared" si="189"/>
        <v>0</v>
      </c>
      <c r="QOR138" s="827">
        <f t="shared" si="189"/>
        <v>0</v>
      </c>
      <c r="QOS138" s="827">
        <f t="shared" si="189"/>
        <v>0</v>
      </c>
      <c r="QOT138" s="827">
        <f t="shared" si="189"/>
        <v>0</v>
      </c>
      <c r="QOU138" s="827">
        <f t="shared" si="189"/>
        <v>0</v>
      </c>
      <c r="QOV138" s="827">
        <f t="shared" si="189"/>
        <v>0</v>
      </c>
      <c r="QOW138" s="827">
        <f t="shared" si="189"/>
        <v>0</v>
      </c>
      <c r="QOX138" s="827">
        <f t="shared" si="189"/>
        <v>0</v>
      </c>
      <c r="QOY138" s="827">
        <f t="shared" si="189"/>
        <v>0</v>
      </c>
      <c r="QOZ138" s="827">
        <f t="shared" si="189"/>
        <v>0</v>
      </c>
      <c r="QPA138" s="827">
        <f t="shared" si="189"/>
        <v>0</v>
      </c>
      <c r="QPB138" s="827">
        <f t="shared" si="189"/>
        <v>0</v>
      </c>
      <c r="QPC138" s="827">
        <f t="shared" si="189"/>
        <v>0</v>
      </c>
      <c r="QPD138" s="827">
        <f t="shared" si="189"/>
        <v>0</v>
      </c>
      <c r="QPE138" s="827">
        <f t="shared" si="189"/>
        <v>0</v>
      </c>
      <c r="QPF138" s="827">
        <f t="shared" si="189"/>
        <v>0</v>
      </c>
      <c r="QPG138" s="827">
        <f t="shared" si="189"/>
        <v>0</v>
      </c>
      <c r="QPH138" s="827">
        <f t="shared" si="189"/>
        <v>0</v>
      </c>
      <c r="QPI138" s="827">
        <f t="shared" si="189"/>
        <v>0</v>
      </c>
      <c r="QPJ138" s="827">
        <f t="shared" si="189"/>
        <v>0</v>
      </c>
      <c r="QPK138" s="827">
        <f t="shared" si="189"/>
        <v>0</v>
      </c>
      <c r="QPL138" s="827">
        <f t="shared" si="189"/>
        <v>0</v>
      </c>
      <c r="QPM138" s="827">
        <f t="shared" si="189"/>
        <v>0</v>
      </c>
      <c r="QPN138" s="827">
        <f t="shared" si="189"/>
        <v>0</v>
      </c>
      <c r="QPO138" s="827">
        <f t="shared" ref="QPO138:QRZ138" si="190">QPO130+QPO134</f>
        <v>0</v>
      </c>
      <c r="QPP138" s="827">
        <f t="shared" si="190"/>
        <v>0</v>
      </c>
      <c r="QPQ138" s="827">
        <f t="shared" si="190"/>
        <v>0</v>
      </c>
      <c r="QPR138" s="827">
        <f t="shared" si="190"/>
        <v>0</v>
      </c>
      <c r="QPS138" s="827">
        <f t="shared" si="190"/>
        <v>0</v>
      </c>
      <c r="QPT138" s="827">
        <f t="shared" si="190"/>
        <v>0</v>
      </c>
      <c r="QPU138" s="827">
        <f t="shared" si="190"/>
        <v>0</v>
      </c>
      <c r="QPV138" s="827">
        <f t="shared" si="190"/>
        <v>0</v>
      </c>
      <c r="QPW138" s="827">
        <f t="shared" si="190"/>
        <v>0</v>
      </c>
      <c r="QPX138" s="827">
        <f t="shared" si="190"/>
        <v>0</v>
      </c>
      <c r="QPY138" s="827">
        <f t="shared" si="190"/>
        <v>0</v>
      </c>
      <c r="QPZ138" s="827">
        <f t="shared" si="190"/>
        <v>0</v>
      </c>
      <c r="QQA138" s="827">
        <f t="shared" si="190"/>
        <v>0</v>
      </c>
      <c r="QQB138" s="827">
        <f t="shared" si="190"/>
        <v>0</v>
      </c>
      <c r="QQC138" s="827">
        <f t="shared" si="190"/>
        <v>0</v>
      </c>
      <c r="QQD138" s="827">
        <f t="shared" si="190"/>
        <v>0</v>
      </c>
      <c r="QQE138" s="827">
        <f t="shared" si="190"/>
        <v>0</v>
      </c>
      <c r="QQF138" s="827">
        <f t="shared" si="190"/>
        <v>0</v>
      </c>
      <c r="QQG138" s="827">
        <f t="shared" si="190"/>
        <v>0</v>
      </c>
      <c r="QQH138" s="827">
        <f t="shared" si="190"/>
        <v>0</v>
      </c>
      <c r="QQI138" s="827">
        <f t="shared" si="190"/>
        <v>0</v>
      </c>
      <c r="QQJ138" s="827">
        <f t="shared" si="190"/>
        <v>0</v>
      </c>
      <c r="QQK138" s="827">
        <f t="shared" si="190"/>
        <v>0</v>
      </c>
      <c r="QQL138" s="827">
        <f t="shared" si="190"/>
        <v>0</v>
      </c>
      <c r="QQM138" s="827">
        <f t="shared" si="190"/>
        <v>0</v>
      </c>
      <c r="QQN138" s="827">
        <f t="shared" si="190"/>
        <v>0</v>
      </c>
      <c r="QQO138" s="827">
        <f t="shared" si="190"/>
        <v>0</v>
      </c>
      <c r="QQP138" s="827">
        <f t="shared" si="190"/>
        <v>0</v>
      </c>
      <c r="QQQ138" s="827">
        <f t="shared" si="190"/>
        <v>0</v>
      </c>
      <c r="QQR138" s="827">
        <f t="shared" si="190"/>
        <v>0</v>
      </c>
      <c r="QQS138" s="827">
        <f t="shared" si="190"/>
        <v>0</v>
      </c>
      <c r="QQT138" s="827">
        <f t="shared" si="190"/>
        <v>0</v>
      </c>
      <c r="QQU138" s="827">
        <f t="shared" si="190"/>
        <v>0</v>
      </c>
      <c r="QQV138" s="827">
        <f t="shared" si="190"/>
        <v>0</v>
      </c>
      <c r="QQW138" s="827">
        <f t="shared" si="190"/>
        <v>0</v>
      </c>
      <c r="QQX138" s="827">
        <f t="shared" si="190"/>
        <v>0</v>
      </c>
      <c r="QQY138" s="827">
        <f t="shared" si="190"/>
        <v>0</v>
      </c>
      <c r="QQZ138" s="827">
        <f t="shared" si="190"/>
        <v>0</v>
      </c>
      <c r="QRA138" s="827">
        <f t="shared" si="190"/>
        <v>0</v>
      </c>
      <c r="QRB138" s="827">
        <f t="shared" si="190"/>
        <v>0</v>
      </c>
      <c r="QRC138" s="827">
        <f t="shared" si="190"/>
        <v>0</v>
      </c>
      <c r="QRD138" s="827">
        <f t="shared" si="190"/>
        <v>0</v>
      </c>
      <c r="QRE138" s="827">
        <f t="shared" si="190"/>
        <v>0</v>
      </c>
      <c r="QRF138" s="827">
        <f t="shared" si="190"/>
        <v>0</v>
      </c>
      <c r="QRG138" s="827">
        <f t="shared" si="190"/>
        <v>0</v>
      </c>
      <c r="QRH138" s="827">
        <f t="shared" si="190"/>
        <v>0</v>
      </c>
      <c r="QRI138" s="827">
        <f t="shared" si="190"/>
        <v>0</v>
      </c>
      <c r="QRJ138" s="827">
        <f t="shared" si="190"/>
        <v>0</v>
      </c>
      <c r="QRK138" s="827">
        <f t="shared" si="190"/>
        <v>0</v>
      </c>
      <c r="QRL138" s="827">
        <f t="shared" si="190"/>
        <v>0</v>
      </c>
      <c r="QRM138" s="827">
        <f t="shared" si="190"/>
        <v>0</v>
      </c>
      <c r="QRN138" s="827">
        <f t="shared" si="190"/>
        <v>0</v>
      </c>
      <c r="QRO138" s="827">
        <f t="shared" si="190"/>
        <v>0</v>
      </c>
      <c r="QRP138" s="827">
        <f t="shared" si="190"/>
        <v>0</v>
      </c>
      <c r="QRQ138" s="827">
        <f t="shared" si="190"/>
        <v>0</v>
      </c>
      <c r="QRR138" s="827">
        <f t="shared" si="190"/>
        <v>0</v>
      </c>
      <c r="QRS138" s="827">
        <f t="shared" si="190"/>
        <v>0</v>
      </c>
      <c r="QRT138" s="827">
        <f t="shared" si="190"/>
        <v>0</v>
      </c>
      <c r="QRU138" s="827">
        <f t="shared" si="190"/>
        <v>0</v>
      </c>
      <c r="QRV138" s="827">
        <f t="shared" si="190"/>
        <v>0</v>
      </c>
      <c r="QRW138" s="827">
        <f t="shared" si="190"/>
        <v>0</v>
      </c>
      <c r="QRX138" s="827">
        <f t="shared" si="190"/>
        <v>0</v>
      </c>
      <c r="QRY138" s="827">
        <f t="shared" si="190"/>
        <v>0</v>
      </c>
      <c r="QRZ138" s="827">
        <f t="shared" si="190"/>
        <v>0</v>
      </c>
      <c r="QSA138" s="827">
        <f t="shared" ref="QSA138:QUL138" si="191">QSA130+QSA134</f>
        <v>0</v>
      </c>
      <c r="QSB138" s="827">
        <f t="shared" si="191"/>
        <v>0</v>
      </c>
      <c r="QSC138" s="827">
        <f t="shared" si="191"/>
        <v>0</v>
      </c>
      <c r="QSD138" s="827">
        <f t="shared" si="191"/>
        <v>0</v>
      </c>
      <c r="QSE138" s="827">
        <f t="shared" si="191"/>
        <v>0</v>
      </c>
      <c r="QSF138" s="827">
        <f t="shared" si="191"/>
        <v>0</v>
      </c>
      <c r="QSG138" s="827">
        <f t="shared" si="191"/>
        <v>0</v>
      </c>
      <c r="QSH138" s="827">
        <f t="shared" si="191"/>
        <v>0</v>
      </c>
      <c r="QSI138" s="827">
        <f t="shared" si="191"/>
        <v>0</v>
      </c>
      <c r="QSJ138" s="827">
        <f t="shared" si="191"/>
        <v>0</v>
      </c>
      <c r="QSK138" s="827">
        <f t="shared" si="191"/>
        <v>0</v>
      </c>
      <c r="QSL138" s="827">
        <f t="shared" si="191"/>
        <v>0</v>
      </c>
      <c r="QSM138" s="827">
        <f t="shared" si="191"/>
        <v>0</v>
      </c>
      <c r="QSN138" s="827">
        <f t="shared" si="191"/>
        <v>0</v>
      </c>
      <c r="QSO138" s="827">
        <f t="shared" si="191"/>
        <v>0</v>
      </c>
      <c r="QSP138" s="827">
        <f t="shared" si="191"/>
        <v>0</v>
      </c>
      <c r="QSQ138" s="827">
        <f t="shared" si="191"/>
        <v>0</v>
      </c>
      <c r="QSR138" s="827">
        <f t="shared" si="191"/>
        <v>0</v>
      </c>
      <c r="QSS138" s="827">
        <f t="shared" si="191"/>
        <v>0</v>
      </c>
      <c r="QST138" s="827">
        <f t="shared" si="191"/>
        <v>0</v>
      </c>
      <c r="QSU138" s="827">
        <f t="shared" si="191"/>
        <v>0</v>
      </c>
      <c r="QSV138" s="827">
        <f t="shared" si="191"/>
        <v>0</v>
      </c>
      <c r="QSW138" s="827">
        <f t="shared" si="191"/>
        <v>0</v>
      </c>
      <c r="QSX138" s="827">
        <f t="shared" si="191"/>
        <v>0</v>
      </c>
      <c r="QSY138" s="827">
        <f t="shared" si="191"/>
        <v>0</v>
      </c>
      <c r="QSZ138" s="827">
        <f t="shared" si="191"/>
        <v>0</v>
      </c>
      <c r="QTA138" s="827">
        <f t="shared" si="191"/>
        <v>0</v>
      </c>
      <c r="QTB138" s="827">
        <f t="shared" si="191"/>
        <v>0</v>
      </c>
      <c r="QTC138" s="827">
        <f t="shared" si="191"/>
        <v>0</v>
      </c>
      <c r="QTD138" s="827">
        <f t="shared" si="191"/>
        <v>0</v>
      </c>
      <c r="QTE138" s="827">
        <f t="shared" si="191"/>
        <v>0</v>
      </c>
      <c r="QTF138" s="827">
        <f t="shared" si="191"/>
        <v>0</v>
      </c>
      <c r="QTG138" s="827">
        <f t="shared" si="191"/>
        <v>0</v>
      </c>
      <c r="QTH138" s="827">
        <f t="shared" si="191"/>
        <v>0</v>
      </c>
      <c r="QTI138" s="827">
        <f t="shared" si="191"/>
        <v>0</v>
      </c>
      <c r="QTJ138" s="827">
        <f t="shared" si="191"/>
        <v>0</v>
      </c>
      <c r="QTK138" s="827">
        <f t="shared" si="191"/>
        <v>0</v>
      </c>
      <c r="QTL138" s="827">
        <f t="shared" si="191"/>
        <v>0</v>
      </c>
      <c r="QTM138" s="827">
        <f t="shared" si="191"/>
        <v>0</v>
      </c>
      <c r="QTN138" s="827">
        <f t="shared" si="191"/>
        <v>0</v>
      </c>
      <c r="QTO138" s="827">
        <f t="shared" si="191"/>
        <v>0</v>
      </c>
      <c r="QTP138" s="827">
        <f t="shared" si="191"/>
        <v>0</v>
      </c>
      <c r="QTQ138" s="827">
        <f t="shared" si="191"/>
        <v>0</v>
      </c>
      <c r="QTR138" s="827">
        <f t="shared" si="191"/>
        <v>0</v>
      </c>
      <c r="QTS138" s="827">
        <f t="shared" si="191"/>
        <v>0</v>
      </c>
      <c r="QTT138" s="827">
        <f t="shared" si="191"/>
        <v>0</v>
      </c>
      <c r="QTU138" s="827">
        <f t="shared" si="191"/>
        <v>0</v>
      </c>
      <c r="QTV138" s="827">
        <f t="shared" si="191"/>
        <v>0</v>
      </c>
      <c r="QTW138" s="827">
        <f t="shared" si="191"/>
        <v>0</v>
      </c>
      <c r="QTX138" s="827">
        <f t="shared" si="191"/>
        <v>0</v>
      </c>
      <c r="QTY138" s="827">
        <f t="shared" si="191"/>
        <v>0</v>
      </c>
      <c r="QTZ138" s="827">
        <f t="shared" si="191"/>
        <v>0</v>
      </c>
      <c r="QUA138" s="827">
        <f t="shared" si="191"/>
        <v>0</v>
      </c>
      <c r="QUB138" s="827">
        <f t="shared" si="191"/>
        <v>0</v>
      </c>
      <c r="QUC138" s="827">
        <f t="shared" si="191"/>
        <v>0</v>
      </c>
      <c r="QUD138" s="827">
        <f t="shared" si="191"/>
        <v>0</v>
      </c>
      <c r="QUE138" s="827">
        <f t="shared" si="191"/>
        <v>0</v>
      </c>
      <c r="QUF138" s="827">
        <f t="shared" si="191"/>
        <v>0</v>
      </c>
      <c r="QUG138" s="827">
        <f t="shared" si="191"/>
        <v>0</v>
      </c>
      <c r="QUH138" s="827">
        <f t="shared" si="191"/>
        <v>0</v>
      </c>
      <c r="QUI138" s="827">
        <f t="shared" si="191"/>
        <v>0</v>
      </c>
      <c r="QUJ138" s="827">
        <f t="shared" si="191"/>
        <v>0</v>
      </c>
      <c r="QUK138" s="827">
        <f t="shared" si="191"/>
        <v>0</v>
      </c>
      <c r="QUL138" s="827">
        <f t="shared" si="191"/>
        <v>0</v>
      </c>
      <c r="QUM138" s="827">
        <f t="shared" ref="QUM138:QWX138" si="192">QUM130+QUM134</f>
        <v>0</v>
      </c>
      <c r="QUN138" s="827">
        <f t="shared" si="192"/>
        <v>0</v>
      </c>
      <c r="QUO138" s="827">
        <f t="shared" si="192"/>
        <v>0</v>
      </c>
      <c r="QUP138" s="827">
        <f t="shared" si="192"/>
        <v>0</v>
      </c>
      <c r="QUQ138" s="827">
        <f t="shared" si="192"/>
        <v>0</v>
      </c>
      <c r="QUR138" s="827">
        <f t="shared" si="192"/>
        <v>0</v>
      </c>
      <c r="QUS138" s="827">
        <f t="shared" si="192"/>
        <v>0</v>
      </c>
      <c r="QUT138" s="827">
        <f t="shared" si="192"/>
        <v>0</v>
      </c>
      <c r="QUU138" s="827">
        <f t="shared" si="192"/>
        <v>0</v>
      </c>
      <c r="QUV138" s="827">
        <f t="shared" si="192"/>
        <v>0</v>
      </c>
      <c r="QUW138" s="827">
        <f t="shared" si="192"/>
        <v>0</v>
      </c>
      <c r="QUX138" s="827">
        <f t="shared" si="192"/>
        <v>0</v>
      </c>
      <c r="QUY138" s="827">
        <f t="shared" si="192"/>
        <v>0</v>
      </c>
      <c r="QUZ138" s="827">
        <f t="shared" si="192"/>
        <v>0</v>
      </c>
      <c r="QVA138" s="827">
        <f t="shared" si="192"/>
        <v>0</v>
      </c>
      <c r="QVB138" s="827">
        <f t="shared" si="192"/>
        <v>0</v>
      </c>
      <c r="QVC138" s="827">
        <f t="shared" si="192"/>
        <v>0</v>
      </c>
      <c r="QVD138" s="827">
        <f t="shared" si="192"/>
        <v>0</v>
      </c>
      <c r="QVE138" s="827">
        <f t="shared" si="192"/>
        <v>0</v>
      </c>
      <c r="QVF138" s="827">
        <f t="shared" si="192"/>
        <v>0</v>
      </c>
      <c r="QVG138" s="827">
        <f t="shared" si="192"/>
        <v>0</v>
      </c>
      <c r="QVH138" s="827">
        <f t="shared" si="192"/>
        <v>0</v>
      </c>
      <c r="QVI138" s="827">
        <f t="shared" si="192"/>
        <v>0</v>
      </c>
      <c r="QVJ138" s="827">
        <f t="shared" si="192"/>
        <v>0</v>
      </c>
      <c r="QVK138" s="827">
        <f t="shared" si="192"/>
        <v>0</v>
      </c>
      <c r="QVL138" s="827">
        <f t="shared" si="192"/>
        <v>0</v>
      </c>
      <c r="QVM138" s="827">
        <f t="shared" si="192"/>
        <v>0</v>
      </c>
      <c r="QVN138" s="827">
        <f t="shared" si="192"/>
        <v>0</v>
      </c>
      <c r="QVO138" s="827">
        <f t="shared" si="192"/>
        <v>0</v>
      </c>
      <c r="QVP138" s="827">
        <f t="shared" si="192"/>
        <v>0</v>
      </c>
      <c r="QVQ138" s="827">
        <f t="shared" si="192"/>
        <v>0</v>
      </c>
      <c r="QVR138" s="827">
        <f t="shared" si="192"/>
        <v>0</v>
      </c>
      <c r="QVS138" s="827">
        <f t="shared" si="192"/>
        <v>0</v>
      </c>
      <c r="QVT138" s="827">
        <f t="shared" si="192"/>
        <v>0</v>
      </c>
      <c r="QVU138" s="827">
        <f t="shared" si="192"/>
        <v>0</v>
      </c>
      <c r="QVV138" s="827">
        <f t="shared" si="192"/>
        <v>0</v>
      </c>
      <c r="QVW138" s="827">
        <f t="shared" si="192"/>
        <v>0</v>
      </c>
      <c r="QVX138" s="827">
        <f t="shared" si="192"/>
        <v>0</v>
      </c>
      <c r="QVY138" s="827">
        <f t="shared" si="192"/>
        <v>0</v>
      </c>
      <c r="QVZ138" s="827">
        <f t="shared" si="192"/>
        <v>0</v>
      </c>
      <c r="QWA138" s="827">
        <f t="shared" si="192"/>
        <v>0</v>
      </c>
      <c r="QWB138" s="827">
        <f t="shared" si="192"/>
        <v>0</v>
      </c>
      <c r="QWC138" s="827">
        <f t="shared" si="192"/>
        <v>0</v>
      </c>
      <c r="QWD138" s="827">
        <f t="shared" si="192"/>
        <v>0</v>
      </c>
      <c r="QWE138" s="827">
        <f t="shared" si="192"/>
        <v>0</v>
      </c>
      <c r="QWF138" s="827">
        <f t="shared" si="192"/>
        <v>0</v>
      </c>
      <c r="QWG138" s="827">
        <f t="shared" si="192"/>
        <v>0</v>
      </c>
      <c r="QWH138" s="827">
        <f t="shared" si="192"/>
        <v>0</v>
      </c>
      <c r="QWI138" s="827">
        <f t="shared" si="192"/>
        <v>0</v>
      </c>
      <c r="QWJ138" s="827">
        <f t="shared" si="192"/>
        <v>0</v>
      </c>
      <c r="QWK138" s="827">
        <f t="shared" si="192"/>
        <v>0</v>
      </c>
      <c r="QWL138" s="827">
        <f t="shared" si="192"/>
        <v>0</v>
      </c>
      <c r="QWM138" s="827">
        <f t="shared" si="192"/>
        <v>0</v>
      </c>
      <c r="QWN138" s="827">
        <f t="shared" si="192"/>
        <v>0</v>
      </c>
      <c r="QWO138" s="827">
        <f t="shared" si="192"/>
        <v>0</v>
      </c>
      <c r="QWP138" s="827">
        <f t="shared" si="192"/>
        <v>0</v>
      </c>
      <c r="QWQ138" s="827">
        <f t="shared" si="192"/>
        <v>0</v>
      </c>
      <c r="QWR138" s="827">
        <f t="shared" si="192"/>
        <v>0</v>
      </c>
      <c r="QWS138" s="827">
        <f t="shared" si="192"/>
        <v>0</v>
      </c>
      <c r="QWT138" s="827">
        <f t="shared" si="192"/>
        <v>0</v>
      </c>
      <c r="QWU138" s="827">
        <f t="shared" si="192"/>
        <v>0</v>
      </c>
      <c r="QWV138" s="827">
        <f t="shared" si="192"/>
        <v>0</v>
      </c>
      <c r="QWW138" s="827">
        <f t="shared" si="192"/>
        <v>0</v>
      </c>
      <c r="QWX138" s="827">
        <f t="shared" si="192"/>
        <v>0</v>
      </c>
      <c r="QWY138" s="827">
        <f t="shared" ref="QWY138:QZJ138" si="193">QWY130+QWY134</f>
        <v>0</v>
      </c>
      <c r="QWZ138" s="827">
        <f t="shared" si="193"/>
        <v>0</v>
      </c>
      <c r="QXA138" s="827">
        <f t="shared" si="193"/>
        <v>0</v>
      </c>
      <c r="QXB138" s="827">
        <f t="shared" si="193"/>
        <v>0</v>
      </c>
      <c r="QXC138" s="827">
        <f t="shared" si="193"/>
        <v>0</v>
      </c>
      <c r="QXD138" s="827">
        <f t="shared" si="193"/>
        <v>0</v>
      </c>
      <c r="QXE138" s="827">
        <f t="shared" si="193"/>
        <v>0</v>
      </c>
      <c r="QXF138" s="827">
        <f t="shared" si="193"/>
        <v>0</v>
      </c>
      <c r="QXG138" s="827">
        <f t="shared" si="193"/>
        <v>0</v>
      </c>
      <c r="QXH138" s="827">
        <f t="shared" si="193"/>
        <v>0</v>
      </c>
      <c r="QXI138" s="827">
        <f t="shared" si="193"/>
        <v>0</v>
      </c>
      <c r="QXJ138" s="827">
        <f t="shared" si="193"/>
        <v>0</v>
      </c>
      <c r="QXK138" s="827">
        <f t="shared" si="193"/>
        <v>0</v>
      </c>
      <c r="QXL138" s="827">
        <f t="shared" si="193"/>
        <v>0</v>
      </c>
      <c r="QXM138" s="827">
        <f t="shared" si="193"/>
        <v>0</v>
      </c>
      <c r="QXN138" s="827">
        <f t="shared" si="193"/>
        <v>0</v>
      </c>
      <c r="QXO138" s="827">
        <f t="shared" si="193"/>
        <v>0</v>
      </c>
      <c r="QXP138" s="827">
        <f t="shared" si="193"/>
        <v>0</v>
      </c>
      <c r="QXQ138" s="827">
        <f t="shared" si="193"/>
        <v>0</v>
      </c>
      <c r="QXR138" s="827">
        <f t="shared" si="193"/>
        <v>0</v>
      </c>
      <c r="QXS138" s="827">
        <f t="shared" si="193"/>
        <v>0</v>
      </c>
      <c r="QXT138" s="827">
        <f t="shared" si="193"/>
        <v>0</v>
      </c>
      <c r="QXU138" s="827">
        <f t="shared" si="193"/>
        <v>0</v>
      </c>
      <c r="QXV138" s="827">
        <f t="shared" si="193"/>
        <v>0</v>
      </c>
      <c r="QXW138" s="827">
        <f t="shared" si="193"/>
        <v>0</v>
      </c>
      <c r="QXX138" s="827">
        <f t="shared" si="193"/>
        <v>0</v>
      </c>
      <c r="QXY138" s="827">
        <f t="shared" si="193"/>
        <v>0</v>
      </c>
      <c r="QXZ138" s="827">
        <f t="shared" si="193"/>
        <v>0</v>
      </c>
      <c r="QYA138" s="827">
        <f t="shared" si="193"/>
        <v>0</v>
      </c>
      <c r="QYB138" s="827">
        <f t="shared" si="193"/>
        <v>0</v>
      </c>
      <c r="QYC138" s="827">
        <f t="shared" si="193"/>
        <v>0</v>
      </c>
      <c r="QYD138" s="827">
        <f t="shared" si="193"/>
        <v>0</v>
      </c>
      <c r="QYE138" s="827">
        <f t="shared" si="193"/>
        <v>0</v>
      </c>
      <c r="QYF138" s="827">
        <f t="shared" si="193"/>
        <v>0</v>
      </c>
      <c r="QYG138" s="827">
        <f t="shared" si="193"/>
        <v>0</v>
      </c>
      <c r="QYH138" s="827">
        <f t="shared" si="193"/>
        <v>0</v>
      </c>
      <c r="QYI138" s="827">
        <f t="shared" si="193"/>
        <v>0</v>
      </c>
      <c r="QYJ138" s="827">
        <f t="shared" si="193"/>
        <v>0</v>
      </c>
      <c r="QYK138" s="827">
        <f t="shared" si="193"/>
        <v>0</v>
      </c>
      <c r="QYL138" s="827">
        <f t="shared" si="193"/>
        <v>0</v>
      </c>
      <c r="QYM138" s="827">
        <f t="shared" si="193"/>
        <v>0</v>
      </c>
      <c r="QYN138" s="827">
        <f t="shared" si="193"/>
        <v>0</v>
      </c>
      <c r="QYO138" s="827">
        <f t="shared" si="193"/>
        <v>0</v>
      </c>
      <c r="QYP138" s="827">
        <f t="shared" si="193"/>
        <v>0</v>
      </c>
      <c r="QYQ138" s="827">
        <f t="shared" si="193"/>
        <v>0</v>
      </c>
      <c r="QYR138" s="827">
        <f t="shared" si="193"/>
        <v>0</v>
      </c>
      <c r="QYS138" s="827">
        <f t="shared" si="193"/>
        <v>0</v>
      </c>
      <c r="QYT138" s="827">
        <f t="shared" si="193"/>
        <v>0</v>
      </c>
      <c r="QYU138" s="827">
        <f t="shared" si="193"/>
        <v>0</v>
      </c>
      <c r="QYV138" s="827">
        <f t="shared" si="193"/>
        <v>0</v>
      </c>
      <c r="QYW138" s="827">
        <f t="shared" si="193"/>
        <v>0</v>
      </c>
      <c r="QYX138" s="827">
        <f t="shared" si="193"/>
        <v>0</v>
      </c>
      <c r="QYY138" s="827">
        <f t="shared" si="193"/>
        <v>0</v>
      </c>
      <c r="QYZ138" s="827">
        <f t="shared" si="193"/>
        <v>0</v>
      </c>
      <c r="QZA138" s="827">
        <f t="shared" si="193"/>
        <v>0</v>
      </c>
      <c r="QZB138" s="827">
        <f t="shared" si="193"/>
        <v>0</v>
      </c>
      <c r="QZC138" s="827">
        <f t="shared" si="193"/>
        <v>0</v>
      </c>
      <c r="QZD138" s="827">
        <f t="shared" si="193"/>
        <v>0</v>
      </c>
      <c r="QZE138" s="827">
        <f t="shared" si="193"/>
        <v>0</v>
      </c>
      <c r="QZF138" s="827">
        <f t="shared" si="193"/>
        <v>0</v>
      </c>
      <c r="QZG138" s="827">
        <f t="shared" si="193"/>
        <v>0</v>
      </c>
      <c r="QZH138" s="827">
        <f t="shared" si="193"/>
        <v>0</v>
      </c>
      <c r="QZI138" s="827">
        <f t="shared" si="193"/>
        <v>0</v>
      </c>
      <c r="QZJ138" s="827">
        <f t="shared" si="193"/>
        <v>0</v>
      </c>
      <c r="QZK138" s="827">
        <f t="shared" ref="QZK138:RBV138" si="194">QZK130+QZK134</f>
        <v>0</v>
      </c>
      <c r="QZL138" s="827">
        <f t="shared" si="194"/>
        <v>0</v>
      </c>
      <c r="QZM138" s="827">
        <f t="shared" si="194"/>
        <v>0</v>
      </c>
      <c r="QZN138" s="827">
        <f t="shared" si="194"/>
        <v>0</v>
      </c>
      <c r="QZO138" s="827">
        <f t="shared" si="194"/>
        <v>0</v>
      </c>
      <c r="QZP138" s="827">
        <f t="shared" si="194"/>
        <v>0</v>
      </c>
      <c r="QZQ138" s="827">
        <f t="shared" si="194"/>
        <v>0</v>
      </c>
      <c r="QZR138" s="827">
        <f t="shared" si="194"/>
        <v>0</v>
      </c>
      <c r="QZS138" s="827">
        <f t="shared" si="194"/>
        <v>0</v>
      </c>
      <c r="QZT138" s="827">
        <f t="shared" si="194"/>
        <v>0</v>
      </c>
      <c r="QZU138" s="827">
        <f t="shared" si="194"/>
        <v>0</v>
      </c>
      <c r="QZV138" s="827">
        <f t="shared" si="194"/>
        <v>0</v>
      </c>
      <c r="QZW138" s="827">
        <f t="shared" si="194"/>
        <v>0</v>
      </c>
      <c r="QZX138" s="827">
        <f t="shared" si="194"/>
        <v>0</v>
      </c>
      <c r="QZY138" s="827">
        <f t="shared" si="194"/>
        <v>0</v>
      </c>
      <c r="QZZ138" s="827">
        <f t="shared" si="194"/>
        <v>0</v>
      </c>
      <c r="RAA138" s="827">
        <f t="shared" si="194"/>
        <v>0</v>
      </c>
      <c r="RAB138" s="827">
        <f t="shared" si="194"/>
        <v>0</v>
      </c>
      <c r="RAC138" s="827">
        <f t="shared" si="194"/>
        <v>0</v>
      </c>
      <c r="RAD138" s="827">
        <f t="shared" si="194"/>
        <v>0</v>
      </c>
      <c r="RAE138" s="827">
        <f t="shared" si="194"/>
        <v>0</v>
      </c>
      <c r="RAF138" s="827">
        <f t="shared" si="194"/>
        <v>0</v>
      </c>
      <c r="RAG138" s="827">
        <f t="shared" si="194"/>
        <v>0</v>
      </c>
      <c r="RAH138" s="827">
        <f t="shared" si="194"/>
        <v>0</v>
      </c>
      <c r="RAI138" s="827">
        <f t="shared" si="194"/>
        <v>0</v>
      </c>
      <c r="RAJ138" s="827">
        <f t="shared" si="194"/>
        <v>0</v>
      </c>
      <c r="RAK138" s="827">
        <f t="shared" si="194"/>
        <v>0</v>
      </c>
      <c r="RAL138" s="827">
        <f t="shared" si="194"/>
        <v>0</v>
      </c>
      <c r="RAM138" s="827">
        <f t="shared" si="194"/>
        <v>0</v>
      </c>
      <c r="RAN138" s="827">
        <f t="shared" si="194"/>
        <v>0</v>
      </c>
      <c r="RAO138" s="827">
        <f t="shared" si="194"/>
        <v>0</v>
      </c>
      <c r="RAP138" s="827">
        <f t="shared" si="194"/>
        <v>0</v>
      </c>
      <c r="RAQ138" s="827">
        <f t="shared" si="194"/>
        <v>0</v>
      </c>
      <c r="RAR138" s="827">
        <f t="shared" si="194"/>
        <v>0</v>
      </c>
      <c r="RAS138" s="827">
        <f t="shared" si="194"/>
        <v>0</v>
      </c>
      <c r="RAT138" s="827">
        <f t="shared" si="194"/>
        <v>0</v>
      </c>
      <c r="RAU138" s="827">
        <f t="shared" si="194"/>
        <v>0</v>
      </c>
      <c r="RAV138" s="827">
        <f t="shared" si="194"/>
        <v>0</v>
      </c>
      <c r="RAW138" s="827">
        <f t="shared" si="194"/>
        <v>0</v>
      </c>
      <c r="RAX138" s="827">
        <f t="shared" si="194"/>
        <v>0</v>
      </c>
      <c r="RAY138" s="827">
        <f t="shared" si="194"/>
        <v>0</v>
      </c>
      <c r="RAZ138" s="827">
        <f t="shared" si="194"/>
        <v>0</v>
      </c>
      <c r="RBA138" s="827">
        <f t="shared" si="194"/>
        <v>0</v>
      </c>
      <c r="RBB138" s="827">
        <f t="shared" si="194"/>
        <v>0</v>
      </c>
      <c r="RBC138" s="827">
        <f t="shared" si="194"/>
        <v>0</v>
      </c>
      <c r="RBD138" s="827">
        <f t="shared" si="194"/>
        <v>0</v>
      </c>
      <c r="RBE138" s="827">
        <f t="shared" si="194"/>
        <v>0</v>
      </c>
      <c r="RBF138" s="827">
        <f t="shared" si="194"/>
        <v>0</v>
      </c>
      <c r="RBG138" s="827">
        <f t="shared" si="194"/>
        <v>0</v>
      </c>
      <c r="RBH138" s="827">
        <f t="shared" si="194"/>
        <v>0</v>
      </c>
      <c r="RBI138" s="827">
        <f t="shared" si="194"/>
        <v>0</v>
      </c>
      <c r="RBJ138" s="827">
        <f t="shared" si="194"/>
        <v>0</v>
      </c>
      <c r="RBK138" s="827">
        <f t="shared" si="194"/>
        <v>0</v>
      </c>
      <c r="RBL138" s="827">
        <f t="shared" si="194"/>
        <v>0</v>
      </c>
      <c r="RBM138" s="827">
        <f t="shared" si="194"/>
        <v>0</v>
      </c>
      <c r="RBN138" s="827">
        <f t="shared" si="194"/>
        <v>0</v>
      </c>
      <c r="RBO138" s="827">
        <f t="shared" si="194"/>
        <v>0</v>
      </c>
      <c r="RBP138" s="827">
        <f t="shared" si="194"/>
        <v>0</v>
      </c>
      <c r="RBQ138" s="827">
        <f t="shared" si="194"/>
        <v>0</v>
      </c>
      <c r="RBR138" s="827">
        <f t="shared" si="194"/>
        <v>0</v>
      </c>
      <c r="RBS138" s="827">
        <f t="shared" si="194"/>
        <v>0</v>
      </c>
      <c r="RBT138" s="827">
        <f t="shared" si="194"/>
        <v>0</v>
      </c>
      <c r="RBU138" s="827">
        <f t="shared" si="194"/>
        <v>0</v>
      </c>
      <c r="RBV138" s="827">
        <f t="shared" si="194"/>
        <v>0</v>
      </c>
      <c r="RBW138" s="827">
        <f t="shared" ref="RBW138:REH138" si="195">RBW130+RBW134</f>
        <v>0</v>
      </c>
      <c r="RBX138" s="827">
        <f t="shared" si="195"/>
        <v>0</v>
      </c>
      <c r="RBY138" s="827">
        <f t="shared" si="195"/>
        <v>0</v>
      </c>
      <c r="RBZ138" s="827">
        <f t="shared" si="195"/>
        <v>0</v>
      </c>
      <c r="RCA138" s="827">
        <f t="shared" si="195"/>
        <v>0</v>
      </c>
      <c r="RCB138" s="827">
        <f t="shared" si="195"/>
        <v>0</v>
      </c>
      <c r="RCC138" s="827">
        <f t="shared" si="195"/>
        <v>0</v>
      </c>
      <c r="RCD138" s="827">
        <f t="shared" si="195"/>
        <v>0</v>
      </c>
      <c r="RCE138" s="827">
        <f t="shared" si="195"/>
        <v>0</v>
      </c>
      <c r="RCF138" s="827">
        <f t="shared" si="195"/>
        <v>0</v>
      </c>
      <c r="RCG138" s="827">
        <f t="shared" si="195"/>
        <v>0</v>
      </c>
      <c r="RCH138" s="827">
        <f t="shared" si="195"/>
        <v>0</v>
      </c>
      <c r="RCI138" s="827">
        <f t="shared" si="195"/>
        <v>0</v>
      </c>
      <c r="RCJ138" s="827">
        <f t="shared" si="195"/>
        <v>0</v>
      </c>
      <c r="RCK138" s="827">
        <f t="shared" si="195"/>
        <v>0</v>
      </c>
      <c r="RCL138" s="827">
        <f t="shared" si="195"/>
        <v>0</v>
      </c>
      <c r="RCM138" s="827">
        <f t="shared" si="195"/>
        <v>0</v>
      </c>
      <c r="RCN138" s="827">
        <f t="shared" si="195"/>
        <v>0</v>
      </c>
      <c r="RCO138" s="827">
        <f t="shared" si="195"/>
        <v>0</v>
      </c>
      <c r="RCP138" s="827">
        <f t="shared" si="195"/>
        <v>0</v>
      </c>
      <c r="RCQ138" s="827">
        <f t="shared" si="195"/>
        <v>0</v>
      </c>
      <c r="RCR138" s="827">
        <f t="shared" si="195"/>
        <v>0</v>
      </c>
      <c r="RCS138" s="827">
        <f t="shared" si="195"/>
        <v>0</v>
      </c>
      <c r="RCT138" s="827">
        <f t="shared" si="195"/>
        <v>0</v>
      </c>
      <c r="RCU138" s="827">
        <f t="shared" si="195"/>
        <v>0</v>
      </c>
      <c r="RCV138" s="827">
        <f t="shared" si="195"/>
        <v>0</v>
      </c>
      <c r="RCW138" s="827">
        <f t="shared" si="195"/>
        <v>0</v>
      </c>
      <c r="RCX138" s="827">
        <f t="shared" si="195"/>
        <v>0</v>
      </c>
      <c r="RCY138" s="827">
        <f t="shared" si="195"/>
        <v>0</v>
      </c>
      <c r="RCZ138" s="827">
        <f t="shared" si="195"/>
        <v>0</v>
      </c>
      <c r="RDA138" s="827">
        <f t="shared" si="195"/>
        <v>0</v>
      </c>
      <c r="RDB138" s="827">
        <f t="shared" si="195"/>
        <v>0</v>
      </c>
      <c r="RDC138" s="827">
        <f t="shared" si="195"/>
        <v>0</v>
      </c>
      <c r="RDD138" s="827">
        <f t="shared" si="195"/>
        <v>0</v>
      </c>
      <c r="RDE138" s="827">
        <f t="shared" si="195"/>
        <v>0</v>
      </c>
      <c r="RDF138" s="827">
        <f t="shared" si="195"/>
        <v>0</v>
      </c>
      <c r="RDG138" s="827">
        <f t="shared" si="195"/>
        <v>0</v>
      </c>
      <c r="RDH138" s="827">
        <f t="shared" si="195"/>
        <v>0</v>
      </c>
      <c r="RDI138" s="827">
        <f t="shared" si="195"/>
        <v>0</v>
      </c>
      <c r="RDJ138" s="827">
        <f t="shared" si="195"/>
        <v>0</v>
      </c>
      <c r="RDK138" s="827">
        <f t="shared" si="195"/>
        <v>0</v>
      </c>
      <c r="RDL138" s="827">
        <f t="shared" si="195"/>
        <v>0</v>
      </c>
      <c r="RDM138" s="827">
        <f t="shared" si="195"/>
        <v>0</v>
      </c>
      <c r="RDN138" s="827">
        <f t="shared" si="195"/>
        <v>0</v>
      </c>
      <c r="RDO138" s="827">
        <f t="shared" si="195"/>
        <v>0</v>
      </c>
      <c r="RDP138" s="827">
        <f t="shared" si="195"/>
        <v>0</v>
      </c>
      <c r="RDQ138" s="827">
        <f t="shared" si="195"/>
        <v>0</v>
      </c>
      <c r="RDR138" s="827">
        <f t="shared" si="195"/>
        <v>0</v>
      </c>
      <c r="RDS138" s="827">
        <f t="shared" si="195"/>
        <v>0</v>
      </c>
      <c r="RDT138" s="827">
        <f t="shared" si="195"/>
        <v>0</v>
      </c>
      <c r="RDU138" s="827">
        <f t="shared" si="195"/>
        <v>0</v>
      </c>
      <c r="RDV138" s="827">
        <f t="shared" si="195"/>
        <v>0</v>
      </c>
      <c r="RDW138" s="827">
        <f t="shared" si="195"/>
        <v>0</v>
      </c>
      <c r="RDX138" s="827">
        <f t="shared" si="195"/>
        <v>0</v>
      </c>
      <c r="RDY138" s="827">
        <f t="shared" si="195"/>
        <v>0</v>
      </c>
      <c r="RDZ138" s="827">
        <f t="shared" si="195"/>
        <v>0</v>
      </c>
      <c r="REA138" s="827">
        <f t="shared" si="195"/>
        <v>0</v>
      </c>
      <c r="REB138" s="827">
        <f t="shared" si="195"/>
        <v>0</v>
      </c>
      <c r="REC138" s="827">
        <f t="shared" si="195"/>
        <v>0</v>
      </c>
      <c r="RED138" s="827">
        <f t="shared" si="195"/>
        <v>0</v>
      </c>
      <c r="REE138" s="827">
        <f t="shared" si="195"/>
        <v>0</v>
      </c>
      <c r="REF138" s="827">
        <f t="shared" si="195"/>
        <v>0</v>
      </c>
      <c r="REG138" s="827">
        <f t="shared" si="195"/>
        <v>0</v>
      </c>
      <c r="REH138" s="827">
        <f t="shared" si="195"/>
        <v>0</v>
      </c>
      <c r="REI138" s="827">
        <f t="shared" ref="REI138:RGT138" si="196">REI130+REI134</f>
        <v>0</v>
      </c>
      <c r="REJ138" s="827">
        <f t="shared" si="196"/>
        <v>0</v>
      </c>
      <c r="REK138" s="827">
        <f t="shared" si="196"/>
        <v>0</v>
      </c>
      <c r="REL138" s="827">
        <f t="shared" si="196"/>
        <v>0</v>
      </c>
      <c r="REM138" s="827">
        <f t="shared" si="196"/>
        <v>0</v>
      </c>
      <c r="REN138" s="827">
        <f t="shared" si="196"/>
        <v>0</v>
      </c>
      <c r="REO138" s="827">
        <f t="shared" si="196"/>
        <v>0</v>
      </c>
      <c r="REP138" s="827">
        <f t="shared" si="196"/>
        <v>0</v>
      </c>
      <c r="REQ138" s="827">
        <f t="shared" si="196"/>
        <v>0</v>
      </c>
      <c r="RER138" s="827">
        <f t="shared" si="196"/>
        <v>0</v>
      </c>
      <c r="RES138" s="827">
        <f t="shared" si="196"/>
        <v>0</v>
      </c>
      <c r="RET138" s="827">
        <f t="shared" si="196"/>
        <v>0</v>
      </c>
      <c r="REU138" s="827">
        <f t="shared" si="196"/>
        <v>0</v>
      </c>
      <c r="REV138" s="827">
        <f t="shared" si="196"/>
        <v>0</v>
      </c>
      <c r="REW138" s="827">
        <f t="shared" si="196"/>
        <v>0</v>
      </c>
      <c r="REX138" s="827">
        <f t="shared" si="196"/>
        <v>0</v>
      </c>
      <c r="REY138" s="827">
        <f t="shared" si="196"/>
        <v>0</v>
      </c>
      <c r="REZ138" s="827">
        <f t="shared" si="196"/>
        <v>0</v>
      </c>
      <c r="RFA138" s="827">
        <f t="shared" si="196"/>
        <v>0</v>
      </c>
      <c r="RFB138" s="827">
        <f t="shared" si="196"/>
        <v>0</v>
      </c>
      <c r="RFC138" s="827">
        <f t="shared" si="196"/>
        <v>0</v>
      </c>
      <c r="RFD138" s="827">
        <f t="shared" si="196"/>
        <v>0</v>
      </c>
      <c r="RFE138" s="827">
        <f t="shared" si="196"/>
        <v>0</v>
      </c>
      <c r="RFF138" s="827">
        <f t="shared" si="196"/>
        <v>0</v>
      </c>
      <c r="RFG138" s="827">
        <f t="shared" si="196"/>
        <v>0</v>
      </c>
      <c r="RFH138" s="827">
        <f t="shared" si="196"/>
        <v>0</v>
      </c>
      <c r="RFI138" s="827">
        <f t="shared" si="196"/>
        <v>0</v>
      </c>
      <c r="RFJ138" s="827">
        <f t="shared" si="196"/>
        <v>0</v>
      </c>
      <c r="RFK138" s="827">
        <f t="shared" si="196"/>
        <v>0</v>
      </c>
      <c r="RFL138" s="827">
        <f t="shared" si="196"/>
        <v>0</v>
      </c>
      <c r="RFM138" s="827">
        <f t="shared" si="196"/>
        <v>0</v>
      </c>
      <c r="RFN138" s="827">
        <f t="shared" si="196"/>
        <v>0</v>
      </c>
      <c r="RFO138" s="827">
        <f t="shared" si="196"/>
        <v>0</v>
      </c>
      <c r="RFP138" s="827">
        <f t="shared" si="196"/>
        <v>0</v>
      </c>
      <c r="RFQ138" s="827">
        <f t="shared" si="196"/>
        <v>0</v>
      </c>
      <c r="RFR138" s="827">
        <f t="shared" si="196"/>
        <v>0</v>
      </c>
      <c r="RFS138" s="827">
        <f t="shared" si="196"/>
        <v>0</v>
      </c>
      <c r="RFT138" s="827">
        <f t="shared" si="196"/>
        <v>0</v>
      </c>
      <c r="RFU138" s="827">
        <f t="shared" si="196"/>
        <v>0</v>
      </c>
      <c r="RFV138" s="827">
        <f t="shared" si="196"/>
        <v>0</v>
      </c>
      <c r="RFW138" s="827">
        <f t="shared" si="196"/>
        <v>0</v>
      </c>
      <c r="RFX138" s="827">
        <f t="shared" si="196"/>
        <v>0</v>
      </c>
      <c r="RFY138" s="827">
        <f t="shared" si="196"/>
        <v>0</v>
      </c>
      <c r="RFZ138" s="827">
        <f t="shared" si="196"/>
        <v>0</v>
      </c>
      <c r="RGA138" s="827">
        <f t="shared" si="196"/>
        <v>0</v>
      </c>
      <c r="RGB138" s="827">
        <f t="shared" si="196"/>
        <v>0</v>
      </c>
      <c r="RGC138" s="827">
        <f t="shared" si="196"/>
        <v>0</v>
      </c>
      <c r="RGD138" s="827">
        <f t="shared" si="196"/>
        <v>0</v>
      </c>
      <c r="RGE138" s="827">
        <f t="shared" si="196"/>
        <v>0</v>
      </c>
      <c r="RGF138" s="827">
        <f t="shared" si="196"/>
        <v>0</v>
      </c>
      <c r="RGG138" s="827">
        <f t="shared" si="196"/>
        <v>0</v>
      </c>
      <c r="RGH138" s="827">
        <f t="shared" si="196"/>
        <v>0</v>
      </c>
      <c r="RGI138" s="827">
        <f t="shared" si="196"/>
        <v>0</v>
      </c>
      <c r="RGJ138" s="827">
        <f t="shared" si="196"/>
        <v>0</v>
      </c>
      <c r="RGK138" s="827">
        <f t="shared" si="196"/>
        <v>0</v>
      </c>
      <c r="RGL138" s="827">
        <f t="shared" si="196"/>
        <v>0</v>
      </c>
      <c r="RGM138" s="827">
        <f t="shared" si="196"/>
        <v>0</v>
      </c>
      <c r="RGN138" s="827">
        <f t="shared" si="196"/>
        <v>0</v>
      </c>
      <c r="RGO138" s="827">
        <f t="shared" si="196"/>
        <v>0</v>
      </c>
      <c r="RGP138" s="827">
        <f t="shared" si="196"/>
        <v>0</v>
      </c>
      <c r="RGQ138" s="827">
        <f t="shared" si="196"/>
        <v>0</v>
      </c>
      <c r="RGR138" s="827">
        <f t="shared" si="196"/>
        <v>0</v>
      </c>
      <c r="RGS138" s="827">
        <f t="shared" si="196"/>
        <v>0</v>
      </c>
      <c r="RGT138" s="827">
        <f t="shared" si="196"/>
        <v>0</v>
      </c>
      <c r="RGU138" s="827">
        <f t="shared" ref="RGU138:RJF138" si="197">RGU130+RGU134</f>
        <v>0</v>
      </c>
      <c r="RGV138" s="827">
        <f t="shared" si="197"/>
        <v>0</v>
      </c>
      <c r="RGW138" s="827">
        <f t="shared" si="197"/>
        <v>0</v>
      </c>
      <c r="RGX138" s="827">
        <f t="shared" si="197"/>
        <v>0</v>
      </c>
      <c r="RGY138" s="827">
        <f t="shared" si="197"/>
        <v>0</v>
      </c>
      <c r="RGZ138" s="827">
        <f t="shared" si="197"/>
        <v>0</v>
      </c>
      <c r="RHA138" s="827">
        <f t="shared" si="197"/>
        <v>0</v>
      </c>
      <c r="RHB138" s="827">
        <f t="shared" si="197"/>
        <v>0</v>
      </c>
      <c r="RHC138" s="827">
        <f t="shared" si="197"/>
        <v>0</v>
      </c>
      <c r="RHD138" s="827">
        <f t="shared" si="197"/>
        <v>0</v>
      </c>
      <c r="RHE138" s="827">
        <f t="shared" si="197"/>
        <v>0</v>
      </c>
      <c r="RHF138" s="827">
        <f t="shared" si="197"/>
        <v>0</v>
      </c>
      <c r="RHG138" s="827">
        <f t="shared" si="197"/>
        <v>0</v>
      </c>
      <c r="RHH138" s="827">
        <f t="shared" si="197"/>
        <v>0</v>
      </c>
      <c r="RHI138" s="827">
        <f t="shared" si="197"/>
        <v>0</v>
      </c>
      <c r="RHJ138" s="827">
        <f t="shared" si="197"/>
        <v>0</v>
      </c>
      <c r="RHK138" s="827">
        <f t="shared" si="197"/>
        <v>0</v>
      </c>
      <c r="RHL138" s="827">
        <f t="shared" si="197"/>
        <v>0</v>
      </c>
      <c r="RHM138" s="827">
        <f t="shared" si="197"/>
        <v>0</v>
      </c>
      <c r="RHN138" s="827">
        <f t="shared" si="197"/>
        <v>0</v>
      </c>
      <c r="RHO138" s="827">
        <f t="shared" si="197"/>
        <v>0</v>
      </c>
      <c r="RHP138" s="827">
        <f t="shared" si="197"/>
        <v>0</v>
      </c>
      <c r="RHQ138" s="827">
        <f t="shared" si="197"/>
        <v>0</v>
      </c>
      <c r="RHR138" s="827">
        <f t="shared" si="197"/>
        <v>0</v>
      </c>
      <c r="RHS138" s="827">
        <f t="shared" si="197"/>
        <v>0</v>
      </c>
      <c r="RHT138" s="827">
        <f t="shared" si="197"/>
        <v>0</v>
      </c>
      <c r="RHU138" s="827">
        <f t="shared" si="197"/>
        <v>0</v>
      </c>
      <c r="RHV138" s="827">
        <f t="shared" si="197"/>
        <v>0</v>
      </c>
      <c r="RHW138" s="827">
        <f t="shared" si="197"/>
        <v>0</v>
      </c>
      <c r="RHX138" s="827">
        <f t="shared" si="197"/>
        <v>0</v>
      </c>
      <c r="RHY138" s="827">
        <f t="shared" si="197"/>
        <v>0</v>
      </c>
      <c r="RHZ138" s="827">
        <f t="shared" si="197"/>
        <v>0</v>
      </c>
      <c r="RIA138" s="827">
        <f t="shared" si="197"/>
        <v>0</v>
      </c>
      <c r="RIB138" s="827">
        <f t="shared" si="197"/>
        <v>0</v>
      </c>
      <c r="RIC138" s="827">
        <f t="shared" si="197"/>
        <v>0</v>
      </c>
      <c r="RID138" s="827">
        <f t="shared" si="197"/>
        <v>0</v>
      </c>
      <c r="RIE138" s="827">
        <f t="shared" si="197"/>
        <v>0</v>
      </c>
      <c r="RIF138" s="827">
        <f t="shared" si="197"/>
        <v>0</v>
      </c>
      <c r="RIG138" s="827">
        <f t="shared" si="197"/>
        <v>0</v>
      </c>
      <c r="RIH138" s="827">
        <f t="shared" si="197"/>
        <v>0</v>
      </c>
      <c r="RII138" s="827">
        <f t="shared" si="197"/>
        <v>0</v>
      </c>
      <c r="RIJ138" s="827">
        <f t="shared" si="197"/>
        <v>0</v>
      </c>
      <c r="RIK138" s="827">
        <f t="shared" si="197"/>
        <v>0</v>
      </c>
      <c r="RIL138" s="827">
        <f t="shared" si="197"/>
        <v>0</v>
      </c>
      <c r="RIM138" s="827">
        <f t="shared" si="197"/>
        <v>0</v>
      </c>
      <c r="RIN138" s="827">
        <f t="shared" si="197"/>
        <v>0</v>
      </c>
      <c r="RIO138" s="827">
        <f t="shared" si="197"/>
        <v>0</v>
      </c>
      <c r="RIP138" s="827">
        <f t="shared" si="197"/>
        <v>0</v>
      </c>
      <c r="RIQ138" s="827">
        <f t="shared" si="197"/>
        <v>0</v>
      </c>
      <c r="RIR138" s="827">
        <f t="shared" si="197"/>
        <v>0</v>
      </c>
      <c r="RIS138" s="827">
        <f t="shared" si="197"/>
        <v>0</v>
      </c>
      <c r="RIT138" s="827">
        <f t="shared" si="197"/>
        <v>0</v>
      </c>
      <c r="RIU138" s="827">
        <f t="shared" si="197"/>
        <v>0</v>
      </c>
      <c r="RIV138" s="827">
        <f t="shared" si="197"/>
        <v>0</v>
      </c>
      <c r="RIW138" s="827">
        <f t="shared" si="197"/>
        <v>0</v>
      </c>
      <c r="RIX138" s="827">
        <f t="shared" si="197"/>
        <v>0</v>
      </c>
      <c r="RIY138" s="827">
        <f t="shared" si="197"/>
        <v>0</v>
      </c>
      <c r="RIZ138" s="827">
        <f t="shared" si="197"/>
        <v>0</v>
      </c>
      <c r="RJA138" s="827">
        <f t="shared" si="197"/>
        <v>0</v>
      </c>
      <c r="RJB138" s="827">
        <f t="shared" si="197"/>
        <v>0</v>
      </c>
      <c r="RJC138" s="827">
        <f t="shared" si="197"/>
        <v>0</v>
      </c>
      <c r="RJD138" s="827">
        <f t="shared" si="197"/>
        <v>0</v>
      </c>
      <c r="RJE138" s="827">
        <f t="shared" si="197"/>
        <v>0</v>
      </c>
      <c r="RJF138" s="827">
        <f t="shared" si="197"/>
        <v>0</v>
      </c>
      <c r="RJG138" s="827">
        <f t="shared" ref="RJG138:RLR138" si="198">RJG130+RJG134</f>
        <v>0</v>
      </c>
      <c r="RJH138" s="827">
        <f t="shared" si="198"/>
        <v>0</v>
      </c>
      <c r="RJI138" s="827">
        <f t="shared" si="198"/>
        <v>0</v>
      </c>
      <c r="RJJ138" s="827">
        <f t="shared" si="198"/>
        <v>0</v>
      </c>
      <c r="RJK138" s="827">
        <f t="shared" si="198"/>
        <v>0</v>
      </c>
      <c r="RJL138" s="827">
        <f t="shared" si="198"/>
        <v>0</v>
      </c>
      <c r="RJM138" s="827">
        <f t="shared" si="198"/>
        <v>0</v>
      </c>
      <c r="RJN138" s="827">
        <f t="shared" si="198"/>
        <v>0</v>
      </c>
      <c r="RJO138" s="827">
        <f t="shared" si="198"/>
        <v>0</v>
      </c>
      <c r="RJP138" s="827">
        <f t="shared" si="198"/>
        <v>0</v>
      </c>
      <c r="RJQ138" s="827">
        <f t="shared" si="198"/>
        <v>0</v>
      </c>
      <c r="RJR138" s="827">
        <f t="shared" si="198"/>
        <v>0</v>
      </c>
      <c r="RJS138" s="827">
        <f t="shared" si="198"/>
        <v>0</v>
      </c>
      <c r="RJT138" s="827">
        <f t="shared" si="198"/>
        <v>0</v>
      </c>
      <c r="RJU138" s="827">
        <f t="shared" si="198"/>
        <v>0</v>
      </c>
      <c r="RJV138" s="827">
        <f t="shared" si="198"/>
        <v>0</v>
      </c>
      <c r="RJW138" s="827">
        <f t="shared" si="198"/>
        <v>0</v>
      </c>
      <c r="RJX138" s="827">
        <f t="shared" si="198"/>
        <v>0</v>
      </c>
      <c r="RJY138" s="827">
        <f t="shared" si="198"/>
        <v>0</v>
      </c>
      <c r="RJZ138" s="827">
        <f t="shared" si="198"/>
        <v>0</v>
      </c>
      <c r="RKA138" s="827">
        <f t="shared" si="198"/>
        <v>0</v>
      </c>
      <c r="RKB138" s="827">
        <f t="shared" si="198"/>
        <v>0</v>
      </c>
      <c r="RKC138" s="827">
        <f t="shared" si="198"/>
        <v>0</v>
      </c>
      <c r="RKD138" s="827">
        <f t="shared" si="198"/>
        <v>0</v>
      </c>
      <c r="RKE138" s="827">
        <f t="shared" si="198"/>
        <v>0</v>
      </c>
      <c r="RKF138" s="827">
        <f t="shared" si="198"/>
        <v>0</v>
      </c>
      <c r="RKG138" s="827">
        <f t="shared" si="198"/>
        <v>0</v>
      </c>
      <c r="RKH138" s="827">
        <f t="shared" si="198"/>
        <v>0</v>
      </c>
      <c r="RKI138" s="827">
        <f t="shared" si="198"/>
        <v>0</v>
      </c>
      <c r="RKJ138" s="827">
        <f t="shared" si="198"/>
        <v>0</v>
      </c>
      <c r="RKK138" s="827">
        <f t="shared" si="198"/>
        <v>0</v>
      </c>
      <c r="RKL138" s="827">
        <f t="shared" si="198"/>
        <v>0</v>
      </c>
      <c r="RKM138" s="827">
        <f t="shared" si="198"/>
        <v>0</v>
      </c>
      <c r="RKN138" s="827">
        <f t="shared" si="198"/>
        <v>0</v>
      </c>
      <c r="RKO138" s="827">
        <f t="shared" si="198"/>
        <v>0</v>
      </c>
      <c r="RKP138" s="827">
        <f t="shared" si="198"/>
        <v>0</v>
      </c>
      <c r="RKQ138" s="827">
        <f t="shared" si="198"/>
        <v>0</v>
      </c>
      <c r="RKR138" s="827">
        <f t="shared" si="198"/>
        <v>0</v>
      </c>
      <c r="RKS138" s="827">
        <f t="shared" si="198"/>
        <v>0</v>
      </c>
      <c r="RKT138" s="827">
        <f t="shared" si="198"/>
        <v>0</v>
      </c>
      <c r="RKU138" s="827">
        <f t="shared" si="198"/>
        <v>0</v>
      </c>
      <c r="RKV138" s="827">
        <f t="shared" si="198"/>
        <v>0</v>
      </c>
      <c r="RKW138" s="827">
        <f t="shared" si="198"/>
        <v>0</v>
      </c>
      <c r="RKX138" s="827">
        <f t="shared" si="198"/>
        <v>0</v>
      </c>
      <c r="RKY138" s="827">
        <f t="shared" si="198"/>
        <v>0</v>
      </c>
      <c r="RKZ138" s="827">
        <f t="shared" si="198"/>
        <v>0</v>
      </c>
      <c r="RLA138" s="827">
        <f t="shared" si="198"/>
        <v>0</v>
      </c>
      <c r="RLB138" s="827">
        <f t="shared" si="198"/>
        <v>0</v>
      </c>
      <c r="RLC138" s="827">
        <f t="shared" si="198"/>
        <v>0</v>
      </c>
      <c r="RLD138" s="827">
        <f t="shared" si="198"/>
        <v>0</v>
      </c>
      <c r="RLE138" s="827">
        <f t="shared" si="198"/>
        <v>0</v>
      </c>
      <c r="RLF138" s="827">
        <f t="shared" si="198"/>
        <v>0</v>
      </c>
      <c r="RLG138" s="827">
        <f t="shared" si="198"/>
        <v>0</v>
      </c>
      <c r="RLH138" s="827">
        <f t="shared" si="198"/>
        <v>0</v>
      </c>
      <c r="RLI138" s="827">
        <f t="shared" si="198"/>
        <v>0</v>
      </c>
      <c r="RLJ138" s="827">
        <f t="shared" si="198"/>
        <v>0</v>
      </c>
      <c r="RLK138" s="827">
        <f t="shared" si="198"/>
        <v>0</v>
      </c>
      <c r="RLL138" s="827">
        <f t="shared" si="198"/>
        <v>0</v>
      </c>
      <c r="RLM138" s="827">
        <f t="shared" si="198"/>
        <v>0</v>
      </c>
      <c r="RLN138" s="827">
        <f t="shared" si="198"/>
        <v>0</v>
      </c>
      <c r="RLO138" s="827">
        <f t="shared" si="198"/>
        <v>0</v>
      </c>
      <c r="RLP138" s="827">
        <f t="shared" si="198"/>
        <v>0</v>
      </c>
      <c r="RLQ138" s="827">
        <f t="shared" si="198"/>
        <v>0</v>
      </c>
      <c r="RLR138" s="827">
        <f t="shared" si="198"/>
        <v>0</v>
      </c>
      <c r="RLS138" s="827">
        <f t="shared" ref="RLS138:ROD138" si="199">RLS130+RLS134</f>
        <v>0</v>
      </c>
      <c r="RLT138" s="827">
        <f t="shared" si="199"/>
        <v>0</v>
      </c>
      <c r="RLU138" s="827">
        <f t="shared" si="199"/>
        <v>0</v>
      </c>
      <c r="RLV138" s="827">
        <f t="shared" si="199"/>
        <v>0</v>
      </c>
      <c r="RLW138" s="827">
        <f t="shared" si="199"/>
        <v>0</v>
      </c>
      <c r="RLX138" s="827">
        <f t="shared" si="199"/>
        <v>0</v>
      </c>
      <c r="RLY138" s="827">
        <f t="shared" si="199"/>
        <v>0</v>
      </c>
      <c r="RLZ138" s="827">
        <f t="shared" si="199"/>
        <v>0</v>
      </c>
      <c r="RMA138" s="827">
        <f t="shared" si="199"/>
        <v>0</v>
      </c>
      <c r="RMB138" s="827">
        <f t="shared" si="199"/>
        <v>0</v>
      </c>
      <c r="RMC138" s="827">
        <f t="shared" si="199"/>
        <v>0</v>
      </c>
      <c r="RMD138" s="827">
        <f t="shared" si="199"/>
        <v>0</v>
      </c>
      <c r="RME138" s="827">
        <f t="shared" si="199"/>
        <v>0</v>
      </c>
      <c r="RMF138" s="827">
        <f t="shared" si="199"/>
        <v>0</v>
      </c>
      <c r="RMG138" s="827">
        <f t="shared" si="199"/>
        <v>0</v>
      </c>
      <c r="RMH138" s="827">
        <f t="shared" si="199"/>
        <v>0</v>
      </c>
      <c r="RMI138" s="827">
        <f t="shared" si="199"/>
        <v>0</v>
      </c>
      <c r="RMJ138" s="827">
        <f t="shared" si="199"/>
        <v>0</v>
      </c>
      <c r="RMK138" s="827">
        <f t="shared" si="199"/>
        <v>0</v>
      </c>
      <c r="RML138" s="827">
        <f t="shared" si="199"/>
        <v>0</v>
      </c>
      <c r="RMM138" s="827">
        <f t="shared" si="199"/>
        <v>0</v>
      </c>
      <c r="RMN138" s="827">
        <f t="shared" si="199"/>
        <v>0</v>
      </c>
      <c r="RMO138" s="827">
        <f t="shared" si="199"/>
        <v>0</v>
      </c>
      <c r="RMP138" s="827">
        <f t="shared" si="199"/>
        <v>0</v>
      </c>
      <c r="RMQ138" s="827">
        <f t="shared" si="199"/>
        <v>0</v>
      </c>
      <c r="RMR138" s="827">
        <f t="shared" si="199"/>
        <v>0</v>
      </c>
      <c r="RMS138" s="827">
        <f t="shared" si="199"/>
        <v>0</v>
      </c>
      <c r="RMT138" s="827">
        <f t="shared" si="199"/>
        <v>0</v>
      </c>
      <c r="RMU138" s="827">
        <f t="shared" si="199"/>
        <v>0</v>
      </c>
      <c r="RMV138" s="827">
        <f t="shared" si="199"/>
        <v>0</v>
      </c>
      <c r="RMW138" s="827">
        <f t="shared" si="199"/>
        <v>0</v>
      </c>
      <c r="RMX138" s="827">
        <f t="shared" si="199"/>
        <v>0</v>
      </c>
      <c r="RMY138" s="827">
        <f t="shared" si="199"/>
        <v>0</v>
      </c>
      <c r="RMZ138" s="827">
        <f t="shared" si="199"/>
        <v>0</v>
      </c>
      <c r="RNA138" s="827">
        <f t="shared" si="199"/>
        <v>0</v>
      </c>
      <c r="RNB138" s="827">
        <f t="shared" si="199"/>
        <v>0</v>
      </c>
      <c r="RNC138" s="827">
        <f t="shared" si="199"/>
        <v>0</v>
      </c>
      <c r="RND138" s="827">
        <f t="shared" si="199"/>
        <v>0</v>
      </c>
      <c r="RNE138" s="827">
        <f t="shared" si="199"/>
        <v>0</v>
      </c>
      <c r="RNF138" s="827">
        <f t="shared" si="199"/>
        <v>0</v>
      </c>
      <c r="RNG138" s="827">
        <f t="shared" si="199"/>
        <v>0</v>
      </c>
      <c r="RNH138" s="827">
        <f t="shared" si="199"/>
        <v>0</v>
      </c>
      <c r="RNI138" s="827">
        <f t="shared" si="199"/>
        <v>0</v>
      </c>
      <c r="RNJ138" s="827">
        <f t="shared" si="199"/>
        <v>0</v>
      </c>
      <c r="RNK138" s="827">
        <f t="shared" si="199"/>
        <v>0</v>
      </c>
      <c r="RNL138" s="827">
        <f t="shared" si="199"/>
        <v>0</v>
      </c>
      <c r="RNM138" s="827">
        <f t="shared" si="199"/>
        <v>0</v>
      </c>
      <c r="RNN138" s="827">
        <f t="shared" si="199"/>
        <v>0</v>
      </c>
      <c r="RNO138" s="827">
        <f t="shared" si="199"/>
        <v>0</v>
      </c>
      <c r="RNP138" s="827">
        <f t="shared" si="199"/>
        <v>0</v>
      </c>
      <c r="RNQ138" s="827">
        <f t="shared" si="199"/>
        <v>0</v>
      </c>
      <c r="RNR138" s="827">
        <f t="shared" si="199"/>
        <v>0</v>
      </c>
      <c r="RNS138" s="827">
        <f t="shared" si="199"/>
        <v>0</v>
      </c>
      <c r="RNT138" s="827">
        <f t="shared" si="199"/>
        <v>0</v>
      </c>
      <c r="RNU138" s="827">
        <f t="shared" si="199"/>
        <v>0</v>
      </c>
      <c r="RNV138" s="827">
        <f t="shared" si="199"/>
        <v>0</v>
      </c>
      <c r="RNW138" s="827">
        <f t="shared" si="199"/>
        <v>0</v>
      </c>
      <c r="RNX138" s="827">
        <f t="shared" si="199"/>
        <v>0</v>
      </c>
      <c r="RNY138" s="827">
        <f t="shared" si="199"/>
        <v>0</v>
      </c>
      <c r="RNZ138" s="827">
        <f t="shared" si="199"/>
        <v>0</v>
      </c>
      <c r="ROA138" s="827">
        <f t="shared" si="199"/>
        <v>0</v>
      </c>
      <c r="ROB138" s="827">
        <f t="shared" si="199"/>
        <v>0</v>
      </c>
      <c r="ROC138" s="827">
        <f t="shared" si="199"/>
        <v>0</v>
      </c>
      <c r="ROD138" s="827">
        <f t="shared" si="199"/>
        <v>0</v>
      </c>
      <c r="ROE138" s="827">
        <f t="shared" ref="ROE138:RQP138" si="200">ROE130+ROE134</f>
        <v>0</v>
      </c>
      <c r="ROF138" s="827">
        <f t="shared" si="200"/>
        <v>0</v>
      </c>
      <c r="ROG138" s="827">
        <f t="shared" si="200"/>
        <v>0</v>
      </c>
      <c r="ROH138" s="827">
        <f t="shared" si="200"/>
        <v>0</v>
      </c>
      <c r="ROI138" s="827">
        <f t="shared" si="200"/>
        <v>0</v>
      </c>
      <c r="ROJ138" s="827">
        <f t="shared" si="200"/>
        <v>0</v>
      </c>
      <c r="ROK138" s="827">
        <f t="shared" si="200"/>
        <v>0</v>
      </c>
      <c r="ROL138" s="827">
        <f t="shared" si="200"/>
        <v>0</v>
      </c>
      <c r="ROM138" s="827">
        <f t="shared" si="200"/>
        <v>0</v>
      </c>
      <c r="RON138" s="827">
        <f t="shared" si="200"/>
        <v>0</v>
      </c>
      <c r="ROO138" s="827">
        <f t="shared" si="200"/>
        <v>0</v>
      </c>
      <c r="ROP138" s="827">
        <f t="shared" si="200"/>
        <v>0</v>
      </c>
      <c r="ROQ138" s="827">
        <f t="shared" si="200"/>
        <v>0</v>
      </c>
      <c r="ROR138" s="827">
        <f t="shared" si="200"/>
        <v>0</v>
      </c>
      <c r="ROS138" s="827">
        <f t="shared" si="200"/>
        <v>0</v>
      </c>
      <c r="ROT138" s="827">
        <f t="shared" si="200"/>
        <v>0</v>
      </c>
      <c r="ROU138" s="827">
        <f t="shared" si="200"/>
        <v>0</v>
      </c>
      <c r="ROV138" s="827">
        <f t="shared" si="200"/>
        <v>0</v>
      </c>
      <c r="ROW138" s="827">
        <f t="shared" si="200"/>
        <v>0</v>
      </c>
      <c r="ROX138" s="827">
        <f t="shared" si="200"/>
        <v>0</v>
      </c>
      <c r="ROY138" s="827">
        <f t="shared" si="200"/>
        <v>0</v>
      </c>
      <c r="ROZ138" s="827">
        <f t="shared" si="200"/>
        <v>0</v>
      </c>
      <c r="RPA138" s="827">
        <f t="shared" si="200"/>
        <v>0</v>
      </c>
      <c r="RPB138" s="827">
        <f t="shared" si="200"/>
        <v>0</v>
      </c>
      <c r="RPC138" s="827">
        <f t="shared" si="200"/>
        <v>0</v>
      </c>
      <c r="RPD138" s="827">
        <f t="shared" si="200"/>
        <v>0</v>
      </c>
      <c r="RPE138" s="827">
        <f t="shared" si="200"/>
        <v>0</v>
      </c>
      <c r="RPF138" s="827">
        <f t="shared" si="200"/>
        <v>0</v>
      </c>
      <c r="RPG138" s="827">
        <f t="shared" si="200"/>
        <v>0</v>
      </c>
      <c r="RPH138" s="827">
        <f t="shared" si="200"/>
        <v>0</v>
      </c>
      <c r="RPI138" s="827">
        <f t="shared" si="200"/>
        <v>0</v>
      </c>
      <c r="RPJ138" s="827">
        <f t="shared" si="200"/>
        <v>0</v>
      </c>
      <c r="RPK138" s="827">
        <f t="shared" si="200"/>
        <v>0</v>
      </c>
      <c r="RPL138" s="827">
        <f t="shared" si="200"/>
        <v>0</v>
      </c>
      <c r="RPM138" s="827">
        <f t="shared" si="200"/>
        <v>0</v>
      </c>
      <c r="RPN138" s="827">
        <f t="shared" si="200"/>
        <v>0</v>
      </c>
      <c r="RPO138" s="827">
        <f t="shared" si="200"/>
        <v>0</v>
      </c>
      <c r="RPP138" s="827">
        <f t="shared" si="200"/>
        <v>0</v>
      </c>
      <c r="RPQ138" s="827">
        <f t="shared" si="200"/>
        <v>0</v>
      </c>
      <c r="RPR138" s="827">
        <f t="shared" si="200"/>
        <v>0</v>
      </c>
      <c r="RPS138" s="827">
        <f t="shared" si="200"/>
        <v>0</v>
      </c>
      <c r="RPT138" s="827">
        <f t="shared" si="200"/>
        <v>0</v>
      </c>
      <c r="RPU138" s="827">
        <f t="shared" si="200"/>
        <v>0</v>
      </c>
      <c r="RPV138" s="827">
        <f t="shared" si="200"/>
        <v>0</v>
      </c>
      <c r="RPW138" s="827">
        <f t="shared" si="200"/>
        <v>0</v>
      </c>
      <c r="RPX138" s="827">
        <f t="shared" si="200"/>
        <v>0</v>
      </c>
      <c r="RPY138" s="827">
        <f t="shared" si="200"/>
        <v>0</v>
      </c>
      <c r="RPZ138" s="827">
        <f t="shared" si="200"/>
        <v>0</v>
      </c>
      <c r="RQA138" s="827">
        <f t="shared" si="200"/>
        <v>0</v>
      </c>
      <c r="RQB138" s="827">
        <f t="shared" si="200"/>
        <v>0</v>
      </c>
      <c r="RQC138" s="827">
        <f t="shared" si="200"/>
        <v>0</v>
      </c>
      <c r="RQD138" s="827">
        <f t="shared" si="200"/>
        <v>0</v>
      </c>
      <c r="RQE138" s="827">
        <f t="shared" si="200"/>
        <v>0</v>
      </c>
      <c r="RQF138" s="827">
        <f t="shared" si="200"/>
        <v>0</v>
      </c>
      <c r="RQG138" s="827">
        <f t="shared" si="200"/>
        <v>0</v>
      </c>
      <c r="RQH138" s="827">
        <f t="shared" si="200"/>
        <v>0</v>
      </c>
      <c r="RQI138" s="827">
        <f t="shared" si="200"/>
        <v>0</v>
      </c>
      <c r="RQJ138" s="827">
        <f t="shared" si="200"/>
        <v>0</v>
      </c>
      <c r="RQK138" s="827">
        <f t="shared" si="200"/>
        <v>0</v>
      </c>
      <c r="RQL138" s="827">
        <f t="shared" si="200"/>
        <v>0</v>
      </c>
      <c r="RQM138" s="827">
        <f t="shared" si="200"/>
        <v>0</v>
      </c>
      <c r="RQN138" s="827">
        <f t="shared" si="200"/>
        <v>0</v>
      </c>
      <c r="RQO138" s="827">
        <f t="shared" si="200"/>
        <v>0</v>
      </c>
      <c r="RQP138" s="827">
        <f t="shared" si="200"/>
        <v>0</v>
      </c>
      <c r="RQQ138" s="827">
        <f t="shared" ref="RQQ138:RTB138" si="201">RQQ130+RQQ134</f>
        <v>0</v>
      </c>
      <c r="RQR138" s="827">
        <f t="shared" si="201"/>
        <v>0</v>
      </c>
      <c r="RQS138" s="827">
        <f t="shared" si="201"/>
        <v>0</v>
      </c>
      <c r="RQT138" s="827">
        <f t="shared" si="201"/>
        <v>0</v>
      </c>
      <c r="RQU138" s="827">
        <f t="shared" si="201"/>
        <v>0</v>
      </c>
      <c r="RQV138" s="827">
        <f t="shared" si="201"/>
        <v>0</v>
      </c>
      <c r="RQW138" s="827">
        <f t="shared" si="201"/>
        <v>0</v>
      </c>
      <c r="RQX138" s="827">
        <f t="shared" si="201"/>
        <v>0</v>
      </c>
      <c r="RQY138" s="827">
        <f t="shared" si="201"/>
        <v>0</v>
      </c>
      <c r="RQZ138" s="827">
        <f t="shared" si="201"/>
        <v>0</v>
      </c>
      <c r="RRA138" s="827">
        <f t="shared" si="201"/>
        <v>0</v>
      </c>
      <c r="RRB138" s="827">
        <f t="shared" si="201"/>
        <v>0</v>
      </c>
      <c r="RRC138" s="827">
        <f t="shared" si="201"/>
        <v>0</v>
      </c>
      <c r="RRD138" s="827">
        <f t="shared" si="201"/>
        <v>0</v>
      </c>
      <c r="RRE138" s="827">
        <f t="shared" si="201"/>
        <v>0</v>
      </c>
      <c r="RRF138" s="827">
        <f t="shared" si="201"/>
        <v>0</v>
      </c>
      <c r="RRG138" s="827">
        <f t="shared" si="201"/>
        <v>0</v>
      </c>
      <c r="RRH138" s="827">
        <f t="shared" si="201"/>
        <v>0</v>
      </c>
      <c r="RRI138" s="827">
        <f t="shared" si="201"/>
        <v>0</v>
      </c>
      <c r="RRJ138" s="827">
        <f t="shared" si="201"/>
        <v>0</v>
      </c>
      <c r="RRK138" s="827">
        <f t="shared" si="201"/>
        <v>0</v>
      </c>
      <c r="RRL138" s="827">
        <f t="shared" si="201"/>
        <v>0</v>
      </c>
      <c r="RRM138" s="827">
        <f t="shared" si="201"/>
        <v>0</v>
      </c>
      <c r="RRN138" s="827">
        <f t="shared" si="201"/>
        <v>0</v>
      </c>
      <c r="RRO138" s="827">
        <f t="shared" si="201"/>
        <v>0</v>
      </c>
      <c r="RRP138" s="827">
        <f t="shared" si="201"/>
        <v>0</v>
      </c>
      <c r="RRQ138" s="827">
        <f t="shared" si="201"/>
        <v>0</v>
      </c>
      <c r="RRR138" s="827">
        <f t="shared" si="201"/>
        <v>0</v>
      </c>
      <c r="RRS138" s="827">
        <f t="shared" si="201"/>
        <v>0</v>
      </c>
      <c r="RRT138" s="827">
        <f t="shared" si="201"/>
        <v>0</v>
      </c>
      <c r="RRU138" s="827">
        <f t="shared" si="201"/>
        <v>0</v>
      </c>
      <c r="RRV138" s="827">
        <f t="shared" si="201"/>
        <v>0</v>
      </c>
      <c r="RRW138" s="827">
        <f t="shared" si="201"/>
        <v>0</v>
      </c>
      <c r="RRX138" s="827">
        <f t="shared" si="201"/>
        <v>0</v>
      </c>
      <c r="RRY138" s="827">
        <f t="shared" si="201"/>
        <v>0</v>
      </c>
      <c r="RRZ138" s="827">
        <f t="shared" si="201"/>
        <v>0</v>
      </c>
      <c r="RSA138" s="827">
        <f t="shared" si="201"/>
        <v>0</v>
      </c>
      <c r="RSB138" s="827">
        <f t="shared" si="201"/>
        <v>0</v>
      </c>
      <c r="RSC138" s="827">
        <f t="shared" si="201"/>
        <v>0</v>
      </c>
      <c r="RSD138" s="827">
        <f t="shared" si="201"/>
        <v>0</v>
      </c>
      <c r="RSE138" s="827">
        <f t="shared" si="201"/>
        <v>0</v>
      </c>
      <c r="RSF138" s="827">
        <f t="shared" si="201"/>
        <v>0</v>
      </c>
      <c r="RSG138" s="827">
        <f t="shared" si="201"/>
        <v>0</v>
      </c>
      <c r="RSH138" s="827">
        <f t="shared" si="201"/>
        <v>0</v>
      </c>
      <c r="RSI138" s="827">
        <f t="shared" si="201"/>
        <v>0</v>
      </c>
      <c r="RSJ138" s="827">
        <f t="shared" si="201"/>
        <v>0</v>
      </c>
      <c r="RSK138" s="827">
        <f t="shared" si="201"/>
        <v>0</v>
      </c>
      <c r="RSL138" s="827">
        <f t="shared" si="201"/>
        <v>0</v>
      </c>
      <c r="RSM138" s="827">
        <f t="shared" si="201"/>
        <v>0</v>
      </c>
      <c r="RSN138" s="827">
        <f t="shared" si="201"/>
        <v>0</v>
      </c>
      <c r="RSO138" s="827">
        <f t="shared" si="201"/>
        <v>0</v>
      </c>
      <c r="RSP138" s="827">
        <f t="shared" si="201"/>
        <v>0</v>
      </c>
      <c r="RSQ138" s="827">
        <f t="shared" si="201"/>
        <v>0</v>
      </c>
      <c r="RSR138" s="827">
        <f t="shared" si="201"/>
        <v>0</v>
      </c>
      <c r="RSS138" s="827">
        <f t="shared" si="201"/>
        <v>0</v>
      </c>
      <c r="RST138" s="827">
        <f t="shared" si="201"/>
        <v>0</v>
      </c>
      <c r="RSU138" s="827">
        <f t="shared" si="201"/>
        <v>0</v>
      </c>
      <c r="RSV138" s="827">
        <f t="shared" si="201"/>
        <v>0</v>
      </c>
      <c r="RSW138" s="827">
        <f t="shared" si="201"/>
        <v>0</v>
      </c>
      <c r="RSX138" s="827">
        <f t="shared" si="201"/>
        <v>0</v>
      </c>
      <c r="RSY138" s="827">
        <f t="shared" si="201"/>
        <v>0</v>
      </c>
      <c r="RSZ138" s="827">
        <f t="shared" si="201"/>
        <v>0</v>
      </c>
      <c r="RTA138" s="827">
        <f t="shared" si="201"/>
        <v>0</v>
      </c>
      <c r="RTB138" s="827">
        <f t="shared" si="201"/>
        <v>0</v>
      </c>
      <c r="RTC138" s="827">
        <f t="shared" ref="RTC138:RVN138" si="202">RTC130+RTC134</f>
        <v>0</v>
      </c>
      <c r="RTD138" s="827">
        <f t="shared" si="202"/>
        <v>0</v>
      </c>
      <c r="RTE138" s="827">
        <f t="shared" si="202"/>
        <v>0</v>
      </c>
      <c r="RTF138" s="827">
        <f t="shared" si="202"/>
        <v>0</v>
      </c>
      <c r="RTG138" s="827">
        <f t="shared" si="202"/>
        <v>0</v>
      </c>
      <c r="RTH138" s="827">
        <f t="shared" si="202"/>
        <v>0</v>
      </c>
      <c r="RTI138" s="827">
        <f t="shared" si="202"/>
        <v>0</v>
      </c>
      <c r="RTJ138" s="827">
        <f t="shared" si="202"/>
        <v>0</v>
      </c>
      <c r="RTK138" s="827">
        <f t="shared" si="202"/>
        <v>0</v>
      </c>
      <c r="RTL138" s="827">
        <f t="shared" si="202"/>
        <v>0</v>
      </c>
      <c r="RTM138" s="827">
        <f t="shared" si="202"/>
        <v>0</v>
      </c>
      <c r="RTN138" s="827">
        <f t="shared" si="202"/>
        <v>0</v>
      </c>
      <c r="RTO138" s="827">
        <f t="shared" si="202"/>
        <v>0</v>
      </c>
      <c r="RTP138" s="827">
        <f t="shared" si="202"/>
        <v>0</v>
      </c>
      <c r="RTQ138" s="827">
        <f t="shared" si="202"/>
        <v>0</v>
      </c>
      <c r="RTR138" s="827">
        <f t="shared" si="202"/>
        <v>0</v>
      </c>
      <c r="RTS138" s="827">
        <f t="shared" si="202"/>
        <v>0</v>
      </c>
      <c r="RTT138" s="827">
        <f t="shared" si="202"/>
        <v>0</v>
      </c>
      <c r="RTU138" s="827">
        <f t="shared" si="202"/>
        <v>0</v>
      </c>
      <c r="RTV138" s="827">
        <f t="shared" si="202"/>
        <v>0</v>
      </c>
      <c r="RTW138" s="827">
        <f t="shared" si="202"/>
        <v>0</v>
      </c>
      <c r="RTX138" s="827">
        <f t="shared" si="202"/>
        <v>0</v>
      </c>
      <c r="RTY138" s="827">
        <f t="shared" si="202"/>
        <v>0</v>
      </c>
      <c r="RTZ138" s="827">
        <f t="shared" si="202"/>
        <v>0</v>
      </c>
      <c r="RUA138" s="827">
        <f t="shared" si="202"/>
        <v>0</v>
      </c>
      <c r="RUB138" s="827">
        <f t="shared" si="202"/>
        <v>0</v>
      </c>
      <c r="RUC138" s="827">
        <f t="shared" si="202"/>
        <v>0</v>
      </c>
      <c r="RUD138" s="827">
        <f t="shared" si="202"/>
        <v>0</v>
      </c>
      <c r="RUE138" s="827">
        <f t="shared" si="202"/>
        <v>0</v>
      </c>
      <c r="RUF138" s="827">
        <f t="shared" si="202"/>
        <v>0</v>
      </c>
      <c r="RUG138" s="827">
        <f t="shared" si="202"/>
        <v>0</v>
      </c>
      <c r="RUH138" s="827">
        <f t="shared" si="202"/>
        <v>0</v>
      </c>
      <c r="RUI138" s="827">
        <f t="shared" si="202"/>
        <v>0</v>
      </c>
      <c r="RUJ138" s="827">
        <f t="shared" si="202"/>
        <v>0</v>
      </c>
      <c r="RUK138" s="827">
        <f t="shared" si="202"/>
        <v>0</v>
      </c>
      <c r="RUL138" s="827">
        <f t="shared" si="202"/>
        <v>0</v>
      </c>
      <c r="RUM138" s="827">
        <f t="shared" si="202"/>
        <v>0</v>
      </c>
      <c r="RUN138" s="827">
        <f t="shared" si="202"/>
        <v>0</v>
      </c>
      <c r="RUO138" s="827">
        <f t="shared" si="202"/>
        <v>0</v>
      </c>
      <c r="RUP138" s="827">
        <f t="shared" si="202"/>
        <v>0</v>
      </c>
      <c r="RUQ138" s="827">
        <f t="shared" si="202"/>
        <v>0</v>
      </c>
      <c r="RUR138" s="827">
        <f t="shared" si="202"/>
        <v>0</v>
      </c>
      <c r="RUS138" s="827">
        <f t="shared" si="202"/>
        <v>0</v>
      </c>
      <c r="RUT138" s="827">
        <f t="shared" si="202"/>
        <v>0</v>
      </c>
      <c r="RUU138" s="827">
        <f t="shared" si="202"/>
        <v>0</v>
      </c>
      <c r="RUV138" s="827">
        <f t="shared" si="202"/>
        <v>0</v>
      </c>
      <c r="RUW138" s="827">
        <f t="shared" si="202"/>
        <v>0</v>
      </c>
      <c r="RUX138" s="827">
        <f t="shared" si="202"/>
        <v>0</v>
      </c>
      <c r="RUY138" s="827">
        <f t="shared" si="202"/>
        <v>0</v>
      </c>
      <c r="RUZ138" s="827">
        <f t="shared" si="202"/>
        <v>0</v>
      </c>
      <c r="RVA138" s="827">
        <f t="shared" si="202"/>
        <v>0</v>
      </c>
      <c r="RVB138" s="827">
        <f t="shared" si="202"/>
        <v>0</v>
      </c>
      <c r="RVC138" s="827">
        <f t="shared" si="202"/>
        <v>0</v>
      </c>
      <c r="RVD138" s="827">
        <f t="shared" si="202"/>
        <v>0</v>
      </c>
      <c r="RVE138" s="827">
        <f t="shared" si="202"/>
        <v>0</v>
      </c>
      <c r="RVF138" s="827">
        <f t="shared" si="202"/>
        <v>0</v>
      </c>
      <c r="RVG138" s="827">
        <f t="shared" si="202"/>
        <v>0</v>
      </c>
      <c r="RVH138" s="827">
        <f t="shared" si="202"/>
        <v>0</v>
      </c>
      <c r="RVI138" s="827">
        <f t="shared" si="202"/>
        <v>0</v>
      </c>
      <c r="RVJ138" s="827">
        <f t="shared" si="202"/>
        <v>0</v>
      </c>
      <c r="RVK138" s="827">
        <f t="shared" si="202"/>
        <v>0</v>
      </c>
      <c r="RVL138" s="827">
        <f t="shared" si="202"/>
        <v>0</v>
      </c>
      <c r="RVM138" s="827">
        <f t="shared" si="202"/>
        <v>0</v>
      </c>
      <c r="RVN138" s="827">
        <f t="shared" si="202"/>
        <v>0</v>
      </c>
      <c r="RVO138" s="827">
        <f t="shared" ref="RVO138:RXZ138" si="203">RVO130+RVO134</f>
        <v>0</v>
      </c>
      <c r="RVP138" s="827">
        <f t="shared" si="203"/>
        <v>0</v>
      </c>
      <c r="RVQ138" s="827">
        <f t="shared" si="203"/>
        <v>0</v>
      </c>
      <c r="RVR138" s="827">
        <f t="shared" si="203"/>
        <v>0</v>
      </c>
      <c r="RVS138" s="827">
        <f t="shared" si="203"/>
        <v>0</v>
      </c>
      <c r="RVT138" s="827">
        <f t="shared" si="203"/>
        <v>0</v>
      </c>
      <c r="RVU138" s="827">
        <f t="shared" si="203"/>
        <v>0</v>
      </c>
      <c r="RVV138" s="827">
        <f t="shared" si="203"/>
        <v>0</v>
      </c>
      <c r="RVW138" s="827">
        <f t="shared" si="203"/>
        <v>0</v>
      </c>
      <c r="RVX138" s="827">
        <f t="shared" si="203"/>
        <v>0</v>
      </c>
      <c r="RVY138" s="827">
        <f t="shared" si="203"/>
        <v>0</v>
      </c>
      <c r="RVZ138" s="827">
        <f t="shared" si="203"/>
        <v>0</v>
      </c>
      <c r="RWA138" s="827">
        <f t="shared" si="203"/>
        <v>0</v>
      </c>
      <c r="RWB138" s="827">
        <f t="shared" si="203"/>
        <v>0</v>
      </c>
      <c r="RWC138" s="827">
        <f t="shared" si="203"/>
        <v>0</v>
      </c>
      <c r="RWD138" s="827">
        <f t="shared" si="203"/>
        <v>0</v>
      </c>
      <c r="RWE138" s="827">
        <f t="shared" si="203"/>
        <v>0</v>
      </c>
      <c r="RWF138" s="827">
        <f t="shared" si="203"/>
        <v>0</v>
      </c>
      <c r="RWG138" s="827">
        <f t="shared" si="203"/>
        <v>0</v>
      </c>
      <c r="RWH138" s="827">
        <f t="shared" si="203"/>
        <v>0</v>
      </c>
      <c r="RWI138" s="827">
        <f t="shared" si="203"/>
        <v>0</v>
      </c>
      <c r="RWJ138" s="827">
        <f t="shared" si="203"/>
        <v>0</v>
      </c>
      <c r="RWK138" s="827">
        <f t="shared" si="203"/>
        <v>0</v>
      </c>
      <c r="RWL138" s="827">
        <f t="shared" si="203"/>
        <v>0</v>
      </c>
      <c r="RWM138" s="827">
        <f t="shared" si="203"/>
        <v>0</v>
      </c>
      <c r="RWN138" s="827">
        <f t="shared" si="203"/>
        <v>0</v>
      </c>
      <c r="RWO138" s="827">
        <f t="shared" si="203"/>
        <v>0</v>
      </c>
      <c r="RWP138" s="827">
        <f t="shared" si="203"/>
        <v>0</v>
      </c>
      <c r="RWQ138" s="827">
        <f t="shared" si="203"/>
        <v>0</v>
      </c>
      <c r="RWR138" s="827">
        <f t="shared" si="203"/>
        <v>0</v>
      </c>
      <c r="RWS138" s="827">
        <f t="shared" si="203"/>
        <v>0</v>
      </c>
      <c r="RWT138" s="827">
        <f t="shared" si="203"/>
        <v>0</v>
      </c>
      <c r="RWU138" s="827">
        <f t="shared" si="203"/>
        <v>0</v>
      </c>
      <c r="RWV138" s="827">
        <f t="shared" si="203"/>
        <v>0</v>
      </c>
      <c r="RWW138" s="827">
        <f t="shared" si="203"/>
        <v>0</v>
      </c>
      <c r="RWX138" s="827">
        <f t="shared" si="203"/>
        <v>0</v>
      </c>
      <c r="RWY138" s="827">
        <f t="shared" si="203"/>
        <v>0</v>
      </c>
      <c r="RWZ138" s="827">
        <f t="shared" si="203"/>
        <v>0</v>
      </c>
      <c r="RXA138" s="827">
        <f t="shared" si="203"/>
        <v>0</v>
      </c>
      <c r="RXB138" s="827">
        <f t="shared" si="203"/>
        <v>0</v>
      </c>
      <c r="RXC138" s="827">
        <f t="shared" si="203"/>
        <v>0</v>
      </c>
      <c r="RXD138" s="827">
        <f t="shared" si="203"/>
        <v>0</v>
      </c>
      <c r="RXE138" s="827">
        <f t="shared" si="203"/>
        <v>0</v>
      </c>
      <c r="RXF138" s="827">
        <f t="shared" si="203"/>
        <v>0</v>
      </c>
      <c r="RXG138" s="827">
        <f t="shared" si="203"/>
        <v>0</v>
      </c>
      <c r="RXH138" s="827">
        <f t="shared" si="203"/>
        <v>0</v>
      </c>
      <c r="RXI138" s="827">
        <f t="shared" si="203"/>
        <v>0</v>
      </c>
      <c r="RXJ138" s="827">
        <f t="shared" si="203"/>
        <v>0</v>
      </c>
      <c r="RXK138" s="827">
        <f t="shared" si="203"/>
        <v>0</v>
      </c>
      <c r="RXL138" s="827">
        <f t="shared" si="203"/>
        <v>0</v>
      </c>
      <c r="RXM138" s="827">
        <f t="shared" si="203"/>
        <v>0</v>
      </c>
      <c r="RXN138" s="827">
        <f t="shared" si="203"/>
        <v>0</v>
      </c>
      <c r="RXO138" s="827">
        <f t="shared" si="203"/>
        <v>0</v>
      </c>
      <c r="RXP138" s="827">
        <f t="shared" si="203"/>
        <v>0</v>
      </c>
      <c r="RXQ138" s="827">
        <f t="shared" si="203"/>
        <v>0</v>
      </c>
      <c r="RXR138" s="827">
        <f t="shared" si="203"/>
        <v>0</v>
      </c>
      <c r="RXS138" s="827">
        <f t="shared" si="203"/>
        <v>0</v>
      </c>
      <c r="RXT138" s="827">
        <f t="shared" si="203"/>
        <v>0</v>
      </c>
      <c r="RXU138" s="827">
        <f t="shared" si="203"/>
        <v>0</v>
      </c>
      <c r="RXV138" s="827">
        <f t="shared" si="203"/>
        <v>0</v>
      </c>
      <c r="RXW138" s="827">
        <f t="shared" si="203"/>
        <v>0</v>
      </c>
      <c r="RXX138" s="827">
        <f t="shared" si="203"/>
        <v>0</v>
      </c>
      <c r="RXY138" s="827">
        <f t="shared" si="203"/>
        <v>0</v>
      </c>
      <c r="RXZ138" s="827">
        <f t="shared" si="203"/>
        <v>0</v>
      </c>
      <c r="RYA138" s="827">
        <f t="shared" ref="RYA138:SAL138" si="204">RYA130+RYA134</f>
        <v>0</v>
      </c>
      <c r="RYB138" s="827">
        <f t="shared" si="204"/>
        <v>0</v>
      </c>
      <c r="RYC138" s="827">
        <f t="shared" si="204"/>
        <v>0</v>
      </c>
      <c r="RYD138" s="827">
        <f t="shared" si="204"/>
        <v>0</v>
      </c>
      <c r="RYE138" s="827">
        <f t="shared" si="204"/>
        <v>0</v>
      </c>
      <c r="RYF138" s="827">
        <f t="shared" si="204"/>
        <v>0</v>
      </c>
      <c r="RYG138" s="827">
        <f t="shared" si="204"/>
        <v>0</v>
      </c>
      <c r="RYH138" s="827">
        <f t="shared" si="204"/>
        <v>0</v>
      </c>
      <c r="RYI138" s="827">
        <f t="shared" si="204"/>
        <v>0</v>
      </c>
      <c r="RYJ138" s="827">
        <f t="shared" si="204"/>
        <v>0</v>
      </c>
      <c r="RYK138" s="827">
        <f t="shared" si="204"/>
        <v>0</v>
      </c>
      <c r="RYL138" s="827">
        <f t="shared" si="204"/>
        <v>0</v>
      </c>
      <c r="RYM138" s="827">
        <f t="shared" si="204"/>
        <v>0</v>
      </c>
      <c r="RYN138" s="827">
        <f t="shared" si="204"/>
        <v>0</v>
      </c>
      <c r="RYO138" s="827">
        <f t="shared" si="204"/>
        <v>0</v>
      </c>
      <c r="RYP138" s="827">
        <f t="shared" si="204"/>
        <v>0</v>
      </c>
      <c r="RYQ138" s="827">
        <f t="shared" si="204"/>
        <v>0</v>
      </c>
      <c r="RYR138" s="827">
        <f t="shared" si="204"/>
        <v>0</v>
      </c>
      <c r="RYS138" s="827">
        <f t="shared" si="204"/>
        <v>0</v>
      </c>
      <c r="RYT138" s="827">
        <f t="shared" si="204"/>
        <v>0</v>
      </c>
      <c r="RYU138" s="827">
        <f t="shared" si="204"/>
        <v>0</v>
      </c>
      <c r="RYV138" s="827">
        <f t="shared" si="204"/>
        <v>0</v>
      </c>
      <c r="RYW138" s="827">
        <f t="shared" si="204"/>
        <v>0</v>
      </c>
      <c r="RYX138" s="827">
        <f t="shared" si="204"/>
        <v>0</v>
      </c>
      <c r="RYY138" s="827">
        <f t="shared" si="204"/>
        <v>0</v>
      </c>
      <c r="RYZ138" s="827">
        <f t="shared" si="204"/>
        <v>0</v>
      </c>
      <c r="RZA138" s="827">
        <f t="shared" si="204"/>
        <v>0</v>
      </c>
      <c r="RZB138" s="827">
        <f t="shared" si="204"/>
        <v>0</v>
      </c>
      <c r="RZC138" s="827">
        <f t="shared" si="204"/>
        <v>0</v>
      </c>
      <c r="RZD138" s="827">
        <f t="shared" si="204"/>
        <v>0</v>
      </c>
      <c r="RZE138" s="827">
        <f t="shared" si="204"/>
        <v>0</v>
      </c>
      <c r="RZF138" s="827">
        <f t="shared" si="204"/>
        <v>0</v>
      </c>
      <c r="RZG138" s="827">
        <f t="shared" si="204"/>
        <v>0</v>
      </c>
      <c r="RZH138" s="827">
        <f t="shared" si="204"/>
        <v>0</v>
      </c>
      <c r="RZI138" s="827">
        <f t="shared" si="204"/>
        <v>0</v>
      </c>
      <c r="RZJ138" s="827">
        <f t="shared" si="204"/>
        <v>0</v>
      </c>
      <c r="RZK138" s="827">
        <f t="shared" si="204"/>
        <v>0</v>
      </c>
      <c r="RZL138" s="827">
        <f t="shared" si="204"/>
        <v>0</v>
      </c>
      <c r="RZM138" s="827">
        <f t="shared" si="204"/>
        <v>0</v>
      </c>
      <c r="RZN138" s="827">
        <f t="shared" si="204"/>
        <v>0</v>
      </c>
      <c r="RZO138" s="827">
        <f t="shared" si="204"/>
        <v>0</v>
      </c>
      <c r="RZP138" s="827">
        <f t="shared" si="204"/>
        <v>0</v>
      </c>
      <c r="RZQ138" s="827">
        <f t="shared" si="204"/>
        <v>0</v>
      </c>
      <c r="RZR138" s="827">
        <f t="shared" si="204"/>
        <v>0</v>
      </c>
      <c r="RZS138" s="827">
        <f t="shared" si="204"/>
        <v>0</v>
      </c>
      <c r="RZT138" s="827">
        <f t="shared" si="204"/>
        <v>0</v>
      </c>
      <c r="RZU138" s="827">
        <f t="shared" si="204"/>
        <v>0</v>
      </c>
      <c r="RZV138" s="827">
        <f t="shared" si="204"/>
        <v>0</v>
      </c>
      <c r="RZW138" s="827">
        <f t="shared" si="204"/>
        <v>0</v>
      </c>
      <c r="RZX138" s="827">
        <f t="shared" si="204"/>
        <v>0</v>
      </c>
      <c r="RZY138" s="827">
        <f t="shared" si="204"/>
        <v>0</v>
      </c>
      <c r="RZZ138" s="827">
        <f t="shared" si="204"/>
        <v>0</v>
      </c>
      <c r="SAA138" s="827">
        <f t="shared" si="204"/>
        <v>0</v>
      </c>
      <c r="SAB138" s="827">
        <f t="shared" si="204"/>
        <v>0</v>
      </c>
      <c r="SAC138" s="827">
        <f t="shared" si="204"/>
        <v>0</v>
      </c>
      <c r="SAD138" s="827">
        <f t="shared" si="204"/>
        <v>0</v>
      </c>
      <c r="SAE138" s="827">
        <f t="shared" si="204"/>
        <v>0</v>
      </c>
      <c r="SAF138" s="827">
        <f t="shared" si="204"/>
        <v>0</v>
      </c>
      <c r="SAG138" s="827">
        <f t="shared" si="204"/>
        <v>0</v>
      </c>
      <c r="SAH138" s="827">
        <f t="shared" si="204"/>
        <v>0</v>
      </c>
      <c r="SAI138" s="827">
        <f t="shared" si="204"/>
        <v>0</v>
      </c>
      <c r="SAJ138" s="827">
        <f t="shared" si="204"/>
        <v>0</v>
      </c>
      <c r="SAK138" s="827">
        <f t="shared" si="204"/>
        <v>0</v>
      </c>
      <c r="SAL138" s="827">
        <f t="shared" si="204"/>
        <v>0</v>
      </c>
      <c r="SAM138" s="827">
        <f t="shared" ref="SAM138:SCX138" si="205">SAM130+SAM134</f>
        <v>0</v>
      </c>
      <c r="SAN138" s="827">
        <f t="shared" si="205"/>
        <v>0</v>
      </c>
      <c r="SAO138" s="827">
        <f t="shared" si="205"/>
        <v>0</v>
      </c>
      <c r="SAP138" s="827">
        <f t="shared" si="205"/>
        <v>0</v>
      </c>
      <c r="SAQ138" s="827">
        <f t="shared" si="205"/>
        <v>0</v>
      </c>
      <c r="SAR138" s="827">
        <f t="shared" si="205"/>
        <v>0</v>
      </c>
      <c r="SAS138" s="827">
        <f t="shared" si="205"/>
        <v>0</v>
      </c>
      <c r="SAT138" s="827">
        <f t="shared" si="205"/>
        <v>0</v>
      </c>
      <c r="SAU138" s="827">
        <f t="shared" si="205"/>
        <v>0</v>
      </c>
      <c r="SAV138" s="827">
        <f t="shared" si="205"/>
        <v>0</v>
      </c>
      <c r="SAW138" s="827">
        <f t="shared" si="205"/>
        <v>0</v>
      </c>
      <c r="SAX138" s="827">
        <f t="shared" si="205"/>
        <v>0</v>
      </c>
      <c r="SAY138" s="827">
        <f t="shared" si="205"/>
        <v>0</v>
      </c>
      <c r="SAZ138" s="827">
        <f t="shared" si="205"/>
        <v>0</v>
      </c>
      <c r="SBA138" s="827">
        <f t="shared" si="205"/>
        <v>0</v>
      </c>
      <c r="SBB138" s="827">
        <f t="shared" si="205"/>
        <v>0</v>
      </c>
      <c r="SBC138" s="827">
        <f t="shared" si="205"/>
        <v>0</v>
      </c>
      <c r="SBD138" s="827">
        <f t="shared" si="205"/>
        <v>0</v>
      </c>
      <c r="SBE138" s="827">
        <f t="shared" si="205"/>
        <v>0</v>
      </c>
      <c r="SBF138" s="827">
        <f t="shared" si="205"/>
        <v>0</v>
      </c>
      <c r="SBG138" s="827">
        <f t="shared" si="205"/>
        <v>0</v>
      </c>
      <c r="SBH138" s="827">
        <f t="shared" si="205"/>
        <v>0</v>
      </c>
      <c r="SBI138" s="827">
        <f t="shared" si="205"/>
        <v>0</v>
      </c>
      <c r="SBJ138" s="827">
        <f t="shared" si="205"/>
        <v>0</v>
      </c>
      <c r="SBK138" s="827">
        <f t="shared" si="205"/>
        <v>0</v>
      </c>
      <c r="SBL138" s="827">
        <f t="shared" si="205"/>
        <v>0</v>
      </c>
      <c r="SBM138" s="827">
        <f t="shared" si="205"/>
        <v>0</v>
      </c>
      <c r="SBN138" s="827">
        <f t="shared" si="205"/>
        <v>0</v>
      </c>
      <c r="SBO138" s="827">
        <f t="shared" si="205"/>
        <v>0</v>
      </c>
      <c r="SBP138" s="827">
        <f t="shared" si="205"/>
        <v>0</v>
      </c>
      <c r="SBQ138" s="827">
        <f t="shared" si="205"/>
        <v>0</v>
      </c>
      <c r="SBR138" s="827">
        <f t="shared" si="205"/>
        <v>0</v>
      </c>
      <c r="SBS138" s="827">
        <f t="shared" si="205"/>
        <v>0</v>
      </c>
      <c r="SBT138" s="827">
        <f t="shared" si="205"/>
        <v>0</v>
      </c>
      <c r="SBU138" s="827">
        <f t="shared" si="205"/>
        <v>0</v>
      </c>
      <c r="SBV138" s="827">
        <f t="shared" si="205"/>
        <v>0</v>
      </c>
      <c r="SBW138" s="827">
        <f t="shared" si="205"/>
        <v>0</v>
      </c>
      <c r="SBX138" s="827">
        <f t="shared" si="205"/>
        <v>0</v>
      </c>
      <c r="SBY138" s="827">
        <f t="shared" si="205"/>
        <v>0</v>
      </c>
      <c r="SBZ138" s="827">
        <f t="shared" si="205"/>
        <v>0</v>
      </c>
      <c r="SCA138" s="827">
        <f t="shared" si="205"/>
        <v>0</v>
      </c>
      <c r="SCB138" s="827">
        <f t="shared" si="205"/>
        <v>0</v>
      </c>
      <c r="SCC138" s="827">
        <f t="shared" si="205"/>
        <v>0</v>
      </c>
      <c r="SCD138" s="827">
        <f t="shared" si="205"/>
        <v>0</v>
      </c>
      <c r="SCE138" s="827">
        <f t="shared" si="205"/>
        <v>0</v>
      </c>
      <c r="SCF138" s="827">
        <f t="shared" si="205"/>
        <v>0</v>
      </c>
      <c r="SCG138" s="827">
        <f t="shared" si="205"/>
        <v>0</v>
      </c>
      <c r="SCH138" s="827">
        <f t="shared" si="205"/>
        <v>0</v>
      </c>
      <c r="SCI138" s="827">
        <f t="shared" si="205"/>
        <v>0</v>
      </c>
      <c r="SCJ138" s="827">
        <f t="shared" si="205"/>
        <v>0</v>
      </c>
      <c r="SCK138" s="827">
        <f t="shared" si="205"/>
        <v>0</v>
      </c>
      <c r="SCL138" s="827">
        <f t="shared" si="205"/>
        <v>0</v>
      </c>
      <c r="SCM138" s="827">
        <f t="shared" si="205"/>
        <v>0</v>
      </c>
      <c r="SCN138" s="827">
        <f t="shared" si="205"/>
        <v>0</v>
      </c>
      <c r="SCO138" s="827">
        <f t="shared" si="205"/>
        <v>0</v>
      </c>
      <c r="SCP138" s="827">
        <f t="shared" si="205"/>
        <v>0</v>
      </c>
      <c r="SCQ138" s="827">
        <f t="shared" si="205"/>
        <v>0</v>
      </c>
      <c r="SCR138" s="827">
        <f t="shared" si="205"/>
        <v>0</v>
      </c>
      <c r="SCS138" s="827">
        <f t="shared" si="205"/>
        <v>0</v>
      </c>
      <c r="SCT138" s="827">
        <f t="shared" si="205"/>
        <v>0</v>
      </c>
      <c r="SCU138" s="827">
        <f t="shared" si="205"/>
        <v>0</v>
      </c>
      <c r="SCV138" s="827">
        <f t="shared" si="205"/>
        <v>0</v>
      </c>
      <c r="SCW138" s="827">
        <f t="shared" si="205"/>
        <v>0</v>
      </c>
      <c r="SCX138" s="827">
        <f t="shared" si="205"/>
        <v>0</v>
      </c>
      <c r="SCY138" s="827">
        <f t="shared" ref="SCY138:SFJ138" si="206">SCY130+SCY134</f>
        <v>0</v>
      </c>
      <c r="SCZ138" s="827">
        <f t="shared" si="206"/>
        <v>0</v>
      </c>
      <c r="SDA138" s="827">
        <f t="shared" si="206"/>
        <v>0</v>
      </c>
      <c r="SDB138" s="827">
        <f t="shared" si="206"/>
        <v>0</v>
      </c>
      <c r="SDC138" s="827">
        <f t="shared" si="206"/>
        <v>0</v>
      </c>
      <c r="SDD138" s="827">
        <f t="shared" si="206"/>
        <v>0</v>
      </c>
      <c r="SDE138" s="827">
        <f t="shared" si="206"/>
        <v>0</v>
      </c>
      <c r="SDF138" s="827">
        <f t="shared" si="206"/>
        <v>0</v>
      </c>
      <c r="SDG138" s="827">
        <f t="shared" si="206"/>
        <v>0</v>
      </c>
      <c r="SDH138" s="827">
        <f t="shared" si="206"/>
        <v>0</v>
      </c>
      <c r="SDI138" s="827">
        <f t="shared" si="206"/>
        <v>0</v>
      </c>
      <c r="SDJ138" s="827">
        <f t="shared" si="206"/>
        <v>0</v>
      </c>
      <c r="SDK138" s="827">
        <f t="shared" si="206"/>
        <v>0</v>
      </c>
      <c r="SDL138" s="827">
        <f t="shared" si="206"/>
        <v>0</v>
      </c>
      <c r="SDM138" s="827">
        <f t="shared" si="206"/>
        <v>0</v>
      </c>
      <c r="SDN138" s="827">
        <f t="shared" si="206"/>
        <v>0</v>
      </c>
      <c r="SDO138" s="827">
        <f t="shared" si="206"/>
        <v>0</v>
      </c>
      <c r="SDP138" s="827">
        <f t="shared" si="206"/>
        <v>0</v>
      </c>
      <c r="SDQ138" s="827">
        <f t="shared" si="206"/>
        <v>0</v>
      </c>
      <c r="SDR138" s="827">
        <f t="shared" si="206"/>
        <v>0</v>
      </c>
      <c r="SDS138" s="827">
        <f t="shared" si="206"/>
        <v>0</v>
      </c>
      <c r="SDT138" s="827">
        <f t="shared" si="206"/>
        <v>0</v>
      </c>
      <c r="SDU138" s="827">
        <f t="shared" si="206"/>
        <v>0</v>
      </c>
      <c r="SDV138" s="827">
        <f t="shared" si="206"/>
        <v>0</v>
      </c>
      <c r="SDW138" s="827">
        <f t="shared" si="206"/>
        <v>0</v>
      </c>
      <c r="SDX138" s="827">
        <f t="shared" si="206"/>
        <v>0</v>
      </c>
      <c r="SDY138" s="827">
        <f t="shared" si="206"/>
        <v>0</v>
      </c>
      <c r="SDZ138" s="827">
        <f t="shared" si="206"/>
        <v>0</v>
      </c>
      <c r="SEA138" s="827">
        <f t="shared" si="206"/>
        <v>0</v>
      </c>
      <c r="SEB138" s="827">
        <f t="shared" si="206"/>
        <v>0</v>
      </c>
      <c r="SEC138" s="827">
        <f t="shared" si="206"/>
        <v>0</v>
      </c>
      <c r="SED138" s="827">
        <f t="shared" si="206"/>
        <v>0</v>
      </c>
      <c r="SEE138" s="827">
        <f t="shared" si="206"/>
        <v>0</v>
      </c>
      <c r="SEF138" s="827">
        <f t="shared" si="206"/>
        <v>0</v>
      </c>
      <c r="SEG138" s="827">
        <f t="shared" si="206"/>
        <v>0</v>
      </c>
      <c r="SEH138" s="827">
        <f t="shared" si="206"/>
        <v>0</v>
      </c>
      <c r="SEI138" s="827">
        <f t="shared" si="206"/>
        <v>0</v>
      </c>
      <c r="SEJ138" s="827">
        <f t="shared" si="206"/>
        <v>0</v>
      </c>
      <c r="SEK138" s="827">
        <f t="shared" si="206"/>
        <v>0</v>
      </c>
      <c r="SEL138" s="827">
        <f t="shared" si="206"/>
        <v>0</v>
      </c>
      <c r="SEM138" s="827">
        <f t="shared" si="206"/>
        <v>0</v>
      </c>
      <c r="SEN138" s="827">
        <f t="shared" si="206"/>
        <v>0</v>
      </c>
      <c r="SEO138" s="827">
        <f t="shared" si="206"/>
        <v>0</v>
      </c>
      <c r="SEP138" s="827">
        <f t="shared" si="206"/>
        <v>0</v>
      </c>
      <c r="SEQ138" s="827">
        <f t="shared" si="206"/>
        <v>0</v>
      </c>
      <c r="SER138" s="827">
        <f t="shared" si="206"/>
        <v>0</v>
      </c>
      <c r="SES138" s="827">
        <f t="shared" si="206"/>
        <v>0</v>
      </c>
      <c r="SET138" s="827">
        <f t="shared" si="206"/>
        <v>0</v>
      </c>
      <c r="SEU138" s="827">
        <f t="shared" si="206"/>
        <v>0</v>
      </c>
      <c r="SEV138" s="827">
        <f t="shared" si="206"/>
        <v>0</v>
      </c>
      <c r="SEW138" s="827">
        <f t="shared" si="206"/>
        <v>0</v>
      </c>
      <c r="SEX138" s="827">
        <f t="shared" si="206"/>
        <v>0</v>
      </c>
      <c r="SEY138" s="827">
        <f t="shared" si="206"/>
        <v>0</v>
      </c>
      <c r="SEZ138" s="827">
        <f t="shared" si="206"/>
        <v>0</v>
      </c>
      <c r="SFA138" s="827">
        <f t="shared" si="206"/>
        <v>0</v>
      </c>
      <c r="SFB138" s="827">
        <f t="shared" si="206"/>
        <v>0</v>
      </c>
      <c r="SFC138" s="827">
        <f t="shared" si="206"/>
        <v>0</v>
      </c>
      <c r="SFD138" s="827">
        <f t="shared" si="206"/>
        <v>0</v>
      </c>
      <c r="SFE138" s="827">
        <f t="shared" si="206"/>
        <v>0</v>
      </c>
      <c r="SFF138" s="827">
        <f t="shared" si="206"/>
        <v>0</v>
      </c>
      <c r="SFG138" s="827">
        <f t="shared" si="206"/>
        <v>0</v>
      </c>
      <c r="SFH138" s="827">
        <f t="shared" si="206"/>
        <v>0</v>
      </c>
      <c r="SFI138" s="827">
        <f t="shared" si="206"/>
        <v>0</v>
      </c>
      <c r="SFJ138" s="827">
        <f t="shared" si="206"/>
        <v>0</v>
      </c>
      <c r="SFK138" s="827">
        <f t="shared" ref="SFK138:SHV138" si="207">SFK130+SFK134</f>
        <v>0</v>
      </c>
      <c r="SFL138" s="827">
        <f t="shared" si="207"/>
        <v>0</v>
      </c>
      <c r="SFM138" s="827">
        <f t="shared" si="207"/>
        <v>0</v>
      </c>
      <c r="SFN138" s="827">
        <f t="shared" si="207"/>
        <v>0</v>
      </c>
      <c r="SFO138" s="827">
        <f t="shared" si="207"/>
        <v>0</v>
      </c>
      <c r="SFP138" s="827">
        <f t="shared" si="207"/>
        <v>0</v>
      </c>
      <c r="SFQ138" s="827">
        <f t="shared" si="207"/>
        <v>0</v>
      </c>
      <c r="SFR138" s="827">
        <f t="shared" si="207"/>
        <v>0</v>
      </c>
      <c r="SFS138" s="827">
        <f t="shared" si="207"/>
        <v>0</v>
      </c>
      <c r="SFT138" s="827">
        <f t="shared" si="207"/>
        <v>0</v>
      </c>
      <c r="SFU138" s="827">
        <f t="shared" si="207"/>
        <v>0</v>
      </c>
      <c r="SFV138" s="827">
        <f t="shared" si="207"/>
        <v>0</v>
      </c>
      <c r="SFW138" s="827">
        <f t="shared" si="207"/>
        <v>0</v>
      </c>
      <c r="SFX138" s="827">
        <f t="shared" si="207"/>
        <v>0</v>
      </c>
      <c r="SFY138" s="827">
        <f t="shared" si="207"/>
        <v>0</v>
      </c>
      <c r="SFZ138" s="827">
        <f t="shared" si="207"/>
        <v>0</v>
      </c>
      <c r="SGA138" s="827">
        <f t="shared" si="207"/>
        <v>0</v>
      </c>
      <c r="SGB138" s="827">
        <f t="shared" si="207"/>
        <v>0</v>
      </c>
      <c r="SGC138" s="827">
        <f t="shared" si="207"/>
        <v>0</v>
      </c>
      <c r="SGD138" s="827">
        <f t="shared" si="207"/>
        <v>0</v>
      </c>
      <c r="SGE138" s="827">
        <f t="shared" si="207"/>
        <v>0</v>
      </c>
      <c r="SGF138" s="827">
        <f t="shared" si="207"/>
        <v>0</v>
      </c>
      <c r="SGG138" s="827">
        <f t="shared" si="207"/>
        <v>0</v>
      </c>
      <c r="SGH138" s="827">
        <f t="shared" si="207"/>
        <v>0</v>
      </c>
      <c r="SGI138" s="827">
        <f t="shared" si="207"/>
        <v>0</v>
      </c>
      <c r="SGJ138" s="827">
        <f t="shared" si="207"/>
        <v>0</v>
      </c>
      <c r="SGK138" s="827">
        <f t="shared" si="207"/>
        <v>0</v>
      </c>
      <c r="SGL138" s="827">
        <f t="shared" si="207"/>
        <v>0</v>
      </c>
      <c r="SGM138" s="827">
        <f t="shared" si="207"/>
        <v>0</v>
      </c>
      <c r="SGN138" s="827">
        <f t="shared" si="207"/>
        <v>0</v>
      </c>
      <c r="SGO138" s="827">
        <f t="shared" si="207"/>
        <v>0</v>
      </c>
      <c r="SGP138" s="827">
        <f t="shared" si="207"/>
        <v>0</v>
      </c>
      <c r="SGQ138" s="827">
        <f t="shared" si="207"/>
        <v>0</v>
      </c>
      <c r="SGR138" s="827">
        <f t="shared" si="207"/>
        <v>0</v>
      </c>
      <c r="SGS138" s="827">
        <f t="shared" si="207"/>
        <v>0</v>
      </c>
      <c r="SGT138" s="827">
        <f t="shared" si="207"/>
        <v>0</v>
      </c>
      <c r="SGU138" s="827">
        <f t="shared" si="207"/>
        <v>0</v>
      </c>
      <c r="SGV138" s="827">
        <f t="shared" si="207"/>
        <v>0</v>
      </c>
      <c r="SGW138" s="827">
        <f t="shared" si="207"/>
        <v>0</v>
      </c>
      <c r="SGX138" s="827">
        <f t="shared" si="207"/>
        <v>0</v>
      </c>
      <c r="SGY138" s="827">
        <f t="shared" si="207"/>
        <v>0</v>
      </c>
      <c r="SGZ138" s="827">
        <f t="shared" si="207"/>
        <v>0</v>
      </c>
      <c r="SHA138" s="827">
        <f t="shared" si="207"/>
        <v>0</v>
      </c>
      <c r="SHB138" s="827">
        <f t="shared" si="207"/>
        <v>0</v>
      </c>
      <c r="SHC138" s="827">
        <f t="shared" si="207"/>
        <v>0</v>
      </c>
      <c r="SHD138" s="827">
        <f t="shared" si="207"/>
        <v>0</v>
      </c>
      <c r="SHE138" s="827">
        <f t="shared" si="207"/>
        <v>0</v>
      </c>
      <c r="SHF138" s="827">
        <f t="shared" si="207"/>
        <v>0</v>
      </c>
      <c r="SHG138" s="827">
        <f t="shared" si="207"/>
        <v>0</v>
      </c>
      <c r="SHH138" s="827">
        <f t="shared" si="207"/>
        <v>0</v>
      </c>
      <c r="SHI138" s="827">
        <f t="shared" si="207"/>
        <v>0</v>
      </c>
      <c r="SHJ138" s="827">
        <f t="shared" si="207"/>
        <v>0</v>
      </c>
      <c r="SHK138" s="827">
        <f t="shared" si="207"/>
        <v>0</v>
      </c>
      <c r="SHL138" s="827">
        <f t="shared" si="207"/>
        <v>0</v>
      </c>
      <c r="SHM138" s="827">
        <f t="shared" si="207"/>
        <v>0</v>
      </c>
      <c r="SHN138" s="827">
        <f t="shared" si="207"/>
        <v>0</v>
      </c>
      <c r="SHO138" s="827">
        <f t="shared" si="207"/>
        <v>0</v>
      </c>
      <c r="SHP138" s="827">
        <f t="shared" si="207"/>
        <v>0</v>
      </c>
      <c r="SHQ138" s="827">
        <f t="shared" si="207"/>
        <v>0</v>
      </c>
      <c r="SHR138" s="827">
        <f t="shared" si="207"/>
        <v>0</v>
      </c>
      <c r="SHS138" s="827">
        <f t="shared" si="207"/>
        <v>0</v>
      </c>
      <c r="SHT138" s="827">
        <f t="shared" si="207"/>
        <v>0</v>
      </c>
      <c r="SHU138" s="827">
        <f t="shared" si="207"/>
        <v>0</v>
      </c>
      <c r="SHV138" s="827">
        <f t="shared" si="207"/>
        <v>0</v>
      </c>
      <c r="SHW138" s="827">
        <f t="shared" ref="SHW138:SKH138" si="208">SHW130+SHW134</f>
        <v>0</v>
      </c>
      <c r="SHX138" s="827">
        <f t="shared" si="208"/>
        <v>0</v>
      </c>
      <c r="SHY138" s="827">
        <f t="shared" si="208"/>
        <v>0</v>
      </c>
      <c r="SHZ138" s="827">
        <f t="shared" si="208"/>
        <v>0</v>
      </c>
      <c r="SIA138" s="827">
        <f t="shared" si="208"/>
        <v>0</v>
      </c>
      <c r="SIB138" s="827">
        <f t="shared" si="208"/>
        <v>0</v>
      </c>
      <c r="SIC138" s="827">
        <f t="shared" si="208"/>
        <v>0</v>
      </c>
      <c r="SID138" s="827">
        <f t="shared" si="208"/>
        <v>0</v>
      </c>
      <c r="SIE138" s="827">
        <f t="shared" si="208"/>
        <v>0</v>
      </c>
      <c r="SIF138" s="827">
        <f t="shared" si="208"/>
        <v>0</v>
      </c>
      <c r="SIG138" s="827">
        <f t="shared" si="208"/>
        <v>0</v>
      </c>
      <c r="SIH138" s="827">
        <f t="shared" si="208"/>
        <v>0</v>
      </c>
      <c r="SII138" s="827">
        <f t="shared" si="208"/>
        <v>0</v>
      </c>
      <c r="SIJ138" s="827">
        <f t="shared" si="208"/>
        <v>0</v>
      </c>
      <c r="SIK138" s="827">
        <f t="shared" si="208"/>
        <v>0</v>
      </c>
      <c r="SIL138" s="827">
        <f t="shared" si="208"/>
        <v>0</v>
      </c>
      <c r="SIM138" s="827">
        <f t="shared" si="208"/>
        <v>0</v>
      </c>
      <c r="SIN138" s="827">
        <f t="shared" si="208"/>
        <v>0</v>
      </c>
      <c r="SIO138" s="827">
        <f t="shared" si="208"/>
        <v>0</v>
      </c>
      <c r="SIP138" s="827">
        <f t="shared" si="208"/>
        <v>0</v>
      </c>
      <c r="SIQ138" s="827">
        <f t="shared" si="208"/>
        <v>0</v>
      </c>
      <c r="SIR138" s="827">
        <f t="shared" si="208"/>
        <v>0</v>
      </c>
      <c r="SIS138" s="827">
        <f t="shared" si="208"/>
        <v>0</v>
      </c>
      <c r="SIT138" s="827">
        <f t="shared" si="208"/>
        <v>0</v>
      </c>
      <c r="SIU138" s="827">
        <f t="shared" si="208"/>
        <v>0</v>
      </c>
      <c r="SIV138" s="827">
        <f t="shared" si="208"/>
        <v>0</v>
      </c>
      <c r="SIW138" s="827">
        <f t="shared" si="208"/>
        <v>0</v>
      </c>
      <c r="SIX138" s="827">
        <f t="shared" si="208"/>
        <v>0</v>
      </c>
      <c r="SIY138" s="827">
        <f t="shared" si="208"/>
        <v>0</v>
      </c>
      <c r="SIZ138" s="827">
        <f t="shared" si="208"/>
        <v>0</v>
      </c>
      <c r="SJA138" s="827">
        <f t="shared" si="208"/>
        <v>0</v>
      </c>
      <c r="SJB138" s="827">
        <f t="shared" si="208"/>
        <v>0</v>
      </c>
      <c r="SJC138" s="827">
        <f t="shared" si="208"/>
        <v>0</v>
      </c>
      <c r="SJD138" s="827">
        <f t="shared" si="208"/>
        <v>0</v>
      </c>
      <c r="SJE138" s="827">
        <f t="shared" si="208"/>
        <v>0</v>
      </c>
      <c r="SJF138" s="827">
        <f t="shared" si="208"/>
        <v>0</v>
      </c>
      <c r="SJG138" s="827">
        <f t="shared" si="208"/>
        <v>0</v>
      </c>
      <c r="SJH138" s="827">
        <f t="shared" si="208"/>
        <v>0</v>
      </c>
      <c r="SJI138" s="827">
        <f t="shared" si="208"/>
        <v>0</v>
      </c>
      <c r="SJJ138" s="827">
        <f t="shared" si="208"/>
        <v>0</v>
      </c>
      <c r="SJK138" s="827">
        <f t="shared" si="208"/>
        <v>0</v>
      </c>
      <c r="SJL138" s="827">
        <f t="shared" si="208"/>
        <v>0</v>
      </c>
      <c r="SJM138" s="827">
        <f t="shared" si="208"/>
        <v>0</v>
      </c>
      <c r="SJN138" s="827">
        <f t="shared" si="208"/>
        <v>0</v>
      </c>
      <c r="SJO138" s="827">
        <f t="shared" si="208"/>
        <v>0</v>
      </c>
      <c r="SJP138" s="827">
        <f t="shared" si="208"/>
        <v>0</v>
      </c>
      <c r="SJQ138" s="827">
        <f t="shared" si="208"/>
        <v>0</v>
      </c>
      <c r="SJR138" s="827">
        <f t="shared" si="208"/>
        <v>0</v>
      </c>
      <c r="SJS138" s="827">
        <f t="shared" si="208"/>
        <v>0</v>
      </c>
      <c r="SJT138" s="827">
        <f t="shared" si="208"/>
        <v>0</v>
      </c>
      <c r="SJU138" s="827">
        <f t="shared" si="208"/>
        <v>0</v>
      </c>
      <c r="SJV138" s="827">
        <f t="shared" si="208"/>
        <v>0</v>
      </c>
      <c r="SJW138" s="827">
        <f t="shared" si="208"/>
        <v>0</v>
      </c>
      <c r="SJX138" s="827">
        <f t="shared" si="208"/>
        <v>0</v>
      </c>
      <c r="SJY138" s="827">
        <f t="shared" si="208"/>
        <v>0</v>
      </c>
      <c r="SJZ138" s="827">
        <f t="shared" si="208"/>
        <v>0</v>
      </c>
      <c r="SKA138" s="827">
        <f t="shared" si="208"/>
        <v>0</v>
      </c>
      <c r="SKB138" s="827">
        <f t="shared" si="208"/>
        <v>0</v>
      </c>
      <c r="SKC138" s="827">
        <f t="shared" si="208"/>
        <v>0</v>
      </c>
      <c r="SKD138" s="827">
        <f t="shared" si="208"/>
        <v>0</v>
      </c>
      <c r="SKE138" s="827">
        <f t="shared" si="208"/>
        <v>0</v>
      </c>
      <c r="SKF138" s="827">
        <f t="shared" si="208"/>
        <v>0</v>
      </c>
      <c r="SKG138" s="827">
        <f t="shared" si="208"/>
        <v>0</v>
      </c>
      <c r="SKH138" s="827">
        <f t="shared" si="208"/>
        <v>0</v>
      </c>
      <c r="SKI138" s="827">
        <f t="shared" ref="SKI138:SMT138" si="209">SKI130+SKI134</f>
        <v>0</v>
      </c>
      <c r="SKJ138" s="827">
        <f t="shared" si="209"/>
        <v>0</v>
      </c>
      <c r="SKK138" s="827">
        <f t="shared" si="209"/>
        <v>0</v>
      </c>
      <c r="SKL138" s="827">
        <f t="shared" si="209"/>
        <v>0</v>
      </c>
      <c r="SKM138" s="827">
        <f t="shared" si="209"/>
        <v>0</v>
      </c>
      <c r="SKN138" s="827">
        <f t="shared" si="209"/>
        <v>0</v>
      </c>
      <c r="SKO138" s="827">
        <f t="shared" si="209"/>
        <v>0</v>
      </c>
      <c r="SKP138" s="827">
        <f t="shared" si="209"/>
        <v>0</v>
      </c>
      <c r="SKQ138" s="827">
        <f t="shared" si="209"/>
        <v>0</v>
      </c>
      <c r="SKR138" s="827">
        <f t="shared" si="209"/>
        <v>0</v>
      </c>
      <c r="SKS138" s="827">
        <f t="shared" si="209"/>
        <v>0</v>
      </c>
      <c r="SKT138" s="827">
        <f t="shared" si="209"/>
        <v>0</v>
      </c>
      <c r="SKU138" s="827">
        <f t="shared" si="209"/>
        <v>0</v>
      </c>
      <c r="SKV138" s="827">
        <f t="shared" si="209"/>
        <v>0</v>
      </c>
      <c r="SKW138" s="827">
        <f t="shared" si="209"/>
        <v>0</v>
      </c>
      <c r="SKX138" s="827">
        <f t="shared" si="209"/>
        <v>0</v>
      </c>
      <c r="SKY138" s="827">
        <f t="shared" si="209"/>
        <v>0</v>
      </c>
      <c r="SKZ138" s="827">
        <f t="shared" si="209"/>
        <v>0</v>
      </c>
      <c r="SLA138" s="827">
        <f t="shared" si="209"/>
        <v>0</v>
      </c>
      <c r="SLB138" s="827">
        <f t="shared" si="209"/>
        <v>0</v>
      </c>
      <c r="SLC138" s="827">
        <f t="shared" si="209"/>
        <v>0</v>
      </c>
      <c r="SLD138" s="827">
        <f t="shared" si="209"/>
        <v>0</v>
      </c>
      <c r="SLE138" s="827">
        <f t="shared" si="209"/>
        <v>0</v>
      </c>
      <c r="SLF138" s="827">
        <f t="shared" si="209"/>
        <v>0</v>
      </c>
      <c r="SLG138" s="827">
        <f t="shared" si="209"/>
        <v>0</v>
      </c>
      <c r="SLH138" s="827">
        <f t="shared" si="209"/>
        <v>0</v>
      </c>
      <c r="SLI138" s="827">
        <f t="shared" si="209"/>
        <v>0</v>
      </c>
      <c r="SLJ138" s="827">
        <f t="shared" si="209"/>
        <v>0</v>
      </c>
      <c r="SLK138" s="827">
        <f t="shared" si="209"/>
        <v>0</v>
      </c>
      <c r="SLL138" s="827">
        <f t="shared" si="209"/>
        <v>0</v>
      </c>
      <c r="SLM138" s="827">
        <f t="shared" si="209"/>
        <v>0</v>
      </c>
      <c r="SLN138" s="827">
        <f t="shared" si="209"/>
        <v>0</v>
      </c>
      <c r="SLO138" s="827">
        <f t="shared" si="209"/>
        <v>0</v>
      </c>
      <c r="SLP138" s="827">
        <f t="shared" si="209"/>
        <v>0</v>
      </c>
      <c r="SLQ138" s="827">
        <f t="shared" si="209"/>
        <v>0</v>
      </c>
      <c r="SLR138" s="827">
        <f t="shared" si="209"/>
        <v>0</v>
      </c>
      <c r="SLS138" s="827">
        <f t="shared" si="209"/>
        <v>0</v>
      </c>
      <c r="SLT138" s="827">
        <f t="shared" si="209"/>
        <v>0</v>
      </c>
      <c r="SLU138" s="827">
        <f t="shared" si="209"/>
        <v>0</v>
      </c>
      <c r="SLV138" s="827">
        <f t="shared" si="209"/>
        <v>0</v>
      </c>
      <c r="SLW138" s="827">
        <f t="shared" si="209"/>
        <v>0</v>
      </c>
      <c r="SLX138" s="827">
        <f t="shared" si="209"/>
        <v>0</v>
      </c>
      <c r="SLY138" s="827">
        <f t="shared" si="209"/>
        <v>0</v>
      </c>
      <c r="SLZ138" s="827">
        <f t="shared" si="209"/>
        <v>0</v>
      </c>
      <c r="SMA138" s="827">
        <f t="shared" si="209"/>
        <v>0</v>
      </c>
      <c r="SMB138" s="827">
        <f t="shared" si="209"/>
        <v>0</v>
      </c>
      <c r="SMC138" s="827">
        <f t="shared" si="209"/>
        <v>0</v>
      </c>
      <c r="SMD138" s="827">
        <f t="shared" si="209"/>
        <v>0</v>
      </c>
      <c r="SME138" s="827">
        <f t="shared" si="209"/>
        <v>0</v>
      </c>
      <c r="SMF138" s="827">
        <f t="shared" si="209"/>
        <v>0</v>
      </c>
      <c r="SMG138" s="827">
        <f t="shared" si="209"/>
        <v>0</v>
      </c>
      <c r="SMH138" s="827">
        <f t="shared" si="209"/>
        <v>0</v>
      </c>
      <c r="SMI138" s="827">
        <f t="shared" si="209"/>
        <v>0</v>
      </c>
      <c r="SMJ138" s="827">
        <f t="shared" si="209"/>
        <v>0</v>
      </c>
      <c r="SMK138" s="827">
        <f t="shared" si="209"/>
        <v>0</v>
      </c>
      <c r="SML138" s="827">
        <f t="shared" si="209"/>
        <v>0</v>
      </c>
      <c r="SMM138" s="827">
        <f t="shared" si="209"/>
        <v>0</v>
      </c>
      <c r="SMN138" s="827">
        <f t="shared" si="209"/>
        <v>0</v>
      </c>
      <c r="SMO138" s="827">
        <f t="shared" si="209"/>
        <v>0</v>
      </c>
      <c r="SMP138" s="827">
        <f t="shared" si="209"/>
        <v>0</v>
      </c>
      <c r="SMQ138" s="827">
        <f t="shared" si="209"/>
        <v>0</v>
      </c>
      <c r="SMR138" s="827">
        <f t="shared" si="209"/>
        <v>0</v>
      </c>
      <c r="SMS138" s="827">
        <f t="shared" si="209"/>
        <v>0</v>
      </c>
      <c r="SMT138" s="827">
        <f t="shared" si="209"/>
        <v>0</v>
      </c>
      <c r="SMU138" s="827">
        <f t="shared" ref="SMU138:SPF138" si="210">SMU130+SMU134</f>
        <v>0</v>
      </c>
      <c r="SMV138" s="827">
        <f t="shared" si="210"/>
        <v>0</v>
      </c>
      <c r="SMW138" s="827">
        <f t="shared" si="210"/>
        <v>0</v>
      </c>
      <c r="SMX138" s="827">
        <f t="shared" si="210"/>
        <v>0</v>
      </c>
      <c r="SMY138" s="827">
        <f t="shared" si="210"/>
        <v>0</v>
      </c>
      <c r="SMZ138" s="827">
        <f t="shared" si="210"/>
        <v>0</v>
      </c>
      <c r="SNA138" s="827">
        <f t="shared" si="210"/>
        <v>0</v>
      </c>
      <c r="SNB138" s="827">
        <f t="shared" si="210"/>
        <v>0</v>
      </c>
      <c r="SNC138" s="827">
        <f t="shared" si="210"/>
        <v>0</v>
      </c>
      <c r="SND138" s="827">
        <f t="shared" si="210"/>
        <v>0</v>
      </c>
      <c r="SNE138" s="827">
        <f t="shared" si="210"/>
        <v>0</v>
      </c>
      <c r="SNF138" s="827">
        <f t="shared" si="210"/>
        <v>0</v>
      </c>
      <c r="SNG138" s="827">
        <f t="shared" si="210"/>
        <v>0</v>
      </c>
      <c r="SNH138" s="827">
        <f t="shared" si="210"/>
        <v>0</v>
      </c>
      <c r="SNI138" s="827">
        <f t="shared" si="210"/>
        <v>0</v>
      </c>
      <c r="SNJ138" s="827">
        <f t="shared" si="210"/>
        <v>0</v>
      </c>
      <c r="SNK138" s="827">
        <f t="shared" si="210"/>
        <v>0</v>
      </c>
      <c r="SNL138" s="827">
        <f t="shared" si="210"/>
        <v>0</v>
      </c>
      <c r="SNM138" s="827">
        <f t="shared" si="210"/>
        <v>0</v>
      </c>
      <c r="SNN138" s="827">
        <f t="shared" si="210"/>
        <v>0</v>
      </c>
      <c r="SNO138" s="827">
        <f t="shared" si="210"/>
        <v>0</v>
      </c>
      <c r="SNP138" s="827">
        <f t="shared" si="210"/>
        <v>0</v>
      </c>
      <c r="SNQ138" s="827">
        <f t="shared" si="210"/>
        <v>0</v>
      </c>
      <c r="SNR138" s="827">
        <f t="shared" si="210"/>
        <v>0</v>
      </c>
      <c r="SNS138" s="827">
        <f t="shared" si="210"/>
        <v>0</v>
      </c>
      <c r="SNT138" s="827">
        <f t="shared" si="210"/>
        <v>0</v>
      </c>
      <c r="SNU138" s="827">
        <f t="shared" si="210"/>
        <v>0</v>
      </c>
      <c r="SNV138" s="827">
        <f t="shared" si="210"/>
        <v>0</v>
      </c>
      <c r="SNW138" s="827">
        <f t="shared" si="210"/>
        <v>0</v>
      </c>
      <c r="SNX138" s="827">
        <f t="shared" si="210"/>
        <v>0</v>
      </c>
      <c r="SNY138" s="827">
        <f t="shared" si="210"/>
        <v>0</v>
      </c>
      <c r="SNZ138" s="827">
        <f t="shared" si="210"/>
        <v>0</v>
      </c>
      <c r="SOA138" s="827">
        <f t="shared" si="210"/>
        <v>0</v>
      </c>
      <c r="SOB138" s="827">
        <f t="shared" si="210"/>
        <v>0</v>
      </c>
      <c r="SOC138" s="827">
        <f t="shared" si="210"/>
        <v>0</v>
      </c>
      <c r="SOD138" s="827">
        <f t="shared" si="210"/>
        <v>0</v>
      </c>
      <c r="SOE138" s="827">
        <f t="shared" si="210"/>
        <v>0</v>
      </c>
      <c r="SOF138" s="827">
        <f t="shared" si="210"/>
        <v>0</v>
      </c>
      <c r="SOG138" s="827">
        <f t="shared" si="210"/>
        <v>0</v>
      </c>
      <c r="SOH138" s="827">
        <f t="shared" si="210"/>
        <v>0</v>
      </c>
      <c r="SOI138" s="827">
        <f t="shared" si="210"/>
        <v>0</v>
      </c>
      <c r="SOJ138" s="827">
        <f t="shared" si="210"/>
        <v>0</v>
      </c>
      <c r="SOK138" s="827">
        <f t="shared" si="210"/>
        <v>0</v>
      </c>
      <c r="SOL138" s="827">
        <f t="shared" si="210"/>
        <v>0</v>
      </c>
      <c r="SOM138" s="827">
        <f t="shared" si="210"/>
        <v>0</v>
      </c>
      <c r="SON138" s="827">
        <f t="shared" si="210"/>
        <v>0</v>
      </c>
      <c r="SOO138" s="827">
        <f t="shared" si="210"/>
        <v>0</v>
      </c>
      <c r="SOP138" s="827">
        <f t="shared" si="210"/>
        <v>0</v>
      </c>
      <c r="SOQ138" s="827">
        <f t="shared" si="210"/>
        <v>0</v>
      </c>
      <c r="SOR138" s="827">
        <f t="shared" si="210"/>
        <v>0</v>
      </c>
      <c r="SOS138" s="827">
        <f t="shared" si="210"/>
        <v>0</v>
      </c>
      <c r="SOT138" s="827">
        <f t="shared" si="210"/>
        <v>0</v>
      </c>
      <c r="SOU138" s="827">
        <f t="shared" si="210"/>
        <v>0</v>
      </c>
      <c r="SOV138" s="827">
        <f t="shared" si="210"/>
        <v>0</v>
      </c>
      <c r="SOW138" s="827">
        <f t="shared" si="210"/>
        <v>0</v>
      </c>
      <c r="SOX138" s="827">
        <f t="shared" si="210"/>
        <v>0</v>
      </c>
      <c r="SOY138" s="827">
        <f t="shared" si="210"/>
        <v>0</v>
      </c>
      <c r="SOZ138" s="827">
        <f t="shared" si="210"/>
        <v>0</v>
      </c>
      <c r="SPA138" s="827">
        <f t="shared" si="210"/>
        <v>0</v>
      </c>
      <c r="SPB138" s="827">
        <f t="shared" si="210"/>
        <v>0</v>
      </c>
      <c r="SPC138" s="827">
        <f t="shared" si="210"/>
        <v>0</v>
      </c>
      <c r="SPD138" s="827">
        <f t="shared" si="210"/>
        <v>0</v>
      </c>
      <c r="SPE138" s="827">
        <f t="shared" si="210"/>
        <v>0</v>
      </c>
      <c r="SPF138" s="827">
        <f t="shared" si="210"/>
        <v>0</v>
      </c>
      <c r="SPG138" s="827">
        <f t="shared" ref="SPG138:SRR138" si="211">SPG130+SPG134</f>
        <v>0</v>
      </c>
      <c r="SPH138" s="827">
        <f t="shared" si="211"/>
        <v>0</v>
      </c>
      <c r="SPI138" s="827">
        <f t="shared" si="211"/>
        <v>0</v>
      </c>
      <c r="SPJ138" s="827">
        <f t="shared" si="211"/>
        <v>0</v>
      </c>
      <c r="SPK138" s="827">
        <f t="shared" si="211"/>
        <v>0</v>
      </c>
      <c r="SPL138" s="827">
        <f t="shared" si="211"/>
        <v>0</v>
      </c>
      <c r="SPM138" s="827">
        <f t="shared" si="211"/>
        <v>0</v>
      </c>
      <c r="SPN138" s="827">
        <f t="shared" si="211"/>
        <v>0</v>
      </c>
      <c r="SPO138" s="827">
        <f t="shared" si="211"/>
        <v>0</v>
      </c>
      <c r="SPP138" s="827">
        <f t="shared" si="211"/>
        <v>0</v>
      </c>
      <c r="SPQ138" s="827">
        <f t="shared" si="211"/>
        <v>0</v>
      </c>
      <c r="SPR138" s="827">
        <f t="shared" si="211"/>
        <v>0</v>
      </c>
      <c r="SPS138" s="827">
        <f t="shared" si="211"/>
        <v>0</v>
      </c>
      <c r="SPT138" s="827">
        <f t="shared" si="211"/>
        <v>0</v>
      </c>
      <c r="SPU138" s="827">
        <f t="shared" si="211"/>
        <v>0</v>
      </c>
      <c r="SPV138" s="827">
        <f t="shared" si="211"/>
        <v>0</v>
      </c>
      <c r="SPW138" s="827">
        <f t="shared" si="211"/>
        <v>0</v>
      </c>
      <c r="SPX138" s="827">
        <f t="shared" si="211"/>
        <v>0</v>
      </c>
      <c r="SPY138" s="827">
        <f t="shared" si="211"/>
        <v>0</v>
      </c>
      <c r="SPZ138" s="827">
        <f t="shared" si="211"/>
        <v>0</v>
      </c>
      <c r="SQA138" s="827">
        <f t="shared" si="211"/>
        <v>0</v>
      </c>
      <c r="SQB138" s="827">
        <f t="shared" si="211"/>
        <v>0</v>
      </c>
      <c r="SQC138" s="827">
        <f t="shared" si="211"/>
        <v>0</v>
      </c>
      <c r="SQD138" s="827">
        <f t="shared" si="211"/>
        <v>0</v>
      </c>
      <c r="SQE138" s="827">
        <f t="shared" si="211"/>
        <v>0</v>
      </c>
      <c r="SQF138" s="827">
        <f t="shared" si="211"/>
        <v>0</v>
      </c>
      <c r="SQG138" s="827">
        <f t="shared" si="211"/>
        <v>0</v>
      </c>
      <c r="SQH138" s="827">
        <f t="shared" si="211"/>
        <v>0</v>
      </c>
      <c r="SQI138" s="827">
        <f t="shared" si="211"/>
        <v>0</v>
      </c>
      <c r="SQJ138" s="827">
        <f t="shared" si="211"/>
        <v>0</v>
      </c>
      <c r="SQK138" s="827">
        <f t="shared" si="211"/>
        <v>0</v>
      </c>
      <c r="SQL138" s="827">
        <f t="shared" si="211"/>
        <v>0</v>
      </c>
      <c r="SQM138" s="827">
        <f t="shared" si="211"/>
        <v>0</v>
      </c>
      <c r="SQN138" s="827">
        <f t="shared" si="211"/>
        <v>0</v>
      </c>
      <c r="SQO138" s="827">
        <f t="shared" si="211"/>
        <v>0</v>
      </c>
      <c r="SQP138" s="827">
        <f t="shared" si="211"/>
        <v>0</v>
      </c>
      <c r="SQQ138" s="827">
        <f t="shared" si="211"/>
        <v>0</v>
      </c>
      <c r="SQR138" s="827">
        <f t="shared" si="211"/>
        <v>0</v>
      </c>
      <c r="SQS138" s="827">
        <f t="shared" si="211"/>
        <v>0</v>
      </c>
      <c r="SQT138" s="827">
        <f t="shared" si="211"/>
        <v>0</v>
      </c>
      <c r="SQU138" s="827">
        <f t="shared" si="211"/>
        <v>0</v>
      </c>
      <c r="SQV138" s="827">
        <f t="shared" si="211"/>
        <v>0</v>
      </c>
      <c r="SQW138" s="827">
        <f t="shared" si="211"/>
        <v>0</v>
      </c>
      <c r="SQX138" s="827">
        <f t="shared" si="211"/>
        <v>0</v>
      </c>
      <c r="SQY138" s="827">
        <f t="shared" si="211"/>
        <v>0</v>
      </c>
      <c r="SQZ138" s="827">
        <f t="shared" si="211"/>
        <v>0</v>
      </c>
      <c r="SRA138" s="827">
        <f t="shared" si="211"/>
        <v>0</v>
      </c>
      <c r="SRB138" s="827">
        <f t="shared" si="211"/>
        <v>0</v>
      </c>
      <c r="SRC138" s="827">
        <f t="shared" si="211"/>
        <v>0</v>
      </c>
      <c r="SRD138" s="827">
        <f t="shared" si="211"/>
        <v>0</v>
      </c>
      <c r="SRE138" s="827">
        <f t="shared" si="211"/>
        <v>0</v>
      </c>
      <c r="SRF138" s="827">
        <f t="shared" si="211"/>
        <v>0</v>
      </c>
      <c r="SRG138" s="827">
        <f t="shared" si="211"/>
        <v>0</v>
      </c>
      <c r="SRH138" s="827">
        <f t="shared" si="211"/>
        <v>0</v>
      </c>
      <c r="SRI138" s="827">
        <f t="shared" si="211"/>
        <v>0</v>
      </c>
      <c r="SRJ138" s="827">
        <f t="shared" si="211"/>
        <v>0</v>
      </c>
      <c r="SRK138" s="827">
        <f t="shared" si="211"/>
        <v>0</v>
      </c>
      <c r="SRL138" s="827">
        <f t="shared" si="211"/>
        <v>0</v>
      </c>
      <c r="SRM138" s="827">
        <f t="shared" si="211"/>
        <v>0</v>
      </c>
      <c r="SRN138" s="827">
        <f t="shared" si="211"/>
        <v>0</v>
      </c>
      <c r="SRO138" s="827">
        <f t="shared" si="211"/>
        <v>0</v>
      </c>
      <c r="SRP138" s="827">
        <f t="shared" si="211"/>
        <v>0</v>
      </c>
      <c r="SRQ138" s="827">
        <f t="shared" si="211"/>
        <v>0</v>
      </c>
      <c r="SRR138" s="827">
        <f t="shared" si="211"/>
        <v>0</v>
      </c>
      <c r="SRS138" s="827">
        <f t="shared" ref="SRS138:SUD138" si="212">SRS130+SRS134</f>
        <v>0</v>
      </c>
      <c r="SRT138" s="827">
        <f t="shared" si="212"/>
        <v>0</v>
      </c>
      <c r="SRU138" s="827">
        <f t="shared" si="212"/>
        <v>0</v>
      </c>
      <c r="SRV138" s="827">
        <f t="shared" si="212"/>
        <v>0</v>
      </c>
      <c r="SRW138" s="827">
        <f t="shared" si="212"/>
        <v>0</v>
      </c>
      <c r="SRX138" s="827">
        <f t="shared" si="212"/>
        <v>0</v>
      </c>
      <c r="SRY138" s="827">
        <f t="shared" si="212"/>
        <v>0</v>
      </c>
      <c r="SRZ138" s="827">
        <f t="shared" si="212"/>
        <v>0</v>
      </c>
      <c r="SSA138" s="827">
        <f t="shared" si="212"/>
        <v>0</v>
      </c>
      <c r="SSB138" s="827">
        <f t="shared" si="212"/>
        <v>0</v>
      </c>
      <c r="SSC138" s="827">
        <f t="shared" si="212"/>
        <v>0</v>
      </c>
      <c r="SSD138" s="827">
        <f t="shared" si="212"/>
        <v>0</v>
      </c>
      <c r="SSE138" s="827">
        <f t="shared" si="212"/>
        <v>0</v>
      </c>
      <c r="SSF138" s="827">
        <f t="shared" si="212"/>
        <v>0</v>
      </c>
      <c r="SSG138" s="827">
        <f t="shared" si="212"/>
        <v>0</v>
      </c>
      <c r="SSH138" s="827">
        <f t="shared" si="212"/>
        <v>0</v>
      </c>
      <c r="SSI138" s="827">
        <f t="shared" si="212"/>
        <v>0</v>
      </c>
      <c r="SSJ138" s="827">
        <f t="shared" si="212"/>
        <v>0</v>
      </c>
      <c r="SSK138" s="827">
        <f t="shared" si="212"/>
        <v>0</v>
      </c>
      <c r="SSL138" s="827">
        <f t="shared" si="212"/>
        <v>0</v>
      </c>
      <c r="SSM138" s="827">
        <f t="shared" si="212"/>
        <v>0</v>
      </c>
      <c r="SSN138" s="827">
        <f t="shared" si="212"/>
        <v>0</v>
      </c>
      <c r="SSO138" s="827">
        <f t="shared" si="212"/>
        <v>0</v>
      </c>
      <c r="SSP138" s="827">
        <f t="shared" si="212"/>
        <v>0</v>
      </c>
      <c r="SSQ138" s="827">
        <f t="shared" si="212"/>
        <v>0</v>
      </c>
      <c r="SSR138" s="827">
        <f t="shared" si="212"/>
        <v>0</v>
      </c>
      <c r="SSS138" s="827">
        <f t="shared" si="212"/>
        <v>0</v>
      </c>
      <c r="SST138" s="827">
        <f t="shared" si="212"/>
        <v>0</v>
      </c>
      <c r="SSU138" s="827">
        <f t="shared" si="212"/>
        <v>0</v>
      </c>
      <c r="SSV138" s="827">
        <f t="shared" si="212"/>
        <v>0</v>
      </c>
      <c r="SSW138" s="827">
        <f t="shared" si="212"/>
        <v>0</v>
      </c>
      <c r="SSX138" s="827">
        <f t="shared" si="212"/>
        <v>0</v>
      </c>
      <c r="SSY138" s="827">
        <f t="shared" si="212"/>
        <v>0</v>
      </c>
      <c r="SSZ138" s="827">
        <f t="shared" si="212"/>
        <v>0</v>
      </c>
      <c r="STA138" s="827">
        <f t="shared" si="212"/>
        <v>0</v>
      </c>
      <c r="STB138" s="827">
        <f t="shared" si="212"/>
        <v>0</v>
      </c>
      <c r="STC138" s="827">
        <f t="shared" si="212"/>
        <v>0</v>
      </c>
      <c r="STD138" s="827">
        <f t="shared" si="212"/>
        <v>0</v>
      </c>
      <c r="STE138" s="827">
        <f t="shared" si="212"/>
        <v>0</v>
      </c>
      <c r="STF138" s="827">
        <f t="shared" si="212"/>
        <v>0</v>
      </c>
      <c r="STG138" s="827">
        <f t="shared" si="212"/>
        <v>0</v>
      </c>
      <c r="STH138" s="827">
        <f t="shared" si="212"/>
        <v>0</v>
      </c>
      <c r="STI138" s="827">
        <f t="shared" si="212"/>
        <v>0</v>
      </c>
      <c r="STJ138" s="827">
        <f t="shared" si="212"/>
        <v>0</v>
      </c>
      <c r="STK138" s="827">
        <f t="shared" si="212"/>
        <v>0</v>
      </c>
      <c r="STL138" s="827">
        <f t="shared" si="212"/>
        <v>0</v>
      </c>
      <c r="STM138" s="827">
        <f t="shared" si="212"/>
        <v>0</v>
      </c>
      <c r="STN138" s="827">
        <f t="shared" si="212"/>
        <v>0</v>
      </c>
      <c r="STO138" s="827">
        <f t="shared" si="212"/>
        <v>0</v>
      </c>
      <c r="STP138" s="827">
        <f t="shared" si="212"/>
        <v>0</v>
      </c>
      <c r="STQ138" s="827">
        <f t="shared" si="212"/>
        <v>0</v>
      </c>
      <c r="STR138" s="827">
        <f t="shared" si="212"/>
        <v>0</v>
      </c>
      <c r="STS138" s="827">
        <f t="shared" si="212"/>
        <v>0</v>
      </c>
      <c r="STT138" s="827">
        <f t="shared" si="212"/>
        <v>0</v>
      </c>
      <c r="STU138" s="827">
        <f t="shared" si="212"/>
        <v>0</v>
      </c>
      <c r="STV138" s="827">
        <f t="shared" si="212"/>
        <v>0</v>
      </c>
      <c r="STW138" s="827">
        <f t="shared" si="212"/>
        <v>0</v>
      </c>
      <c r="STX138" s="827">
        <f t="shared" si="212"/>
        <v>0</v>
      </c>
      <c r="STY138" s="827">
        <f t="shared" si="212"/>
        <v>0</v>
      </c>
      <c r="STZ138" s="827">
        <f t="shared" si="212"/>
        <v>0</v>
      </c>
      <c r="SUA138" s="827">
        <f t="shared" si="212"/>
        <v>0</v>
      </c>
      <c r="SUB138" s="827">
        <f t="shared" si="212"/>
        <v>0</v>
      </c>
      <c r="SUC138" s="827">
        <f t="shared" si="212"/>
        <v>0</v>
      </c>
      <c r="SUD138" s="827">
        <f t="shared" si="212"/>
        <v>0</v>
      </c>
      <c r="SUE138" s="827">
        <f t="shared" ref="SUE138:SWP138" si="213">SUE130+SUE134</f>
        <v>0</v>
      </c>
      <c r="SUF138" s="827">
        <f t="shared" si="213"/>
        <v>0</v>
      </c>
      <c r="SUG138" s="827">
        <f t="shared" si="213"/>
        <v>0</v>
      </c>
      <c r="SUH138" s="827">
        <f t="shared" si="213"/>
        <v>0</v>
      </c>
      <c r="SUI138" s="827">
        <f t="shared" si="213"/>
        <v>0</v>
      </c>
      <c r="SUJ138" s="827">
        <f t="shared" si="213"/>
        <v>0</v>
      </c>
      <c r="SUK138" s="827">
        <f t="shared" si="213"/>
        <v>0</v>
      </c>
      <c r="SUL138" s="827">
        <f t="shared" si="213"/>
        <v>0</v>
      </c>
      <c r="SUM138" s="827">
        <f t="shared" si="213"/>
        <v>0</v>
      </c>
      <c r="SUN138" s="827">
        <f t="shared" si="213"/>
        <v>0</v>
      </c>
      <c r="SUO138" s="827">
        <f t="shared" si="213"/>
        <v>0</v>
      </c>
      <c r="SUP138" s="827">
        <f t="shared" si="213"/>
        <v>0</v>
      </c>
      <c r="SUQ138" s="827">
        <f t="shared" si="213"/>
        <v>0</v>
      </c>
      <c r="SUR138" s="827">
        <f t="shared" si="213"/>
        <v>0</v>
      </c>
      <c r="SUS138" s="827">
        <f t="shared" si="213"/>
        <v>0</v>
      </c>
      <c r="SUT138" s="827">
        <f t="shared" si="213"/>
        <v>0</v>
      </c>
      <c r="SUU138" s="827">
        <f t="shared" si="213"/>
        <v>0</v>
      </c>
      <c r="SUV138" s="827">
        <f t="shared" si="213"/>
        <v>0</v>
      </c>
      <c r="SUW138" s="827">
        <f t="shared" si="213"/>
        <v>0</v>
      </c>
      <c r="SUX138" s="827">
        <f t="shared" si="213"/>
        <v>0</v>
      </c>
      <c r="SUY138" s="827">
        <f t="shared" si="213"/>
        <v>0</v>
      </c>
      <c r="SUZ138" s="827">
        <f t="shared" si="213"/>
        <v>0</v>
      </c>
      <c r="SVA138" s="827">
        <f t="shared" si="213"/>
        <v>0</v>
      </c>
      <c r="SVB138" s="827">
        <f t="shared" si="213"/>
        <v>0</v>
      </c>
      <c r="SVC138" s="827">
        <f t="shared" si="213"/>
        <v>0</v>
      </c>
      <c r="SVD138" s="827">
        <f t="shared" si="213"/>
        <v>0</v>
      </c>
      <c r="SVE138" s="827">
        <f t="shared" si="213"/>
        <v>0</v>
      </c>
      <c r="SVF138" s="827">
        <f t="shared" si="213"/>
        <v>0</v>
      </c>
      <c r="SVG138" s="827">
        <f t="shared" si="213"/>
        <v>0</v>
      </c>
      <c r="SVH138" s="827">
        <f t="shared" si="213"/>
        <v>0</v>
      </c>
      <c r="SVI138" s="827">
        <f t="shared" si="213"/>
        <v>0</v>
      </c>
      <c r="SVJ138" s="827">
        <f t="shared" si="213"/>
        <v>0</v>
      </c>
      <c r="SVK138" s="827">
        <f t="shared" si="213"/>
        <v>0</v>
      </c>
      <c r="SVL138" s="827">
        <f t="shared" si="213"/>
        <v>0</v>
      </c>
      <c r="SVM138" s="827">
        <f t="shared" si="213"/>
        <v>0</v>
      </c>
      <c r="SVN138" s="827">
        <f t="shared" si="213"/>
        <v>0</v>
      </c>
      <c r="SVO138" s="827">
        <f t="shared" si="213"/>
        <v>0</v>
      </c>
      <c r="SVP138" s="827">
        <f t="shared" si="213"/>
        <v>0</v>
      </c>
      <c r="SVQ138" s="827">
        <f t="shared" si="213"/>
        <v>0</v>
      </c>
      <c r="SVR138" s="827">
        <f t="shared" si="213"/>
        <v>0</v>
      </c>
      <c r="SVS138" s="827">
        <f t="shared" si="213"/>
        <v>0</v>
      </c>
      <c r="SVT138" s="827">
        <f t="shared" si="213"/>
        <v>0</v>
      </c>
      <c r="SVU138" s="827">
        <f t="shared" si="213"/>
        <v>0</v>
      </c>
      <c r="SVV138" s="827">
        <f t="shared" si="213"/>
        <v>0</v>
      </c>
      <c r="SVW138" s="827">
        <f t="shared" si="213"/>
        <v>0</v>
      </c>
      <c r="SVX138" s="827">
        <f t="shared" si="213"/>
        <v>0</v>
      </c>
      <c r="SVY138" s="827">
        <f t="shared" si="213"/>
        <v>0</v>
      </c>
      <c r="SVZ138" s="827">
        <f t="shared" si="213"/>
        <v>0</v>
      </c>
      <c r="SWA138" s="827">
        <f t="shared" si="213"/>
        <v>0</v>
      </c>
      <c r="SWB138" s="827">
        <f t="shared" si="213"/>
        <v>0</v>
      </c>
      <c r="SWC138" s="827">
        <f t="shared" si="213"/>
        <v>0</v>
      </c>
      <c r="SWD138" s="827">
        <f t="shared" si="213"/>
        <v>0</v>
      </c>
      <c r="SWE138" s="827">
        <f t="shared" si="213"/>
        <v>0</v>
      </c>
      <c r="SWF138" s="827">
        <f t="shared" si="213"/>
        <v>0</v>
      </c>
      <c r="SWG138" s="827">
        <f t="shared" si="213"/>
        <v>0</v>
      </c>
      <c r="SWH138" s="827">
        <f t="shared" si="213"/>
        <v>0</v>
      </c>
      <c r="SWI138" s="827">
        <f t="shared" si="213"/>
        <v>0</v>
      </c>
      <c r="SWJ138" s="827">
        <f t="shared" si="213"/>
        <v>0</v>
      </c>
      <c r="SWK138" s="827">
        <f t="shared" si="213"/>
        <v>0</v>
      </c>
      <c r="SWL138" s="827">
        <f t="shared" si="213"/>
        <v>0</v>
      </c>
      <c r="SWM138" s="827">
        <f t="shared" si="213"/>
        <v>0</v>
      </c>
      <c r="SWN138" s="827">
        <f t="shared" si="213"/>
        <v>0</v>
      </c>
      <c r="SWO138" s="827">
        <f t="shared" si="213"/>
        <v>0</v>
      </c>
      <c r="SWP138" s="827">
        <f t="shared" si="213"/>
        <v>0</v>
      </c>
      <c r="SWQ138" s="827">
        <f t="shared" ref="SWQ138:SZB138" si="214">SWQ130+SWQ134</f>
        <v>0</v>
      </c>
      <c r="SWR138" s="827">
        <f t="shared" si="214"/>
        <v>0</v>
      </c>
      <c r="SWS138" s="827">
        <f t="shared" si="214"/>
        <v>0</v>
      </c>
      <c r="SWT138" s="827">
        <f t="shared" si="214"/>
        <v>0</v>
      </c>
      <c r="SWU138" s="827">
        <f t="shared" si="214"/>
        <v>0</v>
      </c>
      <c r="SWV138" s="827">
        <f t="shared" si="214"/>
        <v>0</v>
      </c>
      <c r="SWW138" s="827">
        <f t="shared" si="214"/>
        <v>0</v>
      </c>
      <c r="SWX138" s="827">
        <f t="shared" si="214"/>
        <v>0</v>
      </c>
      <c r="SWY138" s="827">
        <f t="shared" si="214"/>
        <v>0</v>
      </c>
      <c r="SWZ138" s="827">
        <f t="shared" si="214"/>
        <v>0</v>
      </c>
      <c r="SXA138" s="827">
        <f t="shared" si="214"/>
        <v>0</v>
      </c>
      <c r="SXB138" s="827">
        <f t="shared" si="214"/>
        <v>0</v>
      </c>
      <c r="SXC138" s="827">
        <f t="shared" si="214"/>
        <v>0</v>
      </c>
      <c r="SXD138" s="827">
        <f t="shared" si="214"/>
        <v>0</v>
      </c>
      <c r="SXE138" s="827">
        <f t="shared" si="214"/>
        <v>0</v>
      </c>
      <c r="SXF138" s="827">
        <f t="shared" si="214"/>
        <v>0</v>
      </c>
      <c r="SXG138" s="827">
        <f t="shared" si="214"/>
        <v>0</v>
      </c>
      <c r="SXH138" s="827">
        <f t="shared" si="214"/>
        <v>0</v>
      </c>
      <c r="SXI138" s="827">
        <f t="shared" si="214"/>
        <v>0</v>
      </c>
      <c r="SXJ138" s="827">
        <f t="shared" si="214"/>
        <v>0</v>
      </c>
      <c r="SXK138" s="827">
        <f t="shared" si="214"/>
        <v>0</v>
      </c>
      <c r="SXL138" s="827">
        <f t="shared" si="214"/>
        <v>0</v>
      </c>
      <c r="SXM138" s="827">
        <f t="shared" si="214"/>
        <v>0</v>
      </c>
      <c r="SXN138" s="827">
        <f t="shared" si="214"/>
        <v>0</v>
      </c>
      <c r="SXO138" s="827">
        <f t="shared" si="214"/>
        <v>0</v>
      </c>
      <c r="SXP138" s="827">
        <f t="shared" si="214"/>
        <v>0</v>
      </c>
      <c r="SXQ138" s="827">
        <f t="shared" si="214"/>
        <v>0</v>
      </c>
      <c r="SXR138" s="827">
        <f t="shared" si="214"/>
        <v>0</v>
      </c>
      <c r="SXS138" s="827">
        <f t="shared" si="214"/>
        <v>0</v>
      </c>
      <c r="SXT138" s="827">
        <f t="shared" si="214"/>
        <v>0</v>
      </c>
      <c r="SXU138" s="827">
        <f t="shared" si="214"/>
        <v>0</v>
      </c>
      <c r="SXV138" s="827">
        <f t="shared" si="214"/>
        <v>0</v>
      </c>
      <c r="SXW138" s="827">
        <f t="shared" si="214"/>
        <v>0</v>
      </c>
      <c r="SXX138" s="827">
        <f t="shared" si="214"/>
        <v>0</v>
      </c>
      <c r="SXY138" s="827">
        <f t="shared" si="214"/>
        <v>0</v>
      </c>
      <c r="SXZ138" s="827">
        <f t="shared" si="214"/>
        <v>0</v>
      </c>
      <c r="SYA138" s="827">
        <f t="shared" si="214"/>
        <v>0</v>
      </c>
      <c r="SYB138" s="827">
        <f t="shared" si="214"/>
        <v>0</v>
      </c>
      <c r="SYC138" s="827">
        <f t="shared" si="214"/>
        <v>0</v>
      </c>
      <c r="SYD138" s="827">
        <f t="shared" si="214"/>
        <v>0</v>
      </c>
      <c r="SYE138" s="827">
        <f t="shared" si="214"/>
        <v>0</v>
      </c>
      <c r="SYF138" s="827">
        <f t="shared" si="214"/>
        <v>0</v>
      </c>
      <c r="SYG138" s="827">
        <f t="shared" si="214"/>
        <v>0</v>
      </c>
      <c r="SYH138" s="827">
        <f t="shared" si="214"/>
        <v>0</v>
      </c>
      <c r="SYI138" s="827">
        <f t="shared" si="214"/>
        <v>0</v>
      </c>
      <c r="SYJ138" s="827">
        <f t="shared" si="214"/>
        <v>0</v>
      </c>
      <c r="SYK138" s="827">
        <f t="shared" si="214"/>
        <v>0</v>
      </c>
      <c r="SYL138" s="827">
        <f t="shared" si="214"/>
        <v>0</v>
      </c>
      <c r="SYM138" s="827">
        <f t="shared" si="214"/>
        <v>0</v>
      </c>
      <c r="SYN138" s="827">
        <f t="shared" si="214"/>
        <v>0</v>
      </c>
      <c r="SYO138" s="827">
        <f t="shared" si="214"/>
        <v>0</v>
      </c>
      <c r="SYP138" s="827">
        <f t="shared" si="214"/>
        <v>0</v>
      </c>
      <c r="SYQ138" s="827">
        <f t="shared" si="214"/>
        <v>0</v>
      </c>
      <c r="SYR138" s="827">
        <f t="shared" si="214"/>
        <v>0</v>
      </c>
      <c r="SYS138" s="827">
        <f t="shared" si="214"/>
        <v>0</v>
      </c>
      <c r="SYT138" s="827">
        <f t="shared" si="214"/>
        <v>0</v>
      </c>
      <c r="SYU138" s="827">
        <f t="shared" si="214"/>
        <v>0</v>
      </c>
      <c r="SYV138" s="827">
        <f t="shared" si="214"/>
        <v>0</v>
      </c>
      <c r="SYW138" s="827">
        <f t="shared" si="214"/>
        <v>0</v>
      </c>
      <c r="SYX138" s="827">
        <f t="shared" si="214"/>
        <v>0</v>
      </c>
      <c r="SYY138" s="827">
        <f t="shared" si="214"/>
        <v>0</v>
      </c>
      <c r="SYZ138" s="827">
        <f t="shared" si="214"/>
        <v>0</v>
      </c>
      <c r="SZA138" s="827">
        <f t="shared" si="214"/>
        <v>0</v>
      </c>
      <c r="SZB138" s="827">
        <f t="shared" si="214"/>
        <v>0</v>
      </c>
      <c r="SZC138" s="827">
        <f t="shared" ref="SZC138:TBN138" si="215">SZC130+SZC134</f>
        <v>0</v>
      </c>
      <c r="SZD138" s="827">
        <f t="shared" si="215"/>
        <v>0</v>
      </c>
      <c r="SZE138" s="827">
        <f t="shared" si="215"/>
        <v>0</v>
      </c>
      <c r="SZF138" s="827">
        <f t="shared" si="215"/>
        <v>0</v>
      </c>
      <c r="SZG138" s="827">
        <f t="shared" si="215"/>
        <v>0</v>
      </c>
      <c r="SZH138" s="827">
        <f t="shared" si="215"/>
        <v>0</v>
      </c>
      <c r="SZI138" s="827">
        <f t="shared" si="215"/>
        <v>0</v>
      </c>
      <c r="SZJ138" s="827">
        <f t="shared" si="215"/>
        <v>0</v>
      </c>
      <c r="SZK138" s="827">
        <f t="shared" si="215"/>
        <v>0</v>
      </c>
      <c r="SZL138" s="827">
        <f t="shared" si="215"/>
        <v>0</v>
      </c>
      <c r="SZM138" s="827">
        <f t="shared" si="215"/>
        <v>0</v>
      </c>
      <c r="SZN138" s="827">
        <f t="shared" si="215"/>
        <v>0</v>
      </c>
      <c r="SZO138" s="827">
        <f t="shared" si="215"/>
        <v>0</v>
      </c>
      <c r="SZP138" s="827">
        <f t="shared" si="215"/>
        <v>0</v>
      </c>
      <c r="SZQ138" s="827">
        <f t="shared" si="215"/>
        <v>0</v>
      </c>
      <c r="SZR138" s="827">
        <f t="shared" si="215"/>
        <v>0</v>
      </c>
      <c r="SZS138" s="827">
        <f t="shared" si="215"/>
        <v>0</v>
      </c>
      <c r="SZT138" s="827">
        <f t="shared" si="215"/>
        <v>0</v>
      </c>
      <c r="SZU138" s="827">
        <f t="shared" si="215"/>
        <v>0</v>
      </c>
      <c r="SZV138" s="827">
        <f t="shared" si="215"/>
        <v>0</v>
      </c>
      <c r="SZW138" s="827">
        <f t="shared" si="215"/>
        <v>0</v>
      </c>
      <c r="SZX138" s="827">
        <f t="shared" si="215"/>
        <v>0</v>
      </c>
      <c r="SZY138" s="827">
        <f t="shared" si="215"/>
        <v>0</v>
      </c>
      <c r="SZZ138" s="827">
        <f t="shared" si="215"/>
        <v>0</v>
      </c>
      <c r="TAA138" s="827">
        <f t="shared" si="215"/>
        <v>0</v>
      </c>
      <c r="TAB138" s="827">
        <f t="shared" si="215"/>
        <v>0</v>
      </c>
      <c r="TAC138" s="827">
        <f t="shared" si="215"/>
        <v>0</v>
      </c>
      <c r="TAD138" s="827">
        <f t="shared" si="215"/>
        <v>0</v>
      </c>
      <c r="TAE138" s="827">
        <f t="shared" si="215"/>
        <v>0</v>
      </c>
      <c r="TAF138" s="827">
        <f t="shared" si="215"/>
        <v>0</v>
      </c>
      <c r="TAG138" s="827">
        <f t="shared" si="215"/>
        <v>0</v>
      </c>
      <c r="TAH138" s="827">
        <f t="shared" si="215"/>
        <v>0</v>
      </c>
      <c r="TAI138" s="827">
        <f t="shared" si="215"/>
        <v>0</v>
      </c>
      <c r="TAJ138" s="827">
        <f t="shared" si="215"/>
        <v>0</v>
      </c>
      <c r="TAK138" s="827">
        <f t="shared" si="215"/>
        <v>0</v>
      </c>
      <c r="TAL138" s="827">
        <f t="shared" si="215"/>
        <v>0</v>
      </c>
      <c r="TAM138" s="827">
        <f t="shared" si="215"/>
        <v>0</v>
      </c>
      <c r="TAN138" s="827">
        <f t="shared" si="215"/>
        <v>0</v>
      </c>
      <c r="TAO138" s="827">
        <f t="shared" si="215"/>
        <v>0</v>
      </c>
      <c r="TAP138" s="827">
        <f t="shared" si="215"/>
        <v>0</v>
      </c>
      <c r="TAQ138" s="827">
        <f t="shared" si="215"/>
        <v>0</v>
      </c>
      <c r="TAR138" s="827">
        <f t="shared" si="215"/>
        <v>0</v>
      </c>
      <c r="TAS138" s="827">
        <f t="shared" si="215"/>
        <v>0</v>
      </c>
      <c r="TAT138" s="827">
        <f t="shared" si="215"/>
        <v>0</v>
      </c>
      <c r="TAU138" s="827">
        <f t="shared" si="215"/>
        <v>0</v>
      </c>
      <c r="TAV138" s="827">
        <f t="shared" si="215"/>
        <v>0</v>
      </c>
      <c r="TAW138" s="827">
        <f t="shared" si="215"/>
        <v>0</v>
      </c>
      <c r="TAX138" s="827">
        <f t="shared" si="215"/>
        <v>0</v>
      </c>
      <c r="TAY138" s="827">
        <f t="shared" si="215"/>
        <v>0</v>
      </c>
      <c r="TAZ138" s="827">
        <f t="shared" si="215"/>
        <v>0</v>
      </c>
      <c r="TBA138" s="827">
        <f t="shared" si="215"/>
        <v>0</v>
      </c>
      <c r="TBB138" s="827">
        <f t="shared" si="215"/>
        <v>0</v>
      </c>
      <c r="TBC138" s="827">
        <f t="shared" si="215"/>
        <v>0</v>
      </c>
      <c r="TBD138" s="827">
        <f t="shared" si="215"/>
        <v>0</v>
      </c>
      <c r="TBE138" s="827">
        <f t="shared" si="215"/>
        <v>0</v>
      </c>
      <c r="TBF138" s="827">
        <f t="shared" si="215"/>
        <v>0</v>
      </c>
      <c r="TBG138" s="827">
        <f t="shared" si="215"/>
        <v>0</v>
      </c>
      <c r="TBH138" s="827">
        <f t="shared" si="215"/>
        <v>0</v>
      </c>
      <c r="TBI138" s="827">
        <f t="shared" si="215"/>
        <v>0</v>
      </c>
      <c r="TBJ138" s="827">
        <f t="shared" si="215"/>
        <v>0</v>
      </c>
      <c r="TBK138" s="827">
        <f t="shared" si="215"/>
        <v>0</v>
      </c>
      <c r="TBL138" s="827">
        <f t="shared" si="215"/>
        <v>0</v>
      </c>
      <c r="TBM138" s="827">
        <f t="shared" si="215"/>
        <v>0</v>
      </c>
      <c r="TBN138" s="827">
        <f t="shared" si="215"/>
        <v>0</v>
      </c>
      <c r="TBO138" s="827">
        <f t="shared" ref="TBO138:TDZ138" si="216">TBO130+TBO134</f>
        <v>0</v>
      </c>
      <c r="TBP138" s="827">
        <f t="shared" si="216"/>
        <v>0</v>
      </c>
      <c r="TBQ138" s="827">
        <f t="shared" si="216"/>
        <v>0</v>
      </c>
      <c r="TBR138" s="827">
        <f t="shared" si="216"/>
        <v>0</v>
      </c>
      <c r="TBS138" s="827">
        <f t="shared" si="216"/>
        <v>0</v>
      </c>
      <c r="TBT138" s="827">
        <f t="shared" si="216"/>
        <v>0</v>
      </c>
      <c r="TBU138" s="827">
        <f t="shared" si="216"/>
        <v>0</v>
      </c>
      <c r="TBV138" s="827">
        <f t="shared" si="216"/>
        <v>0</v>
      </c>
      <c r="TBW138" s="827">
        <f t="shared" si="216"/>
        <v>0</v>
      </c>
      <c r="TBX138" s="827">
        <f t="shared" si="216"/>
        <v>0</v>
      </c>
      <c r="TBY138" s="827">
        <f t="shared" si="216"/>
        <v>0</v>
      </c>
      <c r="TBZ138" s="827">
        <f t="shared" si="216"/>
        <v>0</v>
      </c>
      <c r="TCA138" s="827">
        <f t="shared" si="216"/>
        <v>0</v>
      </c>
      <c r="TCB138" s="827">
        <f t="shared" si="216"/>
        <v>0</v>
      </c>
      <c r="TCC138" s="827">
        <f t="shared" si="216"/>
        <v>0</v>
      </c>
      <c r="TCD138" s="827">
        <f t="shared" si="216"/>
        <v>0</v>
      </c>
      <c r="TCE138" s="827">
        <f t="shared" si="216"/>
        <v>0</v>
      </c>
      <c r="TCF138" s="827">
        <f t="shared" si="216"/>
        <v>0</v>
      </c>
      <c r="TCG138" s="827">
        <f t="shared" si="216"/>
        <v>0</v>
      </c>
      <c r="TCH138" s="827">
        <f t="shared" si="216"/>
        <v>0</v>
      </c>
      <c r="TCI138" s="827">
        <f t="shared" si="216"/>
        <v>0</v>
      </c>
      <c r="TCJ138" s="827">
        <f t="shared" si="216"/>
        <v>0</v>
      </c>
      <c r="TCK138" s="827">
        <f t="shared" si="216"/>
        <v>0</v>
      </c>
      <c r="TCL138" s="827">
        <f t="shared" si="216"/>
        <v>0</v>
      </c>
      <c r="TCM138" s="827">
        <f t="shared" si="216"/>
        <v>0</v>
      </c>
      <c r="TCN138" s="827">
        <f t="shared" si="216"/>
        <v>0</v>
      </c>
      <c r="TCO138" s="827">
        <f t="shared" si="216"/>
        <v>0</v>
      </c>
      <c r="TCP138" s="827">
        <f t="shared" si="216"/>
        <v>0</v>
      </c>
      <c r="TCQ138" s="827">
        <f t="shared" si="216"/>
        <v>0</v>
      </c>
      <c r="TCR138" s="827">
        <f t="shared" si="216"/>
        <v>0</v>
      </c>
      <c r="TCS138" s="827">
        <f t="shared" si="216"/>
        <v>0</v>
      </c>
      <c r="TCT138" s="827">
        <f t="shared" si="216"/>
        <v>0</v>
      </c>
      <c r="TCU138" s="827">
        <f t="shared" si="216"/>
        <v>0</v>
      </c>
      <c r="TCV138" s="827">
        <f t="shared" si="216"/>
        <v>0</v>
      </c>
      <c r="TCW138" s="827">
        <f t="shared" si="216"/>
        <v>0</v>
      </c>
      <c r="TCX138" s="827">
        <f t="shared" si="216"/>
        <v>0</v>
      </c>
      <c r="TCY138" s="827">
        <f t="shared" si="216"/>
        <v>0</v>
      </c>
      <c r="TCZ138" s="827">
        <f t="shared" si="216"/>
        <v>0</v>
      </c>
      <c r="TDA138" s="827">
        <f t="shared" si="216"/>
        <v>0</v>
      </c>
      <c r="TDB138" s="827">
        <f t="shared" si="216"/>
        <v>0</v>
      </c>
      <c r="TDC138" s="827">
        <f t="shared" si="216"/>
        <v>0</v>
      </c>
      <c r="TDD138" s="827">
        <f t="shared" si="216"/>
        <v>0</v>
      </c>
      <c r="TDE138" s="827">
        <f t="shared" si="216"/>
        <v>0</v>
      </c>
      <c r="TDF138" s="827">
        <f t="shared" si="216"/>
        <v>0</v>
      </c>
      <c r="TDG138" s="827">
        <f t="shared" si="216"/>
        <v>0</v>
      </c>
      <c r="TDH138" s="827">
        <f t="shared" si="216"/>
        <v>0</v>
      </c>
      <c r="TDI138" s="827">
        <f t="shared" si="216"/>
        <v>0</v>
      </c>
      <c r="TDJ138" s="827">
        <f t="shared" si="216"/>
        <v>0</v>
      </c>
      <c r="TDK138" s="827">
        <f t="shared" si="216"/>
        <v>0</v>
      </c>
      <c r="TDL138" s="827">
        <f t="shared" si="216"/>
        <v>0</v>
      </c>
      <c r="TDM138" s="827">
        <f t="shared" si="216"/>
        <v>0</v>
      </c>
      <c r="TDN138" s="827">
        <f t="shared" si="216"/>
        <v>0</v>
      </c>
      <c r="TDO138" s="827">
        <f t="shared" si="216"/>
        <v>0</v>
      </c>
      <c r="TDP138" s="827">
        <f t="shared" si="216"/>
        <v>0</v>
      </c>
      <c r="TDQ138" s="827">
        <f t="shared" si="216"/>
        <v>0</v>
      </c>
      <c r="TDR138" s="827">
        <f t="shared" si="216"/>
        <v>0</v>
      </c>
      <c r="TDS138" s="827">
        <f t="shared" si="216"/>
        <v>0</v>
      </c>
      <c r="TDT138" s="827">
        <f t="shared" si="216"/>
        <v>0</v>
      </c>
      <c r="TDU138" s="827">
        <f t="shared" si="216"/>
        <v>0</v>
      </c>
      <c r="TDV138" s="827">
        <f t="shared" si="216"/>
        <v>0</v>
      </c>
      <c r="TDW138" s="827">
        <f t="shared" si="216"/>
        <v>0</v>
      </c>
      <c r="TDX138" s="827">
        <f t="shared" si="216"/>
        <v>0</v>
      </c>
      <c r="TDY138" s="827">
        <f t="shared" si="216"/>
        <v>0</v>
      </c>
      <c r="TDZ138" s="827">
        <f t="shared" si="216"/>
        <v>0</v>
      </c>
      <c r="TEA138" s="827">
        <f t="shared" ref="TEA138:TGL138" si="217">TEA130+TEA134</f>
        <v>0</v>
      </c>
      <c r="TEB138" s="827">
        <f t="shared" si="217"/>
        <v>0</v>
      </c>
      <c r="TEC138" s="827">
        <f t="shared" si="217"/>
        <v>0</v>
      </c>
      <c r="TED138" s="827">
        <f t="shared" si="217"/>
        <v>0</v>
      </c>
      <c r="TEE138" s="827">
        <f t="shared" si="217"/>
        <v>0</v>
      </c>
      <c r="TEF138" s="827">
        <f t="shared" si="217"/>
        <v>0</v>
      </c>
      <c r="TEG138" s="827">
        <f t="shared" si="217"/>
        <v>0</v>
      </c>
      <c r="TEH138" s="827">
        <f t="shared" si="217"/>
        <v>0</v>
      </c>
      <c r="TEI138" s="827">
        <f t="shared" si="217"/>
        <v>0</v>
      </c>
      <c r="TEJ138" s="827">
        <f t="shared" si="217"/>
        <v>0</v>
      </c>
      <c r="TEK138" s="827">
        <f t="shared" si="217"/>
        <v>0</v>
      </c>
      <c r="TEL138" s="827">
        <f t="shared" si="217"/>
        <v>0</v>
      </c>
      <c r="TEM138" s="827">
        <f t="shared" si="217"/>
        <v>0</v>
      </c>
      <c r="TEN138" s="827">
        <f t="shared" si="217"/>
        <v>0</v>
      </c>
      <c r="TEO138" s="827">
        <f t="shared" si="217"/>
        <v>0</v>
      </c>
      <c r="TEP138" s="827">
        <f t="shared" si="217"/>
        <v>0</v>
      </c>
      <c r="TEQ138" s="827">
        <f t="shared" si="217"/>
        <v>0</v>
      </c>
      <c r="TER138" s="827">
        <f t="shared" si="217"/>
        <v>0</v>
      </c>
      <c r="TES138" s="827">
        <f t="shared" si="217"/>
        <v>0</v>
      </c>
      <c r="TET138" s="827">
        <f t="shared" si="217"/>
        <v>0</v>
      </c>
      <c r="TEU138" s="827">
        <f t="shared" si="217"/>
        <v>0</v>
      </c>
      <c r="TEV138" s="827">
        <f t="shared" si="217"/>
        <v>0</v>
      </c>
      <c r="TEW138" s="827">
        <f t="shared" si="217"/>
        <v>0</v>
      </c>
      <c r="TEX138" s="827">
        <f t="shared" si="217"/>
        <v>0</v>
      </c>
      <c r="TEY138" s="827">
        <f t="shared" si="217"/>
        <v>0</v>
      </c>
      <c r="TEZ138" s="827">
        <f t="shared" si="217"/>
        <v>0</v>
      </c>
      <c r="TFA138" s="827">
        <f t="shared" si="217"/>
        <v>0</v>
      </c>
      <c r="TFB138" s="827">
        <f t="shared" si="217"/>
        <v>0</v>
      </c>
      <c r="TFC138" s="827">
        <f t="shared" si="217"/>
        <v>0</v>
      </c>
      <c r="TFD138" s="827">
        <f t="shared" si="217"/>
        <v>0</v>
      </c>
      <c r="TFE138" s="827">
        <f t="shared" si="217"/>
        <v>0</v>
      </c>
      <c r="TFF138" s="827">
        <f t="shared" si="217"/>
        <v>0</v>
      </c>
      <c r="TFG138" s="827">
        <f t="shared" si="217"/>
        <v>0</v>
      </c>
      <c r="TFH138" s="827">
        <f t="shared" si="217"/>
        <v>0</v>
      </c>
      <c r="TFI138" s="827">
        <f t="shared" si="217"/>
        <v>0</v>
      </c>
      <c r="TFJ138" s="827">
        <f t="shared" si="217"/>
        <v>0</v>
      </c>
      <c r="TFK138" s="827">
        <f t="shared" si="217"/>
        <v>0</v>
      </c>
      <c r="TFL138" s="827">
        <f t="shared" si="217"/>
        <v>0</v>
      </c>
      <c r="TFM138" s="827">
        <f t="shared" si="217"/>
        <v>0</v>
      </c>
      <c r="TFN138" s="827">
        <f t="shared" si="217"/>
        <v>0</v>
      </c>
      <c r="TFO138" s="827">
        <f t="shared" si="217"/>
        <v>0</v>
      </c>
      <c r="TFP138" s="827">
        <f t="shared" si="217"/>
        <v>0</v>
      </c>
      <c r="TFQ138" s="827">
        <f t="shared" si="217"/>
        <v>0</v>
      </c>
      <c r="TFR138" s="827">
        <f t="shared" si="217"/>
        <v>0</v>
      </c>
      <c r="TFS138" s="827">
        <f t="shared" si="217"/>
        <v>0</v>
      </c>
      <c r="TFT138" s="827">
        <f t="shared" si="217"/>
        <v>0</v>
      </c>
      <c r="TFU138" s="827">
        <f t="shared" si="217"/>
        <v>0</v>
      </c>
      <c r="TFV138" s="827">
        <f t="shared" si="217"/>
        <v>0</v>
      </c>
      <c r="TFW138" s="827">
        <f t="shared" si="217"/>
        <v>0</v>
      </c>
      <c r="TFX138" s="827">
        <f t="shared" si="217"/>
        <v>0</v>
      </c>
      <c r="TFY138" s="827">
        <f t="shared" si="217"/>
        <v>0</v>
      </c>
      <c r="TFZ138" s="827">
        <f t="shared" si="217"/>
        <v>0</v>
      </c>
      <c r="TGA138" s="827">
        <f t="shared" si="217"/>
        <v>0</v>
      </c>
      <c r="TGB138" s="827">
        <f t="shared" si="217"/>
        <v>0</v>
      </c>
      <c r="TGC138" s="827">
        <f t="shared" si="217"/>
        <v>0</v>
      </c>
      <c r="TGD138" s="827">
        <f t="shared" si="217"/>
        <v>0</v>
      </c>
      <c r="TGE138" s="827">
        <f t="shared" si="217"/>
        <v>0</v>
      </c>
      <c r="TGF138" s="827">
        <f t="shared" si="217"/>
        <v>0</v>
      </c>
      <c r="TGG138" s="827">
        <f t="shared" si="217"/>
        <v>0</v>
      </c>
      <c r="TGH138" s="827">
        <f t="shared" si="217"/>
        <v>0</v>
      </c>
      <c r="TGI138" s="827">
        <f t="shared" si="217"/>
        <v>0</v>
      </c>
      <c r="TGJ138" s="827">
        <f t="shared" si="217"/>
        <v>0</v>
      </c>
      <c r="TGK138" s="827">
        <f t="shared" si="217"/>
        <v>0</v>
      </c>
      <c r="TGL138" s="827">
        <f t="shared" si="217"/>
        <v>0</v>
      </c>
      <c r="TGM138" s="827">
        <f t="shared" ref="TGM138:TIX138" si="218">TGM130+TGM134</f>
        <v>0</v>
      </c>
      <c r="TGN138" s="827">
        <f t="shared" si="218"/>
        <v>0</v>
      </c>
      <c r="TGO138" s="827">
        <f t="shared" si="218"/>
        <v>0</v>
      </c>
      <c r="TGP138" s="827">
        <f t="shared" si="218"/>
        <v>0</v>
      </c>
      <c r="TGQ138" s="827">
        <f t="shared" si="218"/>
        <v>0</v>
      </c>
      <c r="TGR138" s="827">
        <f t="shared" si="218"/>
        <v>0</v>
      </c>
      <c r="TGS138" s="827">
        <f t="shared" si="218"/>
        <v>0</v>
      </c>
      <c r="TGT138" s="827">
        <f t="shared" si="218"/>
        <v>0</v>
      </c>
      <c r="TGU138" s="827">
        <f t="shared" si="218"/>
        <v>0</v>
      </c>
      <c r="TGV138" s="827">
        <f t="shared" si="218"/>
        <v>0</v>
      </c>
      <c r="TGW138" s="827">
        <f t="shared" si="218"/>
        <v>0</v>
      </c>
      <c r="TGX138" s="827">
        <f t="shared" si="218"/>
        <v>0</v>
      </c>
      <c r="TGY138" s="827">
        <f t="shared" si="218"/>
        <v>0</v>
      </c>
      <c r="TGZ138" s="827">
        <f t="shared" si="218"/>
        <v>0</v>
      </c>
      <c r="THA138" s="827">
        <f t="shared" si="218"/>
        <v>0</v>
      </c>
      <c r="THB138" s="827">
        <f t="shared" si="218"/>
        <v>0</v>
      </c>
      <c r="THC138" s="827">
        <f t="shared" si="218"/>
        <v>0</v>
      </c>
      <c r="THD138" s="827">
        <f t="shared" si="218"/>
        <v>0</v>
      </c>
      <c r="THE138" s="827">
        <f t="shared" si="218"/>
        <v>0</v>
      </c>
      <c r="THF138" s="827">
        <f t="shared" si="218"/>
        <v>0</v>
      </c>
      <c r="THG138" s="827">
        <f t="shared" si="218"/>
        <v>0</v>
      </c>
      <c r="THH138" s="827">
        <f t="shared" si="218"/>
        <v>0</v>
      </c>
      <c r="THI138" s="827">
        <f t="shared" si="218"/>
        <v>0</v>
      </c>
      <c r="THJ138" s="827">
        <f t="shared" si="218"/>
        <v>0</v>
      </c>
      <c r="THK138" s="827">
        <f t="shared" si="218"/>
        <v>0</v>
      </c>
      <c r="THL138" s="827">
        <f t="shared" si="218"/>
        <v>0</v>
      </c>
      <c r="THM138" s="827">
        <f t="shared" si="218"/>
        <v>0</v>
      </c>
      <c r="THN138" s="827">
        <f t="shared" si="218"/>
        <v>0</v>
      </c>
      <c r="THO138" s="827">
        <f t="shared" si="218"/>
        <v>0</v>
      </c>
      <c r="THP138" s="827">
        <f t="shared" si="218"/>
        <v>0</v>
      </c>
      <c r="THQ138" s="827">
        <f t="shared" si="218"/>
        <v>0</v>
      </c>
      <c r="THR138" s="827">
        <f t="shared" si="218"/>
        <v>0</v>
      </c>
      <c r="THS138" s="827">
        <f t="shared" si="218"/>
        <v>0</v>
      </c>
      <c r="THT138" s="827">
        <f t="shared" si="218"/>
        <v>0</v>
      </c>
      <c r="THU138" s="827">
        <f t="shared" si="218"/>
        <v>0</v>
      </c>
      <c r="THV138" s="827">
        <f t="shared" si="218"/>
        <v>0</v>
      </c>
      <c r="THW138" s="827">
        <f t="shared" si="218"/>
        <v>0</v>
      </c>
      <c r="THX138" s="827">
        <f t="shared" si="218"/>
        <v>0</v>
      </c>
      <c r="THY138" s="827">
        <f t="shared" si="218"/>
        <v>0</v>
      </c>
      <c r="THZ138" s="827">
        <f t="shared" si="218"/>
        <v>0</v>
      </c>
      <c r="TIA138" s="827">
        <f t="shared" si="218"/>
        <v>0</v>
      </c>
      <c r="TIB138" s="827">
        <f t="shared" si="218"/>
        <v>0</v>
      </c>
      <c r="TIC138" s="827">
        <f t="shared" si="218"/>
        <v>0</v>
      </c>
      <c r="TID138" s="827">
        <f t="shared" si="218"/>
        <v>0</v>
      </c>
      <c r="TIE138" s="827">
        <f t="shared" si="218"/>
        <v>0</v>
      </c>
      <c r="TIF138" s="827">
        <f t="shared" si="218"/>
        <v>0</v>
      </c>
      <c r="TIG138" s="827">
        <f t="shared" si="218"/>
        <v>0</v>
      </c>
      <c r="TIH138" s="827">
        <f t="shared" si="218"/>
        <v>0</v>
      </c>
      <c r="TII138" s="827">
        <f t="shared" si="218"/>
        <v>0</v>
      </c>
      <c r="TIJ138" s="827">
        <f t="shared" si="218"/>
        <v>0</v>
      </c>
      <c r="TIK138" s="827">
        <f t="shared" si="218"/>
        <v>0</v>
      </c>
      <c r="TIL138" s="827">
        <f t="shared" si="218"/>
        <v>0</v>
      </c>
      <c r="TIM138" s="827">
        <f t="shared" si="218"/>
        <v>0</v>
      </c>
      <c r="TIN138" s="827">
        <f t="shared" si="218"/>
        <v>0</v>
      </c>
      <c r="TIO138" s="827">
        <f t="shared" si="218"/>
        <v>0</v>
      </c>
      <c r="TIP138" s="827">
        <f t="shared" si="218"/>
        <v>0</v>
      </c>
      <c r="TIQ138" s="827">
        <f t="shared" si="218"/>
        <v>0</v>
      </c>
      <c r="TIR138" s="827">
        <f t="shared" si="218"/>
        <v>0</v>
      </c>
      <c r="TIS138" s="827">
        <f t="shared" si="218"/>
        <v>0</v>
      </c>
      <c r="TIT138" s="827">
        <f t="shared" si="218"/>
        <v>0</v>
      </c>
      <c r="TIU138" s="827">
        <f t="shared" si="218"/>
        <v>0</v>
      </c>
      <c r="TIV138" s="827">
        <f t="shared" si="218"/>
        <v>0</v>
      </c>
      <c r="TIW138" s="827">
        <f t="shared" si="218"/>
        <v>0</v>
      </c>
      <c r="TIX138" s="827">
        <f t="shared" si="218"/>
        <v>0</v>
      </c>
      <c r="TIY138" s="827">
        <f t="shared" ref="TIY138:TLJ138" si="219">TIY130+TIY134</f>
        <v>0</v>
      </c>
      <c r="TIZ138" s="827">
        <f t="shared" si="219"/>
        <v>0</v>
      </c>
      <c r="TJA138" s="827">
        <f t="shared" si="219"/>
        <v>0</v>
      </c>
      <c r="TJB138" s="827">
        <f t="shared" si="219"/>
        <v>0</v>
      </c>
      <c r="TJC138" s="827">
        <f t="shared" si="219"/>
        <v>0</v>
      </c>
      <c r="TJD138" s="827">
        <f t="shared" si="219"/>
        <v>0</v>
      </c>
      <c r="TJE138" s="827">
        <f t="shared" si="219"/>
        <v>0</v>
      </c>
      <c r="TJF138" s="827">
        <f t="shared" si="219"/>
        <v>0</v>
      </c>
      <c r="TJG138" s="827">
        <f t="shared" si="219"/>
        <v>0</v>
      </c>
      <c r="TJH138" s="827">
        <f t="shared" si="219"/>
        <v>0</v>
      </c>
      <c r="TJI138" s="827">
        <f t="shared" si="219"/>
        <v>0</v>
      </c>
      <c r="TJJ138" s="827">
        <f t="shared" si="219"/>
        <v>0</v>
      </c>
      <c r="TJK138" s="827">
        <f t="shared" si="219"/>
        <v>0</v>
      </c>
      <c r="TJL138" s="827">
        <f t="shared" si="219"/>
        <v>0</v>
      </c>
      <c r="TJM138" s="827">
        <f t="shared" si="219"/>
        <v>0</v>
      </c>
      <c r="TJN138" s="827">
        <f t="shared" si="219"/>
        <v>0</v>
      </c>
      <c r="TJO138" s="827">
        <f t="shared" si="219"/>
        <v>0</v>
      </c>
      <c r="TJP138" s="827">
        <f t="shared" si="219"/>
        <v>0</v>
      </c>
      <c r="TJQ138" s="827">
        <f t="shared" si="219"/>
        <v>0</v>
      </c>
      <c r="TJR138" s="827">
        <f t="shared" si="219"/>
        <v>0</v>
      </c>
      <c r="TJS138" s="827">
        <f t="shared" si="219"/>
        <v>0</v>
      </c>
      <c r="TJT138" s="827">
        <f t="shared" si="219"/>
        <v>0</v>
      </c>
      <c r="TJU138" s="827">
        <f t="shared" si="219"/>
        <v>0</v>
      </c>
      <c r="TJV138" s="827">
        <f t="shared" si="219"/>
        <v>0</v>
      </c>
      <c r="TJW138" s="827">
        <f t="shared" si="219"/>
        <v>0</v>
      </c>
      <c r="TJX138" s="827">
        <f t="shared" si="219"/>
        <v>0</v>
      </c>
      <c r="TJY138" s="827">
        <f t="shared" si="219"/>
        <v>0</v>
      </c>
      <c r="TJZ138" s="827">
        <f t="shared" si="219"/>
        <v>0</v>
      </c>
      <c r="TKA138" s="827">
        <f t="shared" si="219"/>
        <v>0</v>
      </c>
      <c r="TKB138" s="827">
        <f t="shared" si="219"/>
        <v>0</v>
      </c>
      <c r="TKC138" s="827">
        <f t="shared" si="219"/>
        <v>0</v>
      </c>
      <c r="TKD138" s="827">
        <f t="shared" si="219"/>
        <v>0</v>
      </c>
      <c r="TKE138" s="827">
        <f t="shared" si="219"/>
        <v>0</v>
      </c>
      <c r="TKF138" s="827">
        <f t="shared" si="219"/>
        <v>0</v>
      </c>
      <c r="TKG138" s="827">
        <f t="shared" si="219"/>
        <v>0</v>
      </c>
      <c r="TKH138" s="827">
        <f t="shared" si="219"/>
        <v>0</v>
      </c>
      <c r="TKI138" s="827">
        <f t="shared" si="219"/>
        <v>0</v>
      </c>
      <c r="TKJ138" s="827">
        <f t="shared" si="219"/>
        <v>0</v>
      </c>
      <c r="TKK138" s="827">
        <f t="shared" si="219"/>
        <v>0</v>
      </c>
      <c r="TKL138" s="827">
        <f t="shared" si="219"/>
        <v>0</v>
      </c>
      <c r="TKM138" s="827">
        <f t="shared" si="219"/>
        <v>0</v>
      </c>
      <c r="TKN138" s="827">
        <f t="shared" si="219"/>
        <v>0</v>
      </c>
      <c r="TKO138" s="827">
        <f t="shared" si="219"/>
        <v>0</v>
      </c>
      <c r="TKP138" s="827">
        <f t="shared" si="219"/>
        <v>0</v>
      </c>
      <c r="TKQ138" s="827">
        <f t="shared" si="219"/>
        <v>0</v>
      </c>
      <c r="TKR138" s="827">
        <f t="shared" si="219"/>
        <v>0</v>
      </c>
      <c r="TKS138" s="827">
        <f t="shared" si="219"/>
        <v>0</v>
      </c>
      <c r="TKT138" s="827">
        <f t="shared" si="219"/>
        <v>0</v>
      </c>
      <c r="TKU138" s="827">
        <f t="shared" si="219"/>
        <v>0</v>
      </c>
      <c r="TKV138" s="827">
        <f t="shared" si="219"/>
        <v>0</v>
      </c>
      <c r="TKW138" s="827">
        <f t="shared" si="219"/>
        <v>0</v>
      </c>
      <c r="TKX138" s="827">
        <f t="shared" si="219"/>
        <v>0</v>
      </c>
      <c r="TKY138" s="827">
        <f t="shared" si="219"/>
        <v>0</v>
      </c>
      <c r="TKZ138" s="827">
        <f t="shared" si="219"/>
        <v>0</v>
      </c>
      <c r="TLA138" s="827">
        <f t="shared" si="219"/>
        <v>0</v>
      </c>
      <c r="TLB138" s="827">
        <f t="shared" si="219"/>
        <v>0</v>
      </c>
      <c r="TLC138" s="827">
        <f t="shared" si="219"/>
        <v>0</v>
      </c>
      <c r="TLD138" s="827">
        <f t="shared" si="219"/>
        <v>0</v>
      </c>
      <c r="TLE138" s="827">
        <f t="shared" si="219"/>
        <v>0</v>
      </c>
      <c r="TLF138" s="827">
        <f t="shared" si="219"/>
        <v>0</v>
      </c>
      <c r="TLG138" s="827">
        <f t="shared" si="219"/>
        <v>0</v>
      </c>
      <c r="TLH138" s="827">
        <f t="shared" si="219"/>
        <v>0</v>
      </c>
      <c r="TLI138" s="827">
        <f t="shared" si="219"/>
        <v>0</v>
      </c>
      <c r="TLJ138" s="827">
        <f t="shared" si="219"/>
        <v>0</v>
      </c>
      <c r="TLK138" s="827">
        <f t="shared" ref="TLK138:TNV138" si="220">TLK130+TLK134</f>
        <v>0</v>
      </c>
      <c r="TLL138" s="827">
        <f t="shared" si="220"/>
        <v>0</v>
      </c>
      <c r="TLM138" s="827">
        <f t="shared" si="220"/>
        <v>0</v>
      </c>
      <c r="TLN138" s="827">
        <f t="shared" si="220"/>
        <v>0</v>
      </c>
      <c r="TLO138" s="827">
        <f t="shared" si="220"/>
        <v>0</v>
      </c>
      <c r="TLP138" s="827">
        <f t="shared" si="220"/>
        <v>0</v>
      </c>
      <c r="TLQ138" s="827">
        <f t="shared" si="220"/>
        <v>0</v>
      </c>
      <c r="TLR138" s="827">
        <f t="shared" si="220"/>
        <v>0</v>
      </c>
      <c r="TLS138" s="827">
        <f t="shared" si="220"/>
        <v>0</v>
      </c>
      <c r="TLT138" s="827">
        <f t="shared" si="220"/>
        <v>0</v>
      </c>
      <c r="TLU138" s="827">
        <f t="shared" si="220"/>
        <v>0</v>
      </c>
      <c r="TLV138" s="827">
        <f t="shared" si="220"/>
        <v>0</v>
      </c>
      <c r="TLW138" s="827">
        <f t="shared" si="220"/>
        <v>0</v>
      </c>
      <c r="TLX138" s="827">
        <f t="shared" si="220"/>
        <v>0</v>
      </c>
      <c r="TLY138" s="827">
        <f t="shared" si="220"/>
        <v>0</v>
      </c>
      <c r="TLZ138" s="827">
        <f t="shared" si="220"/>
        <v>0</v>
      </c>
      <c r="TMA138" s="827">
        <f t="shared" si="220"/>
        <v>0</v>
      </c>
      <c r="TMB138" s="827">
        <f t="shared" si="220"/>
        <v>0</v>
      </c>
      <c r="TMC138" s="827">
        <f t="shared" si="220"/>
        <v>0</v>
      </c>
      <c r="TMD138" s="827">
        <f t="shared" si="220"/>
        <v>0</v>
      </c>
      <c r="TME138" s="827">
        <f t="shared" si="220"/>
        <v>0</v>
      </c>
      <c r="TMF138" s="827">
        <f t="shared" si="220"/>
        <v>0</v>
      </c>
      <c r="TMG138" s="827">
        <f t="shared" si="220"/>
        <v>0</v>
      </c>
      <c r="TMH138" s="827">
        <f t="shared" si="220"/>
        <v>0</v>
      </c>
      <c r="TMI138" s="827">
        <f t="shared" si="220"/>
        <v>0</v>
      </c>
      <c r="TMJ138" s="827">
        <f t="shared" si="220"/>
        <v>0</v>
      </c>
      <c r="TMK138" s="827">
        <f t="shared" si="220"/>
        <v>0</v>
      </c>
      <c r="TML138" s="827">
        <f t="shared" si="220"/>
        <v>0</v>
      </c>
      <c r="TMM138" s="827">
        <f t="shared" si="220"/>
        <v>0</v>
      </c>
      <c r="TMN138" s="827">
        <f t="shared" si="220"/>
        <v>0</v>
      </c>
      <c r="TMO138" s="827">
        <f t="shared" si="220"/>
        <v>0</v>
      </c>
      <c r="TMP138" s="827">
        <f t="shared" si="220"/>
        <v>0</v>
      </c>
      <c r="TMQ138" s="827">
        <f t="shared" si="220"/>
        <v>0</v>
      </c>
      <c r="TMR138" s="827">
        <f t="shared" si="220"/>
        <v>0</v>
      </c>
      <c r="TMS138" s="827">
        <f t="shared" si="220"/>
        <v>0</v>
      </c>
      <c r="TMT138" s="827">
        <f t="shared" si="220"/>
        <v>0</v>
      </c>
      <c r="TMU138" s="827">
        <f t="shared" si="220"/>
        <v>0</v>
      </c>
      <c r="TMV138" s="827">
        <f t="shared" si="220"/>
        <v>0</v>
      </c>
      <c r="TMW138" s="827">
        <f t="shared" si="220"/>
        <v>0</v>
      </c>
      <c r="TMX138" s="827">
        <f t="shared" si="220"/>
        <v>0</v>
      </c>
      <c r="TMY138" s="827">
        <f t="shared" si="220"/>
        <v>0</v>
      </c>
      <c r="TMZ138" s="827">
        <f t="shared" si="220"/>
        <v>0</v>
      </c>
      <c r="TNA138" s="827">
        <f t="shared" si="220"/>
        <v>0</v>
      </c>
      <c r="TNB138" s="827">
        <f t="shared" si="220"/>
        <v>0</v>
      </c>
      <c r="TNC138" s="827">
        <f t="shared" si="220"/>
        <v>0</v>
      </c>
      <c r="TND138" s="827">
        <f t="shared" si="220"/>
        <v>0</v>
      </c>
      <c r="TNE138" s="827">
        <f t="shared" si="220"/>
        <v>0</v>
      </c>
      <c r="TNF138" s="827">
        <f t="shared" si="220"/>
        <v>0</v>
      </c>
      <c r="TNG138" s="827">
        <f t="shared" si="220"/>
        <v>0</v>
      </c>
      <c r="TNH138" s="827">
        <f t="shared" si="220"/>
        <v>0</v>
      </c>
      <c r="TNI138" s="827">
        <f t="shared" si="220"/>
        <v>0</v>
      </c>
      <c r="TNJ138" s="827">
        <f t="shared" si="220"/>
        <v>0</v>
      </c>
      <c r="TNK138" s="827">
        <f t="shared" si="220"/>
        <v>0</v>
      </c>
      <c r="TNL138" s="827">
        <f t="shared" si="220"/>
        <v>0</v>
      </c>
      <c r="TNM138" s="827">
        <f t="shared" si="220"/>
        <v>0</v>
      </c>
      <c r="TNN138" s="827">
        <f t="shared" si="220"/>
        <v>0</v>
      </c>
      <c r="TNO138" s="827">
        <f t="shared" si="220"/>
        <v>0</v>
      </c>
      <c r="TNP138" s="827">
        <f t="shared" si="220"/>
        <v>0</v>
      </c>
      <c r="TNQ138" s="827">
        <f t="shared" si="220"/>
        <v>0</v>
      </c>
      <c r="TNR138" s="827">
        <f t="shared" si="220"/>
        <v>0</v>
      </c>
      <c r="TNS138" s="827">
        <f t="shared" si="220"/>
        <v>0</v>
      </c>
      <c r="TNT138" s="827">
        <f t="shared" si="220"/>
        <v>0</v>
      </c>
      <c r="TNU138" s="827">
        <f t="shared" si="220"/>
        <v>0</v>
      </c>
      <c r="TNV138" s="827">
        <f t="shared" si="220"/>
        <v>0</v>
      </c>
      <c r="TNW138" s="827">
        <f t="shared" ref="TNW138:TQH138" si="221">TNW130+TNW134</f>
        <v>0</v>
      </c>
      <c r="TNX138" s="827">
        <f t="shared" si="221"/>
        <v>0</v>
      </c>
      <c r="TNY138" s="827">
        <f t="shared" si="221"/>
        <v>0</v>
      </c>
      <c r="TNZ138" s="827">
        <f t="shared" si="221"/>
        <v>0</v>
      </c>
      <c r="TOA138" s="827">
        <f t="shared" si="221"/>
        <v>0</v>
      </c>
      <c r="TOB138" s="827">
        <f t="shared" si="221"/>
        <v>0</v>
      </c>
      <c r="TOC138" s="827">
        <f t="shared" si="221"/>
        <v>0</v>
      </c>
      <c r="TOD138" s="827">
        <f t="shared" si="221"/>
        <v>0</v>
      </c>
      <c r="TOE138" s="827">
        <f t="shared" si="221"/>
        <v>0</v>
      </c>
      <c r="TOF138" s="827">
        <f t="shared" si="221"/>
        <v>0</v>
      </c>
      <c r="TOG138" s="827">
        <f t="shared" si="221"/>
        <v>0</v>
      </c>
      <c r="TOH138" s="827">
        <f t="shared" si="221"/>
        <v>0</v>
      </c>
      <c r="TOI138" s="827">
        <f t="shared" si="221"/>
        <v>0</v>
      </c>
      <c r="TOJ138" s="827">
        <f t="shared" si="221"/>
        <v>0</v>
      </c>
      <c r="TOK138" s="827">
        <f t="shared" si="221"/>
        <v>0</v>
      </c>
      <c r="TOL138" s="827">
        <f t="shared" si="221"/>
        <v>0</v>
      </c>
      <c r="TOM138" s="827">
        <f t="shared" si="221"/>
        <v>0</v>
      </c>
      <c r="TON138" s="827">
        <f t="shared" si="221"/>
        <v>0</v>
      </c>
      <c r="TOO138" s="827">
        <f t="shared" si="221"/>
        <v>0</v>
      </c>
      <c r="TOP138" s="827">
        <f t="shared" si="221"/>
        <v>0</v>
      </c>
      <c r="TOQ138" s="827">
        <f t="shared" si="221"/>
        <v>0</v>
      </c>
      <c r="TOR138" s="827">
        <f t="shared" si="221"/>
        <v>0</v>
      </c>
      <c r="TOS138" s="827">
        <f t="shared" si="221"/>
        <v>0</v>
      </c>
      <c r="TOT138" s="827">
        <f t="shared" si="221"/>
        <v>0</v>
      </c>
      <c r="TOU138" s="827">
        <f t="shared" si="221"/>
        <v>0</v>
      </c>
      <c r="TOV138" s="827">
        <f t="shared" si="221"/>
        <v>0</v>
      </c>
      <c r="TOW138" s="827">
        <f t="shared" si="221"/>
        <v>0</v>
      </c>
      <c r="TOX138" s="827">
        <f t="shared" si="221"/>
        <v>0</v>
      </c>
      <c r="TOY138" s="827">
        <f t="shared" si="221"/>
        <v>0</v>
      </c>
      <c r="TOZ138" s="827">
        <f t="shared" si="221"/>
        <v>0</v>
      </c>
      <c r="TPA138" s="827">
        <f t="shared" si="221"/>
        <v>0</v>
      </c>
      <c r="TPB138" s="827">
        <f t="shared" si="221"/>
        <v>0</v>
      </c>
      <c r="TPC138" s="827">
        <f t="shared" si="221"/>
        <v>0</v>
      </c>
      <c r="TPD138" s="827">
        <f t="shared" si="221"/>
        <v>0</v>
      </c>
      <c r="TPE138" s="827">
        <f t="shared" si="221"/>
        <v>0</v>
      </c>
      <c r="TPF138" s="827">
        <f t="shared" si="221"/>
        <v>0</v>
      </c>
      <c r="TPG138" s="827">
        <f t="shared" si="221"/>
        <v>0</v>
      </c>
      <c r="TPH138" s="827">
        <f t="shared" si="221"/>
        <v>0</v>
      </c>
      <c r="TPI138" s="827">
        <f t="shared" si="221"/>
        <v>0</v>
      </c>
      <c r="TPJ138" s="827">
        <f t="shared" si="221"/>
        <v>0</v>
      </c>
      <c r="TPK138" s="827">
        <f t="shared" si="221"/>
        <v>0</v>
      </c>
      <c r="TPL138" s="827">
        <f t="shared" si="221"/>
        <v>0</v>
      </c>
      <c r="TPM138" s="827">
        <f t="shared" si="221"/>
        <v>0</v>
      </c>
      <c r="TPN138" s="827">
        <f t="shared" si="221"/>
        <v>0</v>
      </c>
      <c r="TPO138" s="827">
        <f t="shared" si="221"/>
        <v>0</v>
      </c>
      <c r="TPP138" s="827">
        <f t="shared" si="221"/>
        <v>0</v>
      </c>
      <c r="TPQ138" s="827">
        <f t="shared" si="221"/>
        <v>0</v>
      </c>
      <c r="TPR138" s="827">
        <f t="shared" si="221"/>
        <v>0</v>
      </c>
      <c r="TPS138" s="827">
        <f t="shared" si="221"/>
        <v>0</v>
      </c>
      <c r="TPT138" s="827">
        <f t="shared" si="221"/>
        <v>0</v>
      </c>
      <c r="TPU138" s="827">
        <f t="shared" si="221"/>
        <v>0</v>
      </c>
      <c r="TPV138" s="827">
        <f t="shared" si="221"/>
        <v>0</v>
      </c>
      <c r="TPW138" s="827">
        <f t="shared" si="221"/>
        <v>0</v>
      </c>
      <c r="TPX138" s="827">
        <f t="shared" si="221"/>
        <v>0</v>
      </c>
      <c r="TPY138" s="827">
        <f t="shared" si="221"/>
        <v>0</v>
      </c>
      <c r="TPZ138" s="827">
        <f t="shared" si="221"/>
        <v>0</v>
      </c>
      <c r="TQA138" s="827">
        <f t="shared" si="221"/>
        <v>0</v>
      </c>
      <c r="TQB138" s="827">
        <f t="shared" si="221"/>
        <v>0</v>
      </c>
      <c r="TQC138" s="827">
        <f t="shared" si="221"/>
        <v>0</v>
      </c>
      <c r="TQD138" s="827">
        <f t="shared" si="221"/>
        <v>0</v>
      </c>
      <c r="TQE138" s="827">
        <f t="shared" si="221"/>
        <v>0</v>
      </c>
      <c r="TQF138" s="827">
        <f t="shared" si="221"/>
        <v>0</v>
      </c>
      <c r="TQG138" s="827">
        <f t="shared" si="221"/>
        <v>0</v>
      </c>
      <c r="TQH138" s="827">
        <f t="shared" si="221"/>
        <v>0</v>
      </c>
      <c r="TQI138" s="827">
        <f t="shared" ref="TQI138:TST138" si="222">TQI130+TQI134</f>
        <v>0</v>
      </c>
      <c r="TQJ138" s="827">
        <f t="shared" si="222"/>
        <v>0</v>
      </c>
      <c r="TQK138" s="827">
        <f t="shared" si="222"/>
        <v>0</v>
      </c>
      <c r="TQL138" s="827">
        <f t="shared" si="222"/>
        <v>0</v>
      </c>
      <c r="TQM138" s="827">
        <f t="shared" si="222"/>
        <v>0</v>
      </c>
      <c r="TQN138" s="827">
        <f t="shared" si="222"/>
        <v>0</v>
      </c>
      <c r="TQO138" s="827">
        <f t="shared" si="222"/>
        <v>0</v>
      </c>
      <c r="TQP138" s="827">
        <f t="shared" si="222"/>
        <v>0</v>
      </c>
      <c r="TQQ138" s="827">
        <f t="shared" si="222"/>
        <v>0</v>
      </c>
      <c r="TQR138" s="827">
        <f t="shared" si="222"/>
        <v>0</v>
      </c>
      <c r="TQS138" s="827">
        <f t="shared" si="222"/>
        <v>0</v>
      </c>
      <c r="TQT138" s="827">
        <f t="shared" si="222"/>
        <v>0</v>
      </c>
      <c r="TQU138" s="827">
        <f t="shared" si="222"/>
        <v>0</v>
      </c>
      <c r="TQV138" s="827">
        <f t="shared" si="222"/>
        <v>0</v>
      </c>
      <c r="TQW138" s="827">
        <f t="shared" si="222"/>
        <v>0</v>
      </c>
      <c r="TQX138" s="827">
        <f t="shared" si="222"/>
        <v>0</v>
      </c>
      <c r="TQY138" s="827">
        <f t="shared" si="222"/>
        <v>0</v>
      </c>
      <c r="TQZ138" s="827">
        <f t="shared" si="222"/>
        <v>0</v>
      </c>
      <c r="TRA138" s="827">
        <f t="shared" si="222"/>
        <v>0</v>
      </c>
      <c r="TRB138" s="827">
        <f t="shared" si="222"/>
        <v>0</v>
      </c>
      <c r="TRC138" s="827">
        <f t="shared" si="222"/>
        <v>0</v>
      </c>
      <c r="TRD138" s="827">
        <f t="shared" si="222"/>
        <v>0</v>
      </c>
      <c r="TRE138" s="827">
        <f t="shared" si="222"/>
        <v>0</v>
      </c>
      <c r="TRF138" s="827">
        <f t="shared" si="222"/>
        <v>0</v>
      </c>
      <c r="TRG138" s="827">
        <f t="shared" si="222"/>
        <v>0</v>
      </c>
      <c r="TRH138" s="827">
        <f t="shared" si="222"/>
        <v>0</v>
      </c>
      <c r="TRI138" s="827">
        <f t="shared" si="222"/>
        <v>0</v>
      </c>
      <c r="TRJ138" s="827">
        <f t="shared" si="222"/>
        <v>0</v>
      </c>
      <c r="TRK138" s="827">
        <f t="shared" si="222"/>
        <v>0</v>
      </c>
      <c r="TRL138" s="827">
        <f t="shared" si="222"/>
        <v>0</v>
      </c>
      <c r="TRM138" s="827">
        <f t="shared" si="222"/>
        <v>0</v>
      </c>
      <c r="TRN138" s="827">
        <f t="shared" si="222"/>
        <v>0</v>
      </c>
      <c r="TRO138" s="827">
        <f t="shared" si="222"/>
        <v>0</v>
      </c>
      <c r="TRP138" s="827">
        <f t="shared" si="222"/>
        <v>0</v>
      </c>
      <c r="TRQ138" s="827">
        <f t="shared" si="222"/>
        <v>0</v>
      </c>
      <c r="TRR138" s="827">
        <f t="shared" si="222"/>
        <v>0</v>
      </c>
      <c r="TRS138" s="827">
        <f t="shared" si="222"/>
        <v>0</v>
      </c>
      <c r="TRT138" s="827">
        <f t="shared" si="222"/>
        <v>0</v>
      </c>
      <c r="TRU138" s="827">
        <f t="shared" si="222"/>
        <v>0</v>
      </c>
      <c r="TRV138" s="827">
        <f t="shared" si="222"/>
        <v>0</v>
      </c>
      <c r="TRW138" s="827">
        <f t="shared" si="222"/>
        <v>0</v>
      </c>
      <c r="TRX138" s="827">
        <f t="shared" si="222"/>
        <v>0</v>
      </c>
      <c r="TRY138" s="827">
        <f t="shared" si="222"/>
        <v>0</v>
      </c>
      <c r="TRZ138" s="827">
        <f t="shared" si="222"/>
        <v>0</v>
      </c>
      <c r="TSA138" s="827">
        <f t="shared" si="222"/>
        <v>0</v>
      </c>
      <c r="TSB138" s="827">
        <f t="shared" si="222"/>
        <v>0</v>
      </c>
      <c r="TSC138" s="827">
        <f t="shared" si="222"/>
        <v>0</v>
      </c>
      <c r="TSD138" s="827">
        <f t="shared" si="222"/>
        <v>0</v>
      </c>
      <c r="TSE138" s="827">
        <f t="shared" si="222"/>
        <v>0</v>
      </c>
      <c r="TSF138" s="827">
        <f t="shared" si="222"/>
        <v>0</v>
      </c>
      <c r="TSG138" s="827">
        <f t="shared" si="222"/>
        <v>0</v>
      </c>
      <c r="TSH138" s="827">
        <f t="shared" si="222"/>
        <v>0</v>
      </c>
      <c r="TSI138" s="827">
        <f t="shared" si="222"/>
        <v>0</v>
      </c>
      <c r="TSJ138" s="827">
        <f t="shared" si="222"/>
        <v>0</v>
      </c>
      <c r="TSK138" s="827">
        <f t="shared" si="222"/>
        <v>0</v>
      </c>
      <c r="TSL138" s="827">
        <f t="shared" si="222"/>
        <v>0</v>
      </c>
      <c r="TSM138" s="827">
        <f t="shared" si="222"/>
        <v>0</v>
      </c>
      <c r="TSN138" s="827">
        <f t="shared" si="222"/>
        <v>0</v>
      </c>
      <c r="TSO138" s="827">
        <f t="shared" si="222"/>
        <v>0</v>
      </c>
      <c r="TSP138" s="827">
        <f t="shared" si="222"/>
        <v>0</v>
      </c>
      <c r="TSQ138" s="827">
        <f t="shared" si="222"/>
        <v>0</v>
      </c>
      <c r="TSR138" s="827">
        <f t="shared" si="222"/>
        <v>0</v>
      </c>
      <c r="TSS138" s="827">
        <f t="shared" si="222"/>
        <v>0</v>
      </c>
      <c r="TST138" s="827">
        <f t="shared" si="222"/>
        <v>0</v>
      </c>
      <c r="TSU138" s="827">
        <f t="shared" ref="TSU138:TVF138" si="223">TSU130+TSU134</f>
        <v>0</v>
      </c>
      <c r="TSV138" s="827">
        <f t="shared" si="223"/>
        <v>0</v>
      </c>
      <c r="TSW138" s="827">
        <f t="shared" si="223"/>
        <v>0</v>
      </c>
      <c r="TSX138" s="827">
        <f t="shared" si="223"/>
        <v>0</v>
      </c>
      <c r="TSY138" s="827">
        <f t="shared" si="223"/>
        <v>0</v>
      </c>
      <c r="TSZ138" s="827">
        <f t="shared" si="223"/>
        <v>0</v>
      </c>
      <c r="TTA138" s="827">
        <f t="shared" si="223"/>
        <v>0</v>
      </c>
      <c r="TTB138" s="827">
        <f t="shared" si="223"/>
        <v>0</v>
      </c>
      <c r="TTC138" s="827">
        <f t="shared" si="223"/>
        <v>0</v>
      </c>
      <c r="TTD138" s="827">
        <f t="shared" si="223"/>
        <v>0</v>
      </c>
      <c r="TTE138" s="827">
        <f t="shared" si="223"/>
        <v>0</v>
      </c>
      <c r="TTF138" s="827">
        <f t="shared" si="223"/>
        <v>0</v>
      </c>
      <c r="TTG138" s="827">
        <f t="shared" si="223"/>
        <v>0</v>
      </c>
      <c r="TTH138" s="827">
        <f t="shared" si="223"/>
        <v>0</v>
      </c>
      <c r="TTI138" s="827">
        <f t="shared" si="223"/>
        <v>0</v>
      </c>
      <c r="TTJ138" s="827">
        <f t="shared" si="223"/>
        <v>0</v>
      </c>
      <c r="TTK138" s="827">
        <f t="shared" si="223"/>
        <v>0</v>
      </c>
      <c r="TTL138" s="827">
        <f t="shared" si="223"/>
        <v>0</v>
      </c>
      <c r="TTM138" s="827">
        <f t="shared" si="223"/>
        <v>0</v>
      </c>
      <c r="TTN138" s="827">
        <f t="shared" si="223"/>
        <v>0</v>
      </c>
      <c r="TTO138" s="827">
        <f t="shared" si="223"/>
        <v>0</v>
      </c>
      <c r="TTP138" s="827">
        <f t="shared" si="223"/>
        <v>0</v>
      </c>
      <c r="TTQ138" s="827">
        <f t="shared" si="223"/>
        <v>0</v>
      </c>
      <c r="TTR138" s="827">
        <f t="shared" si="223"/>
        <v>0</v>
      </c>
      <c r="TTS138" s="827">
        <f t="shared" si="223"/>
        <v>0</v>
      </c>
      <c r="TTT138" s="827">
        <f t="shared" si="223"/>
        <v>0</v>
      </c>
      <c r="TTU138" s="827">
        <f t="shared" si="223"/>
        <v>0</v>
      </c>
      <c r="TTV138" s="827">
        <f t="shared" si="223"/>
        <v>0</v>
      </c>
      <c r="TTW138" s="827">
        <f t="shared" si="223"/>
        <v>0</v>
      </c>
      <c r="TTX138" s="827">
        <f t="shared" si="223"/>
        <v>0</v>
      </c>
      <c r="TTY138" s="827">
        <f t="shared" si="223"/>
        <v>0</v>
      </c>
      <c r="TTZ138" s="827">
        <f t="shared" si="223"/>
        <v>0</v>
      </c>
      <c r="TUA138" s="827">
        <f t="shared" si="223"/>
        <v>0</v>
      </c>
      <c r="TUB138" s="827">
        <f t="shared" si="223"/>
        <v>0</v>
      </c>
      <c r="TUC138" s="827">
        <f t="shared" si="223"/>
        <v>0</v>
      </c>
      <c r="TUD138" s="827">
        <f t="shared" si="223"/>
        <v>0</v>
      </c>
      <c r="TUE138" s="827">
        <f t="shared" si="223"/>
        <v>0</v>
      </c>
      <c r="TUF138" s="827">
        <f t="shared" si="223"/>
        <v>0</v>
      </c>
      <c r="TUG138" s="827">
        <f t="shared" si="223"/>
        <v>0</v>
      </c>
      <c r="TUH138" s="827">
        <f t="shared" si="223"/>
        <v>0</v>
      </c>
      <c r="TUI138" s="827">
        <f t="shared" si="223"/>
        <v>0</v>
      </c>
      <c r="TUJ138" s="827">
        <f t="shared" si="223"/>
        <v>0</v>
      </c>
      <c r="TUK138" s="827">
        <f t="shared" si="223"/>
        <v>0</v>
      </c>
      <c r="TUL138" s="827">
        <f t="shared" si="223"/>
        <v>0</v>
      </c>
      <c r="TUM138" s="827">
        <f t="shared" si="223"/>
        <v>0</v>
      </c>
      <c r="TUN138" s="827">
        <f t="shared" si="223"/>
        <v>0</v>
      </c>
      <c r="TUO138" s="827">
        <f t="shared" si="223"/>
        <v>0</v>
      </c>
      <c r="TUP138" s="827">
        <f t="shared" si="223"/>
        <v>0</v>
      </c>
      <c r="TUQ138" s="827">
        <f t="shared" si="223"/>
        <v>0</v>
      </c>
      <c r="TUR138" s="827">
        <f t="shared" si="223"/>
        <v>0</v>
      </c>
      <c r="TUS138" s="827">
        <f t="shared" si="223"/>
        <v>0</v>
      </c>
      <c r="TUT138" s="827">
        <f t="shared" si="223"/>
        <v>0</v>
      </c>
      <c r="TUU138" s="827">
        <f t="shared" si="223"/>
        <v>0</v>
      </c>
      <c r="TUV138" s="827">
        <f t="shared" si="223"/>
        <v>0</v>
      </c>
      <c r="TUW138" s="827">
        <f t="shared" si="223"/>
        <v>0</v>
      </c>
      <c r="TUX138" s="827">
        <f t="shared" si="223"/>
        <v>0</v>
      </c>
      <c r="TUY138" s="827">
        <f t="shared" si="223"/>
        <v>0</v>
      </c>
      <c r="TUZ138" s="827">
        <f t="shared" si="223"/>
        <v>0</v>
      </c>
      <c r="TVA138" s="827">
        <f t="shared" si="223"/>
        <v>0</v>
      </c>
      <c r="TVB138" s="827">
        <f t="shared" si="223"/>
        <v>0</v>
      </c>
      <c r="TVC138" s="827">
        <f t="shared" si="223"/>
        <v>0</v>
      </c>
      <c r="TVD138" s="827">
        <f t="shared" si="223"/>
        <v>0</v>
      </c>
      <c r="TVE138" s="827">
        <f t="shared" si="223"/>
        <v>0</v>
      </c>
      <c r="TVF138" s="827">
        <f t="shared" si="223"/>
        <v>0</v>
      </c>
      <c r="TVG138" s="827">
        <f t="shared" ref="TVG138:TXR138" si="224">TVG130+TVG134</f>
        <v>0</v>
      </c>
      <c r="TVH138" s="827">
        <f t="shared" si="224"/>
        <v>0</v>
      </c>
      <c r="TVI138" s="827">
        <f t="shared" si="224"/>
        <v>0</v>
      </c>
      <c r="TVJ138" s="827">
        <f t="shared" si="224"/>
        <v>0</v>
      </c>
      <c r="TVK138" s="827">
        <f t="shared" si="224"/>
        <v>0</v>
      </c>
      <c r="TVL138" s="827">
        <f t="shared" si="224"/>
        <v>0</v>
      </c>
      <c r="TVM138" s="827">
        <f t="shared" si="224"/>
        <v>0</v>
      </c>
      <c r="TVN138" s="827">
        <f t="shared" si="224"/>
        <v>0</v>
      </c>
      <c r="TVO138" s="827">
        <f t="shared" si="224"/>
        <v>0</v>
      </c>
      <c r="TVP138" s="827">
        <f t="shared" si="224"/>
        <v>0</v>
      </c>
      <c r="TVQ138" s="827">
        <f t="shared" si="224"/>
        <v>0</v>
      </c>
      <c r="TVR138" s="827">
        <f t="shared" si="224"/>
        <v>0</v>
      </c>
      <c r="TVS138" s="827">
        <f t="shared" si="224"/>
        <v>0</v>
      </c>
      <c r="TVT138" s="827">
        <f t="shared" si="224"/>
        <v>0</v>
      </c>
      <c r="TVU138" s="827">
        <f t="shared" si="224"/>
        <v>0</v>
      </c>
      <c r="TVV138" s="827">
        <f t="shared" si="224"/>
        <v>0</v>
      </c>
      <c r="TVW138" s="827">
        <f t="shared" si="224"/>
        <v>0</v>
      </c>
      <c r="TVX138" s="827">
        <f t="shared" si="224"/>
        <v>0</v>
      </c>
      <c r="TVY138" s="827">
        <f t="shared" si="224"/>
        <v>0</v>
      </c>
      <c r="TVZ138" s="827">
        <f t="shared" si="224"/>
        <v>0</v>
      </c>
      <c r="TWA138" s="827">
        <f t="shared" si="224"/>
        <v>0</v>
      </c>
      <c r="TWB138" s="827">
        <f t="shared" si="224"/>
        <v>0</v>
      </c>
      <c r="TWC138" s="827">
        <f t="shared" si="224"/>
        <v>0</v>
      </c>
      <c r="TWD138" s="827">
        <f t="shared" si="224"/>
        <v>0</v>
      </c>
      <c r="TWE138" s="827">
        <f t="shared" si="224"/>
        <v>0</v>
      </c>
      <c r="TWF138" s="827">
        <f t="shared" si="224"/>
        <v>0</v>
      </c>
      <c r="TWG138" s="827">
        <f t="shared" si="224"/>
        <v>0</v>
      </c>
      <c r="TWH138" s="827">
        <f t="shared" si="224"/>
        <v>0</v>
      </c>
      <c r="TWI138" s="827">
        <f t="shared" si="224"/>
        <v>0</v>
      </c>
      <c r="TWJ138" s="827">
        <f t="shared" si="224"/>
        <v>0</v>
      </c>
      <c r="TWK138" s="827">
        <f t="shared" si="224"/>
        <v>0</v>
      </c>
      <c r="TWL138" s="827">
        <f t="shared" si="224"/>
        <v>0</v>
      </c>
      <c r="TWM138" s="827">
        <f t="shared" si="224"/>
        <v>0</v>
      </c>
      <c r="TWN138" s="827">
        <f t="shared" si="224"/>
        <v>0</v>
      </c>
      <c r="TWO138" s="827">
        <f t="shared" si="224"/>
        <v>0</v>
      </c>
      <c r="TWP138" s="827">
        <f t="shared" si="224"/>
        <v>0</v>
      </c>
      <c r="TWQ138" s="827">
        <f t="shared" si="224"/>
        <v>0</v>
      </c>
      <c r="TWR138" s="827">
        <f t="shared" si="224"/>
        <v>0</v>
      </c>
      <c r="TWS138" s="827">
        <f t="shared" si="224"/>
        <v>0</v>
      </c>
      <c r="TWT138" s="827">
        <f t="shared" si="224"/>
        <v>0</v>
      </c>
      <c r="TWU138" s="827">
        <f t="shared" si="224"/>
        <v>0</v>
      </c>
      <c r="TWV138" s="827">
        <f t="shared" si="224"/>
        <v>0</v>
      </c>
      <c r="TWW138" s="827">
        <f t="shared" si="224"/>
        <v>0</v>
      </c>
      <c r="TWX138" s="827">
        <f t="shared" si="224"/>
        <v>0</v>
      </c>
      <c r="TWY138" s="827">
        <f t="shared" si="224"/>
        <v>0</v>
      </c>
      <c r="TWZ138" s="827">
        <f t="shared" si="224"/>
        <v>0</v>
      </c>
      <c r="TXA138" s="827">
        <f t="shared" si="224"/>
        <v>0</v>
      </c>
      <c r="TXB138" s="827">
        <f t="shared" si="224"/>
        <v>0</v>
      </c>
      <c r="TXC138" s="827">
        <f t="shared" si="224"/>
        <v>0</v>
      </c>
      <c r="TXD138" s="827">
        <f t="shared" si="224"/>
        <v>0</v>
      </c>
      <c r="TXE138" s="827">
        <f t="shared" si="224"/>
        <v>0</v>
      </c>
      <c r="TXF138" s="827">
        <f t="shared" si="224"/>
        <v>0</v>
      </c>
      <c r="TXG138" s="827">
        <f t="shared" si="224"/>
        <v>0</v>
      </c>
      <c r="TXH138" s="827">
        <f t="shared" si="224"/>
        <v>0</v>
      </c>
      <c r="TXI138" s="827">
        <f t="shared" si="224"/>
        <v>0</v>
      </c>
      <c r="TXJ138" s="827">
        <f t="shared" si="224"/>
        <v>0</v>
      </c>
      <c r="TXK138" s="827">
        <f t="shared" si="224"/>
        <v>0</v>
      </c>
      <c r="TXL138" s="827">
        <f t="shared" si="224"/>
        <v>0</v>
      </c>
      <c r="TXM138" s="827">
        <f t="shared" si="224"/>
        <v>0</v>
      </c>
      <c r="TXN138" s="827">
        <f t="shared" si="224"/>
        <v>0</v>
      </c>
      <c r="TXO138" s="827">
        <f t="shared" si="224"/>
        <v>0</v>
      </c>
      <c r="TXP138" s="827">
        <f t="shared" si="224"/>
        <v>0</v>
      </c>
      <c r="TXQ138" s="827">
        <f t="shared" si="224"/>
        <v>0</v>
      </c>
      <c r="TXR138" s="827">
        <f t="shared" si="224"/>
        <v>0</v>
      </c>
      <c r="TXS138" s="827">
        <f t="shared" ref="TXS138:UAD138" si="225">TXS130+TXS134</f>
        <v>0</v>
      </c>
      <c r="TXT138" s="827">
        <f t="shared" si="225"/>
        <v>0</v>
      </c>
      <c r="TXU138" s="827">
        <f t="shared" si="225"/>
        <v>0</v>
      </c>
      <c r="TXV138" s="827">
        <f t="shared" si="225"/>
        <v>0</v>
      </c>
      <c r="TXW138" s="827">
        <f t="shared" si="225"/>
        <v>0</v>
      </c>
      <c r="TXX138" s="827">
        <f t="shared" si="225"/>
        <v>0</v>
      </c>
      <c r="TXY138" s="827">
        <f t="shared" si="225"/>
        <v>0</v>
      </c>
      <c r="TXZ138" s="827">
        <f t="shared" si="225"/>
        <v>0</v>
      </c>
      <c r="TYA138" s="827">
        <f t="shared" si="225"/>
        <v>0</v>
      </c>
      <c r="TYB138" s="827">
        <f t="shared" si="225"/>
        <v>0</v>
      </c>
      <c r="TYC138" s="827">
        <f t="shared" si="225"/>
        <v>0</v>
      </c>
      <c r="TYD138" s="827">
        <f t="shared" si="225"/>
        <v>0</v>
      </c>
      <c r="TYE138" s="827">
        <f t="shared" si="225"/>
        <v>0</v>
      </c>
      <c r="TYF138" s="827">
        <f t="shared" si="225"/>
        <v>0</v>
      </c>
      <c r="TYG138" s="827">
        <f t="shared" si="225"/>
        <v>0</v>
      </c>
      <c r="TYH138" s="827">
        <f t="shared" si="225"/>
        <v>0</v>
      </c>
      <c r="TYI138" s="827">
        <f t="shared" si="225"/>
        <v>0</v>
      </c>
      <c r="TYJ138" s="827">
        <f t="shared" si="225"/>
        <v>0</v>
      </c>
      <c r="TYK138" s="827">
        <f t="shared" si="225"/>
        <v>0</v>
      </c>
      <c r="TYL138" s="827">
        <f t="shared" si="225"/>
        <v>0</v>
      </c>
      <c r="TYM138" s="827">
        <f t="shared" si="225"/>
        <v>0</v>
      </c>
      <c r="TYN138" s="827">
        <f t="shared" si="225"/>
        <v>0</v>
      </c>
      <c r="TYO138" s="827">
        <f t="shared" si="225"/>
        <v>0</v>
      </c>
      <c r="TYP138" s="827">
        <f t="shared" si="225"/>
        <v>0</v>
      </c>
      <c r="TYQ138" s="827">
        <f t="shared" si="225"/>
        <v>0</v>
      </c>
      <c r="TYR138" s="827">
        <f t="shared" si="225"/>
        <v>0</v>
      </c>
      <c r="TYS138" s="827">
        <f t="shared" si="225"/>
        <v>0</v>
      </c>
      <c r="TYT138" s="827">
        <f t="shared" si="225"/>
        <v>0</v>
      </c>
      <c r="TYU138" s="827">
        <f t="shared" si="225"/>
        <v>0</v>
      </c>
      <c r="TYV138" s="827">
        <f t="shared" si="225"/>
        <v>0</v>
      </c>
      <c r="TYW138" s="827">
        <f t="shared" si="225"/>
        <v>0</v>
      </c>
      <c r="TYX138" s="827">
        <f t="shared" si="225"/>
        <v>0</v>
      </c>
      <c r="TYY138" s="827">
        <f t="shared" si="225"/>
        <v>0</v>
      </c>
      <c r="TYZ138" s="827">
        <f t="shared" si="225"/>
        <v>0</v>
      </c>
      <c r="TZA138" s="827">
        <f t="shared" si="225"/>
        <v>0</v>
      </c>
      <c r="TZB138" s="827">
        <f t="shared" si="225"/>
        <v>0</v>
      </c>
      <c r="TZC138" s="827">
        <f t="shared" si="225"/>
        <v>0</v>
      </c>
      <c r="TZD138" s="827">
        <f t="shared" si="225"/>
        <v>0</v>
      </c>
      <c r="TZE138" s="827">
        <f t="shared" si="225"/>
        <v>0</v>
      </c>
      <c r="TZF138" s="827">
        <f t="shared" si="225"/>
        <v>0</v>
      </c>
      <c r="TZG138" s="827">
        <f t="shared" si="225"/>
        <v>0</v>
      </c>
      <c r="TZH138" s="827">
        <f t="shared" si="225"/>
        <v>0</v>
      </c>
      <c r="TZI138" s="827">
        <f t="shared" si="225"/>
        <v>0</v>
      </c>
      <c r="TZJ138" s="827">
        <f t="shared" si="225"/>
        <v>0</v>
      </c>
      <c r="TZK138" s="827">
        <f t="shared" si="225"/>
        <v>0</v>
      </c>
      <c r="TZL138" s="827">
        <f t="shared" si="225"/>
        <v>0</v>
      </c>
      <c r="TZM138" s="827">
        <f t="shared" si="225"/>
        <v>0</v>
      </c>
      <c r="TZN138" s="827">
        <f t="shared" si="225"/>
        <v>0</v>
      </c>
      <c r="TZO138" s="827">
        <f t="shared" si="225"/>
        <v>0</v>
      </c>
      <c r="TZP138" s="827">
        <f t="shared" si="225"/>
        <v>0</v>
      </c>
      <c r="TZQ138" s="827">
        <f t="shared" si="225"/>
        <v>0</v>
      </c>
      <c r="TZR138" s="827">
        <f t="shared" si="225"/>
        <v>0</v>
      </c>
      <c r="TZS138" s="827">
        <f t="shared" si="225"/>
        <v>0</v>
      </c>
      <c r="TZT138" s="827">
        <f t="shared" si="225"/>
        <v>0</v>
      </c>
      <c r="TZU138" s="827">
        <f t="shared" si="225"/>
        <v>0</v>
      </c>
      <c r="TZV138" s="827">
        <f t="shared" si="225"/>
        <v>0</v>
      </c>
      <c r="TZW138" s="827">
        <f t="shared" si="225"/>
        <v>0</v>
      </c>
      <c r="TZX138" s="827">
        <f t="shared" si="225"/>
        <v>0</v>
      </c>
      <c r="TZY138" s="827">
        <f t="shared" si="225"/>
        <v>0</v>
      </c>
      <c r="TZZ138" s="827">
        <f t="shared" si="225"/>
        <v>0</v>
      </c>
      <c r="UAA138" s="827">
        <f t="shared" si="225"/>
        <v>0</v>
      </c>
      <c r="UAB138" s="827">
        <f t="shared" si="225"/>
        <v>0</v>
      </c>
      <c r="UAC138" s="827">
        <f t="shared" si="225"/>
        <v>0</v>
      </c>
      <c r="UAD138" s="827">
        <f t="shared" si="225"/>
        <v>0</v>
      </c>
      <c r="UAE138" s="827">
        <f t="shared" ref="UAE138:UCP138" si="226">UAE130+UAE134</f>
        <v>0</v>
      </c>
      <c r="UAF138" s="827">
        <f t="shared" si="226"/>
        <v>0</v>
      </c>
      <c r="UAG138" s="827">
        <f t="shared" si="226"/>
        <v>0</v>
      </c>
      <c r="UAH138" s="827">
        <f t="shared" si="226"/>
        <v>0</v>
      </c>
      <c r="UAI138" s="827">
        <f t="shared" si="226"/>
        <v>0</v>
      </c>
      <c r="UAJ138" s="827">
        <f t="shared" si="226"/>
        <v>0</v>
      </c>
      <c r="UAK138" s="827">
        <f t="shared" si="226"/>
        <v>0</v>
      </c>
      <c r="UAL138" s="827">
        <f t="shared" si="226"/>
        <v>0</v>
      </c>
      <c r="UAM138" s="827">
        <f t="shared" si="226"/>
        <v>0</v>
      </c>
      <c r="UAN138" s="827">
        <f t="shared" si="226"/>
        <v>0</v>
      </c>
      <c r="UAO138" s="827">
        <f t="shared" si="226"/>
        <v>0</v>
      </c>
      <c r="UAP138" s="827">
        <f t="shared" si="226"/>
        <v>0</v>
      </c>
      <c r="UAQ138" s="827">
        <f t="shared" si="226"/>
        <v>0</v>
      </c>
      <c r="UAR138" s="827">
        <f t="shared" si="226"/>
        <v>0</v>
      </c>
      <c r="UAS138" s="827">
        <f t="shared" si="226"/>
        <v>0</v>
      </c>
      <c r="UAT138" s="827">
        <f t="shared" si="226"/>
        <v>0</v>
      </c>
      <c r="UAU138" s="827">
        <f t="shared" si="226"/>
        <v>0</v>
      </c>
      <c r="UAV138" s="827">
        <f t="shared" si="226"/>
        <v>0</v>
      </c>
      <c r="UAW138" s="827">
        <f t="shared" si="226"/>
        <v>0</v>
      </c>
      <c r="UAX138" s="827">
        <f t="shared" si="226"/>
        <v>0</v>
      </c>
      <c r="UAY138" s="827">
        <f t="shared" si="226"/>
        <v>0</v>
      </c>
      <c r="UAZ138" s="827">
        <f t="shared" si="226"/>
        <v>0</v>
      </c>
      <c r="UBA138" s="827">
        <f t="shared" si="226"/>
        <v>0</v>
      </c>
      <c r="UBB138" s="827">
        <f t="shared" si="226"/>
        <v>0</v>
      </c>
      <c r="UBC138" s="827">
        <f t="shared" si="226"/>
        <v>0</v>
      </c>
      <c r="UBD138" s="827">
        <f t="shared" si="226"/>
        <v>0</v>
      </c>
      <c r="UBE138" s="827">
        <f t="shared" si="226"/>
        <v>0</v>
      </c>
      <c r="UBF138" s="827">
        <f t="shared" si="226"/>
        <v>0</v>
      </c>
      <c r="UBG138" s="827">
        <f t="shared" si="226"/>
        <v>0</v>
      </c>
      <c r="UBH138" s="827">
        <f t="shared" si="226"/>
        <v>0</v>
      </c>
      <c r="UBI138" s="827">
        <f t="shared" si="226"/>
        <v>0</v>
      </c>
      <c r="UBJ138" s="827">
        <f t="shared" si="226"/>
        <v>0</v>
      </c>
      <c r="UBK138" s="827">
        <f t="shared" si="226"/>
        <v>0</v>
      </c>
      <c r="UBL138" s="827">
        <f t="shared" si="226"/>
        <v>0</v>
      </c>
      <c r="UBM138" s="827">
        <f t="shared" si="226"/>
        <v>0</v>
      </c>
      <c r="UBN138" s="827">
        <f t="shared" si="226"/>
        <v>0</v>
      </c>
      <c r="UBO138" s="827">
        <f t="shared" si="226"/>
        <v>0</v>
      </c>
      <c r="UBP138" s="827">
        <f t="shared" si="226"/>
        <v>0</v>
      </c>
      <c r="UBQ138" s="827">
        <f t="shared" si="226"/>
        <v>0</v>
      </c>
      <c r="UBR138" s="827">
        <f t="shared" si="226"/>
        <v>0</v>
      </c>
      <c r="UBS138" s="827">
        <f t="shared" si="226"/>
        <v>0</v>
      </c>
      <c r="UBT138" s="827">
        <f t="shared" si="226"/>
        <v>0</v>
      </c>
      <c r="UBU138" s="827">
        <f t="shared" si="226"/>
        <v>0</v>
      </c>
      <c r="UBV138" s="827">
        <f t="shared" si="226"/>
        <v>0</v>
      </c>
      <c r="UBW138" s="827">
        <f t="shared" si="226"/>
        <v>0</v>
      </c>
      <c r="UBX138" s="827">
        <f t="shared" si="226"/>
        <v>0</v>
      </c>
      <c r="UBY138" s="827">
        <f t="shared" si="226"/>
        <v>0</v>
      </c>
      <c r="UBZ138" s="827">
        <f t="shared" si="226"/>
        <v>0</v>
      </c>
      <c r="UCA138" s="827">
        <f t="shared" si="226"/>
        <v>0</v>
      </c>
      <c r="UCB138" s="827">
        <f t="shared" si="226"/>
        <v>0</v>
      </c>
      <c r="UCC138" s="827">
        <f t="shared" si="226"/>
        <v>0</v>
      </c>
      <c r="UCD138" s="827">
        <f t="shared" si="226"/>
        <v>0</v>
      </c>
      <c r="UCE138" s="827">
        <f t="shared" si="226"/>
        <v>0</v>
      </c>
      <c r="UCF138" s="827">
        <f t="shared" si="226"/>
        <v>0</v>
      </c>
      <c r="UCG138" s="827">
        <f t="shared" si="226"/>
        <v>0</v>
      </c>
      <c r="UCH138" s="827">
        <f t="shared" si="226"/>
        <v>0</v>
      </c>
      <c r="UCI138" s="827">
        <f t="shared" si="226"/>
        <v>0</v>
      </c>
      <c r="UCJ138" s="827">
        <f t="shared" si="226"/>
        <v>0</v>
      </c>
      <c r="UCK138" s="827">
        <f t="shared" si="226"/>
        <v>0</v>
      </c>
      <c r="UCL138" s="827">
        <f t="shared" si="226"/>
        <v>0</v>
      </c>
      <c r="UCM138" s="827">
        <f t="shared" si="226"/>
        <v>0</v>
      </c>
      <c r="UCN138" s="827">
        <f t="shared" si="226"/>
        <v>0</v>
      </c>
      <c r="UCO138" s="827">
        <f t="shared" si="226"/>
        <v>0</v>
      </c>
      <c r="UCP138" s="827">
        <f t="shared" si="226"/>
        <v>0</v>
      </c>
      <c r="UCQ138" s="827">
        <f t="shared" ref="UCQ138:UFB138" si="227">UCQ130+UCQ134</f>
        <v>0</v>
      </c>
      <c r="UCR138" s="827">
        <f t="shared" si="227"/>
        <v>0</v>
      </c>
      <c r="UCS138" s="827">
        <f t="shared" si="227"/>
        <v>0</v>
      </c>
      <c r="UCT138" s="827">
        <f t="shared" si="227"/>
        <v>0</v>
      </c>
      <c r="UCU138" s="827">
        <f t="shared" si="227"/>
        <v>0</v>
      </c>
      <c r="UCV138" s="827">
        <f t="shared" si="227"/>
        <v>0</v>
      </c>
      <c r="UCW138" s="827">
        <f t="shared" si="227"/>
        <v>0</v>
      </c>
      <c r="UCX138" s="827">
        <f t="shared" si="227"/>
        <v>0</v>
      </c>
      <c r="UCY138" s="827">
        <f t="shared" si="227"/>
        <v>0</v>
      </c>
      <c r="UCZ138" s="827">
        <f t="shared" si="227"/>
        <v>0</v>
      </c>
      <c r="UDA138" s="827">
        <f t="shared" si="227"/>
        <v>0</v>
      </c>
      <c r="UDB138" s="827">
        <f t="shared" si="227"/>
        <v>0</v>
      </c>
      <c r="UDC138" s="827">
        <f t="shared" si="227"/>
        <v>0</v>
      </c>
      <c r="UDD138" s="827">
        <f t="shared" si="227"/>
        <v>0</v>
      </c>
      <c r="UDE138" s="827">
        <f t="shared" si="227"/>
        <v>0</v>
      </c>
      <c r="UDF138" s="827">
        <f t="shared" si="227"/>
        <v>0</v>
      </c>
      <c r="UDG138" s="827">
        <f t="shared" si="227"/>
        <v>0</v>
      </c>
      <c r="UDH138" s="827">
        <f t="shared" si="227"/>
        <v>0</v>
      </c>
      <c r="UDI138" s="827">
        <f t="shared" si="227"/>
        <v>0</v>
      </c>
      <c r="UDJ138" s="827">
        <f t="shared" si="227"/>
        <v>0</v>
      </c>
      <c r="UDK138" s="827">
        <f t="shared" si="227"/>
        <v>0</v>
      </c>
      <c r="UDL138" s="827">
        <f t="shared" si="227"/>
        <v>0</v>
      </c>
      <c r="UDM138" s="827">
        <f t="shared" si="227"/>
        <v>0</v>
      </c>
      <c r="UDN138" s="827">
        <f t="shared" si="227"/>
        <v>0</v>
      </c>
      <c r="UDO138" s="827">
        <f t="shared" si="227"/>
        <v>0</v>
      </c>
      <c r="UDP138" s="827">
        <f t="shared" si="227"/>
        <v>0</v>
      </c>
      <c r="UDQ138" s="827">
        <f t="shared" si="227"/>
        <v>0</v>
      </c>
      <c r="UDR138" s="827">
        <f t="shared" si="227"/>
        <v>0</v>
      </c>
      <c r="UDS138" s="827">
        <f t="shared" si="227"/>
        <v>0</v>
      </c>
      <c r="UDT138" s="827">
        <f t="shared" si="227"/>
        <v>0</v>
      </c>
      <c r="UDU138" s="827">
        <f t="shared" si="227"/>
        <v>0</v>
      </c>
      <c r="UDV138" s="827">
        <f t="shared" si="227"/>
        <v>0</v>
      </c>
      <c r="UDW138" s="827">
        <f t="shared" si="227"/>
        <v>0</v>
      </c>
      <c r="UDX138" s="827">
        <f t="shared" si="227"/>
        <v>0</v>
      </c>
      <c r="UDY138" s="827">
        <f t="shared" si="227"/>
        <v>0</v>
      </c>
      <c r="UDZ138" s="827">
        <f t="shared" si="227"/>
        <v>0</v>
      </c>
      <c r="UEA138" s="827">
        <f t="shared" si="227"/>
        <v>0</v>
      </c>
      <c r="UEB138" s="827">
        <f t="shared" si="227"/>
        <v>0</v>
      </c>
      <c r="UEC138" s="827">
        <f t="shared" si="227"/>
        <v>0</v>
      </c>
      <c r="UED138" s="827">
        <f t="shared" si="227"/>
        <v>0</v>
      </c>
      <c r="UEE138" s="827">
        <f t="shared" si="227"/>
        <v>0</v>
      </c>
      <c r="UEF138" s="827">
        <f t="shared" si="227"/>
        <v>0</v>
      </c>
      <c r="UEG138" s="827">
        <f t="shared" si="227"/>
        <v>0</v>
      </c>
      <c r="UEH138" s="827">
        <f t="shared" si="227"/>
        <v>0</v>
      </c>
      <c r="UEI138" s="827">
        <f t="shared" si="227"/>
        <v>0</v>
      </c>
      <c r="UEJ138" s="827">
        <f t="shared" si="227"/>
        <v>0</v>
      </c>
      <c r="UEK138" s="827">
        <f t="shared" si="227"/>
        <v>0</v>
      </c>
      <c r="UEL138" s="827">
        <f t="shared" si="227"/>
        <v>0</v>
      </c>
      <c r="UEM138" s="827">
        <f t="shared" si="227"/>
        <v>0</v>
      </c>
      <c r="UEN138" s="827">
        <f t="shared" si="227"/>
        <v>0</v>
      </c>
      <c r="UEO138" s="827">
        <f t="shared" si="227"/>
        <v>0</v>
      </c>
      <c r="UEP138" s="827">
        <f t="shared" si="227"/>
        <v>0</v>
      </c>
      <c r="UEQ138" s="827">
        <f t="shared" si="227"/>
        <v>0</v>
      </c>
      <c r="UER138" s="827">
        <f t="shared" si="227"/>
        <v>0</v>
      </c>
      <c r="UES138" s="827">
        <f t="shared" si="227"/>
        <v>0</v>
      </c>
      <c r="UET138" s="827">
        <f t="shared" si="227"/>
        <v>0</v>
      </c>
      <c r="UEU138" s="827">
        <f t="shared" si="227"/>
        <v>0</v>
      </c>
      <c r="UEV138" s="827">
        <f t="shared" si="227"/>
        <v>0</v>
      </c>
      <c r="UEW138" s="827">
        <f t="shared" si="227"/>
        <v>0</v>
      </c>
      <c r="UEX138" s="827">
        <f t="shared" si="227"/>
        <v>0</v>
      </c>
      <c r="UEY138" s="827">
        <f t="shared" si="227"/>
        <v>0</v>
      </c>
      <c r="UEZ138" s="827">
        <f t="shared" si="227"/>
        <v>0</v>
      </c>
      <c r="UFA138" s="827">
        <f t="shared" si="227"/>
        <v>0</v>
      </c>
      <c r="UFB138" s="827">
        <f t="shared" si="227"/>
        <v>0</v>
      </c>
      <c r="UFC138" s="827">
        <f t="shared" ref="UFC138:UHN138" si="228">UFC130+UFC134</f>
        <v>0</v>
      </c>
      <c r="UFD138" s="827">
        <f t="shared" si="228"/>
        <v>0</v>
      </c>
      <c r="UFE138" s="827">
        <f t="shared" si="228"/>
        <v>0</v>
      </c>
      <c r="UFF138" s="827">
        <f t="shared" si="228"/>
        <v>0</v>
      </c>
      <c r="UFG138" s="827">
        <f t="shared" si="228"/>
        <v>0</v>
      </c>
      <c r="UFH138" s="827">
        <f t="shared" si="228"/>
        <v>0</v>
      </c>
      <c r="UFI138" s="827">
        <f t="shared" si="228"/>
        <v>0</v>
      </c>
      <c r="UFJ138" s="827">
        <f t="shared" si="228"/>
        <v>0</v>
      </c>
      <c r="UFK138" s="827">
        <f t="shared" si="228"/>
        <v>0</v>
      </c>
      <c r="UFL138" s="827">
        <f t="shared" si="228"/>
        <v>0</v>
      </c>
      <c r="UFM138" s="827">
        <f t="shared" si="228"/>
        <v>0</v>
      </c>
      <c r="UFN138" s="827">
        <f t="shared" si="228"/>
        <v>0</v>
      </c>
      <c r="UFO138" s="827">
        <f t="shared" si="228"/>
        <v>0</v>
      </c>
      <c r="UFP138" s="827">
        <f t="shared" si="228"/>
        <v>0</v>
      </c>
      <c r="UFQ138" s="827">
        <f t="shared" si="228"/>
        <v>0</v>
      </c>
      <c r="UFR138" s="827">
        <f t="shared" si="228"/>
        <v>0</v>
      </c>
      <c r="UFS138" s="827">
        <f t="shared" si="228"/>
        <v>0</v>
      </c>
      <c r="UFT138" s="827">
        <f t="shared" si="228"/>
        <v>0</v>
      </c>
      <c r="UFU138" s="827">
        <f t="shared" si="228"/>
        <v>0</v>
      </c>
      <c r="UFV138" s="827">
        <f t="shared" si="228"/>
        <v>0</v>
      </c>
      <c r="UFW138" s="827">
        <f t="shared" si="228"/>
        <v>0</v>
      </c>
      <c r="UFX138" s="827">
        <f t="shared" si="228"/>
        <v>0</v>
      </c>
      <c r="UFY138" s="827">
        <f t="shared" si="228"/>
        <v>0</v>
      </c>
      <c r="UFZ138" s="827">
        <f t="shared" si="228"/>
        <v>0</v>
      </c>
      <c r="UGA138" s="827">
        <f t="shared" si="228"/>
        <v>0</v>
      </c>
      <c r="UGB138" s="827">
        <f t="shared" si="228"/>
        <v>0</v>
      </c>
      <c r="UGC138" s="827">
        <f t="shared" si="228"/>
        <v>0</v>
      </c>
      <c r="UGD138" s="827">
        <f t="shared" si="228"/>
        <v>0</v>
      </c>
      <c r="UGE138" s="827">
        <f t="shared" si="228"/>
        <v>0</v>
      </c>
      <c r="UGF138" s="827">
        <f t="shared" si="228"/>
        <v>0</v>
      </c>
      <c r="UGG138" s="827">
        <f t="shared" si="228"/>
        <v>0</v>
      </c>
      <c r="UGH138" s="827">
        <f t="shared" si="228"/>
        <v>0</v>
      </c>
      <c r="UGI138" s="827">
        <f t="shared" si="228"/>
        <v>0</v>
      </c>
      <c r="UGJ138" s="827">
        <f t="shared" si="228"/>
        <v>0</v>
      </c>
      <c r="UGK138" s="827">
        <f t="shared" si="228"/>
        <v>0</v>
      </c>
      <c r="UGL138" s="827">
        <f t="shared" si="228"/>
        <v>0</v>
      </c>
      <c r="UGM138" s="827">
        <f t="shared" si="228"/>
        <v>0</v>
      </c>
      <c r="UGN138" s="827">
        <f t="shared" si="228"/>
        <v>0</v>
      </c>
      <c r="UGO138" s="827">
        <f t="shared" si="228"/>
        <v>0</v>
      </c>
      <c r="UGP138" s="827">
        <f t="shared" si="228"/>
        <v>0</v>
      </c>
      <c r="UGQ138" s="827">
        <f t="shared" si="228"/>
        <v>0</v>
      </c>
      <c r="UGR138" s="827">
        <f t="shared" si="228"/>
        <v>0</v>
      </c>
      <c r="UGS138" s="827">
        <f t="shared" si="228"/>
        <v>0</v>
      </c>
      <c r="UGT138" s="827">
        <f t="shared" si="228"/>
        <v>0</v>
      </c>
      <c r="UGU138" s="827">
        <f t="shared" si="228"/>
        <v>0</v>
      </c>
      <c r="UGV138" s="827">
        <f t="shared" si="228"/>
        <v>0</v>
      </c>
      <c r="UGW138" s="827">
        <f t="shared" si="228"/>
        <v>0</v>
      </c>
      <c r="UGX138" s="827">
        <f t="shared" si="228"/>
        <v>0</v>
      </c>
      <c r="UGY138" s="827">
        <f t="shared" si="228"/>
        <v>0</v>
      </c>
      <c r="UGZ138" s="827">
        <f t="shared" si="228"/>
        <v>0</v>
      </c>
      <c r="UHA138" s="827">
        <f t="shared" si="228"/>
        <v>0</v>
      </c>
      <c r="UHB138" s="827">
        <f t="shared" si="228"/>
        <v>0</v>
      </c>
      <c r="UHC138" s="827">
        <f t="shared" si="228"/>
        <v>0</v>
      </c>
      <c r="UHD138" s="827">
        <f t="shared" si="228"/>
        <v>0</v>
      </c>
      <c r="UHE138" s="827">
        <f t="shared" si="228"/>
        <v>0</v>
      </c>
      <c r="UHF138" s="827">
        <f t="shared" si="228"/>
        <v>0</v>
      </c>
      <c r="UHG138" s="827">
        <f t="shared" si="228"/>
        <v>0</v>
      </c>
      <c r="UHH138" s="827">
        <f t="shared" si="228"/>
        <v>0</v>
      </c>
      <c r="UHI138" s="827">
        <f t="shared" si="228"/>
        <v>0</v>
      </c>
      <c r="UHJ138" s="827">
        <f t="shared" si="228"/>
        <v>0</v>
      </c>
      <c r="UHK138" s="827">
        <f t="shared" si="228"/>
        <v>0</v>
      </c>
      <c r="UHL138" s="827">
        <f t="shared" si="228"/>
        <v>0</v>
      </c>
      <c r="UHM138" s="827">
        <f t="shared" si="228"/>
        <v>0</v>
      </c>
      <c r="UHN138" s="827">
        <f t="shared" si="228"/>
        <v>0</v>
      </c>
      <c r="UHO138" s="827">
        <f t="shared" ref="UHO138:UJZ138" si="229">UHO130+UHO134</f>
        <v>0</v>
      </c>
      <c r="UHP138" s="827">
        <f t="shared" si="229"/>
        <v>0</v>
      </c>
      <c r="UHQ138" s="827">
        <f t="shared" si="229"/>
        <v>0</v>
      </c>
      <c r="UHR138" s="827">
        <f t="shared" si="229"/>
        <v>0</v>
      </c>
      <c r="UHS138" s="827">
        <f t="shared" si="229"/>
        <v>0</v>
      </c>
      <c r="UHT138" s="827">
        <f t="shared" si="229"/>
        <v>0</v>
      </c>
      <c r="UHU138" s="827">
        <f t="shared" si="229"/>
        <v>0</v>
      </c>
      <c r="UHV138" s="827">
        <f t="shared" si="229"/>
        <v>0</v>
      </c>
      <c r="UHW138" s="827">
        <f t="shared" si="229"/>
        <v>0</v>
      </c>
      <c r="UHX138" s="827">
        <f t="shared" si="229"/>
        <v>0</v>
      </c>
      <c r="UHY138" s="827">
        <f t="shared" si="229"/>
        <v>0</v>
      </c>
      <c r="UHZ138" s="827">
        <f t="shared" si="229"/>
        <v>0</v>
      </c>
      <c r="UIA138" s="827">
        <f t="shared" si="229"/>
        <v>0</v>
      </c>
      <c r="UIB138" s="827">
        <f t="shared" si="229"/>
        <v>0</v>
      </c>
      <c r="UIC138" s="827">
        <f t="shared" si="229"/>
        <v>0</v>
      </c>
      <c r="UID138" s="827">
        <f t="shared" si="229"/>
        <v>0</v>
      </c>
      <c r="UIE138" s="827">
        <f t="shared" si="229"/>
        <v>0</v>
      </c>
      <c r="UIF138" s="827">
        <f t="shared" si="229"/>
        <v>0</v>
      </c>
      <c r="UIG138" s="827">
        <f t="shared" si="229"/>
        <v>0</v>
      </c>
      <c r="UIH138" s="827">
        <f t="shared" si="229"/>
        <v>0</v>
      </c>
      <c r="UII138" s="827">
        <f t="shared" si="229"/>
        <v>0</v>
      </c>
      <c r="UIJ138" s="827">
        <f t="shared" si="229"/>
        <v>0</v>
      </c>
      <c r="UIK138" s="827">
        <f t="shared" si="229"/>
        <v>0</v>
      </c>
      <c r="UIL138" s="827">
        <f t="shared" si="229"/>
        <v>0</v>
      </c>
      <c r="UIM138" s="827">
        <f t="shared" si="229"/>
        <v>0</v>
      </c>
      <c r="UIN138" s="827">
        <f t="shared" si="229"/>
        <v>0</v>
      </c>
      <c r="UIO138" s="827">
        <f t="shared" si="229"/>
        <v>0</v>
      </c>
      <c r="UIP138" s="827">
        <f t="shared" si="229"/>
        <v>0</v>
      </c>
      <c r="UIQ138" s="827">
        <f t="shared" si="229"/>
        <v>0</v>
      </c>
      <c r="UIR138" s="827">
        <f t="shared" si="229"/>
        <v>0</v>
      </c>
      <c r="UIS138" s="827">
        <f t="shared" si="229"/>
        <v>0</v>
      </c>
      <c r="UIT138" s="827">
        <f t="shared" si="229"/>
        <v>0</v>
      </c>
      <c r="UIU138" s="827">
        <f t="shared" si="229"/>
        <v>0</v>
      </c>
      <c r="UIV138" s="827">
        <f t="shared" si="229"/>
        <v>0</v>
      </c>
      <c r="UIW138" s="827">
        <f t="shared" si="229"/>
        <v>0</v>
      </c>
      <c r="UIX138" s="827">
        <f t="shared" si="229"/>
        <v>0</v>
      </c>
      <c r="UIY138" s="827">
        <f t="shared" si="229"/>
        <v>0</v>
      </c>
      <c r="UIZ138" s="827">
        <f t="shared" si="229"/>
        <v>0</v>
      </c>
      <c r="UJA138" s="827">
        <f t="shared" si="229"/>
        <v>0</v>
      </c>
      <c r="UJB138" s="827">
        <f t="shared" si="229"/>
        <v>0</v>
      </c>
      <c r="UJC138" s="827">
        <f t="shared" si="229"/>
        <v>0</v>
      </c>
      <c r="UJD138" s="827">
        <f t="shared" si="229"/>
        <v>0</v>
      </c>
      <c r="UJE138" s="827">
        <f t="shared" si="229"/>
        <v>0</v>
      </c>
      <c r="UJF138" s="827">
        <f t="shared" si="229"/>
        <v>0</v>
      </c>
      <c r="UJG138" s="827">
        <f t="shared" si="229"/>
        <v>0</v>
      </c>
      <c r="UJH138" s="827">
        <f t="shared" si="229"/>
        <v>0</v>
      </c>
      <c r="UJI138" s="827">
        <f t="shared" si="229"/>
        <v>0</v>
      </c>
      <c r="UJJ138" s="827">
        <f t="shared" si="229"/>
        <v>0</v>
      </c>
      <c r="UJK138" s="827">
        <f t="shared" si="229"/>
        <v>0</v>
      </c>
      <c r="UJL138" s="827">
        <f t="shared" si="229"/>
        <v>0</v>
      </c>
      <c r="UJM138" s="827">
        <f t="shared" si="229"/>
        <v>0</v>
      </c>
      <c r="UJN138" s="827">
        <f t="shared" si="229"/>
        <v>0</v>
      </c>
      <c r="UJO138" s="827">
        <f t="shared" si="229"/>
        <v>0</v>
      </c>
      <c r="UJP138" s="827">
        <f t="shared" si="229"/>
        <v>0</v>
      </c>
      <c r="UJQ138" s="827">
        <f t="shared" si="229"/>
        <v>0</v>
      </c>
      <c r="UJR138" s="827">
        <f t="shared" si="229"/>
        <v>0</v>
      </c>
      <c r="UJS138" s="827">
        <f t="shared" si="229"/>
        <v>0</v>
      </c>
      <c r="UJT138" s="827">
        <f t="shared" si="229"/>
        <v>0</v>
      </c>
      <c r="UJU138" s="827">
        <f t="shared" si="229"/>
        <v>0</v>
      </c>
      <c r="UJV138" s="827">
        <f t="shared" si="229"/>
        <v>0</v>
      </c>
      <c r="UJW138" s="827">
        <f t="shared" si="229"/>
        <v>0</v>
      </c>
      <c r="UJX138" s="827">
        <f t="shared" si="229"/>
        <v>0</v>
      </c>
      <c r="UJY138" s="827">
        <f t="shared" si="229"/>
        <v>0</v>
      </c>
      <c r="UJZ138" s="827">
        <f t="shared" si="229"/>
        <v>0</v>
      </c>
      <c r="UKA138" s="827">
        <f t="shared" ref="UKA138:UML138" si="230">UKA130+UKA134</f>
        <v>0</v>
      </c>
      <c r="UKB138" s="827">
        <f t="shared" si="230"/>
        <v>0</v>
      </c>
      <c r="UKC138" s="827">
        <f t="shared" si="230"/>
        <v>0</v>
      </c>
      <c r="UKD138" s="827">
        <f t="shared" si="230"/>
        <v>0</v>
      </c>
      <c r="UKE138" s="827">
        <f t="shared" si="230"/>
        <v>0</v>
      </c>
      <c r="UKF138" s="827">
        <f t="shared" si="230"/>
        <v>0</v>
      </c>
      <c r="UKG138" s="827">
        <f t="shared" si="230"/>
        <v>0</v>
      </c>
      <c r="UKH138" s="827">
        <f t="shared" si="230"/>
        <v>0</v>
      </c>
      <c r="UKI138" s="827">
        <f t="shared" si="230"/>
        <v>0</v>
      </c>
      <c r="UKJ138" s="827">
        <f t="shared" si="230"/>
        <v>0</v>
      </c>
      <c r="UKK138" s="827">
        <f t="shared" si="230"/>
        <v>0</v>
      </c>
      <c r="UKL138" s="827">
        <f t="shared" si="230"/>
        <v>0</v>
      </c>
      <c r="UKM138" s="827">
        <f t="shared" si="230"/>
        <v>0</v>
      </c>
      <c r="UKN138" s="827">
        <f t="shared" si="230"/>
        <v>0</v>
      </c>
      <c r="UKO138" s="827">
        <f t="shared" si="230"/>
        <v>0</v>
      </c>
      <c r="UKP138" s="827">
        <f t="shared" si="230"/>
        <v>0</v>
      </c>
      <c r="UKQ138" s="827">
        <f t="shared" si="230"/>
        <v>0</v>
      </c>
      <c r="UKR138" s="827">
        <f t="shared" si="230"/>
        <v>0</v>
      </c>
      <c r="UKS138" s="827">
        <f t="shared" si="230"/>
        <v>0</v>
      </c>
      <c r="UKT138" s="827">
        <f t="shared" si="230"/>
        <v>0</v>
      </c>
      <c r="UKU138" s="827">
        <f t="shared" si="230"/>
        <v>0</v>
      </c>
      <c r="UKV138" s="827">
        <f t="shared" si="230"/>
        <v>0</v>
      </c>
      <c r="UKW138" s="827">
        <f t="shared" si="230"/>
        <v>0</v>
      </c>
      <c r="UKX138" s="827">
        <f t="shared" si="230"/>
        <v>0</v>
      </c>
      <c r="UKY138" s="827">
        <f t="shared" si="230"/>
        <v>0</v>
      </c>
      <c r="UKZ138" s="827">
        <f t="shared" si="230"/>
        <v>0</v>
      </c>
      <c r="ULA138" s="827">
        <f t="shared" si="230"/>
        <v>0</v>
      </c>
      <c r="ULB138" s="827">
        <f t="shared" si="230"/>
        <v>0</v>
      </c>
      <c r="ULC138" s="827">
        <f t="shared" si="230"/>
        <v>0</v>
      </c>
      <c r="ULD138" s="827">
        <f t="shared" si="230"/>
        <v>0</v>
      </c>
      <c r="ULE138" s="827">
        <f t="shared" si="230"/>
        <v>0</v>
      </c>
      <c r="ULF138" s="827">
        <f t="shared" si="230"/>
        <v>0</v>
      </c>
      <c r="ULG138" s="827">
        <f t="shared" si="230"/>
        <v>0</v>
      </c>
      <c r="ULH138" s="827">
        <f t="shared" si="230"/>
        <v>0</v>
      </c>
      <c r="ULI138" s="827">
        <f t="shared" si="230"/>
        <v>0</v>
      </c>
      <c r="ULJ138" s="827">
        <f t="shared" si="230"/>
        <v>0</v>
      </c>
      <c r="ULK138" s="827">
        <f t="shared" si="230"/>
        <v>0</v>
      </c>
      <c r="ULL138" s="827">
        <f t="shared" si="230"/>
        <v>0</v>
      </c>
      <c r="ULM138" s="827">
        <f t="shared" si="230"/>
        <v>0</v>
      </c>
      <c r="ULN138" s="827">
        <f t="shared" si="230"/>
        <v>0</v>
      </c>
      <c r="ULO138" s="827">
        <f t="shared" si="230"/>
        <v>0</v>
      </c>
      <c r="ULP138" s="827">
        <f t="shared" si="230"/>
        <v>0</v>
      </c>
      <c r="ULQ138" s="827">
        <f t="shared" si="230"/>
        <v>0</v>
      </c>
      <c r="ULR138" s="827">
        <f t="shared" si="230"/>
        <v>0</v>
      </c>
      <c r="ULS138" s="827">
        <f t="shared" si="230"/>
        <v>0</v>
      </c>
      <c r="ULT138" s="827">
        <f t="shared" si="230"/>
        <v>0</v>
      </c>
      <c r="ULU138" s="827">
        <f t="shared" si="230"/>
        <v>0</v>
      </c>
      <c r="ULV138" s="827">
        <f t="shared" si="230"/>
        <v>0</v>
      </c>
      <c r="ULW138" s="827">
        <f t="shared" si="230"/>
        <v>0</v>
      </c>
      <c r="ULX138" s="827">
        <f t="shared" si="230"/>
        <v>0</v>
      </c>
      <c r="ULY138" s="827">
        <f t="shared" si="230"/>
        <v>0</v>
      </c>
      <c r="ULZ138" s="827">
        <f t="shared" si="230"/>
        <v>0</v>
      </c>
      <c r="UMA138" s="827">
        <f t="shared" si="230"/>
        <v>0</v>
      </c>
      <c r="UMB138" s="827">
        <f t="shared" si="230"/>
        <v>0</v>
      </c>
      <c r="UMC138" s="827">
        <f t="shared" si="230"/>
        <v>0</v>
      </c>
      <c r="UMD138" s="827">
        <f t="shared" si="230"/>
        <v>0</v>
      </c>
      <c r="UME138" s="827">
        <f t="shared" si="230"/>
        <v>0</v>
      </c>
      <c r="UMF138" s="827">
        <f t="shared" si="230"/>
        <v>0</v>
      </c>
      <c r="UMG138" s="827">
        <f t="shared" si="230"/>
        <v>0</v>
      </c>
      <c r="UMH138" s="827">
        <f t="shared" si="230"/>
        <v>0</v>
      </c>
      <c r="UMI138" s="827">
        <f t="shared" si="230"/>
        <v>0</v>
      </c>
      <c r="UMJ138" s="827">
        <f t="shared" si="230"/>
        <v>0</v>
      </c>
      <c r="UMK138" s="827">
        <f t="shared" si="230"/>
        <v>0</v>
      </c>
      <c r="UML138" s="827">
        <f t="shared" si="230"/>
        <v>0</v>
      </c>
      <c r="UMM138" s="827">
        <f t="shared" ref="UMM138:UOX138" si="231">UMM130+UMM134</f>
        <v>0</v>
      </c>
      <c r="UMN138" s="827">
        <f t="shared" si="231"/>
        <v>0</v>
      </c>
      <c r="UMO138" s="827">
        <f t="shared" si="231"/>
        <v>0</v>
      </c>
      <c r="UMP138" s="827">
        <f t="shared" si="231"/>
        <v>0</v>
      </c>
      <c r="UMQ138" s="827">
        <f t="shared" si="231"/>
        <v>0</v>
      </c>
      <c r="UMR138" s="827">
        <f t="shared" si="231"/>
        <v>0</v>
      </c>
      <c r="UMS138" s="827">
        <f t="shared" si="231"/>
        <v>0</v>
      </c>
      <c r="UMT138" s="827">
        <f t="shared" si="231"/>
        <v>0</v>
      </c>
      <c r="UMU138" s="827">
        <f t="shared" si="231"/>
        <v>0</v>
      </c>
      <c r="UMV138" s="827">
        <f t="shared" si="231"/>
        <v>0</v>
      </c>
      <c r="UMW138" s="827">
        <f t="shared" si="231"/>
        <v>0</v>
      </c>
      <c r="UMX138" s="827">
        <f t="shared" si="231"/>
        <v>0</v>
      </c>
      <c r="UMY138" s="827">
        <f t="shared" si="231"/>
        <v>0</v>
      </c>
      <c r="UMZ138" s="827">
        <f t="shared" si="231"/>
        <v>0</v>
      </c>
      <c r="UNA138" s="827">
        <f t="shared" si="231"/>
        <v>0</v>
      </c>
      <c r="UNB138" s="827">
        <f t="shared" si="231"/>
        <v>0</v>
      </c>
      <c r="UNC138" s="827">
        <f t="shared" si="231"/>
        <v>0</v>
      </c>
      <c r="UND138" s="827">
        <f t="shared" si="231"/>
        <v>0</v>
      </c>
      <c r="UNE138" s="827">
        <f t="shared" si="231"/>
        <v>0</v>
      </c>
      <c r="UNF138" s="827">
        <f t="shared" si="231"/>
        <v>0</v>
      </c>
      <c r="UNG138" s="827">
        <f t="shared" si="231"/>
        <v>0</v>
      </c>
      <c r="UNH138" s="827">
        <f t="shared" si="231"/>
        <v>0</v>
      </c>
      <c r="UNI138" s="827">
        <f t="shared" si="231"/>
        <v>0</v>
      </c>
      <c r="UNJ138" s="827">
        <f t="shared" si="231"/>
        <v>0</v>
      </c>
      <c r="UNK138" s="827">
        <f t="shared" si="231"/>
        <v>0</v>
      </c>
      <c r="UNL138" s="827">
        <f t="shared" si="231"/>
        <v>0</v>
      </c>
      <c r="UNM138" s="827">
        <f t="shared" si="231"/>
        <v>0</v>
      </c>
      <c r="UNN138" s="827">
        <f t="shared" si="231"/>
        <v>0</v>
      </c>
      <c r="UNO138" s="827">
        <f t="shared" si="231"/>
        <v>0</v>
      </c>
      <c r="UNP138" s="827">
        <f t="shared" si="231"/>
        <v>0</v>
      </c>
      <c r="UNQ138" s="827">
        <f t="shared" si="231"/>
        <v>0</v>
      </c>
      <c r="UNR138" s="827">
        <f t="shared" si="231"/>
        <v>0</v>
      </c>
      <c r="UNS138" s="827">
        <f t="shared" si="231"/>
        <v>0</v>
      </c>
      <c r="UNT138" s="827">
        <f t="shared" si="231"/>
        <v>0</v>
      </c>
      <c r="UNU138" s="827">
        <f t="shared" si="231"/>
        <v>0</v>
      </c>
      <c r="UNV138" s="827">
        <f t="shared" si="231"/>
        <v>0</v>
      </c>
      <c r="UNW138" s="827">
        <f t="shared" si="231"/>
        <v>0</v>
      </c>
      <c r="UNX138" s="827">
        <f t="shared" si="231"/>
        <v>0</v>
      </c>
      <c r="UNY138" s="827">
        <f t="shared" si="231"/>
        <v>0</v>
      </c>
      <c r="UNZ138" s="827">
        <f t="shared" si="231"/>
        <v>0</v>
      </c>
      <c r="UOA138" s="827">
        <f t="shared" si="231"/>
        <v>0</v>
      </c>
      <c r="UOB138" s="827">
        <f t="shared" si="231"/>
        <v>0</v>
      </c>
      <c r="UOC138" s="827">
        <f t="shared" si="231"/>
        <v>0</v>
      </c>
      <c r="UOD138" s="827">
        <f t="shared" si="231"/>
        <v>0</v>
      </c>
      <c r="UOE138" s="827">
        <f t="shared" si="231"/>
        <v>0</v>
      </c>
      <c r="UOF138" s="827">
        <f t="shared" si="231"/>
        <v>0</v>
      </c>
      <c r="UOG138" s="827">
        <f t="shared" si="231"/>
        <v>0</v>
      </c>
      <c r="UOH138" s="827">
        <f t="shared" si="231"/>
        <v>0</v>
      </c>
      <c r="UOI138" s="827">
        <f t="shared" si="231"/>
        <v>0</v>
      </c>
      <c r="UOJ138" s="827">
        <f t="shared" si="231"/>
        <v>0</v>
      </c>
      <c r="UOK138" s="827">
        <f t="shared" si="231"/>
        <v>0</v>
      </c>
      <c r="UOL138" s="827">
        <f t="shared" si="231"/>
        <v>0</v>
      </c>
      <c r="UOM138" s="827">
        <f t="shared" si="231"/>
        <v>0</v>
      </c>
      <c r="UON138" s="827">
        <f t="shared" si="231"/>
        <v>0</v>
      </c>
      <c r="UOO138" s="827">
        <f t="shared" si="231"/>
        <v>0</v>
      </c>
      <c r="UOP138" s="827">
        <f t="shared" si="231"/>
        <v>0</v>
      </c>
      <c r="UOQ138" s="827">
        <f t="shared" si="231"/>
        <v>0</v>
      </c>
      <c r="UOR138" s="827">
        <f t="shared" si="231"/>
        <v>0</v>
      </c>
      <c r="UOS138" s="827">
        <f t="shared" si="231"/>
        <v>0</v>
      </c>
      <c r="UOT138" s="827">
        <f t="shared" si="231"/>
        <v>0</v>
      </c>
      <c r="UOU138" s="827">
        <f t="shared" si="231"/>
        <v>0</v>
      </c>
      <c r="UOV138" s="827">
        <f t="shared" si="231"/>
        <v>0</v>
      </c>
      <c r="UOW138" s="827">
        <f t="shared" si="231"/>
        <v>0</v>
      </c>
      <c r="UOX138" s="827">
        <f t="shared" si="231"/>
        <v>0</v>
      </c>
      <c r="UOY138" s="827">
        <f t="shared" ref="UOY138:URJ138" si="232">UOY130+UOY134</f>
        <v>0</v>
      </c>
      <c r="UOZ138" s="827">
        <f t="shared" si="232"/>
        <v>0</v>
      </c>
      <c r="UPA138" s="827">
        <f t="shared" si="232"/>
        <v>0</v>
      </c>
      <c r="UPB138" s="827">
        <f t="shared" si="232"/>
        <v>0</v>
      </c>
      <c r="UPC138" s="827">
        <f t="shared" si="232"/>
        <v>0</v>
      </c>
      <c r="UPD138" s="827">
        <f t="shared" si="232"/>
        <v>0</v>
      </c>
      <c r="UPE138" s="827">
        <f t="shared" si="232"/>
        <v>0</v>
      </c>
      <c r="UPF138" s="827">
        <f t="shared" si="232"/>
        <v>0</v>
      </c>
      <c r="UPG138" s="827">
        <f t="shared" si="232"/>
        <v>0</v>
      </c>
      <c r="UPH138" s="827">
        <f t="shared" si="232"/>
        <v>0</v>
      </c>
      <c r="UPI138" s="827">
        <f t="shared" si="232"/>
        <v>0</v>
      </c>
      <c r="UPJ138" s="827">
        <f t="shared" si="232"/>
        <v>0</v>
      </c>
      <c r="UPK138" s="827">
        <f t="shared" si="232"/>
        <v>0</v>
      </c>
      <c r="UPL138" s="827">
        <f t="shared" si="232"/>
        <v>0</v>
      </c>
      <c r="UPM138" s="827">
        <f t="shared" si="232"/>
        <v>0</v>
      </c>
      <c r="UPN138" s="827">
        <f t="shared" si="232"/>
        <v>0</v>
      </c>
      <c r="UPO138" s="827">
        <f t="shared" si="232"/>
        <v>0</v>
      </c>
      <c r="UPP138" s="827">
        <f t="shared" si="232"/>
        <v>0</v>
      </c>
      <c r="UPQ138" s="827">
        <f t="shared" si="232"/>
        <v>0</v>
      </c>
      <c r="UPR138" s="827">
        <f t="shared" si="232"/>
        <v>0</v>
      </c>
      <c r="UPS138" s="827">
        <f t="shared" si="232"/>
        <v>0</v>
      </c>
      <c r="UPT138" s="827">
        <f t="shared" si="232"/>
        <v>0</v>
      </c>
      <c r="UPU138" s="827">
        <f t="shared" si="232"/>
        <v>0</v>
      </c>
      <c r="UPV138" s="827">
        <f t="shared" si="232"/>
        <v>0</v>
      </c>
      <c r="UPW138" s="827">
        <f t="shared" si="232"/>
        <v>0</v>
      </c>
      <c r="UPX138" s="827">
        <f t="shared" si="232"/>
        <v>0</v>
      </c>
      <c r="UPY138" s="827">
        <f t="shared" si="232"/>
        <v>0</v>
      </c>
      <c r="UPZ138" s="827">
        <f t="shared" si="232"/>
        <v>0</v>
      </c>
      <c r="UQA138" s="827">
        <f t="shared" si="232"/>
        <v>0</v>
      </c>
      <c r="UQB138" s="827">
        <f t="shared" si="232"/>
        <v>0</v>
      </c>
      <c r="UQC138" s="827">
        <f t="shared" si="232"/>
        <v>0</v>
      </c>
      <c r="UQD138" s="827">
        <f t="shared" si="232"/>
        <v>0</v>
      </c>
      <c r="UQE138" s="827">
        <f t="shared" si="232"/>
        <v>0</v>
      </c>
      <c r="UQF138" s="827">
        <f t="shared" si="232"/>
        <v>0</v>
      </c>
      <c r="UQG138" s="827">
        <f t="shared" si="232"/>
        <v>0</v>
      </c>
      <c r="UQH138" s="827">
        <f t="shared" si="232"/>
        <v>0</v>
      </c>
      <c r="UQI138" s="827">
        <f t="shared" si="232"/>
        <v>0</v>
      </c>
      <c r="UQJ138" s="827">
        <f t="shared" si="232"/>
        <v>0</v>
      </c>
      <c r="UQK138" s="827">
        <f t="shared" si="232"/>
        <v>0</v>
      </c>
      <c r="UQL138" s="827">
        <f t="shared" si="232"/>
        <v>0</v>
      </c>
      <c r="UQM138" s="827">
        <f t="shared" si="232"/>
        <v>0</v>
      </c>
      <c r="UQN138" s="827">
        <f t="shared" si="232"/>
        <v>0</v>
      </c>
      <c r="UQO138" s="827">
        <f t="shared" si="232"/>
        <v>0</v>
      </c>
      <c r="UQP138" s="827">
        <f t="shared" si="232"/>
        <v>0</v>
      </c>
      <c r="UQQ138" s="827">
        <f t="shared" si="232"/>
        <v>0</v>
      </c>
      <c r="UQR138" s="827">
        <f t="shared" si="232"/>
        <v>0</v>
      </c>
      <c r="UQS138" s="827">
        <f t="shared" si="232"/>
        <v>0</v>
      </c>
      <c r="UQT138" s="827">
        <f t="shared" si="232"/>
        <v>0</v>
      </c>
      <c r="UQU138" s="827">
        <f t="shared" si="232"/>
        <v>0</v>
      </c>
      <c r="UQV138" s="827">
        <f t="shared" si="232"/>
        <v>0</v>
      </c>
      <c r="UQW138" s="827">
        <f t="shared" si="232"/>
        <v>0</v>
      </c>
      <c r="UQX138" s="827">
        <f t="shared" si="232"/>
        <v>0</v>
      </c>
      <c r="UQY138" s="827">
        <f t="shared" si="232"/>
        <v>0</v>
      </c>
      <c r="UQZ138" s="827">
        <f t="shared" si="232"/>
        <v>0</v>
      </c>
      <c r="URA138" s="827">
        <f t="shared" si="232"/>
        <v>0</v>
      </c>
      <c r="URB138" s="827">
        <f t="shared" si="232"/>
        <v>0</v>
      </c>
      <c r="URC138" s="827">
        <f t="shared" si="232"/>
        <v>0</v>
      </c>
      <c r="URD138" s="827">
        <f t="shared" si="232"/>
        <v>0</v>
      </c>
      <c r="URE138" s="827">
        <f t="shared" si="232"/>
        <v>0</v>
      </c>
      <c r="URF138" s="827">
        <f t="shared" si="232"/>
        <v>0</v>
      </c>
      <c r="URG138" s="827">
        <f t="shared" si="232"/>
        <v>0</v>
      </c>
      <c r="URH138" s="827">
        <f t="shared" si="232"/>
        <v>0</v>
      </c>
      <c r="URI138" s="827">
        <f t="shared" si="232"/>
        <v>0</v>
      </c>
      <c r="URJ138" s="827">
        <f t="shared" si="232"/>
        <v>0</v>
      </c>
      <c r="URK138" s="827">
        <f t="shared" ref="URK138:UTV138" si="233">URK130+URK134</f>
        <v>0</v>
      </c>
      <c r="URL138" s="827">
        <f t="shared" si="233"/>
        <v>0</v>
      </c>
      <c r="URM138" s="827">
        <f t="shared" si="233"/>
        <v>0</v>
      </c>
      <c r="URN138" s="827">
        <f t="shared" si="233"/>
        <v>0</v>
      </c>
      <c r="URO138" s="827">
        <f t="shared" si="233"/>
        <v>0</v>
      </c>
      <c r="URP138" s="827">
        <f t="shared" si="233"/>
        <v>0</v>
      </c>
      <c r="URQ138" s="827">
        <f t="shared" si="233"/>
        <v>0</v>
      </c>
      <c r="URR138" s="827">
        <f t="shared" si="233"/>
        <v>0</v>
      </c>
      <c r="URS138" s="827">
        <f t="shared" si="233"/>
        <v>0</v>
      </c>
      <c r="URT138" s="827">
        <f t="shared" si="233"/>
        <v>0</v>
      </c>
      <c r="URU138" s="827">
        <f t="shared" si="233"/>
        <v>0</v>
      </c>
      <c r="URV138" s="827">
        <f t="shared" si="233"/>
        <v>0</v>
      </c>
      <c r="URW138" s="827">
        <f t="shared" si="233"/>
        <v>0</v>
      </c>
      <c r="URX138" s="827">
        <f t="shared" si="233"/>
        <v>0</v>
      </c>
      <c r="URY138" s="827">
        <f t="shared" si="233"/>
        <v>0</v>
      </c>
      <c r="URZ138" s="827">
        <f t="shared" si="233"/>
        <v>0</v>
      </c>
      <c r="USA138" s="827">
        <f t="shared" si="233"/>
        <v>0</v>
      </c>
      <c r="USB138" s="827">
        <f t="shared" si="233"/>
        <v>0</v>
      </c>
      <c r="USC138" s="827">
        <f t="shared" si="233"/>
        <v>0</v>
      </c>
      <c r="USD138" s="827">
        <f t="shared" si="233"/>
        <v>0</v>
      </c>
      <c r="USE138" s="827">
        <f t="shared" si="233"/>
        <v>0</v>
      </c>
      <c r="USF138" s="827">
        <f t="shared" si="233"/>
        <v>0</v>
      </c>
      <c r="USG138" s="827">
        <f t="shared" si="233"/>
        <v>0</v>
      </c>
      <c r="USH138" s="827">
        <f t="shared" si="233"/>
        <v>0</v>
      </c>
      <c r="USI138" s="827">
        <f t="shared" si="233"/>
        <v>0</v>
      </c>
      <c r="USJ138" s="827">
        <f t="shared" si="233"/>
        <v>0</v>
      </c>
      <c r="USK138" s="827">
        <f t="shared" si="233"/>
        <v>0</v>
      </c>
      <c r="USL138" s="827">
        <f t="shared" si="233"/>
        <v>0</v>
      </c>
      <c r="USM138" s="827">
        <f t="shared" si="233"/>
        <v>0</v>
      </c>
      <c r="USN138" s="827">
        <f t="shared" si="233"/>
        <v>0</v>
      </c>
      <c r="USO138" s="827">
        <f t="shared" si="233"/>
        <v>0</v>
      </c>
      <c r="USP138" s="827">
        <f t="shared" si="233"/>
        <v>0</v>
      </c>
      <c r="USQ138" s="827">
        <f t="shared" si="233"/>
        <v>0</v>
      </c>
      <c r="USR138" s="827">
        <f t="shared" si="233"/>
        <v>0</v>
      </c>
      <c r="USS138" s="827">
        <f t="shared" si="233"/>
        <v>0</v>
      </c>
      <c r="UST138" s="827">
        <f t="shared" si="233"/>
        <v>0</v>
      </c>
      <c r="USU138" s="827">
        <f t="shared" si="233"/>
        <v>0</v>
      </c>
      <c r="USV138" s="827">
        <f t="shared" si="233"/>
        <v>0</v>
      </c>
      <c r="USW138" s="827">
        <f t="shared" si="233"/>
        <v>0</v>
      </c>
      <c r="USX138" s="827">
        <f t="shared" si="233"/>
        <v>0</v>
      </c>
      <c r="USY138" s="827">
        <f t="shared" si="233"/>
        <v>0</v>
      </c>
      <c r="USZ138" s="827">
        <f t="shared" si="233"/>
        <v>0</v>
      </c>
      <c r="UTA138" s="827">
        <f t="shared" si="233"/>
        <v>0</v>
      </c>
      <c r="UTB138" s="827">
        <f t="shared" si="233"/>
        <v>0</v>
      </c>
      <c r="UTC138" s="827">
        <f t="shared" si="233"/>
        <v>0</v>
      </c>
      <c r="UTD138" s="827">
        <f t="shared" si="233"/>
        <v>0</v>
      </c>
      <c r="UTE138" s="827">
        <f t="shared" si="233"/>
        <v>0</v>
      </c>
      <c r="UTF138" s="827">
        <f t="shared" si="233"/>
        <v>0</v>
      </c>
      <c r="UTG138" s="827">
        <f t="shared" si="233"/>
        <v>0</v>
      </c>
      <c r="UTH138" s="827">
        <f t="shared" si="233"/>
        <v>0</v>
      </c>
      <c r="UTI138" s="827">
        <f t="shared" si="233"/>
        <v>0</v>
      </c>
      <c r="UTJ138" s="827">
        <f t="shared" si="233"/>
        <v>0</v>
      </c>
      <c r="UTK138" s="827">
        <f t="shared" si="233"/>
        <v>0</v>
      </c>
      <c r="UTL138" s="827">
        <f t="shared" si="233"/>
        <v>0</v>
      </c>
      <c r="UTM138" s="827">
        <f t="shared" si="233"/>
        <v>0</v>
      </c>
      <c r="UTN138" s="827">
        <f t="shared" si="233"/>
        <v>0</v>
      </c>
      <c r="UTO138" s="827">
        <f t="shared" si="233"/>
        <v>0</v>
      </c>
      <c r="UTP138" s="827">
        <f t="shared" si="233"/>
        <v>0</v>
      </c>
      <c r="UTQ138" s="827">
        <f t="shared" si="233"/>
        <v>0</v>
      </c>
      <c r="UTR138" s="827">
        <f t="shared" si="233"/>
        <v>0</v>
      </c>
      <c r="UTS138" s="827">
        <f t="shared" si="233"/>
        <v>0</v>
      </c>
      <c r="UTT138" s="827">
        <f t="shared" si="233"/>
        <v>0</v>
      </c>
      <c r="UTU138" s="827">
        <f t="shared" si="233"/>
        <v>0</v>
      </c>
      <c r="UTV138" s="827">
        <f t="shared" si="233"/>
        <v>0</v>
      </c>
      <c r="UTW138" s="827">
        <f t="shared" ref="UTW138:UWH138" si="234">UTW130+UTW134</f>
        <v>0</v>
      </c>
      <c r="UTX138" s="827">
        <f t="shared" si="234"/>
        <v>0</v>
      </c>
      <c r="UTY138" s="827">
        <f t="shared" si="234"/>
        <v>0</v>
      </c>
      <c r="UTZ138" s="827">
        <f t="shared" si="234"/>
        <v>0</v>
      </c>
      <c r="UUA138" s="827">
        <f t="shared" si="234"/>
        <v>0</v>
      </c>
      <c r="UUB138" s="827">
        <f t="shared" si="234"/>
        <v>0</v>
      </c>
      <c r="UUC138" s="827">
        <f t="shared" si="234"/>
        <v>0</v>
      </c>
      <c r="UUD138" s="827">
        <f t="shared" si="234"/>
        <v>0</v>
      </c>
      <c r="UUE138" s="827">
        <f t="shared" si="234"/>
        <v>0</v>
      </c>
      <c r="UUF138" s="827">
        <f t="shared" si="234"/>
        <v>0</v>
      </c>
      <c r="UUG138" s="827">
        <f t="shared" si="234"/>
        <v>0</v>
      </c>
      <c r="UUH138" s="827">
        <f t="shared" si="234"/>
        <v>0</v>
      </c>
      <c r="UUI138" s="827">
        <f t="shared" si="234"/>
        <v>0</v>
      </c>
      <c r="UUJ138" s="827">
        <f t="shared" si="234"/>
        <v>0</v>
      </c>
      <c r="UUK138" s="827">
        <f t="shared" si="234"/>
        <v>0</v>
      </c>
      <c r="UUL138" s="827">
        <f t="shared" si="234"/>
        <v>0</v>
      </c>
      <c r="UUM138" s="827">
        <f t="shared" si="234"/>
        <v>0</v>
      </c>
      <c r="UUN138" s="827">
        <f t="shared" si="234"/>
        <v>0</v>
      </c>
      <c r="UUO138" s="827">
        <f t="shared" si="234"/>
        <v>0</v>
      </c>
      <c r="UUP138" s="827">
        <f t="shared" si="234"/>
        <v>0</v>
      </c>
      <c r="UUQ138" s="827">
        <f t="shared" si="234"/>
        <v>0</v>
      </c>
      <c r="UUR138" s="827">
        <f t="shared" si="234"/>
        <v>0</v>
      </c>
      <c r="UUS138" s="827">
        <f t="shared" si="234"/>
        <v>0</v>
      </c>
      <c r="UUT138" s="827">
        <f t="shared" si="234"/>
        <v>0</v>
      </c>
      <c r="UUU138" s="827">
        <f t="shared" si="234"/>
        <v>0</v>
      </c>
      <c r="UUV138" s="827">
        <f t="shared" si="234"/>
        <v>0</v>
      </c>
      <c r="UUW138" s="827">
        <f t="shared" si="234"/>
        <v>0</v>
      </c>
      <c r="UUX138" s="827">
        <f t="shared" si="234"/>
        <v>0</v>
      </c>
      <c r="UUY138" s="827">
        <f t="shared" si="234"/>
        <v>0</v>
      </c>
      <c r="UUZ138" s="827">
        <f t="shared" si="234"/>
        <v>0</v>
      </c>
      <c r="UVA138" s="827">
        <f t="shared" si="234"/>
        <v>0</v>
      </c>
      <c r="UVB138" s="827">
        <f t="shared" si="234"/>
        <v>0</v>
      </c>
      <c r="UVC138" s="827">
        <f t="shared" si="234"/>
        <v>0</v>
      </c>
      <c r="UVD138" s="827">
        <f t="shared" si="234"/>
        <v>0</v>
      </c>
      <c r="UVE138" s="827">
        <f t="shared" si="234"/>
        <v>0</v>
      </c>
      <c r="UVF138" s="827">
        <f t="shared" si="234"/>
        <v>0</v>
      </c>
      <c r="UVG138" s="827">
        <f t="shared" si="234"/>
        <v>0</v>
      </c>
      <c r="UVH138" s="827">
        <f t="shared" si="234"/>
        <v>0</v>
      </c>
      <c r="UVI138" s="827">
        <f t="shared" si="234"/>
        <v>0</v>
      </c>
      <c r="UVJ138" s="827">
        <f t="shared" si="234"/>
        <v>0</v>
      </c>
      <c r="UVK138" s="827">
        <f t="shared" si="234"/>
        <v>0</v>
      </c>
      <c r="UVL138" s="827">
        <f t="shared" si="234"/>
        <v>0</v>
      </c>
      <c r="UVM138" s="827">
        <f t="shared" si="234"/>
        <v>0</v>
      </c>
      <c r="UVN138" s="827">
        <f t="shared" si="234"/>
        <v>0</v>
      </c>
      <c r="UVO138" s="827">
        <f t="shared" si="234"/>
        <v>0</v>
      </c>
      <c r="UVP138" s="827">
        <f t="shared" si="234"/>
        <v>0</v>
      </c>
      <c r="UVQ138" s="827">
        <f t="shared" si="234"/>
        <v>0</v>
      </c>
      <c r="UVR138" s="827">
        <f t="shared" si="234"/>
        <v>0</v>
      </c>
      <c r="UVS138" s="827">
        <f t="shared" si="234"/>
        <v>0</v>
      </c>
      <c r="UVT138" s="827">
        <f t="shared" si="234"/>
        <v>0</v>
      </c>
      <c r="UVU138" s="827">
        <f t="shared" si="234"/>
        <v>0</v>
      </c>
      <c r="UVV138" s="827">
        <f t="shared" si="234"/>
        <v>0</v>
      </c>
      <c r="UVW138" s="827">
        <f t="shared" si="234"/>
        <v>0</v>
      </c>
      <c r="UVX138" s="827">
        <f t="shared" si="234"/>
        <v>0</v>
      </c>
      <c r="UVY138" s="827">
        <f t="shared" si="234"/>
        <v>0</v>
      </c>
      <c r="UVZ138" s="827">
        <f t="shared" si="234"/>
        <v>0</v>
      </c>
      <c r="UWA138" s="827">
        <f t="shared" si="234"/>
        <v>0</v>
      </c>
      <c r="UWB138" s="827">
        <f t="shared" si="234"/>
        <v>0</v>
      </c>
      <c r="UWC138" s="827">
        <f t="shared" si="234"/>
        <v>0</v>
      </c>
      <c r="UWD138" s="827">
        <f t="shared" si="234"/>
        <v>0</v>
      </c>
      <c r="UWE138" s="827">
        <f t="shared" si="234"/>
        <v>0</v>
      </c>
      <c r="UWF138" s="827">
        <f t="shared" si="234"/>
        <v>0</v>
      </c>
      <c r="UWG138" s="827">
        <f t="shared" si="234"/>
        <v>0</v>
      </c>
      <c r="UWH138" s="827">
        <f t="shared" si="234"/>
        <v>0</v>
      </c>
      <c r="UWI138" s="827">
        <f t="shared" ref="UWI138:UYT138" si="235">UWI130+UWI134</f>
        <v>0</v>
      </c>
      <c r="UWJ138" s="827">
        <f t="shared" si="235"/>
        <v>0</v>
      </c>
      <c r="UWK138" s="827">
        <f t="shared" si="235"/>
        <v>0</v>
      </c>
      <c r="UWL138" s="827">
        <f t="shared" si="235"/>
        <v>0</v>
      </c>
      <c r="UWM138" s="827">
        <f t="shared" si="235"/>
        <v>0</v>
      </c>
      <c r="UWN138" s="827">
        <f t="shared" si="235"/>
        <v>0</v>
      </c>
      <c r="UWO138" s="827">
        <f t="shared" si="235"/>
        <v>0</v>
      </c>
      <c r="UWP138" s="827">
        <f t="shared" si="235"/>
        <v>0</v>
      </c>
      <c r="UWQ138" s="827">
        <f t="shared" si="235"/>
        <v>0</v>
      </c>
      <c r="UWR138" s="827">
        <f t="shared" si="235"/>
        <v>0</v>
      </c>
      <c r="UWS138" s="827">
        <f t="shared" si="235"/>
        <v>0</v>
      </c>
      <c r="UWT138" s="827">
        <f t="shared" si="235"/>
        <v>0</v>
      </c>
      <c r="UWU138" s="827">
        <f t="shared" si="235"/>
        <v>0</v>
      </c>
      <c r="UWV138" s="827">
        <f t="shared" si="235"/>
        <v>0</v>
      </c>
      <c r="UWW138" s="827">
        <f t="shared" si="235"/>
        <v>0</v>
      </c>
      <c r="UWX138" s="827">
        <f t="shared" si="235"/>
        <v>0</v>
      </c>
      <c r="UWY138" s="827">
        <f t="shared" si="235"/>
        <v>0</v>
      </c>
      <c r="UWZ138" s="827">
        <f t="shared" si="235"/>
        <v>0</v>
      </c>
      <c r="UXA138" s="827">
        <f t="shared" si="235"/>
        <v>0</v>
      </c>
      <c r="UXB138" s="827">
        <f t="shared" si="235"/>
        <v>0</v>
      </c>
      <c r="UXC138" s="827">
        <f t="shared" si="235"/>
        <v>0</v>
      </c>
      <c r="UXD138" s="827">
        <f t="shared" si="235"/>
        <v>0</v>
      </c>
      <c r="UXE138" s="827">
        <f t="shared" si="235"/>
        <v>0</v>
      </c>
      <c r="UXF138" s="827">
        <f t="shared" si="235"/>
        <v>0</v>
      </c>
      <c r="UXG138" s="827">
        <f t="shared" si="235"/>
        <v>0</v>
      </c>
      <c r="UXH138" s="827">
        <f t="shared" si="235"/>
        <v>0</v>
      </c>
      <c r="UXI138" s="827">
        <f t="shared" si="235"/>
        <v>0</v>
      </c>
      <c r="UXJ138" s="827">
        <f t="shared" si="235"/>
        <v>0</v>
      </c>
      <c r="UXK138" s="827">
        <f t="shared" si="235"/>
        <v>0</v>
      </c>
      <c r="UXL138" s="827">
        <f t="shared" si="235"/>
        <v>0</v>
      </c>
      <c r="UXM138" s="827">
        <f t="shared" si="235"/>
        <v>0</v>
      </c>
      <c r="UXN138" s="827">
        <f t="shared" si="235"/>
        <v>0</v>
      </c>
      <c r="UXO138" s="827">
        <f t="shared" si="235"/>
        <v>0</v>
      </c>
      <c r="UXP138" s="827">
        <f t="shared" si="235"/>
        <v>0</v>
      </c>
      <c r="UXQ138" s="827">
        <f t="shared" si="235"/>
        <v>0</v>
      </c>
      <c r="UXR138" s="827">
        <f t="shared" si="235"/>
        <v>0</v>
      </c>
      <c r="UXS138" s="827">
        <f t="shared" si="235"/>
        <v>0</v>
      </c>
      <c r="UXT138" s="827">
        <f t="shared" si="235"/>
        <v>0</v>
      </c>
      <c r="UXU138" s="827">
        <f t="shared" si="235"/>
        <v>0</v>
      </c>
      <c r="UXV138" s="827">
        <f t="shared" si="235"/>
        <v>0</v>
      </c>
      <c r="UXW138" s="827">
        <f t="shared" si="235"/>
        <v>0</v>
      </c>
      <c r="UXX138" s="827">
        <f t="shared" si="235"/>
        <v>0</v>
      </c>
      <c r="UXY138" s="827">
        <f t="shared" si="235"/>
        <v>0</v>
      </c>
      <c r="UXZ138" s="827">
        <f t="shared" si="235"/>
        <v>0</v>
      </c>
      <c r="UYA138" s="827">
        <f t="shared" si="235"/>
        <v>0</v>
      </c>
      <c r="UYB138" s="827">
        <f t="shared" si="235"/>
        <v>0</v>
      </c>
      <c r="UYC138" s="827">
        <f t="shared" si="235"/>
        <v>0</v>
      </c>
      <c r="UYD138" s="827">
        <f t="shared" si="235"/>
        <v>0</v>
      </c>
      <c r="UYE138" s="827">
        <f t="shared" si="235"/>
        <v>0</v>
      </c>
      <c r="UYF138" s="827">
        <f t="shared" si="235"/>
        <v>0</v>
      </c>
      <c r="UYG138" s="827">
        <f t="shared" si="235"/>
        <v>0</v>
      </c>
      <c r="UYH138" s="827">
        <f t="shared" si="235"/>
        <v>0</v>
      </c>
      <c r="UYI138" s="827">
        <f t="shared" si="235"/>
        <v>0</v>
      </c>
      <c r="UYJ138" s="827">
        <f t="shared" si="235"/>
        <v>0</v>
      </c>
      <c r="UYK138" s="827">
        <f t="shared" si="235"/>
        <v>0</v>
      </c>
      <c r="UYL138" s="827">
        <f t="shared" si="235"/>
        <v>0</v>
      </c>
      <c r="UYM138" s="827">
        <f t="shared" si="235"/>
        <v>0</v>
      </c>
      <c r="UYN138" s="827">
        <f t="shared" si="235"/>
        <v>0</v>
      </c>
      <c r="UYO138" s="827">
        <f t="shared" si="235"/>
        <v>0</v>
      </c>
      <c r="UYP138" s="827">
        <f t="shared" si="235"/>
        <v>0</v>
      </c>
      <c r="UYQ138" s="827">
        <f t="shared" si="235"/>
        <v>0</v>
      </c>
      <c r="UYR138" s="827">
        <f t="shared" si="235"/>
        <v>0</v>
      </c>
      <c r="UYS138" s="827">
        <f t="shared" si="235"/>
        <v>0</v>
      </c>
      <c r="UYT138" s="827">
        <f t="shared" si="235"/>
        <v>0</v>
      </c>
      <c r="UYU138" s="827">
        <f t="shared" ref="UYU138:VBF138" si="236">UYU130+UYU134</f>
        <v>0</v>
      </c>
      <c r="UYV138" s="827">
        <f t="shared" si="236"/>
        <v>0</v>
      </c>
      <c r="UYW138" s="827">
        <f t="shared" si="236"/>
        <v>0</v>
      </c>
      <c r="UYX138" s="827">
        <f t="shared" si="236"/>
        <v>0</v>
      </c>
      <c r="UYY138" s="827">
        <f t="shared" si="236"/>
        <v>0</v>
      </c>
      <c r="UYZ138" s="827">
        <f t="shared" si="236"/>
        <v>0</v>
      </c>
      <c r="UZA138" s="827">
        <f t="shared" si="236"/>
        <v>0</v>
      </c>
      <c r="UZB138" s="827">
        <f t="shared" si="236"/>
        <v>0</v>
      </c>
      <c r="UZC138" s="827">
        <f t="shared" si="236"/>
        <v>0</v>
      </c>
      <c r="UZD138" s="827">
        <f t="shared" si="236"/>
        <v>0</v>
      </c>
      <c r="UZE138" s="827">
        <f t="shared" si="236"/>
        <v>0</v>
      </c>
      <c r="UZF138" s="827">
        <f t="shared" si="236"/>
        <v>0</v>
      </c>
      <c r="UZG138" s="827">
        <f t="shared" si="236"/>
        <v>0</v>
      </c>
      <c r="UZH138" s="827">
        <f t="shared" si="236"/>
        <v>0</v>
      </c>
      <c r="UZI138" s="827">
        <f t="shared" si="236"/>
        <v>0</v>
      </c>
      <c r="UZJ138" s="827">
        <f t="shared" si="236"/>
        <v>0</v>
      </c>
      <c r="UZK138" s="827">
        <f t="shared" si="236"/>
        <v>0</v>
      </c>
      <c r="UZL138" s="827">
        <f t="shared" si="236"/>
        <v>0</v>
      </c>
      <c r="UZM138" s="827">
        <f t="shared" si="236"/>
        <v>0</v>
      </c>
      <c r="UZN138" s="827">
        <f t="shared" si="236"/>
        <v>0</v>
      </c>
      <c r="UZO138" s="827">
        <f t="shared" si="236"/>
        <v>0</v>
      </c>
      <c r="UZP138" s="827">
        <f t="shared" si="236"/>
        <v>0</v>
      </c>
      <c r="UZQ138" s="827">
        <f t="shared" si="236"/>
        <v>0</v>
      </c>
      <c r="UZR138" s="827">
        <f t="shared" si="236"/>
        <v>0</v>
      </c>
      <c r="UZS138" s="827">
        <f t="shared" si="236"/>
        <v>0</v>
      </c>
      <c r="UZT138" s="827">
        <f t="shared" si="236"/>
        <v>0</v>
      </c>
      <c r="UZU138" s="827">
        <f t="shared" si="236"/>
        <v>0</v>
      </c>
      <c r="UZV138" s="827">
        <f t="shared" si="236"/>
        <v>0</v>
      </c>
      <c r="UZW138" s="827">
        <f t="shared" si="236"/>
        <v>0</v>
      </c>
      <c r="UZX138" s="827">
        <f t="shared" si="236"/>
        <v>0</v>
      </c>
      <c r="UZY138" s="827">
        <f t="shared" si="236"/>
        <v>0</v>
      </c>
      <c r="UZZ138" s="827">
        <f t="shared" si="236"/>
        <v>0</v>
      </c>
      <c r="VAA138" s="827">
        <f t="shared" si="236"/>
        <v>0</v>
      </c>
      <c r="VAB138" s="827">
        <f t="shared" si="236"/>
        <v>0</v>
      </c>
      <c r="VAC138" s="827">
        <f t="shared" si="236"/>
        <v>0</v>
      </c>
      <c r="VAD138" s="827">
        <f t="shared" si="236"/>
        <v>0</v>
      </c>
      <c r="VAE138" s="827">
        <f t="shared" si="236"/>
        <v>0</v>
      </c>
      <c r="VAF138" s="827">
        <f t="shared" si="236"/>
        <v>0</v>
      </c>
      <c r="VAG138" s="827">
        <f t="shared" si="236"/>
        <v>0</v>
      </c>
      <c r="VAH138" s="827">
        <f t="shared" si="236"/>
        <v>0</v>
      </c>
      <c r="VAI138" s="827">
        <f t="shared" si="236"/>
        <v>0</v>
      </c>
      <c r="VAJ138" s="827">
        <f t="shared" si="236"/>
        <v>0</v>
      </c>
      <c r="VAK138" s="827">
        <f t="shared" si="236"/>
        <v>0</v>
      </c>
      <c r="VAL138" s="827">
        <f t="shared" si="236"/>
        <v>0</v>
      </c>
      <c r="VAM138" s="827">
        <f t="shared" si="236"/>
        <v>0</v>
      </c>
      <c r="VAN138" s="827">
        <f t="shared" si="236"/>
        <v>0</v>
      </c>
      <c r="VAO138" s="827">
        <f t="shared" si="236"/>
        <v>0</v>
      </c>
      <c r="VAP138" s="827">
        <f t="shared" si="236"/>
        <v>0</v>
      </c>
      <c r="VAQ138" s="827">
        <f t="shared" si="236"/>
        <v>0</v>
      </c>
      <c r="VAR138" s="827">
        <f t="shared" si="236"/>
        <v>0</v>
      </c>
      <c r="VAS138" s="827">
        <f t="shared" si="236"/>
        <v>0</v>
      </c>
      <c r="VAT138" s="827">
        <f t="shared" si="236"/>
        <v>0</v>
      </c>
      <c r="VAU138" s="827">
        <f t="shared" si="236"/>
        <v>0</v>
      </c>
      <c r="VAV138" s="827">
        <f t="shared" si="236"/>
        <v>0</v>
      </c>
      <c r="VAW138" s="827">
        <f t="shared" si="236"/>
        <v>0</v>
      </c>
      <c r="VAX138" s="827">
        <f t="shared" si="236"/>
        <v>0</v>
      </c>
      <c r="VAY138" s="827">
        <f t="shared" si="236"/>
        <v>0</v>
      </c>
      <c r="VAZ138" s="827">
        <f t="shared" si="236"/>
        <v>0</v>
      </c>
      <c r="VBA138" s="827">
        <f t="shared" si="236"/>
        <v>0</v>
      </c>
      <c r="VBB138" s="827">
        <f t="shared" si="236"/>
        <v>0</v>
      </c>
      <c r="VBC138" s="827">
        <f t="shared" si="236"/>
        <v>0</v>
      </c>
      <c r="VBD138" s="827">
        <f t="shared" si="236"/>
        <v>0</v>
      </c>
      <c r="VBE138" s="827">
        <f t="shared" si="236"/>
        <v>0</v>
      </c>
      <c r="VBF138" s="827">
        <f t="shared" si="236"/>
        <v>0</v>
      </c>
      <c r="VBG138" s="827">
        <f t="shared" ref="VBG138:VDR138" si="237">VBG130+VBG134</f>
        <v>0</v>
      </c>
      <c r="VBH138" s="827">
        <f t="shared" si="237"/>
        <v>0</v>
      </c>
      <c r="VBI138" s="827">
        <f t="shared" si="237"/>
        <v>0</v>
      </c>
      <c r="VBJ138" s="827">
        <f t="shared" si="237"/>
        <v>0</v>
      </c>
      <c r="VBK138" s="827">
        <f t="shared" si="237"/>
        <v>0</v>
      </c>
      <c r="VBL138" s="827">
        <f t="shared" si="237"/>
        <v>0</v>
      </c>
      <c r="VBM138" s="827">
        <f t="shared" si="237"/>
        <v>0</v>
      </c>
      <c r="VBN138" s="827">
        <f t="shared" si="237"/>
        <v>0</v>
      </c>
      <c r="VBO138" s="827">
        <f t="shared" si="237"/>
        <v>0</v>
      </c>
      <c r="VBP138" s="827">
        <f t="shared" si="237"/>
        <v>0</v>
      </c>
      <c r="VBQ138" s="827">
        <f t="shared" si="237"/>
        <v>0</v>
      </c>
      <c r="VBR138" s="827">
        <f t="shared" si="237"/>
        <v>0</v>
      </c>
      <c r="VBS138" s="827">
        <f t="shared" si="237"/>
        <v>0</v>
      </c>
      <c r="VBT138" s="827">
        <f t="shared" si="237"/>
        <v>0</v>
      </c>
      <c r="VBU138" s="827">
        <f t="shared" si="237"/>
        <v>0</v>
      </c>
      <c r="VBV138" s="827">
        <f t="shared" si="237"/>
        <v>0</v>
      </c>
      <c r="VBW138" s="827">
        <f t="shared" si="237"/>
        <v>0</v>
      </c>
      <c r="VBX138" s="827">
        <f t="shared" si="237"/>
        <v>0</v>
      </c>
      <c r="VBY138" s="827">
        <f t="shared" si="237"/>
        <v>0</v>
      </c>
      <c r="VBZ138" s="827">
        <f t="shared" si="237"/>
        <v>0</v>
      </c>
      <c r="VCA138" s="827">
        <f t="shared" si="237"/>
        <v>0</v>
      </c>
      <c r="VCB138" s="827">
        <f t="shared" si="237"/>
        <v>0</v>
      </c>
      <c r="VCC138" s="827">
        <f t="shared" si="237"/>
        <v>0</v>
      </c>
      <c r="VCD138" s="827">
        <f t="shared" si="237"/>
        <v>0</v>
      </c>
      <c r="VCE138" s="827">
        <f t="shared" si="237"/>
        <v>0</v>
      </c>
      <c r="VCF138" s="827">
        <f t="shared" si="237"/>
        <v>0</v>
      </c>
      <c r="VCG138" s="827">
        <f t="shared" si="237"/>
        <v>0</v>
      </c>
      <c r="VCH138" s="827">
        <f t="shared" si="237"/>
        <v>0</v>
      </c>
      <c r="VCI138" s="827">
        <f t="shared" si="237"/>
        <v>0</v>
      </c>
      <c r="VCJ138" s="827">
        <f t="shared" si="237"/>
        <v>0</v>
      </c>
      <c r="VCK138" s="827">
        <f t="shared" si="237"/>
        <v>0</v>
      </c>
      <c r="VCL138" s="827">
        <f t="shared" si="237"/>
        <v>0</v>
      </c>
      <c r="VCM138" s="827">
        <f t="shared" si="237"/>
        <v>0</v>
      </c>
      <c r="VCN138" s="827">
        <f t="shared" si="237"/>
        <v>0</v>
      </c>
      <c r="VCO138" s="827">
        <f t="shared" si="237"/>
        <v>0</v>
      </c>
      <c r="VCP138" s="827">
        <f t="shared" si="237"/>
        <v>0</v>
      </c>
      <c r="VCQ138" s="827">
        <f t="shared" si="237"/>
        <v>0</v>
      </c>
      <c r="VCR138" s="827">
        <f t="shared" si="237"/>
        <v>0</v>
      </c>
      <c r="VCS138" s="827">
        <f t="shared" si="237"/>
        <v>0</v>
      </c>
      <c r="VCT138" s="827">
        <f t="shared" si="237"/>
        <v>0</v>
      </c>
      <c r="VCU138" s="827">
        <f t="shared" si="237"/>
        <v>0</v>
      </c>
      <c r="VCV138" s="827">
        <f t="shared" si="237"/>
        <v>0</v>
      </c>
      <c r="VCW138" s="827">
        <f t="shared" si="237"/>
        <v>0</v>
      </c>
      <c r="VCX138" s="827">
        <f t="shared" si="237"/>
        <v>0</v>
      </c>
      <c r="VCY138" s="827">
        <f t="shared" si="237"/>
        <v>0</v>
      </c>
      <c r="VCZ138" s="827">
        <f t="shared" si="237"/>
        <v>0</v>
      </c>
      <c r="VDA138" s="827">
        <f t="shared" si="237"/>
        <v>0</v>
      </c>
      <c r="VDB138" s="827">
        <f t="shared" si="237"/>
        <v>0</v>
      </c>
      <c r="VDC138" s="827">
        <f t="shared" si="237"/>
        <v>0</v>
      </c>
      <c r="VDD138" s="827">
        <f t="shared" si="237"/>
        <v>0</v>
      </c>
      <c r="VDE138" s="827">
        <f t="shared" si="237"/>
        <v>0</v>
      </c>
      <c r="VDF138" s="827">
        <f t="shared" si="237"/>
        <v>0</v>
      </c>
      <c r="VDG138" s="827">
        <f t="shared" si="237"/>
        <v>0</v>
      </c>
      <c r="VDH138" s="827">
        <f t="shared" si="237"/>
        <v>0</v>
      </c>
      <c r="VDI138" s="827">
        <f t="shared" si="237"/>
        <v>0</v>
      </c>
      <c r="VDJ138" s="827">
        <f t="shared" si="237"/>
        <v>0</v>
      </c>
      <c r="VDK138" s="827">
        <f t="shared" si="237"/>
        <v>0</v>
      </c>
      <c r="VDL138" s="827">
        <f t="shared" si="237"/>
        <v>0</v>
      </c>
      <c r="VDM138" s="827">
        <f t="shared" si="237"/>
        <v>0</v>
      </c>
      <c r="VDN138" s="827">
        <f t="shared" si="237"/>
        <v>0</v>
      </c>
      <c r="VDO138" s="827">
        <f t="shared" si="237"/>
        <v>0</v>
      </c>
      <c r="VDP138" s="827">
        <f t="shared" si="237"/>
        <v>0</v>
      </c>
      <c r="VDQ138" s="827">
        <f t="shared" si="237"/>
        <v>0</v>
      </c>
      <c r="VDR138" s="827">
        <f t="shared" si="237"/>
        <v>0</v>
      </c>
      <c r="VDS138" s="827">
        <f t="shared" ref="VDS138:VGD138" si="238">VDS130+VDS134</f>
        <v>0</v>
      </c>
      <c r="VDT138" s="827">
        <f t="shared" si="238"/>
        <v>0</v>
      </c>
      <c r="VDU138" s="827">
        <f t="shared" si="238"/>
        <v>0</v>
      </c>
      <c r="VDV138" s="827">
        <f t="shared" si="238"/>
        <v>0</v>
      </c>
      <c r="VDW138" s="827">
        <f t="shared" si="238"/>
        <v>0</v>
      </c>
      <c r="VDX138" s="827">
        <f t="shared" si="238"/>
        <v>0</v>
      </c>
      <c r="VDY138" s="827">
        <f t="shared" si="238"/>
        <v>0</v>
      </c>
      <c r="VDZ138" s="827">
        <f t="shared" si="238"/>
        <v>0</v>
      </c>
      <c r="VEA138" s="827">
        <f t="shared" si="238"/>
        <v>0</v>
      </c>
      <c r="VEB138" s="827">
        <f t="shared" si="238"/>
        <v>0</v>
      </c>
      <c r="VEC138" s="827">
        <f t="shared" si="238"/>
        <v>0</v>
      </c>
      <c r="VED138" s="827">
        <f t="shared" si="238"/>
        <v>0</v>
      </c>
      <c r="VEE138" s="827">
        <f t="shared" si="238"/>
        <v>0</v>
      </c>
      <c r="VEF138" s="827">
        <f t="shared" si="238"/>
        <v>0</v>
      </c>
      <c r="VEG138" s="827">
        <f t="shared" si="238"/>
        <v>0</v>
      </c>
      <c r="VEH138" s="827">
        <f t="shared" si="238"/>
        <v>0</v>
      </c>
      <c r="VEI138" s="827">
        <f t="shared" si="238"/>
        <v>0</v>
      </c>
      <c r="VEJ138" s="827">
        <f t="shared" si="238"/>
        <v>0</v>
      </c>
      <c r="VEK138" s="827">
        <f t="shared" si="238"/>
        <v>0</v>
      </c>
      <c r="VEL138" s="827">
        <f t="shared" si="238"/>
        <v>0</v>
      </c>
      <c r="VEM138" s="827">
        <f t="shared" si="238"/>
        <v>0</v>
      </c>
      <c r="VEN138" s="827">
        <f t="shared" si="238"/>
        <v>0</v>
      </c>
      <c r="VEO138" s="827">
        <f t="shared" si="238"/>
        <v>0</v>
      </c>
      <c r="VEP138" s="827">
        <f t="shared" si="238"/>
        <v>0</v>
      </c>
      <c r="VEQ138" s="827">
        <f t="shared" si="238"/>
        <v>0</v>
      </c>
      <c r="VER138" s="827">
        <f t="shared" si="238"/>
        <v>0</v>
      </c>
      <c r="VES138" s="827">
        <f t="shared" si="238"/>
        <v>0</v>
      </c>
      <c r="VET138" s="827">
        <f t="shared" si="238"/>
        <v>0</v>
      </c>
      <c r="VEU138" s="827">
        <f t="shared" si="238"/>
        <v>0</v>
      </c>
      <c r="VEV138" s="827">
        <f t="shared" si="238"/>
        <v>0</v>
      </c>
      <c r="VEW138" s="827">
        <f t="shared" si="238"/>
        <v>0</v>
      </c>
      <c r="VEX138" s="827">
        <f t="shared" si="238"/>
        <v>0</v>
      </c>
      <c r="VEY138" s="827">
        <f t="shared" si="238"/>
        <v>0</v>
      </c>
      <c r="VEZ138" s="827">
        <f t="shared" si="238"/>
        <v>0</v>
      </c>
      <c r="VFA138" s="827">
        <f t="shared" si="238"/>
        <v>0</v>
      </c>
      <c r="VFB138" s="827">
        <f t="shared" si="238"/>
        <v>0</v>
      </c>
      <c r="VFC138" s="827">
        <f t="shared" si="238"/>
        <v>0</v>
      </c>
      <c r="VFD138" s="827">
        <f t="shared" si="238"/>
        <v>0</v>
      </c>
      <c r="VFE138" s="827">
        <f t="shared" si="238"/>
        <v>0</v>
      </c>
      <c r="VFF138" s="827">
        <f t="shared" si="238"/>
        <v>0</v>
      </c>
      <c r="VFG138" s="827">
        <f t="shared" si="238"/>
        <v>0</v>
      </c>
      <c r="VFH138" s="827">
        <f t="shared" si="238"/>
        <v>0</v>
      </c>
      <c r="VFI138" s="827">
        <f t="shared" si="238"/>
        <v>0</v>
      </c>
      <c r="VFJ138" s="827">
        <f t="shared" si="238"/>
        <v>0</v>
      </c>
      <c r="VFK138" s="827">
        <f t="shared" si="238"/>
        <v>0</v>
      </c>
      <c r="VFL138" s="827">
        <f t="shared" si="238"/>
        <v>0</v>
      </c>
      <c r="VFM138" s="827">
        <f t="shared" si="238"/>
        <v>0</v>
      </c>
      <c r="VFN138" s="827">
        <f t="shared" si="238"/>
        <v>0</v>
      </c>
      <c r="VFO138" s="827">
        <f t="shared" si="238"/>
        <v>0</v>
      </c>
      <c r="VFP138" s="827">
        <f t="shared" si="238"/>
        <v>0</v>
      </c>
      <c r="VFQ138" s="827">
        <f t="shared" si="238"/>
        <v>0</v>
      </c>
      <c r="VFR138" s="827">
        <f t="shared" si="238"/>
        <v>0</v>
      </c>
      <c r="VFS138" s="827">
        <f t="shared" si="238"/>
        <v>0</v>
      </c>
      <c r="VFT138" s="827">
        <f t="shared" si="238"/>
        <v>0</v>
      </c>
      <c r="VFU138" s="827">
        <f t="shared" si="238"/>
        <v>0</v>
      </c>
      <c r="VFV138" s="827">
        <f t="shared" si="238"/>
        <v>0</v>
      </c>
      <c r="VFW138" s="827">
        <f t="shared" si="238"/>
        <v>0</v>
      </c>
      <c r="VFX138" s="827">
        <f t="shared" si="238"/>
        <v>0</v>
      </c>
      <c r="VFY138" s="827">
        <f t="shared" si="238"/>
        <v>0</v>
      </c>
      <c r="VFZ138" s="827">
        <f t="shared" si="238"/>
        <v>0</v>
      </c>
      <c r="VGA138" s="827">
        <f t="shared" si="238"/>
        <v>0</v>
      </c>
      <c r="VGB138" s="827">
        <f t="shared" si="238"/>
        <v>0</v>
      </c>
      <c r="VGC138" s="827">
        <f t="shared" si="238"/>
        <v>0</v>
      </c>
      <c r="VGD138" s="827">
        <f t="shared" si="238"/>
        <v>0</v>
      </c>
      <c r="VGE138" s="827">
        <f t="shared" ref="VGE138:VIP138" si="239">VGE130+VGE134</f>
        <v>0</v>
      </c>
      <c r="VGF138" s="827">
        <f t="shared" si="239"/>
        <v>0</v>
      </c>
      <c r="VGG138" s="827">
        <f t="shared" si="239"/>
        <v>0</v>
      </c>
      <c r="VGH138" s="827">
        <f t="shared" si="239"/>
        <v>0</v>
      </c>
      <c r="VGI138" s="827">
        <f t="shared" si="239"/>
        <v>0</v>
      </c>
      <c r="VGJ138" s="827">
        <f t="shared" si="239"/>
        <v>0</v>
      </c>
      <c r="VGK138" s="827">
        <f t="shared" si="239"/>
        <v>0</v>
      </c>
      <c r="VGL138" s="827">
        <f t="shared" si="239"/>
        <v>0</v>
      </c>
      <c r="VGM138" s="827">
        <f t="shared" si="239"/>
        <v>0</v>
      </c>
      <c r="VGN138" s="827">
        <f t="shared" si="239"/>
        <v>0</v>
      </c>
      <c r="VGO138" s="827">
        <f t="shared" si="239"/>
        <v>0</v>
      </c>
      <c r="VGP138" s="827">
        <f t="shared" si="239"/>
        <v>0</v>
      </c>
      <c r="VGQ138" s="827">
        <f t="shared" si="239"/>
        <v>0</v>
      </c>
      <c r="VGR138" s="827">
        <f t="shared" si="239"/>
        <v>0</v>
      </c>
      <c r="VGS138" s="827">
        <f t="shared" si="239"/>
        <v>0</v>
      </c>
      <c r="VGT138" s="827">
        <f t="shared" si="239"/>
        <v>0</v>
      </c>
      <c r="VGU138" s="827">
        <f t="shared" si="239"/>
        <v>0</v>
      </c>
      <c r="VGV138" s="827">
        <f t="shared" si="239"/>
        <v>0</v>
      </c>
      <c r="VGW138" s="827">
        <f t="shared" si="239"/>
        <v>0</v>
      </c>
      <c r="VGX138" s="827">
        <f t="shared" si="239"/>
        <v>0</v>
      </c>
      <c r="VGY138" s="827">
        <f t="shared" si="239"/>
        <v>0</v>
      </c>
      <c r="VGZ138" s="827">
        <f t="shared" si="239"/>
        <v>0</v>
      </c>
      <c r="VHA138" s="827">
        <f t="shared" si="239"/>
        <v>0</v>
      </c>
      <c r="VHB138" s="827">
        <f t="shared" si="239"/>
        <v>0</v>
      </c>
      <c r="VHC138" s="827">
        <f t="shared" si="239"/>
        <v>0</v>
      </c>
      <c r="VHD138" s="827">
        <f t="shared" si="239"/>
        <v>0</v>
      </c>
      <c r="VHE138" s="827">
        <f t="shared" si="239"/>
        <v>0</v>
      </c>
      <c r="VHF138" s="827">
        <f t="shared" si="239"/>
        <v>0</v>
      </c>
      <c r="VHG138" s="827">
        <f t="shared" si="239"/>
        <v>0</v>
      </c>
      <c r="VHH138" s="827">
        <f t="shared" si="239"/>
        <v>0</v>
      </c>
      <c r="VHI138" s="827">
        <f t="shared" si="239"/>
        <v>0</v>
      </c>
      <c r="VHJ138" s="827">
        <f t="shared" si="239"/>
        <v>0</v>
      </c>
      <c r="VHK138" s="827">
        <f t="shared" si="239"/>
        <v>0</v>
      </c>
      <c r="VHL138" s="827">
        <f t="shared" si="239"/>
        <v>0</v>
      </c>
      <c r="VHM138" s="827">
        <f t="shared" si="239"/>
        <v>0</v>
      </c>
      <c r="VHN138" s="827">
        <f t="shared" si="239"/>
        <v>0</v>
      </c>
      <c r="VHO138" s="827">
        <f t="shared" si="239"/>
        <v>0</v>
      </c>
      <c r="VHP138" s="827">
        <f t="shared" si="239"/>
        <v>0</v>
      </c>
      <c r="VHQ138" s="827">
        <f t="shared" si="239"/>
        <v>0</v>
      </c>
      <c r="VHR138" s="827">
        <f t="shared" si="239"/>
        <v>0</v>
      </c>
      <c r="VHS138" s="827">
        <f t="shared" si="239"/>
        <v>0</v>
      </c>
      <c r="VHT138" s="827">
        <f t="shared" si="239"/>
        <v>0</v>
      </c>
      <c r="VHU138" s="827">
        <f t="shared" si="239"/>
        <v>0</v>
      </c>
      <c r="VHV138" s="827">
        <f t="shared" si="239"/>
        <v>0</v>
      </c>
      <c r="VHW138" s="827">
        <f t="shared" si="239"/>
        <v>0</v>
      </c>
      <c r="VHX138" s="827">
        <f t="shared" si="239"/>
        <v>0</v>
      </c>
      <c r="VHY138" s="827">
        <f t="shared" si="239"/>
        <v>0</v>
      </c>
      <c r="VHZ138" s="827">
        <f t="shared" si="239"/>
        <v>0</v>
      </c>
      <c r="VIA138" s="827">
        <f t="shared" si="239"/>
        <v>0</v>
      </c>
      <c r="VIB138" s="827">
        <f t="shared" si="239"/>
        <v>0</v>
      </c>
      <c r="VIC138" s="827">
        <f t="shared" si="239"/>
        <v>0</v>
      </c>
      <c r="VID138" s="827">
        <f t="shared" si="239"/>
        <v>0</v>
      </c>
      <c r="VIE138" s="827">
        <f t="shared" si="239"/>
        <v>0</v>
      </c>
      <c r="VIF138" s="827">
        <f t="shared" si="239"/>
        <v>0</v>
      </c>
      <c r="VIG138" s="827">
        <f t="shared" si="239"/>
        <v>0</v>
      </c>
      <c r="VIH138" s="827">
        <f t="shared" si="239"/>
        <v>0</v>
      </c>
      <c r="VII138" s="827">
        <f t="shared" si="239"/>
        <v>0</v>
      </c>
      <c r="VIJ138" s="827">
        <f t="shared" si="239"/>
        <v>0</v>
      </c>
      <c r="VIK138" s="827">
        <f t="shared" si="239"/>
        <v>0</v>
      </c>
      <c r="VIL138" s="827">
        <f t="shared" si="239"/>
        <v>0</v>
      </c>
      <c r="VIM138" s="827">
        <f t="shared" si="239"/>
        <v>0</v>
      </c>
      <c r="VIN138" s="827">
        <f t="shared" si="239"/>
        <v>0</v>
      </c>
      <c r="VIO138" s="827">
        <f t="shared" si="239"/>
        <v>0</v>
      </c>
      <c r="VIP138" s="827">
        <f t="shared" si="239"/>
        <v>0</v>
      </c>
      <c r="VIQ138" s="827">
        <f t="shared" ref="VIQ138:VLB138" si="240">VIQ130+VIQ134</f>
        <v>0</v>
      </c>
      <c r="VIR138" s="827">
        <f t="shared" si="240"/>
        <v>0</v>
      </c>
      <c r="VIS138" s="827">
        <f t="shared" si="240"/>
        <v>0</v>
      </c>
      <c r="VIT138" s="827">
        <f t="shared" si="240"/>
        <v>0</v>
      </c>
      <c r="VIU138" s="827">
        <f t="shared" si="240"/>
        <v>0</v>
      </c>
      <c r="VIV138" s="827">
        <f t="shared" si="240"/>
        <v>0</v>
      </c>
      <c r="VIW138" s="827">
        <f t="shared" si="240"/>
        <v>0</v>
      </c>
      <c r="VIX138" s="827">
        <f t="shared" si="240"/>
        <v>0</v>
      </c>
      <c r="VIY138" s="827">
        <f t="shared" si="240"/>
        <v>0</v>
      </c>
      <c r="VIZ138" s="827">
        <f t="shared" si="240"/>
        <v>0</v>
      </c>
      <c r="VJA138" s="827">
        <f t="shared" si="240"/>
        <v>0</v>
      </c>
      <c r="VJB138" s="827">
        <f t="shared" si="240"/>
        <v>0</v>
      </c>
      <c r="VJC138" s="827">
        <f t="shared" si="240"/>
        <v>0</v>
      </c>
      <c r="VJD138" s="827">
        <f t="shared" si="240"/>
        <v>0</v>
      </c>
      <c r="VJE138" s="827">
        <f t="shared" si="240"/>
        <v>0</v>
      </c>
      <c r="VJF138" s="827">
        <f t="shared" si="240"/>
        <v>0</v>
      </c>
      <c r="VJG138" s="827">
        <f t="shared" si="240"/>
        <v>0</v>
      </c>
      <c r="VJH138" s="827">
        <f t="shared" si="240"/>
        <v>0</v>
      </c>
      <c r="VJI138" s="827">
        <f t="shared" si="240"/>
        <v>0</v>
      </c>
      <c r="VJJ138" s="827">
        <f t="shared" si="240"/>
        <v>0</v>
      </c>
      <c r="VJK138" s="827">
        <f t="shared" si="240"/>
        <v>0</v>
      </c>
      <c r="VJL138" s="827">
        <f t="shared" si="240"/>
        <v>0</v>
      </c>
      <c r="VJM138" s="827">
        <f t="shared" si="240"/>
        <v>0</v>
      </c>
      <c r="VJN138" s="827">
        <f t="shared" si="240"/>
        <v>0</v>
      </c>
      <c r="VJO138" s="827">
        <f t="shared" si="240"/>
        <v>0</v>
      </c>
      <c r="VJP138" s="827">
        <f t="shared" si="240"/>
        <v>0</v>
      </c>
      <c r="VJQ138" s="827">
        <f t="shared" si="240"/>
        <v>0</v>
      </c>
      <c r="VJR138" s="827">
        <f t="shared" si="240"/>
        <v>0</v>
      </c>
      <c r="VJS138" s="827">
        <f t="shared" si="240"/>
        <v>0</v>
      </c>
      <c r="VJT138" s="827">
        <f t="shared" si="240"/>
        <v>0</v>
      </c>
      <c r="VJU138" s="827">
        <f t="shared" si="240"/>
        <v>0</v>
      </c>
      <c r="VJV138" s="827">
        <f t="shared" si="240"/>
        <v>0</v>
      </c>
      <c r="VJW138" s="827">
        <f t="shared" si="240"/>
        <v>0</v>
      </c>
      <c r="VJX138" s="827">
        <f t="shared" si="240"/>
        <v>0</v>
      </c>
      <c r="VJY138" s="827">
        <f t="shared" si="240"/>
        <v>0</v>
      </c>
      <c r="VJZ138" s="827">
        <f t="shared" si="240"/>
        <v>0</v>
      </c>
      <c r="VKA138" s="827">
        <f t="shared" si="240"/>
        <v>0</v>
      </c>
      <c r="VKB138" s="827">
        <f t="shared" si="240"/>
        <v>0</v>
      </c>
      <c r="VKC138" s="827">
        <f t="shared" si="240"/>
        <v>0</v>
      </c>
      <c r="VKD138" s="827">
        <f t="shared" si="240"/>
        <v>0</v>
      </c>
      <c r="VKE138" s="827">
        <f t="shared" si="240"/>
        <v>0</v>
      </c>
      <c r="VKF138" s="827">
        <f t="shared" si="240"/>
        <v>0</v>
      </c>
      <c r="VKG138" s="827">
        <f t="shared" si="240"/>
        <v>0</v>
      </c>
      <c r="VKH138" s="827">
        <f t="shared" si="240"/>
        <v>0</v>
      </c>
      <c r="VKI138" s="827">
        <f t="shared" si="240"/>
        <v>0</v>
      </c>
      <c r="VKJ138" s="827">
        <f t="shared" si="240"/>
        <v>0</v>
      </c>
      <c r="VKK138" s="827">
        <f t="shared" si="240"/>
        <v>0</v>
      </c>
      <c r="VKL138" s="827">
        <f t="shared" si="240"/>
        <v>0</v>
      </c>
      <c r="VKM138" s="827">
        <f t="shared" si="240"/>
        <v>0</v>
      </c>
      <c r="VKN138" s="827">
        <f t="shared" si="240"/>
        <v>0</v>
      </c>
      <c r="VKO138" s="827">
        <f t="shared" si="240"/>
        <v>0</v>
      </c>
      <c r="VKP138" s="827">
        <f t="shared" si="240"/>
        <v>0</v>
      </c>
      <c r="VKQ138" s="827">
        <f t="shared" si="240"/>
        <v>0</v>
      </c>
      <c r="VKR138" s="827">
        <f t="shared" si="240"/>
        <v>0</v>
      </c>
      <c r="VKS138" s="827">
        <f t="shared" si="240"/>
        <v>0</v>
      </c>
      <c r="VKT138" s="827">
        <f t="shared" si="240"/>
        <v>0</v>
      </c>
      <c r="VKU138" s="827">
        <f t="shared" si="240"/>
        <v>0</v>
      </c>
      <c r="VKV138" s="827">
        <f t="shared" si="240"/>
        <v>0</v>
      </c>
      <c r="VKW138" s="827">
        <f t="shared" si="240"/>
        <v>0</v>
      </c>
      <c r="VKX138" s="827">
        <f t="shared" si="240"/>
        <v>0</v>
      </c>
      <c r="VKY138" s="827">
        <f t="shared" si="240"/>
        <v>0</v>
      </c>
      <c r="VKZ138" s="827">
        <f t="shared" si="240"/>
        <v>0</v>
      </c>
      <c r="VLA138" s="827">
        <f t="shared" si="240"/>
        <v>0</v>
      </c>
      <c r="VLB138" s="827">
        <f t="shared" si="240"/>
        <v>0</v>
      </c>
      <c r="VLC138" s="827">
        <f t="shared" ref="VLC138:VNN138" si="241">VLC130+VLC134</f>
        <v>0</v>
      </c>
      <c r="VLD138" s="827">
        <f t="shared" si="241"/>
        <v>0</v>
      </c>
      <c r="VLE138" s="827">
        <f t="shared" si="241"/>
        <v>0</v>
      </c>
      <c r="VLF138" s="827">
        <f t="shared" si="241"/>
        <v>0</v>
      </c>
      <c r="VLG138" s="827">
        <f t="shared" si="241"/>
        <v>0</v>
      </c>
      <c r="VLH138" s="827">
        <f t="shared" si="241"/>
        <v>0</v>
      </c>
      <c r="VLI138" s="827">
        <f t="shared" si="241"/>
        <v>0</v>
      </c>
      <c r="VLJ138" s="827">
        <f t="shared" si="241"/>
        <v>0</v>
      </c>
      <c r="VLK138" s="827">
        <f t="shared" si="241"/>
        <v>0</v>
      </c>
      <c r="VLL138" s="827">
        <f t="shared" si="241"/>
        <v>0</v>
      </c>
      <c r="VLM138" s="827">
        <f t="shared" si="241"/>
        <v>0</v>
      </c>
      <c r="VLN138" s="827">
        <f t="shared" si="241"/>
        <v>0</v>
      </c>
      <c r="VLO138" s="827">
        <f t="shared" si="241"/>
        <v>0</v>
      </c>
      <c r="VLP138" s="827">
        <f t="shared" si="241"/>
        <v>0</v>
      </c>
      <c r="VLQ138" s="827">
        <f t="shared" si="241"/>
        <v>0</v>
      </c>
      <c r="VLR138" s="827">
        <f t="shared" si="241"/>
        <v>0</v>
      </c>
      <c r="VLS138" s="827">
        <f t="shared" si="241"/>
        <v>0</v>
      </c>
      <c r="VLT138" s="827">
        <f t="shared" si="241"/>
        <v>0</v>
      </c>
      <c r="VLU138" s="827">
        <f t="shared" si="241"/>
        <v>0</v>
      </c>
      <c r="VLV138" s="827">
        <f t="shared" si="241"/>
        <v>0</v>
      </c>
      <c r="VLW138" s="827">
        <f t="shared" si="241"/>
        <v>0</v>
      </c>
      <c r="VLX138" s="827">
        <f t="shared" si="241"/>
        <v>0</v>
      </c>
      <c r="VLY138" s="827">
        <f t="shared" si="241"/>
        <v>0</v>
      </c>
      <c r="VLZ138" s="827">
        <f t="shared" si="241"/>
        <v>0</v>
      </c>
      <c r="VMA138" s="827">
        <f t="shared" si="241"/>
        <v>0</v>
      </c>
      <c r="VMB138" s="827">
        <f t="shared" si="241"/>
        <v>0</v>
      </c>
      <c r="VMC138" s="827">
        <f t="shared" si="241"/>
        <v>0</v>
      </c>
      <c r="VMD138" s="827">
        <f t="shared" si="241"/>
        <v>0</v>
      </c>
      <c r="VME138" s="827">
        <f t="shared" si="241"/>
        <v>0</v>
      </c>
      <c r="VMF138" s="827">
        <f t="shared" si="241"/>
        <v>0</v>
      </c>
      <c r="VMG138" s="827">
        <f t="shared" si="241"/>
        <v>0</v>
      </c>
      <c r="VMH138" s="827">
        <f t="shared" si="241"/>
        <v>0</v>
      </c>
      <c r="VMI138" s="827">
        <f t="shared" si="241"/>
        <v>0</v>
      </c>
      <c r="VMJ138" s="827">
        <f t="shared" si="241"/>
        <v>0</v>
      </c>
      <c r="VMK138" s="827">
        <f t="shared" si="241"/>
        <v>0</v>
      </c>
      <c r="VML138" s="827">
        <f t="shared" si="241"/>
        <v>0</v>
      </c>
      <c r="VMM138" s="827">
        <f t="shared" si="241"/>
        <v>0</v>
      </c>
      <c r="VMN138" s="827">
        <f t="shared" si="241"/>
        <v>0</v>
      </c>
      <c r="VMO138" s="827">
        <f t="shared" si="241"/>
        <v>0</v>
      </c>
      <c r="VMP138" s="827">
        <f t="shared" si="241"/>
        <v>0</v>
      </c>
      <c r="VMQ138" s="827">
        <f t="shared" si="241"/>
        <v>0</v>
      </c>
      <c r="VMR138" s="827">
        <f t="shared" si="241"/>
        <v>0</v>
      </c>
      <c r="VMS138" s="827">
        <f t="shared" si="241"/>
        <v>0</v>
      </c>
      <c r="VMT138" s="827">
        <f t="shared" si="241"/>
        <v>0</v>
      </c>
      <c r="VMU138" s="827">
        <f t="shared" si="241"/>
        <v>0</v>
      </c>
      <c r="VMV138" s="827">
        <f t="shared" si="241"/>
        <v>0</v>
      </c>
      <c r="VMW138" s="827">
        <f t="shared" si="241"/>
        <v>0</v>
      </c>
      <c r="VMX138" s="827">
        <f t="shared" si="241"/>
        <v>0</v>
      </c>
      <c r="VMY138" s="827">
        <f t="shared" si="241"/>
        <v>0</v>
      </c>
      <c r="VMZ138" s="827">
        <f t="shared" si="241"/>
        <v>0</v>
      </c>
      <c r="VNA138" s="827">
        <f t="shared" si="241"/>
        <v>0</v>
      </c>
      <c r="VNB138" s="827">
        <f t="shared" si="241"/>
        <v>0</v>
      </c>
      <c r="VNC138" s="827">
        <f t="shared" si="241"/>
        <v>0</v>
      </c>
      <c r="VND138" s="827">
        <f t="shared" si="241"/>
        <v>0</v>
      </c>
      <c r="VNE138" s="827">
        <f t="shared" si="241"/>
        <v>0</v>
      </c>
      <c r="VNF138" s="827">
        <f t="shared" si="241"/>
        <v>0</v>
      </c>
      <c r="VNG138" s="827">
        <f t="shared" si="241"/>
        <v>0</v>
      </c>
      <c r="VNH138" s="827">
        <f t="shared" si="241"/>
        <v>0</v>
      </c>
      <c r="VNI138" s="827">
        <f t="shared" si="241"/>
        <v>0</v>
      </c>
      <c r="VNJ138" s="827">
        <f t="shared" si="241"/>
        <v>0</v>
      </c>
      <c r="VNK138" s="827">
        <f t="shared" si="241"/>
        <v>0</v>
      </c>
      <c r="VNL138" s="827">
        <f t="shared" si="241"/>
        <v>0</v>
      </c>
      <c r="VNM138" s="827">
        <f t="shared" si="241"/>
        <v>0</v>
      </c>
      <c r="VNN138" s="827">
        <f t="shared" si="241"/>
        <v>0</v>
      </c>
      <c r="VNO138" s="827">
        <f t="shared" ref="VNO138:VPZ138" si="242">VNO130+VNO134</f>
        <v>0</v>
      </c>
      <c r="VNP138" s="827">
        <f t="shared" si="242"/>
        <v>0</v>
      </c>
      <c r="VNQ138" s="827">
        <f t="shared" si="242"/>
        <v>0</v>
      </c>
      <c r="VNR138" s="827">
        <f t="shared" si="242"/>
        <v>0</v>
      </c>
      <c r="VNS138" s="827">
        <f t="shared" si="242"/>
        <v>0</v>
      </c>
      <c r="VNT138" s="827">
        <f t="shared" si="242"/>
        <v>0</v>
      </c>
      <c r="VNU138" s="827">
        <f t="shared" si="242"/>
        <v>0</v>
      </c>
      <c r="VNV138" s="827">
        <f t="shared" si="242"/>
        <v>0</v>
      </c>
      <c r="VNW138" s="827">
        <f t="shared" si="242"/>
        <v>0</v>
      </c>
      <c r="VNX138" s="827">
        <f t="shared" si="242"/>
        <v>0</v>
      </c>
      <c r="VNY138" s="827">
        <f t="shared" si="242"/>
        <v>0</v>
      </c>
      <c r="VNZ138" s="827">
        <f t="shared" si="242"/>
        <v>0</v>
      </c>
      <c r="VOA138" s="827">
        <f t="shared" si="242"/>
        <v>0</v>
      </c>
      <c r="VOB138" s="827">
        <f t="shared" si="242"/>
        <v>0</v>
      </c>
      <c r="VOC138" s="827">
        <f t="shared" si="242"/>
        <v>0</v>
      </c>
      <c r="VOD138" s="827">
        <f t="shared" si="242"/>
        <v>0</v>
      </c>
      <c r="VOE138" s="827">
        <f t="shared" si="242"/>
        <v>0</v>
      </c>
      <c r="VOF138" s="827">
        <f t="shared" si="242"/>
        <v>0</v>
      </c>
      <c r="VOG138" s="827">
        <f t="shared" si="242"/>
        <v>0</v>
      </c>
      <c r="VOH138" s="827">
        <f t="shared" si="242"/>
        <v>0</v>
      </c>
      <c r="VOI138" s="827">
        <f t="shared" si="242"/>
        <v>0</v>
      </c>
      <c r="VOJ138" s="827">
        <f t="shared" si="242"/>
        <v>0</v>
      </c>
      <c r="VOK138" s="827">
        <f t="shared" si="242"/>
        <v>0</v>
      </c>
      <c r="VOL138" s="827">
        <f t="shared" si="242"/>
        <v>0</v>
      </c>
      <c r="VOM138" s="827">
        <f t="shared" si="242"/>
        <v>0</v>
      </c>
      <c r="VON138" s="827">
        <f t="shared" si="242"/>
        <v>0</v>
      </c>
      <c r="VOO138" s="827">
        <f t="shared" si="242"/>
        <v>0</v>
      </c>
      <c r="VOP138" s="827">
        <f t="shared" si="242"/>
        <v>0</v>
      </c>
      <c r="VOQ138" s="827">
        <f t="shared" si="242"/>
        <v>0</v>
      </c>
      <c r="VOR138" s="827">
        <f t="shared" si="242"/>
        <v>0</v>
      </c>
      <c r="VOS138" s="827">
        <f t="shared" si="242"/>
        <v>0</v>
      </c>
      <c r="VOT138" s="827">
        <f t="shared" si="242"/>
        <v>0</v>
      </c>
      <c r="VOU138" s="827">
        <f t="shared" si="242"/>
        <v>0</v>
      </c>
      <c r="VOV138" s="827">
        <f t="shared" si="242"/>
        <v>0</v>
      </c>
      <c r="VOW138" s="827">
        <f t="shared" si="242"/>
        <v>0</v>
      </c>
      <c r="VOX138" s="827">
        <f t="shared" si="242"/>
        <v>0</v>
      </c>
      <c r="VOY138" s="827">
        <f t="shared" si="242"/>
        <v>0</v>
      </c>
      <c r="VOZ138" s="827">
        <f t="shared" si="242"/>
        <v>0</v>
      </c>
      <c r="VPA138" s="827">
        <f t="shared" si="242"/>
        <v>0</v>
      </c>
      <c r="VPB138" s="827">
        <f t="shared" si="242"/>
        <v>0</v>
      </c>
      <c r="VPC138" s="827">
        <f t="shared" si="242"/>
        <v>0</v>
      </c>
      <c r="VPD138" s="827">
        <f t="shared" si="242"/>
        <v>0</v>
      </c>
      <c r="VPE138" s="827">
        <f t="shared" si="242"/>
        <v>0</v>
      </c>
      <c r="VPF138" s="827">
        <f t="shared" si="242"/>
        <v>0</v>
      </c>
      <c r="VPG138" s="827">
        <f t="shared" si="242"/>
        <v>0</v>
      </c>
      <c r="VPH138" s="827">
        <f t="shared" si="242"/>
        <v>0</v>
      </c>
      <c r="VPI138" s="827">
        <f t="shared" si="242"/>
        <v>0</v>
      </c>
      <c r="VPJ138" s="827">
        <f t="shared" si="242"/>
        <v>0</v>
      </c>
      <c r="VPK138" s="827">
        <f t="shared" si="242"/>
        <v>0</v>
      </c>
      <c r="VPL138" s="827">
        <f t="shared" si="242"/>
        <v>0</v>
      </c>
      <c r="VPM138" s="827">
        <f t="shared" si="242"/>
        <v>0</v>
      </c>
      <c r="VPN138" s="827">
        <f t="shared" si="242"/>
        <v>0</v>
      </c>
      <c r="VPO138" s="827">
        <f t="shared" si="242"/>
        <v>0</v>
      </c>
      <c r="VPP138" s="827">
        <f t="shared" si="242"/>
        <v>0</v>
      </c>
      <c r="VPQ138" s="827">
        <f t="shared" si="242"/>
        <v>0</v>
      </c>
      <c r="VPR138" s="827">
        <f t="shared" si="242"/>
        <v>0</v>
      </c>
      <c r="VPS138" s="827">
        <f t="shared" si="242"/>
        <v>0</v>
      </c>
      <c r="VPT138" s="827">
        <f t="shared" si="242"/>
        <v>0</v>
      </c>
      <c r="VPU138" s="827">
        <f t="shared" si="242"/>
        <v>0</v>
      </c>
      <c r="VPV138" s="827">
        <f t="shared" si="242"/>
        <v>0</v>
      </c>
      <c r="VPW138" s="827">
        <f t="shared" si="242"/>
        <v>0</v>
      </c>
      <c r="VPX138" s="827">
        <f t="shared" si="242"/>
        <v>0</v>
      </c>
      <c r="VPY138" s="827">
        <f t="shared" si="242"/>
        <v>0</v>
      </c>
      <c r="VPZ138" s="827">
        <f t="shared" si="242"/>
        <v>0</v>
      </c>
      <c r="VQA138" s="827">
        <f t="shared" ref="VQA138:VSL138" si="243">VQA130+VQA134</f>
        <v>0</v>
      </c>
      <c r="VQB138" s="827">
        <f t="shared" si="243"/>
        <v>0</v>
      </c>
      <c r="VQC138" s="827">
        <f t="shared" si="243"/>
        <v>0</v>
      </c>
      <c r="VQD138" s="827">
        <f t="shared" si="243"/>
        <v>0</v>
      </c>
      <c r="VQE138" s="827">
        <f t="shared" si="243"/>
        <v>0</v>
      </c>
      <c r="VQF138" s="827">
        <f t="shared" si="243"/>
        <v>0</v>
      </c>
      <c r="VQG138" s="827">
        <f t="shared" si="243"/>
        <v>0</v>
      </c>
      <c r="VQH138" s="827">
        <f t="shared" si="243"/>
        <v>0</v>
      </c>
      <c r="VQI138" s="827">
        <f t="shared" si="243"/>
        <v>0</v>
      </c>
      <c r="VQJ138" s="827">
        <f t="shared" si="243"/>
        <v>0</v>
      </c>
      <c r="VQK138" s="827">
        <f t="shared" si="243"/>
        <v>0</v>
      </c>
      <c r="VQL138" s="827">
        <f t="shared" si="243"/>
        <v>0</v>
      </c>
      <c r="VQM138" s="827">
        <f t="shared" si="243"/>
        <v>0</v>
      </c>
      <c r="VQN138" s="827">
        <f t="shared" si="243"/>
        <v>0</v>
      </c>
      <c r="VQO138" s="827">
        <f t="shared" si="243"/>
        <v>0</v>
      </c>
      <c r="VQP138" s="827">
        <f t="shared" si="243"/>
        <v>0</v>
      </c>
      <c r="VQQ138" s="827">
        <f t="shared" si="243"/>
        <v>0</v>
      </c>
      <c r="VQR138" s="827">
        <f t="shared" si="243"/>
        <v>0</v>
      </c>
      <c r="VQS138" s="827">
        <f t="shared" si="243"/>
        <v>0</v>
      </c>
      <c r="VQT138" s="827">
        <f t="shared" si="243"/>
        <v>0</v>
      </c>
      <c r="VQU138" s="827">
        <f t="shared" si="243"/>
        <v>0</v>
      </c>
      <c r="VQV138" s="827">
        <f t="shared" si="243"/>
        <v>0</v>
      </c>
      <c r="VQW138" s="827">
        <f t="shared" si="243"/>
        <v>0</v>
      </c>
      <c r="VQX138" s="827">
        <f t="shared" si="243"/>
        <v>0</v>
      </c>
      <c r="VQY138" s="827">
        <f t="shared" si="243"/>
        <v>0</v>
      </c>
      <c r="VQZ138" s="827">
        <f t="shared" si="243"/>
        <v>0</v>
      </c>
      <c r="VRA138" s="827">
        <f t="shared" si="243"/>
        <v>0</v>
      </c>
      <c r="VRB138" s="827">
        <f t="shared" si="243"/>
        <v>0</v>
      </c>
      <c r="VRC138" s="827">
        <f t="shared" si="243"/>
        <v>0</v>
      </c>
      <c r="VRD138" s="827">
        <f t="shared" si="243"/>
        <v>0</v>
      </c>
      <c r="VRE138" s="827">
        <f t="shared" si="243"/>
        <v>0</v>
      </c>
      <c r="VRF138" s="827">
        <f t="shared" si="243"/>
        <v>0</v>
      </c>
      <c r="VRG138" s="827">
        <f t="shared" si="243"/>
        <v>0</v>
      </c>
      <c r="VRH138" s="827">
        <f t="shared" si="243"/>
        <v>0</v>
      </c>
      <c r="VRI138" s="827">
        <f t="shared" si="243"/>
        <v>0</v>
      </c>
      <c r="VRJ138" s="827">
        <f t="shared" si="243"/>
        <v>0</v>
      </c>
      <c r="VRK138" s="827">
        <f t="shared" si="243"/>
        <v>0</v>
      </c>
      <c r="VRL138" s="827">
        <f t="shared" si="243"/>
        <v>0</v>
      </c>
      <c r="VRM138" s="827">
        <f t="shared" si="243"/>
        <v>0</v>
      </c>
      <c r="VRN138" s="827">
        <f t="shared" si="243"/>
        <v>0</v>
      </c>
      <c r="VRO138" s="827">
        <f t="shared" si="243"/>
        <v>0</v>
      </c>
      <c r="VRP138" s="827">
        <f t="shared" si="243"/>
        <v>0</v>
      </c>
      <c r="VRQ138" s="827">
        <f t="shared" si="243"/>
        <v>0</v>
      </c>
      <c r="VRR138" s="827">
        <f t="shared" si="243"/>
        <v>0</v>
      </c>
      <c r="VRS138" s="827">
        <f t="shared" si="243"/>
        <v>0</v>
      </c>
      <c r="VRT138" s="827">
        <f t="shared" si="243"/>
        <v>0</v>
      </c>
      <c r="VRU138" s="827">
        <f t="shared" si="243"/>
        <v>0</v>
      </c>
      <c r="VRV138" s="827">
        <f t="shared" si="243"/>
        <v>0</v>
      </c>
      <c r="VRW138" s="827">
        <f t="shared" si="243"/>
        <v>0</v>
      </c>
      <c r="VRX138" s="827">
        <f t="shared" si="243"/>
        <v>0</v>
      </c>
      <c r="VRY138" s="827">
        <f t="shared" si="243"/>
        <v>0</v>
      </c>
      <c r="VRZ138" s="827">
        <f t="shared" si="243"/>
        <v>0</v>
      </c>
      <c r="VSA138" s="827">
        <f t="shared" si="243"/>
        <v>0</v>
      </c>
      <c r="VSB138" s="827">
        <f t="shared" si="243"/>
        <v>0</v>
      </c>
      <c r="VSC138" s="827">
        <f t="shared" si="243"/>
        <v>0</v>
      </c>
      <c r="VSD138" s="827">
        <f t="shared" si="243"/>
        <v>0</v>
      </c>
      <c r="VSE138" s="827">
        <f t="shared" si="243"/>
        <v>0</v>
      </c>
      <c r="VSF138" s="827">
        <f t="shared" si="243"/>
        <v>0</v>
      </c>
      <c r="VSG138" s="827">
        <f t="shared" si="243"/>
        <v>0</v>
      </c>
      <c r="VSH138" s="827">
        <f t="shared" si="243"/>
        <v>0</v>
      </c>
      <c r="VSI138" s="827">
        <f t="shared" si="243"/>
        <v>0</v>
      </c>
      <c r="VSJ138" s="827">
        <f t="shared" si="243"/>
        <v>0</v>
      </c>
      <c r="VSK138" s="827">
        <f t="shared" si="243"/>
        <v>0</v>
      </c>
      <c r="VSL138" s="827">
        <f t="shared" si="243"/>
        <v>0</v>
      </c>
      <c r="VSM138" s="827">
        <f t="shared" ref="VSM138:VUX138" si="244">VSM130+VSM134</f>
        <v>0</v>
      </c>
      <c r="VSN138" s="827">
        <f t="shared" si="244"/>
        <v>0</v>
      </c>
      <c r="VSO138" s="827">
        <f t="shared" si="244"/>
        <v>0</v>
      </c>
      <c r="VSP138" s="827">
        <f t="shared" si="244"/>
        <v>0</v>
      </c>
      <c r="VSQ138" s="827">
        <f t="shared" si="244"/>
        <v>0</v>
      </c>
      <c r="VSR138" s="827">
        <f t="shared" si="244"/>
        <v>0</v>
      </c>
      <c r="VSS138" s="827">
        <f t="shared" si="244"/>
        <v>0</v>
      </c>
      <c r="VST138" s="827">
        <f t="shared" si="244"/>
        <v>0</v>
      </c>
      <c r="VSU138" s="827">
        <f t="shared" si="244"/>
        <v>0</v>
      </c>
      <c r="VSV138" s="827">
        <f t="shared" si="244"/>
        <v>0</v>
      </c>
      <c r="VSW138" s="827">
        <f t="shared" si="244"/>
        <v>0</v>
      </c>
      <c r="VSX138" s="827">
        <f t="shared" si="244"/>
        <v>0</v>
      </c>
      <c r="VSY138" s="827">
        <f t="shared" si="244"/>
        <v>0</v>
      </c>
      <c r="VSZ138" s="827">
        <f t="shared" si="244"/>
        <v>0</v>
      </c>
      <c r="VTA138" s="827">
        <f t="shared" si="244"/>
        <v>0</v>
      </c>
      <c r="VTB138" s="827">
        <f t="shared" si="244"/>
        <v>0</v>
      </c>
      <c r="VTC138" s="827">
        <f t="shared" si="244"/>
        <v>0</v>
      </c>
      <c r="VTD138" s="827">
        <f t="shared" si="244"/>
        <v>0</v>
      </c>
      <c r="VTE138" s="827">
        <f t="shared" si="244"/>
        <v>0</v>
      </c>
      <c r="VTF138" s="827">
        <f t="shared" si="244"/>
        <v>0</v>
      </c>
      <c r="VTG138" s="827">
        <f t="shared" si="244"/>
        <v>0</v>
      </c>
      <c r="VTH138" s="827">
        <f t="shared" si="244"/>
        <v>0</v>
      </c>
      <c r="VTI138" s="827">
        <f t="shared" si="244"/>
        <v>0</v>
      </c>
      <c r="VTJ138" s="827">
        <f t="shared" si="244"/>
        <v>0</v>
      </c>
      <c r="VTK138" s="827">
        <f t="shared" si="244"/>
        <v>0</v>
      </c>
      <c r="VTL138" s="827">
        <f t="shared" si="244"/>
        <v>0</v>
      </c>
      <c r="VTM138" s="827">
        <f t="shared" si="244"/>
        <v>0</v>
      </c>
      <c r="VTN138" s="827">
        <f t="shared" si="244"/>
        <v>0</v>
      </c>
      <c r="VTO138" s="827">
        <f t="shared" si="244"/>
        <v>0</v>
      </c>
      <c r="VTP138" s="827">
        <f t="shared" si="244"/>
        <v>0</v>
      </c>
      <c r="VTQ138" s="827">
        <f t="shared" si="244"/>
        <v>0</v>
      </c>
      <c r="VTR138" s="827">
        <f t="shared" si="244"/>
        <v>0</v>
      </c>
      <c r="VTS138" s="827">
        <f t="shared" si="244"/>
        <v>0</v>
      </c>
      <c r="VTT138" s="827">
        <f t="shared" si="244"/>
        <v>0</v>
      </c>
      <c r="VTU138" s="827">
        <f t="shared" si="244"/>
        <v>0</v>
      </c>
      <c r="VTV138" s="827">
        <f t="shared" si="244"/>
        <v>0</v>
      </c>
      <c r="VTW138" s="827">
        <f t="shared" si="244"/>
        <v>0</v>
      </c>
      <c r="VTX138" s="827">
        <f t="shared" si="244"/>
        <v>0</v>
      </c>
      <c r="VTY138" s="827">
        <f t="shared" si="244"/>
        <v>0</v>
      </c>
      <c r="VTZ138" s="827">
        <f t="shared" si="244"/>
        <v>0</v>
      </c>
      <c r="VUA138" s="827">
        <f t="shared" si="244"/>
        <v>0</v>
      </c>
      <c r="VUB138" s="827">
        <f t="shared" si="244"/>
        <v>0</v>
      </c>
      <c r="VUC138" s="827">
        <f t="shared" si="244"/>
        <v>0</v>
      </c>
      <c r="VUD138" s="827">
        <f t="shared" si="244"/>
        <v>0</v>
      </c>
      <c r="VUE138" s="827">
        <f t="shared" si="244"/>
        <v>0</v>
      </c>
      <c r="VUF138" s="827">
        <f t="shared" si="244"/>
        <v>0</v>
      </c>
      <c r="VUG138" s="827">
        <f t="shared" si="244"/>
        <v>0</v>
      </c>
      <c r="VUH138" s="827">
        <f t="shared" si="244"/>
        <v>0</v>
      </c>
      <c r="VUI138" s="827">
        <f t="shared" si="244"/>
        <v>0</v>
      </c>
      <c r="VUJ138" s="827">
        <f t="shared" si="244"/>
        <v>0</v>
      </c>
      <c r="VUK138" s="827">
        <f t="shared" si="244"/>
        <v>0</v>
      </c>
      <c r="VUL138" s="827">
        <f t="shared" si="244"/>
        <v>0</v>
      </c>
      <c r="VUM138" s="827">
        <f t="shared" si="244"/>
        <v>0</v>
      </c>
      <c r="VUN138" s="827">
        <f t="shared" si="244"/>
        <v>0</v>
      </c>
      <c r="VUO138" s="827">
        <f t="shared" si="244"/>
        <v>0</v>
      </c>
      <c r="VUP138" s="827">
        <f t="shared" si="244"/>
        <v>0</v>
      </c>
      <c r="VUQ138" s="827">
        <f t="shared" si="244"/>
        <v>0</v>
      </c>
      <c r="VUR138" s="827">
        <f t="shared" si="244"/>
        <v>0</v>
      </c>
      <c r="VUS138" s="827">
        <f t="shared" si="244"/>
        <v>0</v>
      </c>
      <c r="VUT138" s="827">
        <f t="shared" si="244"/>
        <v>0</v>
      </c>
      <c r="VUU138" s="827">
        <f t="shared" si="244"/>
        <v>0</v>
      </c>
      <c r="VUV138" s="827">
        <f t="shared" si="244"/>
        <v>0</v>
      </c>
      <c r="VUW138" s="827">
        <f t="shared" si="244"/>
        <v>0</v>
      </c>
      <c r="VUX138" s="827">
        <f t="shared" si="244"/>
        <v>0</v>
      </c>
      <c r="VUY138" s="827">
        <f t="shared" ref="VUY138:VXJ138" si="245">VUY130+VUY134</f>
        <v>0</v>
      </c>
      <c r="VUZ138" s="827">
        <f t="shared" si="245"/>
        <v>0</v>
      </c>
      <c r="VVA138" s="827">
        <f t="shared" si="245"/>
        <v>0</v>
      </c>
      <c r="VVB138" s="827">
        <f t="shared" si="245"/>
        <v>0</v>
      </c>
      <c r="VVC138" s="827">
        <f t="shared" si="245"/>
        <v>0</v>
      </c>
      <c r="VVD138" s="827">
        <f t="shared" si="245"/>
        <v>0</v>
      </c>
      <c r="VVE138" s="827">
        <f t="shared" si="245"/>
        <v>0</v>
      </c>
      <c r="VVF138" s="827">
        <f t="shared" si="245"/>
        <v>0</v>
      </c>
      <c r="VVG138" s="827">
        <f t="shared" si="245"/>
        <v>0</v>
      </c>
      <c r="VVH138" s="827">
        <f t="shared" si="245"/>
        <v>0</v>
      </c>
      <c r="VVI138" s="827">
        <f t="shared" si="245"/>
        <v>0</v>
      </c>
      <c r="VVJ138" s="827">
        <f t="shared" si="245"/>
        <v>0</v>
      </c>
      <c r="VVK138" s="827">
        <f t="shared" si="245"/>
        <v>0</v>
      </c>
      <c r="VVL138" s="827">
        <f t="shared" si="245"/>
        <v>0</v>
      </c>
      <c r="VVM138" s="827">
        <f t="shared" si="245"/>
        <v>0</v>
      </c>
      <c r="VVN138" s="827">
        <f t="shared" si="245"/>
        <v>0</v>
      </c>
      <c r="VVO138" s="827">
        <f t="shared" si="245"/>
        <v>0</v>
      </c>
      <c r="VVP138" s="827">
        <f t="shared" si="245"/>
        <v>0</v>
      </c>
      <c r="VVQ138" s="827">
        <f t="shared" si="245"/>
        <v>0</v>
      </c>
      <c r="VVR138" s="827">
        <f t="shared" si="245"/>
        <v>0</v>
      </c>
      <c r="VVS138" s="827">
        <f t="shared" si="245"/>
        <v>0</v>
      </c>
      <c r="VVT138" s="827">
        <f t="shared" si="245"/>
        <v>0</v>
      </c>
      <c r="VVU138" s="827">
        <f t="shared" si="245"/>
        <v>0</v>
      </c>
      <c r="VVV138" s="827">
        <f t="shared" si="245"/>
        <v>0</v>
      </c>
      <c r="VVW138" s="827">
        <f t="shared" si="245"/>
        <v>0</v>
      </c>
      <c r="VVX138" s="827">
        <f t="shared" si="245"/>
        <v>0</v>
      </c>
      <c r="VVY138" s="827">
        <f t="shared" si="245"/>
        <v>0</v>
      </c>
      <c r="VVZ138" s="827">
        <f t="shared" si="245"/>
        <v>0</v>
      </c>
      <c r="VWA138" s="827">
        <f t="shared" si="245"/>
        <v>0</v>
      </c>
      <c r="VWB138" s="827">
        <f t="shared" si="245"/>
        <v>0</v>
      </c>
      <c r="VWC138" s="827">
        <f t="shared" si="245"/>
        <v>0</v>
      </c>
      <c r="VWD138" s="827">
        <f t="shared" si="245"/>
        <v>0</v>
      </c>
      <c r="VWE138" s="827">
        <f t="shared" si="245"/>
        <v>0</v>
      </c>
      <c r="VWF138" s="827">
        <f t="shared" si="245"/>
        <v>0</v>
      </c>
      <c r="VWG138" s="827">
        <f t="shared" si="245"/>
        <v>0</v>
      </c>
      <c r="VWH138" s="827">
        <f t="shared" si="245"/>
        <v>0</v>
      </c>
      <c r="VWI138" s="827">
        <f t="shared" si="245"/>
        <v>0</v>
      </c>
      <c r="VWJ138" s="827">
        <f t="shared" si="245"/>
        <v>0</v>
      </c>
      <c r="VWK138" s="827">
        <f t="shared" si="245"/>
        <v>0</v>
      </c>
      <c r="VWL138" s="827">
        <f t="shared" si="245"/>
        <v>0</v>
      </c>
      <c r="VWM138" s="827">
        <f t="shared" si="245"/>
        <v>0</v>
      </c>
      <c r="VWN138" s="827">
        <f t="shared" si="245"/>
        <v>0</v>
      </c>
      <c r="VWO138" s="827">
        <f t="shared" si="245"/>
        <v>0</v>
      </c>
      <c r="VWP138" s="827">
        <f t="shared" si="245"/>
        <v>0</v>
      </c>
      <c r="VWQ138" s="827">
        <f t="shared" si="245"/>
        <v>0</v>
      </c>
      <c r="VWR138" s="827">
        <f t="shared" si="245"/>
        <v>0</v>
      </c>
      <c r="VWS138" s="827">
        <f t="shared" si="245"/>
        <v>0</v>
      </c>
      <c r="VWT138" s="827">
        <f t="shared" si="245"/>
        <v>0</v>
      </c>
      <c r="VWU138" s="827">
        <f t="shared" si="245"/>
        <v>0</v>
      </c>
      <c r="VWV138" s="827">
        <f t="shared" si="245"/>
        <v>0</v>
      </c>
      <c r="VWW138" s="827">
        <f t="shared" si="245"/>
        <v>0</v>
      </c>
      <c r="VWX138" s="827">
        <f t="shared" si="245"/>
        <v>0</v>
      </c>
      <c r="VWY138" s="827">
        <f t="shared" si="245"/>
        <v>0</v>
      </c>
      <c r="VWZ138" s="827">
        <f t="shared" si="245"/>
        <v>0</v>
      </c>
      <c r="VXA138" s="827">
        <f t="shared" si="245"/>
        <v>0</v>
      </c>
      <c r="VXB138" s="827">
        <f t="shared" si="245"/>
        <v>0</v>
      </c>
      <c r="VXC138" s="827">
        <f t="shared" si="245"/>
        <v>0</v>
      </c>
      <c r="VXD138" s="827">
        <f t="shared" si="245"/>
        <v>0</v>
      </c>
      <c r="VXE138" s="827">
        <f t="shared" si="245"/>
        <v>0</v>
      </c>
      <c r="VXF138" s="827">
        <f t="shared" si="245"/>
        <v>0</v>
      </c>
      <c r="VXG138" s="827">
        <f t="shared" si="245"/>
        <v>0</v>
      </c>
      <c r="VXH138" s="827">
        <f t="shared" si="245"/>
        <v>0</v>
      </c>
      <c r="VXI138" s="827">
        <f t="shared" si="245"/>
        <v>0</v>
      </c>
      <c r="VXJ138" s="827">
        <f t="shared" si="245"/>
        <v>0</v>
      </c>
      <c r="VXK138" s="827">
        <f t="shared" ref="VXK138:VZV138" si="246">VXK130+VXK134</f>
        <v>0</v>
      </c>
      <c r="VXL138" s="827">
        <f t="shared" si="246"/>
        <v>0</v>
      </c>
      <c r="VXM138" s="827">
        <f t="shared" si="246"/>
        <v>0</v>
      </c>
      <c r="VXN138" s="827">
        <f t="shared" si="246"/>
        <v>0</v>
      </c>
      <c r="VXO138" s="827">
        <f t="shared" si="246"/>
        <v>0</v>
      </c>
      <c r="VXP138" s="827">
        <f t="shared" si="246"/>
        <v>0</v>
      </c>
      <c r="VXQ138" s="827">
        <f t="shared" si="246"/>
        <v>0</v>
      </c>
      <c r="VXR138" s="827">
        <f t="shared" si="246"/>
        <v>0</v>
      </c>
      <c r="VXS138" s="827">
        <f t="shared" si="246"/>
        <v>0</v>
      </c>
      <c r="VXT138" s="827">
        <f t="shared" si="246"/>
        <v>0</v>
      </c>
      <c r="VXU138" s="827">
        <f t="shared" si="246"/>
        <v>0</v>
      </c>
      <c r="VXV138" s="827">
        <f t="shared" si="246"/>
        <v>0</v>
      </c>
      <c r="VXW138" s="827">
        <f t="shared" si="246"/>
        <v>0</v>
      </c>
      <c r="VXX138" s="827">
        <f t="shared" si="246"/>
        <v>0</v>
      </c>
      <c r="VXY138" s="827">
        <f t="shared" si="246"/>
        <v>0</v>
      </c>
      <c r="VXZ138" s="827">
        <f t="shared" si="246"/>
        <v>0</v>
      </c>
      <c r="VYA138" s="827">
        <f t="shared" si="246"/>
        <v>0</v>
      </c>
      <c r="VYB138" s="827">
        <f t="shared" si="246"/>
        <v>0</v>
      </c>
      <c r="VYC138" s="827">
        <f t="shared" si="246"/>
        <v>0</v>
      </c>
      <c r="VYD138" s="827">
        <f t="shared" si="246"/>
        <v>0</v>
      </c>
      <c r="VYE138" s="827">
        <f t="shared" si="246"/>
        <v>0</v>
      </c>
      <c r="VYF138" s="827">
        <f t="shared" si="246"/>
        <v>0</v>
      </c>
      <c r="VYG138" s="827">
        <f t="shared" si="246"/>
        <v>0</v>
      </c>
      <c r="VYH138" s="827">
        <f t="shared" si="246"/>
        <v>0</v>
      </c>
      <c r="VYI138" s="827">
        <f t="shared" si="246"/>
        <v>0</v>
      </c>
      <c r="VYJ138" s="827">
        <f t="shared" si="246"/>
        <v>0</v>
      </c>
      <c r="VYK138" s="827">
        <f t="shared" si="246"/>
        <v>0</v>
      </c>
      <c r="VYL138" s="827">
        <f t="shared" si="246"/>
        <v>0</v>
      </c>
      <c r="VYM138" s="827">
        <f t="shared" si="246"/>
        <v>0</v>
      </c>
      <c r="VYN138" s="827">
        <f t="shared" si="246"/>
        <v>0</v>
      </c>
      <c r="VYO138" s="827">
        <f t="shared" si="246"/>
        <v>0</v>
      </c>
      <c r="VYP138" s="827">
        <f t="shared" si="246"/>
        <v>0</v>
      </c>
      <c r="VYQ138" s="827">
        <f t="shared" si="246"/>
        <v>0</v>
      </c>
      <c r="VYR138" s="827">
        <f t="shared" si="246"/>
        <v>0</v>
      </c>
      <c r="VYS138" s="827">
        <f t="shared" si="246"/>
        <v>0</v>
      </c>
      <c r="VYT138" s="827">
        <f t="shared" si="246"/>
        <v>0</v>
      </c>
      <c r="VYU138" s="827">
        <f t="shared" si="246"/>
        <v>0</v>
      </c>
      <c r="VYV138" s="827">
        <f t="shared" si="246"/>
        <v>0</v>
      </c>
      <c r="VYW138" s="827">
        <f t="shared" si="246"/>
        <v>0</v>
      </c>
      <c r="VYX138" s="827">
        <f t="shared" si="246"/>
        <v>0</v>
      </c>
      <c r="VYY138" s="827">
        <f t="shared" si="246"/>
        <v>0</v>
      </c>
      <c r="VYZ138" s="827">
        <f t="shared" si="246"/>
        <v>0</v>
      </c>
      <c r="VZA138" s="827">
        <f t="shared" si="246"/>
        <v>0</v>
      </c>
      <c r="VZB138" s="827">
        <f t="shared" si="246"/>
        <v>0</v>
      </c>
      <c r="VZC138" s="827">
        <f t="shared" si="246"/>
        <v>0</v>
      </c>
      <c r="VZD138" s="827">
        <f t="shared" si="246"/>
        <v>0</v>
      </c>
      <c r="VZE138" s="827">
        <f t="shared" si="246"/>
        <v>0</v>
      </c>
      <c r="VZF138" s="827">
        <f t="shared" si="246"/>
        <v>0</v>
      </c>
      <c r="VZG138" s="827">
        <f t="shared" si="246"/>
        <v>0</v>
      </c>
      <c r="VZH138" s="827">
        <f t="shared" si="246"/>
        <v>0</v>
      </c>
      <c r="VZI138" s="827">
        <f t="shared" si="246"/>
        <v>0</v>
      </c>
      <c r="VZJ138" s="827">
        <f t="shared" si="246"/>
        <v>0</v>
      </c>
      <c r="VZK138" s="827">
        <f t="shared" si="246"/>
        <v>0</v>
      </c>
      <c r="VZL138" s="827">
        <f t="shared" si="246"/>
        <v>0</v>
      </c>
      <c r="VZM138" s="827">
        <f t="shared" si="246"/>
        <v>0</v>
      </c>
      <c r="VZN138" s="827">
        <f t="shared" si="246"/>
        <v>0</v>
      </c>
      <c r="VZO138" s="827">
        <f t="shared" si="246"/>
        <v>0</v>
      </c>
      <c r="VZP138" s="827">
        <f t="shared" si="246"/>
        <v>0</v>
      </c>
      <c r="VZQ138" s="827">
        <f t="shared" si="246"/>
        <v>0</v>
      </c>
      <c r="VZR138" s="827">
        <f t="shared" si="246"/>
        <v>0</v>
      </c>
      <c r="VZS138" s="827">
        <f t="shared" si="246"/>
        <v>0</v>
      </c>
      <c r="VZT138" s="827">
        <f t="shared" si="246"/>
        <v>0</v>
      </c>
      <c r="VZU138" s="827">
        <f t="shared" si="246"/>
        <v>0</v>
      </c>
      <c r="VZV138" s="827">
        <f t="shared" si="246"/>
        <v>0</v>
      </c>
      <c r="VZW138" s="827">
        <f t="shared" ref="VZW138:WCH138" si="247">VZW130+VZW134</f>
        <v>0</v>
      </c>
      <c r="VZX138" s="827">
        <f t="shared" si="247"/>
        <v>0</v>
      </c>
      <c r="VZY138" s="827">
        <f t="shared" si="247"/>
        <v>0</v>
      </c>
      <c r="VZZ138" s="827">
        <f t="shared" si="247"/>
        <v>0</v>
      </c>
      <c r="WAA138" s="827">
        <f t="shared" si="247"/>
        <v>0</v>
      </c>
      <c r="WAB138" s="827">
        <f t="shared" si="247"/>
        <v>0</v>
      </c>
      <c r="WAC138" s="827">
        <f t="shared" si="247"/>
        <v>0</v>
      </c>
      <c r="WAD138" s="827">
        <f t="shared" si="247"/>
        <v>0</v>
      </c>
      <c r="WAE138" s="827">
        <f t="shared" si="247"/>
        <v>0</v>
      </c>
      <c r="WAF138" s="827">
        <f t="shared" si="247"/>
        <v>0</v>
      </c>
      <c r="WAG138" s="827">
        <f t="shared" si="247"/>
        <v>0</v>
      </c>
      <c r="WAH138" s="827">
        <f t="shared" si="247"/>
        <v>0</v>
      </c>
      <c r="WAI138" s="827">
        <f t="shared" si="247"/>
        <v>0</v>
      </c>
      <c r="WAJ138" s="827">
        <f t="shared" si="247"/>
        <v>0</v>
      </c>
      <c r="WAK138" s="827">
        <f t="shared" si="247"/>
        <v>0</v>
      </c>
      <c r="WAL138" s="827">
        <f t="shared" si="247"/>
        <v>0</v>
      </c>
      <c r="WAM138" s="827">
        <f t="shared" si="247"/>
        <v>0</v>
      </c>
      <c r="WAN138" s="827">
        <f t="shared" si="247"/>
        <v>0</v>
      </c>
      <c r="WAO138" s="827">
        <f t="shared" si="247"/>
        <v>0</v>
      </c>
      <c r="WAP138" s="827">
        <f t="shared" si="247"/>
        <v>0</v>
      </c>
      <c r="WAQ138" s="827">
        <f t="shared" si="247"/>
        <v>0</v>
      </c>
      <c r="WAR138" s="827">
        <f t="shared" si="247"/>
        <v>0</v>
      </c>
      <c r="WAS138" s="827">
        <f t="shared" si="247"/>
        <v>0</v>
      </c>
      <c r="WAT138" s="827">
        <f t="shared" si="247"/>
        <v>0</v>
      </c>
      <c r="WAU138" s="827">
        <f t="shared" si="247"/>
        <v>0</v>
      </c>
      <c r="WAV138" s="827">
        <f t="shared" si="247"/>
        <v>0</v>
      </c>
      <c r="WAW138" s="827">
        <f t="shared" si="247"/>
        <v>0</v>
      </c>
      <c r="WAX138" s="827">
        <f t="shared" si="247"/>
        <v>0</v>
      </c>
      <c r="WAY138" s="827">
        <f t="shared" si="247"/>
        <v>0</v>
      </c>
      <c r="WAZ138" s="827">
        <f t="shared" si="247"/>
        <v>0</v>
      </c>
      <c r="WBA138" s="827">
        <f t="shared" si="247"/>
        <v>0</v>
      </c>
      <c r="WBB138" s="827">
        <f t="shared" si="247"/>
        <v>0</v>
      </c>
      <c r="WBC138" s="827">
        <f t="shared" si="247"/>
        <v>0</v>
      </c>
      <c r="WBD138" s="827">
        <f t="shared" si="247"/>
        <v>0</v>
      </c>
      <c r="WBE138" s="827">
        <f t="shared" si="247"/>
        <v>0</v>
      </c>
      <c r="WBF138" s="827">
        <f t="shared" si="247"/>
        <v>0</v>
      </c>
      <c r="WBG138" s="827">
        <f t="shared" si="247"/>
        <v>0</v>
      </c>
      <c r="WBH138" s="827">
        <f t="shared" si="247"/>
        <v>0</v>
      </c>
      <c r="WBI138" s="827">
        <f t="shared" si="247"/>
        <v>0</v>
      </c>
      <c r="WBJ138" s="827">
        <f t="shared" si="247"/>
        <v>0</v>
      </c>
      <c r="WBK138" s="827">
        <f t="shared" si="247"/>
        <v>0</v>
      </c>
      <c r="WBL138" s="827">
        <f t="shared" si="247"/>
        <v>0</v>
      </c>
      <c r="WBM138" s="827">
        <f t="shared" si="247"/>
        <v>0</v>
      </c>
      <c r="WBN138" s="827">
        <f t="shared" si="247"/>
        <v>0</v>
      </c>
      <c r="WBO138" s="827">
        <f t="shared" si="247"/>
        <v>0</v>
      </c>
      <c r="WBP138" s="827">
        <f t="shared" si="247"/>
        <v>0</v>
      </c>
      <c r="WBQ138" s="827">
        <f t="shared" si="247"/>
        <v>0</v>
      </c>
      <c r="WBR138" s="827">
        <f t="shared" si="247"/>
        <v>0</v>
      </c>
      <c r="WBS138" s="827">
        <f t="shared" si="247"/>
        <v>0</v>
      </c>
      <c r="WBT138" s="827">
        <f t="shared" si="247"/>
        <v>0</v>
      </c>
      <c r="WBU138" s="827">
        <f t="shared" si="247"/>
        <v>0</v>
      </c>
      <c r="WBV138" s="827">
        <f t="shared" si="247"/>
        <v>0</v>
      </c>
      <c r="WBW138" s="827">
        <f t="shared" si="247"/>
        <v>0</v>
      </c>
      <c r="WBX138" s="827">
        <f t="shared" si="247"/>
        <v>0</v>
      </c>
      <c r="WBY138" s="827">
        <f t="shared" si="247"/>
        <v>0</v>
      </c>
      <c r="WBZ138" s="827">
        <f t="shared" si="247"/>
        <v>0</v>
      </c>
      <c r="WCA138" s="827">
        <f t="shared" si="247"/>
        <v>0</v>
      </c>
      <c r="WCB138" s="827">
        <f t="shared" si="247"/>
        <v>0</v>
      </c>
      <c r="WCC138" s="827">
        <f t="shared" si="247"/>
        <v>0</v>
      </c>
      <c r="WCD138" s="827">
        <f t="shared" si="247"/>
        <v>0</v>
      </c>
      <c r="WCE138" s="827">
        <f t="shared" si="247"/>
        <v>0</v>
      </c>
      <c r="WCF138" s="827">
        <f t="shared" si="247"/>
        <v>0</v>
      </c>
      <c r="WCG138" s="827">
        <f t="shared" si="247"/>
        <v>0</v>
      </c>
      <c r="WCH138" s="827">
        <f t="shared" si="247"/>
        <v>0</v>
      </c>
      <c r="WCI138" s="827">
        <f t="shared" ref="WCI138:WET138" si="248">WCI130+WCI134</f>
        <v>0</v>
      </c>
      <c r="WCJ138" s="827">
        <f t="shared" si="248"/>
        <v>0</v>
      </c>
      <c r="WCK138" s="827">
        <f t="shared" si="248"/>
        <v>0</v>
      </c>
      <c r="WCL138" s="827">
        <f t="shared" si="248"/>
        <v>0</v>
      </c>
      <c r="WCM138" s="827">
        <f t="shared" si="248"/>
        <v>0</v>
      </c>
      <c r="WCN138" s="827">
        <f t="shared" si="248"/>
        <v>0</v>
      </c>
      <c r="WCO138" s="827">
        <f t="shared" si="248"/>
        <v>0</v>
      </c>
      <c r="WCP138" s="827">
        <f t="shared" si="248"/>
        <v>0</v>
      </c>
      <c r="WCQ138" s="827">
        <f t="shared" si="248"/>
        <v>0</v>
      </c>
      <c r="WCR138" s="827">
        <f t="shared" si="248"/>
        <v>0</v>
      </c>
      <c r="WCS138" s="827">
        <f t="shared" si="248"/>
        <v>0</v>
      </c>
      <c r="WCT138" s="827">
        <f t="shared" si="248"/>
        <v>0</v>
      </c>
      <c r="WCU138" s="827">
        <f t="shared" si="248"/>
        <v>0</v>
      </c>
      <c r="WCV138" s="827">
        <f t="shared" si="248"/>
        <v>0</v>
      </c>
      <c r="WCW138" s="827">
        <f t="shared" si="248"/>
        <v>0</v>
      </c>
      <c r="WCX138" s="827">
        <f t="shared" si="248"/>
        <v>0</v>
      </c>
      <c r="WCY138" s="827">
        <f t="shared" si="248"/>
        <v>0</v>
      </c>
      <c r="WCZ138" s="827">
        <f t="shared" si="248"/>
        <v>0</v>
      </c>
      <c r="WDA138" s="827">
        <f t="shared" si="248"/>
        <v>0</v>
      </c>
      <c r="WDB138" s="827">
        <f t="shared" si="248"/>
        <v>0</v>
      </c>
      <c r="WDC138" s="827">
        <f t="shared" si="248"/>
        <v>0</v>
      </c>
      <c r="WDD138" s="827">
        <f t="shared" si="248"/>
        <v>0</v>
      </c>
      <c r="WDE138" s="827">
        <f t="shared" si="248"/>
        <v>0</v>
      </c>
      <c r="WDF138" s="827">
        <f t="shared" si="248"/>
        <v>0</v>
      </c>
      <c r="WDG138" s="827">
        <f t="shared" si="248"/>
        <v>0</v>
      </c>
      <c r="WDH138" s="827">
        <f t="shared" si="248"/>
        <v>0</v>
      </c>
      <c r="WDI138" s="827">
        <f t="shared" si="248"/>
        <v>0</v>
      </c>
      <c r="WDJ138" s="827">
        <f t="shared" si="248"/>
        <v>0</v>
      </c>
      <c r="WDK138" s="827">
        <f t="shared" si="248"/>
        <v>0</v>
      </c>
      <c r="WDL138" s="827">
        <f t="shared" si="248"/>
        <v>0</v>
      </c>
      <c r="WDM138" s="827">
        <f t="shared" si="248"/>
        <v>0</v>
      </c>
      <c r="WDN138" s="827">
        <f t="shared" si="248"/>
        <v>0</v>
      </c>
      <c r="WDO138" s="827">
        <f t="shared" si="248"/>
        <v>0</v>
      </c>
      <c r="WDP138" s="827">
        <f t="shared" si="248"/>
        <v>0</v>
      </c>
      <c r="WDQ138" s="827">
        <f t="shared" si="248"/>
        <v>0</v>
      </c>
      <c r="WDR138" s="827">
        <f t="shared" si="248"/>
        <v>0</v>
      </c>
      <c r="WDS138" s="827">
        <f t="shared" si="248"/>
        <v>0</v>
      </c>
      <c r="WDT138" s="827">
        <f t="shared" si="248"/>
        <v>0</v>
      </c>
      <c r="WDU138" s="827">
        <f t="shared" si="248"/>
        <v>0</v>
      </c>
      <c r="WDV138" s="827">
        <f t="shared" si="248"/>
        <v>0</v>
      </c>
      <c r="WDW138" s="827">
        <f t="shared" si="248"/>
        <v>0</v>
      </c>
      <c r="WDX138" s="827">
        <f t="shared" si="248"/>
        <v>0</v>
      </c>
      <c r="WDY138" s="827">
        <f t="shared" si="248"/>
        <v>0</v>
      </c>
      <c r="WDZ138" s="827">
        <f t="shared" si="248"/>
        <v>0</v>
      </c>
      <c r="WEA138" s="827">
        <f t="shared" si="248"/>
        <v>0</v>
      </c>
      <c r="WEB138" s="827">
        <f t="shared" si="248"/>
        <v>0</v>
      </c>
      <c r="WEC138" s="827">
        <f t="shared" si="248"/>
        <v>0</v>
      </c>
      <c r="WED138" s="827">
        <f t="shared" si="248"/>
        <v>0</v>
      </c>
      <c r="WEE138" s="827">
        <f t="shared" si="248"/>
        <v>0</v>
      </c>
      <c r="WEF138" s="827">
        <f t="shared" si="248"/>
        <v>0</v>
      </c>
      <c r="WEG138" s="827">
        <f t="shared" si="248"/>
        <v>0</v>
      </c>
      <c r="WEH138" s="827">
        <f t="shared" si="248"/>
        <v>0</v>
      </c>
      <c r="WEI138" s="827">
        <f t="shared" si="248"/>
        <v>0</v>
      </c>
      <c r="WEJ138" s="827">
        <f t="shared" si="248"/>
        <v>0</v>
      </c>
      <c r="WEK138" s="827">
        <f t="shared" si="248"/>
        <v>0</v>
      </c>
      <c r="WEL138" s="827">
        <f t="shared" si="248"/>
        <v>0</v>
      </c>
      <c r="WEM138" s="827">
        <f t="shared" si="248"/>
        <v>0</v>
      </c>
      <c r="WEN138" s="827">
        <f t="shared" si="248"/>
        <v>0</v>
      </c>
      <c r="WEO138" s="827">
        <f t="shared" si="248"/>
        <v>0</v>
      </c>
      <c r="WEP138" s="827">
        <f t="shared" si="248"/>
        <v>0</v>
      </c>
      <c r="WEQ138" s="827">
        <f t="shared" si="248"/>
        <v>0</v>
      </c>
      <c r="WER138" s="827">
        <f t="shared" si="248"/>
        <v>0</v>
      </c>
      <c r="WES138" s="827">
        <f t="shared" si="248"/>
        <v>0</v>
      </c>
      <c r="WET138" s="827">
        <f t="shared" si="248"/>
        <v>0</v>
      </c>
      <c r="WEU138" s="827">
        <f t="shared" ref="WEU138:WHF138" si="249">WEU130+WEU134</f>
        <v>0</v>
      </c>
      <c r="WEV138" s="827">
        <f t="shared" si="249"/>
        <v>0</v>
      </c>
      <c r="WEW138" s="827">
        <f t="shared" si="249"/>
        <v>0</v>
      </c>
      <c r="WEX138" s="827">
        <f t="shared" si="249"/>
        <v>0</v>
      </c>
      <c r="WEY138" s="827">
        <f t="shared" si="249"/>
        <v>0</v>
      </c>
      <c r="WEZ138" s="827">
        <f t="shared" si="249"/>
        <v>0</v>
      </c>
      <c r="WFA138" s="827">
        <f t="shared" si="249"/>
        <v>0</v>
      </c>
      <c r="WFB138" s="827">
        <f t="shared" si="249"/>
        <v>0</v>
      </c>
      <c r="WFC138" s="827">
        <f t="shared" si="249"/>
        <v>0</v>
      </c>
      <c r="WFD138" s="827">
        <f t="shared" si="249"/>
        <v>0</v>
      </c>
      <c r="WFE138" s="827">
        <f t="shared" si="249"/>
        <v>0</v>
      </c>
      <c r="WFF138" s="827">
        <f t="shared" si="249"/>
        <v>0</v>
      </c>
      <c r="WFG138" s="827">
        <f t="shared" si="249"/>
        <v>0</v>
      </c>
      <c r="WFH138" s="827">
        <f t="shared" si="249"/>
        <v>0</v>
      </c>
      <c r="WFI138" s="827">
        <f t="shared" si="249"/>
        <v>0</v>
      </c>
      <c r="WFJ138" s="827">
        <f t="shared" si="249"/>
        <v>0</v>
      </c>
      <c r="WFK138" s="827">
        <f t="shared" si="249"/>
        <v>0</v>
      </c>
      <c r="WFL138" s="827">
        <f t="shared" si="249"/>
        <v>0</v>
      </c>
      <c r="WFM138" s="827">
        <f t="shared" si="249"/>
        <v>0</v>
      </c>
      <c r="WFN138" s="827">
        <f t="shared" si="249"/>
        <v>0</v>
      </c>
      <c r="WFO138" s="827">
        <f t="shared" si="249"/>
        <v>0</v>
      </c>
      <c r="WFP138" s="827">
        <f t="shared" si="249"/>
        <v>0</v>
      </c>
      <c r="WFQ138" s="827">
        <f t="shared" si="249"/>
        <v>0</v>
      </c>
      <c r="WFR138" s="827">
        <f t="shared" si="249"/>
        <v>0</v>
      </c>
      <c r="WFS138" s="827">
        <f t="shared" si="249"/>
        <v>0</v>
      </c>
      <c r="WFT138" s="827">
        <f t="shared" si="249"/>
        <v>0</v>
      </c>
      <c r="WFU138" s="827">
        <f t="shared" si="249"/>
        <v>0</v>
      </c>
      <c r="WFV138" s="827">
        <f t="shared" si="249"/>
        <v>0</v>
      </c>
      <c r="WFW138" s="827">
        <f t="shared" si="249"/>
        <v>0</v>
      </c>
      <c r="WFX138" s="827">
        <f t="shared" si="249"/>
        <v>0</v>
      </c>
      <c r="WFY138" s="827">
        <f t="shared" si="249"/>
        <v>0</v>
      </c>
      <c r="WFZ138" s="827">
        <f t="shared" si="249"/>
        <v>0</v>
      </c>
      <c r="WGA138" s="827">
        <f t="shared" si="249"/>
        <v>0</v>
      </c>
      <c r="WGB138" s="827">
        <f t="shared" si="249"/>
        <v>0</v>
      </c>
      <c r="WGC138" s="827">
        <f t="shared" si="249"/>
        <v>0</v>
      </c>
      <c r="WGD138" s="827">
        <f t="shared" si="249"/>
        <v>0</v>
      </c>
      <c r="WGE138" s="827">
        <f t="shared" si="249"/>
        <v>0</v>
      </c>
      <c r="WGF138" s="827">
        <f t="shared" si="249"/>
        <v>0</v>
      </c>
      <c r="WGG138" s="827">
        <f t="shared" si="249"/>
        <v>0</v>
      </c>
      <c r="WGH138" s="827">
        <f t="shared" si="249"/>
        <v>0</v>
      </c>
      <c r="WGI138" s="827">
        <f t="shared" si="249"/>
        <v>0</v>
      </c>
      <c r="WGJ138" s="827">
        <f t="shared" si="249"/>
        <v>0</v>
      </c>
      <c r="WGK138" s="827">
        <f t="shared" si="249"/>
        <v>0</v>
      </c>
      <c r="WGL138" s="827">
        <f t="shared" si="249"/>
        <v>0</v>
      </c>
      <c r="WGM138" s="827">
        <f t="shared" si="249"/>
        <v>0</v>
      </c>
      <c r="WGN138" s="827">
        <f t="shared" si="249"/>
        <v>0</v>
      </c>
      <c r="WGO138" s="827">
        <f t="shared" si="249"/>
        <v>0</v>
      </c>
      <c r="WGP138" s="827">
        <f t="shared" si="249"/>
        <v>0</v>
      </c>
      <c r="WGQ138" s="827">
        <f t="shared" si="249"/>
        <v>0</v>
      </c>
      <c r="WGR138" s="827">
        <f t="shared" si="249"/>
        <v>0</v>
      </c>
      <c r="WGS138" s="827">
        <f t="shared" si="249"/>
        <v>0</v>
      </c>
      <c r="WGT138" s="827">
        <f t="shared" si="249"/>
        <v>0</v>
      </c>
      <c r="WGU138" s="827">
        <f t="shared" si="249"/>
        <v>0</v>
      </c>
      <c r="WGV138" s="827">
        <f t="shared" si="249"/>
        <v>0</v>
      </c>
      <c r="WGW138" s="827">
        <f t="shared" si="249"/>
        <v>0</v>
      </c>
      <c r="WGX138" s="827">
        <f t="shared" si="249"/>
        <v>0</v>
      </c>
      <c r="WGY138" s="827">
        <f t="shared" si="249"/>
        <v>0</v>
      </c>
      <c r="WGZ138" s="827">
        <f t="shared" si="249"/>
        <v>0</v>
      </c>
      <c r="WHA138" s="827">
        <f t="shared" si="249"/>
        <v>0</v>
      </c>
      <c r="WHB138" s="827">
        <f t="shared" si="249"/>
        <v>0</v>
      </c>
      <c r="WHC138" s="827">
        <f t="shared" si="249"/>
        <v>0</v>
      </c>
      <c r="WHD138" s="827">
        <f t="shared" si="249"/>
        <v>0</v>
      </c>
      <c r="WHE138" s="827">
        <f t="shared" si="249"/>
        <v>0</v>
      </c>
      <c r="WHF138" s="827">
        <f t="shared" si="249"/>
        <v>0</v>
      </c>
      <c r="WHG138" s="827">
        <f t="shared" ref="WHG138:WJR138" si="250">WHG130+WHG134</f>
        <v>0</v>
      </c>
      <c r="WHH138" s="827">
        <f t="shared" si="250"/>
        <v>0</v>
      </c>
      <c r="WHI138" s="827">
        <f t="shared" si="250"/>
        <v>0</v>
      </c>
      <c r="WHJ138" s="827">
        <f t="shared" si="250"/>
        <v>0</v>
      </c>
      <c r="WHK138" s="827">
        <f t="shared" si="250"/>
        <v>0</v>
      </c>
      <c r="WHL138" s="827">
        <f t="shared" si="250"/>
        <v>0</v>
      </c>
      <c r="WHM138" s="827">
        <f t="shared" si="250"/>
        <v>0</v>
      </c>
      <c r="WHN138" s="827">
        <f t="shared" si="250"/>
        <v>0</v>
      </c>
      <c r="WHO138" s="827">
        <f t="shared" si="250"/>
        <v>0</v>
      </c>
      <c r="WHP138" s="827">
        <f t="shared" si="250"/>
        <v>0</v>
      </c>
      <c r="WHQ138" s="827">
        <f t="shared" si="250"/>
        <v>0</v>
      </c>
      <c r="WHR138" s="827">
        <f t="shared" si="250"/>
        <v>0</v>
      </c>
      <c r="WHS138" s="827">
        <f t="shared" si="250"/>
        <v>0</v>
      </c>
      <c r="WHT138" s="827">
        <f t="shared" si="250"/>
        <v>0</v>
      </c>
      <c r="WHU138" s="827">
        <f t="shared" si="250"/>
        <v>0</v>
      </c>
      <c r="WHV138" s="827">
        <f t="shared" si="250"/>
        <v>0</v>
      </c>
      <c r="WHW138" s="827">
        <f t="shared" si="250"/>
        <v>0</v>
      </c>
      <c r="WHX138" s="827">
        <f t="shared" si="250"/>
        <v>0</v>
      </c>
      <c r="WHY138" s="827">
        <f t="shared" si="250"/>
        <v>0</v>
      </c>
      <c r="WHZ138" s="827">
        <f t="shared" si="250"/>
        <v>0</v>
      </c>
      <c r="WIA138" s="827">
        <f t="shared" si="250"/>
        <v>0</v>
      </c>
      <c r="WIB138" s="827">
        <f t="shared" si="250"/>
        <v>0</v>
      </c>
      <c r="WIC138" s="827">
        <f t="shared" si="250"/>
        <v>0</v>
      </c>
      <c r="WID138" s="827">
        <f t="shared" si="250"/>
        <v>0</v>
      </c>
      <c r="WIE138" s="827">
        <f t="shared" si="250"/>
        <v>0</v>
      </c>
      <c r="WIF138" s="827">
        <f t="shared" si="250"/>
        <v>0</v>
      </c>
      <c r="WIG138" s="827">
        <f t="shared" si="250"/>
        <v>0</v>
      </c>
      <c r="WIH138" s="827">
        <f t="shared" si="250"/>
        <v>0</v>
      </c>
      <c r="WII138" s="827">
        <f t="shared" si="250"/>
        <v>0</v>
      </c>
      <c r="WIJ138" s="827">
        <f t="shared" si="250"/>
        <v>0</v>
      </c>
      <c r="WIK138" s="827">
        <f t="shared" si="250"/>
        <v>0</v>
      </c>
      <c r="WIL138" s="827">
        <f t="shared" si="250"/>
        <v>0</v>
      </c>
      <c r="WIM138" s="827">
        <f t="shared" si="250"/>
        <v>0</v>
      </c>
      <c r="WIN138" s="827">
        <f t="shared" si="250"/>
        <v>0</v>
      </c>
      <c r="WIO138" s="827">
        <f t="shared" si="250"/>
        <v>0</v>
      </c>
      <c r="WIP138" s="827">
        <f t="shared" si="250"/>
        <v>0</v>
      </c>
      <c r="WIQ138" s="827">
        <f t="shared" si="250"/>
        <v>0</v>
      </c>
      <c r="WIR138" s="827">
        <f t="shared" si="250"/>
        <v>0</v>
      </c>
      <c r="WIS138" s="827">
        <f t="shared" si="250"/>
        <v>0</v>
      </c>
      <c r="WIT138" s="827">
        <f t="shared" si="250"/>
        <v>0</v>
      </c>
      <c r="WIU138" s="827">
        <f t="shared" si="250"/>
        <v>0</v>
      </c>
      <c r="WIV138" s="827">
        <f t="shared" si="250"/>
        <v>0</v>
      </c>
      <c r="WIW138" s="827">
        <f t="shared" si="250"/>
        <v>0</v>
      </c>
      <c r="WIX138" s="827">
        <f t="shared" si="250"/>
        <v>0</v>
      </c>
      <c r="WIY138" s="827">
        <f t="shared" si="250"/>
        <v>0</v>
      </c>
      <c r="WIZ138" s="827">
        <f t="shared" si="250"/>
        <v>0</v>
      </c>
      <c r="WJA138" s="827">
        <f t="shared" si="250"/>
        <v>0</v>
      </c>
      <c r="WJB138" s="827">
        <f t="shared" si="250"/>
        <v>0</v>
      </c>
      <c r="WJC138" s="827">
        <f t="shared" si="250"/>
        <v>0</v>
      </c>
      <c r="WJD138" s="827">
        <f t="shared" si="250"/>
        <v>0</v>
      </c>
      <c r="WJE138" s="827">
        <f t="shared" si="250"/>
        <v>0</v>
      </c>
      <c r="WJF138" s="827">
        <f t="shared" si="250"/>
        <v>0</v>
      </c>
      <c r="WJG138" s="827">
        <f t="shared" si="250"/>
        <v>0</v>
      </c>
      <c r="WJH138" s="827">
        <f t="shared" si="250"/>
        <v>0</v>
      </c>
      <c r="WJI138" s="827">
        <f t="shared" si="250"/>
        <v>0</v>
      </c>
      <c r="WJJ138" s="827">
        <f t="shared" si="250"/>
        <v>0</v>
      </c>
      <c r="WJK138" s="827">
        <f t="shared" si="250"/>
        <v>0</v>
      </c>
      <c r="WJL138" s="827">
        <f t="shared" si="250"/>
        <v>0</v>
      </c>
      <c r="WJM138" s="827">
        <f t="shared" si="250"/>
        <v>0</v>
      </c>
      <c r="WJN138" s="827">
        <f t="shared" si="250"/>
        <v>0</v>
      </c>
      <c r="WJO138" s="827">
        <f t="shared" si="250"/>
        <v>0</v>
      </c>
      <c r="WJP138" s="827">
        <f t="shared" si="250"/>
        <v>0</v>
      </c>
      <c r="WJQ138" s="827">
        <f t="shared" si="250"/>
        <v>0</v>
      </c>
      <c r="WJR138" s="827">
        <f t="shared" si="250"/>
        <v>0</v>
      </c>
      <c r="WJS138" s="827">
        <f t="shared" ref="WJS138:WMD138" si="251">WJS130+WJS134</f>
        <v>0</v>
      </c>
      <c r="WJT138" s="827">
        <f t="shared" si="251"/>
        <v>0</v>
      </c>
      <c r="WJU138" s="827">
        <f t="shared" si="251"/>
        <v>0</v>
      </c>
      <c r="WJV138" s="827">
        <f t="shared" si="251"/>
        <v>0</v>
      </c>
      <c r="WJW138" s="827">
        <f t="shared" si="251"/>
        <v>0</v>
      </c>
      <c r="WJX138" s="827">
        <f t="shared" si="251"/>
        <v>0</v>
      </c>
      <c r="WJY138" s="827">
        <f t="shared" si="251"/>
        <v>0</v>
      </c>
      <c r="WJZ138" s="827">
        <f t="shared" si="251"/>
        <v>0</v>
      </c>
      <c r="WKA138" s="827">
        <f t="shared" si="251"/>
        <v>0</v>
      </c>
      <c r="WKB138" s="827">
        <f t="shared" si="251"/>
        <v>0</v>
      </c>
      <c r="WKC138" s="827">
        <f t="shared" si="251"/>
        <v>0</v>
      </c>
      <c r="WKD138" s="827">
        <f t="shared" si="251"/>
        <v>0</v>
      </c>
      <c r="WKE138" s="827">
        <f t="shared" si="251"/>
        <v>0</v>
      </c>
      <c r="WKF138" s="827">
        <f t="shared" si="251"/>
        <v>0</v>
      </c>
      <c r="WKG138" s="827">
        <f t="shared" si="251"/>
        <v>0</v>
      </c>
      <c r="WKH138" s="827">
        <f t="shared" si="251"/>
        <v>0</v>
      </c>
      <c r="WKI138" s="827">
        <f t="shared" si="251"/>
        <v>0</v>
      </c>
      <c r="WKJ138" s="827">
        <f t="shared" si="251"/>
        <v>0</v>
      </c>
      <c r="WKK138" s="827">
        <f t="shared" si="251"/>
        <v>0</v>
      </c>
      <c r="WKL138" s="827">
        <f t="shared" si="251"/>
        <v>0</v>
      </c>
      <c r="WKM138" s="827">
        <f t="shared" si="251"/>
        <v>0</v>
      </c>
      <c r="WKN138" s="827">
        <f t="shared" si="251"/>
        <v>0</v>
      </c>
      <c r="WKO138" s="827">
        <f t="shared" si="251"/>
        <v>0</v>
      </c>
      <c r="WKP138" s="827">
        <f t="shared" si="251"/>
        <v>0</v>
      </c>
      <c r="WKQ138" s="827">
        <f t="shared" si="251"/>
        <v>0</v>
      </c>
      <c r="WKR138" s="827">
        <f t="shared" si="251"/>
        <v>0</v>
      </c>
      <c r="WKS138" s="827">
        <f t="shared" si="251"/>
        <v>0</v>
      </c>
      <c r="WKT138" s="827">
        <f t="shared" si="251"/>
        <v>0</v>
      </c>
      <c r="WKU138" s="827">
        <f t="shared" si="251"/>
        <v>0</v>
      </c>
      <c r="WKV138" s="827">
        <f t="shared" si="251"/>
        <v>0</v>
      </c>
      <c r="WKW138" s="827">
        <f t="shared" si="251"/>
        <v>0</v>
      </c>
      <c r="WKX138" s="827">
        <f t="shared" si="251"/>
        <v>0</v>
      </c>
      <c r="WKY138" s="827">
        <f t="shared" si="251"/>
        <v>0</v>
      </c>
      <c r="WKZ138" s="827">
        <f t="shared" si="251"/>
        <v>0</v>
      </c>
      <c r="WLA138" s="827">
        <f t="shared" si="251"/>
        <v>0</v>
      </c>
      <c r="WLB138" s="827">
        <f t="shared" si="251"/>
        <v>0</v>
      </c>
      <c r="WLC138" s="827">
        <f t="shared" si="251"/>
        <v>0</v>
      </c>
      <c r="WLD138" s="827">
        <f t="shared" si="251"/>
        <v>0</v>
      </c>
      <c r="WLE138" s="827">
        <f t="shared" si="251"/>
        <v>0</v>
      </c>
      <c r="WLF138" s="827">
        <f t="shared" si="251"/>
        <v>0</v>
      </c>
      <c r="WLG138" s="827">
        <f t="shared" si="251"/>
        <v>0</v>
      </c>
      <c r="WLH138" s="827">
        <f t="shared" si="251"/>
        <v>0</v>
      </c>
      <c r="WLI138" s="827">
        <f t="shared" si="251"/>
        <v>0</v>
      </c>
      <c r="WLJ138" s="827">
        <f t="shared" si="251"/>
        <v>0</v>
      </c>
      <c r="WLK138" s="827">
        <f t="shared" si="251"/>
        <v>0</v>
      </c>
      <c r="WLL138" s="827">
        <f t="shared" si="251"/>
        <v>0</v>
      </c>
      <c r="WLM138" s="827">
        <f t="shared" si="251"/>
        <v>0</v>
      </c>
      <c r="WLN138" s="827">
        <f t="shared" si="251"/>
        <v>0</v>
      </c>
      <c r="WLO138" s="827">
        <f t="shared" si="251"/>
        <v>0</v>
      </c>
      <c r="WLP138" s="827">
        <f t="shared" si="251"/>
        <v>0</v>
      </c>
      <c r="WLQ138" s="827">
        <f t="shared" si="251"/>
        <v>0</v>
      </c>
      <c r="WLR138" s="827">
        <f t="shared" si="251"/>
        <v>0</v>
      </c>
      <c r="WLS138" s="827">
        <f t="shared" si="251"/>
        <v>0</v>
      </c>
      <c r="WLT138" s="827">
        <f t="shared" si="251"/>
        <v>0</v>
      </c>
      <c r="WLU138" s="827">
        <f t="shared" si="251"/>
        <v>0</v>
      </c>
      <c r="WLV138" s="827">
        <f t="shared" si="251"/>
        <v>0</v>
      </c>
      <c r="WLW138" s="827">
        <f t="shared" si="251"/>
        <v>0</v>
      </c>
      <c r="WLX138" s="827">
        <f t="shared" si="251"/>
        <v>0</v>
      </c>
      <c r="WLY138" s="827">
        <f t="shared" si="251"/>
        <v>0</v>
      </c>
      <c r="WLZ138" s="827">
        <f t="shared" si="251"/>
        <v>0</v>
      </c>
      <c r="WMA138" s="827">
        <f t="shared" si="251"/>
        <v>0</v>
      </c>
      <c r="WMB138" s="827">
        <f t="shared" si="251"/>
        <v>0</v>
      </c>
      <c r="WMC138" s="827">
        <f t="shared" si="251"/>
        <v>0</v>
      </c>
      <c r="WMD138" s="827">
        <f t="shared" si="251"/>
        <v>0</v>
      </c>
      <c r="WME138" s="827">
        <f t="shared" ref="WME138:WOP138" si="252">WME130+WME134</f>
        <v>0</v>
      </c>
      <c r="WMF138" s="827">
        <f t="shared" si="252"/>
        <v>0</v>
      </c>
      <c r="WMG138" s="827">
        <f t="shared" si="252"/>
        <v>0</v>
      </c>
      <c r="WMH138" s="827">
        <f t="shared" si="252"/>
        <v>0</v>
      </c>
      <c r="WMI138" s="827">
        <f t="shared" si="252"/>
        <v>0</v>
      </c>
      <c r="WMJ138" s="827">
        <f t="shared" si="252"/>
        <v>0</v>
      </c>
      <c r="WMK138" s="827">
        <f t="shared" si="252"/>
        <v>0</v>
      </c>
      <c r="WML138" s="827">
        <f t="shared" si="252"/>
        <v>0</v>
      </c>
      <c r="WMM138" s="827">
        <f t="shared" si="252"/>
        <v>0</v>
      </c>
      <c r="WMN138" s="827">
        <f t="shared" si="252"/>
        <v>0</v>
      </c>
      <c r="WMO138" s="827">
        <f t="shared" si="252"/>
        <v>0</v>
      </c>
      <c r="WMP138" s="827">
        <f t="shared" si="252"/>
        <v>0</v>
      </c>
      <c r="WMQ138" s="827">
        <f t="shared" si="252"/>
        <v>0</v>
      </c>
      <c r="WMR138" s="827">
        <f t="shared" si="252"/>
        <v>0</v>
      </c>
      <c r="WMS138" s="827">
        <f t="shared" si="252"/>
        <v>0</v>
      </c>
      <c r="WMT138" s="827">
        <f t="shared" si="252"/>
        <v>0</v>
      </c>
      <c r="WMU138" s="827">
        <f t="shared" si="252"/>
        <v>0</v>
      </c>
      <c r="WMV138" s="827">
        <f t="shared" si="252"/>
        <v>0</v>
      </c>
      <c r="WMW138" s="827">
        <f t="shared" si="252"/>
        <v>0</v>
      </c>
      <c r="WMX138" s="827">
        <f t="shared" si="252"/>
        <v>0</v>
      </c>
      <c r="WMY138" s="827">
        <f t="shared" si="252"/>
        <v>0</v>
      </c>
      <c r="WMZ138" s="827">
        <f t="shared" si="252"/>
        <v>0</v>
      </c>
      <c r="WNA138" s="827">
        <f t="shared" si="252"/>
        <v>0</v>
      </c>
      <c r="WNB138" s="827">
        <f t="shared" si="252"/>
        <v>0</v>
      </c>
      <c r="WNC138" s="827">
        <f t="shared" si="252"/>
        <v>0</v>
      </c>
      <c r="WND138" s="827">
        <f t="shared" si="252"/>
        <v>0</v>
      </c>
      <c r="WNE138" s="827">
        <f t="shared" si="252"/>
        <v>0</v>
      </c>
      <c r="WNF138" s="827">
        <f t="shared" si="252"/>
        <v>0</v>
      </c>
      <c r="WNG138" s="827">
        <f t="shared" si="252"/>
        <v>0</v>
      </c>
      <c r="WNH138" s="827">
        <f t="shared" si="252"/>
        <v>0</v>
      </c>
      <c r="WNI138" s="827">
        <f t="shared" si="252"/>
        <v>0</v>
      </c>
      <c r="WNJ138" s="827">
        <f t="shared" si="252"/>
        <v>0</v>
      </c>
      <c r="WNK138" s="827">
        <f t="shared" si="252"/>
        <v>0</v>
      </c>
      <c r="WNL138" s="827">
        <f t="shared" si="252"/>
        <v>0</v>
      </c>
      <c r="WNM138" s="827">
        <f t="shared" si="252"/>
        <v>0</v>
      </c>
      <c r="WNN138" s="827">
        <f t="shared" si="252"/>
        <v>0</v>
      </c>
      <c r="WNO138" s="827">
        <f t="shared" si="252"/>
        <v>0</v>
      </c>
      <c r="WNP138" s="827">
        <f t="shared" si="252"/>
        <v>0</v>
      </c>
      <c r="WNQ138" s="827">
        <f t="shared" si="252"/>
        <v>0</v>
      </c>
      <c r="WNR138" s="827">
        <f t="shared" si="252"/>
        <v>0</v>
      </c>
      <c r="WNS138" s="827">
        <f t="shared" si="252"/>
        <v>0</v>
      </c>
      <c r="WNT138" s="827">
        <f t="shared" si="252"/>
        <v>0</v>
      </c>
      <c r="WNU138" s="827">
        <f t="shared" si="252"/>
        <v>0</v>
      </c>
      <c r="WNV138" s="827">
        <f t="shared" si="252"/>
        <v>0</v>
      </c>
      <c r="WNW138" s="827">
        <f t="shared" si="252"/>
        <v>0</v>
      </c>
      <c r="WNX138" s="827">
        <f t="shared" si="252"/>
        <v>0</v>
      </c>
      <c r="WNY138" s="827">
        <f t="shared" si="252"/>
        <v>0</v>
      </c>
      <c r="WNZ138" s="827">
        <f t="shared" si="252"/>
        <v>0</v>
      </c>
      <c r="WOA138" s="827">
        <f t="shared" si="252"/>
        <v>0</v>
      </c>
      <c r="WOB138" s="827">
        <f t="shared" si="252"/>
        <v>0</v>
      </c>
      <c r="WOC138" s="827">
        <f t="shared" si="252"/>
        <v>0</v>
      </c>
      <c r="WOD138" s="827">
        <f t="shared" si="252"/>
        <v>0</v>
      </c>
      <c r="WOE138" s="827">
        <f t="shared" si="252"/>
        <v>0</v>
      </c>
      <c r="WOF138" s="827">
        <f t="shared" si="252"/>
        <v>0</v>
      </c>
      <c r="WOG138" s="827">
        <f t="shared" si="252"/>
        <v>0</v>
      </c>
      <c r="WOH138" s="827">
        <f t="shared" si="252"/>
        <v>0</v>
      </c>
      <c r="WOI138" s="827">
        <f t="shared" si="252"/>
        <v>0</v>
      </c>
      <c r="WOJ138" s="827">
        <f t="shared" si="252"/>
        <v>0</v>
      </c>
      <c r="WOK138" s="827">
        <f t="shared" si="252"/>
        <v>0</v>
      </c>
      <c r="WOL138" s="827">
        <f t="shared" si="252"/>
        <v>0</v>
      </c>
      <c r="WOM138" s="827">
        <f t="shared" si="252"/>
        <v>0</v>
      </c>
      <c r="WON138" s="827">
        <f t="shared" si="252"/>
        <v>0</v>
      </c>
      <c r="WOO138" s="827">
        <f t="shared" si="252"/>
        <v>0</v>
      </c>
      <c r="WOP138" s="827">
        <f t="shared" si="252"/>
        <v>0</v>
      </c>
      <c r="WOQ138" s="827">
        <f t="shared" ref="WOQ138:WRB138" si="253">WOQ130+WOQ134</f>
        <v>0</v>
      </c>
      <c r="WOR138" s="827">
        <f t="shared" si="253"/>
        <v>0</v>
      </c>
      <c r="WOS138" s="827">
        <f t="shared" si="253"/>
        <v>0</v>
      </c>
      <c r="WOT138" s="827">
        <f t="shared" si="253"/>
        <v>0</v>
      </c>
      <c r="WOU138" s="827">
        <f t="shared" si="253"/>
        <v>0</v>
      </c>
      <c r="WOV138" s="827">
        <f t="shared" si="253"/>
        <v>0</v>
      </c>
      <c r="WOW138" s="827">
        <f t="shared" si="253"/>
        <v>0</v>
      </c>
      <c r="WOX138" s="827">
        <f t="shared" si="253"/>
        <v>0</v>
      </c>
      <c r="WOY138" s="827">
        <f t="shared" si="253"/>
        <v>0</v>
      </c>
      <c r="WOZ138" s="827">
        <f t="shared" si="253"/>
        <v>0</v>
      </c>
      <c r="WPA138" s="827">
        <f t="shared" si="253"/>
        <v>0</v>
      </c>
      <c r="WPB138" s="827">
        <f t="shared" si="253"/>
        <v>0</v>
      </c>
      <c r="WPC138" s="827">
        <f t="shared" si="253"/>
        <v>0</v>
      </c>
      <c r="WPD138" s="827">
        <f t="shared" si="253"/>
        <v>0</v>
      </c>
      <c r="WPE138" s="827">
        <f t="shared" si="253"/>
        <v>0</v>
      </c>
      <c r="WPF138" s="827">
        <f t="shared" si="253"/>
        <v>0</v>
      </c>
      <c r="WPG138" s="827">
        <f t="shared" si="253"/>
        <v>0</v>
      </c>
      <c r="WPH138" s="827">
        <f t="shared" si="253"/>
        <v>0</v>
      </c>
      <c r="WPI138" s="827">
        <f t="shared" si="253"/>
        <v>0</v>
      </c>
      <c r="WPJ138" s="827">
        <f t="shared" si="253"/>
        <v>0</v>
      </c>
      <c r="WPK138" s="827">
        <f t="shared" si="253"/>
        <v>0</v>
      </c>
      <c r="WPL138" s="827">
        <f t="shared" si="253"/>
        <v>0</v>
      </c>
      <c r="WPM138" s="827">
        <f t="shared" si="253"/>
        <v>0</v>
      </c>
      <c r="WPN138" s="827">
        <f t="shared" si="253"/>
        <v>0</v>
      </c>
      <c r="WPO138" s="827">
        <f t="shared" si="253"/>
        <v>0</v>
      </c>
      <c r="WPP138" s="827">
        <f t="shared" si="253"/>
        <v>0</v>
      </c>
      <c r="WPQ138" s="827">
        <f t="shared" si="253"/>
        <v>0</v>
      </c>
      <c r="WPR138" s="827">
        <f t="shared" si="253"/>
        <v>0</v>
      </c>
      <c r="WPS138" s="827">
        <f t="shared" si="253"/>
        <v>0</v>
      </c>
      <c r="WPT138" s="827">
        <f t="shared" si="253"/>
        <v>0</v>
      </c>
      <c r="WPU138" s="827">
        <f t="shared" si="253"/>
        <v>0</v>
      </c>
      <c r="WPV138" s="827">
        <f t="shared" si="253"/>
        <v>0</v>
      </c>
      <c r="WPW138" s="827">
        <f t="shared" si="253"/>
        <v>0</v>
      </c>
      <c r="WPX138" s="827">
        <f t="shared" si="253"/>
        <v>0</v>
      </c>
      <c r="WPY138" s="827">
        <f t="shared" si="253"/>
        <v>0</v>
      </c>
      <c r="WPZ138" s="827">
        <f t="shared" si="253"/>
        <v>0</v>
      </c>
      <c r="WQA138" s="827">
        <f t="shared" si="253"/>
        <v>0</v>
      </c>
      <c r="WQB138" s="827">
        <f t="shared" si="253"/>
        <v>0</v>
      </c>
      <c r="WQC138" s="827">
        <f t="shared" si="253"/>
        <v>0</v>
      </c>
      <c r="WQD138" s="827">
        <f t="shared" si="253"/>
        <v>0</v>
      </c>
      <c r="WQE138" s="827">
        <f t="shared" si="253"/>
        <v>0</v>
      </c>
      <c r="WQF138" s="827">
        <f t="shared" si="253"/>
        <v>0</v>
      </c>
      <c r="WQG138" s="827">
        <f t="shared" si="253"/>
        <v>0</v>
      </c>
      <c r="WQH138" s="827">
        <f t="shared" si="253"/>
        <v>0</v>
      </c>
      <c r="WQI138" s="827">
        <f t="shared" si="253"/>
        <v>0</v>
      </c>
      <c r="WQJ138" s="827">
        <f t="shared" si="253"/>
        <v>0</v>
      </c>
      <c r="WQK138" s="827">
        <f t="shared" si="253"/>
        <v>0</v>
      </c>
      <c r="WQL138" s="827">
        <f t="shared" si="253"/>
        <v>0</v>
      </c>
      <c r="WQM138" s="827">
        <f t="shared" si="253"/>
        <v>0</v>
      </c>
      <c r="WQN138" s="827">
        <f t="shared" si="253"/>
        <v>0</v>
      </c>
      <c r="WQO138" s="827">
        <f t="shared" si="253"/>
        <v>0</v>
      </c>
      <c r="WQP138" s="827">
        <f t="shared" si="253"/>
        <v>0</v>
      </c>
      <c r="WQQ138" s="827">
        <f t="shared" si="253"/>
        <v>0</v>
      </c>
      <c r="WQR138" s="827">
        <f t="shared" si="253"/>
        <v>0</v>
      </c>
      <c r="WQS138" s="827">
        <f t="shared" si="253"/>
        <v>0</v>
      </c>
      <c r="WQT138" s="827">
        <f t="shared" si="253"/>
        <v>0</v>
      </c>
      <c r="WQU138" s="827">
        <f t="shared" si="253"/>
        <v>0</v>
      </c>
      <c r="WQV138" s="827">
        <f t="shared" si="253"/>
        <v>0</v>
      </c>
      <c r="WQW138" s="827">
        <f t="shared" si="253"/>
        <v>0</v>
      </c>
      <c r="WQX138" s="827">
        <f t="shared" si="253"/>
        <v>0</v>
      </c>
      <c r="WQY138" s="827">
        <f t="shared" si="253"/>
        <v>0</v>
      </c>
      <c r="WQZ138" s="827">
        <f t="shared" si="253"/>
        <v>0</v>
      </c>
      <c r="WRA138" s="827">
        <f t="shared" si="253"/>
        <v>0</v>
      </c>
      <c r="WRB138" s="827">
        <f t="shared" si="253"/>
        <v>0</v>
      </c>
      <c r="WRC138" s="827">
        <f t="shared" ref="WRC138:WTN138" si="254">WRC130+WRC134</f>
        <v>0</v>
      </c>
      <c r="WRD138" s="827">
        <f t="shared" si="254"/>
        <v>0</v>
      </c>
      <c r="WRE138" s="827">
        <f t="shared" si="254"/>
        <v>0</v>
      </c>
      <c r="WRF138" s="827">
        <f t="shared" si="254"/>
        <v>0</v>
      </c>
      <c r="WRG138" s="827">
        <f t="shared" si="254"/>
        <v>0</v>
      </c>
      <c r="WRH138" s="827">
        <f t="shared" si="254"/>
        <v>0</v>
      </c>
      <c r="WRI138" s="827">
        <f t="shared" si="254"/>
        <v>0</v>
      </c>
      <c r="WRJ138" s="827">
        <f t="shared" si="254"/>
        <v>0</v>
      </c>
      <c r="WRK138" s="827">
        <f t="shared" si="254"/>
        <v>0</v>
      </c>
      <c r="WRL138" s="827">
        <f t="shared" si="254"/>
        <v>0</v>
      </c>
      <c r="WRM138" s="827">
        <f t="shared" si="254"/>
        <v>0</v>
      </c>
      <c r="WRN138" s="827">
        <f t="shared" si="254"/>
        <v>0</v>
      </c>
      <c r="WRO138" s="827">
        <f t="shared" si="254"/>
        <v>0</v>
      </c>
      <c r="WRP138" s="827">
        <f t="shared" si="254"/>
        <v>0</v>
      </c>
      <c r="WRQ138" s="827">
        <f t="shared" si="254"/>
        <v>0</v>
      </c>
      <c r="WRR138" s="827">
        <f t="shared" si="254"/>
        <v>0</v>
      </c>
      <c r="WRS138" s="827">
        <f t="shared" si="254"/>
        <v>0</v>
      </c>
      <c r="WRT138" s="827">
        <f t="shared" si="254"/>
        <v>0</v>
      </c>
      <c r="WRU138" s="827">
        <f t="shared" si="254"/>
        <v>0</v>
      </c>
      <c r="WRV138" s="827">
        <f t="shared" si="254"/>
        <v>0</v>
      </c>
      <c r="WRW138" s="827">
        <f t="shared" si="254"/>
        <v>0</v>
      </c>
      <c r="WRX138" s="827">
        <f t="shared" si="254"/>
        <v>0</v>
      </c>
      <c r="WRY138" s="827">
        <f t="shared" si="254"/>
        <v>0</v>
      </c>
      <c r="WRZ138" s="827">
        <f t="shared" si="254"/>
        <v>0</v>
      </c>
      <c r="WSA138" s="827">
        <f t="shared" si="254"/>
        <v>0</v>
      </c>
      <c r="WSB138" s="827">
        <f t="shared" si="254"/>
        <v>0</v>
      </c>
      <c r="WSC138" s="827">
        <f t="shared" si="254"/>
        <v>0</v>
      </c>
      <c r="WSD138" s="827">
        <f t="shared" si="254"/>
        <v>0</v>
      </c>
      <c r="WSE138" s="827">
        <f t="shared" si="254"/>
        <v>0</v>
      </c>
      <c r="WSF138" s="827">
        <f t="shared" si="254"/>
        <v>0</v>
      </c>
      <c r="WSG138" s="827">
        <f t="shared" si="254"/>
        <v>0</v>
      </c>
      <c r="WSH138" s="827">
        <f t="shared" si="254"/>
        <v>0</v>
      </c>
      <c r="WSI138" s="827">
        <f t="shared" si="254"/>
        <v>0</v>
      </c>
      <c r="WSJ138" s="827">
        <f t="shared" si="254"/>
        <v>0</v>
      </c>
      <c r="WSK138" s="827">
        <f t="shared" si="254"/>
        <v>0</v>
      </c>
      <c r="WSL138" s="827">
        <f t="shared" si="254"/>
        <v>0</v>
      </c>
      <c r="WSM138" s="827">
        <f t="shared" si="254"/>
        <v>0</v>
      </c>
      <c r="WSN138" s="827">
        <f t="shared" si="254"/>
        <v>0</v>
      </c>
      <c r="WSO138" s="827">
        <f t="shared" si="254"/>
        <v>0</v>
      </c>
      <c r="WSP138" s="827">
        <f t="shared" si="254"/>
        <v>0</v>
      </c>
      <c r="WSQ138" s="827">
        <f t="shared" si="254"/>
        <v>0</v>
      </c>
      <c r="WSR138" s="827">
        <f t="shared" si="254"/>
        <v>0</v>
      </c>
      <c r="WSS138" s="827">
        <f t="shared" si="254"/>
        <v>0</v>
      </c>
      <c r="WST138" s="827">
        <f t="shared" si="254"/>
        <v>0</v>
      </c>
      <c r="WSU138" s="827">
        <f t="shared" si="254"/>
        <v>0</v>
      </c>
      <c r="WSV138" s="827">
        <f t="shared" si="254"/>
        <v>0</v>
      </c>
      <c r="WSW138" s="827">
        <f t="shared" si="254"/>
        <v>0</v>
      </c>
      <c r="WSX138" s="827">
        <f t="shared" si="254"/>
        <v>0</v>
      </c>
      <c r="WSY138" s="827">
        <f t="shared" si="254"/>
        <v>0</v>
      </c>
      <c r="WSZ138" s="827">
        <f t="shared" si="254"/>
        <v>0</v>
      </c>
      <c r="WTA138" s="827">
        <f t="shared" si="254"/>
        <v>0</v>
      </c>
      <c r="WTB138" s="827">
        <f t="shared" si="254"/>
        <v>0</v>
      </c>
      <c r="WTC138" s="827">
        <f t="shared" si="254"/>
        <v>0</v>
      </c>
      <c r="WTD138" s="827">
        <f t="shared" si="254"/>
        <v>0</v>
      </c>
      <c r="WTE138" s="827">
        <f t="shared" si="254"/>
        <v>0</v>
      </c>
      <c r="WTF138" s="827">
        <f t="shared" si="254"/>
        <v>0</v>
      </c>
      <c r="WTG138" s="827">
        <f t="shared" si="254"/>
        <v>0</v>
      </c>
      <c r="WTH138" s="827">
        <f t="shared" si="254"/>
        <v>0</v>
      </c>
      <c r="WTI138" s="827">
        <f t="shared" si="254"/>
        <v>0</v>
      </c>
      <c r="WTJ138" s="827">
        <f t="shared" si="254"/>
        <v>0</v>
      </c>
      <c r="WTK138" s="827">
        <f t="shared" si="254"/>
        <v>0</v>
      </c>
      <c r="WTL138" s="827">
        <f t="shared" si="254"/>
        <v>0</v>
      </c>
      <c r="WTM138" s="827">
        <f t="shared" si="254"/>
        <v>0</v>
      </c>
      <c r="WTN138" s="827">
        <f t="shared" si="254"/>
        <v>0</v>
      </c>
      <c r="WTO138" s="827">
        <f t="shared" ref="WTO138:WVZ138" si="255">WTO130+WTO134</f>
        <v>0</v>
      </c>
      <c r="WTP138" s="827">
        <f t="shared" si="255"/>
        <v>0</v>
      </c>
      <c r="WTQ138" s="827">
        <f t="shared" si="255"/>
        <v>0</v>
      </c>
      <c r="WTR138" s="827">
        <f t="shared" si="255"/>
        <v>0</v>
      </c>
      <c r="WTS138" s="827">
        <f t="shared" si="255"/>
        <v>0</v>
      </c>
      <c r="WTT138" s="827">
        <f t="shared" si="255"/>
        <v>0</v>
      </c>
      <c r="WTU138" s="827">
        <f t="shared" si="255"/>
        <v>0</v>
      </c>
      <c r="WTV138" s="827">
        <f t="shared" si="255"/>
        <v>0</v>
      </c>
      <c r="WTW138" s="827">
        <f t="shared" si="255"/>
        <v>0</v>
      </c>
      <c r="WTX138" s="827">
        <f t="shared" si="255"/>
        <v>0</v>
      </c>
      <c r="WTY138" s="827">
        <f t="shared" si="255"/>
        <v>0</v>
      </c>
      <c r="WTZ138" s="827">
        <f t="shared" si="255"/>
        <v>0</v>
      </c>
      <c r="WUA138" s="827">
        <f t="shared" si="255"/>
        <v>0</v>
      </c>
      <c r="WUB138" s="827">
        <f t="shared" si="255"/>
        <v>0</v>
      </c>
      <c r="WUC138" s="827">
        <f t="shared" si="255"/>
        <v>0</v>
      </c>
      <c r="WUD138" s="827">
        <f t="shared" si="255"/>
        <v>0</v>
      </c>
      <c r="WUE138" s="827">
        <f t="shared" si="255"/>
        <v>0</v>
      </c>
      <c r="WUF138" s="827">
        <f t="shared" si="255"/>
        <v>0</v>
      </c>
      <c r="WUG138" s="827">
        <f t="shared" si="255"/>
        <v>0</v>
      </c>
      <c r="WUH138" s="827">
        <f t="shared" si="255"/>
        <v>0</v>
      </c>
      <c r="WUI138" s="827">
        <f t="shared" si="255"/>
        <v>0</v>
      </c>
      <c r="WUJ138" s="827">
        <f t="shared" si="255"/>
        <v>0</v>
      </c>
      <c r="WUK138" s="827">
        <f t="shared" si="255"/>
        <v>0</v>
      </c>
      <c r="WUL138" s="827">
        <f t="shared" si="255"/>
        <v>0</v>
      </c>
      <c r="WUM138" s="827">
        <f t="shared" si="255"/>
        <v>0</v>
      </c>
      <c r="WUN138" s="827">
        <f t="shared" si="255"/>
        <v>0</v>
      </c>
      <c r="WUO138" s="827">
        <f t="shared" si="255"/>
        <v>0</v>
      </c>
      <c r="WUP138" s="827">
        <f t="shared" si="255"/>
        <v>0</v>
      </c>
      <c r="WUQ138" s="827">
        <f t="shared" si="255"/>
        <v>0</v>
      </c>
      <c r="WUR138" s="827">
        <f t="shared" si="255"/>
        <v>0</v>
      </c>
      <c r="WUS138" s="827">
        <f t="shared" si="255"/>
        <v>0</v>
      </c>
      <c r="WUT138" s="827">
        <f t="shared" si="255"/>
        <v>0</v>
      </c>
      <c r="WUU138" s="827">
        <f t="shared" si="255"/>
        <v>0</v>
      </c>
      <c r="WUV138" s="827">
        <f t="shared" si="255"/>
        <v>0</v>
      </c>
      <c r="WUW138" s="827">
        <f t="shared" si="255"/>
        <v>0</v>
      </c>
      <c r="WUX138" s="827">
        <f t="shared" si="255"/>
        <v>0</v>
      </c>
      <c r="WUY138" s="827">
        <f t="shared" si="255"/>
        <v>0</v>
      </c>
      <c r="WUZ138" s="827">
        <f t="shared" si="255"/>
        <v>0</v>
      </c>
      <c r="WVA138" s="827">
        <f t="shared" si="255"/>
        <v>0</v>
      </c>
      <c r="WVB138" s="827">
        <f t="shared" si="255"/>
        <v>0</v>
      </c>
      <c r="WVC138" s="827">
        <f t="shared" si="255"/>
        <v>0</v>
      </c>
      <c r="WVD138" s="827">
        <f t="shared" si="255"/>
        <v>0</v>
      </c>
      <c r="WVE138" s="827">
        <f t="shared" si="255"/>
        <v>0</v>
      </c>
      <c r="WVF138" s="827">
        <f t="shared" si="255"/>
        <v>0</v>
      </c>
      <c r="WVG138" s="827">
        <f t="shared" si="255"/>
        <v>0</v>
      </c>
      <c r="WVH138" s="827">
        <f t="shared" si="255"/>
        <v>0</v>
      </c>
      <c r="WVI138" s="827">
        <f t="shared" si="255"/>
        <v>0</v>
      </c>
      <c r="WVJ138" s="827">
        <f t="shared" si="255"/>
        <v>0</v>
      </c>
      <c r="WVK138" s="827">
        <f t="shared" si="255"/>
        <v>0</v>
      </c>
      <c r="WVL138" s="827">
        <f t="shared" si="255"/>
        <v>0</v>
      </c>
      <c r="WVM138" s="827">
        <f t="shared" si="255"/>
        <v>0</v>
      </c>
      <c r="WVN138" s="827">
        <f t="shared" si="255"/>
        <v>0</v>
      </c>
      <c r="WVO138" s="827">
        <f t="shared" si="255"/>
        <v>0</v>
      </c>
      <c r="WVP138" s="827">
        <f t="shared" si="255"/>
        <v>0</v>
      </c>
      <c r="WVQ138" s="827">
        <f t="shared" si="255"/>
        <v>0</v>
      </c>
      <c r="WVR138" s="827">
        <f t="shared" si="255"/>
        <v>0</v>
      </c>
      <c r="WVS138" s="827">
        <f t="shared" si="255"/>
        <v>0</v>
      </c>
      <c r="WVT138" s="827">
        <f t="shared" si="255"/>
        <v>0</v>
      </c>
      <c r="WVU138" s="827">
        <f t="shared" si="255"/>
        <v>0</v>
      </c>
      <c r="WVV138" s="827">
        <f t="shared" si="255"/>
        <v>0</v>
      </c>
      <c r="WVW138" s="827">
        <f t="shared" si="255"/>
        <v>0</v>
      </c>
      <c r="WVX138" s="827">
        <f t="shared" si="255"/>
        <v>0</v>
      </c>
      <c r="WVY138" s="827">
        <f t="shared" si="255"/>
        <v>0</v>
      </c>
      <c r="WVZ138" s="827">
        <f t="shared" si="255"/>
        <v>0</v>
      </c>
      <c r="WWA138" s="827">
        <f t="shared" ref="WWA138:WYL138" si="256">WWA130+WWA134</f>
        <v>0</v>
      </c>
      <c r="WWB138" s="827">
        <f t="shared" si="256"/>
        <v>0</v>
      </c>
      <c r="WWC138" s="827">
        <f t="shared" si="256"/>
        <v>0</v>
      </c>
      <c r="WWD138" s="827">
        <f t="shared" si="256"/>
        <v>0</v>
      </c>
      <c r="WWE138" s="827">
        <f t="shared" si="256"/>
        <v>0</v>
      </c>
      <c r="WWF138" s="827">
        <f t="shared" si="256"/>
        <v>0</v>
      </c>
      <c r="WWG138" s="827">
        <f t="shared" si="256"/>
        <v>0</v>
      </c>
      <c r="WWH138" s="827">
        <f t="shared" si="256"/>
        <v>0</v>
      </c>
      <c r="WWI138" s="827">
        <f t="shared" si="256"/>
        <v>0</v>
      </c>
      <c r="WWJ138" s="827">
        <f t="shared" si="256"/>
        <v>0</v>
      </c>
      <c r="WWK138" s="827">
        <f t="shared" si="256"/>
        <v>0</v>
      </c>
      <c r="WWL138" s="827">
        <f t="shared" si="256"/>
        <v>0</v>
      </c>
      <c r="WWM138" s="827">
        <f t="shared" si="256"/>
        <v>0</v>
      </c>
      <c r="WWN138" s="827">
        <f t="shared" si="256"/>
        <v>0</v>
      </c>
      <c r="WWO138" s="827">
        <f t="shared" si="256"/>
        <v>0</v>
      </c>
      <c r="WWP138" s="827">
        <f t="shared" si="256"/>
        <v>0</v>
      </c>
      <c r="WWQ138" s="827">
        <f t="shared" si="256"/>
        <v>0</v>
      </c>
      <c r="WWR138" s="827">
        <f t="shared" si="256"/>
        <v>0</v>
      </c>
      <c r="WWS138" s="827">
        <f t="shared" si="256"/>
        <v>0</v>
      </c>
      <c r="WWT138" s="827">
        <f t="shared" si="256"/>
        <v>0</v>
      </c>
      <c r="WWU138" s="827">
        <f t="shared" si="256"/>
        <v>0</v>
      </c>
      <c r="WWV138" s="827">
        <f t="shared" si="256"/>
        <v>0</v>
      </c>
      <c r="WWW138" s="827">
        <f t="shared" si="256"/>
        <v>0</v>
      </c>
      <c r="WWX138" s="827">
        <f t="shared" si="256"/>
        <v>0</v>
      </c>
      <c r="WWY138" s="827">
        <f t="shared" si="256"/>
        <v>0</v>
      </c>
      <c r="WWZ138" s="827">
        <f t="shared" si="256"/>
        <v>0</v>
      </c>
      <c r="WXA138" s="827">
        <f t="shared" si="256"/>
        <v>0</v>
      </c>
      <c r="WXB138" s="827">
        <f t="shared" si="256"/>
        <v>0</v>
      </c>
      <c r="WXC138" s="827">
        <f t="shared" si="256"/>
        <v>0</v>
      </c>
      <c r="WXD138" s="827">
        <f t="shared" si="256"/>
        <v>0</v>
      </c>
      <c r="WXE138" s="827">
        <f t="shared" si="256"/>
        <v>0</v>
      </c>
      <c r="WXF138" s="827">
        <f t="shared" si="256"/>
        <v>0</v>
      </c>
      <c r="WXG138" s="827">
        <f t="shared" si="256"/>
        <v>0</v>
      </c>
      <c r="WXH138" s="827">
        <f t="shared" si="256"/>
        <v>0</v>
      </c>
      <c r="WXI138" s="827">
        <f t="shared" si="256"/>
        <v>0</v>
      </c>
      <c r="WXJ138" s="827">
        <f t="shared" si="256"/>
        <v>0</v>
      </c>
      <c r="WXK138" s="827">
        <f t="shared" si="256"/>
        <v>0</v>
      </c>
      <c r="WXL138" s="827">
        <f t="shared" si="256"/>
        <v>0</v>
      </c>
      <c r="WXM138" s="827">
        <f t="shared" si="256"/>
        <v>0</v>
      </c>
      <c r="WXN138" s="827">
        <f t="shared" si="256"/>
        <v>0</v>
      </c>
      <c r="WXO138" s="827">
        <f t="shared" si="256"/>
        <v>0</v>
      </c>
      <c r="WXP138" s="827">
        <f t="shared" si="256"/>
        <v>0</v>
      </c>
      <c r="WXQ138" s="827">
        <f t="shared" si="256"/>
        <v>0</v>
      </c>
      <c r="WXR138" s="827">
        <f t="shared" si="256"/>
        <v>0</v>
      </c>
      <c r="WXS138" s="827">
        <f t="shared" si="256"/>
        <v>0</v>
      </c>
      <c r="WXT138" s="827">
        <f t="shared" si="256"/>
        <v>0</v>
      </c>
      <c r="WXU138" s="827">
        <f t="shared" si="256"/>
        <v>0</v>
      </c>
      <c r="WXV138" s="827">
        <f t="shared" si="256"/>
        <v>0</v>
      </c>
      <c r="WXW138" s="827">
        <f t="shared" si="256"/>
        <v>0</v>
      </c>
      <c r="WXX138" s="827">
        <f t="shared" si="256"/>
        <v>0</v>
      </c>
      <c r="WXY138" s="827">
        <f t="shared" si="256"/>
        <v>0</v>
      </c>
      <c r="WXZ138" s="827">
        <f t="shared" si="256"/>
        <v>0</v>
      </c>
      <c r="WYA138" s="827">
        <f t="shared" si="256"/>
        <v>0</v>
      </c>
      <c r="WYB138" s="827">
        <f t="shared" si="256"/>
        <v>0</v>
      </c>
      <c r="WYC138" s="827">
        <f t="shared" si="256"/>
        <v>0</v>
      </c>
      <c r="WYD138" s="827">
        <f t="shared" si="256"/>
        <v>0</v>
      </c>
      <c r="WYE138" s="827">
        <f t="shared" si="256"/>
        <v>0</v>
      </c>
      <c r="WYF138" s="827">
        <f t="shared" si="256"/>
        <v>0</v>
      </c>
      <c r="WYG138" s="827">
        <f t="shared" si="256"/>
        <v>0</v>
      </c>
      <c r="WYH138" s="827">
        <f t="shared" si="256"/>
        <v>0</v>
      </c>
      <c r="WYI138" s="827">
        <f t="shared" si="256"/>
        <v>0</v>
      </c>
      <c r="WYJ138" s="827">
        <f t="shared" si="256"/>
        <v>0</v>
      </c>
      <c r="WYK138" s="827">
        <f t="shared" si="256"/>
        <v>0</v>
      </c>
      <c r="WYL138" s="827">
        <f t="shared" si="256"/>
        <v>0</v>
      </c>
      <c r="WYM138" s="827">
        <f t="shared" ref="WYM138:XAX138" si="257">WYM130+WYM134</f>
        <v>0</v>
      </c>
      <c r="WYN138" s="827">
        <f t="shared" si="257"/>
        <v>0</v>
      </c>
      <c r="WYO138" s="827">
        <f t="shared" si="257"/>
        <v>0</v>
      </c>
      <c r="WYP138" s="827">
        <f t="shared" si="257"/>
        <v>0</v>
      </c>
      <c r="WYQ138" s="827">
        <f t="shared" si="257"/>
        <v>0</v>
      </c>
      <c r="WYR138" s="827">
        <f t="shared" si="257"/>
        <v>0</v>
      </c>
      <c r="WYS138" s="827">
        <f t="shared" si="257"/>
        <v>0</v>
      </c>
      <c r="WYT138" s="827">
        <f t="shared" si="257"/>
        <v>0</v>
      </c>
      <c r="WYU138" s="827">
        <f t="shared" si="257"/>
        <v>0</v>
      </c>
      <c r="WYV138" s="827">
        <f t="shared" si="257"/>
        <v>0</v>
      </c>
      <c r="WYW138" s="827">
        <f t="shared" si="257"/>
        <v>0</v>
      </c>
      <c r="WYX138" s="827">
        <f t="shared" si="257"/>
        <v>0</v>
      </c>
      <c r="WYY138" s="827">
        <f t="shared" si="257"/>
        <v>0</v>
      </c>
      <c r="WYZ138" s="827">
        <f t="shared" si="257"/>
        <v>0</v>
      </c>
      <c r="WZA138" s="827">
        <f t="shared" si="257"/>
        <v>0</v>
      </c>
      <c r="WZB138" s="827">
        <f t="shared" si="257"/>
        <v>0</v>
      </c>
      <c r="WZC138" s="827">
        <f t="shared" si="257"/>
        <v>0</v>
      </c>
      <c r="WZD138" s="827">
        <f t="shared" si="257"/>
        <v>0</v>
      </c>
      <c r="WZE138" s="827">
        <f t="shared" si="257"/>
        <v>0</v>
      </c>
      <c r="WZF138" s="827">
        <f t="shared" si="257"/>
        <v>0</v>
      </c>
      <c r="WZG138" s="827">
        <f t="shared" si="257"/>
        <v>0</v>
      </c>
      <c r="WZH138" s="827">
        <f t="shared" si="257"/>
        <v>0</v>
      </c>
      <c r="WZI138" s="827">
        <f t="shared" si="257"/>
        <v>0</v>
      </c>
      <c r="WZJ138" s="827">
        <f t="shared" si="257"/>
        <v>0</v>
      </c>
      <c r="WZK138" s="827">
        <f t="shared" si="257"/>
        <v>0</v>
      </c>
      <c r="WZL138" s="827">
        <f t="shared" si="257"/>
        <v>0</v>
      </c>
      <c r="WZM138" s="827">
        <f t="shared" si="257"/>
        <v>0</v>
      </c>
      <c r="WZN138" s="827">
        <f t="shared" si="257"/>
        <v>0</v>
      </c>
      <c r="WZO138" s="827">
        <f t="shared" si="257"/>
        <v>0</v>
      </c>
      <c r="WZP138" s="827">
        <f t="shared" si="257"/>
        <v>0</v>
      </c>
      <c r="WZQ138" s="827">
        <f t="shared" si="257"/>
        <v>0</v>
      </c>
      <c r="WZR138" s="827">
        <f t="shared" si="257"/>
        <v>0</v>
      </c>
      <c r="WZS138" s="827">
        <f t="shared" si="257"/>
        <v>0</v>
      </c>
      <c r="WZT138" s="827">
        <f t="shared" si="257"/>
        <v>0</v>
      </c>
      <c r="WZU138" s="827">
        <f t="shared" si="257"/>
        <v>0</v>
      </c>
      <c r="WZV138" s="827">
        <f t="shared" si="257"/>
        <v>0</v>
      </c>
      <c r="WZW138" s="827">
        <f t="shared" si="257"/>
        <v>0</v>
      </c>
      <c r="WZX138" s="827">
        <f t="shared" si="257"/>
        <v>0</v>
      </c>
      <c r="WZY138" s="827">
        <f t="shared" si="257"/>
        <v>0</v>
      </c>
      <c r="WZZ138" s="827">
        <f t="shared" si="257"/>
        <v>0</v>
      </c>
      <c r="XAA138" s="827">
        <f t="shared" si="257"/>
        <v>0</v>
      </c>
      <c r="XAB138" s="827">
        <f t="shared" si="257"/>
        <v>0</v>
      </c>
      <c r="XAC138" s="827">
        <f t="shared" si="257"/>
        <v>0</v>
      </c>
      <c r="XAD138" s="827">
        <f t="shared" si="257"/>
        <v>0</v>
      </c>
      <c r="XAE138" s="827">
        <f t="shared" si="257"/>
        <v>0</v>
      </c>
      <c r="XAF138" s="827">
        <f t="shared" si="257"/>
        <v>0</v>
      </c>
      <c r="XAG138" s="827">
        <f t="shared" si="257"/>
        <v>0</v>
      </c>
      <c r="XAH138" s="827">
        <f t="shared" si="257"/>
        <v>0</v>
      </c>
      <c r="XAI138" s="827">
        <f t="shared" si="257"/>
        <v>0</v>
      </c>
      <c r="XAJ138" s="827">
        <f t="shared" si="257"/>
        <v>0</v>
      </c>
      <c r="XAK138" s="827">
        <f t="shared" si="257"/>
        <v>0</v>
      </c>
      <c r="XAL138" s="827">
        <f t="shared" si="257"/>
        <v>0</v>
      </c>
      <c r="XAM138" s="827">
        <f t="shared" si="257"/>
        <v>0</v>
      </c>
      <c r="XAN138" s="827">
        <f t="shared" si="257"/>
        <v>0</v>
      </c>
      <c r="XAO138" s="827">
        <f t="shared" si="257"/>
        <v>0</v>
      </c>
      <c r="XAP138" s="827">
        <f t="shared" si="257"/>
        <v>0</v>
      </c>
      <c r="XAQ138" s="827">
        <f t="shared" si="257"/>
        <v>0</v>
      </c>
      <c r="XAR138" s="827">
        <f t="shared" si="257"/>
        <v>0</v>
      </c>
      <c r="XAS138" s="827">
        <f t="shared" si="257"/>
        <v>0</v>
      </c>
      <c r="XAT138" s="827">
        <f t="shared" si="257"/>
        <v>0</v>
      </c>
      <c r="XAU138" s="827">
        <f t="shared" si="257"/>
        <v>0</v>
      </c>
      <c r="XAV138" s="827">
        <f t="shared" si="257"/>
        <v>0</v>
      </c>
      <c r="XAW138" s="827">
        <f t="shared" si="257"/>
        <v>0</v>
      </c>
      <c r="XAX138" s="827">
        <f t="shared" si="257"/>
        <v>0</v>
      </c>
      <c r="XAY138" s="827">
        <f t="shared" ref="XAY138:XDJ138" si="258">XAY130+XAY134</f>
        <v>0</v>
      </c>
      <c r="XAZ138" s="827">
        <f t="shared" si="258"/>
        <v>0</v>
      </c>
      <c r="XBA138" s="827">
        <f t="shared" si="258"/>
        <v>0</v>
      </c>
      <c r="XBB138" s="827">
        <f t="shared" si="258"/>
        <v>0</v>
      </c>
      <c r="XBC138" s="827">
        <f t="shared" si="258"/>
        <v>0</v>
      </c>
      <c r="XBD138" s="827">
        <f t="shared" si="258"/>
        <v>0</v>
      </c>
      <c r="XBE138" s="827">
        <f t="shared" si="258"/>
        <v>0</v>
      </c>
      <c r="XBF138" s="827">
        <f t="shared" si="258"/>
        <v>0</v>
      </c>
      <c r="XBG138" s="827">
        <f t="shared" si="258"/>
        <v>0</v>
      </c>
      <c r="XBH138" s="827">
        <f t="shared" si="258"/>
        <v>0</v>
      </c>
      <c r="XBI138" s="827">
        <f t="shared" si="258"/>
        <v>0</v>
      </c>
      <c r="XBJ138" s="827">
        <f t="shared" si="258"/>
        <v>0</v>
      </c>
      <c r="XBK138" s="827">
        <f t="shared" si="258"/>
        <v>0</v>
      </c>
      <c r="XBL138" s="827">
        <f t="shared" si="258"/>
        <v>0</v>
      </c>
      <c r="XBM138" s="827">
        <f t="shared" si="258"/>
        <v>0</v>
      </c>
      <c r="XBN138" s="827">
        <f t="shared" si="258"/>
        <v>0</v>
      </c>
      <c r="XBO138" s="827">
        <f t="shared" si="258"/>
        <v>0</v>
      </c>
      <c r="XBP138" s="827">
        <f t="shared" si="258"/>
        <v>0</v>
      </c>
      <c r="XBQ138" s="827">
        <f t="shared" si="258"/>
        <v>0</v>
      </c>
      <c r="XBR138" s="827">
        <f t="shared" si="258"/>
        <v>0</v>
      </c>
      <c r="XBS138" s="827">
        <f t="shared" si="258"/>
        <v>0</v>
      </c>
      <c r="XBT138" s="827">
        <f t="shared" si="258"/>
        <v>0</v>
      </c>
      <c r="XBU138" s="827">
        <f t="shared" si="258"/>
        <v>0</v>
      </c>
      <c r="XBV138" s="827">
        <f t="shared" si="258"/>
        <v>0</v>
      </c>
      <c r="XBW138" s="827">
        <f t="shared" si="258"/>
        <v>0</v>
      </c>
      <c r="XBX138" s="827">
        <f t="shared" si="258"/>
        <v>0</v>
      </c>
      <c r="XBY138" s="827">
        <f t="shared" si="258"/>
        <v>0</v>
      </c>
      <c r="XBZ138" s="827">
        <f t="shared" si="258"/>
        <v>0</v>
      </c>
      <c r="XCA138" s="827">
        <f t="shared" si="258"/>
        <v>0</v>
      </c>
      <c r="XCB138" s="827">
        <f t="shared" si="258"/>
        <v>0</v>
      </c>
      <c r="XCC138" s="827">
        <f t="shared" si="258"/>
        <v>0</v>
      </c>
      <c r="XCD138" s="827">
        <f t="shared" si="258"/>
        <v>0</v>
      </c>
      <c r="XCE138" s="827">
        <f t="shared" si="258"/>
        <v>0</v>
      </c>
      <c r="XCF138" s="827">
        <f t="shared" si="258"/>
        <v>0</v>
      </c>
      <c r="XCG138" s="827">
        <f t="shared" si="258"/>
        <v>0</v>
      </c>
      <c r="XCH138" s="827">
        <f t="shared" si="258"/>
        <v>0</v>
      </c>
      <c r="XCI138" s="827">
        <f t="shared" si="258"/>
        <v>0</v>
      </c>
      <c r="XCJ138" s="827">
        <f t="shared" si="258"/>
        <v>0</v>
      </c>
      <c r="XCK138" s="827">
        <f t="shared" si="258"/>
        <v>0</v>
      </c>
      <c r="XCL138" s="827">
        <f t="shared" si="258"/>
        <v>0</v>
      </c>
      <c r="XCM138" s="827">
        <f t="shared" si="258"/>
        <v>0</v>
      </c>
      <c r="XCN138" s="827">
        <f t="shared" si="258"/>
        <v>0</v>
      </c>
      <c r="XCO138" s="827">
        <f t="shared" si="258"/>
        <v>0</v>
      </c>
      <c r="XCP138" s="827">
        <f t="shared" si="258"/>
        <v>0</v>
      </c>
      <c r="XCQ138" s="827">
        <f t="shared" si="258"/>
        <v>0</v>
      </c>
      <c r="XCR138" s="827">
        <f t="shared" si="258"/>
        <v>0</v>
      </c>
      <c r="XCS138" s="827">
        <f t="shared" si="258"/>
        <v>0</v>
      </c>
      <c r="XCT138" s="827">
        <f t="shared" si="258"/>
        <v>0</v>
      </c>
      <c r="XCU138" s="827">
        <f t="shared" si="258"/>
        <v>0</v>
      </c>
      <c r="XCV138" s="827">
        <f t="shared" si="258"/>
        <v>0</v>
      </c>
      <c r="XCW138" s="827">
        <f t="shared" si="258"/>
        <v>0</v>
      </c>
      <c r="XCX138" s="827">
        <f t="shared" si="258"/>
        <v>0</v>
      </c>
      <c r="XCY138" s="827">
        <f t="shared" si="258"/>
        <v>0</v>
      </c>
      <c r="XCZ138" s="827">
        <f t="shared" si="258"/>
        <v>0</v>
      </c>
      <c r="XDA138" s="827">
        <f t="shared" si="258"/>
        <v>0</v>
      </c>
      <c r="XDB138" s="827">
        <f t="shared" si="258"/>
        <v>0</v>
      </c>
      <c r="XDC138" s="827">
        <f t="shared" si="258"/>
        <v>0</v>
      </c>
      <c r="XDD138" s="827">
        <f t="shared" si="258"/>
        <v>0</v>
      </c>
      <c r="XDE138" s="827">
        <f t="shared" si="258"/>
        <v>0</v>
      </c>
      <c r="XDF138" s="827">
        <f t="shared" si="258"/>
        <v>0</v>
      </c>
      <c r="XDG138" s="827">
        <f t="shared" si="258"/>
        <v>0</v>
      </c>
      <c r="XDH138" s="827">
        <f t="shared" si="258"/>
        <v>0</v>
      </c>
      <c r="XDI138" s="827">
        <f t="shared" si="258"/>
        <v>0</v>
      </c>
      <c r="XDJ138" s="827">
        <f t="shared" si="258"/>
        <v>0</v>
      </c>
      <c r="XDK138" s="827">
        <f t="shared" ref="XDK138:XFD138" si="259">XDK130+XDK134</f>
        <v>0</v>
      </c>
      <c r="XDL138" s="827">
        <f t="shared" si="259"/>
        <v>0</v>
      </c>
      <c r="XDM138" s="827">
        <f t="shared" si="259"/>
        <v>0</v>
      </c>
      <c r="XDN138" s="827">
        <f t="shared" si="259"/>
        <v>0</v>
      </c>
      <c r="XDO138" s="827">
        <f t="shared" si="259"/>
        <v>0</v>
      </c>
      <c r="XDP138" s="827">
        <f t="shared" si="259"/>
        <v>0</v>
      </c>
      <c r="XDQ138" s="827">
        <f t="shared" si="259"/>
        <v>0</v>
      </c>
      <c r="XDR138" s="827">
        <f t="shared" si="259"/>
        <v>0</v>
      </c>
      <c r="XDS138" s="827">
        <f t="shared" si="259"/>
        <v>0</v>
      </c>
      <c r="XDT138" s="827">
        <f t="shared" si="259"/>
        <v>0</v>
      </c>
      <c r="XDU138" s="827">
        <f t="shared" si="259"/>
        <v>0</v>
      </c>
      <c r="XDV138" s="827">
        <f t="shared" si="259"/>
        <v>0</v>
      </c>
      <c r="XDW138" s="827">
        <f t="shared" si="259"/>
        <v>0</v>
      </c>
      <c r="XDX138" s="827">
        <f t="shared" si="259"/>
        <v>0</v>
      </c>
      <c r="XDY138" s="827">
        <f t="shared" si="259"/>
        <v>0</v>
      </c>
      <c r="XDZ138" s="827">
        <f t="shared" si="259"/>
        <v>0</v>
      </c>
      <c r="XEA138" s="827">
        <f t="shared" si="259"/>
        <v>0</v>
      </c>
      <c r="XEB138" s="827">
        <f t="shared" si="259"/>
        <v>0</v>
      </c>
      <c r="XEC138" s="827">
        <f t="shared" si="259"/>
        <v>0</v>
      </c>
      <c r="XED138" s="827">
        <f t="shared" si="259"/>
        <v>0</v>
      </c>
      <c r="XEE138" s="827">
        <f t="shared" si="259"/>
        <v>0</v>
      </c>
      <c r="XEF138" s="827">
        <f t="shared" si="259"/>
        <v>0</v>
      </c>
      <c r="XEG138" s="827">
        <f t="shared" si="259"/>
        <v>0</v>
      </c>
      <c r="XEH138" s="827">
        <f t="shared" si="259"/>
        <v>0</v>
      </c>
      <c r="XEI138" s="827">
        <f t="shared" si="259"/>
        <v>0</v>
      </c>
      <c r="XEJ138" s="827">
        <f t="shared" si="259"/>
        <v>0</v>
      </c>
      <c r="XEK138" s="827">
        <f t="shared" si="259"/>
        <v>0</v>
      </c>
      <c r="XEL138" s="827">
        <f t="shared" si="259"/>
        <v>0</v>
      </c>
      <c r="XEM138" s="827">
        <f t="shared" si="259"/>
        <v>0</v>
      </c>
      <c r="XEN138" s="827">
        <f t="shared" si="259"/>
        <v>0</v>
      </c>
      <c r="XEO138" s="827">
        <f t="shared" si="259"/>
        <v>0</v>
      </c>
      <c r="XEP138" s="827">
        <f t="shared" si="259"/>
        <v>0</v>
      </c>
      <c r="XEQ138" s="827">
        <f t="shared" si="259"/>
        <v>0</v>
      </c>
      <c r="XER138" s="827">
        <f t="shared" si="259"/>
        <v>0</v>
      </c>
      <c r="XES138" s="827">
        <f t="shared" si="259"/>
        <v>0</v>
      </c>
      <c r="XET138" s="827">
        <f t="shared" si="259"/>
        <v>0</v>
      </c>
      <c r="XEU138" s="827">
        <f t="shared" si="259"/>
        <v>0</v>
      </c>
      <c r="XEV138" s="827">
        <f t="shared" si="259"/>
        <v>0</v>
      </c>
      <c r="XEW138" s="827">
        <f t="shared" si="259"/>
        <v>0</v>
      </c>
      <c r="XEX138" s="827">
        <f t="shared" si="259"/>
        <v>0</v>
      </c>
      <c r="XEY138" s="827">
        <f t="shared" si="259"/>
        <v>0</v>
      </c>
      <c r="XEZ138" s="827">
        <f t="shared" si="259"/>
        <v>0</v>
      </c>
      <c r="XFA138" s="827">
        <f t="shared" si="259"/>
        <v>0</v>
      </c>
      <c r="XFB138" s="827">
        <f t="shared" si="259"/>
        <v>0</v>
      </c>
      <c r="XFC138" s="827">
        <f t="shared" si="259"/>
        <v>0</v>
      </c>
      <c r="XFD138" s="827">
        <f t="shared" si="259"/>
        <v>0</v>
      </c>
    </row>
    <row r="139" spans="2:16384">
      <c r="H139" s="51"/>
      <c r="K139" s="243" t="s">
        <v>401</v>
      </c>
      <c r="L139" s="82">
        <v>79.9466043808781</v>
      </c>
      <c r="M139" s="82">
        <v>87.603116788163589</v>
      </c>
      <c r="N139" s="1111">
        <f t="shared" si="2"/>
        <v>-7.65651240728549</v>
      </c>
      <c r="O139" s="886">
        <v>6.9533956191219062</v>
      </c>
      <c r="P139" s="886">
        <f t="shared" ref="P139:P143" si="260">L139+O139</f>
        <v>86.9</v>
      </c>
      <c r="R139" s="827">
        <f t="shared" ref="R139" si="261">R131+R133</f>
        <v>1</v>
      </c>
      <c r="S139" s="827" t="e">
        <f t="shared" ref="S139:CD139" si="262">S131+S133</f>
        <v>#VALUE!</v>
      </c>
      <c r="T139" s="827">
        <f t="shared" si="262"/>
        <v>0</v>
      </c>
      <c r="U139" s="827">
        <f t="shared" si="262"/>
        <v>0</v>
      </c>
      <c r="V139" s="827">
        <f t="shared" si="262"/>
        <v>0</v>
      </c>
      <c r="W139" s="827">
        <f t="shared" si="262"/>
        <v>0</v>
      </c>
      <c r="X139" s="827">
        <f t="shared" si="262"/>
        <v>0</v>
      </c>
      <c r="Y139" s="827">
        <f t="shared" si="262"/>
        <v>0</v>
      </c>
      <c r="Z139" s="827">
        <f t="shared" si="262"/>
        <v>0</v>
      </c>
      <c r="AA139" s="827">
        <f t="shared" si="262"/>
        <v>0</v>
      </c>
      <c r="AB139" s="827">
        <f t="shared" si="262"/>
        <v>0</v>
      </c>
      <c r="AC139" s="827">
        <f t="shared" si="262"/>
        <v>0</v>
      </c>
      <c r="AD139" s="827">
        <f t="shared" si="262"/>
        <v>0</v>
      </c>
      <c r="AE139" s="827">
        <f t="shared" si="262"/>
        <v>0</v>
      </c>
      <c r="AF139" s="827">
        <f t="shared" si="262"/>
        <v>0</v>
      </c>
      <c r="AG139" s="827">
        <f t="shared" si="262"/>
        <v>0</v>
      </c>
      <c r="AH139" s="827">
        <f t="shared" si="262"/>
        <v>0</v>
      </c>
      <c r="AI139" s="827">
        <f t="shared" si="262"/>
        <v>0</v>
      </c>
      <c r="AJ139" s="827">
        <f t="shared" si="262"/>
        <v>0</v>
      </c>
      <c r="AK139" s="827">
        <f t="shared" si="262"/>
        <v>0</v>
      </c>
      <c r="AL139" s="827">
        <f t="shared" si="262"/>
        <v>0</v>
      </c>
      <c r="AM139" s="827">
        <f t="shared" si="262"/>
        <v>0</v>
      </c>
      <c r="AN139" s="827">
        <f t="shared" si="262"/>
        <v>0</v>
      </c>
      <c r="AO139" s="827">
        <f t="shared" si="262"/>
        <v>0</v>
      </c>
      <c r="AP139" s="827">
        <f t="shared" si="262"/>
        <v>0</v>
      </c>
      <c r="AQ139" s="827">
        <f t="shared" si="262"/>
        <v>0</v>
      </c>
      <c r="AR139" s="827">
        <f t="shared" si="262"/>
        <v>0</v>
      </c>
      <c r="AS139" s="827">
        <f t="shared" si="262"/>
        <v>0</v>
      </c>
      <c r="AT139" s="827">
        <f t="shared" si="262"/>
        <v>0</v>
      </c>
      <c r="AU139" s="827">
        <f t="shared" si="262"/>
        <v>0</v>
      </c>
      <c r="AV139" s="827">
        <f t="shared" si="262"/>
        <v>0</v>
      </c>
      <c r="AW139" s="827">
        <f t="shared" si="262"/>
        <v>0</v>
      </c>
      <c r="AX139" s="827">
        <f t="shared" si="262"/>
        <v>0</v>
      </c>
      <c r="AY139" s="827">
        <f t="shared" si="262"/>
        <v>0</v>
      </c>
      <c r="AZ139" s="827">
        <f t="shared" si="262"/>
        <v>0</v>
      </c>
      <c r="BA139" s="827">
        <f t="shared" si="262"/>
        <v>0</v>
      </c>
      <c r="BB139" s="827">
        <f t="shared" si="262"/>
        <v>0</v>
      </c>
      <c r="BC139" s="827">
        <f t="shared" si="262"/>
        <v>0</v>
      </c>
      <c r="BD139" s="827">
        <f t="shared" si="262"/>
        <v>0</v>
      </c>
      <c r="BE139" s="827">
        <f t="shared" si="262"/>
        <v>0</v>
      </c>
      <c r="BF139" s="827">
        <f t="shared" si="262"/>
        <v>0</v>
      </c>
      <c r="BG139" s="827">
        <f t="shared" si="262"/>
        <v>0</v>
      </c>
      <c r="BH139" s="827">
        <f t="shared" si="262"/>
        <v>0</v>
      </c>
      <c r="BI139" s="827">
        <f t="shared" si="262"/>
        <v>0</v>
      </c>
      <c r="BJ139" s="827">
        <f t="shared" si="262"/>
        <v>0</v>
      </c>
      <c r="BK139" s="827">
        <f t="shared" si="262"/>
        <v>0</v>
      </c>
      <c r="BL139" s="827">
        <f t="shared" si="262"/>
        <v>0</v>
      </c>
      <c r="BM139" s="827">
        <f t="shared" si="262"/>
        <v>0</v>
      </c>
      <c r="BN139" s="827">
        <f t="shared" si="262"/>
        <v>0</v>
      </c>
      <c r="BO139" s="827">
        <f t="shared" si="262"/>
        <v>0</v>
      </c>
      <c r="BP139" s="827">
        <f t="shared" si="262"/>
        <v>0</v>
      </c>
      <c r="BQ139" s="827">
        <f t="shared" si="262"/>
        <v>0</v>
      </c>
      <c r="BR139" s="827">
        <f t="shared" si="262"/>
        <v>0</v>
      </c>
      <c r="BS139" s="827">
        <f t="shared" si="262"/>
        <v>0</v>
      </c>
      <c r="BT139" s="827">
        <f t="shared" si="262"/>
        <v>0</v>
      </c>
      <c r="BU139" s="827">
        <f t="shared" si="262"/>
        <v>0</v>
      </c>
      <c r="BV139" s="827">
        <f t="shared" si="262"/>
        <v>0</v>
      </c>
      <c r="BW139" s="827">
        <f t="shared" si="262"/>
        <v>0</v>
      </c>
      <c r="BX139" s="827">
        <f t="shared" si="262"/>
        <v>0</v>
      </c>
      <c r="BY139" s="827">
        <f t="shared" si="262"/>
        <v>0</v>
      </c>
      <c r="BZ139" s="827">
        <f t="shared" si="262"/>
        <v>0</v>
      </c>
      <c r="CA139" s="827">
        <f t="shared" si="262"/>
        <v>0</v>
      </c>
      <c r="CB139" s="827">
        <f t="shared" si="262"/>
        <v>0</v>
      </c>
      <c r="CC139" s="827">
        <f t="shared" si="262"/>
        <v>0</v>
      </c>
      <c r="CD139" s="827">
        <f t="shared" si="262"/>
        <v>0</v>
      </c>
      <c r="CE139" s="827">
        <f t="shared" ref="CE139:EP139" si="263">CE131+CE133</f>
        <v>0</v>
      </c>
      <c r="CF139" s="827">
        <f t="shared" si="263"/>
        <v>0</v>
      </c>
      <c r="CG139" s="827">
        <f t="shared" si="263"/>
        <v>0</v>
      </c>
      <c r="CH139" s="827">
        <f t="shared" si="263"/>
        <v>0</v>
      </c>
      <c r="CI139" s="827">
        <f t="shared" si="263"/>
        <v>0</v>
      </c>
      <c r="CJ139" s="827">
        <f t="shared" si="263"/>
        <v>0</v>
      </c>
      <c r="CK139" s="827">
        <f t="shared" si="263"/>
        <v>0</v>
      </c>
      <c r="CL139" s="827">
        <f t="shared" si="263"/>
        <v>0</v>
      </c>
      <c r="CM139" s="827">
        <f t="shared" si="263"/>
        <v>0</v>
      </c>
      <c r="CN139" s="827">
        <f t="shared" si="263"/>
        <v>0</v>
      </c>
      <c r="CO139" s="827">
        <f t="shared" si="263"/>
        <v>0</v>
      </c>
      <c r="CP139" s="827">
        <f t="shared" si="263"/>
        <v>0</v>
      </c>
      <c r="CQ139" s="827">
        <f t="shared" si="263"/>
        <v>0</v>
      </c>
      <c r="CR139" s="827">
        <f t="shared" si="263"/>
        <v>0</v>
      </c>
      <c r="CS139" s="827">
        <f t="shared" si="263"/>
        <v>0</v>
      </c>
      <c r="CT139" s="827">
        <f t="shared" si="263"/>
        <v>0</v>
      </c>
      <c r="CU139" s="827">
        <f t="shared" si="263"/>
        <v>0</v>
      </c>
      <c r="CV139" s="827">
        <f t="shared" si="263"/>
        <v>0</v>
      </c>
      <c r="CW139" s="827">
        <f t="shared" si="263"/>
        <v>0</v>
      </c>
      <c r="CX139" s="827">
        <f t="shared" si="263"/>
        <v>0</v>
      </c>
      <c r="CY139" s="827">
        <f t="shared" si="263"/>
        <v>0</v>
      </c>
      <c r="CZ139" s="827">
        <f t="shared" si="263"/>
        <v>0</v>
      </c>
      <c r="DA139" s="827">
        <f t="shared" si="263"/>
        <v>0</v>
      </c>
      <c r="DB139" s="827">
        <f t="shared" si="263"/>
        <v>0</v>
      </c>
      <c r="DC139" s="827">
        <f t="shared" si="263"/>
        <v>0</v>
      </c>
      <c r="DD139" s="827">
        <f t="shared" si="263"/>
        <v>0</v>
      </c>
      <c r="DE139" s="827">
        <f t="shared" si="263"/>
        <v>0</v>
      </c>
      <c r="DF139" s="827">
        <f t="shared" si="263"/>
        <v>0</v>
      </c>
      <c r="DG139" s="827">
        <f t="shared" si="263"/>
        <v>0</v>
      </c>
      <c r="DH139" s="827">
        <f t="shared" si="263"/>
        <v>0</v>
      </c>
      <c r="DI139" s="827">
        <f t="shared" si="263"/>
        <v>0</v>
      </c>
      <c r="DJ139" s="827">
        <f t="shared" si="263"/>
        <v>0</v>
      </c>
      <c r="DK139" s="827">
        <f t="shared" si="263"/>
        <v>0</v>
      </c>
      <c r="DL139" s="827">
        <f t="shared" si="263"/>
        <v>0</v>
      </c>
      <c r="DM139" s="827">
        <f t="shared" si="263"/>
        <v>0</v>
      </c>
      <c r="DN139" s="827">
        <f t="shared" si="263"/>
        <v>0</v>
      </c>
      <c r="DO139" s="827">
        <f t="shared" si="263"/>
        <v>0</v>
      </c>
      <c r="DP139" s="827">
        <f t="shared" si="263"/>
        <v>0</v>
      </c>
      <c r="DQ139" s="827">
        <f t="shared" si="263"/>
        <v>0</v>
      </c>
      <c r="DR139" s="827">
        <f t="shared" si="263"/>
        <v>0</v>
      </c>
      <c r="DS139" s="827">
        <f t="shared" si="263"/>
        <v>0</v>
      </c>
      <c r="DT139" s="827">
        <f t="shared" si="263"/>
        <v>0</v>
      </c>
      <c r="DU139" s="827">
        <f t="shared" si="263"/>
        <v>0</v>
      </c>
      <c r="DV139" s="827">
        <f t="shared" si="263"/>
        <v>0</v>
      </c>
      <c r="DW139" s="827">
        <f t="shared" si="263"/>
        <v>0</v>
      </c>
      <c r="DX139" s="827">
        <f t="shared" si="263"/>
        <v>0</v>
      </c>
      <c r="DY139" s="827">
        <f t="shared" si="263"/>
        <v>0</v>
      </c>
      <c r="DZ139" s="827">
        <f t="shared" si="263"/>
        <v>0</v>
      </c>
      <c r="EA139" s="827">
        <f t="shared" si="263"/>
        <v>0</v>
      </c>
      <c r="EB139" s="827">
        <f t="shared" si="263"/>
        <v>0</v>
      </c>
      <c r="EC139" s="827">
        <f t="shared" si="263"/>
        <v>0</v>
      </c>
      <c r="ED139" s="827">
        <f t="shared" si="263"/>
        <v>0</v>
      </c>
      <c r="EE139" s="827">
        <f t="shared" si="263"/>
        <v>0</v>
      </c>
      <c r="EF139" s="827">
        <f t="shared" si="263"/>
        <v>0</v>
      </c>
      <c r="EG139" s="827">
        <f t="shared" si="263"/>
        <v>0</v>
      </c>
      <c r="EH139" s="827">
        <f t="shared" si="263"/>
        <v>0</v>
      </c>
      <c r="EI139" s="827">
        <f t="shared" si="263"/>
        <v>0</v>
      </c>
      <c r="EJ139" s="827">
        <f t="shared" si="263"/>
        <v>0</v>
      </c>
      <c r="EK139" s="827">
        <f t="shared" si="263"/>
        <v>0</v>
      </c>
      <c r="EL139" s="827">
        <f t="shared" si="263"/>
        <v>0</v>
      </c>
      <c r="EM139" s="827">
        <f t="shared" si="263"/>
        <v>0</v>
      </c>
      <c r="EN139" s="827">
        <f t="shared" si="263"/>
        <v>0</v>
      </c>
      <c r="EO139" s="827">
        <f t="shared" si="263"/>
        <v>0</v>
      </c>
      <c r="EP139" s="827">
        <f t="shared" si="263"/>
        <v>0</v>
      </c>
      <c r="EQ139" s="827">
        <f t="shared" ref="EQ139:HB139" si="264">EQ131+EQ133</f>
        <v>0</v>
      </c>
      <c r="ER139" s="827">
        <f t="shared" si="264"/>
        <v>0</v>
      </c>
      <c r="ES139" s="827">
        <f t="shared" si="264"/>
        <v>0</v>
      </c>
      <c r="ET139" s="827">
        <f t="shared" si="264"/>
        <v>0</v>
      </c>
      <c r="EU139" s="827">
        <f t="shared" si="264"/>
        <v>0</v>
      </c>
      <c r="EV139" s="827">
        <f t="shared" si="264"/>
        <v>0</v>
      </c>
      <c r="EW139" s="827">
        <f t="shared" si="264"/>
        <v>0</v>
      </c>
      <c r="EX139" s="827">
        <f t="shared" si="264"/>
        <v>0</v>
      </c>
      <c r="EY139" s="827">
        <f t="shared" si="264"/>
        <v>0</v>
      </c>
      <c r="EZ139" s="827">
        <f t="shared" si="264"/>
        <v>0</v>
      </c>
      <c r="FA139" s="827">
        <f t="shared" si="264"/>
        <v>0</v>
      </c>
      <c r="FB139" s="827">
        <f t="shared" si="264"/>
        <v>0</v>
      </c>
      <c r="FC139" s="827">
        <f t="shared" si="264"/>
        <v>0</v>
      </c>
      <c r="FD139" s="827">
        <f t="shared" si="264"/>
        <v>0</v>
      </c>
      <c r="FE139" s="827">
        <f t="shared" si="264"/>
        <v>0</v>
      </c>
      <c r="FF139" s="827">
        <f t="shared" si="264"/>
        <v>0</v>
      </c>
      <c r="FG139" s="827">
        <f t="shared" si="264"/>
        <v>0</v>
      </c>
      <c r="FH139" s="827">
        <f t="shared" si="264"/>
        <v>0</v>
      </c>
      <c r="FI139" s="827">
        <f t="shared" si="264"/>
        <v>0</v>
      </c>
      <c r="FJ139" s="827">
        <f t="shared" si="264"/>
        <v>0</v>
      </c>
      <c r="FK139" s="827">
        <f t="shared" si="264"/>
        <v>0</v>
      </c>
      <c r="FL139" s="827">
        <f t="shared" si="264"/>
        <v>0</v>
      </c>
      <c r="FM139" s="827">
        <f t="shared" si="264"/>
        <v>0</v>
      </c>
      <c r="FN139" s="827">
        <f t="shared" si="264"/>
        <v>0</v>
      </c>
      <c r="FO139" s="827">
        <f t="shared" si="264"/>
        <v>0</v>
      </c>
      <c r="FP139" s="827">
        <f t="shared" si="264"/>
        <v>0</v>
      </c>
      <c r="FQ139" s="827">
        <f t="shared" si="264"/>
        <v>0</v>
      </c>
      <c r="FR139" s="827">
        <f t="shared" si="264"/>
        <v>0</v>
      </c>
      <c r="FS139" s="827">
        <f t="shared" si="264"/>
        <v>0</v>
      </c>
      <c r="FT139" s="827">
        <f t="shared" si="264"/>
        <v>0</v>
      </c>
      <c r="FU139" s="827">
        <f t="shared" si="264"/>
        <v>0</v>
      </c>
      <c r="FV139" s="827">
        <f t="shared" si="264"/>
        <v>0</v>
      </c>
      <c r="FW139" s="827">
        <f t="shared" si="264"/>
        <v>0</v>
      </c>
      <c r="FX139" s="827">
        <f t="shared" si="264"/>
        <v>0</v>
      </c>
      <c r="FY139" s="827">
        <f t="shared" si="264"/>
        <v>0</v>
      </c>
      <c r="FZ139" s="827">
        <f t="shared" si="264"/>
        <v>0</v>
      </c>
      <c r="GA139" s="827">
        <f t="shared" si="264"/>
        <v>0</v>
      </c>
      <c r="GB139" s="827">
        <f t="shared" si="264"/>
        <v>0</v>
      </c>
      <c r="GC139" s="827">
        <f t="shared" si="264"/>
        <v>0</v>
      </c>
      <c r="GD139" s="827">
        <f t="shared" si="264"/>
        <v>0</v>
      </c>
      <c r="GE139" s="827">
        <f t="shared" si="264"/>
        <v>0</v>
      </c>
      <c r="GF139" s="827">
        <f t="shared" si="264"/>
        <v>0</v>
      </c>
      <c r="GG139" s="827">
        <f t="shared" si="264"/>
        <v>0</v>
      </c>
      <c r="GH139" s="827">
        <f t="shared" si="264"/>
        <v>0</v>
      </c>
      <c r="GI139" s="827">
        <f t="shared" si="264"/>
        <v>0</v>
      </c>
      <c r="GJ139" s="827">
        <f t="shared" si="264"/>
        <v>0</v>
      </c>
      <c r="GK139" s="827">
        <f t="shared" si="264"/>
        <v>0</v>
      </c>
      <c r="GL139" s="827">
        <f t="shared" si="264"/>
        <v>0</v>
      </c>
      <c r="GM139" s="827">
        <f t="shared" si="264"/>
        <v>0</v>
      </c>
      <c r="GN139" s="827">
        <f t="shared" si="264"/>
        <v>0</v>
      </c>
      <c r="GO139" s="827">
        <f t="shared" si="264"/>
        <v>0</v>
      </c>
      <c r="GP139" s="827">
        <f t="shared" si="264"/>
        <v>0</v>
      </c>
      <c r="GQ139" s="827">
        <f t="shared" si="264"/>
        <v>0</v>
      </c>
      <c r="GR139" s="827">
        <f t="shared" si="264"/>
        <v>0</v>
      </c>
      <c r="GS139" s="827">
        <f t="shared" si="264"/>
        <v>0</v>
      </c>
      <c r="GT139" s="827">
        <f t="shared" si="264"/>
        <v>0</v>
      </c>
      <c r="GU139" s="827">
        <f t="shared" si="264"/>
        <v>0</v>
      </c>
      <c r="GV139" s="827">
        <f t="shared" si="264"/>
        <v>0</v>
      </c>
      <c r="GW139" s="827">
        <f t="shared" si="264"/>
        <v>0</v>
      </c>
      <c r="GX139" s="827">
        <f t="shared" si="264"/>
        <v>0</v>
      </c>
      <c r="GY139" s="827">
        <f t="shared" si="264"/>
        <v>0</v>
      </c>
      <c r="GZ139" s="827">
        <f t="shared" si="264"/>
        <v>0</v>
      </c>
      <c r="HA139" s="827">
        <f t="shared" si="264"/>
        <v>0</v>
      </c>
      <c r="HB139" s="827">
        <f t="shared" si="264"/>
        <v>0</v>
      </c>
      <c r="HC139" s="827">
        <f t="shared" ref="HC139:JN139" si="265">HC131+HC133</f>
        <v>0</v>
      </c>
      <c r="HD139" s="827">
        <f t="shared" si="265"/>
        <v>0</v>
      </c>
      <c r="HE139" s="827">
        <f t="shared" si="265"/>
        <v>0</v>
      </c>
      <c r="HF139" s="827">
        <f t="shared" si="265"/>
        <v>0</v>
      </c>
      <c r="HG139" s="827">
        <f t="shared" si="265"/>
        <v>0</v>
      </c>
      <c r="HH139" s="827">
        <f t="shared" si="265"/>
        <v>0</v>
      </c>
      <c r="HI139" s="827">
        <f t="shared" si="265"/>
        <v>0</v>
      </c>
      <c r="HJ139" s="827">
        <f t="shared" si="265"/>
        <v>0</v>
      </c>
      <c r="HK139" s="827">
        <f t="shared" si="265"/>
        <v>0</v>
      </c>
      <c r="HL139" s="827">
        <f t="shared" si="265"/>
        <v>0</v>
      </c>
      <c r="HM139" s="827">
        <f t="shared" si="265"/>
        <v>0</v>
      </c>
      <c r="HN139" s="827">
        <f t="shared" si="265"/>
        <v>0</v>
      </c>
      <c r="HO139" s="827">
        <f t="shared" si="265"/>
        <v>0</v>
      </c>
      <c r="HP139" s="827">
        <f t="shared" si="265"/>
        <v>0</v>
      </c>
      <c r="HQ139" s="827">
        <f t="shared" si="265"/>
        <v>0</v>
      </c>
      <c r="HR139" s="827">
        <f t="shared" si="265"/>
        <v>0</v>
      </c>
      <c r="HS139" s="827">
        <f t="shared" si="265"/>
        <v>0</v>
      </c>
      <c r="HT139" s="827">
        <f t="shared" si="265"/>
        <v>0</v>
      </c>
      <c r="HU139" s="827">
        <f t="shared" si="265"/>
        <v>0</v>
      </c>
      <c r="HV139" s="827">
        <f t="shared" si="265"/>
        <v>0</v>
      </c>
      <c r="HW139" s="827">
        <f t="shared" si="265"/>
        <v>0</v>
      </c>
      <c r="HX139" s="827">
        <f t="shared" si="265"/>
        <v>0</v>
      </c>
      <c r="HY139" s="827">
        <f t="shared" si="265"/>
        <v>0</v>
      </c>
      <c r="HZ139" s="827">
        <f t="shared" si="265"/>
        <v>0</v>
      </c>
      <c r="IA139" s="827">
        <f t="shared" si="265"/>
        <v>0</v>
      </c>
      <c r="IB139" s="827">
        <f t="shared" si="265"/>
        <v>0</v>
      </c>
      <c r="IC139" s="827">
        <f t="shared" si="265"/>
        <v>0</v>
      </c>
      <c r="ID139" s="827">
        <f t="shared" si="265"/>
        <v>0</v>
      </c>
      <c r="IE139" s="827">
        <f t="shared" si="265"/>
        <v>0</v>
      </c>
      <c r="IF139" s="827">
        <f t="shared" si="265"/>
        <v>0</v>
      </c>
      <c r="IG139" s="827">
        <f t="shared" si="265"/>
        <v>0</v>
      </c>
      <c r="IH139" s="827">
        <f t="shared" si="265"/>
        <v>0</v>
      </c>
      <c r="II139" s="827">
        <f t="shared" si="265"/>
        <v>0</v>
      </c>
      <c r="IJ139" s="827">
        <f t="shared" si="265"/>
        <v>0</v>
      </c>
      <c r="IK139" s="827">
        <f t="shared" si="265"/>
        <v>0</v>
      </c>
      <c r="IL139" s="827">
        <f t="shared" si="265"/>
        <v>0</v>
      </c>
      <c r="IM139" s="827">
        <f t="shared" si="265"/>
        <v>0</v>
      </c>
      <c r="IN139" s="827">
        <f t="shared" si="265"/>
        <v>0</v>
      </c>
      <c r="IO139" s="827">
        <f t="shared" si="265"/>
        <v>0</v>
      </c>
      <c r="IP139" s="827">
        <f t="shared" si="265"/>
        <v>0</v>
      </c>
      <c r="IQ139" s="827">
        <f t="shared" si="265"/>
        <v>0</v>
      </c>
      <c r="IR139" s="827">
        <f t="shared" si="265"/>
        <v>0</v>
      </c>
      <c r="IS139" s="827">
        <f t="shared" si="265"/>
        <v>0</v>
      </c>
      <c r="IT139" s="827">
        <f t="shared" si="265"/>
        <v>0</v>
      </c>
      <c r="IU139" s="827">
        <f t="shared" si="265"/>
        <v>0</v>
      </c>
      <c r="IV139" s="827">
        <f t="shared" si="265"/>
        <v>0</v>
      </c>
      <c r="IW139" s="827">
        <f t="shared" si="265"/>
        <v>0</v>
      </c>
      <c r="IX139" s="827">
        <f t="shared" si="265"/>
        <v>0</v>
      </c>
      <c r="IY139" s="827">
        <f t="shared" si="265"/>
        <v>0</v>
      </c>
      <c r="IZ139" s="827">
        <f t="shared" si="265"/>
        <v>0</v>
      </c>
      <c r="JA139" s="827">
        <f t="shared" si="265"/>
        <v>0</v>
      </c>
      <c r="JB139" s="827">
        <f t="shared" si="265"/>
        <v>0</v>
      </c>
      <c r="JC139" s="827">
        <f t="shared" si="265"/>
        <v>0</v>
      </c>
      <c r="JD139" s="827">
        <f t="shared" si="265"/>
        <v>0</v>
      </c>
      <c r="JE139" s="827">
        <f t="shared" si="265"/>
        <v>0</v>
      </c>
      <c r="JF139" s="827">
        <f t="shared" si="265"/>
        <v>0</v>
      </c>
      <c r="JG139" s="827">
        <f t="shared" si="265"/>
        <v>0</v>
      </c>
      <c r="JH139" s="827">
        <f t="shared" si="265"/>
        <v>0</v>
      </c>
      <c r="JI139" s="827">
        <f t="shared" si="265"/>
        <v>0</v>
      </c>
      <c r="JJ139" s="827">
        <f t="shared" si="265"/>
        <v>0</v>
      </c>
      <c r="JK139" s="827">
        <f t="shared" si="265"/>
        <v>0</v>
      </c>
      <c r="JL139" s="827">
        <f t="shared" si="265"/>
        <v>0</v>
      </c>
      <c r="JM139" s="827">
        <f t="shared" si="265"/>
        <v>0</v>
      </c>
      <c r="JN139" s="827">
        <f t="shared" si="265"/>
        <v>0</v>
      </c>
      <c r="JO139" s="827">
        <f t="shared" ref="JO139:LZ139" si="266">JO131+JO133</f>
        <v>0</v>
      </c>
      <c r="JP139" s="827">
        <f t="shared" si="266"/>
        <v>0</v>
      </c>
      <c r="JQ139" s="827">
        <f t="shared" si="266"/>
        <v>0</v>
      </c>
      <c r="JR139" s="827">
        <f t="shared" si="266"/>
        <v>0</v>
      </c>
      <c r="JS139" s="827">
        <f t="shared" si="266"/>
        <v>0</v>
      </c>
      <c r="JT139" s="827">
        <f t="shared" si="266"/>
        <v>0</v>
      </c>
      <c r="JU139" s="827">
        <f t="shared" si="266"/>
        <v>0</v>
      </c>
      <c r="JV139" s="827">
        <f t="shared" si="266"/>
        <v>0</v>
      </c>
      <c r="JW139" s="827">
        <f t="shared" si="266"/>
        <v>0</v>
      </c>
      <c r="JX139" s="827">
        <f t="shared" si="266"/>
        <v>0</v>
      </c>
      <c r="JY139" s="827">
        <f t="shared" si="266"/>
        <v>0</v>
      </c>
      <c r="JZ139" s="827">
        <f t="shared" si="266"/>
        <v>0</v>
      </c>
      <c r="KA139" s="827">
        <f t="shared" si="266"/>
        <v>0</v>
      </c>
      <c r="KB139" s="827">
        <f t="shared" si="266"/>
        <v>0</v>
      </c>
      <c r="KC139" s="827">
        <f t="shared" si="266"/>
        <v>0</v>
      </c>
      <c r="KD139" s="827">
        <f t="shared" si="266"/>
        <v>0</v>
      </c>
      <c r="KE139" s="827">
        <f t="shared" si="266"/>
        <v>0</v>
      </c>
      <c r="KF139" s="827">
        <f t="shared" si="266"/>
        <v>0</v>
      </c>
      <c r="KG139" s="827">
        <f t="shared" si="266"/>
        <v>0</v>
      </c>
      <c r="KH139" s="827">
        <f t="shared" si="266"/>
        <v>0</v>
      </c>
      <c r="KI139" s="827">
        <f t="shared" si="266"/>
        <v>0</v>
      </c>
      <c r="KJ139" s="827">
        <f t="shared" si="266"/>
        <v>0</v>
      </c>
      <c r="KK139" s="827">
        <f t="shared" si="266"/>
        <v>0</v>
      </c>
      <c r="KL139" s="827">
        <f t="shared" si="266"/>
        <v>0</v>
      </c>
      <c r="KM139" s="827">
        <f t="shared" si="266"/>
        <v>0</v>
      </c>
      <c r="KN139" s="827">
        <f t="shared" si="266"/>
        <v>0</v>
      </c>
      <c r="KO139" s="827">
        <f t="shared" si="266"/>
        <v>0</v>
      </c>
      <c r="KP139" s="827">
        <f t="shared" si="266"/>
        <v>0</v>
      </c>
      <c r="KQ139" s="827">
        <f t="shared" si="266"/>
        <v>0</v>
      </c>
      <c r="KR139" s="827">
        <f t="shared" si="266"/>
        <v>0</v>
      </c>
      <c r="KS139" s="827">
        <f t="shared" si="266"/>
        <v>0</v>
      </c>
      <c r="KT139" s="827">
        <f t="shared" si="266"/>
        <v>0</v>
      </c>
      <c r="KU139" s="827">
        <f t="shared" si="266"/>
        <v>0</v>
      </c>
      <c r="KV139" s="827">
        <f t="shared" si="266"/>
        <v>0</v>
      </c>
      <c r="KW139" s="827">
        <f t="shared" si="266"/>
        <v>0</v>
      </c>
      <c r="KX139" s="827">
        <f t="shared" si="266"/>
        <v>0</v>
      </c>
      <c r="KY139" s="827">
        <f t="shared" si="266"/>
        <v>0</v>
      </c>
      <c r="KZ139" s="827">
        <f t="shared" si="266"/>
        <v>0</v>
      </c>
      <c r="LA139" s="827">
        <f t="shared" si="266"/>
        <v>0</v>
      </c>
      <c r="LB139" s="827">
        <f t="shared" si="266"/>
        <v>0</v>
      </c>
      <c r="LC139" s="827">
        <f t="shared" si="266"/>
        <v>0</v>
      </c>
      <c r="LD139" s="827">
        <f t="shared" si="266"/>
        <v>0</v>
      </c>
      <c r="LE139" s="827">
        <f t="shared" si="266"/>
        <v>0</v>
      </c>
      <c r="LF139" s="827">
        <f t="shared" si="266"/>
        <v>0</v>
      </c>
      <c r="LG139" s="827">
        <f t="shared" si="266"/>
        <v>0</v>
      </c>
      <c r="LH139" s="827">
        <f t="shared" si="266"/>
        <v>0</v>
      </c>
      <c r="LI139" s="827">
        <f t="shared" si="266"/>
        <v>0</v>
      </c>
      <c r="LJ139" s="827">
        <f t="shared" si="266"/>
        <v>0</v>
      </c>
      <c r="LK139" s="827">
        <f t="shared" si="266"/>
        <v>0</v>
      </c>
      <c r="LL139" s="827">
        <f t="shared" si="266"/>
        <v>0</v>
      </c>
      <c r="LM139" s="827">
        <f t="shared" si="266"/>
        <v>0</v>
      </c>
      <c r="LN139" s="827">
        <f t="shared" si="266"/>
        <v>0</v>
      </c>
      <c r="LO139" s="827">
        <f t="shared" si="266"/>
        <v>0</v>
      </c>
      <c r="LP139" s="827">
        <f t="shared" si="266"/>
        <v>0</v>
      </c>
      <c r="LQ139" s="827">
        <f t="shared" si="266"/>
        <v>0</v>
      </c>
      <c r="LR139" s="827">
        <f t="shared" si="266"/>
        <v>0</v>
      </c>
      <c r="LS139" s="827">
        <f t="shared" si="266"/>
        <v>0</v>
      </c>
      <c r="LT139" s="827">
        <f t="shared" si="266"/>
        <v>0</v>
      </c>
      <c r="LU139" s="827">
        <f t="shared" si="266"/>
        <v>0</v>
      </c>
      <c r="LV139" s="827">
        <f t="shared" si="266"/>
        <v>0</v>
      </c>
      <c r="LW139" s="827">
        <f t="shared" si="266"/>
        <v>0</v>
      </c>
      <c r="LX139" s="827">
        <f t="shared" si="266"/>
        <v>0</v>
      </c>
      <c r="LY139" s="827">
        <f t="shared" si="266"/>
        <v>0</v>
      </c>
      <c r="LZ139" s="827">
        <f t="shared" si="266"/>
        <v>0</v>
      </c>
      <c r="MA139" s="827">
        <f t="shared" ref="MA139:OL139" si="267">MA131+MA133</f>
        <v>0</v>
      </c>
      <c r="MB139" s="827">
        <f t="shared" si="267"/>
        <v>0</v>
      </c>
      <c r="MC139" s="827">
        <f t="shared" si="267"/>
        <v>0</v>
      </c>
      <c r="MD139" s="827">
        <f t="shared" si="267"/>
        <v>0</v>
      </c>
      <c r="ME139" s="827">
        <f t="shared" si="267"/>
        <v>0</v>
      </c>
      <c r="MF139" s="827">
        <f t="shared" si="267"/>
        <v>0</v>
      </c>
      <c r="MG139" s="827">
        <f t="shared" si="267"/>
        <v>0</v>
      </c>
      <c r="MH139" s="827">
        <f t="shared" si="267"/>
        <v>0</v>
      </c>
      <c r="MI139" s="827">
        <f t="shared" si="267"/>
        <v>0</v>
      </c>
      <c r="MJ139" s="827">
        <f t="shared" si="267"/>
        <v>0</v>
      </c>
      <c r="MK139" s="827">
        <f t="shared" si="267"/>
        <v>0</v>
      </c>
      <c r="ML139" s="827">
        <f t="shared" si="267"/>
        <v>0</v>
      </c>
      <c r="MM139" s="827">
        <f t="shared" si="267"/>
        <v>0</v>
      </c>
      <c r="MN139" s="827">
        <f t="shared" si="267"/>
        <v>0</v>
      </c>
      <c r="MO139" s="827">
        <f t="shared" si="267"/>
        <v>0</v>
      </c>
      <c r="MP139" s="827">
        <f t="shared" si="267"/>
        <v>0</v>
      </c>
      <c r="MQ139" s="827">
        <f t="shared" si="267"/>
        <v>0</v>
      </c>
      <c r="MR139" s="827">
        <f t="shared" si="267"/>
        <v>0</v>
      </c>
      <c r="MS139" s="827">
        <f t="shared" si="267"/>
        <v>0</v>
      </c>
      <c r="MT139" s="827">
        <f t="shared" si="267"/>
        <v>0</v>
      </c>
      <c r="MU139" s="827">
        <f t="shared" si="267"/>
        <v>0</v>
      </c>
      <c r="MV139" s="827">
        <f t="shared" si="267"/>
        <v>0</v>
      </c>
      <c r="MW139" s="827">
        <f t="shared" si="267"/>
        <v>0</v>
      </c>
      <c r="MX139" s="827">
        <f t="shared" si="267"/>
        <v>0</v>
      </c>
      <c r="MY139" s="827">
        <f t="shared" si="267"/>
        <v>0</v>
      </c>
      <c r="MZ139" s="827">
        <f t="shared" si="267"/>
        <v>0</v>
      </c>
      <c r="NA139" s="827">
        <f t="shared" si="267"/>
        <v>0</v>
      </c>
      <c r="NB139" s="827">
        <f t="shared" si="267"/>
        <v>0</v>
      </c>
      <c r="NC139" s="827">
        <f t="shared" si="267"/>
        <v>0</v>
      </c>
      <c r="ND139" s="827">
        <f t="shared" si="267"/>
        <v>0</v>
      </c>
      <c r="NE139" s="827">
        <f t="shared" si="267"/>
        <v>0</v>
      </c>
      <c r="NF139" s="827">
        <f t="shared" si="267"/>
        <v>0</v>
      </c>
      <c r="NG139" s="827">
        <f t="shared" si="267"/>
        <v>0</v>
      </c>
      <c r="NH139" s="827">
        <f t="shared" si="267"/>
        <v>0</v>
      </c>
      <c r="NI139" s="827">
        <f t="shared" si="267"/>
        <v>0</v>
      </c>
      <c r="NJ139" s="827">
        <f t="shared" si="267"/>
        <v>0</v>
      </c>
      <c r="NK139" s="827">
        <f t="shared" si="267"/>
        <v>0</v>
      </c>
      <c r="NL139" s="827">
        <f t="shared" si="267"/>
        <v>0</v>
      </c>
      <c r="NM139" s="827">
        <f t="shared" si="267"/>
        <v>0</v>
      </c>
      <c r="NN139" s="827">
        <f t="shared" si="267"/>
        <v>0</v>
      </c>
      <c r="NO139" s="827">
        <f t="shared" si="267"/>
        <v>0</v>
      </c>
      <c r="NP139" s="827">
        <f t="shared" si="267"/>
        <v>0</v>
      </c>
      <c r="NQ139" s="827">
        <f t="shared" si="267"/>
        <v>0</v>
      </c>
      <c r="NR139" s="827">
        <f t="shared" si="267"/>
        <v>0</v>
      </c>
      <c r="NS139" s="827">
        <f t="shared" si="267"/>
        <v>0</v>
      </c>
      <c r="NT139" s="827">
        <f t="shared" si="267"/>
        <v>0</v>
      </c>
      <c r="NU139" s="827">
        <f t="shared" si="267"/>
        <v>0</v>
      </c>
      <c r="NV139" s="827">
        <f t="shared" si="267"/>
        <v>0</v>
      </c>
      <c r="NW139" s="827">
        <f t="shared" si="267"/>
        <v>0</v>
      </c>
      <c r="NX139" s="827">
        <f t="shared" si="267"/>
        <v>0</v>
      </c>
      <c r="NY139" s="827">
        <f t="shared" si="267"/>
        <v>0</v>
      </c>
      <c r="NZ139" s="827">
        <f t="shared" si="267"/>
        <v>0</v>
      </c>
      <c r="OA139" s="827">
        <f t="shared" si="267"/>
        <v>0</v>
      </c>
      <c r="OB139" s="827">
        <f t="shared" si="267"/>
        <v>0</v>
      </c>
      <c r="OC139" s="827">
        <f t="shared" si="267"/>
        <v>0</v>
      </c>
      <c r="OD139" s="827">
        <f t="shared" si="267"/>
        <v>0</v>
      </c>
      <c r="OE139" s="827">
        <f t="shared" si="267"/>
        <v>0</v>
      </c>
      <c r="OF139" s="827">
        <f t="shared" si="267"/>
        <v>0</v>
      </c>
      <c r="OG139" s="827">
        <f t="shared" si="267"/>
        <v>0</v>
      </c>
      <c r="OH139" s="827">
        <f t="shared" si="267"/>
        <v>0</v>
      </c>
      <c r="OI139" s="827">
        <f t="shared" si="267"/>
        <v>0</v>
      </c>
      <c r="OJ139" s="827">
        <f t="shared" si="267"/>
        <v>0</v>
      </c>
      <c r="OK139" s="827">
        <f t="shared" si="267"/>
        <v>0</v>
      </c>
      <c r="OL139" s="827">
        <f t="shared" si="267"/>
        <v>0</v>
      </c>
      <c r="OM139" s="827">
        <f t="shared" ref="OM139:QX139" si="268">OM131+OM133</f>
        <v>0</v>
      </c>
      <c r="ON139" s="827">
        <f t="shared" si="268"/>
        <v>0</v>
      </c>
      <c r="OO139" s="827">
        <f t="shared" si="268"/>
        <v>0</v>
      </c>
      <c r="OP139" s="827">
        <f t="shared" si="268"/>
        <v>0</v>
      </c>
      <c r="OQ139" s="827">
        <f t="shared" si="268"/>
        <v>0</v>
      </c>
      <c r="OR139" s="827">
        <f t="shared" si="268"/>
        <v>0</v>
      </c>
      <c r="OS139" s="827">
        <f t="shared" si="268"/>
        <v>0</v>
      </c>
      <c r="OT139" s="827">
        <f t="shared" si="268"/>
        <v>0</v>
      </c>
      <c r="OU139" s="827">
        <f t="shared" si="268"/>
        <v>0</v>
      </c>
      <c r="OV139" s="827">
        <f t="shared" si="268"/>
        <v>0</v>
      </c>
      <c r="OW139" s="827">
        <f t="shared" si="268"/>
        <v>0</v>
      </c>
      <c r="OX139" s="827">
        <f t="shared" si="268"/>
        <v>0</v>
      </c>
      <c r="OY139" s="827">
        <f t="shared" si="268"/>
        <v>0</v>
      </c>
      <c r="OZ139" s="827">
        <f t="shared" si="268"/>
        <v>0</v>
      </c>
      <c r="PA139" s="827">
        <f t="shared" si="268"/>
        <v>0</v>
      </c>
      <c r="PB139" s="827">
        <f t="shared" si="268"/>
        <v>0</v>
      </c>
      <c r="PC139" s="827">
        <f t="shared" si="268"/>
        <v>0</v>
      </c>
      <c r="PD139" s="827">
        <f t="shared" si="268"/>
        <v>0</v>
      </c>
      <c r="PE139" s="827">
        <f t="shared" si="268"/>
        <v>0</v>
      </c>
      <c r="PF139" s="827">
        <f t="shared" si="268"/>
        <v>0</v>
      </c>
      <c r="PG139" s="827">
        <f t="shared" si="268"/>
        <v>0</v>
      </c>
      <c r="PH139" s="827">
        <f t="shared" si="268"/>
        <v>0</v>
      </c>
      <c r="PI139" s="827">
        <f t="shared" si="268"/>
        <v>0</v>
      </c>
      <c r="PJ139" s="827">
        <f t="shared" si="268"/>
        <v>0</v>
      </c>
      <c r="PK139" s="827">
        <f t="shared" si="268"/>
        <v>0</v>
      </c>
      <c r="PL139" s="827">
        <f t="shared" si="268"/>
        <v>0</v>
      </c>
      <c r="PM139" s="827">
        <f t="shared" si="268"/>
        <v>0</v>
      </c>
      <c r="PN139" s="827">
        <f t="shared" si="268"/>
        <v>0</v>
      </c>
      <c r="PO139" s="827">
        <f t="shared" si="268"/>
        <v>0</v>
      </c>
      <c r="PP139" s="827">
        <f t="shared" si="268"/>
        <v>0</v>
      </c>
      <c r="PQ139" s="827">
        <f t="shared" si="268"/>
        <v>0</v>
      </c>
      <c r="PR139" s="827">
        <f t="shared" si="268"/>
        <v>0</v>
      </c>
      <c r="PS139" s="827">
        <f t="shared" si="268"/>
        <v>0</v>
      </c>
      <c r="PT139" s="827">
        <f t="shared" si="268"/>
        <v>0</v>
      </c>
      <c r="PU139" s="827">
        <f t="shared" si="268"/>
        <v>0</v>
      </c>
      <c r="PV139" s="827">
        <f t="shared" si="268"/>
        <v>0</v>
      </c>
      <c r="PW139" s="827">
        <f t="shared" si="268"/>
        <v>0</v>
      </c>
      <c r="PX139" s="827">
        <f t="shared" si="268"/>
        <v>0</v>
      </c>
      <c r="PY139" s="827">
        <f t="shared" si="268"/>
        <v>0</v>
      </c>
      <c r="PZ139" s="827">
        <f t="shared" si="268"/>
        <v>0</v>
      </c>
      <c r="QA139" s="827">
        <f t="shared" si="268"/>
        <v>0</v>
      </c>
      <c r="QB139" s="827">
        <f t="shared" si="268"/>
        <v>0</v>
      </c>
      <c r="QC139" s="827">
        <f t="shared" si="268"/>
        <v>0</v>
      </c>
      <c r="QD139" s="827">
        <f t="shared" si="268"/>
        <v>0</v>
      </c>
      <c r="QE139" s="827">
        <f t="shared" si="268"/>
        <v>0</v>
      </c>
      <c r="QF139" s="827">
        <f t="shared" si="268"/>
        <v>0</v>
      </c>
      <c r="QG139" s="827">
        <f t="shared" si="268"/>
        <v>0</v>
      </c>
      <c r="QH139" s="827">
        <f t="shared" si="268"/>
        <v>0</v>
      </c>
      <c r="QI139" s="827">
        <f t="shared" si="268"/>
        <v>0</v>
      </c>
      <c r="QJ139" s="827">
        <f t="shared" si="268"/>
        <v>0</v>
      </c>
      <c r="QK139" s="827">
        <f t="shared" si="268"/>
        <v>0</v>
      </c>
      <c r="QL139" s="827">
        <f t="shared" si="268"/>
        <v>0</v>
      </c>
      <c r="QM139" s="827">
        <f t="shared" si="268"/>
        <v>0</v>
      </c>
      <c r="QN139" s="827">
        <f t="shared" si="268"/>
        <v>0</v>
      </c>
      <c r="QO139" s="827">
        <f t="shared" si="268"/>
        <v>0</v>
      </c>
      <c r="QP139" s="827">
        <f t="shared" si="268"/>
        <v>0</v>
      </c>
      <c r="QQ139" s="827">
        <f t="shared" si="268"/>
        <v>0</v>
      </c>
      <c r="QR139" s="827">
        <f t="shared" si="268"/>
        <v>0</v>
      </c>
      <c r="QS139" s="827">
        <f t="shared" si="268"/>
        <v>0</v>
      </c>
      <c r="QT139" s="827">
        <f t="shared" si="268"/>
        <v>0</v>
      </c>
      <c r="QU139" s="827">
        <f t="shared" si="268"/>
        <v>0</v>
      </c>
      <c r="QV139" s="827">
        <f t="shared" si="268"/>
        <v>0</v>
      </c>
      <c r="QW139" s="827">
        <f t="shared" si="268"/>
        <v>0</v>
      </c>
      <c r="QX139" s="827">
        <f t="shared" si="268"/>
        <v>0</v>
      </c>
      <c r="QY139" s="827">
        <f t="shared" ref="QY139:TJ139" si="269">QY131+QY133</f>
        <v>0</v>
      </c>
      <c r="QZ139" s="827">
        <f t="shared" si="269"/>
        <v>0</v>
      </c>
      <c r="RA139" s="827">
        <f t="shared" si="269"/>
        <v>0</v>
      </c>
      <c r="RB139" s="827">
        <f t="shared" si="269"/>
        <v>0</v>
      </c>
      <c r="RC139" s="827">
        <f t="shared" si="269"/>
        <v>0</v>
      </c>
      <c r="RD139" s="827">
        <f t="shared" si="269"/>
        <v>0</v>
      </c>
      <c r="RE139" s="827">
        <f t="shared" si="269"/>
        <v>0</v>
      </c>
      <c r="RF139" s="827">
        <f t="shared" si="269"/>
        <v>0</v>
      </c>
      <c r="RG139" s="827">
        <f t="shared" si="269"/>
        <v>0</v>
      </c>
      <c r="RH139" s="827">
        <f t="shared" si="269"/>
        <v>0</v>
      </c>
      <c r="RI139" s="827">
        <f t="shared" si="269"/>
        <v>0</v>
      </c>
      <c r="RJ139" s="827">
        <f t="shared" si="269"/>
        <v>0</v>
      </c>
      <c r="RK139" s="827">
        <f t="shared" si="269"/>
        <v>0</v>
      </c>
      <c r="RL139" s="827">
        <f t="shared" si="269"/>
        <v>0</v>
      </c>
      <c r="RM139" s="827">
        <f t="shared" si="269"/>
        <v>0</v>
      </c>
      <c r="RN139" s="827">
        <f t="shared" si="269"/>
        <v>0</v>
      </c>
      <c r="RO139" s="827">
        <f t="shared" si="269"/>
        <v>0</v>
      </c>
      <c r="RP139" s="827">
        <f t="shared" si="269"/>
        <v>0</v>
      </c>
      <c r="RQ139" s="827">
        <f t="shared" si="269"/>
        <v>0</v>
      </c>
      <c r="RR139" s="827">
        <f t="shared" si="269"/>
        <v>0</v>
      </c>
      <c r="RS139" s="827">
        <f t="shared" si="269"/>
        <v>0</v>
      </c>
      <c r="RT139" s="827">
        <f t="shared" si="269"/>
        <v>0</v>
      </c>
      <c r="RU139" s="827">
        <f t="shared" si="269"/>
        <v>0</v>
      </c>
      <c r="RV139" s="827">
        <f t="shared" si="269"/>
        <v>0</v>
      </c>
      <c r="RW139" s="827">
        <f t="shared" si="269"/>
        <v>0</v>
      </c>
      <c r="RX139" s="827">
        <f t="shared" si="269"/>
        <v>0</v>
      </c>
      <c r="RY139" s="827">
        <f t="shared" si="269"/>
        <v>0</v>
      </c>
      <c r="RZ139" s="827">
        <f t="shared" si="269"/>
        <v>0</v>
      </c>
      <c r="SA139" s="827">
        <f t="shared" si="269"/>
        <v>0</v>
      </c>
      <c r="SB139" s="827">
        <f t="shared" si="269"/>
        <v>0</v>
      </c>
      <c r="SC139" s="827">
        <f t="shared" si="269"/>
        <v>0</v>
      </c>
      <c r="SD139" s="827">
        <f t="shared" si="269"/>
        <v>0</v>
      </c>
      <c r="SE139" s="827">
        <f t="shared" si="269"/>
        <v>0</v>
      </c>
      <c r="SF139" s="827">
        <f t="shared" si="269"/>
        <v>0</v>
      </c>
      <c r="SG139" s="827">
        <f t="shared" si="269"/>
        <v>0</v>
      </c>
      <c r="SH139" s="827">
        <f t="shared" si="269"/>
        <v>0</v>
      </c>
      <c r="SI139" s="827">
        <f t="shared" si="269"/>
        <v>0</v>
      </c>
      <c r="SJ139" s="827">
        <f t="shared" si="269"/>
        <v>0</v>
      </c>
      <c r="SK139" s="827">
        <f t="shared" si="269"/>
        <v>0</v>
      </c>
      <c r="SL139" s="827">
        <f t="shared" si="269"/>
        <v>0</v>
      </c>
      <c r="SM139" s="827">
        <f t="shared" si="269"/>
        <v>0</v>
      </c>
      <c r="SN139" s="827">
        <f t="shared" si="269"/>
        <v>0</v>
      </c>
      <c r="SO139" s="827">
        <f t="shared" si="269"/>
        <v>0</v>
      </c>
      <c r="SP139" s="827">
        <f t="shared" si="269"/>
        <v>0</v>
      </c>
      <c r="SQ139" s="827">
        <f t="shared" si="269"/>
        <v>0</v>
      </c>
      <c r="SR139" s="827">
        <f t="shared" si="269"/>
        <v>0</v>
      </c>
      <c r="SS139" s="827">
        <f t="shared" si="269"/>
        <v>0</v>
      </c>
      <c r="ST139" s="827">
        <f t="shared" si="269"/>
        <v>0</v>
      </c>
      <c r="SU139" s="827">
        <f t="shared" si="269"/>
        <v>0</v>
      </c>
      <c r="SV139" s="827">
        <f t="shared" si="269"/>
        <v>0</v>
      </c>
      <c r="SW139" s="827">
        <f t="shared" si="269"/>
        <v>0</v>
      </c>
      <c r="SX139" s="827">
        <f t="shared" si="269"/>
        <v>0</v>
      </c>
      <c r="SY139" s="827">
        <f t="shared" si="269"/>
        <v>0</v>
      </c>
      <c r="SZ139" s="827">
        <f t="shared" si="269"/>
        <v>0</v>
      </c>
      <c r="TA139" s="827">
        <f t="shared" si="269"/>
        <v>0</v>
      </c>
      <c r="TB139" s="827">
        <f t="shared" si="269"/>
        <v>0</v>
      </c>
      <c r="TC139" s="827">
        <f t="shared" si="269"/>
        <v>0</v>
      </c>
      <c r="TD139" s="827">
        <f t="shared" si="269"/>
        <v>0</v>
      </c>
      <c r="TE139" s="827">
        <f t="shared" si="269"/>
        <v>0</v>
      </c>
      <c r="TF139" s="827">
        <f t="shared" si="269"/>
        <v>0</v>
      </c>
      <c r="TG139" s="827">
        <f t="shared" si="269"/>
        <v>0</v>
      </c>
      <c r="TH139" s="827">
        <f t="shared" si="269"/>
        <v>0</v>
      </c>
      <c r="TI139" s="827">
        <f t="shared" si="269"/>
        <v>0</v>
      </c>
      <c r="TJ139" s="827">
        <f t="shared" si="269"/>
        <v>0</v>
      </c>
      <c r="TK139" s="827">
        <f t="shared" ref="TK139:VV139" si="270">TK131+TK133</f>
        <v>0</v>
      </c>
      <c r="TL139" s="827">
        <f t="shared" si="270"/>
        <v>0</v>
      </c>
      <c r="TM139" s="827">
        <f t="shared" si="270"/>
        <v>0</v>
      </c>
      <c r="TN139" s="827">
        <f t="shared" si="270"/>
        <v>0</v>
      </c>
      <c r="TO139" s="827">
        <f t="shared" si="270"/>
        <v>0</v>
      </c>
      <c r="TP139" s="827">
        <f t="shared" si="270"/>
        <v>0</v>
      </c>
      <c r="TQ139" s="827">
        <f t="shared" si="270"/>
        <v>0</v>
      </c>
      <c r="TR139" s="827">
        <f t="shared" si="270"/>
        <v>0</v>
      </c>
      <c r="TS139" s="827">
        <f t="shared" si="270"/>
        <v>0</v>
      </c>
      <c r="TT139" s="827">
        <f t="shared" si="270"/>
        <v>0</v>
      </c>
      <c r="TU139" s="827">
        <f t="shared" si="270"/>
        <v>0</v>
      </c>
      <c r="TV139" s="827">
        <f t="shared" si="270"/>
        <v>0</v>
      </c>
      <c r="TW139" s="827">
        <f t="shared" si="270"/>
        <v>0</v>
      </c>
      <c r="TX139" s="827">
        <f t="shared" si="270"/>
        <v>0</v>
      </c>
      <c r="TY139" s="827">
        <f t="shared" si="270"/>
        <v>0</v>
      </c>
      <c r="TZ139" s="827">
        <f t="shared" si="270"/>
        <v>0</v>
      </c>
      <c r="UA139" s="827">
        <f t="shared" si="270"/>
        <v>0</v>
      </c>
      <c r="UB139" s="827">
        <f t="shared" si="270"/>
        <v>0</v>
      </c>
      <c r="UC139" s="827">
        <f t="shared" si="270"/>
        <v>0</v>
      </c>
      <c r="UD139" s="827">
        <f t="shared" si="270"/>
        <v>0</v>
      </c>
      <c r="UE139" s="827">
        <f t="shared" si="270"/>
        <v>0</v>
      </c>
      <c r="UF139" s="827">
        <f t="shared" si="270"/>
        <v>0</v>
      </c>
      <c r="UG139" s="827">
        <f t="shared" si="270"/>
        <v>0</v>
      </c>
      <c r="UH139" s="827">
        <f t="shared" si="270"/>
        <v>0</v>
      </c>
      <c r="UI139" s="827">
        <f t="shared" si="270"/>
        <v>0</v>
      </c>
      <c r="UJ139" s="827">
        <f t="shared" si="270"/>
        <v>0</v>
      </c>
      <c r="UK139" s="827">
        <f t="shared" si="270"/>
        <v>0</v>
      </c>
      <c r="UL139" s="827">
        <f t="shared" si="270"/>
        <v>0</v>
      </c>
      <c r="UM139" s="827">
        <f t="shared" si="270"/>
        <v>0</v>
      </c>
      <c r="UN139" s="827">
        <f t="shared" si="270"/>
        <v>0</v>
      </c>
      <c r="UO139" s="827">
        <f t="shared" si="270"/>
        <v>0</v>
      </c>
      <c r="UP139" s="827">
        <f t="shared" si="270"/>
        <v>0</v>
      </c>
      <c r="UQ139" s="827">
        <f t="shared" si="270"/>
        <v>0</v>
      </c>
      <c r="UR139" s="827">
        <f t="shared" si="270"/>
        <v>0</v>
      </c>
      <c r="US139" s="827">
        <f t="shared" si="270"/>
        <v>0</v>
      </c>
      <c r="UT139" s="827">
        <f t="shared" si="270"/>
        <v>0</v>
      </c>
      <c r="UU139" s="827">
        <f t="shared" si="270"/>
        <v>0</v>
      </c>
      <c r="UV139" s="827">
        <f t="shared" si="270"/>
        <v>0</v>
      </c>
      <c r="UW139" s="827">
        <f t="shared" si="270"/>
        <v>0</v>
      </c>
      <c r="UX139" s="827">
        <f t="shared" si="270"/>
        <v>0</v>
      </c>
      <c r="UY139" s="827">
        <f t="shared" si="270"/>
        <v>0</v>
      </c>
      <c r="UZ139" s="827">
        <f t="shared" si="270"/>
        <v>0</v>
      </c>
      <c r="VA139" s="827">
        <f t="shared" si="270"/>
        <v>0</v>
      </c>
      <c r="VB139" s="827">
        <f t="shared" si="270"/>
        <v>0</v>
      </c>
      <c r="VC139" s="827">
        <f t="shared" si="270"/>
        <v>0</v>
      </c>
      <c r="VD139" s="827">
        <f t="shared" si="270"/>
        <v>0</v>
      </c>
      <c r="VE139" s="827">
        <f t="shared" si="270"/>
        <v>0</v>
      </c>
      <c r="VF139" s="827">
        <f t="shared" si="270"/>
        <v>0</v>
      </c>
      <c r="VG139" s="827">
        <f t="shared" si="270"/>
        <v>0</v>
      </c>
      <c r="VH139" s="827">
        <f t="shared" si="270"/>
        <v>0</v>
      </c>
      <c r="VI139" s="827">
        <f t="shared" si="270"/>
        <v>0</v>
      </c>
      <c r="VJ139" s="827">
        <f t="shared" si="270"/>
        <v>0</v>
      </c>
      <c r="VK139" s="827">
        <f t="shared" si="270"/>
        <v>0</v>
      </c>
      <c r="VL139" s="827">
        <f t="shared" si="270"/>
        <v>0</v>
      </c>
      <c r="VM139" s="827">
        <f t="shared" si="270"/>
        <v>0</v>
      </c>
      <c r="VN139" s="827">
        <f t="shared" si="270"/>
        <v>0</v>
      </c>
      <c r="VO139" s="827">
        <f t="shared" si="270"/>
        <v>0</v>
      </c>
      <c r="VP139" s="827">
        <f t="shared" si="270"/>
        <v>0</v>
      </c>
      <c r="VQ139" s="827">
        <f t="shared" si="270"/>
        <v>0</v>
      </c>
      <c r="VR139" s="827">
        <f t="shared" si="270"/>
        <v>0</v>
      </c>
      <c r="VS139" s="827">
        <f t="shared" si="270"/>
        <v>0</v>
      </c>
      <c r="VT139" s="827">
        <f t="shared" si="270"/>
        <v>0</v>
      </c>
      <c r="VU139" s="827">
        <f t="shared" si="270"/>
        <v>0</v>
      </c>
      <c r="VV139" s="827">
        <f t="shared" si="270"/>
        <v>0</v>
      </c>
      <c r="VW139" s="827">
        <f t="shared" ref="VW139:YH139" si="271">VW131+VW133</f>
        <v>0</v>
      </c>
      <c r="VX139" s="827">
        <f t="shared" si="271"/>
        <v>0</v>
      </c>
      <c r="VY139" s="827">
        <f t="shared" si="271"/>
        <v>0</v>
      </c>
      <c r="VZ139" s="827">
        <f t="shared" si="271"/>
        <v>0</v>
      </c>
      <c r="WA139" s="827">
        <f t="shared" si="271"/>
        <v>0</v>
      </c>
      <c r="WB139" s="827">
        <f t="shared" si="271"/>
        <v>0</v>
      </c>
      <c r="WC139" s="827">
        <f t="shared" si="271"/>
        <v>0</v>
      </c>
      <c r="WD139" s="827">
        <f t="shared" si="271"/>
        <v>0</v>
      </c>
      <c r="WE139" s="827">
        <f t="shared" si="271"/>
        <v>0</v>
      </c>
      <c r="WF139" s="827">
        <f t="shared" si="271"/>
        <v>0</v>
      </c>
      <c r="WG139" s="827">
        <f t="shared" si="271"/>
        <v>0</v>
      </c>
      <c r="WH139" s="827">
        <f t="shared" si="271"/>
        <v>0</v>
      </c>
      <c r="WI139" s="827">
        <f t="shared" si="271"/>
        <v>0</v>
      </c>
      <c r="WJ139" s="827">
        <f t="shared" si="271"/>
        <v>0</v>
      </c>
      <c r="WK139" s="827">
        <f t="shared" si="271"/>
        <v>0</v>
      </c>
      <c r="WL139" s="827">
        <f t="shared" si="271"/>
        <v>0</v>
      </c>
      <c r="WM139" s="827">
        <f t="shared" si="271"/>
        <v>0</v>
      </c>
      <c r="WN139" s="827">
        <f t="shared" si="271"/>
        <v>0</v>
      </c>
      <c r="WO139" s="827">
        <f t="shared" si="271"/>
        <v>0</v>
      </c>
      <c r="WP139" s="827">
        <f t="shared" si="271"/>
        <v>0</v>
      </c>
      <c r="WQ139" s="827">
        <f t="shared" si="271"/>
        <v>0</v>
      </c>
      <c r="WR139" s="827">
        <f t="shared" si="271"/>
        <v>0</v>
      </c>
      <c r="WS139" s="827">
        <f t="shared" si="271"/>
        <v>0</v>
      </c>
      <c r="WT139" s="827">
        <f t="shared" si="271"/>
        <v>0</v>
      </c>
      <c r="WU139" s="827">
        <f t="shared" si="271"/>
        <v>0</v>
      </c>
      <c r="WV139" s="827">
        <f t="shared" si="271"/>
        <v>0</v>
      </c>
      <c r="WW139" s="827">
        <f t="shared" si="271"/>
        <v>0</v>
      </c>
      <c r="WX139" s="827">
        <f t="shared" si="271"/>
        <v>0</v>
      </c>
      <c r="WY139" s="827">
        <f t="shared" si="271"/>
        <v>0</v>
      </c>
      <c r="WZ139" s="827">
        <f t="shared" si="271"/>
        <v>0</v>
      </c>
      <c r="XA139" s="827">
        <f t="shared" si="271"/>
        <v>0</v>
      </c>
      <c r="XB139" s="827">
        <f t="shared" si="271"/>
        <v>0</v>
      </c>
      <c r="XC139" s="827">
        <f t="shared" si="271"/>
        <v>0</v>
      </c>
      <c r="XD139" s="827">
        <f t="shared" si="271"/>
        <v>0</v>
      </c>
      <c r="XE139" s="827">
        <f t="shared" si="271"/>
        <v>0</v>
      </c>
      <c r="XF139" s="827">
        <f t="shared" si="271"/>
        <v>0</v>
      </c>
      <c r="XG139" s="827">
        <f t="shared" si="271"/>
        <v>0</v>
      </c>
      <c r="XH139" s="827">
        <f t="shared" si="271"/>
        <v>0</v>
      </c>
      <c r="XI139" s="827">
        <f t="shared" si="271"/>
        <v>0</v>
      </c>
      <c r="XJ139" s="827">
        <f t="shared" si="271"/>
        <v>0</v>
      </c>
      <c r="XK139" s="827">
        <f t="shared" si="271"/>
        <v>0</v>
      </c>
      <c r="XL139" s="827">
        <f t="shared" si="271"/>
        <v>0</v>
      </c>
      <c r="XM139" s="827">
        <f t="shared" si="271"/>
        <v>0</v>
      </c>
      <c r="XN139" s="827">
        <f t="shared" si="271"/>
        <v>0</v>
      </c>
      <c r="XO139" s="827">
        <f t="shared" si="271"/>
        <v>0</v>
      </c>
      <c r="XP139" s="827">
        <f t="shared" si="271"/>
        <v>0</v>
      </c>
      <c r="XQ139" s="827">
        <f t="shared" si="271"/>
        <v>0</v>
      </c>
      <c r="XR139" s="827">
        <f t="shared" si="271"/>
        <v>0</v>
      </c>
      <c r="XS139" s="827">
        <f t="shared" si="271"/>
        <v>0</v>
      </c>
      <c r="XT139" s="827">
        <f t="shared" si="271"/>
        <v>0</v>
      </c>
      <c r="XU139" s="827">
        <f t="shared" si="271"/>
        <v>0</v>
      </c>
      <c r="XV139" s="827">
        <f t="shared" si="271"/>
        <v>0</v>
      </c>
      <c r="XW139" s="827">
        <f t="shared" si="271"/>
        <v>0</v>
      </c>
      <c r="XX139" s="827">
        <f t="shared" si="271"/>
        <v>0</v>
      </c>
      <c r="XY139" s="827">
        <f t="shared" si="271"/>
        <v>0</v>
      </c>
      <c r="XZ139" s="827">
        <f t="shared" si="271"/>
        <v>0</v>
      </c>
      <c r="YA139" s="827">
        <f t="shared" si="271"/>
        <v>0</v>
      </c>
      <c r="YB139" s="827">
        <f t="shared" si="271"/>
        <v>0</v>
      </c>
      <c r="YC139" s="827">
        <f t="shared" si="271"/>
        <v>0</v>
      </c>
      <c r="YD139" s="827">
        <f t="shared" si="271"/>
        <v>0</v>
      </c>
      <c r="YE139" s="827">
        <f t="shared" si="271"/>
        <v>0</v>
      </c>
      <c r="YF139" s="827">
        <f t="shared" si="271"/>
        <v>0</v>
      </c>
      <c r="YG139" s="827">
        <f t="shared" si="271"/>
        <v>0</v>
      </c>
      <c r="YH139" s="827">
        <f t="shared" si="271"/>
        <v>0</v>
      </c>
      <c r="YI139" s="827">
        <f t="shared" ref="YI139:AAT139" si="272">YI131+YI133</f>
        <v>0</v>
      </c>
      <c r="YJ139" s="827">
        <f t="shared" si="272"/>
        <v>0</v>
      </c>
      <c r="YK139" s="827">
        <f t="shared" si="272"/>
        <v>0</v>
      </c>
      <c r="YL139" s="827">
        <f t="shared" si="272"/>
        <v>0</v>
      </c>
      <c r="YM139" s="827">
        <f t="shared" si="272"/>
        <v>0</v>
      </c>
      <c r="YN139" s="827">
        <f t="shared" si="272"/>
        <v>0</v>
      </c>
      <c r="YO139" s="827">
        <f t="shared" si="272"/>
        <v>0</v>
      </c>
      <c r="YP139" s="827">
        <f t="shared" si="272"/>
        <v>0</v>
      </c>
      <c r="YQ139" s="827">
        <f t="shared" si="272"/>
        <v>0</v>
      </c>
      <c r="YR139" s="827">
        <f t="shared" si="272"/>
        <v>0</v>
      </c>
      <c r="YS139" s="827">
        <f t="shared" si="272"/>
        <v>0</v>
      </c>
      <c r="YT139" s="827">
        <f t="shared" si="272"/>
        <v>0</v>
      </c>
      <c r="YU139" s="827">
        <f t="shared" si="272"/>
        <v>0</v>
      </c>
      <c r="YV139" s="827">
        <f t="shared" si="272"/>
        <v>0</v>
      </c>
      <c r="YW139" s="827">
        <f t="shared" si="272"/>
        <v>0</v>
      </c>
      <c r="YX139" s="827">
        <f t="shared" si="272"/>
        <v>0</v>
      </c>
      <c r="YY139" s="827">
        <f t="shared" si="272"/>
        <v>0</v>
      </c>
      <c r="YZ139" s="827">
        <f t="shared" si="272"/>
        <v>0</v>
      </c>
      <c r="ZA139" s="827">
        <f t="shared" si="272"/>
        <v>0</v>
      </c>
      <c r="ZB139" s="827">
        <f t="shared" si="272"/>
        <v>0</v>
      </c>
      <c r="ZC139" s="827">
        <f t="shared" si="272"/>
        <v>0</v>
      </c>
      <c r="ZD139" s="827">
        <f t="shared" si="272"/>
        <v>0</v>
      </c>
      <c r="ZE139" s="827">
        <f t="shared" si="272"/>
        <v>0</v>
      </c>
      <c r="ZF139" s="827">
        <f t="shared" si="272"/>
        <v>0</v>
      </c>
      <c r="ZG139" s="827">
        <f t="shared" si="272"/>
        <v>0</v>
      </c>
      <c r="ZH139" s="827">
        <f t="shared" si="272"/>
        <v>0</v>
      </c>
      <c r="ZI139" s="827">
        <f t="shared" si="272"/>
        <v>0</v>
      </c>
      <c r="ZJ139" s="827">
        <f t="shared" si="272"/>
        <v>0</v>
      </c>
      <c r="ZK139" s="827">
        <f t="shared" si="272"/>
        <v>0</v>
      </c>
      <c r="ZL139" s="827">
        <f t="shared" si="272"/>
        <v>0</v>
      </c>
      <c r="ZM139" s="827">
        <f t="shared" si="272"/>
        <v>0</v>
      </c>
      <c r="ZN139" s="827">
        <f t="shared" si="272"/>
        <v>0</v>
      </c>
      <c r="ZO139" s="827">
        <f t="shared" si="272"/>
        <v>0</v>
      </c>
      <c r="ZP139" s="827">
        <f t="shared" si="272"/>
        <v>0</v>
      </c>
      <c r="ZQ139" s="827">
        <f t="shared" si="272"/>
        <v>0</v>
      </c>
      <c r="ZR139" s="827">
        <f t="shared" si="272"/>
        <v>0</v>
      </c>
      <c r="ZS139" s="827">
        <f t="shared" si="272"/>
        <v>0</v>
      </c>
      <c r="ZT139" s="827">
        <f t="shared" si="272"/>
        <v>0</v>
      </c>
      <c r="ZU139" s="827">
        <f t="shared" si="272"/>
        <v>0</v>
      </c>
      <c r="ZV139" s="827">
        <f t="shared" si="272"/>
        <v>0</v>
      </c>
      <c r="ZW139" s="827">
        <f t="shared" si="272"/>
        <v>0</v>
      </c>
      <c r="ZX139" s="827">
        <f t="shared" si="272"/>
        <v>0</v>
      </c>
      <c r="ZY139" s="827">
        <f t="shared" si="272"/>
        <v>0</v>
      </c>
      <c r="ZZ139" s="827">
        <f t="shared" si="272"/>
        <v>0</v>
      </c>
      <c r="AAA139" s="827">
        <f t="shared" si="272"/>
        <v>0</v>
      </c>
      <c r="AAB139" s="827">
        <f t="shared" si="272"/>
        <v>0</v>
      </c>
      <c r="AAC139" s="827">
        <f t="shared" si="272"/>
        <v>0</v>
      </c>
      <c r="AAD139" s="827">
        <f t="shared" si="272"/>
        <v>0</v>
      </c>
      <c r="AAE139" s="827">
        <f t="shared" si="272"/>
        <v>0</v>
      </c>
      <c r="AAF139" s="827">
        <f t="shared" si="272"/>
        <v>0</v>
      </c>
      <c r="AAG139" s="827">
        <f t="shared" si="272"/>
        <v>0</v>
      </c>
      <c r="AAH139" s="827">
        <f t="shared" si="272"/>
        <v>0</v>
      </c>
      <c r="AAI139" s="827">
        <f t="shared" si="272"/>
        <v>0</v>
      </c>
      <c r="AAJ139" s="827">
        <f t="shared" si="272"/>
        <v>0</v>
      </c>
      <c r="AAK139" s="827">
        <f t="shared" si="272"/>
        <v>0</v>
      </c>
      <c r="AAL139" s="827">
        <f t="shared" si="272"/>
        <v>0</v>
      </c>
      <c r="AAM139" s="827">
        <f t="shared" si="272"/>
        <v>0</v>
      </c>
      <c r="AAN139" s="827">
        <f t="shared" si="272"/>
        <v>0</v>
      </c>
      <c r="AAO139" s="827">
        <f t="shared" si="272"/>
        <v>0</v>
      </c>
      <c r="AAP139" s="827">
        <f t="shared" si="272"/>
        <v>0</v>
      </c>
      <c r="AAQ139" s="827">
        <f t="shared" si="272"/>
        <v>0</v>
      </c>
      <c r="AAR139" s="827">
        <f t="shared" si="272"/>
        <v>0</v>
      </c>
      <c r="AAS139" s="827">
        <f t="shared" si="272"/>
        <v>0</v>
      </c>
      <c r="AAT139" s="827">
        <f t="shared" si="272"/>
        <v>0</v>
      </c>
      <c r="AAU139" s="827">
        <f t="shared" ref="AAU139:ADF139" si="273">AAU131+AAU133</f>
        <v>0</v>
      </c>
      <c r="AAV139" s="827">
        <f t="shared" si="273"/>
        <v>0</v>
      </c>
      <c r="AAW139" s="827">
        <f t="shared" si="273"/>
        <v>0</v>
      </c>
      <c r="AAX139" s="827">
        <f t="shared" si="273"/>
        <v>0</v>
      </c>
      <c r="AAY139" s="827">
        <f t="shared" si="273"/>
        <v>0</v>
      </c>
      <c r="AAZ139" s="827">
        <f t="shared" si="273"/>
        <v>0</v>
      </c>
      <c r="ABA139" s="827">
        <f t="shared" si="273"/>
        <v>0</v>
      </c>
      <c r="ABB139" s="827">
        <f t="shared" si="273"/>
        <v>0</v>
      </c>
      <c r="ABC139" s="827">
        <f t="shared" si="273"/>
        <v>0</v>
      </c>
      <c r="ABD139" s="827">
        <f t="shared" si="273"/>
        <v>0</v>
      </c>
      <c r="ABE139" s="827">
        <f t="shared" si="273"/>
        <v>0</v>
      </c>
      <c r="ABF139" s="827">
        <f t="shared" si="273"/>
        <v>0</v>
      </c>
      <c r="ABG139" s="827">
        <f t="shared" si="273"/>
        <v>0</v>
      </c>
      <c r="ABH139" s="827">
        <f t="shared" si="273"/>
        <v>0</v>
      </c>
      <c r="ABI139" s="827">
        <f t="shared" si="273"/>
        <v>0</v>
      </c>
      <c r="ABJ139" s="827">
        <f t="shared" si="273"/>
        <v>0</v>
      </c>
      <c r="ABK139" s="827">
        <f t="shared" si="273"/>
        <v>0</v>
      </c>
      <c r="ABL139" s="827">
        <f t="shared" si="273"/>
        <v>0</v>
      </c>
      <c r="ABM139" s="827">
        <f t="shared" si="273"/>
        <v>0</v>
      </c>
      <c r="ABN139" s="827">
        <f t="shared" si="273"/>
        <v>0</v>
      </c>
      <c r="ABO139" s="827">
        <f t="shared" si="273"/>
        <v>0</v>
      </c>
      <c r="ABP139" s="827">
        <f t="shared" si="273"/>
        <v>0</v>
      </c>
      <c r="ABQ139" s="827">
        <f t="shared" si="273"/>
        <v>0</v>
      </c>
      <c r="ABR139" s="827">
        <f t="shared" si="273"/>
        <v>0</v>
      </c>
      <c r="ABS139" s="827">
        <f t="shared" si="273"/>
        <v>0</v>
      </c>
      <c r="ABT139" s="827">
        <f t="shared" si="273"/>
        <v>0</v>
      </c>
      <c r="ABU139" s="827">
        <f t="shared" si="273"/>
        <v>0</v>
      </c>
      <c r="ABV139" s="827">
        <f t="shared" si="273"/>
        <v>0</v>
      </c>
      <c r="ABW139" s="827">
        <f t="shared" si="273"/>
        <v>0</v>
      </c>
      <c r="ABX139" s="827">
        <f t="shared" si="273"/>
        <v>0</v>
      </c>
      <c r="ABY139" s="827">
        <f t="shared" si="273"/>
        <v>0</v>
      </c>
      <c r="ABZ139" s="827">
        <f t="shared" si="273"/>
        <v>0</v>
      </c>
      <c r="ACA139" s="827">
        <f t="shared" si="273"/>
        <v>0</v>
      </c>
      <c r="ACB139" s="827">
        <f t="shared" si="273"/>
        <v>0</v>
      </c>
      <c r="ACC139" s="827">
        <f t="shared" si="273"/>
        <v>0</v>
      </c>
      <c r="ACD139" s="827">
        <f t="shared" si="273"/>
        <v>0</v>
      </c>
      <c r="ACE139" s="827">
        <f t="shared" si="273"/>
        <v>0</v>
      </c>
      <c r="ACF139" s="827">
        <f t="shared" si="273"/>
        <v>0</v>
      </c>
      <c r="ACG139" s="827">
        <f t="shared" si="273"/>
        <v>0</v>
      </c>
      <c r="ACH139" s="827">
        <f t="shared" si="273"/>
        <v>0</v>
      </c>
      <c r="ACI139" s="827">
        <f t="shared" si="273"/>
        <v>0</v>
      </c>
      <c r="ACJ139" s="827">
        <f t="shared" si="273"/>
        <v>0</v>
      </c>
      <c r="ACK139" s="827">
        <f t="shared" si="273"/>
        <v>0</v>
      </c>
      <c r="ACL139" s="827">
        <f t="shared" si="273"/>
        <v>0</v>
      </c>
      <c r="ACM139" s="827">
        <f t="shared" si="273"/>
        <v>0</v>
      </c>
      <c r="ACN139" s="827">
        <f t="shared" si="273"/>
        <v>0</v>
      </c>
      <c r="ACO139" s="827">
        <f t="shared" si="273"/>
        <v>0</v>
      </c>
      <c r="ACP139" s="827">
        <f t="shared" si="273"/>
        <v>0</v>
      </c>
      <c r="ACQ139" s="827">
        <f t="shared" si="273"/>
        <v>0</v>
      </c>
      <c r="ACR139" s="827">
        <f t="shared" si="273"/>
        <v>0</v>
      </c>
      <c r="ACS139" s="827">
        <f t="shared" si="273"/>
        <v>0</v>
      </c>
      <c r="ACT139" s="827">
        <f t="shared" si="273"/>
        <v>0</v>
      </c>
      <c r="ACU139" s="827">
        <f t="shared" si="273"/>
        <v>0</v>
      </c>
      <c r="ACV139" s="827">
        <f t="shared" si="273"/>
        <v>0</v>
      </c>
      <c r="ACW139" s="827">
        <f t="shared" si="273"/>
        <v>0</v>
      </c>
      <c r="ACX139" s="827">
        <f t="shared" si="273"/>
        <v>0</v>
      </c>
      <c r="ACY139" s="827">
        <f t="shared" si="273"/>
        <v>0</v>
      </c>
      <c r="ACZ139" s="827">
        <f t="shared" si="273"/>
        <v>0</v>
      </c>
      <c r="ADA139" s="827">
        <f t="shared" si="273"/>
        <v>0</v>
      </c>
      <c r="ADB139" s="827">
        <f t="shared" si="273"/>
        <v>0</v>
      </c>
      <c r="ADC139" s="827">
        <f t="shared" si="273"/>
        <v>0</v>
      </c>
      <c r="ADD139" s="827">
        <f t="shared" si="273"/>
        <v>0</v>
      </c>
      <c r="ADE139" s="827">
        <f t="shared" si="273"/>
        <v>0</v>
      </c>
      <c r="ADF139" s="827">
        <f t="shared" si="273"/>
        <v>0</v>
      </c>
      <c r="ADG139" s="827">
        <f t="shared" ref="ADG139:AFR139" si="274">ADG131+ADG133</f>
        <v>0</v>
      </c>
      <c r="ADH139" s="827">
        <f t="shared" si="274"/>
        <v>0</v>
      </c>
      <c r="ADI139" s="827">
        <f t="shared" si="274"/>
        <v>0</v>
      </c>
      <c r="ADJ139" s="827">
        <f t="shared" si="274"/>
        <v>0</v>
      </c>
      <c r="ADK139" s="827">
        <f t="shared" si="274"/>
        <v>0</v>
      </c>
      <c r="ADL139" s="827">
        <f t="shared" si="274"/>
        <v>0</v>
      </c>
      <c r="ADM139" s="827">
        <f t="shared" si="274"/>
        <v>0</v>
      </c>
      <c r="ADN139" s="827">
        <f t="shared" si="274"/>
        <v>0</v>
      </c>
      <c r="ADO139" s="827">
        <f t="shared" si="274"/>
        <v>0</v>
      </c>
      <c r="ADP139" s="827">
        <f t="shared" si="274"/>
        <v>0</v>
      </c>
      <c r="ADQ139" s="827">
        <f t="shared" si="274"/>
        <v>0</v>
      </c>
      <c r="ADR139" s="827">
        <f t="shared" si="274"/>
        <v>0</v>
      </c>
      <c r="ADS139" s="827">
        <f t="shared" si="274"/>
        <v>0</v>
      </c>
      <c r="ADT139" s="827">
        <f t="shared" si="274"/>
        <v>0</v>
      </c>
      <c r="ADU139" s="827">
        <f t="shared" si="274"/>
        <v>0</v>
      </c>
      <c r="ADV139" s="827">
        <f t="shared" si="274"/>
        <v>0</v>
      </c>
      <c r="ADW139" s="827">
        <f t="shared" si="274"/>
        <v>0</v>
      </c>
      <c r="ADX139" s="827">
        <f t="shared" si="274"/>
        <v>0</v>
      </c>
      <c r="ADY139" s="827">
        <f t="shared" si="274"/>
        <v>0</v>
      </c>
      <c r="ADZ139" s="827">
        <f t="shared" si="274"/>
        <v>0</v>
      </c>
      <c r="AEA139" s="827">
        <f t="shared" si="274"/>
        <v>0</v>
      </c>
      <c r="AEB139" s="827">
        <f t="shared" si="274"/>
        <v>0</v>
      </c>
      <c r="AEC139" s="827">
        <f t="shared" si="274"/>
        <v>0</v>
      </c>
      <c r="AED139" s="827">
        <f t="shared" si="274"/>
        <v>0</v>
      </c>
      <c r="AEE139" s="827">
        <f t="shared" si="274"/>
        <v>0</v>
      </c>
      <c r="AEF139" s="827">
        <f t="shared" si="274"/>
        <v>0</v>
      </c>
      <c r="AEG139" s="827">
        <f t="shared" si="274"/>
        <v>0</v>
      </c>
      <c r="AEH139" s="827">
        <f t="shared" si="274"/>
        <v>0</v>
      </c>
      <c r="AEI139" s="827">
        <f t="shared" si="274"/>
        <v>0</v>
      </c>
      <c r="AEJ139" s="827">
        <f t="shared" si="274"/>
        <v>0</v>
      </c>
      <c r="AEK139" s="827">
        <f t="shared" si="274"/>
        <v>0</v>
      </c>
      <c r="AEL139" s="827">
        <f t="shared" si="274"/>
        <v>0</v>
      </c>
      <c r="AEM139" s="827">
        <f t="shared" si="274"/>
        <v>0</v>
      </c>
      <c r="AEN139" s="827">
        <f t="shared" si="274"/>
        <v>0</v>
      </c>
      <c r="AEO139" s="827">
        <f t="shared" si="274"/>
        <v>0</v>
      </c>
      <c r="AEP139" s="827">
        <f t="shared" si="274"/>
        <v>0</v>
      </c>
      <c r="AEQ139" s="827">
        <f t="shared" si="274"/>
        <v>0</v>
      </c>
      <c r="AER139" s="827">
        <f t="shared" si="274"/>
        <v>0</v>
      </c>
      <c r="AES139" s="827">
        <f t="shared" si="274"/>
        <v>0</v>
      </c>
      <c r="AET139" s="827">
        <f t="shared" si="274"/>
        <v>0</v>
      </c>
      <c r="AEU139" s="827">
        <f t="shared" si="274"/>
        <v>0</v>
      </c>
      <c r="AEV139" s="827">
        <f t="shared" si="274"/>
        <v>0</v>
      </c>
      <c r="AEW139" s="827">
        <f t="shared" si="274"/>
        <v>0</v>
      </c>
      <c r="AEX139" s="827">
        <f t="shared" si="274"/>
        <v>0</v>
      </c>
      <c r="AEY139" s="827">
        <f t="shared" si="274"/>
        <v>0</v>
      </c>
      <c r="AEZ139" s="827">
        <f t="shared" si="274"/>
        <v>0</v>
      </c>
      <c r="AFA139" s="827">
        <f t="shared" si="274"/>
        <v>0</v>
      </c>
      <c r="AFB139" s="827">
        <f t="shared" si="274"/>
        <v>0</v>
      </c>
      <c r="AFC139" s="827">
        <f t="shared" si="274"/>
        <v>0</v>
      </c>
      <c r="AFD139" s="827">
        <f t="shared" si="274"/>
        <v>0</v>
      </c>
      <c r="AFE139" s="827">
        <f t="shared" si="274"/>
        <v>0</v>
      </c>
      <c r="AFF139" s="827">
        <f t="shared" si="274"/>
        <v>0</v>
      </c>
      <c r="AFG139" s="827">
        <f t="shared" si="274"/>
        <v>0</v>
      </c>
      <c r="AFH139" s="827">
        <f t="shared" si="274"/>
        <v>0</v>
      </c>
      <c r="AFI139" s="827">
        <f t="shared" si="274"/>
        <v>0</v>
      </c>
      <c r="AFJ139" s="827">
        <f t="shared" si="274"/>
        <v>0</v>
      </c>
      <c r="AFK139" s="827">
        <f t="shared" si="274"/>
        <v>0</v>
      </c>
      <c r="AFL139" s="827">
        <f t="shared" si="274"/>
        <v>0</v>
      </c>
      <c r="AFM139" s="827">
        <f t="shared" si="274"/>
        <v>0</v>
      </c>
      <c r="AFN139" s="827">
        <f t="shared" si="274"/>
        <v>0</v>
      </c>
      <c r="AFO139" s="827">
        <f t="shared" si="274"/>
        <v>0</v>
      </c>
      <c r="AFP139" s="827">
        <f t="shared" si="274"/>
        <v>0</v>
      </c>
      <c r="AFQ139" s="827">
        <f t="shared" si="274"/>
        <v>0</v>
      </c>
      <c r="AFR139" s="827">
        <f t="shared" si="274"/>
        <v>0</v>
      </c>
      <c r="AFS139" s="827">
        <f t="shared" ref="AFS139:AID139" si="275">AFS131+AFS133</f>
        <v>0</v>
      </c>
      <c r="AFT139" s="827">
        <f t="shared" si="275"/>
        <v>0</v>
      </c>
      <c r="AFU139" s="827">
        <f t="shared" si="275"/>
        <v>0</v>
      </c>
      <c r="AFV139" s="827">
        <f t="shared" si="275"/>
        <v>0</v>
      </c>
      <c r="AFW139" s="827">
        <f t="shared" si="275"/>
        <v>0</v>
      </c>
      <c r="AFX139" s="827">
        <f t="shared" si="275"/>
        <v>0</v>
      </c>
      <c r="AFY139" s="827">
        <f t="shared" si="275"/>
        <v>0</v>
      </c>
      <c r="AFZ139" s="827">
        <f t="shared" si="275"/>
        <v>0</v>
      </c>
      <c r="AGA139" s="827">
        <f t="shared" si="275"/>
        <v>0</v>
      </c>
      <c r="AGB139" s="827">
        <f t="shared" si="275"/>
        <v>0</v>
      </c>
      <c r="AGC139" s="827">
        <f t="shared" si="275"/>
        <v>0</v>
      </c>
      <c r="AGD139" s="827">
        <f t="shared" si="275"/>
        <v>0</v>
      </c>
      <c r="AGE139" s="827">
        <f t="shared" si="275"/>
        <v>0</v>
      </c>
      <c r="AGF139" s="827">
        <f t="shared" si="275"/>
        <v>0</v>
      </c>
      <c r="AGG139" s="827">
        <f t="shared" si="275"/>
        <v>0</v>
      </c>
      <c r="AGH139" s="827">
        <f t="shared" si="275"/>
        <v>0</v>
      </c>
      <c r="AGI139" s="827">
        <f t="shared" si="275"/>
        <v>0</v>
      </c>
      <c r="AGJ139" s="827">
        <f t="shared" si="275"/>
        <v>0</v>
      </c>
      <c r="AGK139" s="827">
        <f t="shared" si="275"/>
        <v>0</v>
      </c>
      <c r="AGL139" s="827">
        <f t="shared" si="275"/>
        <v>0</v>
      </c>
      <c r="AGM139" s="827">
        <f t="shared" si="275"/>
        <v>0</v>
      </c>
      <c r="AGN139" s="827">
        <f t="shared" si="275"/>
        <v>0</v>
      </c>
      <c r="AGO139" s="827">
        <f t="shared" si="275"/>
        <v>0</v>
      </c>
      <c r="AGP139" s="827">
        <f t="shared" si="275"/>
        <v>0</v>
      </c>
      <c r="AGQ139" s="827">
        <f t="shared" si="275"/>
        <v>0</v>
      </c>
      <c r="AGR139" s="827">
        <f t="shared" si="275"/>
        <v>0</v>
      </c>
      <c r="AGS139" s="827">
        <f t="shared" si="275"/>
        <v>0</v>
      </c>
      <c r="AGT139" s="827">
        <f t="shared" si="275"/>
        <v>0</v>
      </c>
      <c r="AGU139" s="827">
        <f t="shared" si="275"/>
        <v>0</v>
      </c>
      <c r="AGV139" s="827">
        <f t="shared" si="275"/>
        <v>0</v>
      </c>
      <c r="AGW139" s="827">
        <f t="shared" si="275"/>
        <v>0</v>
      </c>
      <c r="AGX139" s="827">
        <f t="shared" si="275"/>
        <v>0</v>
      </c>
      <c r="AGY139" s="827">
        <f t="shared" si="275"/>
        <v>0</v>
      </c>
      <c r="AGZ139" s="827">
        <f t="shared" si="275"/>
        <v>0</v>
      </c>
      <c r="AHA139" s="827">
        <f t="shared" si="275"/>
        <v>0</v>
      </c>
      <c r="AHB139" s="827">
        <f t="shared" si="275"/>
        <v>0</v>
      </c>
      <c r="AHC139" s="827">
        <f t="shared" si="275"/>
        <v>0</v>
      </c>
      <c r="AHD139" s="827">
        <f t="shared" si="275"/>
        <v>0</v>
      </c>
      <c r="AHE139" s="827">
        <f t="shared" si="275"/>
        <v>0</v>
      </c>
      <c r="AHF139" s="827">
        <f t="shared" si="275"/>
        <v>0</v>
      </c>
      <c r="AHG139" s="827">
        <f t="shared" si="275"/>
        <v>0</v>
      </c>
      <c r="AHH139" s="827">
        <f t="shared" si="275"/>
        <v>0</v>
      </c>
      <c r="AHI139" s="827">
        <f t="shared" si="275"/>
        <v>0</v>
      </c>
      <c r="AHJ139" s="827">
        <f t="shared" si="275"/>
        <v>0</v>
      </c>
      <c r="AHK139" s="827">
        <f t="shared" si="275"/>
        <v>0</v>
      </c>
      <c r="AHL139" s="827">
        <f t="shared" si="275"/>
        <v>0</v>
      </c>
      <c r="AHM139" s="827">
        <f t="shared" si="275"/>
        <v>0</v>
      </c>
      <c r="AHN139" s="827">
        <f t="shared" si="275"/>
        <v>0</v>
      </c>
      <c r="AHO139" s="827">
        <f t="shared" si="275"/>
        <v>0</v>
      </c>
      <c r="AHP139" s="827">
        <f t="shared" si="275"/>
        <v>0</v>
      </c>
      <c r="AHQ139" s="827">
        <f t="shared" si="275"/>
        <v>0</v>
      </c>
      <c r="AHR139" s="827">
        <f t="shared" si="275"/>
        <v>0</v>
      </c>
      <c r="AHS139" s="827">
        <f t="shared" si="275"/>
        <v>0</v>
      </c>
      <c r="AHT139" s="827">
        <f t="shared" si="275"/>
        <v>0</v>
      </c>
      <c r="AHU139" s="827">
        <f t="shared" si="275"/>
        <v>0</v>
      </c>
      <c r="AHV139" s="827">
        <f t="shared" si="275"/>
        <v>0</v>
      </c>
      <c r="AHW139" s="827">
        <f t="shared" si="275"/>
        <v>0</v>
      </c>
      <c r="AHX139" s="827">
        <f t="shared" si="275"/>
        <v>0</v>
      </c>
      <c r="AHY139" s="827">
        <f t="shared" si="275"/>
        <v>0</v>
      </c>
      <c r="AHZ139" s="827">
        <f t="shared" si="275"/>
        <v>0</v>
      </c>
      <c r="AIA139" s="827">
        <f t="shared" si="275"/>
        <v>0</v>
      </c>
      <c r="AIB139" s="827">
        <f t="shared" si="275"/>
        <v>0</v>
      </c>
      <c r="AIC139" s="827">
        <f t="shared" si="275"/>
        <v>0</v>
      </c>
      <c r="AID139" s="827">
        <f t="shared" si="275"/>
        <v>0</v>
      </c>
      <c r="AIE139" s="827">
        <f t="shared" ref="AIE139:AKP139" si="276">AIE131+AIE133</f>
        <v>0</v>
      </c>
      <c r="AIF139" s="827">
        <f t="shared" si="276"/>
        <v>0</v>
      </c>
      <c r="AIG139" s="827">
        <f t="shared" si="276"/>
        <v>0</v>
      </c>
      <c r="AIH139" s="827">
        <f t="shared" si="276"/>
        <v>0</v>
      </c>
      <c r="AII139" s="827">
        <f t="shared" si="276"/>
        <v>0</v>
      </c>
      <c r="AIJ139" s="827">
        <f t="shared" si="276"/>
        <v>0</v>
      </c>
      <c r="AIK139" s="827">
        <f t="shared" si="276"/>
        <v>0</v>
      </c>
      <c r="AIL139" s="827">
        <f t="shared" si="276"/>
        <v>0</v>
      </c>
      <c r="AIM139" s="827">
        <f t="shared" si="276"/>
        <v>0</v>
      </c>
      <c r="AIN139" s="827">
        <f t="shared" si="276"/>
        <v>0</v>
      </c>
      <c r="AIO139" s="827">
        <f t="shared" si="276"/>
        <v>0</v>
      </c>
      <c r="AIP139" s="827">
        <f t="shared" si="276"/>
        <v>0</v>
      </c>
      <c r="AIQ139" s="827">
        <f t="shared" si="276"/>
        <v>0</v>
      </c>
      <c r="AIR139" s="827">
        <f t="shared" si="276"/>
        <v>0</v>
      </c>
      <c r="AIS139" s="827">
        <f t="shared" si="276"/>
        <v>0</v>
      </c>
      <c r="AIT139" s="827">
        <f t="shared" si="276"/>
        <v>0</v>
      </c>
      <c r="AIU139" s="827">
        <f t="shared" si="276"/>
        <v>0</v>
      </c>
      <c r="AIV139" s="827">
        <f t="shared" si="276"/>
        <v>0</v>
      </c>
      <c r="AIW139" s="827">
        <f t="shared" si="276"/>
        <v>0</v>
      </c>
      <c r="AIX139" s="827">
        <f t="shared" si="276"/>
        <v>0</v>
      </c>
      <c r="AIY139" s="827">
        <f t="shared" si="276"/>
        <v>0</v>
      </c>
      <c r="AIZ139" s="827">
        <f t="shared" si="276"/>
        <v>0</v>
      </c>
      <c r="AJA139" s="827">
        <f t="shared" si="276"/>
        <v>0</v>
      </c>
      <c r="AJB139" s="827">
        <f t="shared" si="276"/>
        <v>0</v>
      </c>
      <c r="AJC139" s="827">
        <f t="shared" si="276"/>
        <v>0</v>
      </c>
      <c r="AJD139" s="827">
        <f t="shared" si="276"/>
        <v>0</v>
      </c>
      <c r="AJE139" s="827">
        <f t="shared" si="276"/>
        <v>0</v>
      </c>
      <c r="AJF139" s="827">
        <f t="shared" si="276"/>
        <v>0</v>
      </c>
      <c r="AJG139" s="827">
        <f t="shared" si="276"/>
        <v>0</v>
      </c>
      <c r="AJH139" s="827">
        <f t="shared" si="276"/>
        <v>0</v>
      </c>
      <c r="AJI139" s="827">
        <f t="shared" si="276"/>
        <v>0</v>
      </c>
      <c r="AJJ139" s="827">
        <f t="shared" si="276"/>
        <v>0</v>
      </c>
      <c r="AJK139" s="827">
        <f t="shared" si="276"/>
        <v>0</v>
      </c>
      <c r="AJL139" s="827">
        <f t="shared" si="276"/>
        <v>0</v>
      </c>
      <c r="AJM139" s="827">
        <f t="shared" si="276"/>
        <v>0</v>
      </c>
      <c r="AJN139" s="827">
        <f t="shared" si="276"/>
        <v>0</v>
      </c>
      <c r="AJO139" s="827">
        <f t="shared" si="276"/>
        <v>0</v>
      </c>
      <c r="AJP139" s="827">
        <f t="shared" si="276"/>
        <v>0</v>
      </c>
      <c r="AJQ139" s="827">
        <f t="shared" si="276"/>
        <v>0</v>
      </c>
      <c r="AJR139" s="827">
        <f t="shared" si="276"/>
        <v>0</v>
      </c>
      <c r="AJS139" s="827">
        <f t="shared" si="276"/>
        <v>0</v>
      </c>
      <c r="AJT139" s="827">
        <f t="shared" si="276"/>
        <v>0</v>
      </c>
      <c r="AJU139" s="827">
        <f t="shared" si="276"/>
        <v>0</v>
      </c>
      <c r="AJV139" s="827">
        <f t="shared" si="276"/>
        <v>0</v>
      </c>
      <c r="AJW139" s="827">
        <f t="shared" si="276"/>
        <v>0</v>
      </c>
      <c r="AJX139" s="827">
        <f t="shared" si="276"/>
        <v>0</v>
      </c>
      <c r="AJY139" s="827">
        <f t="shared" si="276"/>
        <v>0</v>
      </c>
      <c r="AJZ139" s="827">
        <f t="shared" si="276"/>
        <v>0</v>
      </c>
      <c r="AKA139" s="827">
        <f t="shared" si="276"/>
        <v>0</v>
      </c>
      <c r="AKB139" s="827">
        <f t="shared" si="276"/>
        <v>0</v>
      </c>
      <c r="AKC139" s="827">
        <f t="shared" si="276"/>
        <v>0</v>
      </c>
      <c r="AKD139" s="827">
        <f t="shared" si="276"/>
        <v>0</v>
      </c>
      <c r="AKE139" s="827">
        <f t="shared" si="276"/>
        <v>0</v>
      </c>
      <c r="AKF139" s="827">
        <f t="shared" si="276"/>
        <v>0</v>
      </c>
      <c r="AKG139" s="827">
        <f t="shared" si="276"/>
        <v>0</v>
      </c>
      <c r="AKH139" s="827">
        <f t="shared" si="276"/>
        <v>0</v>
      </c>
      <c r="AKI139" s="827">
        <f t="shared" si="276"/>
        <v>0</v>
      </c>
      <c r="AKJ139" s="827">
        <f t="shared" si="276"/>
        <v>0</v>
      </c>
      <c r="AKK139" s="827">
        <f t="shared" si="276"/>
        <v>0</v>
      </c>
      <c r="AKL139" s="827">
        <f t="shared" si="276"/>
        <v>0</v>
      </c>
      <c r="AKM139" s="827">
        <f t="shared" si="276"/>
        <v>0</v>
      </c>
      <c r="AKN139" s="827">
        <f t="shared" si="276"/>
        <v>0</v>
      </c>
      <c r="AKO139" s="827">
        <f t="shared" si="276"/>
        <v>0</v>
      </c>
      <c r="AKP139" s="827">
        <f t="shared" si="276"/>
        <v>0</v>
      </c>
      <c r="AKQ139" s="827">
        <f t="shared" ref="AKQ139:ANB139" si="277">AKQ131+AKQ133</f>
        <v>0</v>
      </c>
      <c r="AKR139" s="827">
        <f t="shared" si="277"/>
        <v>0</v>
      </c>
      <c r="AKS139" s="827">
        <f t="shared" si="277"/>
        <v>0</v>
      </c>
      <c r="AKT139" s="827">
        <f t="shared" si="277"/>
        <v>0</v>
      </c>
      <c r="AKU139" s="827">
        <f t="shared" si="277"/>
        <v>0</v>
      </c>
      <c r="AKV139" s="827">
        <f t="shared" si="277"/>
        <v>0</v>
      </c>
      <c r="AKW139" s="827">
        <f t="shared" si="277"/>
        <v>0</v>
      </c>
      <c r="AKX139" s="827">
        <f t="shared" si="277"/>
        <v>0</v>
      </c>
      <c r="AKY139" s="827">
        <f t="shared" si="277"/>
        <v>0</v>
      </c>
      <c r="AKZ139" s="827">
        <f t="shared" si="277"/>
        <v>0</v>
      </c>
      <c r="ALA139" s="827">
        <f t="shared" si="277"/>
        <v>0</v>
      </c>
      <c r="ALB139" s="827">
        <f t="shared" si="277"/>
        <v>0</v>
      </c>
      <c r="ALC139" s="827">
        <f t="shared" si="277"/>
        <v>0</v>
      </c>
      <c r="ALD139" s="827">
        <f t="shared" si="277"/>
        <v>0</v>
      </c>
      <c r="ALE139" s="827">
        <f t="shared" si="277"/>
        <v>0</v>
      </c>
      <c r="ALF139" s="827">
        <f t="shared" si="277"/>
        <v>0</v>
      </c>
      <c r="ALG139" s="827">
        <f t="shared" si="277"/>
        <v>0</v>
      </c>
      <c r="ALH139" s="827">
        <f t="shared" si="277"/>
        <v>0</v>
      </c>
      <c r="ALI139" s="827">
        <f t="shared" si="277"/>
        <v>0</v>
      </c>
      <c r="ALJ139" s="827">
        <f t="shared" si="277"/>
        <v>0</v>
      </c>
      <c r="ALK139" s="827">
        <f t="shared" si="277"/>
        <v>0</v>
      </c>
      <c r="ALL139" s="827">
        <f t="shared" si="277"/>
        <v>0</v>
      </c>
      <c r="ALM139" s="827">
        <f t="shared" si="277"/>
        <v>0</v>
      </c>
      <c r="ALN139" s="827">
        <f t="shared" si="277"/>
        <v>0</v>
      </c>
      <c r="ALO139" s="827">
        <f t="shared" si="277"/>
        <v>0</v>
      </c>
      <c r="ALP139" s="827">
        <f t="shared" si="277"/>
        <v>0</v>
      </c>
      <c r="ALQ139" s="827">
        <f t="shared" si="277"/>
        <v>0</v>
      </c>
      <c r="ALR139" s="827">
        <f t="shared" si="277"/>
        <v>0</v>
      </c>
      <c r="ALS139" s="827">
        <f t="shared" si="277"/>
        <v>0</v>
      </c>
      <c r="ALT139" s="827">
        <f t="shared" si="277"/>
        <v>0</v>
      </c>
      <c r="ALU139" s="827">
        <f t="shared" si="277"/>
        <v>0</v>
      </c>
      <c r="ALV139" s="827">
        <f t="shared" si="277"/>
        <v>0</v>
      </c>
      <c r="ALW139" s="827">
        <f t="shared" si="277"/>
        <v>0</v>
      </c>
      <c r="ALX139" s="827">
        <f t="shared" si="277"/>
        <v>0</v>
      </c>
      <c r="ALY139" s="827">
        <f t="shared" si="277"/>
        <v>0</v>
      </c>
      <c r="ALZ139" s="827">
        <f t="shared" si="277"/>
        <v>0</v>
      </c>
      <c r="AMA139" s="827">
        <f t="shared" si="277"/>
        <v>0</v>
      </c>
      <c r="AMB139" s="827">
        <f t="shared" si="277"/>
        <v>0</v>
      </c>
      <c r="AMC139" s="827">
        <f t="shared" si="277"/>
        <v>0</v>
      </c>
      <c r="AMD139" s="827">
        <f t="shared" si="277"/>
        <v>0</v>
      </c>
      <c r="AME139" s="827">
        <f t="shared" si="277"/>
        <v>0</v>
      </c>
      <c r="AMF139" s="827">
        <f t="shared" si="277"/>
        <v>0</v>
      </c>
      <c r="AMG139" s="827">
        <f t="shared" si="277"/>
        <v>0</v>
      </c>
      <c r="AMH139" s="827">
        <f t="shared" si="277"/>
        <v>0</v>
      </c>
      <c r="AMI139" s="827">
        <f t="shared" si="277"/>
        <v>0</v>
      </c>
      <c r="AMJ139" s="827">
        <f t="shared" si="277"/>
        <v>0</v>
      </c>
      <c r="AMK139" s="827">
        <f t="shared" si="277"/>
        <v>0</v>
      </c>
      <c r="AML139" s="827">
        <f t="shared" si="277"/>
        <v>0</v>
      </c>
      <c r="AMM139" s="827">
        <f t="shared" si="277"/>
        <v>0</v>
      </c>
      <c r="AMN139" s="827">
        <f t="shared" si="277"/>
        <v>0</v>
      </c>
      <c r="AMO139" s="827">
        <f t="shared" si="277"/>
        <v>0</v>
      </c>
      <c r="AMP139" s="827">
        <f t="shared" si="277"/>
        <v>0</v>
      </c>
      <c r="AMQ139" s="827">
        <f t="shared" si="277"/>
        <v>0</v>
      </c>
      <c r="AMR139" s="827">
        <f t="shared" si="277"/>
        <v>0</v>
      </c>
      <c r="AMS139" s="827">
        <f t="shared" si="277"/>
        <v>0</v>
      </c>
      <c r="AMT139" s="827">
        <f t="shared" si="277"/>
        <v>0</v>
      </c>
      <c r="AMU139" s="827">
        <f t="shared" si="277"/>
        <v>0</v>
      </c>
      <c r="AMV139" s="827">
        <f t="shared" si="277"/>
        <v>0</v>
      </c>
      <c r="AMW139" s="827">
        <f t="shared" si="277"/>
        <v>0</v>
      </c>
      <c r="AMX139" s="827">
        <f t="shared" si="277"/>
        <v>0</v>
      </c>
      <c r="AMY139" s="827">
        <f t="shared" si="277"/>
        <v>0</v>
      </c>
      <c r="AMZ139" s="827">
        <f t="shared" si="277"/>
        <v>0</v>
      </c>
      <c r="ANA139" s="827">
        <f t="shared" si="277"/>
        <v>0</v>
      </c>
      <c r="ANB139" s="827">
        <f t="shared" si="277"/>
        <v>0</v>
      </c>
      <c r="ANC139" s="827">
        <f t="shared" ref="ANC139:APN139" si="278">ANC131+ANC133</f>
        <v>0</v>
      </c>
      <c r="AND139" s="827">
        <f t="shared" si="278"/>
        <v>0</v>
      </c>
      <c r="ANE139" s="827">
        <f t="shared" si="278"/>
        <v>0</v>
      </c>
      <c r="ANF139" s="827">
        <f t="shared" si="278"/>
        <v>0</v>
      </c>
      <c r="ANG139" s="827">
        <f t="shared" si="278"/>
        <v>0</v>
      </c>
      <c r="ANH139" s="827">
        <f t="shared" si="278"/>
        <v>0</v>
      </c>
      <c r="ANI139" s="827">
        <f t="shared" si="278"/>
        <v>0</v>
      </c>
      <c r="ANJ139" s="827">
        <f t="shared" si="278"/>
        <v>0</v>
      </c>
      <c r="ANK139" s="827">
        <f t="shared" si="278"/>
        <v>0</v>
      </c>
      <c r="ANL139" s="827">
        <f t="shared" si="278"/>
        <v>0</v>
      </c>
      <c r="ANM139" s="827">
        <f t="shared" si="278"/>
        <v>0</v>
      </c>
      <c r="ANN139" s="827">
        <f t="shared" si="278"/>
        <v>0</v>
      </c>
      <c r="ANO139" s="827">
        <f t="shared" si="278"/>
        <v>0</v>
      </c>
      <c r="ANP139" s="827">
        <f t="shared" si="278"/>
        <v>0</v>
      </c>
      <c r="ANQ139" s="827">
        <f t="shared" si="278"/>
        <v>0</v>
      </c>
      <c r="ANR139" s="827">
        <f t="shared" si="278"/>
        <v>0</v>
      </c>
      <c r="ANS139" s="827">
        <f t="shared" si="278"/>
        <v>0</v>
      </c>
      <c r="ANT139" s="827">
        <f t="shared" si="278"/>
        <v>0</v>
      </c>
      <c r="ANU139" s="827">
        <f t="shared" si="278"/>
        <v>0</v>
      </c>
      <c r="ANV139" s="827">
        <f t="shared" si="278"/>
        <v>0</v>
      </c>
      <c r="ANW139" s="827">
        <f t="shared" si="278"/>
        <v>0</v>
      </c>
      <c r="ANX139" s="827">
        <f t="shared" si="278"/>
        <v>0</v>
      </c>
      <c r="ANY139" s="827">
        <f t="shared" si="278"/>
        <v>0</v>
      </c>
      <c r="ANZ139" s="827">
        <f t="shared" si="278"/>
        <v>0</v>
      </c>
      <c r="AOA139" s="827">
        <f t="shared" si="278"/>
        <v>0</v>
      </c>
      <c r="AOB139" s="827">
        <f t="shared" si="278"/>
        <v>0</v>
      </c>
      <c r="AOC139" s="827">
        <f t="shared" si="278"/>
        <v>0</v>
      </c>
      <c r="AOD139" s="827">
        <f t="shared" si="278"/>
        <v>0</v>
      </c>
      <c r="AOE139" s="827">
        <f t="shared" si="278"/>
        <v>0</v>
      </c>
      <c r="AOF139" s="827">
        <f t="shared" si="278"/>
        <v>0</v>
      </c>
      <c r="AOG139" s="827">
        <f t="shared" si="278"/>
        <v>0</v>
      </c>
      <c r="AOH139" s="827">
        <f t="shared" si="278"/>
        <v>0</v>
      </c>
      <c r="AOI139" s="827">
        <f t="shared" si="278"/>
        <v>0</v>
      </c>
      <c r="AOJ139" s="827">
        <f t="shared" si="278"/>
        <v>0</v>
      </c>
      <c r="AOK139" s="827">
        <f t="shared" si="278"/>
        <v>0</v>
      </c>
      <c r="AOL139" s="827">
        <f t="shared" si="278"/>
        <v>0</v>
      </c>
      <c r="AOM139" s="827">
        <f t="shared" si="278"/>
        <v>0</v>
      </c>
      <c r="AON139" s="827">
        <f t="shared" si="278"/>
        <v>0</v>
      </c>
      <c r="AOO139" s="827">
        <f t="shared" si="278"/>
        <v>0</v>
      </c>
      <c r="AOP139" s="827">
        <f t="shared" si="278"/>
        <v>0</v>
      </c>
      <c r="AOQ139" s="827">
        <f t="shared" si="278"/>
        <v>0</v>
      </c>
      <c r="AOR139" s="827">
        <f t="shared" si="278"/>
        <v>0</v>
      </c>
      <c r="AOS139" s="827">
        <f t="shared" si="278"/>
        <v>0</v>
      </c>
      <c r="AOT139" s="827">
        <f t="shared" si="278"/>
        <v>0</v>
      </c>
      <c r="AOU139" s="827">
        <f t="shared" si="278"/>
        <v>0</v>
      </c>
      <c r="AOV139" s="827">
        <f t="shared" si="278"/>
        <v>0</v>
      </c>
      <c r="AOW139" s="827">
        <f t="shared" si="278"/>
        <v>0</v>
      </c>
      <c r="AOX139" s="827">
        <f t="shared" si="278"/>
        <v>0</v>
      </c>
      <c r="AOY139" s="827">
        <f t="shared" si="278"/>
        <v>0</v>
      </c>
      <c r="AOZ139" s="827">
        <f t="shared" si="278"/>
        <v>0</v>
      </c>
      <c r="APA139" s="827">
        <f t="shared" si="278"/>
        <v>0</v>
      </c>
      <c r="APB139" s="827">
        <f t="shared" si="278"/>
        <v>0</v>
      </c>
      <c r="APC139" s="827">
        <f t="shared" si="278"/>
        <v>0</v>
      </c>
      <c r="APD139" s="827">
        <f t="shared" si="278"/>
        <v>0</v>
      </c>
      <c r="APE139" s="827">
        <f t="shared" si="278"/>
        <v>0</v>
      </c>
      <c r="APF139" s="827">
        <f t="shared" si="278"/>
        <v>0</v>
      </c>
      <c r="APG139" s="827">
        <f t="shared" si="278"/>
        <v>0</v>
      </c>
      <c r="APH139" s="827">
        <f t="shared" si="278"/>
        <v>0</v>
      </c>
      <c r="API139" s="827">
        <f t="shared" si="278"/>
        <v>0</v>
      </c>
      <c r="APJ139" s="827">
        <f t="shared" si="278"/>
        <v>0</v>
      </c>
      <c r="APK139" s="827">
        <f t="shared" si="278"/>
        <v>0</v>
      </c>
      <c r="APL139" s="827">
        <f t="shared" si="278"/>
        <v>0</v>
      </c>
      <c r="APM139" s="827">
        <f t="shared" si="278"/>
        <v>0</v>
      </c>
      <c r="APN139" s="827">
        <f t="shared" si="278"/>
        <v>0</v>
      </c>
      <c r="APO139" s="827">
        <f t="shared" ref="APO139:ARZ139" si="279">APO131+APO133</f>
        <v>0</v>
      </c>
      <c r="APP139" s="827">
        <f t="shared" si="279"/>
        <v>0</v>
      </c>
      <c r="APQ139" s="827">
        <f t="shared" si="279"/>
        <v>0</v>
      </c>
      <c r="APR139" s="827">
        <f t="shared" si="279"/>
        <v>0</v>
      </c>
      <c r="APS139" s="827">
        <f t="shared" si="279"/>
        <v>0</v>
      </c>
      <c r="APT139" s="827">
        <f t="shared" si="279"/>
        <v>0</v>
      </c>
      <c r="APU139" s="827">
        <f t="shared" si="279"/>
        <v>0</v>
      </c>
      <c r="APV139" s="827">
        <f t="shared" si="279"/>
        <v>0</v>
      </c>
      <c r="APW139" s="827">
        <f t="shared" si="279"/>
        <v>0</v>
      </c>
      <c r="APX139" s="827">
        <f t="shared" si="279"/>
        <v>0</v>
      </c>
      <c r="APY139" s="827">
        <f t="shared" si="279"/>
        <v>0</v>
      </c>
      <c r="APZ139" s="827">
        <f t="shared" si="279"/>
        <v>0</v>
      </c>
      <c r="AQA139" s="827">
        <f t="shared" si="279"/>
        <v>0</v>
      </c>
      <c r="AQB139" s="827">
        <f t="shared" si="279"/>
        <v>0</v>
      </c>
      <c r="AQC139" s="827">
        <f t="shared" si="279"/>
        <v>0</v>
      </c>
      <c r="AQD139" s="827">
        <f t="shared" si="279"/>
        <v>0</v>
      </c>
      <c r="AQE139" s="827">
        <f t="shared" si="279"/>
        <v>0</v>
      </c>
      <c r="AQF139" s="827">
        <f t="shared" si="279"/>
        <v>0</v>
      </c>
      <c r="AQG139" s="827">
        <f t="shared" si="279"/>
        <v>0</v>
      </c>
      <c r="AQH139" s="827">
        <f t="shared" si="279"/>
        <v>0</v>
      </c>
      <c r="AQI139" s="827">
        <f t="shared" si="279"/>
        <v>0</v>
      </c>
      <c r="AQJ139" s="827">
        <f t="shared" si="279"/>
        <v>0</v>
      </c>
      <c r="AQK139" s="827">
        <f t="shared" si="279"/>
        <v>0</v>
      </c>
      <c r="AQL139" s="827">
        <f t="shared" si="279"/>
        <v>0</v>
      </c>
      <c r="AQM139" s="827">
        <f t="shared" si="279"/>
        <v>0</v>
      </c>
      <c r="AQN139" s="827">
        <f t="shared" si="279"/>
        <v>0</v>
      </c>
      <c r="AQO139" s="827">
        <f t="shared" si="279"/>
        <v>0</v>
      </c>
      <c r="AQP139" s="827">
        <f t="shared" si="279"/>
        <v>0</v>
      </c>
      <c r="AQQ139" s="827">
        <f t="shared" si="279"/>
        <v>0</v>
      </c>
      <c r="AQR139" s="827">
        <f t="shared" si="279"/>
        <v>0</v>
      </c>
      <c r="AQS139" s="827">
        <f t="shared" si="279"/>
        <v>0</v>
      </c>
      <c r="AQT139" s="827">
        <f t="shared" si="279"/>
        <v>0</v>
      </c>
      <c r="AQU139" s="827">
        <f t="shared" si="279"/>
        <v>0</v>
      </c>
      <c r="AQV139" s="827">
        <f t="shared" si="279"/>
        <v>0</v>
      </c>
      <c r="AQW139" s="827">
        <f t="shared" si="279"/>
        <v>0</v>
      </c>
      <c r="AQX139" s="827">
        <f t="shared" si="279"/>
        <v>0</v>
      </c>
      <c r="AQY139" s="827">
        <f t="shared" si="279"/>
        <v>0</v>
      </c>
      <c r="AQZ139" s="827">
        <f t="shared" si="279"/>
        <v>0</v>
      </c>
      <c r="ARA139" s="827">
        <f t="shared" si="279"/>
        <v>0</v>
      </c>
      <c r="ARB139" s="827">
        <f t="shared" si="279"/>
        <v>0</v>
      </c>
      <c r="ARC139" s="827">
        <f t="shared" si="279"/>
        <v>0</v>
      </c>
      <c r="ARD139" s="827">
        <f t="shared" si="279"/>
        <v>0</v>
      </c>
      <c r="ARE139" s="827">
        <f t="shared" si="279"/>
        <v>0</v>
      </c>
      <c r="ARF139" s="827">
        <f t="shared" si="279"/>
        <v>0</v>
      </c>
      <c r="ARG139" s="827">
        <f t="shared" si="279"/>
        <v>0</v>
      </c>
      <c r="ARH139" s="827">
        <f t="shared" si="279"/>
        <v>0</v>
      </c>
      <c r="ARI139" s="827">
        <f t="shared" si="279"/>
        <v>0</v>
      </c>
      <c r="ARJ139" s="827">
        <f t="shared" si="279"/>
        <v>0</v>
      </c>
      <c r="ARK139" s="827">
        <f t="shared" si="279"/>
        <v>0</v>
      </c>
      <c r="ARL139" s="827">
        <f t="shared" si="279"/>
        <v>0</v>
      </c>
      <c r="ARM139" s="827">
        <f t="shared" si="279"/>
        <v>0</v>
      </c>
      <c r="ARN139" s="827">
        <f t="shared" si="279"/>
        <v>0</v>
      </c>
      <c r="ARO139" s="827">
        <f t="shared" si="279"/>
        <v>0</v>
      </c>
      <c r="ARP139" s="827">
        <f t="shared" si="279"/>
        <v>0</v>
      </c>
      <c r="ARQ139" s="827">
        <f t="shared" si="279"/>
        <v>0</v>
      </c>
      <c r="ARR139" s="827">
        <f t="shared" si="279"/>
        <v>0</v>
      </c>
      <c r="ARS139" s="827">
        <f t="shared" si="279"/>
        <v>0</v>
      </c>
      <c r="ART139" s="827">
        <f t="shared" si="279"/>
        <v>0</v>
      </c>
      <c r="ARU139" s="827">
        <f t="shared" si="279"/>
        <v>0</v>
      </c>
      <c r="ARV139" s="827">
        <f t="shared" si="279"/>
        <v>0</v>
      </c>
      <c r="ARW139" s="827">
        <f t="shared" si="279"/>
        <v>0</v>
      </c>
      <c r="ARX139" s="827">
        <f t="shared" si="279"/>
        <v>0</v>
      </c>
      <c r="ARY139" s="827">
        <f t="shared" si="279"/>
        <v>0</v>
      </c>
      <c r="ARZ139" s="827">
        <f t="shared" si="279"/>
        <v>0</v>
      </c>
      <c r="ASA139" s="827">
        <f t="shared" ref="ASA139:AUL139" si="280">ASA131+ASA133</f>
        <v>0</v>
      </c>
      <c r="ASB139" s="827">
        <f t="shared" si="280"/>
        <v>0</v>
      </c>
      <c r="ASC139" s="827">
        <f t="shared" si="280"/>
        <v>0</v>
      </c>
      <c r="ASD139" s="827">
        <f t="shared" si="280"/>
        <v>0</v>
      </c>
      <c r="ASE139" s="827">
        <f t="shared" si="280"/>
        <v>0</v>
      </c>
      <c r="ASF139" s="827">
        <f t="shared" si="280"/>
        <v>0</v>
      </c>
      <c r="ASG139" s="827">
        <f t="shared" si="280"/>
        <v>0</v>
      </c>
      <c r="ASH139" s="827">
        <f t="shared" si="280"/>
        <v>0</v>
      </c>
      <c r="ASI139" s="827">
        <f t="shared" si="280"/>
        <v>0</v>
      </c>
      <c r="ASJ139" s="827">
        <f t="shared" si="280"/>
        <v>0</v>
      </c>
      <c r="ASK139" s="827">
        <f t="shared" si="280"/>
        <v>0</v>
      </c>
      <c r="ASL139" s="827">
        <f t="shared" si="280"/>
        <v>0</v>
      </c>
      <c r="ASM139" s="827">
        <f t="shared" si="280"/>
        <v>0</v>
      </c>
      <c r="ASN139" s="827">
        <f t="shared" si="280"/>
        <v>0</v>
      </c>
      <c r="ASO139" s="827">
        <f t="shared" si="280"/>
        <v>0</v>
      </c>
      <c r="ASP139" s="827">
        <f t="shared" si="280"/>
        <v>0</v>
      </c>
      <c r="ASQ139" s="827">
        <f t="shared" si="280"/>
        <v>0</v>
      </c>
      <c r="ASR139" s="827">
        <f t="shared" si="280"/>
        <v>0</v>
      </c>
      <c r="ASS139" s="827">
        <f t="shared" si="280"/>
        <v>0</v>
      </c>
      <c r="AST139" s="827">
        <f t="shared" si="280"/>
        <v>0</v>
      </c>
      <c r="ASU139" s="827">
        <f t="shared" si="280"/>
        <v>0</v>
      </c>
      <c r="ASV139" s="827">
        <f t="shared" si="280"/>
        <v>0</v>
      </c>
      <c r="ASW139" s="827">
        <f t="shared" si="280"/>
        <v>0</v>
      </c>
      <c r="ASX139" s="827">
        <f t="shared" si="280"/>
        <v>0</v>
      </c>
      <c r="ASY139" s="827">
        <f t="shared" si="280"/>
        <v>0</v>
      </c>
      <c r="ASZ139" s="827">
        <f t="shared" si="280"/>
        <v>0</v>
      </c>
      <c r="ATA139" s="827">
        <f t="shared" si="280"/>
        <v>0</v>
      </c>
      <c r="ATB139" s="827">
        <f t="shared" si="280"/>
        <v>0</v>
      </c>
      <c r="ATC139" s="827">
        <f t="shared" si="280"/>
        <v>0</v>
      </c>
      <c r="ATD139" s="827">
        <f t="shared" si="280"/>
        <v>0</v>
      </c>
      <c r="ATE139" s="827">
        <f t="shared" si="280"/>
        <v>0</v>
      </c>
      <c r="ATF139" s="827">
        <f t="shared" si="280"/>
        <v>0</v>
      </c>
      <c r="ATG139" s="827">
        <f t="shared" si="280"/>
        <v>0</v>
      </c>
      <c r="ATH139" s="827">
        <f t="shared" si="280"/>
        <v>0</v>
      </c>
      <c r="ATI139" s="827">
        <f t="shared" si="280"/>
        <v>0</v>
      </c>
      <c r="ATJ139" s="827">
        <f t="shared" si="280"/>
        <v>0</v>
      </c>
      <c r="ATK139" s="827">
        <f t="shared" si="280"/>
        <v>0</v>
      </c>
      <c r="ATL139" s="827">
        <f t="shared" si="280"/>
        <v>0</v>
      </c>
      <c r="ATM139" s="827">
        <f t="shared" si="280"/>
        <v>0</v>
      </c>
      <c r="ATN139" s="827">
        <f t="shared" si="280"/>
        <v>0</v>
      </c>
      <c r="ATO139" s="827">
        <f t="shared" si="280"/>
        <v>0</v>
      </c>
      <c r="ATP139" s="827">
        <f t="shared" si="280"/>
        <v>0</v>
      </c>
      <c r="ATQ139" s="827">
        <f t="shared" si="280"/>
        <v>0</v>
      </c>
      <c r="ATR139" s="827">
        <f t="shared" si="280"/>
        <v>0</v>
      </c>
      <c r="ATS139" s="827">
        <f t="shared" si="280"/>
        <v>0</v>
      </c>
      <c r="ATT139" s="827">
        <f t="shared" si="280"/>
        <v>0</v>
      </c>
      <c r="ATU139" s="827">
        <f t="shared" si="280"/>
        <v>0</v>
      </c>
      <c r="ATV139" s="827">
        <f t="shared" si="280"/>
        <v>0</v>
      </c>
      <c r="ATW139" s="827">
        <f t="shared" si="280"/>
        <v>0</v>
      </c>
      <c r="ATX139" s="827">
        <f t="shared" si="280"/>
        <v>0</v>
      </c>
      <c r="ATY139" s="827">
        <f t="shared" si="280"/>
        <v>0</v>
      </c>
      <c r="ATZ139" s="827">
        <f t="shared" si="280"/>
        <v>0</v>
      </c>
      <c r="AUA139" s="827">
        <f t="shared" si="280"/>
        <v>0</v>
      </c>
      <c r="AUB139" s="827">
        <f t="shared" si="280"/>
        <v>0</v>
      </c>
      <c r="AUC139" s="827">
        <f t="shared" si="280"/>
        <v>0</v>
      </c>
      <c r="AUD139" s="827">
        <f t="shared" si="280"/>
        <v>0</v>
      </c>
      <c r="AUE139" s="827">
        <f t="shared" si="280"/>
        <v>0</v>
      </c>
      <c r="AUF139" s="827">
        <f t="shared" si="280"/>
        <v>0</v>
      </c>
      <c r="AUG139" s="827">
        <f t="shared" si="280"/>
        <v>0</v>
      </c>
      <c r="AUH139" s="827">
        <f t="shared" si="280"/>
        <v>0</v>
      </c>
      <c r="AUI139" s="827">
        <f t="shared" si="280"/>
        <v>0</v>
      </c>
      <c r="AUJ139" s="827">
        <f t="shared" si="280"/>
        <v>0</v>
      </c>
      <c r="AUK139" s="827">
        <f t="shared" si="280"/>
        <v>0</v>
      </c>
      <c r="AUL139" s="827">
        <f t="shared" si="280"/>
        <v>0</v>
      </c>
      <c r="AUM139" s="827">
        <f t="shared" ref="AUM139:AWX139" si="281">AUM131+AUM133</f>
        <v>0</v>
      </c>
      <c r="AUN139" s="827">
        <f t="shared" si="281"/>
        <v>0</v>
      </c>
      <c r="AUO139" s="827">
        <f t="shared" si="281"/>
        <v>0</v>
      </c>
      <c r="AUP139" s="827">
        <f t="shared" si="281"/>
        <v>0</v>
      </c>
      <c r="AUQ139" s="827">
        <f t="shared" si="281"/>
        <v>0</v>
      </c>
      <c r="AUR139" s="827">
        <f t="shared" si="281"/>
        <v>0</v>
      </c>
      <c r="AUS139" s="827">
        <f t="shared" si="281"/>
        <v>0</v>
      </c>
      <c r="AUT139" s="827">
        <f t="shared" si="281"/>
        <v>0</v>
      </c>
      <c r="AUU139" s="827">
        <f t="shared" si="281"/>
        <v>0</v>
      </c>
      <c r="AUV139" s="827">
        <f t="shared" si="281"/>
        <v>0</v>
      </c>
      <c r="AUW139" s="827">
        <f t="shared" si="281"/>
        <v>0</v>
      </c>
      <c r="AUX139" s="827">
        <f t="shared" si="281"/>
        <v>0</v>
      </c>
      <c r="AUY139" s="827">
        <f t="shared" si="281"/>
        <v>0</v>
      </c>
      <c r="AUZ139" s="827">
        <f t="shared" si="281"/>
        <v>0</v>
      </c>
      <c r="AVA139" s="827">
        <f t="shared" si="281"/>
        <v>0</v>
      </c>
      <c r="AVB139" s="827">
        <f t="shared" si="281"/>
        <v>0</v>
      </c>
      <c r="AVC139" s="827">
        <f t="shared" si="281"/>
        <v>0</v>
      </c>
      <c r="AVD139" s="827">
        <f t="shared" si="281"/>
        <v>0</v>
      </c>
      <c r="AVE139" s="827">
        <f t="shared" si="281"/>
        <v>0</v>
      </c>
      <c r="AVF139" s="827">
        <f t="shared" si="281"/>
        <v>0</v>
      </c>
      <c r="AVG139" s="827">
        <f t="shared" si="281"/>
        <v>0</v>
      </c>
      <c r="AVH139" s="827">
        <f t="shared" si="281"/>
        <v>0</v>
      </c>
      <c r="AVI139" s="827">
        <f t="shared" si="281"/>
        <v>0</v>
      </c>
      <c r="AVJ139" s="827">
        <f t="shared" si="281"/>
        <v>0</v>
      </c>
      <c r="AVK139" s="827">
        <f t="shared" si="281"/>
        <v>0</v>
      </c>
      <c r="AVL139" s="827">
        <f t="shared" si="281"/>
        <v>0</v>
      </c>
      <c r="AVM139" s="827">
        <f t="shared" si="281"/>
        <v>0</v>
      </c>
      <c r="AVN139" s="827">
        <f t="shared" si="281"/>
        <v>0</v>
      </c>
      <c r="AVO139" s="827">
        <f t="shared" si="281"/>
        <v>0</v>
      </c>
      <c r="AVP139" s="827">
        <f t="shared" si="281"/>
        <v>0</v>
      </c>
      <c r="AVQ139" s="827">
        <f t="shared" si="281"/>
        <v>0</v>
      </c>
      <c r="AVR139" s="827">
        <f t="shared" si="281"/>
        <v>0</v>
      </c>
      <c r="AVS139" s="827">
        <f t="shared" si="281"/>
        <v>0</v>
      </c>
      <c r="AVT139" s="827">
        <f t="shared" si="281"/>
        <v>0</v>
      </c>
      <c r="AVU139" s="827">
        <f t="shared" si="281"/>
        <v>0</v>
      </c>
      <c r="AVV139" s="827">
        <f t="shared" si="281"/>
        <v>0</v>
      </c>
      <c r="AVW139" s="827">
        <f t="shared" si="281"/>
        <v>0</v>
      </c>
      <c r="AVX139" s="827">
        <f t="shared" si="281"/>
        <v>0</v>
      </c>
      <c r="AVY139" s="827">
        <f t="shared" si="281"/>
        <v>0</v>
      </c>
      <c r="AVZ139" s="827">
        <f t="shared" si="281"/>
        <v>0</v>
      </c>
      <c r="AWA139" s="827">
        <f t="shared" si="281"/>
        <v>0</v>
      </c>
      <c r="AWB139" s="827">
        <f t="shared" si="281"/>
        <v>0</v>
      </c>
      <c r="AWC139" s="827">
        <f t="shared" si="281"/>
        <v>0</v>
      </c>
      <c r="AWD139" s="827">
        <f t="shared" si="281"/>
        <v>0</v>
      </c>
      <c r="AWE139" s="827">
        <f t="shared" si="281"/>
        <v>0</v>
      </c>
      <c r="AWF139" s="827">
        <f t="shared" si="281"/>
        <v>0</v>
      </c>
      <c r="AWG139" s="827">
        <f t="shared" si="281"/>
        <v>0</v>
      </c>
      <c r="AWH139" s="827">
        <f t="shared" si="281"/>
        <v>0</v>
      </c>
      <c r="AWI139" s="827">
        <f t="shared" si="281"/>
        <v>0</v>
      </c>
      <c r="AWJ139" s="827">
        <f t="shared" si="281"/>
        <v>0</v>
      </c>
      <c r="AWK139" s="827">
        <f t="shared" si="281"/>
        <v>0</v>
      </c>
      <c r="AWL139" s="827">
        <f t="shared" si="281"/>
        <v>0</v>
      </c>
      <c r="AWM139" s="827">
        <f t="shared" si="281"/>
        <v>0</v>
      </c>
      <c r="AWN139" s="827">
        <f t="shared" si="281"/>
        <v>0</v>
      </c>
      <c r="AWO139" s="827">
        <f t="shared" si="281"/>
        <v>0</v>
      </c>
      <c r="AWP139" s="827">
        <f t="shared" si="281"/>
        <v>0</v>
      </c>
      <c r="AWQ139" s="827">
        <f t="shared" si="281"/>
        <v>0</v>
      </c>
      <c r="AWR139" s="827">
        <f t="shared" si="281"/>
        <v>0</v>
      </c>
      <c r="AWS139" s="827">
        <f t="shared" si="281"/>
        <v>0</v>
      </c>
      <c r="AWT139" s="827">
        <f t="shared" si="281"/>
        <v>0</v>
      </c>
      <c r="AWU139" s="827">
        <f t="shared" si="281"/>
        <v>0</v>
      </c>
      <c r="AWV139" s="827">
        <f t="shared" si="281"/>
        <v>0</v>
      </c>
      <c r="AWW139" s="827">
        <f t="shared" si="281"/>
        <v>0</v>
      </c>
      <c r="AWX139" s="827">
        <f t="shared" si="281"/>
        <v>0</v>
      </c>
      <c r="AWY139" s="827">
        <f t="shared" ref="AWY139:AZJ139" si="282">AWY131+AWY133</f>
        <v>0</v>
      </c>
      <c r="AWZ139" s="827">
        <f t="shared" si="282"/>
        <v>0</v>
      </c>
      <c r="AXA139" s="827">
        <f t="shared" si="282"/>
        <v>0</v>
      </c>
      <c r="AXB139" s="827">
        <f t="shared" si="282"/>
        <v>0</v>
      </c>
      <c r="AXC139" s="827">
        <f t="shared" si="282"/>
        <v>0</v>
      </c>
      <c r="AXD139" s="827">
        <f t="shared" si="282"/>
        <v>0</v>
      </c>
      <c r="AXE139" s="827">
        <f t="shared" si="282"/>
        <v>0</v>
      </c>
      <c r="AXF139" s="827">
        <f t="shared" si="282"/>
        <v>0</v>
      </c>
      <c r="AXG139" s="827">
        <f t="shared" si="282"/>
        <v>0</v>
      </c>
      <c r="AXH139" s="827">
        <f t="shared" si="282"/>
        <v>0</v>
      </c>
      <c r="AXI139" s="827">
        <f t="shared" si="282"/>
        <v>0</v>
      </c>
      <c r="AXJ139" s="827">
        <f t="shared" si="282"/>
        <v>0</v>
      </c>
      <c r="AXK139" s="827">
        <f t="shared" si="282"/>
        <v>0</v>
      </c>
      <c r="AXL139" s="827">
        <f t="shared" si="282"/>
        <v>0</v>
      </c>
      <c r="AXM139" s="827">
        <f t="shared" si="282"/>
        <v>0</v>
      </c>
      <c r="AXN139" s="827">
        <f t="shared" si="282"/>
        <v>0</v>
      </c>
      <c r="AXO139" s="827">
        <f t="shared" si="282"/>
        <v>0</v>
      </c>
      <c r="AXP139" s="827">
        <f t="shared" si="282"/>
        <v>0</v>
      </c>
      <c r="AXQ139" s="827">
        <f t="shared" si="282"/>
        <v>0</v>
      </c>
      <c r="AXR139" s="827">
        <f t="shared" si="282"/>
        <v>0</v>
      </c>
      <c r="AXS139" s="827">
        <f t="shared" si="282"/>
        <v>0</v>
      </c>
      <c r="AXT139" s="827">
        <f t="shared" si="282"/>
        <v>0</v>
      </c>
      <c r="AXU139" s="827">
        <f t="shared" si="282"/>
        <v>0</v>
      </c>
      <c r="AXV139" s="827">
        <f t="shared" si="282"/>
        <v>0</v>
      </c>
      <c r="AXW139" s="827">
        <f t="shared" si="282"/>
        <v>0</v>
      </c>
      <c r="AXX139" s="827">
        <f t="shared" si="282"/>
        <v>0</v>
      </c>
      <c r="AXY139" s="827">
        <f t="shared" si="282"/>
        <v>0</v>
      </c>
      <c r="AXZ139" s="827">
        <f t="shared" si="282"/>
        <v>0</v>
      </c>
      <c r="AYA139" s="827">
        <f t="shared" si="282"/>
        <v>0</v>
      </c>
      <c r="AYB139" s="827">
        <f t="shared" si="282"/>
        <v>0</v>
      </c>
      <c r="AYC139" s="827">
        <f t="shared" si="282"/>
        <v>0</v>
      </c>
      <c r="AYD139" s="827">
        <f t="shared" si="282"/>
        <v>0</v>
      </c>
      <c r="AYE139" s="827">
        <f t="shared" si="282"/>
        <v>0</v>
      </c>
      <c r="AYF139" s="827">
        <f t="shared" si="282"/>
        <v>0</v>
      </c>
      <c r="AYG139" s="827">
        <f t="shared" si="282"/>
        <v>0</v>
      </c>
      <c r="AYH139" s="827">
        <f t="shared" si="282"/>
        <v>0</v>
      </c>
      <c r="AYI139" s="827">
        <f t="shared" si="282"/>
        <v>0</v>
      </c>
      <c r="AYJ139" s="827">
        <f t="shared" si="282"/>
        <v>0</v>
      </c>
      <c r="AYK139" s="827">
        <f t="shared" si="282"/>
        <v>0</v>
      </c>
      <c r="AYL139" s="827">
        <f t="shared" si="282"/>
        <v>0</v>
      </c>
      <c r="AYM139" s="827">
        <f t="shared" si="282"/>
        <v>0</v>
      </c>
      <c r="AYN139" s="827">
        <f t="shared" si="282"/>
        <v>0</v>
      </c>
      <c r="AYO139" s="827">
        <f t="shared" si="282"/>
        <v>0</v>
      </c>
      <c r="AYP139" s="827">
        <f t="shared" si="282"/>
        <v>0</v>
      </c>
      <c r="AYQ139" s="827">
        <f t="shared" si="282"/>
        <v>0</v>
      </c>
      <c r="AYR139" s="827">
        <f t="shared" si="282"/>
        <v>0</v>
      </c>
      <c r="AYS139" s="827">
        <f t="shared" si="282"/>
        <v>0</v>
      </c>
      <c r="AYT139" s="827">
        <f t="shared" si="282"/>
        <v>0</v>
      </c>
      <c r="AYU139" s="827">
        <f t="shared" si="282"/>
        <v>0</v>
      </c>
      <c r="AYV139" s="827">
        <f t="shared" si="282"/>
        <v>0</v>
      </c>
      <c r="AYW139" s="827">
        <f t="shared" si="282"/>
        <v>0</v>
      </c>
      <c r="AYX139" s="827">
        <f t="shared" si="282"/>
        <v>0</v>
      </c>
      <c r="AYY139" s="827">
        <f t="shared" si="282"/>
        <v>0</v>
      </c>
      <c r="AYZ139" s="827">
        <f t="shared" si="282"/>
        <v>0</v>
      </c>
      <c r="AZA139" s="827">
        <f t="shared" si="282"/>
        <v>0</v>
      </c>
      <c r="AZB139" s="827">
        <f t="shared" si="282"/>
        <v>0</v>
      </c>
      <c r="AZC139" s="827">
        <f t="shared" si="282"/>
        <v>0</v>
      </c>
      <c r="AZD139" s="827">
        <f t="shared" si="282"/>
        <v>0</v>
      </c>
      <c r="AZE139" s="827">
        <f t="shared" si="282"/>
        <v>0</v>
      </c>
      <c r="AZF139" s="827">
        <f t="shared" si="282"/>
        <v>0</v>
      </c>
      <c r="AZG139" s="827">
        <f t="shared" si="282"/>
        <v>0</v>
      </c>
      <c r="AZH139" s="827">
        <f t="shared" si="282"/>
        <v>0</v>
      </c>
      <c r="AZI139" s="827">
        <f t="shared" si="282"/>
        <v>0</v>
      </c>
      <c r="AZJ139" s="827">
        <f t="shared" si="282"/>
        <v>0</v>
      </c>
      <c r="AZK139" s="827">
        <f t="shared" ref="AZK139:BBV139" si="283">AZK131+AZK133</f>
        <v>0</v>
      </c>
      <c r="AZL139" s="827">
        <f t="shared" si="283"/>
        <v>0</v>
      </c>
      <c r="AZM139" s="827">
        <f t="shared" si="283"/>
        <v>0</v>
      </c>
      <c r="AZN139" s="827">
        <f t="shared" si="283"/>
        <v>0</v>
      </c>
      <c r="AZO139" s="827">
        <f t="shared" si="283"/>
        <v>0</v>
      </c>
      <c r="AZP139" s="827">
        <f t="shared" si="283"/>
        <v>0</v>
      </c>
      <c r="AZQ139" s="827">
        <f t="shared" si="283"/>
        <v>0</v>
      </c>
      <c r="AZR139" s="827">
        <f t="shared" si="283"/>
        <v>0</v>
      </c>
      <c r="AZS139" s="827">
        <f t="shared" si="283"/>
        <v>0</v>
      </c>
      <c r="AZT139" s="827">
        <f t="shared" si="283"/>
        <v>0</v>
      </c>
      <c r="AZU139" s="827">
        <f t="shared" si="283"/>
        <v>0</v>
      </c>
      <c r="AZV139" s="827">
        <f t="shared" si="283"/>
        <v>0</v>
      </c>
      <c r="AZW139" s="827">
        <f t="shared" si="283"/>
        <v>0</v>
      </c>
      <c r="AZX139" s="827">
        <f t="shared" si="283"/>
        <v>0</v>
      </c>
      <c r="AZY139" s="827">
        <f t="shared" si="283"/>
        <v>0</v>
      </c>
      <c r="AZZ139" s="827">
        <f t="shared" si="283"/>
        <v>0</v>
      </c>
      <c r="BAA139" s="827">
        <f t="shared" si="283"/>
        <v>0</v>
      </c>
      <c r="BAB139" s="827">
        <f t="shared" si="283"/>
        <v>0</v>
      </c>
      <c r="BAC139" s="827">
        <f t="shared" si="283"/>
        <v>0</v>
      </c>
      <c r="BAD139" s="827">
        <f t="shared" si="283"/>
        <v>0</v>
      </c>
      <c r="BAE139" s="827">
        <f t="shared" si="283"/>
        <v>0</v>
      </c>
      <c r="BAF139" s="827">
        <f t="shared" si="283"/>
        <v>0</v>
      </c>
      <c r="BAG139" s="827">
        <f t="shared" si="283"/>
        <v>0</v>
      </c>
      <c r="BAH139" s="827">
        <f t="shared" si="283"/>
        <v>0</v>
      </c>
      <c r="BAI139" s="827">
        <f t="shared" si="283"/>
        <v>0</v>
      </c>
      <c r="BAJ139" s="827">
        <f t="shared" si="283"/>
        <v>0</v>
      </c>
      <c r="BAK139" s="827">
        <f t="shared" si="283"/>
        <v>0</v>
      </c>
      <c r="BAL139" s="827">
        <f t="shared" si="283"/>
        <v>0</v>
      </c>
      <c r="BAM139" s="827">
        <f t="shared" si="283"/>
        <v>0</v>
      </c>
      <c r="BAN139" s="827">
        <f t="shared" si="283"/>
        <v>0</v>
      </c>
      <c r="BAO139" s="827">
        <f t="shared" si="283"/>
        <v>0</v>
      </c>
      <c r="BAP139" s="827">
        <f t="shared" si="283"/>
        <v>0</v>
      </c>
      <c r="BAQ139" s="827">
        <f t="shared" si="283"/>
        <v>0</v>
      </c>
      <c r="BAR139" s="827">
        <f t="shared" si="283"/>
        <v>0</v>
      </c>
      <c r="BAS139" s="827">
        <f t="shared" si="283"/>
        <v>0</v>
      </c>
      <c r="BAT139" s="827">
        <f t="shared" si="283"/>
        <v>0</v>
      </c>
      <c r="BAU139" s="827">
        <f t="shared" si="283"/>
        <v>0</v>
      </c>
      <c r="BAV139" s="827">
        <f t="shared" si="283"/>
        <v>0</v>
      </c>
      <c r="BAW139" s="827">
        <f t="shared" si="283"/>
        <v>0</v>
      </c>
      <c r="BAX139" s="827">
        <f t="shared" si="283"/>
        <v>0</v>
      </c>
      <c r="BAY139" s="827">
        <f t="shared" si="283"/>
        <v>0</v>
      </c>
      <c r="BAZ139" s="827">
        <f t="shared" si="283"/>
        <v>0</v>
      </c>
      <c r="BBA139" s="827">
        <f t="shared" si="283"/>
        <v>0</v>
      </c>
      <c r="BBB139" s="827">
        <f t="shared" si="283"/>
        <v>0</v>
      </c>
      <c r="BBC139" s="827">
        <f t="shared" si="283"/>
        <v>0</v>
      </c>
      <c r="BBD139" s="827">
        <f t="shared" si="283"/>
        <v>0</v>
      </c>
      <c r="BBE139" s="827">
        <f t="shared" si="283"/>
        <v>0</v>
      </c>
      <c r="BBF139" s="827">
        <f t="shared" si="283"/>
        <v>0</v>
      </c>
      <c r="BBG139" s="827">
        <f t="shared" si="283"/>
        <v>0</v>
      </c>
      <c r="BBH139" s="827">
        <f t="shared" si="283"/>
        <v>0</v>
      </c>
      <c r="BBI139" s="827">
        <f t="shared" si="283"/>
        <v>0</v>
      </c>
      <c r="BBJ139" s="827">
        <f t="shared" si="283"/>
        <v>0</v>
      </c>
      <c r="BBK139" s="827">
        <f t="shared" si="283"/>
        <v>0</v>
      </c>
      <c r="BBL139" s="827">
        <f t="shared" si="283"/>
        <v>0</v>
      </c>
      <c r="BBM139" s="827">
        <f t="shared" si="283"/>
        <v>0</v>
      </c>
      <c r="BBN139" s="827">
        <f t="shared" si="283"/>
        <v>0</v>
      </c>
      <c r="BBO139" s="827">
        <f t="shared" si="283"/>
        <v>0</v>
      </c>
      <c r="BBP139" s="827">
        <f t="shared" si="283"/>
        <v>0</v>
      </c>
      <c r="BBQ139" s="827">
        <f t="shared" si="283"/>
        <v>0</v>
      </c>
      <c r="BBR139" s="827">
        <f t="shared" si="283"/>
        <v>0</v>
      </c>
      <c r="BBS139" s="827">
        <f t="shared" si="283"/>
        <v>0</v>
      </c>
      <c r="BBT139" s="827">
        <f t="shared" si="283"/>
        <v>0</v>
      </c>
      <c r="BBU139" s="827">
        <f t="shared" si="283"/>
        <v>0</v>
      </c>
      <c r="BBV139" s="827">
        <f t="shared" si="283"/>
        <v>0</v>
      </c>
      <c r="BBW139" s="827">
        <f t="shared" ref="BBW139:BEH139" si="284">BBW131+BBW133</f>
        <v>0</v>
      </c>
      <c r="BBX139" s="827">
        <f t="shared" si="284"/>
        <v>0</v>
      </c>
      <c r="BBY139" s="827">
        <f t="shared" si="284"/>
        <v>0</v>
      </c>
      <c r="BBZ139" s="827">
        <f t="shared" si="284"/>
        <v>0</v>
      </c>
      <c r="BCA139" s="827">
        <f t="shared" si="284"/>
        <v>0</v>
      </c>
      <c r="BCB139" s="827">
        <f t="shared" si="284"/>
        <v>0</v>
      </c>
      <c r="BCC139" s="827">
        <f t="shared" si="284"/>
        <v>0</v>
      </c>
      <c r="BCD139" s="827">
        <f t="shared" si="284"/>
        <v>0</v>
      </c>
      <c r="BCE139" s="827">
        <f t="shared" si="284"/>
        <v>0</v>
      </c>
      <c r="BCF139" s="827">
        <f t="shared" si="284"/>
        <v>0</v>
      </c>
      <c r="BCG139" s="827">
        <f t="shared" si="284"/>
        <v>0</v>
      </c>
      <c r="BCH139" s="827">
        <f t="shared" si="284"/>
        <v>0</v>
      </c>
      <c r="BCI139" s="827">
        <f t="shared" si="284"/>
        <v>0</v>
      </c>
      <c r="BCJ139" s="827">
        <f t="shared" si="284"/>
        <v>0</v>
      </c>
      <c r="BCK139" s="827">
        <f t="shared" si="284"/>
        <v>0</v>
      </c>
      <c r="BCL139" s="827">
        <f t="shared" si="284"/>
        <v>0</v>
      </c>
      <c r="BCM139" s="827">
        <f t="shared" si="284"/>
        <v>0</v>
      </c>
      <c r="BCN139" s="827">
        <f t="shared" si="284"/>
        <v>0</v>
      </c>
      <c r="BCO139" s="827">
        <f t="shared" si="284"/>
        <v>0</v>
      </c>
      <c r="BCP139" s="827">
        <f t="shared" si="284"/>
        <v>0</v>
      </c>
      <c r="BCQ139" s="827">
        <f t="shared" si="284"/>
        <v>0</v>
      </c>
      <c r="BCR139" s="827">
        <f t="shared" si="284"/>
        <v>0</v>
      </c>
      <c r="BCS139" s="827">
        <f t="shared" si="284"/>
        <v>0</v>
      </c>
      <c r="BCT139" s="827">
        <f t="shared" si="284"/>
        <v>0</v>
      </c>
      <c r="BCU139" s="827">
        <f t="shared" si="284"/>
        <v>0</v>
      </c>
      <c r="BCV139" s="827">
        <f t="shared" si="284"/>
        <v>0</v>
      </c>
      <c r="BCW139" s="827">
        <f t="shared" si="284"/>
        <v>0</v>
      </c>
      <c r="BCX139" s="827">
        <f t="shared" si="284"/>
        <v>0</v>
      </c>
      <c r="BCY139" s="827">
        <f t="shared" si="284"/>
        <v>0</v>
      </c>
      <c r="BCZ139" s="827">
        <f t="shared" si="284"/>
        <v>0</v>
      </c>
      <c r="BDA139" s="827">
        <f t="shared" si="284"/>
        <v>0</v>
      </c>
      <c r="BDB139" s="827">
        <f t="shared" si="284"/>
        <v>0</v>
      </c>
      <c r="BDC139" s="827">
        <f t="shared" si="284"/>
        <v>0</v>
      </c>
      <c r="BDD139" s="827">
        <f t="shared" si="284"/>
        <v>0</v>
      </c>
      <c r="BDE139" s="827">
        <f t="shared" si="284"/>
        <v>0</v>
      </c>
      <c r="BDF139" s="827">
        <f t="shared" si="284"/>
        <v>0</v>
      </c>
      <c r="BDG139" s="827">
        <f t="shared" si="284"/>
        <v>0</v>
      </c>
      <c r="BDH139" s="827">
        <f t="shared" si="284"/>
        <v>0</v>
      </c>
      <c r="BDI139" s="827">
        <f t="shared" si="284"/>
        <v>0</v>
      </c>
      <c r="BDJ139" s="827">
        <f t="shared" si="284"/>
        <v>0</v>
      </c>
      <c r="BDK139" s="827">
        <f t="shared" si="284"/>
        <v>0</v>
      </c>
      <c r="BDL139" s="827">
        <f t="shared" si="284"/>
        <v>0</v>
      </c>
      <c r="BDM139" s="827">
        <f t="shared" si="284"/>
        <v>0</v>
      </c>
      <c r="BDN139" s="827">
        <f t="shared" si="284"/>
        <v>0</v>
      </c>
      <c r="BDO139" s="827">
        <f t="shared" si="284"/>
        <v>0</v>
      </c>
      <c r="BDP139" s="827">
        <f t="shared" si="284"/>
        <v>0</v>
      </c>
      <c r="BDQ139" s="827">
        <f t="shared" si="284"/>
        <v>0</v>
      </c>
      <c r="BDR139" s="827">
        <f t="shared" si="284"/>
        <v>0</v>
      </c>
      <c r="BDS139" s="827">
        <f t="shared" si="284"/>
        <v>0</v>
      </c>
      <c r="BDT139" s="827">
        <f t="shared" si="284"/>
        <v>0</v>
      </c>
      <c r="BDU139" s="827">
        <f t="shared" si="284"/>
        <v>0</v>
      </c>
      <c r="BDV139" s="827">
        <f t="shared" si="284"/>
        <v>0</v>
      </c>
      <c r="BDW139" s="827">
        <f t="shared" si="284"/>
        <v>0</v>
      </c>
      <c r="BDX139" s="827">
        <f t="shared" si="284"/>
        <v>0</v>
      </c>
      <c r="BDY139" s="827">
        <f t="shared" si="284"/>
        <v>0</v>
      </c>
      <c r="BDZ139" s="827">
        <f t="shared" si="284"/>
        <v>0</v>
      </c>
      <c r="BEA139" s="827">
        <f t="shared" si="284"/>
        <v>0</v>
      </c>
      <c r="BEB139" s="827">
        <f t="shared" si="284"/>
        <v>0</v>
      </c>
      <c r="BEC139" s="827">
        <f t="shared" si="284"/>
        <v>0</v>
      </c>
      <c r="BED139" s="827">
        <f t="shared" si="284"/>
        <v>0</v>
      </c>
      <c r="BEE139" s="827">
        <f t="shared" si="284"/>
        <v>0</v>
      </c>
      <c r="BEF139" s="827">
        <f t="shared" si="284"/>
        <v>0</v>
      </c>
      <c r="BEG139" s="827">
        <f t="shared" si="284"/>
        <v>0</v>
      </c>
      <c r="BEH139" s="827">
        <f t="shared" si="284"/>
        <v>0</v>
      </c>
      <c r="BEI139" s="827">
        <f t="shared" ref="BEI139:BGT139" si="285">BEI131+BEI133</f>
        <v>0</v>
      </c>
      <c r="BEJ139" s="827">
        <f t="shared" si="285"/>
        <v>0</v>
      </c>
      <c r="BEK139" s="827">
        <f t="shared" si="285"/>
        <v>0</v>
      </c>
      <c r="BEL139" s="827">
        <f t="shared" si="285"/>
        <v>0</v>
      </c>
      <c r="BEM139" s="827">
        <f t="shared" si="285"/>
        <v>0</v>
      </c>
      <c r="BEN139" s="827">
        <f t="shared" si="285"/>
        <v>0</v>
      </c>
      <c r="BEO139" s="827">
        <f t="shared" si="285"/>
        <v>0</v>
      </c>
      <c r="BEP139" s="827">
        <f t="shared" si="285"/>
        <v>0</v>
      </c>
      <c r="BEQ139" s="827">
        <f t="shared" si="285"/>
        <v>0</v>
      </c>
      <c r="BER139" s="827">
        <f t="shared" si="285"/>
        <v>0</v>
      </c>
      <c r="BES139" s="827">
        <f t="shared" si="285"/>
        <v>0</v>
      </c>
      <c r="BET139" s="827">
        <f t="shared" si="285"/>
        <v>0</v>
      </c>
      <c r="BEU139" s="827">
        <f t="shared" si="285"/>
        <v>0</v>
      </c>
      <c r="BEV139" s="827">
        <f t="shared" si="285"/>
        <v>0</v>
      </c>
      <c r="BEW139" s="827">
        <f t="shared" si="285"/>
        <v>0</v>
      </c>
      <c r="BEX139" s="827">
        <f t="shared" si="285"/>
        <v>0</v>
      </c>
      <c r="BEY139" s="827">
        <f t="shared" si="285"/>
        <v>0</v>
      </c>
      <c r="BEZ139" s="827">
        <f t="shared" si="285"/>
        <v>0</v>
      </c>
      <c r="BFA139" s="827">
        <f t="shared" si="285"/>
        <v>0</v>
      </c>
      <c r="BFB139" s="827">
        <f t="shared" si="285"/>
        <v>0</v>
      </c>
      <c r="BFC139" s="827">
        <f t="shared" si="285"/>
        <v>0</v>
      </c>
      <c r="BFD139" s="827">
        <f t="shared" si="285"/>
        <v>0</v>
      </c>
      <c r="BFE139" s="827">
        <f t="shared" si="285"/>
        <v>0</v>
      </c>
      <c r="BFF139" s="827">
        <f t="shared" si="285"/>
        <v>0</v>
      </c>
      <c r="BFG139" s="827">
        <f t="shared" si="285"/>
        <v>0</v>
      </c>
      <c r="BFH139" s="827">
        <f t="shared" si="285"/>
        <v>0</v>
      </c>
      <c r="BFI139" s="827">
        <f t="shared" si="285"/>
        <v>0</v>
      </c>
      <c r="BFJ139" s="827">
        <f t="shared" si="285"/>
        <v>0</v>
      </c>
      <c r="BFK139" s="827">
        <f t="shared" si="285"/>
        <v>0</v>
      </c>
      <c r="BFL139" s="827">
        <f t="shared" si="285"/>
        <v>0</v>
      </c>
      <c r="BFM139" s="827">
        <f t="shared" si="285"/>
        <v>0</v>
      </c>
      <c r="BFN139" s="827">
        <f t="shared" si="285"/>
        <v>0</v>
      </c>
      <c r="BFO139" s="827">
        <f t="shared" si="285"/>
        <v>0</v>
      </c>
      <c r="BFP139" s="827">
        <f t="shared" si="285"/>
        <v>0</v>
      </c>
      <c r="BFQ139" s="827">
        <f t="shared" si="285"/>
        <v>0</v>
      </c>
      <c r="BFR139" s="827">
        <f t="shared" si="285"/>
        <v>0</v>
      </c>
      <c r="BFS139" s="827">
        <f t="shared" si="285"/>
        <v>0</v>
      </c>
      <c r="BFT139" s="827">
        <f t="shared" si="285"/>
        <v>0</v>
      </c>
      <c r="BFU139" s="827">
        <f t="shared" si="285"/>
        <v>0</v>
      </c>
      <c r="BFV139" s="827">
        <f t="shared" si="285"/>
        <v>0</v>
      </c>
      <c r="BFW139" s="827">
        <f t="shared" si="285"/>
        <v>0</v>
      </c>
      <c r="BFX139" s="827">
        <f t="shared" si="285"/>
        <v>0</v>
      </c>
      <c r="BFY139" s="827">
        <f t="shared" si="285"/>
        <v>0</v>
      </c>
      <c r="BFZ139" s="827">
        <f t="shared" si="285"/>
        <v>0</v>
      </c>
      <c r="BGA139" s="827">
        <f t="shared" si="285"/>
        <v>0</v>
      </c>
      <c r="BGB139" s="827">
        <f t="shared" si="285"/>
        <v>0</v>
      </c>
      <c r="BGC139" s="827">
        <f t="shared" si="285"/>
        <v>0</v>
      </c>
      <c r="BGD139" s="827">
        <f t="shared" si="285"/>
        <v>0</v>
      </c>
      <c r="BGE139" s="827">
        <f t="shared" si="285"/>
        <v>0</v>
      </c>
      <c r="BGF139" s="827">
        <f t="shared" si="285"/>
        <v>0</v>
      </c>
      <c r="BGG139" s="827">
        <f t="shared" si="285"/>
        <v>0</v>
      </c>
      <c r="BGH139" s="827">
        <f t="shared" si="285"/>
        <v>0</v>
      </c>
      <c r="BGI139" s="827">
        <f t="shared" si="285"/>
        <v>0</v>
      </c>
      <c r="BGJ139" s="827">
        <f t="shared" si="285"/>
        <v>0</v>
      </c>
      <c r="BGK139" s="827">
        <f t="shared" si="285"/>
        <v>0</v>
      </c>
      <c r="BGL139" s="827">
        <f t="shared" si="285"/>
        <v>0</v>
      </c>
      <c r="BGM139" s="827">
        <f t="shared" si="285"/>
        <v>0</v>
      </c>
      <c r="BGN139" s="827">
        <f t="shared" si="285"/>
        <v>0</v>
      </c>
      <c r="BGO139" s="827">
        <f t="shared" si="285"/>
        <v>0</v>
      </c>
      <c r="BGP139" s="827">
        <f t="shared" si="285"/>
        <v>0</v>
      </c>
      <c r="BGQ139" s="827">
        <f t="shared" si="285"/>
        <v>0</v>
      </c>
      <c r="BGR139" s="827">
        <f t="shared" si="285"/>
        <v>0</v>
      </c>
      <c r="BGS139" s="827">
        <f t="shared" si="285"/>
        <v>0</v>
      </c>
      <c r="BGT139" s="827">
        <f t="shared" si="285"/>
        <v>0</v>
      </c>
      <c r="BGU139" s="827">
        <f t="shared" ref="BGU139:BJF139" si="286">BGU131+BGU133</f>
        <v>0</v>
      </c>
      <c r="BGV139" s="827">
        <f t="shared" si="286"/>
        <v>0</v>
      </c>
      <c r="BGW139" s="827">
        <f t="shared" si="286"/>
        <v>0</v>
      </c>
      <c r="BGX139" s="827">
        <f t="shared" si="286"/>
        <v>0</v>
      </c>
      <c r="BGY139" s="827">
        <f t="shared" si="286"/>
        <v>0</v>
      </c>
      <c r="BGZ139" s="827">
        <f t="shared" si="286"/>
        <v>0</v>
      </c>
      <c r="BHA139" s="827">
        <f t="shared" si="286"/>
        <v>0</v>
      </c>
      <c r="BHB139" s="827">
        <f t="shared" si="286"/>
        <v>0</v>
      </c>
      <c r="BHC139" s="827">
        <f t="shared" si="286"/>
        <v>0</v>
      </c>
      <c r="BHD139" s="827">
        <f t="shared" si="286"/>
        <v>0</v>
      </c>
      <c r="BHE139" s="827">
        <f t="shared" si="286"/>
        <v>0</v>
      </c>
      <c r="BHF139" s="827">
        <f t="shared" si="286"/>
        <v>0</v>
      </c>
      <c r="BHG139" s="827">
        <f t="shared" si="286"/>
        <v>0</v>
      </c>
      <c r="BHH139" s="827">
        <f t="shared" si="286"/>
        <v>0</v>
      </c>
      <c r="BHI139" s="827">
        <f t="shared" si="286"/>
        <v>0</v>
      </c>
      <c r="BHJ139" s="827">
        <f t="shared" si="286"/>
        <v>0</v>
      </c>
      <c r="BHK139" s="827">
        <f t="shared" si="286"/>
        <v>0</v>
      </c>
      <c r="BHL139" s="827">
        <f t="shared" si="286"/>
        <v>0</v>
      </c>
      <c r="BHM139" s="827">
        <f t="shared" si="286"/>
        <v>0</v>
      </c>
      <c r="BHN139" s="827">
        <f t="shared" si="286"/>
        <v>0</v>
      </c>
      <c r="BHO139" s="827">
        <f t="shared" si="286"/>
        <v>0</v>
      </c>
      <c r="BHP139" s="827">
        <f t="shared" si="286"/>
        <v>0</v>
      </c>
      <c r="BHQ139" s="827">
        <f t="shared" si="286"/>
        <v>0</v>
      </c>
      <c r="BHR139" s="827">
        <f t="shared" si="286"/>
        <v>0</v>
      </c>
      <c r="BHS139" s="827">
        <f t="shared" si="286"/>
        <v>0</v>
      </c>
      <c r="BHT139" s="827">
        <f t="shared" si="286"/>
        <v>0</v>
      </c>
      <c r="BHU139" s="827">
        <f t="shared" si="286"/>
        <v>0</v>
      </c>
      <c r="BHV139" s="827">
        <f t="shared" si="286"/>
        <v>0</v>
      </c>
      <c r="BHW139" s="827">
        <f t="shared" si="286"/>
        <v>0</v>
      </c>
      <c r="BHX139" s="827">
        <f t="shared" si="286"/>
        <v>0</v>
      </c>
      <c r="BHY139" s="827">
        <f t="shared" si="286"/>
        <v>0</v>
      </c>
      <c r="BHZ139" s="827">
        <f t="shared" si="286"/>
        <v>0</v>
      </c>
      <c r="BIA139" s="827">
        <f t="shared" si="286"/>
        <v>0</v>
      </c>
      <c r="BIB139" s="827">
        <f t="shared" si="286"/>
        <v>0</v>
      </c>
      <c r="BIC139" s="827">
        <f t="shared" si="286"/>
        <v>0</v>
      </c>
      <c r="BID139" s="827">
        <f t="shared" si="286"/>
        <v>0</v>
      </c>
      <c r="BIE139" s="827">
        <f t="shared" si="286"/>
        <v>0</v>
      </c>
      <c r="BIF139" s="827">
        <f t="shared" si="286"/>
        <v>0</v>
      </c>
      <c r="BIG139" s="827">
        <f t="shared" si="286"/>
        <v>0</v>
      </c>
      <c r="BIH139" s="827">
        <f t="shared" si="286"/>
        <v>0</v>
      </c>
      <c r="BII139" s="827">
        <f t="shared" si="286"/>
        <v>0</v>
      </c>
      <c r="BIJ139" s="827">
        <f t="shared" si="286"/>
        <v>0</v>
      </c>
      <c r="BIK139" s="827">
        <f t="shared" si="286"/>
        <v>0</v>
      </c>
      <c r="BIL139" s="827">
        <f t="shared" si="286"/>
        <v>0</v>
      </c>
      <c r="BIM139" s="827">
        <f t="shared" si="286"/>
        <v>0</v>
      </c>
      <c r="BIN139" s="827">
        <f t="shared" si="286"/>
        <v>0</v>
      </c>
      <c r="BIO139" s="827">
        <f t="shared" si="286"/>
        <v>0</v>
      </c>
      <c r="BIP139" s="827">
        <f t="shared" si="286"/>
        <v>0</v>
      </c>
      <c r="BIQ139" s="827">
        <f t="shared" si="286"/>
        <v>0</v>
      </c>
      <c r="BIR139" s="827">
        <f t="shared" si="286"/>
        <v>0</v>
      </c>
      <c r="BIS139" s="827">
        <f t="shared" si="286"/>
        <v>0</v>
      </c>
      <c r="BIT139" s="827">
        <f t="shared" si="286"/>
        <v>0</v>
      </c>
      <c r="BIU139" s="827">
        <f t="shared" si="286"/>
        <v>0</v>
      </c>
      <c r="BIV139" s="827">
        <f t="shared" si="286"/>
        <v>0</v>
      </c>
      <c r="BIW139" s="827">
        <f t="shared" si="286"/>
        <v>0</v>
      </c>
      <c r="BIX139" s="827">
        <f t="shared" si="286"/>
        <v>0</v>
      </c>
      <c r="BIY139" s="827">
        <f t="shared" si="286"/>
        <v>0</v>
      </c>
      <c r="BIZ139" s="827">
        <f t="shared" si="286"/>
        <v>0</v>
      </c>
      <c r="BJA139" s="827">
        <f t="shared" si="286"/>
        <v>0</v>
      </c>
      <c r="BJB139" s="827">
        <f t="shared" si="286"/>
        <v>0</v>
      </c>
      <c r="BJC139" s="827">
        <f t="shared" si="286"/>
        <v>0</v>
      </c>
      <c r="BJD139" s="827">
        <f t="shared" si="286"/>
        <v>0</v>
      </c>
      <c r="BJE139" s="827">
        <f t="shared" si="286"/>
        <v>0</v>
      </c>
      <c r="BJF139" s="827">
        <f t="shared" si="286"/>
        <v>0</v>
      </c>
      <c r="BJG139" s="827">
        <f t="shared" ref="BJG139:BLR139" si="287">BJG131+BJG133</f>
        <v>0</v>
      </c>
      <c r="BJH139" s="827">
        <f t="shared" si="287"/>
        <v>0</v>
      </c>
      <c r="BJI139" s="827">
        <f t="shared" si="287"/>
        <v>0</v>
      </c>
      <c r="BJJ139" s="827">
        <f t="shared" si="287"/>
        <v>0</v>
      </c>
      <c r="BJK139" s="827">
        <f t="shared" si="287"/>
        <v>0</v>
      </c>
      <c r="BJL139" s="827">
        <f t="shared" si="287"/>
        <v>0</v>
      </c>
      <c r="BJM139" s="827">
        <f t="shared" si="287"/>
        <v>0</v>
      </c>
      <c r="BJN139" s="827">
        <f t="shared" si="287"/>
        <v>0</v>
      </c>
      <c r="BJO139" s="827">
        <f t="shared" si="287"/>
        <v>0</v>
      </c>
      <c r="BJP139" s="827">
        <f t="shared" si="287"/>
        <v>0</v>
      </c>
      <c r="BJQ139" s="827">
        <f t="shared" si="287"/>
        <v>0</v>
      </c>
      <c r="BJR139" s="827">
        <f t="shared" si="287"/>
        <v>0</v>
      </c>
      <c r="BJS139" s="827">
        <f t="shared" si="287"/>
        <v>0</v>
      </c>
      <c r="BJT139" s="827">
        <f t="shared" si="287"/>
        <v>0</v>
      </c>
      <c r="BJU139" s="827">
        <f t="shared" si="287"/>
        <v>0</v>
      </c>
      <c r="BJV139" s="827">
        <f t="shared" si="287"/>
        <v>0</v>
      </c>
      <c r="BJW139" s="827">
        <f t="shared" si="287"/>
        <v>0</v>
      </c>
      <c r="BJX139" s="827">
        <f t="shared" si="287"/>
        <v>0</v>
      </c>
      <c r="BJY139" s="827">
        <f t="shared" si="287"/>
        <v>0</v>
      </c>
      <c r="BJZ139" s="827">
        <f t="shared" si="287"/>
        <v>0</v>
      </c>
      <c r="BKA139" s="827">
        <f t="shared" si="287"/>
        <v>0</v>
      </c>
      <c r="BKB139" s="827">
        <f t="shared" si="287"/>
        <v>0</v>
      </c>
      <c r="BKC139" s="827">
        <f t="shared" si="287"/>
        <v>0</v>
      </c>
      <c r="BKD139" s="827">
        <f t="shared" si="287"/>
        <v>0</v>
      </c>
      <c r="BKE139" s="827">
        <f t="shared" si="287"/>
        <v>0</v>
      </c>
      <c r="BKF139" s="827">
        <f t="shared" si="287"/>
        <v>0</v>
      </c>
      <c r="BKG139" s="827">
        <f t="shared" si="287"/>
        <v>0</v>
      </c>
      <c r="BKH139" s="827">
        <f t="shared" si="287"/>
        <v>0</v>
      </c>
      <c r="BKI139" s="827">
        <f t="shared" si="287"/>
        <v>0</v>
      </c>
      <c r="BKJ139" s="827">
        <f t="shared" si="287"/>
        <v>0</v>
      </c>
      <c r="BKK139" s="827">
        <f t="shared" si="287"/>
        <v>0</v>
      </c>
      <c r="BKL139" s="827">
        <f t="shared" si="287"/>
        <v>0</v>
      </c>
      <c r="BKM139" s="827">
        <f t="shared" si="287"/>
        <v>0</v>
      </c>
      <c r="BKN139" s="827">
        <f t="shared" si="287"/>
        <v>0</v>
      </c>
      <c r="BKO139" s="827">
        <f t="shared" si="287"/>
        <v>0</v>
      </c>
      <c r="BKP139" s="827">
        <f t="shared" si="287"/>
        <v>0</v>
      </c>
      <c r="BKQ139" s="827">
        <f t="shared" si="287"/>
        <v>0</v>
      </c>
      <c r="BKR139" s="827">
        <f t="shared" si="287"/>
        <v>0</v>
      </c>
      <c r="BKS139" s="827">
        <f t="shared" si="287"/>
        <v>0</v>
      </c>
      <c r="BKT139" s="827">
        <f t="shared" si="287"/>
        <v>0</v>
      </c>
      <c r="BKU139" s="827">
        <f t="shared" si="287"/>
        <v>0</v>
      </c>
      <c r="BKV139" s="827">
        <f t="shared" si="287"/>
        <v>0</v>
      </c>
      <c r="BKW139" s="827">
        <f t="shared" si="287"/>
        <v>0</v>
      </c>
      <c r="BKX139" s="827">
        <f t="shared" si="287"/>
        <v>0</v>
      </c>
      <c r="BKY139" s="827">
        <f t="shared" si="287"/>
        <v>0</v>
      </c>
      <c r="BKZ139" s="827">
        <f t="shared" si="287"/>
        <v>0</v>
      </c>
      <c r="BLA139" s="827">
        <f t="shared" si="287"/>
        <v>0</v>
      </c>
      <c r="BLB139" s="827">
        <f t="shared" si="287"/>
        <v>0</v>
      </c>
      <c r="BLC139" s="827">
        <f t="shared" si="287"/>
        <v>0</v>
      </c>
      <c r="BLD139" s="827">
        <f t="shared" si="287"/>
        <v>0</v>
      </c>
      <c r="BLE139" s="827">
        <f t="shared" si="287"/>
        <v>0</v>
      </c>
      <c r="BLF139" s="827">
        <f t="shared" si="287"/>
        <v>0</v>
      </c>
      <c r="BLG139" s="827">
        <f t="shared" si="287"/>
        <v>0</v>
      </c>
      <c r="BLH139" s="827">
        <f t="shared" si="287"/>
        <v>0</v>
      </c>
      <c r="BLI139" s="827">
        <f t="shared" si="287"/>
        <v>0</v>
      </c>
      <c r="BLJ139" s="827">
        <f t="shared" si="287"/>
        <v>0</v>
      </c>
      <c r="BLK139" s="827">
        <f t="shared" si="287"/>
        <v>0</v>
      </c>
      <c r="BLL139" s="827">
        <f t="shared" si="287"/>
        <v>0</v>
      </c>
      <c r="BLM139" s="827">
        <f t="shared" si="287"/>
        <v>0</v>
      </c>
      <c r="BLN139" s="827">
        <f t="shared" si="287"/>
        <v>0</v>
      </c>
      <c r="BLO139" s="827">
        <f t="shared" si="287"/>
        <v>0</v>
      </c>
      <c r="BLP139" s="827">
        <f t="shared" si="287"/>
        <v>0</v>
      </c>
      <c r="BLQ139" s="827">
        <f t="shared" si="287"/>
        <v>0</v>
      </c>
      <c r="BLR139" s="827">
        <f t="shared" si="287"/>
        <v>0</v>
      </c>
      <c r="BLS139" s="827">
        <f t="shared" ref="BLS139:BOD139" si="288">BLS131+BLS133</f>
        <v>0</v>
      </c>
      <c r="BLT139" s="827">
        <f t="shared" si="288"/>
        <v>0</v>
      </c>
      <c r="BLU139" s="827">
        <f t="shared" si="288"/>
        <v>0</v>
      </c>
      <c r="BLV139" s="827">
        <f t="shared" si="288"/>
        <v>0</v>
      </c>
      <c r="BLW139" s="827">
        <f t="shared" si="288"/>
        <v>0</v>
      </c>
      <c r="BLX139" s="827">
        <f t="shared" si="288"/>
        <v>0</v>
      </c>
      <c r="BLY139" s="827">
        <f t="shared" si="288"/>
        <v>0</v>
      </c>
      <c r="BLZ139" s="827">
        <f t="shared" si="288"/>
        <v>0</v>
      </c>
      <c r="BMA139" s="827">
        <f t="shared" si="288"/>
        <v>0</v>
      </c>
      <c r="BMB139" s="827">
        <f t="shared" si="288"/>
        <v>0</v>
      </c>
      <c r="BMC139" s="827">
        <f t="shared" si="288"/>
        <v>0</v>
      </c>
      <c r="BMD139" s="827">
        <f t="shared" si="288"/>
        <v>0</v>
      </c>
      <c r="BME139" s="827">
        <f t="shared" si="288"/>
        <v>0</v>
      </c>
      <c r="BMF139" s="827">
        <f t="shared" si="288"/>
        <v>0</v>
      </c>
      <c r="BMG139" s="827">
        <f t="shared" si="288"/>
        <v>0</v>
      </c>
      <c r="BMH139" s="827">
        <f t="shared" si="288"/>
        <v>0</v>
      </c>
      <c r="BMI139" s="827">
        <f t="shared" si="288"/>
        <v>0</v>
      </c>
      <c r="BMJ139" s="827">
        <f t="shared" si="288"/>
        <v>0</v>
      </c>
      <c r="BMK139" s="827">
        <f t="shared" si="288"/>
        <v>0</v>
      </c>
      <c r="BML139" s="827">
        <f t="shared" si="288"/>
        <v>0</v>
      </c>
      <c r="BMM139" s="827">
        <f t="shared" si="288"/>
        <v>0</v>
      </c>
      <c r="BMN139" s="827">
        <f t="shared" si="288"/>
        <v>0</v>
      </c>
      <c r="BMO139" s="827">
        <f t="shared" si="288"/>
        <v>0</v>
      </c>
      <c r="BMP139" s="827">
        <f t="shared" si="288"/>
        <v>0</v>
      </c>
      <c r="BMQ139" s="827">
        <f t="shared" si="288"/>
        <v>0</v>
      </c>
      <c r="BMR139" s="827">
        <f t="shared" si="288"/>
        <v>0</v>
      </c>
      <c r="BMS139" s="827">
        <f t="shared" si="288"/>
        <v>0</v>
      </c>
      <c r="BMT139" s="827">
        <f t="shared" si="288"/>
        <v>0</v>
      </c>
      <c r="BMU139" s="827">
        <f t="shared" si="288"/>
        <v>0</v>
      </c>
      <c r="BMV139" s="827">
        <f t="shared" si="288"/>
        <v>0</v>
      </c>
      <c r="BMW139" s="827">
        <f t="shared" si="288"/>
        <v>0</v>
      </c>
      <c r="BMX139" s="827">
        <f t="shared" si="288"/>
        <v>0</v>
      </c>
      <c r="BMY139" s="827">
        <f t="shared" si="288"/>
        <v>0</v>
      </c>
      <c r="BMZ139" s="827">
        <f t="shared" si="288"/>
        <v>0</v>
      </c>
      <c r="BNA139" s="827">
        <f t="shared" si="288"/>
        <v>0</v>
      </c>
      <c r="BNB139" s="827">
        <f t="shared" si="288"/>
        <v>0</v>
      </c>
      <c r="BNC139" s="827">
        <f t="shared" si="288"/>
        <v>0</v>
      </c>
      <c r="BND139" s="827">
        <f t="shared" si="288"/>
        <v>0</v>
      </c>
      <c r="BNE139" s="827">
        <f t="shared" si="288"/>
        <v>0</v>
      </c>
      <c r="BNF139" s="827">
        <f t="shared" si="288"/>
        <v>0</v>
      </c>
      <c r="BNG139" s="827">
        <f t="shared" si="288"/>
        <v>0</v>
      </c>
      <c r="BNH139" s="827">
        <f t="shared" si="288"/>
        <v>0</v>
      </c>
      <c r="BNI139" s="827">
        <f t="shared" si="288"/>
        <v>0</v>
      </c>
      <c r="BNJ139" s="827">
        <f t="shared" si="288"/>
        <v>0</v>
      </c>
      <c r="BNK139" s="827">
        <f t="shared" si="288"/>
        <v>0</v>
      </c>
      <c r="BNL139" s="827">
        <f t="shared" si="288"/>
        <v>0</v>
      </c>
      <c r="BNM139" s="827">
        <f t="shared" si="288"/>
        <v>0</v>
      </c>
      <c r="BNN139" s="827">
        <f t="shared" si="288"/>
        <v>0</v>
      </c>
      <c r="BNO139" s="827">
        <f t="shared" si="288"/>
        <v>0</v>
      </c>
      <c r="BNP139" s="827">
        <f t="shared" si="288"/>
        <v>0</v>
      </c>
      <c r="BNQ139" s="827">
        <f t="shared" si="288"/>
        <v>0</v>
      </c>
      <c r="BNR139" s="827">
        <f t="shared" si="288"/>
        <v>0</v>
      </c>
      <c r="BNS139" s="827">
        <f t="shared" si="288"/>
        <v>0</v>
      </c>
      <c r="BNT139" s="827">
        <f t="shared" si="288"/>
        <v>0</v>
      </c>
      <c r="BNU139" s="827">
        <f t="shared" si="288"/>
        <v>0</v>
      </c>
      <c r="BNV139" s="827">
        <f t="shared" si="288"/>
        <v>0</v>
      </c>
      <c r="BNW139" s="827">
        <f t="shared" si="288"/>
        <v>0</v>
      </c>
      <c r="BNX139" s="827">
        <f t="shared" si="288"/>
        <v>0</v>
      </c>
      <c r="BNY139" s="827">
        <f t="shared" si="288"/>
        <v>0</v>
      </c>
      <c r="BNZ139" s="827">
        <f t="shared" si="288"/>
        <v>0</v>
      </c>
      <c r="BOA139" s="827">
        <f t="shared" si="288"/>
        <v>0</v>
      </c>
      <c r="BOB139" s="827">
        <f t="shared" si="288"/>
        <v>0</v>
      </c>
      <c r="BOC139" s="827">
        <f t="shared" si="288"/>
        <v>0</v>
      </c>
      <c r="BOD139" s="827">
        <f t="shared" si="288"/>
        <v>0</v>
      </c>
      <c r="BOE139" s="827">
        <f t="shared" ref="BOE139:BQP139" si="289">BOE131+BOE133</f>
        <v>0</v>
      </c>
      <c r="BOF139" s="827">
        <f t="shared" si="289"/>
        <v>0</v>
      </c>
      <c r="BOG139" s="827">
        <f t="shared" si="289"/>
        <v>0</v>
      </c>
      <c r="BOH139" s="827">
        <f t="shared" si="289"/>
        <v>0</v>
      </c>
      <c r="BOI139" s="827">
        <f t="shared" si="289"/>
        <v>0</v>
      </c>
      <c r="BOJ139" s="827">
        <f t="shared" si="289"/>
        <v>0</v>
      </c>
      <c r="BOK139" s="827">
        <f t="shared" si="289"/>
        <v>0</v>
      </c>
      <c r="BOL139" s="827">
        <f t="shared" si="289"/>
        <v>0</v>
      </c>
      <c r="BOM139" s="827">
        <f t="shared" si="289"/>
        <v>0</v>
      </c>
      <c r="BON139" s="827">
        <f t="shared" si="289"/>
        <v>0</v>
      </c>
      <c r="BOO139" s="827">
        <f t="shared" si="289"/>
        <v>0</v>
      </c>
      <c r="BOP139" s="827">
        <f t="shared" si="289"/>
        <v>0</v>
      </c>
      <c r="BOQ139" s="827">
        <f t="shared" si="289"/>
        <v>0</v>
      </c>
      <c r="BOR139" s="827">
        <f t="shared" si="289"/>
        <v>0</v>
      </c>
      <c r="BOS139" s="827">
        <f t="shared" si="289"/>
        <v>0</v>
      </c>
      <c r="BOT139" s="827">
        <f t="shared" si="289"/>
        <v>0</v>
      </c>
      <c r="BOU139" s="827">
        <f t="shared" si="289"/>
        <v>0</v>
      </c>
      <c r="BOV139" s="827">
        <f t="shared" si="289"/>
        <v>0</v>
      </c>
      <c r="BOW139" s="827">
        <f t="shared" si="289"/>
        <v>0</v>
      </c>
      <c r="BOX139" s="827">
        <f t="shared" si="289"/>
        <v>0</v>
      </c>
      <c r="BOY139" s="827">
        <f t="shared" si="289"/>
        <v>0</v>
      </c>
      <c r="BOZ139" s="827">
        <f t="shared" si="289"/>
        <v>0</v>
      </c>
      <c r="BPA139" s="827">
        <f t="shared" si="289"/>
        <v>0</v>
      </c>
      <c r="BPB139" s="827">
        <f t="shared" si="289"/>
        <v>0</v>
      </c>
      <c r="BPC139" s="827">
        <f t="shared" si="289"/>
        <v>0</v>
      </c>
      <c r="BPD139" s="827">
        <f t="shared" si="289"/>
        <v>0</v>
      </c>
      <c r="BPE139" s="827">
        <f t="shared" si="289"/>
        <v>0</v>
      </c>
      <c r="BPF139" s="827">
        <f t="shared" si="289"/>
        <v>0</v>
      </c>
      <c r="BPG139" s="827">
        <f t="shared" si="289"/>
        <v>0</v>
      </c>
      <c r="BPH139" s="827">
        <f t="shared" si="289"/>
        <v>0</v>
      </c>
      <c r="BPI139" s="827">
        <f t="shared" si="289"/>
        <v>0</v>
      </c>
      <c r="BPJ139" s="827">
        <f t="shared" si="289"/>
        <v>0</v>
      </c>
      <c r="BPK139" s="827">
        <f t="shared" si="289"/>
        <v>0</v>
      </c>
      <c r="BPL139" s="827">
        <f t="shared" si="289"/>
        <v>0</v>
      </c>
      <c r="BPM139" s="827">
        <f t="shared" si="289"/>
        <v>0</v>
      </c>
      <c r="BPN139" s="827">
        <f t="shared" si="289"/>
        <v>0</v>
      </c>
      <c r="BPO139" s="827">
        <f t="shared" si="289"/>
        <v>0</v>
      </c>
      <c r="BPP139" s="827">
        <f t="shared" si="289"/>
        <v>0</v>
      </c>
      <c r="BPQ139" s="827">
        <f t="shared" si="289"/>
        <v>0</v>
      </c>
      <c r="BPR139" s="827">
        <f t="shared" si="289"/>
        <v>0</v>
      </c>
      <c r="BPS139" s="827">
        <f t="shared" si="289"/>
        <v>0</v>
      </c>
      <c r="BPT139" s="827">
        <f t="shared" si="289"/>
        <v>0</v>
      </c>
      <c r="BPU139" s="827">
        <f t="shared" si="289"/>
        <v>0</v>
      </c>
      <c r="BPV139" s="827">
        <f t="shared" si="289"/>
        <v>0</v>
      </c>
      <c r="BPW139" s="827">
        <f t="shared" si="289"/>
        <v>0</v>
      </c>
      <c r="BPX139" s="827">
        <f t="shared" si="289"/>
        <v>0</v>
      </c>
      <c r="BPY139" s="827">
        <f t="shared" si="289"/>
        <v>0</v>
      </c>
      <c r="BPZ139" s="827">
        <f t="shared" si="289"/>
        <v>0</v>
      </c>
      <c r="BQA139" s="827">
        <f t="shared" si="289"/>
        <v>0</v>
      </c>
      <c r="BQB139" s="827">
        <f t="shared" si="289"/>
        <v>0</v>
      </c>
      <c r="BQC139" s="827">
        <f t="shared" si="289"/>
        <v>0</v>
      </c>
      <c r="BQD139" s="827">
        <f t="shared" si="289"/>
        <v>0</v>
      </c>
      <c r="BQE139" s="827">
        <f t="shared" si="289"/>
        <v>0</v>
      </c>
      <c r="BQF139" s="827">
        <f t="shared" si="289"/>
        <v>0</v>
      </c>
      <c r="BQG139" s="827">
        <f t="shared" si="289"/>
        <v>0</v>
      </c>
      <c r="BQH139" s="827">
        <f t="shared" si="289"/>
        <v>0</v>
      </c>
      <c r="BQI139" s="827">
        <f t="shared" si="289"/>
        <v>0</v>
      </c>
      <c r="BQJ139" s="827">
        <f t="shared" si="289"/>
        <v>0</v>
      </c>
      <c r="BQK139" s="827">
        <f t="shared" si="289"/>
        <v>0</v>
      </c>
      <c r="BQL139" s="827">
        <f t="shared" si="289"/>
        <v>0</v>
      </c>
      <c r="BQM139" s="827">
        <f t="shared" si="289"/>
        <v>0</v>
      </c>
      <c r="BQN139" s="827">
        <f t="shared" si="289"/>
        <v>0</v>
      </c>
      <c r="BQO139" s="827">
        <f t="shared" si="289"/>
        <v>0</v>
      </c>
      <c r="BQP139" s="827">
        <f t="shared" si="289"/>
        <v>0</v>
      </c>
      <c r="BQQ139" s="827">
        <f t="shared" ref="BQQ139:BTB139" si="290">BQQ131+BQQ133</f>
        <v>0</v>
      </c>
      <c r="BQR139" s="827">
        <f t="shared" si="290"/>
        <v>0</v>
      </c>
      <c r="BQS139" s="827">
        <f t="shared" si="290"/>
        <v>0</v>
      </c>
      <c r="BQT139" s="827">
        <f t="shared" si="290"/>
        <v>0</v>
      </c>
      <c r="BQU139" s="827">
        <f t="shared" si="290"/>
        <v>0</v>
      </c>
      <c r="BQV139" s="827">
        <f t="shared" si="290"/>
        <v>0</v>
      </c>
      <c r="BQW139" s="827">
        <f t="shared" si="290"/>
        <v>0</v>
      </c>
      <c r="BQX139" s="827">
        <f t="shared" si="290"/>
        <v>0</v>
      </c>
      <c r="BQY139" s="827">
        <f t="shared" si="290"/>
        <v>0</v>
      </c>
      <c r="BQZ139" s="827">
        <f t="shared" si="290"/>
        <v>0</v>
      </c>
      <c r="BRA139" s="827">
        <f t="shared" si="290"/>
        <v>0</v>
      </c>
      <c r="BRB139" s="827">
        <f t="shared" si="290"/>
        <v>0</v>
      </c>
      <c r="BRC139" s="827">
        <f t="shared" si="290"/>
        <v>0</v>
      </c>
      <c r="BRD139" s="827">
        <f t="shared" si="290"/>
        <v>0</v>
      </c>
      <c r="BRE139" s="827">
        <f t="shared" si="290"/>
        <v>0</v>
      </c>
      <c r="BRF139" s="827">
        <f t="shared" si="290"/>
        <v>0</v>
      </c>
      <c r="BRG139" s="827">
        <f t="shared" si="290"/>
        <v>0</v>
      </c>
      <c r="BRH139" s="827">
        <f t="shared" si="290"/>
        <v>0</v>
      </c>
      <c r="BRI139" s="827">
        <f t="shared" si="290"/>
        <v>0</v>
      </c>
      <c r="BRJ139" s="827">
        <f t="shared" si="290"/>
        <v>0</v>
      </c>
      <c r="BRK139" s="827">
        <f t="shared" si="290"/>
        <v>0</v>
      </c>
      <c r="BRL139" s="827">
        <f t="shared" si="290"/>
        <v>0</v>
      </c>
      <c r="BRM139" s="827">
        <f t="shared" si="290"/>
        <v>0</v>
      </c>
      <c r="BRN139" s="827">
        <f t="shared" si="290"/>
        <v>0</v>
      </c>
      <c r="BRO139" s="827">
        <f t="shared" si="290"/>
        <v>0</v>
      </c>
      <c r="BRP139" s="827">
        <f t="shared" si="290"/>
        <v>0</v>
      </c>
      <c r="BRQ139" s="827">
        <f t="shared" si="290"/>
        <v>0</v>
      </c>
      <c r="BRR139" s="827">
        <f t="shared" si="290"/>
        <v>0</v>
      </c>
      <c r="BRS139" s="827">
        <f t="shared" si="290"/>
        <v>0</v>
      </c>
      <c r="BRT139" s="827">
        <f t="shared" si="290"/>
        <v>0</v>
      </c>
      <c r="BRU139" s="827">
        <f t="shared" si="290"/>
        <v>0</v>
      </c>
      <c r="BRV139" s="827">
        <f t="shared" si="290"/>
        <v>0</v>
      </c>
      <c r="BRW139" s="827">
        <f t="shared" si="290"/>
        <v>0</v>
      </c>
      <c r="BRX139" s="827">
        <f t="shared" si="290"/>
        <v>0</v>
      </c>
      <c r="BRY139" s="827">
        <f t="shared" si="290"/>
        <v>0</v>
      </c>
      <c r="BRZ139" s="827">
        <f t="shared" si="290"/>
        <v>0</v>
      </c>
      <c r="BSA139" s="827">
        <f t="shared" si="290"/>
        <v>0</v>
      </c>
      <c r="BSB139" s="827">
        <f t="shared" si="290"/>
        <v>0</v>
      </c>
      <c r="BSC139" s="827">
        <f t="shared" si="290"/>
        <v>0</v>
      </c>
      <c r="BSD139" s="827">
        <f t="shared" si="290"/>
        <v>0</v>
      </c>
      <c r="BSE139" s="827">
        <f t="shared" si="290"/>
        <v>0</v>
      </c>
      <c r="BSF139" s="827">
        <f t="shared" si="290"/>
        <v>0</v>
      </c>
      <c r="BSG139" s="827">
        <f t="shared" si="290"/>
        <v>0</v>
      </c>
      <c r="BSH139" s="827">
        <f t="shared" si="290"/>
        <v>0</v>
      </c>
      <c r="BSI139" s="827">
        <f t="shared" si="290"/>
        <v>0</v>
      </c>
      <c r="BSJ139" s="827">
        <f t="shared" si="290"/>
        <v>0</v>
      </c>
      <c r="BSK139" s="827">
        <f t="shared" si="290"/>
        <v>0</v>
      </c>
      <c r="BSL139" s="827">
        <f t="shared" si="290"/>
        <v>0</v>
      </c>
      <c r="BSM139" s="827">
        <f t="shared" si="290"/>
        <v>0</v>
      </c>
      <c r="BSN139" s="827">
        <f t="shared" si="290"/>
        <v>0</v>
      </c>
      <c r="BSO139" s="827">
        <f t="shared" si="290"/>
        <v>0</v>
      </c>
      <c r="BSP139" s="827">
        <f t="shared" si="290"/>
        <v>0</v>
      </c>
      <c r="BSQ139" s="827">
        <f t="shared" si="290"/>
        <v>0</v>
      </c>
      <c r="BSR139" s="827">
        <f t="shared" si="290"/>
        <v>0</v>
      </c>
      <c r="BSS139" s="827">
        <f t="shared" si="290"/>
        <v>0</v>
      </c>
      <c r="BST139" s="827">
        <f t="shared" si="290"/>
        <v>0</v>
      </c>
      <c r="BSU139" s="827">
        <f t="shared" si="290"/>
        <v>0</v>
      </c>
      <c r="BSV139" s="827">
        <f t="shared" si="290"/>
        <v>0</v>
      </c>
      <c r="BSW139" s="827">
        <f t="shared" si="290"/>
        <v>0</v>
      </c>
      <c r="BSX139" s="827">
        <f t="shared" si="290"/>
        <v>0</v>
      </c>
      <c r="BSY139" s="827">
        <f t="shared" si="290"/>
        <v>0</v>
      </c>
      <c r="BSZ139" s="827">
        <f t="shared" si="290"/>
        <v>0</v>
      </c>
      <c r="BTA139" s="827">
        <f t="shared" si="290"/>
        <v>0</v>
      </c>
      <c r="BTB139" s="827">
        <f t="shared" si="290"/>
        <v>0</v>
      </c>
      <c r="BTC139" s="827">
        <f t="shared" ref="BTC139:BVN139" si="291">BTC131+BTC133</f>
        <v>0</v>
      </c>
      <c r="BTD139" s="827">
        <f t="shared" si="291"/>
        <v>0</v>
      </c>
      <c r="BTE139" s="827">
        <f t="shared" si="291"/>
        <v>0</v>
      </c>
      <c r="BTF139" s="827">
        <f t="shared" si="291"/>
        <v>0</v>
      </c>
      <c r="BTG139" s="827">
        <f t="shared" si="291"/>
        <v>0</v>
      </c>
      <c r="BTH139" s="827">
        <f t="shared" si="291"/>
        <v>0</v>
      </c>
      <c r="BTI139" s="827">
        <f t="shared" si="291"/>
        <v>0</v>
      </c>
      <c r="BTJ139" s="827">
        <f t="shared" si="291"/>
        <v>0</v>
      </c>
      <c r="BTK139" s="827">
        <f t="shared" si="291"/>
        <v>0</v>
      </c>
      <c r="BTL139" s="827">
        <f t="shared" si="291"/>
        <v>0</v>
      </c>
      <c r="BTM139" s="827">
        <f t="shared" si="291"/>
        <v>0</v>
      </c>
      <c r="BTN139" s="827">
        <f t="shared" si="291"/>
        <v>0</v>
      </c>
      <c r="BTO139" s="827">
        <f t="shared" si="291"/>
        <v>0</v>
      </c>
      <c r="BTP139" s="827">
        <f t="shared" si="291"/>
        <v>0</v>
      </c>
      <c r="BTQ139" s="827">
        <f t="shared" si="291"/>
        <v>0</v>
      </c>
      <c r="BTR139" s="827">
        <f t="shared" si="291"/>
        <v>0</v>
      </c>
      <c r="BTS139" s="827">
        <f t="shared" si="291"/>
        <v>0</v>
      </c>
      <c r="BTT139" s="827">
        <f t="shared" si="291"/>
        <v>0</v>
      </c>
      <c r="BTU139" s="827">
        <f t="shared" si="291"/>
        <v>0</v>
      </c>
      <c r="BTV139" s="827">
        <f t="shared" si="291"/>
        <v>0</v>
      </c>
      <c r="BTW139" s="827">
        <f t="shared" si="291"/>
        <v>0</v>
      </c>
      <c r="BTX139" s="827">
        <f t="shared" si="291"/>
        <v>0</v>
      </c>
      <c r="BTY139" s="827">
        <f t="shared" si="291"/>
        <v>0</v>
      </c>
      <c r="BTZ139" s="827">
        <f t="shared" si="291"/>
        <v>0</v>
      </c>
      <c r="BUA139" s="827">
        <f t="shared" si="291"/>
        <v>0</v>
      </c>
      <c r="BUB139" s="827">
        <f t="shared" si="291"/>
        <v>0</v>
      </c>
      <c r="BUC139" s="827">
        <f t="shared" si="291"/>
        <v>0</v>
      </c>
      <c r="BUD139" s="827">
        <f t="shared" si="291"/>
        <v>0</v>
      </c>
      <c r="BUE139" s="827">
        <f t="shared" si="291"/>
        <v>0</v>
      </c>
      <c r="BUF139" s="827">
        <f t="shared" si="291"/>
        <v>0</v>
      </c>
      <c r="BUG139" s="827">
        <f t="shared" si="291"/>
        <v>0</v>
      </c>
      <c r="BUH139" s="827">
        <f t="shared" si="291"/>
        <v>0</v>
      </c>
      <c r="BUI139" s="827">
        <f t="shared" si="291"/>
        <v>0</v>
      </c>
      <c r="BUJ139" s="827">
        <f t="shared" si="291"/>
        <v>0</v>
      </c>
      <c r="BUK139" s="827">
        <f t="shared" si="291"/>
        <v>0</v>
      </c>
      <c r="BUL139" s="827">
        <f t="shared" si="291"/>
        <v>0</v>
      </c>
      <c r="BUM139" s="827">
        <f t="shared" si="291"/>
        <v>0</v>
      </c>
      <c r="BUN139" s="827">
        <f t="shared" si="291"/>
        <v>0</v>
      </c>
      <c r="BUO139" s="827">
        <f t="shared" si="291"/>
        <v>0</v>
      </c>
      <c r="BUP139" s="827">
        <f t="shared" si="291"/>
        <v>0</v>
      </c>
      <c r="BUQ139" s="827">
        <f t="shared" si="291"/>
        <v>0</v>
      </c>
      <c r="BUR139" s="827">
        <f t="shared" si="291"/>
        <v>0</v>
      </c>
      <c r="BUS139" s="827">
        <f t="shared" si="291"/>
        <v>0</v>
      </c>
      <c r="BUT139" s="827">
        <f t="shared" si="291"/>
        <v>0</v>
      </c>
      <c r="BUU139" s="827">
        <f t="shared" si="291"/>
        <v>0</v>
      </c>
      <c r="BUV139" s="827">
        <f t="shared" si="291"/>
        <v>0</v>
      </c>
      <c r="BUW139" s="827">
        <f t="shared" si="291"/>
        <v>0</v>
      </c>
      <c r="BUX139" s="827">
        <f t="shared" si="291"/>
        <v>0</v>
      </c>
      <c r="BUY139" s="827">
        <f t="shared" si="291"/>
        <v>0</v>
      </c>
      <c r="BUZ139" s="827">
        <f t="shared" si="291"/>
        <v>0</v>
      </c>
      <c r="BVA139" s="827">
        <f t="shared" si="291"/>
        <v>0</v>
      </c>
      <c r="BVB139" s="827">
        <f t="shared" si="291"/>
        <v>0</v>
      </c>
      <c r="BVC139" s="827">
        <f t="shared" si="291"/>
        <v>0</v>
      </c>
      <c r="BVD139" s="827">
        <f t="shared" si="291"/>
        <v>0</v>
      </c>
      <c r="BVE139" s="827">
        <f t="shared" si="291"/>
        <v>0</v>
      </c>
      <c r="BVF139" s="827">
        <f t="shared" si="291"/>
        <v>0</v>
      </c>
      <c r="BVG139" s="827">
        <f t="shared" si="291"/>
        <v>0</v>
      </c>
      <c r="BVH139" s="827">
        <f t="shared" si="291"/>
        <v>0</v>
      </c>
      <c r="BVI139" s="827">
        <f t="shared" si="291"/>
        <v>0</v>
      </c>
      <c r="BVJ139" s="827">
        <f t="shared" si="291"/>
        <v>0</v>
      </c>
      <c r="BVK139" s="827">
        <f t="shared" si="291"/>
        <v>0</v>
      </c>
      <c r="BVL139" s="827">
        <f t="shared" si="291"/>
        <v>0</v>
      </c>
      <c r="BVM139" s="827">
        <f t="shared" si="291"/>
        <v>0</v>
      </c>
      <c r="BVN139" s="827">
        <f t="shared" si="291"/>
        <v>0</v>
      </c>
      <c r="BVO139" s="827">
        <f t="shared" ref="BVO139:BXZ139" si="292">BVO131+BVO133</f>
        <v>0</v>
      </c>
      <c r="BVP139" s="827">
        <f t="shared" si="292"/>
        <v>0</v>
      </c>
      <c r="BVQ139" s="827">
        <f t="shared" si="292"/>
        <v>0</v>
      </c>
      <c r="BVR139" s="827">
        <f t="shared" si="292"/>
        <v>0</v>
      </c>
      <c r="BVS139" s="827">
        <f t="shared" si="292"/>
        <v>0</v>
      </c>
      <c r="BVT139" s="827">
        <f t="shared" si="292"/>
        <v>0</v>
      </c>
      <c r="BVU139" s="827">
        <f t="shared" si="292"/>
        <v>0</v>
      </c>
      <c r="BVV139" s="827">
        <f t="shared" si="292"/>
        <v>0</v>
      </c>
      <c r="BVW139" s="827">
        <f t="shared" si="292"/>
        <v>0</v>
      </c>
      <c r="BVX139" s="827">
        <f t="shared" si="292"/>
        <v>0</v>
      </c>
      <c r="BVY139" s="827">
        <f t="shared" si="292"/>
        <v>0</v>
      </c>
      <c r="BVZ139" s="827">
        <f t="shared" si="292"/>
        <v>0</v>
      </c>
      <c r="BWA139" s="827">
        <f t="shared" si="292"/>
        <v>0</v>
      </c>
      <c r="BWB139" s="827">
        <f t="shared" si="292"/>
        <v>0</v>
      </c>
      <c r="BWC139" s="827">
        <f t="shared" si="292"/>
        <v>0</v>
      </c>
      <c r="BWD139" s="827">
        <f t="shared" si="292"/>
        <v>0</v>
      </c>
      <c r="BWE139" s="827">
        <f t="shared" si="292"/>
        <v>0</v>
      </c>
      <c r="BWF139" s="827">
        <f t="shared" si="292"/>
        <v>0</v>
      </c>
      <c r="BWG139" s="827">
        <f t="shared" si="292"/>
        <v>0</v>
      </c>
      <c r="BWH139" s="827">
        <f t="shared" si="292"/>
        <v>0</v>
      </c>
      <c r="BWI139" s="827">
        <f t="shared" si="292"/>
        <v>0</v>
      </c>
      <c r="BWJ139" s="827">
        <f t="shared" si="292"/>
        <v>0</v>
      </c>
      <c r="BWK139" s="827">
        <f t="shared" si="292"/>
        <v>0</v>
      </c>
      <c r="BWL139" s="827">
        <f t="shared" si="292"/>
        <v>0</v>
      </c>
      <c r="BWM139" s="827">
        <f t="shared" si="292"/>
        <v>0</v>
      </c>
      <c r="BWN139" s="827">
        <f t="shared" si="292"/>
        <v>0</v>
      </c>
      <c r="BWO139" s="827">
        <f t="shared" si="292"/>
        <v>0</v>
      </c>
      <c r="BWP139" s="827">
        <f t="shared" si="292"/>
        <v>0</v>
      </c>
      <c r="BWQ139" s="827">
        <f t="shared" si="292"/>
        <v>0</v>
      </c>
      <c r="BWR139" s="827">
        <f t="shared" si="292"/>
        <v>0</v>
      </c>
      <c r="BWS139" s="827">
        <f t="shared" si="292"/>
        <v>0</v>
      </c>
      <c r="BWT139" s="827">
        <f t="shared" si="292"/>
        <v>0</v>
      </c>
      <c r="BWU139" s="827">
        <f t="shared" si="292"/>
        <v>0</v>
      </c>
      <c r="BWV139" s="827">
        <f t="shared" si="292"/>
        <v>0</v>
      </c>
      <c r="BWW139" s="827">
        <f t="shared" si="292"/>
        <v>0</v>
      </c>
      <c r="BWX139" s="827">
        <f t="shared" si="292"/>
        <v>0</v>
      </c>
      <c r="BWY139" s="827">
        <f t="shared" si="292"/>
        <v>0</v>
      </c>
      <c r="BWZ139" s="827">
        <f t="shared" si="292"/>
        <v>0</v>
      </c>
      <c r="BXA139" s="827">
        <f t="shared" si="292"/>
        <v>0</v>
      </c>
      <c r="BXB139" s="827">
        <f t="shared" si="292"/>
        <v>0</v>
      </c>
      <c r="BXC139" s="827">
        <f t="shared" si="292"/>
        <v>0</v>
      </c>
      <c r="BXD139" s="827">
        <f t="shared" si="292"/>
        <v>0</v>
      </c>
      <c r="BXE139" s="827">
        <f t="shared" si="292"/>
        <v>0</v>
      </c>
      <c r="BXF139" s="827">
        <f t="shared" si="292"/>
        <v>0</v>
      </c>
      <c r="BXG139" s="827">
        <f t="shared" si="292"/>
        <v>0</v>
      </c>
      <c r="BXH139" s="827">
        <f t="shared" si="292"/>
        <v>0</v>
      </c>
      <c r="BXI139" s="827">
        <f t="shared" si="292"/>
        <v>0</v>
      </c>
      <c r="BXJ139" s="827">
        <f t="shared" si="292"/>
        <v>0</v>
      </c>
      <c r="BXK139" s="827">
        <f t="shared" si="292"/>
        <v>0</v>
      </c>
      <c r="BXL139" s="827">
        <f t="shared" si="292"/>
        <v>0</v>
      </c>
      <c r="BXM139" s="827">
        <f t="shared" si="292"/>
        <v>0</v>
      </c>
      <c r="BXN139" s="827">
        <f t="shared" si="292"/>
        <v>0</v>
      </c>
      <c r="BXO139" s="827">
        <f t="shared" si="292"/>
        <v>0</v>
      </c>
      <c r="BXP139" s="827">
        <f t="shared" si="292"/>
        <v>0</v>
      </c>
      <c r="BXQ139" s="827">
        <f t="shared" si="292"/>
        <v>0</v>
      </c>
      <c r="BXR139" s="827">
        <f t="shared" si="292"/>
        <v>0</v>
      </c>
      <c r="BXS139" s="827">
        <f t="shared" si="292"/>
        <v>0</v>
      </c>
      <c r="BXT139" s="827">
        <f t="shared" si="292"/>
        <v>0</v>
      </c>
      <c r="BXU139" s="827">
        <f t="shared" si="292"/>
        <v>0</v>
      </c>
      <c r="BXV139" s="827">
        <f t="shared" si="292"/>
        <v>0</v>
      </c>
      <c r="BXW139" s="827">
        <f t="shared" si="292"/>
        <v>0</v>
      </c>
      <c r="BXX139" s="827">
        <f t="shared" si="292"/>
        <v>0</v>
      </c>
      <c r="BXY139" s="827">
        <f t="shared" si="292"/>
        <v>0</v>
      </c>
      <c r="BXZ139" s="827">
        <f t="shared" si="292"/>
        <v>0</v>
      </c>
      <c r="BYA139" s="827">
        <f t="shared" ref="BYA139:CAL139" si="293">BYA131+BYA133</f>
        <v>0</v>
      </c>
      <c r="BYB139" s="827">
        <f t="shared" si="293"/>
        <v>0</v>
      </c>
      <c r="BYC139" s="827">
        <f t="shared" si="293"/>
        <v>0</v>
      </c>
      <c r="BYD139" s="827">
        <f t="shared" si="293"/>
        <v>0</v>
      </c>
      <c r="BYE139" s="827">
        <f t="shared" si="293"/>
        <v>0</v>
      </c>
      <c r="BYF139" s="827">
        <f t="shared" si="293"/>
        <v>0</v>
      </c>
      <c r="BYG139" s="827">
        <f t="shared" si="293"/>
        <v>0</v>
      </c>
      <c r="BYH139" s="827">
        <f t="shared" si="293"/>
        <v>0</v>
      </c>
      <c r="BYI139" s="827">
        <f t="shared" si="293"/>
        <v>0</v>
      </c>
      <c r="BYJ139" s="827">
        <f t="shared" si="293"/>
        <v>0</v>
      </c>
      <c r="BYK139" s="827">
        <f t="shared" si="293"/>
        <v>0</v>
      </c>
      <c r="BYL139" s="827">
        <f t="shared" si="293"/>
        <v>0</v>
      </c>
      <c r="BYM139" s="827">
        <f t="shared" si="293"/>
        <v>0</v>
      </c>
      <c r="BYN139" s="827">
        <f t="shared" si="293"/>
        <v>0</v>
      </c>
      <c r="BYO139" s="827">
        <f t="shared" si="293"/>
        <v>0</v>
      </c>
      <c r="BYP139" s="827">
        <f t="shared" si="293"/>
        <v>0</v>
      </c>
      <c r="BYQ139" s="827">
        <f t="shared" si="293"/>
        <v>0</v>
      </c>
      <c r="BYR139" s="827">
        <f t="shared" si="293"/>
        <v>0</v>
      </c>
      <c r="BYS139" s="827">
        <f t="shared" si="293"/>
        <v>0</v>
      </c>
      <c r="BYT139" s="827">
        <f t="shared" si="293"/>
        <v>0</v>
      </c>
      <c r="BYU139" s="827">
        <f t="shared" si="293"/>
        <v>0</v>
      </c>
      <c r="BYV139" s="827">
        <f t="shared" si="293"/>
        <v>0</v>
      </c>
      <c r="BYW139" s="827">
        <f t="shared" si="293"/>
        <v>0</v>
      </c>
      <c r="BYX139" s="827">
        <f t="shared" si="293"/>
        <v>0</v>
      </c>
      <c r="BYY139" s="827">
        <f t="shared" si="293"/>
        <v>0</v>
      </c>
      <c r="BYZ139" s="827">
        <f t="shared" si="293"/>
        <v>0</v>
      </c>
      <c r="BZA139" s="827">
        <f t="shared" si="293"/>
        <v>0</v>
      </c>
      <c r="BZB139" s="827">
        <f t="shared" si="293"/>
        <v>0</v>
      </c>
      <c r="BZC139" s="827">
        <f t="shared" si="293"/>
        <v>0</v>
      </c>
      <c r="BZD139" s="827">
        <f t="shared" si="293"/>
        <v>0</v>
      </c>
      <c r="BZE139" s="827">
        <f t="shared" si="293"/>
        <v>0</v>
      </c>
      <c r="BZF139" s="827">
        <f t="shared" si="293"/>
        <v>0</v>
      </c>
      <c r="BZG139" s="827">
        <f t="shared" si="293"/>
        <v>0</v>
      </c>
      <c r="BZH139" s="827">
        <f t="shared" si="293"/>
        <v>0</v>
      </c>
      <c r="BZI139" s="827">
        <f t="shared" si="293"/>
        <v>0</v>
      </c>
      <c r="BZJ139" s="827">
        <f t="shared" si="293"/>
        <v>0</v>
      </c>
      <c r="BZK139" s="827">
        <f t="shared" si="293"/>
        <v>0</v>
      </c>
      <c r="BZL139" s="827">
        <f t="shared" si="293"/>
        <v>0</v>
      </c>
      <c r="BZM139" s="827">
        <f t="shared" si="293"/>
        <v>0</v>
      </c>
      <c r="BZN139" s="827">
        <f t="shared" si="293"/>
        <v>0</v>
      </c>
      <c r="BZO139" s="827">
        <f t="shared" si="293"/>
        <v>0</v>
      </c>
      <c r="BZP139" s="827">
        <f t="shared" si="293"/>
        <v>0</v>
      </c>
      <c r="BZQ139" s="827">
        <f t="shared" si="293"/>
        <v>0</v>
      </c>
      <c r="BZR139" s="827">
        <f t="shared" si="293"/>
        <v>0</v>
      </c>
      <c r="BZS139" s="827">
        <f t="shared" si="293"/>
        <v>0</v>
      </c>
      <c r="BZT139" s="827">
        <f t="shared" si="293"/>
        <v>0</v>
      </c>
      <c r="BZU139" s="827">
        <f t="shared" si="293"/>
        <v>0</v>
      </c>
      <c r="BZV139" s="827">
        <f t="shared" si="293"/>
        <v>0</v>
      </c>
      <c r="BZW139" s="827">
        <f t="shared" si="293"/>
        <v>0</v>
      </c>
      <c r="BZX139" s="827">
        <f t="shared" si="293"/>
        <v>0</v>
      </c>
      <c r="BZY139" s="827">
        <f t="shared" si="293"/>
        <v>0</v>
      </c>
      <c r="BZZ139" s="827">
        <f t="shared" si="293"/>
        <v>0</v>
      </c>
      <c r="CAA139" s="827">
        <f t="shared" si="293"/>
        <v>0</v>
      </c>
      <c r="CAB139" s="827">
        <f t="shared" si="293"/>
        <v>0</v>
      </c>
      <c r="CAC139" s="827">
        <f t="shared" si="293"/>
        <v>0</v>
      </c>
      <c r="CAD139" s="827">
        <f t="shared" si="293"/>
        <v>0</v>
      </c>
      <c r="CAE139" s="827">
        <f t="shared" si="293"/>
        <v>0</v>
      </c>
      <c r="CAF139" s="827">
        <f t="shared" si="293"/>
        <v>0</v>
      </c>
      <c r="CAG139" s="827">
        <f t="shared" si="293"/>
        <v>0</v>
      </c>
      <c r="CAH139" s="827">
        <f t="shared" si="293"/>
        <v>0</v>
      </c>
      <c r="CAI139" s="827">
        <f t="shared" si="293"/>
        <v>0</v>
      </c>
      <c r="CAJ139" s="827">
        <f t="shared" si="293"/>
        <v>0</v>
      </c>
      <c r="CAK139" s="827">
        <f t="shared" si="293"/>
        <v>0</v>
      </c>
      <c r="CAL139" s="827">
        <f t="shared" si="293"/>
        <v>0</v>
      </c>
      <c r="CAM139" s="827">
        <f t="shared" ref="CAM139:CCX139" si="294">CAM131+CAM133</f>
        <v>0</v>
      </c>
      <c r="CAN139" s="827">
        <f t="shared" si="294"/>
        <v>0</v>
      </c>
      <c r="CAO139" s="827">
        <f t="shared" si="294"/>
        <v>0</v>
      </c>
      <c r="CAP139" s="827">
        <f t="shared" si="294"/>
        <v>0</v>
      </c>
      <c r="CAQ139" s="827">
        <f t="shared" si="294"/>
        <v>0</v>
      </c>
      <c r="CAR139" s="827">
        <f t="shared" si="294"/>
        <v>0</v>
      </c>
      <c r="CAS139" s="827">
        <f t="shared" si="294"/>
        <v>0</v>
      </c>
      <c r="CAT139" s="827">
        <f t="shared" si="294"/>
        <v>0</v>
      </c>
      <c r="CAU139" s="827">
        <f t="shared" si="294"/>
        <v>0</v>
      </c>
      <c r="CAV139" s="827">
        <f t="shared" si="294"/>
        <v>0</v>
      </c>
      <c r="CAW139" s="827">
        <f t="shared" si="294"/>
        <v>0</v>
      </c>
      <c r="CAX139" s="827">
        <f t="shared" si="294"/>
        <v>0</v>
      </c>
      <c r="CAY139" s="827">
        <f t="shared" si="294"/>
        <v>0</v>
      </c>
      <c r="CAZ139" s="827">
        <f t="shared" si="294"/>
        <v>0</v>
      </c>
      <c r="CBA139" s="827">
        <f t="shared" si="294"/>
        <v>0</v>
      </c>
      <c r="CBB139" s="827">
        <f t="shared" si="294"/>
        <v>0</v>
      </c>
      <c r="CBC139" s="827">
        <f t="shared" si="294"/>
        <v>0</v>
      </c>
      <c r="CBD139" s="827">
        <f t="shared" si="294"/>
        <v>0</v>
      </c>
      <c r="CBE139" s="827">
        <f t="shared" si="294"/>
        <v>0</v>
      </c>
      <c r="CBF139" s="827">
        <f t="shared" si="294"/>
        <v>0</v>
      </c>
      <c r="CBG139" s="827">
        <f t="shared" si="294"/>
        <v>0</v>
      </c>
      <c r="CBH139" s="827">
        <f t="shared" si="294"/>
        <v>0</v>
      </c>
      <c r="CBI139" s="827">
        <f t="shared" si="294"/>
        <v>0</v>
      </c>
      <c r="CBJ139" s="827">
        <f t="shared" si="294"/>
        <v>0</v>
      </c>
      <c r="CBK139" s="827">
        <f t="shared" si="294"/>
        <v>0</v>
      </c>
      <c r="CBL139" s="827">
        <f t="shared" si="294"/>
        <v>0</v>
      </c>
      <c r="CBM139" s="827">
        <f t="shared" si="294"/>
        <v>0</v>
      </c>
      <c r="CBN139" s="827">
        <f t="shared" si="294"/>
        <v>0</v>
      </c>
      <c r="CBO139" s="827">
        <f t="shared" si="294"/>
        <v>0</v>
      </c>
      <c r="CBP139" s="827">
        <f t="shared" si="294"/>
        <v>0</v>
      </c>
      <c r="CBQ139" s="827">
        <f t="shared" si="294"/>
        <v>0</v>
      </c>
      <c r="CBR139" s="827">
        <f t="shared" si="294"/>
        <v>0</v>
      </c>
      <c r="CBS139" s="827">
        <f t="shared" si="294"/>
        <v>0</v>
      </c>
      <c r="CBT139" s="827">
        <f t="shared" si="294"/>
        <v>0</v>
      </c>
      <c r="CBU139" s="827">
        <f t="shared" si="294"/>
        <v>0</v>
      </c>
      <c r="CBV139" s="827">
        <f t="shared" si="294"/>
        <v>0</v>
      </c>
      <c r="CBW139" s="827">
        <f t="shared" si="294"/>
        <v>0</v>
      </c>
      <c r="CBX139" s="827">
        <f t="shared" si="294"/>
        <v>0</v>
      </c>
      <c r="CBY139" s="827">
        <f t="shared" si="294"/>
        <v>0</v>
      </c>
      <c r="CBZ139" s="827">
        <f t="shared" si="294"/>
        <v>0</v>
      </c>
      <c r="CCA139" s="827">
        <f t="shared" si="294"/>
        <v>0</v>
      </c>
      <c r="CCB139" s="827">
        <f t="shared" si="294"/>
        <v>0</v>
      </c>
      <c r="CCC139" s="827">
        <f t="shared" si="294"/>
        <v>0</v>
      </c>
      <c r="CCD139" s="827">
        <f t="shared" si="294"/>
        <v>0</v>
      </c>
      <c r="CCE139" s="827">
        <f t="shared" si="294"/>
        <v>0</v>
      </c>
      <c r="CCF139" s="827">
        <f t="shared" si="294"/>
        <v>0</v>
      </c>
      <c r="CCG139" s="827">
        <f t="shared" si="294"/>
        <v>0</v>
      </c>
      <c r="CCH139" s="827">
        <f t="shared" si="294"/>
        <v>0</v>
      </c>
      <c r="CCI139" s="827">
        <f t="shared" si="294"/>
        <v>0</v>
      </c>
      <c r="CCJ139" s="827">
        <f t="shared" si="294"/>
        <v>0</v>
      </c>
      <c r="CCK139" s="827">
        <f t="shared" si="294"/>
        <v>0</v>
      </c>
      <c r="CCL139" s="827">
        <f t="shared" si="294"/>
        <v>0</v>
      </c>
      <c r="CCM139" s="827">
        <f t="shared" si="294"/>
        <v>0</v>
      </c>
      <c r="CCN139" s="827">
        <f t="shared" si="294"/>
        <v>0</v>
      </c>
      <c r="CCO139" s="827">
        <f t="shared" si="294"/>
        <v>0</v>
      </c>
      <c r="CCP139" s="827">
        <f t="shared" si="294"/>
        <v>0</v>
      </c>
      <c r="CCQ139" s="827">
        <f t="shared" si="294"/>
        <v>0</v>
      </c>
      <c r="CCR139" s="827">
        <f t="shared" si="294"/>
        <v>0</v>
      </c>
      <c r="CCS139" s="827">
        <f t="shared" si="294"/>
        <v>0</v>
      </c>
      <c r="CCT139" s="827">
        <f t="shared" si="294"/>
        <v>0</v>
      </c>
      <c r="CCU139" s="827">
        <f t="shared" si="294"/>
        <v>0</v>
      </c>
      <c r="CCV139" s="827">
        <f t="shared" si="294"/>
        <v>0</v>
      </c>
      <c r="CCW139" s="827">
        <f t="shared" si="294"/>
        <v>0</v>
      </c>
      <c r="CCX139" s="827">
        <f t="shared" si="294"/>
        <v>0</v>
      </c>
      <c r="CCY139" s="827">
        <f t="shared" ref="CCY139:CFJ139" si="295">CCY131+CCY133</f>
        <v>0</v>
      </c>
      <c r="CCZ139" s="827">
        <f t="shared" si="295"/>
        <v>0</v>
      </c>
      <c r="CDA139" s="827">
        <f t="shared" si="295"/>
        <v>0</v>
      </c>
      <c r="CDB139" s="827">
        <f t="shared" si="295"/>
        <v>0</v>
      </c>
      <c r="CDC139" s="827">
        <f t="shared" si="295"/>
        <v>0</v>
      </c>
      <c r="CDD139" s="827">
        <f t="shared" si="295"/>
        <v>0</v>
      </c>
      <c r="CDE139" s="827">
        <f t="shared" si="295"/>
        <v>0</v>
      </c>
      <c r="CDF139" s="827">
        <f t="shared" si="295"/>
        <v>0</v>
      </c>
      <c r="CDG139" s="827">
        <f t="shared" si="295"/>
        <v>0</v>
      </c>
      <c r="CDH139" s="827">
        <f t="shared" si="295"/>
        <v>0</v>
      </c>
      <c r="CDI139" s="827">
        <f t="shared" si="295"/>
        <v>0</v>
      </c>
      <c r="CDJ139" s="827">
        <f t="shared" si="295"/>
        <v>0</v>
      </c>
      <c r="CDK139" s="827">
        <f t="shared" si="295"/>
        <v>0</v>
      </c>
      <c r="CDL139" s="827">
        <f t="shared" si="295"/>
        <v>0</v>
      </c>
      <c r="CDM139" s="827">
        <f t="shared" si="295"/>
        <v>0</v>
      </c>
      <c r="CDN139" s="827">
        <f t="shared" si="295"/>
        <v>0</v>
      </c>
      <c r="CDO139" s="827">
        <f t="shared" si="295"/>
        <v>0</v>
      </c>
      <c r="CDP139" s="827">
        <f t="shared" si="295"/>
        <v>0</v>
      </c>
      <c r="CDQ139" s="827">
        <f t="shared" si="295"/>
        <v>0</v>
      </c>
      <c r="CDR139" s="827">
        <f t="shared" si="295"/>
        <v>0</v>
      </c>
      <c r="CDS139" s="827">
        <f t="shared" si="295"/>
        <v>0</v>
      </c>
      <c r="CDT139" s="827">
        <f t="shared" si="295"/>
        <v>0</v>
      </c>
      <c r="CDU139" s="827">
        <f t="shared" si="295"/>
        <v>0</v>
      </c>
      <c r="CDV139" s="827">
        <f t="shared" si="295"/>
        <v>0</v>
      </c>
      <c r="CDW139" s="827">
        <f t="shared" si="295"/>
        <v>0</v>
      </c>
      <c r="CDX139" s="827">
        <f t="shared" si="295"/>
        <v>0</v>
      </c>
      <c r="CDY139" s="827">
        <f t="shared" si="295"/>
        <v>0</v>
      </c>
      <c r="CDZ139" s="827">
        <f t="shared" si="295"/>
        <v>0</v>
      </c>
      <c r="CEA139" s="827">
        <f t="shared" si="295"/>
        <v>0</v>
      </c>
      <c r="CEB139" s="827">
        <f t="shared" si="295"/>
        <v>0</v>
      </c>
      <c r="CEC139" s="827">
        <f t="shared" si="295"/>
        <v>0</v>
      </c>
      <c r="CED139" s="827">
        <f t="shared" si="295"/>
        <v>0</v>
      </c>
      <c r="CEE139" s="827">
        <f t="shared" si="295"/>
        <v>0</v>
      </c>
      <c r="CEF139" s="827">
        <f t="shared" si="295"/>
        <v>0</v>
      </c>
      <c r="CEG139" s="827">
        <f t="shared" si="295"/>
        <v>0</v>
      </c>
      <c r="CEH139" s="827">
        <f t="shared" si="295"/>
        <v>0</v>
      </c>
      <c r="CEI139" s="827">
        <f t="shared" si="295"/>
        <v>0</v>
      </c>
      <c r="CEJ139" s="827">
        <f t="shared" si="295"/>
        <v>0</v>
      </c>
      <c r="CEK139" s="827">
        <f t="shared" si="295"/>
        <v>0</v>
      </c>
      <c r="CEL139" s="827">
        <f t="shared" si="295"/>
        <v>0</v>
      </c>
      <c r="CEM139" s="827">
        <f t="shared" si="295"/>
        <v>0</v>
      </c>
      <c r="CEN139" s="827">
        <f t="shared" si="295"/>
        <v>0</v>
      </c>
      <c r="CEO139" s="827">
        <f t="shared" si="295"/>
        <v>0</v>
      </c>
      <c r="CEP139" s="827">
        <f t="shared" si="295"/>
        <v>0</v>
      </c>
      <c r="CEQ139" s="827">
        <f t="shared" si="295"/>
        <v>0</v>
      </c>
      <c r="CER139" s="827">
        <f t="shared" si="295"/>
        <v>0</v>
      </c>
      <c r="CES139" s="827">
        <f t="shared" si="295"/>
        <v>0</v>
      </c>
      <c r="CET139" s="827">
        <f t="shared" si="295"/>
        <v>0</v>
      </c>
      <c r="CEU139" s="827">
        <f t="shared" si="295"/>
        <v>0</v>
      </c>
      <c r="CEV139" s="827">
        <f t="shared" si="295"/>
        <v>0</v>
      </c>
      <c r="CEW139" s="827">
        <f t="shared" si="295"/>
        <v>0</v>
      </c>
      <c r="CEX139" s="827">
        <f t="shared" si="295"/>
        <v>0</v>
      </c>
      <c r="CEY139" s="827">
        <f t="shared" si="295"/>
        <v>0</v>
      </c>
      <c r="CEZ139" s="827">
        <f t="shared" si="295"/>
        <v>0</v>
      </c>
      <c r="CFA139" s="827">
        <f t="shared" si="295"/>
        <v>0</v>
      </c>
      <c r="CFB139" s="827">
        <f t="shared" si="295"/>
        <v>0</v>
      </c>
      <c r="CFC139" s="827">
        <f t="shared" si="295"/>
        <v>0</v>
      </c>
      <c r="CFD139" s="827">
        <f t="shared" si="295"/>
        <v>0</v>
      </c>
      <c r="CFE139" s="827">
        <f t="shared" si="295"/>
        <v>0</v>
      </c>
      <c r="CFF139" s="827">
        <f t="shared" si="295"/>
        <v>0</v>
      </c>
      <c r="CFG139" s="827">
        <f t="shared" si="295"/>
        <v>0</v>
      </c>
      <c r="CFH139" s="827">
        <f t="shared" si="295"/>
        <v>0</v>
      </c>
      <c r="CFI139" s="827">
        <f t="shared" si="295"/>
        <v>0</v>
      </c>
      <c r="CFJ139" s="827">
        <f t="shared" si="295"/>
        <v>0</v>
      </c>
      <c r="CFK139" s="827">
        <f t="shared" ref="CFK139:CHV139" si="296">CFK131+CFK133</f>
        <v>0</v>
      </c>
      <c r="CFL139" s="827">
        <f t="shared" si="296"/>
        <v>0</v>
      </c>
      <c r="CFM139" s="827">
        <f t="shared" si="296"/>
        <v>0</v>
      </c>
      <c r="CFN139" s="827">
        <f t="shared" si="296"/>
        <v>0</v>
      </c>
      <c r="CFO139" s="827">
        <f t="shared" si="296"/>
        <v>0</v>
      </c>
      <c r="CFP139" s="827">
        <f t="shared" si="296"/>
        <v>0</v>
      </c>
      <c r="CFQ139" s="827">
        <f t="shared" si="296"/>
        <v>0</v>
      </c>
      <c r="CFR139" s="827">
        <f t="shared" si="296"/>
        <v>0</v>
      </c>
      <c r="CFS139" s="827">
        <f t="shared" si="296"/>
        <v>0</v>
      </c>
      <c r="CFT139" s="827">
        <f t="shared" si="296"/>
        <v>0</v>
      </c>
      <c r="CFU139" s="827">
        <f t="shared" si="296"/>
        <v>0</v>
      </c>
      <c r="CFV139" s="827">
        <f t="shared" si="296"/>
        <v>0</v>
      </c>
      <c r="CFW139" s="827">
        <f t="shared" si="296"/>
        <v>0</v>
      </c>
      <c r="CFX139" s="827">
        <f t="shared" si="296"/>
        <v>0</v>
      </c>
      <c r="CFY139" s="827">
        <f t="shared" si="296"/>
        <v>0</v>
      </c>
      <c r="CFZ139" s="827">
        <f t="shared" si="296"/>
        <v>0</v>
      </c>
      <c r="CGA139" s="827">
        <f t="shared" si="296"/>
        <v>0</v>
      </c>
      <c r="CGB139" s="827">
        <f t="shared" si="296"/>
        <v>0</v>
      </c>
      <c r="CGC139" s="827">
        <f t="shared" si="296"/>
        <v>0</v>
      </c>
      <c r="CGD139" s="827">
        <f t="shared" si="296"/>
        <v>0</v>
      </c>
      <c r="CGE139" s="827">
        <f t="shared" si="296"/>
        <v>0</v>
      </c>
      <c r="CGF139" s="827">
        <f t="shared" si="296"/>
        <v>0</v>
      </c>
      <c r="CGG139" s="827">
        <f t="shared" si="296"/>
        <v>0</v>
      </c>
      <c r="CGH139" s="827">
        <f t="shared" si="296"/>
        <v>0</v>
      </c>
      <c r="CGI139" s="827">
        <f t="shared" si="296"/>
        <v>0</v>
      </c>
      <c r="CGJ139" s="827">
        <f t="shared" si="296"/>
        <v>0</v>
      </c>
      <c r="CGK139" s="827">
        <f t="shared" si="296"/>
        <v>0</v>
      </c>
      <c r="CGL139" s="827">
        <f t="shared" si="296"/>
        <v>0</v>
      </c>
      <c r="CGM139" s="827">
        <f t="shared" si="296"/>
        <v>0</v>
      </c>
      <c r="CGN139" s="827">
        <f t="shared" si="296"/>
        <v>0</v>
      </c>
      <c r="CGO139" s="827">
        <f t="shared" si="296"/>
        <v>0</v>
      </c>
      <c r="CGP139" s="827">
        <f t="shared" si="296"/>
        <v>0</v>
      </c>
      <c r="CGQ139" s="827">
        <f t="shared" si="296"/>
        <v>0</v>
      </c>
      <c r="CGR139" s="827">
        <f t="shared" si="296"/>
        <v>0</v>
      </c>
      <c r="CGS139" s="827">
        <f t="shared" si="296"/>
        <v>0</v>
      </c>
      <c r="CGT139" s="827">
        <f t="shared" si="296"/>
        <v>0</v>
      </c>
      <c r="CGU139" s="827">
        <f t="shared" si="296"/>
        <v>0</v>
      </c>
      <c r="CGV139" s="827">
        <f t="shared" si="296"/>
        <v>0</v>
      </c>
      <c r="CGW139" s="827">
        <f t="shared" si="296"/>
        <v>0</v>
      </c>
      <c r="CGX139" s="827">
        <f t="shared" si="296"/>
        <v>0</v>
      </c>
      <c r="CGY139" s="827">
        <f t="shared" si="296"/>
        <v>0</v>
      </c>
      <c r="CGZ139" s="827">
        <f t="shared" si="296"/>
        <v>0</v>
      </c>
      <c r="CHA139" s="827">
        <f t="shared" si="296"/>
        <v>0</v>
      </c>
      <c r="CHB139" s="827">
        <f t="shared" si="296"/>
        <v>0</v>
      </c>
      <c r="CHC139" s="827">
        <f t="shared" si="296"/>
        <v>0</v>
      </c>
      <c r="CHD139" s="827">
        <f t="shared" si="296"/>
        <v>0</v>
      </c>
      <c r="CHE139" s="827">
        <f t="shared" si="296"/>
        <v>0</v>
      </c>
      <c r="CHF139" s="827">
        <f t="shared" si="296"/>
        <v>0</v>
      </c>
      <c r="CHG139" s="827">
        <f t="shared" si="296"/>
        <v>0</v>
      </c>
      <c r="CHH139" s="827">
        <f t="shared" si="296"/>
        <v>0</v>
      </c>
      <c r="CHI139" s="827">
        <f t="shared" si="296"/>
        <v>0</v>
      </c>
      <c r="CHJ139" s="827">
        <f t="shared" si="296"/>
        <v>0</v>
      </c>
      <c r="CHK139" s="827">
        <f t="shared" si="296"/>
        <v>0</v>
      </c>
      <c r="CHL139" s="827">
        <f t="shared" si="296"/>
        <v>0</v>
      </c>
      <c r="CHM139" s="827">
        <f t="shared" si="296"/>
        <v>0</v>
      </c>
      <c r="CHN139" s="827">
        <f t="shared" si="296"/>
        <v>0</v>
      </c>
      <c r="CHO139" s="827">
        <f t="shared" si="296"/>
        <v>0</v>
      </c>
      <c r="CHP139" s="827">
        <f t="shared" si="296"/>
        <v>0</v>
      </c>
      <c r="CHQ139" s="827">
        <f t="shared" si="296"/>
        <v>0</v>
      </c>
      <c r="CHR139" s="827">
        <f t="shared" si="296"/>
        <v>0</v>
      </c>
      <c r="CHS139" s="827">
        <f t="shared" si="296"/>
        <v>0</v>
      </c>
      <c r="CHT139" s="827">
        <f t="shared" si="296"/>
        <v>0</v>
      </c>
      <c r="CHU139" s="827">
        <f t="shared" si="296"/>
        <v>0</v>
      </c>
      <c r="CHV139" s="827">
        <f t="shared" si="296"/>
        <v>0</v>
      </c>
      <c r="CHW139" s="827">
        <f t="shared" ref="CHW139:CKH139" si="297">CHW131+CHW133</f>
        <v>0</v>
      </c>
      <c r="CHX139" s="827">
        <f t="shared" si="297"/>
        <v>0</v>
      </c>
      <c r="CHY139" s="827">
        <f t="shared" si="297"/>
        <v>0</v>
      </c>
      <c r="CHZ139" s="827">
        <f t="shared" si="297"/>
        <v>0</v>
      </c>
      <c r="CIA139" s="827">
        <f t="shared" si="297"/>
        <v>0</v>
      </c>
      <c r="CIB139" s="827">
        <f t="shared" si="297"/>
        <v>0</v>
      </c>
      <c r="CIC139" s="827">
        <f t="shared" si="297"/>
        <v>0</v>
      </c>
      <c r="CID139" s="827">
        <f t="shared" si="297"/>
        <v>0</v>
      </c>
      <c r="CIE139" s="827">
        <f t="shared" si="297"/>
        <v>0</v>
      </c>
      <c r="CIF139" s="827">
        <f t="shared" si="297"/>
        <v>0</v>
      </c>
      <c r="CIG139" s="827">
        <f t="shared" si="297"/>
        <v>0</v>
      </c>
      <c r="CIH139" s="827">
        <f t="shared" si="297"/>
        <v>0</v>
      </c>
      <c r="CII139" s="827">
        <f t="shared" si="297"/>
        <v>0</v>
      </c>
      <c r="CIJ139" s="827">
        <f t="shared" si="297"/>
        <v>0</v>
      </c>
      <c r="CIK139" s="827">
        <f t="shared" si="297"/>
        <v>0</v>
      </c>
      <c r="CIL139" s="827">
        <f t="shared" si="297"/>
        <v>0</v>
      </c>
      <c r="CIM139" s="827">
        <f t="shared" si="297"/>
        <v>0</v>
      </c>
      <c r="CIN139" s="827">
        <f t="shared" si="297"/>
        <v>0</v>
      </c>
      <c r="CIO139" s="827">
        <f t="shared" si="297"/>
        <v>0</v>
      </c>
      <c r="CIP139" s="827">
        <f t="shared" si="297"/>
        <v>0</v>
      </c>
      <c r="CIQ139" s="827">
        <f t="shared" si="297"/>
        <v>0</v>
      </c>
      <c r="CIR139" s="827">
        <f t="shared" si="297"/>
        <v>0</v>
      </c>
      <c r="CIS139" s="827">
        <f t="shared" si="297"/>
        <v>0</v>
      </c>
      <c r="CIT139" s="827">
        <f t="shared" si="297"/>
        <v>0</v>
      </c>
      <c r="CIU139" s="827">
        <f t="shared" si="297"/>
        <v>0</v>
      </c>
      <c r="CIV139" s="827">
        <f t="shared" si="297"/>
        <v>0</v>
      </c>
      <c r="CIW139" s="827">
        <f t="shared" si="297"/>
        <v>0</v>
      </c>
      <c r="CIX139" s="827">
        <f t="shared" si="297"/>
        <v>0</v>
      </c>
      <c r="CIY139" s="827">
        <f t="shared" si="297"/>
        <v>0</v>
      </c>
      <c r="CIZ139" s="827">
        <f t="shared" si="297"/>
        <v>0</v>
      </c>
      <c r="CJA139" s="827">
        <f t="shared" si="297"/>
        <v>0</v>
      </c>
      <c r="CJB139" s="827">
        <f t="shared" si="297"/>
        <v>0</v>
      </c>
      <c r="CJC139" s="827">
        <f t="shared" si="297"/>
        <v>0</v>
      </c>
      <c r="CJD139" s="827">
        <f t="shared" si="297"/>
        <v>0</v>
      </c>
      <c r="CJE139" s="827">
        <f t="shared" si="297"/>
        <v>0</v>
      </c>
      <c r="CJF139" s="827">
        <f t="shared" si="297"/>
        <v>0</v>
      </c>
      <c r="CJG139" s="827">
        <f t="shared" si="297"/>
        <v>0</v>
      </c>
      <c r="CJH139" s="827">
        <f t="shared" si="297"/>
        <v>0</v>
      </c>
      <c r="CJI139" s="827">
        <f t="shared" si="297"/>
        <v>0</v>
      </c>
      <c r="CJJ139" s="827">
        <f t="shared" si="297"/>
        <v>0</v>
      </c>
      <c r="CJK139" s="827">
        <f t="shared" si="297"/>
        <v>0</v>
      </c>
      <c r="CJL139" s="827">
        <f t="shared" si="297"/>
        <v>0</v>
      </c>
      <c r="CJM139" s="827">
        <f t="shared" si="297"/>
        <v>0</v>
      </c>
      <c r="CJN139" s="827">
        <f t="shared" si="297"/>
        <v>0</v>
      </c>
      <c r="CJO139" s="827">
        <f t="shared" si="297"/>
        <v>0</v>
      </c>
      <c r="CJP139" s="827">
        <f t="shared" si="297"/>
        <v>0</v>
      </c>
      <c r="CJQ139" s="827">
        <f t="shared" si="297"/>
        <v>0</v>
      </c>
      <c r="CJR139" s="827">
        <f t="shared" si="297"/>
        <v>0</v>
      </c>
      <c r="CJS139" s="827">
        <f t="shared" si="297"/>
        <v>0</v>
      </c>
      <c r="CJT139" s="827">
        <f t="shared" si="297"/>
        <v>0</v>
      </c>
      <c r="CJU139" s="827">
        <f t="shared" si="297"/>
        <v>0</v>
      </c>
      <c r="CJV139" s="827">
        <f t="shared" si="297"/>
        <v>0</v>
      </c>
      <c r="CJW139" s="827">
        <f t="shared" si="297"/>
        <v>0</v>
      </c>
      <c r="CJX139" s="827">
        <f t="shared" si="297"/>
        <v>0</v>
      </c>
      <c r="CJY139" s="827">
        <f t="shared" si="297"/>
        <v>0</v>
      </c>
      <c r="CJZ139" s="827">
        <f t="shared" si="297"/>
        <v>0</v>
      </c>
      <c r="CKA139" s="827">
        <f t="shared" si="297"/>
        <v>0</v>
      </c>
      <c r="CKB139" s="827">
        <f t="shared" si="297"/>
        <v>0</v>
      </c>
      <c r="CKC139" s="827">
        <f t="shared" si="297"/>
        <v>0</v>
      </c>
      <c r="CKD139" s="827">
        <f t="shared" si="297"/>
        <v>0</v>
      </c>
      <c r="CKE139" s="827">
        <f t="shared" si="297"/>
        <v>0</v>
      </c>
      <c r="CKF139" s="827">
        <f t="shared" si="297"/>
        <v>0</v>
      </c>
      <c r="CKG139" s="827">
        <f t="shared" si="297"/>
        <v>0</v>
      </c>
      <c r="CKH139" s="827">
        <f t="shared" si="297"/>
        <v>0</v>
      </c>
      <c r="CKI139" s="827">
        <f t="shared" ref="CKI139:CMT139" si="298">CKI131+CKI133</f>
        <v>0</v>
      </c>
      <c r="CKJ139" s="827">
        <f t="shared" si="298"/>
        <v>0</v>
      </c>
      <c r="CKK139" s="827">
        <f t="shared" si="298"/>
        <v>0</v>
      </c>
      <c r="CKL139" s="827">
        <f t="shared" si="298"/>
        <v>0</v>
      </c>
      <c r="CKM139" s="827">
        <f t="shared" si="298"/>
        <v>0</v>
      </c>
      <c r="CKN139" s="827">
        <f t="shared" si="298"/>
        <v>0</v>
      </c>
      <c r="CKO139" s="827">
        <f t="shared" si="298"/>
        <v>0</v>
      </c>
      <c r="CKP139" s="827">
        <f t="shared" si="298"/>
        <v>0</v>
      </c>
      <c r="CKQ139" s="827">
        <f t="shared" si="298"/>
        <v>0</v>
      </c>
      <c r="CKR139" s="827">
        <f t="shared" si="298"/>
        <v>0</v>
      </c>
      <c r="CKS139" s="827">
        <f t="shared" si="298"/>
        <v>0</v>
      </c>
      <c r="CKT139" s="827">
        <f t="shared" si="298"/>
        <v>0</v>
      </c>
      <c r="CKU139" s="827">
        <f t="shared" si="298"/>
        <v>0</v>
      </c>
      <c r="CKV139" s="827">
        <f t="shared" si="298"/>
        <v>0</v>
      </c>
      <c r="CKW139" s="827">
        <f t="shared" si="298"/>
        <v>0</v>
      </c>
      <c r="CKX139" s="827">
        <f t="shared" si="298"/>
        <v>0</v>
      </c>
      <c r="CKY139" s="827">
        <f t="shared" si="298"/>
        <v>0</v>
      </c>
      <c r="CKZ139" s="827">
        <f t="shared" si="298"/>
        <v>0</v>
      </c>
      <c r="CLA139" s="827">
        <f t="shared" si="298"/>
        <v>0</v>
      </c>
      <c r="CLB139" s="827">
        <f t="shared" si="298"/>
        <v>0</v>
      </c>
      <c r="CLC139" s="827">
        <f t="shared" si="298"/>
        <v>0</v>
      </c>
      <c r="CLD139" s="827">
        <f t="shared" si="298"/>
        <v>0</v>
      </c>
      <c r="CLE139" s="827">
        <f t="shared" si="298"/>
        <v>0</v>
      </c>
      <c r="CLF139" s="827">
        <f t="shared" si="298"/>
        <v>0</v>
      </c>
      <c r="CLG139" s="827">
        <f t="shared" si="298"/>
        <v>0</v>
      </c>
      <c r="CLH139" s="827">
        <f t="shared" si="298"/>
        <v>0</v>
      </c>
      <c r="CLI139" s="827">
        <f t="shared" si="298"/>
        <v>0</v>
      </c>
      <c r="CLJ139" s="827">
        <f t="shared" si="298"/>
        <v>0</v>
      </c>
      <c r="CLK139" s="827">
        <f t="shared" si="298"/>
        <v>0</v>
      </c>
      <c r="CLL139" s="827">
        <f t="shared" si="298"/>
        <v>0</v>
      </c>
      <c r="CLM139" s="827">
        <f t="shared" si="298"/>
        <v>0</v>
      </c>
      <c r="CLN139" s="827">
        <f t="shared" si="298"/>
        <v>0</v>
      </c>
      <c r="CLO139" s="827">
        <f t="shared" si="298"/>
        <v>0</v>
      </c>
      <c r="CLP139" s="827">
        <f t="shared" si="298"/>
        <v>0</v>
      </c>
      <c r="CLQ139" s="827">
        <f t="shared" si="298"/>
        <v>0</v>
      </c>
      <c r="CLR139" s="827">
        <f t="shared" si="298"/>
        <v>0</v>
      </c>
      <c r="CLS139" s="827">
        <f t="shared" si="298"/>
        <v>0</v>
      </c>
      <c r="CLT139" s="827">
        <f t="shared" si="298"/>
        <v>0</v>
      </c>
      <c r="CLU139" s="827">
        <f t="shared" si="298"/>
        <v>0</v>
      </c>
      <c r="CLV139" s="827">
        <f t="shared" si="298"/>
        <v>0</v>
      </c>
      <c r="CLW139" s="827">
        <f t="shared" si="298"/>
        <v>0</v>
      </c>
      <c r="CLX139" s="827">
        <f t="shared" si="298"/>
        <v>0</v>
      </c>
      <c r="CLY139" s="827">
        <f t="shared" si="298"/>
        <v>0</v>
      </c>
      <c r="CLZ139" s="827">
        <f t="shared" si="298"/>
        <v>0</v>
      </c>
      <c r="CMA139" s="827">
        <f t="shared" si="298"/>
        <v>0</v>
      </c>
      <c r="CMB139" s="827">
        <f t="shared" si="298"/>
        <v>0</v>
      </c>
      <c r="CMC139" s="827">
        <f t="shared" si="298"/>
        <v>0</v>
      </c>
      <c r="CMD139" s="827">
        <f t="shared" si="298"/>
        <v>0</v>
      </c>
      <c r="CME139" s="827">
        <f t="shared" si="298"/>
        <v>0</v>
      </c>
      <c r="CMF139" s="827">
        <f t="shared" si="298"/>
        <v>0</v>
      </c>
      <c r="CMG139" s="827">
        <f t="shared" si="298"/>
        <v>0</v>
      </c>
      <c r="CMH139" s="827">
        <f t="shared" si="298"/>
        <v>0</v>
      </c>
      <c r="CMI139" s="827">
        <f t="shared" si="298"/>
        <v>0</v>
      </c>
      <c r="CMJ139" s="827">
        <f t="shared" si="298"/>
        <v>0</v>
      </c>
      <c r="CMK139" s="827">
        <f t="shared" si="298"/>
        <v>0</v>
      </c>
      <c r="CML139" s="827">
        <f t="shared" si="298"/>
        <v>0</v>
      </c>
      <c r="CMM139" s="827">
        <f t="shared" si="298"/>
        <v>0</v>
      </c>
      <c r="CMN139" s="827">
        <f t="shared" si="298"/>
        <v>0</v>
      </c>
      <c r="CMO139" s="827">
        <f t="shared" si="298"/>
        <v>0</v>
      </c>
      <c r="CMP139" s="827">
        <f t="shared" si="298"/>
        <v>0</v>
      </c>
      <c r="CMQ139" s="827">
        <f t="shared" si="298"/>
        <v>0</v>
      </c>
      <c r="CMR139" s="827">
        <f t="shared" si="298"/>
        <v>0</v>
      </c>
      <c r="CMS139" s="827">
        <f t="shared" si="298"/>
        <v>0</v>
      </c>
      <c r="CMT139" s="827">
        <f t="shared" si="298"/>
        <v>0</v>
      </c>
      <c r="CMU139" s="827">
        <f t="shared" ref="CMU139:CPF139" si="299">CMU131+CMU133</f>
        <v>0</v>
      </c>
      <c r="CMV139" s="827">
        <f t="shared" si="299"/>
        <v>0</v>
      </c>
      <c r="CMW139" s="827">
        <f t="shared" si="299"/>
        <v>0</v>
      </c>
      <c r="CMX139" s="827">
        <f t="shared" si="299"/>
        <v>0</v>
      </c>
      <c r="CMY139" s="827">
        <f t="shared" si="299"/>
        <v>0</v>
      </c>
      <c r="CMZ139" s="827">
        <f t="shared" si="299"/>
        <v>0</v>
      </c>
      <c r="CNA139" s="827">
        <f t="shared" si="299"/>
        <v>0</v>
      </c>
      <c r="CNB139" s="827">
        <f t="shared" si="299"/>
        <v>0</v>
      </c>
      <c r="CNC139" s="827">
        <f t="shared" si="299"/>
        <v>0</v>
      </c>
      <c r="CND139" s="827">
        <f t="shared" si="299"/>
        <v>0</v>
      </c>
      <c r="CNE139" s="827">
        <f t="shared" si="299"/>
        <v>0</v>
      </c>
      <c r="CNF139" s="827">
        <f t="shared" si="299"/>
        <v>0</v>
      </c>
      <c r="CNG139" s="827">
        <f t="shared" si="299"/>
        <v>0</v>
      </c>
      <c r="CNH139" s="827">
        <f t="shared" si="299"/>
        <v>0</v>
      </c>
      <c r="CNI139" s="827">
        <f t="shared" si="299"/>
        <v>0</v>
      </c>
      <c r="CNJ139" s="827">
        <f t="shared" si="299"/>
        <v>0</v>
      </c>
      <c r="CNK139" s="827">
        <f t="shared" si="299"/>
        <v>0</v>
      </c>
      <c r="CNL139" s="827">
        <f t="shared" si="299"/>
        <v>0</v>
      </c>
      <c r="CNM139" s="827">
        <f t="shared" si="299"/>
        <v>0</v>
      </c>
      <c r="CNN139" s="827">
        <f t="shared" si="299"/>
        <v>0</v>
      </c>
      <c r="CNO139" s="827">
        <f t="shared" si="299"/>
        <v>0</v>
      </c>
      <c r="CNP139" s="827">
        <f t="shared" si="299"/>
        <v>0</v>
      </c>
      <c r="CNQ139" s="827">
        <f t="shared" si="299"/>
        <v>0</v>
      </c>
      <c r="CNR139" s="827">
        <f t="shared" si="299"/>
        <v>0</v>
      </c>
      <c r="CNS139" s="827">
        <f t="shared" si="299"/>
        <v>0</v>
      </c>
      <c r="CNT139" s="827">
        <f t="shared" si="299"/>
        <v>0</v>
      </c>
      <c r="CNU139" s="827">
        <f t="shared" si="299"/>
        <v>0</v>
      </c>
      <c r="CNV139" s="827">
        <f t="shared" si="299"/>
        <v>0</v>
      </c>
      <c r="CNW139" s="827">
        <f t="shared" si="299"/>
        <v>0</v>
      </c>
      <c r="CNX139" s="827">
        <f t="shared" si="299"/>
        <v>0</v>
      </c>
      <c r="CNY139" s="827">
        <f t="shared" si="299"/>
        <v>0</v>
      </c>
      <c r="CNZ139" s="827">
        <f t="shared" si="299"/>
        <v>0</v>
      </c>
      <c r="COA139" s="827">
        <f t="shared" si="299"/>
        <v>0</v>
      </c>
      <c r="COB139" s="827">
        <f t="shared" si="299"/>
        <v>0</v>
      </c>
      <c r="COC139" s="827">
        <f t="shared" si="299"/>
        <v>0</v>
      </c>
      <c r="COD139" s="827">
        <f t="shared" si="299"/>
        <v>0</v>
      </c>
      <c r="COE139" s="827">
        <f t="shared" si="299"/>
        <v>0</v>
      </c>
      <c r="COF139" s="827">
        <f t="shared" si="299"/>
        <v>0</v>
      </c>
      <c r="COG139" s="827">
        <f t="shared" si="299"/>
        <v>0</v>
      </c>
      <c r="COH139" s="827">
        <f t="shared" si="299"/>
        <v>0</v>
      </c>
      <c r="COI139" s="827">
        <f t="shared" si="299"/>
        <v>0</v>
      </c>
      <c r="COJ139" s="827">
        <f t="shared" si="299"/>
        <v>0</v>
      </c>
      <c r="COK139" s="827">
        <f t="shared" si="299"/>
        <v>0</v>
      </c>
      <c r="COL139" s="827">
        <f t="shared" si="299"/>
        <v>0</v>
      </c>
      <c r="COM139" s="827">
        <f t="shared" si="299"/>
        <v>0</v>
      </c>
      <c r="CON139" s="827">
        <f t="shared" si="299"/>
        <v>0</v>
      </c>
      <c r="COO139" s="827">
        <f t="shared" si="299"/>
        <v>0</v>
      </c>
      <c r="COP139" s="827">
        <f t="shared" si="299"/>
        <v>0</v>
      </c>
      <c r="COQ139" s="827">
        <f t="shared" si="299"/>
        <v>0</v>
      </c>
      <c r="COR139" s="827">
        <f t="shared" si="299"/>
        <v>0</v>
      </c>
      <c r="COS139" s="827">
        <f t="shared" si="299"/>
        <v>0</v>
      </c>
      <c r="COT139" s="827">
        <f t="shared" si="299"/>
        <v>0</v>
      </c>
      <c r="COU139" s="827">
        <f t="shared" si="299"/>
        <v>0</v>
      </c>
      <c r="COV139" s="827">
        <f t="shared" si="299"/>
        <v>0</v>
      </c>
      <c r="COW139" s="827">
        <f t="shared" si="299"/>
        <v>0</v>
      </c>
      <c r="COX139" s="827">
        <f t="shared" si="299"/>
        <v>0</v>
      </c>
      <c r="COY139" s="827">
        <f t="shared" si="299"/>
        <v>0</v>
      </c>
      <c r="COZ139" s="827">
        <f t="shared" si="299"/>
        <v>0</v>
      </c>
      <c r="CPA139" s="827">
        <f t="shared" si="299"/>
        <v>0</v>
      </c>
      <c r="CPB139" s="827">
        <f t="shared" si="299"/>
        <v>0</v>
      </c>
      <c r="CPC139" s="827">
        <f t="shared" si="299"/>
        <v>0</v>
      </c>
      <c r="CPD139" s="827">
        <f t="shared" si="299"/>
        <v>0</v>
      </c>
      <c r="CPE139" s="827">
        <f t="shared" si="299"/>
        <v>0</v>
      </c>
      <c r="CPF139" s="827">
        <f t="shared" si="299"/>
        <v>0</v>
      </c>
      <c r="CPG139" s="827">
        <f t="shared" ref="CPG139:CRR139" si="300">CPG131+CPG133</f>
        <v>0</v>
      </c>
      <c r="CPH139" s="827">
        <f t="shared" si="300"/>
        <v>0</v>
      </c>
      <c r="CPI139" s="827">
        <f t="shared" si="300"/>
        <v>0</v>
      </c>
      <c r="CPJ139" s="827">
        <f t="shared" si="300"/>
        <v>0</v>
      </c>
      <c r="CPK139" s="827">
        <f t="shared" si="300"/>
        <v>0</v>
      </c>
      <c r="CPL139" s="827">
        <f t="shared" si="300"/>
        <v>0</v>
      </c>
      <c r="CPM139" s="827">
        <f t="shared" si="300"/>
        <v>0</v>
      </c>
      <c r="CPN139" s="827">
        <f t="shared" si="300"/>
        <v>0</v>
      </c>
      <c r="CPO139" s="827">
        <f t="shared" si="300"/>
        <v>0</v>
      </c>
      <c r="CPP139" s="827">
        <f t="shared" si="300"/>
        <v>0</v>
      </c>
      <c r="CPQ139" s="827">
        <f t="shared" si="300"/>
        <v>0</v>
      </c>
      <c r="CPR139" s="827">
        <f t="shared" si="300"/>
        <v>0</v>
      </c>
      <c r="CPS139" s="827">
        <f t="shared" si="300"/>
        <v>0</v>
      </c>
      <c r="CPT139" s="827">
        <f t="shared" si="300"/>
        <v>0</v>
      </c>
      <c r="CPU139" s="827">
        <f t="shared" si="300"/>
        <v>0</v>
      </c>
      <c r="CPV139" s="827">
        <f t="shared" si="300"/>
        <v>0</v>
      </c>
      <c r="CPW139" s="827">
        <f t="shared" si="300"/>
        <v>0</v>
      </c>
      <c r="CPX139" s="827">
        <f t="shared" si="300"/>
        <v>0</v>
      </c>
      <c r="CPY139" s="827">
        <f t="shared" si="300"/>
        <v>0</v>
      </c>
      <c r="CPZ139" s="827">
        <f t="shared" si="300"/>
        <v>0</v>
      </c>
      <c r="CQA139" s="827">
        <f t="shared" si="300"/>
        <v>0</v>
      </c>
      <c r="CQB139" s="827">
        <f t="shared" si="300"/>
        <v>0</v>
      </c>
      <c r="CQC139" s="827">
        <f t="shared" si="300"/>
        <v>0</v>
      </c>
      <c r="CQD139" s="827">
        <f t="shared" si="300"/>
        <v>0</v>
      </c>
      <c r="CQE139" s="827">
        <f t="shared" si="300"/>
        <v>0</v>
      </c>
      <c r="CQF139" s="827">
        <f t="shared" si="300"/>
        <v>0</v>
      </c>
      <c r="CQG139" s="827">
        <f t="shared" si="300"/>
        <v>0</v>
      </c>
      <c r="CQH139" s="827">
        <f t="shared" si="300"/>
        <v>0</v>
      </c>
      <c r="CQI139" s="827">
        <f t="shared" si="300"/>
        <v>0</v>
      </c>
      <c r="CQJ139" s="827">
        <f t="shared" si="300"/>
        <v>0</v>
      </c>
      <c r="CQK139" s="827">
        <f t="shared" si="300"/>
        <v>0</v>
      </c>
      <c r="CQL139" s="827">
        <f t="shared" si="300"/>
        <v>0</v>
      </c>
      <c r="CQM139" s="827">
        <f t="shared" si="300"/>
        <v>0</v>
      </c>
      <c r="CQN139" s="827">
        <f t="shared" si="300"/>
        <v>0</v>
      </c>
      <c r="CQO139" s="827">
        <f t="shared" si="300"/>
        <v>0</v>
      </c>
      <c r="CQP139" s="827">
        <f t="shared" si="300"/>
        <v>0</v>
      </c>
      <c r="CQQ139" s="827">
        <f t="shared" si="300"/>
        <v>0</v>
      </c>
      <c r="CQR139" s="827">
        <f t="shared" si="300"/>
        <v>0</v>
      </c>
      <c r="CQS139" s="827">
        <f t="shared" si="300"/>
        <v>0</v>
      </c>
      <c r="CQT139" s="827">
        <f t="shared" si="300"/>
        <v>0</v>
      </c>
      <c r="CQU139" s="827">
        <f t="shared" si="300"/>
        <v>0</v>
      </c>
      <c r="CQV139" s="827">
        <f t="shared" si="300"/>
        <v>0</v>
      </c>
      <c r="CQW139" s="827">
        <f t="shared" si="300"/>
        <v>0</v>
      </c>
      <c r="CQX139" s="827">
        <f t="shared" si="300"/>
        <v>0</v>
      </c>
      <c r="CQY139" s="827">
        <f t="shared" si="300"/>
        <v>0</v>
      </c>
      <c r="CQZ139" s="827">
        <f t="shared" si="300"/>
        <v>0</v>
      </c>
      <c r="CRA139" s="827">
        <f t="shared" si="300"/>
        <v>0</v>
      </c>
      <c r="CRB139" s="827">
        <f t="shared" si="300"/>
        <v>0</v>
      </c>
      <c r="CRC139" s="827">
        <f t="shared" si="300"/>
        <v>0</v>
      </c>
      <c r="CRD139" s="827">
        <f t="shared" si="300"/>
        <v>0</v>
      </c>
      <c r="CRE139" s="827">
        <f t="shared" si="300"/>
        <v>0</v>
      </c>
      <c r="CRF139" s="827">
        <f t="shared" si="300"/>
        <v>0</v>
      </c>
      <c r="CRG139" s="827">
        <f t="shared" si="300"/>
        <v>0</v>
      </c>
      <c r="CRH139" s="827">
        <f t="shared" si="300"/>
        <v>0</v>
      </c>
      <c r="CRI139" s="827">
        <f t="shared" si="300"/>
        <v>0</v>
      </c>
      <c r="CRJ139" s="827">
        <f t="shared" si="300"/>
        <v>0</v>
      </c>
      <c r="CRK139" s="827">
        <f t="shared" si="300"/>
        <v>0</v>
      </c>
      <c r="CRL139" s="827">
        <f t="shared" si="300"/>
        <v>0</v>
      </c>
      <c r="CRM139" s="827">
        <f t="shared" si="300"/>
        <v>0</v>
      </c>
      <c r="CRN139" s="827">
        <f t="shared" si="300"/>
        <v>0</v>
      </c>
      <c r="CRO139" s="827">
        <f t="shared" si="300"/>
        <v>0</v>
      </c>
      <c r="CRP139" s="827">
        <f t="shared" si="300"/>
        <v>0</v>
      </c>
      <c r="CRQ139" s="827">
        <f t="shared" si="300"/>
        <v>0</v>
      </c>
      <c r="CRR139" s="827">
        <f t="shared" si="300"/>
        <v>0</v>
      </c>
      <c r="CRS139" s="827">
        <f t="shared" ref="CRS139:CUD139" si="301">CRS131+CRS133</f>
        <v>0</v>
      </c>
      <c r="CRT139" s="827">
        <f t="shared" si="301"/>
        <v>0</v>
      </c>
      <c r="CRU139" s="827">
        <f t="shared" si="301"/>
        <v>0</v>
      </c>
      <c r="CRV139" s="827">
        <f t="shared" si="301"/>
        <v>0</v>
      </c>
      <c r="CRW139" s="827">
        <f t="shared" si="301"/>
        <v>0</v>
      </c>
      <c r="CRX139" s="827">
        <f t="shared" si="301"/>
        <v>0</v>
      </c>
      <c r="CRY139" s="827">
        <f t="shared" si="301"/>
        <v>0</v>
      </c>
      <c r="CRZ139" s="827">
        <f t="shared" si="301"/>
        <v>0</v>
      </c>
      <c r="CSA139" s="827">
        <f t="shared" si="301"/>
        <v>0</v>
      </c>
      <c r="CSB139" s="827">
        <f t="shared" si="301"/>
        <v>0</v>
      </c>
      <c r="CSC139" s="827">
        <f t="shared" si="301"/>
        <v>0</v>
      </c>
      <c r="CSD139" s="827">
        <f t="shared" si="301"/>
        <v>0</v>
      </c>
      <c r="CSE139" s="827">
        <f t="shared" si="301"/>
        <v>0</v>
      </c>
      <c r="CSF139" s="827">
        <f t="shared" si="301"/>
        <v>0</v>
      </c>
      <c r="CSG139" s="827">
        <f t="shared" si="301"/>
        <v>0</v>
      </c>
      <c r="CSH139" s="827">
        <f t="shared" si="301"/>
        <v>0</v>
      </c>
      <c r="CSI139" s="827">
        <f t="shared" si="301"/>
        <v>0</v>
      </c>
      <c r="CSJ139" s="827">
        <f t="shared" si="301"/>
        <v>0</v>
      </c>
      <c r="CSK139" s="827">
        <f t="shared" si="301"/>
        <v>0</v>
      </c>
      <c r="CSL139" s="827">
        <f t="shared" si="301"/>
        <v>0</v>
      </c>
      <c r="CSM139" s="827">
        <f t="shared" si="301"/>
        <v>0</v>
      </c>
      <c r="CSN139" s="827">
        <f t="shared" si="301"/>
        <v>0</v>
      </c>
      <c r="CSO139" s="827">
        <f t="shared" si="301"/>
        <v>0</v>
      </c>
      <c r="CSP139" s="827">
        <f t="shared" si="301"/>
        <v>0</v>
      </c>
      <c r="CSQ139" s="827">
        <f t="shared" si="301"/>
        <v>0</v>
      </c>
      <c r="CSR139" s="827">
        <f t="shared" si="301"/>
        <v>0</v>
      </c>
      <c r="CSS139" s="827">
        <f t="shared" si="301"/>
        <v>0</v>
      </c>
      <c r="CST139" s="827">
        <f t="shared" si="301"/>
        <v>0</v>
      </c>
      <c r="CSU139" s="827">
        <f t="shared" si="301"/>
        <v>0</v>
      </c>
      <c r="CSV139" s="827">
        <f t="shared" si="301"/>
        <v>0</v>
      </c>
      <c r="CSW139" s="827">
        <f t="shared" si="301"/>
        <v>0</v>
      </c>
      <c r="CSX139" s="827">
        <f t="shared" si="301"/>
        <v>0</v>
      </c>
      <c r="CSY139" s="827">
        <f t="shared" si="301"/>
        <v>0</v>
      </c>
      <c r="CSZ139" s="827">
        <f t="shared" si="301"/>
        <v>0</v>
      </c>
      <c r="CTA139" s="827">
        <f t="shared" si="301"/>
        <v>0</v>
      </c>
      <c r="CTB139" s="827">
        <f t="shared" si="301"/>
        <v>0</v>
      </c>
      <c r="CTC139" s="827">
        <f t="shared" si="301"/>
        <v>0</v>
      </c>
      <c r="CTD139" s="827">
        <f t="shared" si="301"/>
        <v>0</v>
      </c>
      <c r="CTE139" s="827">
        <f t="shared" si="301"/>
        <v>0</v>
      </c>
      <c r="CTF139" s="827">
        <f t="shared" si="301"/>
        <v>0</v>
      </c>
      <c r="CTG139" s="827">
        <f t="shared" si="301"/>
        <v>0</v>
      </c>
      <c r="CTH139" s="827">
        <f t="shared" si="301"/>
        <v>0</v>
      </c>
      <c r="CTI139" s="827">
        <f t="shared" si="301"/>
        <v>0</v>
      </c>
      <c r="CTJ139" s="827">
        <f t="shared" si="301"/>
        <v>0</v>
      </c>
      <c r="CTK139" s="827">
        <f t="shared" si="301"/>
        <v>0</v>
      </c>
      <c r="CTL139" s="827">
        <f t="shared" si="301"/>
        <v>0</v>
      </c>
      <c r="CTM139" s="827">
        <f t="shared" si="301"/>
        <v>0</v>
      </c>
      <c r="CTN139" s="827">
        <f t="shared" si="301"/>
        <v>0</v>
      </c>
      <c r="CTO139" s="827">
        <f t="shared" si="301"/>
        <v>0</v>
      </c>
      <c r="CTP139" s="827">
        <f t="shared" si="301"/>
        <v>0</v>
      </c>
      <c r="CTQ139" s="827">
        <f t="shared" si="301"/>
        <v>0</v>
      </c>
      <c r="CTR139" s="827">
        <f t="shared" si="301"/>
        <v>0</v>
      </c>
      <c r="CTS139" s="827">
        <f t="shared" si="301"/>
        <v>0</v>
      </c>
      <c r="CTT139" s="827">
        <f t="shared" si="301"/>
        <v>0</v>
      </c>
      <c r="CTU139" s="827">
        <f t="shared" si="301"/>
        <v>0</v>
      </c>
      <c r="CTV139" s="827">
        <f t="shared" si="301"/>
        <v>0</v>
      </c>
      <c r="CTW139" s="827">
        <f t="shared" si="301"/>
        <v>0</v>
      </c>
      <c r="CTX139" s="827">
        <f t="shared" si="301"/>
        <v>0</v>
      </c>
      <c r="CTY139" s="827">
        <f t="shared" si="301"/>
        <v>0</v>
      </c>
      <c r="CTZ139" s="827">
        <f t="shared" si="301"/>
        <v>0</v>
      </c>
      <c r="CUA139" s="827">
        <f t="shared" si="301"/>
        <v>0</v>
      </c>
      <c r="CUB139" s="827">
        <f t="shared" si="301"/>
        <v>0</v>
      </c>
      <c r="CUC139" s="827">
        <f t="shared" si="301"/>
        <v>0</v>
      </c>
      <c r="CUD139" s="827">
        <f t="shared" si="301"/>
        <v>0</v>
      </c>
      <c r="CUE139" s="827">
        <f t="shared" ref="CUE139:CWP139" si="302">CUE131+CUE133</f>
        <v>0</v>
      </c>
      <c r="CUF139" s="827">
        <f t="shared" si="302"/>
        <v>0</v>
      </c>
      <c r="CUG139" s="827">
        <f t="shared" si="302"/>
        <v>0</v>
      </c>
      <c r="CUH139" s="827">
        <f t="shared" si="302"/>
        <v>0</v>
      </c>
      <c r="CUI139" s="827">
        <f t="shared" si="302"/>
        <v>0</v>
      </c>
      <c r="CUJ139" s="827">
        <f t="shared" si="302"/>
        <v>0</v>
      </c>
      <c r="CUK139" s="827">
        <f t="shared" si="302"/>
        <v>0</v>
      </c>
      <c r="CUL139" s="827">
        <f t="shared" si="302"/>
        <v>0</v>
      </c>
      <c r="CUM139" s="827">
        <f t="shared" si="302"/>
        <v>0</v>
      </c>
      <c r="CUN139" s="827">
        <f t="shared" si="302"/>
        <v>0</v>
      </c>
      <c r="CUO139" s="827">
        <f t="shared" si="302"/>
        <v>0</v>
      </c>
      <c r="CUP139" s="827">
        <f t="shared" si="302"/>
        <v>0</v>
      </c>
      <c r="CUQ139" s="827">
        <f t="shared" si="302"/>
        <v>0</v>
      </c>
      <c r="CUR139" s="827">
        <f t="shared" si="302"/>
        <v>0</v>
      </c>
      <c r="CUS139" s="827">
        <f t="shared" si="302"/>
        <v>0</v>
      </c>
      <c r="CUT139" s="827">
        <f t="shared" si="302"/>
        <v>0</v>
      </c>
      <c r="CUU139" s="827">
        <f t="shared" si="302"/>
        <v>0</v>
      </c>
      <c r="CUV139" s="827">
        <f t="shared" si="302"/>
        <v>0</v>
      </c>
      <c r="CUW139" s="827">
        <f t="shared" si="302"/>
        <v>0</v>
      </c>
      <c r="CUX139" s="827">
        <f t="shared" si="302"/>
        <v>0</v>
      </c>
      <c r="CUY139" s="827">
        <f t="shared" si="302"/>
        <v>0</v>
      </c>
      <c r="CUZ139" s="827">
        <f t="shared" si="302"/>
        <v>0</v>
      </c>
      <c r="CVA139" s="827">
        <f t="shared" si="302"/>
        <v>0</v>
      </c>
      <c r="CVB139" s="827">
        <f t="shared" si="302"/>
        <v>0</v>
      </c>
      <c r="CVC139" s="827">
        <f t="shared" si="302"/>
        <v>0</v>
      </c>
      <c r="CVD139" s="827">
        <f t="shared" si="302"/>
        <v>0</v>
      </c>
      <c r="CVE139" s="827">
        <f t="shared" si="302"/>
        <v>0</v>
      </c>
      <c r="CVF139" s="827">
        <f t="shared" si="302"/>
        <v>0</v>
      </c>
      <c r="CVG139" s="827">
        <f t="shared" si="302"/>
        <v>0</v>
      </c>
      <c r="CVH139" s="827">
        <f t="shared" si="302"/>
        <v>0</v>
      </c>
      <c r="CVI139" s="827">
        <f t="shared" si="302"/>
        <v>0</v>
      </c>
      <c r="CVJ139" s="827">
        <f t="shared" si="302"/>
        <v>0</v>
      </c>
      <c r="CVK139" s="827">
        <f t="shared" si="302"/>
        <v>0</v>
      </c>
      <c r="CVL139" s="827">
        <f t="shared" si="302"/>
        <v>0</v>
      </c>
      <c r="CVM139" s="827">
        <f t="shared" si="302"/>
        <v>0</v>
      </c>
      <c r="CVN139" s="827">
        <f t="shared" si="302"/>
        <v>0</v>
      </c>
      <c r="CVO139" s="827">
        <f t="shared" si="302"/>
        <v>0</v>
      </c>
      <c r="CVP139" s="827">
        <f t="shared" si="302"/>
        <v>0</v>
      </c>
      <c r="CVQ139" s="827">
        <f t="shared" si="302"/>
        <v>0</v>
      </c>
      <c r="CVR139" s="827">
        <f t="shared" si="302"/>
        <v>0</v>
      </c>
      <c r="CVS139" s="827">
        <f t="shared" si="302"/>
        <v>0</v>
      </c>
      <c r="CVT139" s="827">
        <f t="shared" si="302"/>
        <v>0</v>
      </c>
      <c r="CVU139" s="827">
        <f t="shared" si="302"/>
        <v>0</v>
      </c>
      <c r="CVV139" s="827">
        <f t="shared" si="302"/>
        <v>0</v>
      </c>
      <c r="CVW139" s="827">
        <f t="shared" si="302"/>
        <v>0</v>
      </c>
      <c r="CVX139" s="827">
        <f t="shared" si="302"/>
        <v>0</v>
      </c>
      <c r="CVY139" s="827">
        <f t="shared" si="302"/>
        <v>0</v>
      </c>
      <c r="CVZ139" s="827">
        <f t="shared" si="302"/>
        <v>0</v>
      </c>
      <c r="CWA139" s="827">
        <f t="shared" si="302"/>
        <v>0</v>
      </c>
      <c r="CWB139" s="827">
        <f t="shared" si="302"/>
        <v>0</v>
      </c>
      <c r="CWC139" s="827">
        <f t="shared" si="302"/>
        <v>0</v>
      </c>
      <c r="CWD139" s="827">
        <f t="shared" si="302"/>
        <v>0</v>
      </c>
      <c r="CWE139" s="827">
        <f t="shared" si="302"/>
        <v>0</v>
      </c>
      <c r="CWF139" s="827">
        <f t="shared" si="302"/>
        <v>0</v>
      </c>
      <c r="CWG139" s="827">
        <f t="shared" si="302"/>
        <v>0</v>
      </c>
      <c r="CWH139" s="827">
        <f t="shared" si="302"/>
        <v>0</v>
      </c>
      <c r="CWI139" s="827">
        <f t="shared" si="302"/>
        <v>0</v>
      </c>
      <c r="CWJ139" s="827">
        <f t="shared" si="302"/>
        <v>0</v>
      </c>
      <c r="CWK139" s="827">
        <f t="shared" si="302"/>
        <v>0</v>
      </c>
      <c r="CWL139" s="827">
        <f t="shared" si="302"/>
        <v>0</v>
      </c>
      <c r="CWM139" s="827">
        <f t="shared" si="302"/>
        <v>0</v>
      </c>
      <c r="CWN139" s="827">
        <f t="shared" si="302"/>
        <v>0</v>
      </c>
      <c r="CWO139" s="827">
        <f t="shared" si="302"/>
        <v>0</v>
      </c>
      <c r="CWP139" s="827">
        <f t="shared" si="302"/>
        <v>0</v>
      </c>
      <c r="CWQ139" s="827">
        <f t="shared" ref="CWQ139:CZB139" si="303">CWQ131+CWQ133</f>
        <v>0</v>
      </c>
      <c r="CWR139" s="827">
        <f t="shared" si="303"/>
        <v>0</v>
      </c>
      <c r="CWS139" s="827">
        <f t="shared" si="303"/>
        <v>0</v>
      </c>
      <c r="CWT139" s="827">
        <f t="shared" si="303"/>
        <v>0</v>
      </c>
      <c r="CWU139" s="827">
        <f t="shared" si="303"/>
        <v>0</v>
      </c>
      <c r="CWV139" s="827">
        <f t="shared" si="303"/>
        <v>0</v>
      </c>
      <c r="CWW139" s="827">
        <f t="shared" si="303"/>
        <v>0</v>
      </c>
      <c r="CWX139" s="827">
        <f t="shared" si="303"/>
        <v>0</v>
      </c>
      <c r="CWY139" s="827">
        <f t="shared" si="303"/>
        <v>0</v>
      </c>
      <c r="CWZ139" s="827">
        <f t="shared" si="303"/>
        <v>0</v>
      </c>
      <c r="CXA139" s="827">
        <f t="shared" si="303"/>
        <v>0</v>
      </c>
      <c r="CXB139" s="827">
        <f t="shared" si="303"/>
        <v>0</v>
      </c>
      <c r="CXC139" s="827">
        <f t="shared" si="303"/>
        <v>0</v>
      </c>
      <c r="CXD139" s="827">
        <f t="shared" si="303"/>
        <v>0</v>
      </c>
      <c r="CXE139" s="827">
        <f t="shared" si="303"/>
        <v>0</v>
      </c>
      <c r="CXF139" s="827">
        <f t="shared" si="303"/>
        <v>0</v>
      </c>
      <c r="CXG139" s="827">
        <f t="shared" si="303"/>
        <v>0</v>
      </c>
      <c r="CXH139" s="827">
        <f t="shared" si="303"/>
        <v>0</v>
      </c>
      <c r="CXI139" s="827">
        <f t="shared" si="303"/>
        <v>0</v>
      </c>
      <c r="CXJ139" s="827">
        <f t="shared" si="303"/>
        <v>0</v>
      </c>
      <c r="CXK139" s="827">
        <f t="shared" si="303"/>
        <v>0</v>
      </c>
      <c r="CXL139" s="827">
        <f t="shared" si="303"/>
        <v>0</v>
      </c>
      <c r="CXM139" s="827">
        <f t="shared" si="303"/>
        <v>0</v>
      </c>
      <c r="CXN139" s="827">
        <f t="shared" si="303"/>
        <v>0</v>
      </c>
      <c r="CXO139" s="827">
        <f t="shared" si="303"/>
        <v>0</v>
      </c>
      <c r="CXP139" s="827">
        <f t="shared" si="303"/>
        <v>0</v>
      </c>
      <c r="CXQ139" s="827">
        <f t="shared" si="303"/>
        <v>0</v>
      </c>
      <c r="CXR139" s="827">
        <f t="shared" si="303"/>
        <v>0</v>
      </c>
      <c r="CXS139" s="827">
        <f t="shared" si="303"/>
        <v>0</v>
      </c>
      <c r="CXT139" s="827">
        <f t="shared" si="303"/>
        <v>0</v>
      </c>
      <c r="CXU139" s="827">
        <f t="shared" si="303"/>
        <v>0</v>
      </c>
      <c r="CXV139" s="827">
        <f t="shared" si="303"/>
        <v>0</v>
      </c>
      <c r="CXW139" s="827">
        <f t="shared" si="303"/>
        <v>0</v>
      </c>
      <c r="CXX139" s="827">
        <f t="shared" si="303"/>
        <v>0</v>
      </c>
      <c r="CXY139" s="827">
        <f t="shared" si="303"/>
        <v>0</v>
      </c>
      <c r="CXZ139" s="827">
        <f t="shared" si="303"/>
        <v>0</v>
      </c>
      <c r="CYA139" s="827">
        <f t="shared" si="303"/>
        <v>0</v>
      </c>
      <c r="CYB139" s="827">
        <f t="shared" si="303"/>
        <v>0</v>
      </c>
      <c r="CYC139" s="827">
        <f t="shared" si="303"/>
        <v>0</v>
      </c>
      <c r="CYD139" s="827">
        <f t="shared" si="303"/>
        <v>0</v>
      </c>
      <c r="CYE139" s="827">
        <f t="shared" si="303"/>
        <v>0</v>
      </c>
      <c r="CYF139" s="827">
        <f t="shared" si="303"/>
        <v>0</v>
      </c>
      <c r="CYG139" s="827">
        <f t="shared" si="303"/>
        <v>0</v>
      </c>
      <c r="CYH139" s="827">
        <f t="shared" si="303"/>
        <v>0</v>
      </c>
      <c r="CYI139" s="827">
        <f t="shared" si="303"/>
        <v>0</v>
      </c>
      <c r="CYJ139" s="827">
        <f t="shared" si="303"/>
        <v>0</v>
      </c>
      <c r="CYK139" s="827">
        <f t="shared" si="303"/>
        <v>0</v>
      </c>
      <c r="CYL139" s="827">
        <f t="shared" si="303"/>
        <v>0</v>
      </c>
      <c r="CYM139" s="827">
        <f t="shared" si="303"/>
        <v>0</v>
      </c>
      <c r="CYN139" s="827">
        <f t="shared" si="303"/>
        <v>0</v>
      </c>
      <c r="CYO139" s="827">
        <f t="shared" si="303"/>
        <v>0</v>
      </c>
      <c r="CYP139" s="827">
        <f t="shared" si="303"/>
        <v>0</v>
      </c>
      <c r="CYQ139" s="827">
        <f t="shared" si="303"/>
        <v>0</v>
      </c>
      <c r="CYR139" s="827">
        <f t="shared" si="303"/>
        <v>0</v>
      </c>
      <c r="CYS139" s="827">
        <f t="shared" si="303"/>
        <v>0</v>
      </c>
      <c r="CYT139" s="827">
        <f t="shared" si="303"/>
        <v>0</v>
      </c>
      <c r="CYU139" s="827">
        <f t="shared" si="303"/>
        <v>0</v>
      </c>
      <c r="CYV139" s="827">
        <f t="shared" si="303"/>
        <v>0</v>
      </c>
      <c r="CYW139" s="827">
        <f t="shared" si="303"/>
        <v>0</v>
      </c>
      <c r="CYX139" s="827">
        <f t="shared" si="303"/>
        <v>0</v>
      </c>
      <c r="CYY139" s="827">
        <f t="shared" si="303"/>
        <v>0</v>
      </c>
      <c r="CYZ139" s="827">
        <f t="shared" si="303"/>
        <v>0</v>
      </c>
      <c r="CZA139" s="827">
        <f t="shared" si="303"/>
        <v>0</v>
      </c>
      <c r="CZB139" s="827">
        <f t="shared" si="303"/>
        <v>0</v>
      </c>
      <c r="CZC139" s="827">
        <f t="shared" ref="CZC139:DBN139" si="304">CZC131+CZC133</f>
        <v>0</v>
      </c>
      <c r="CZD139" s="827">
        <f t="shared" si="304"/>
        <v>0</v>
      </c>
      <c r="CZE139" s="827">
        <f t="shared" si="304"/>
        <v>0</v>
      </c>
      <c r="CZF139" s="827">
        <f t="shared" si="304"/>
        <v>0</v>
      </c>
      <c r="CZG139" s="827">
        <f t="shared" si="304"/>
        <v>0</v>
      </c>
      <c r="CZH139" s="827">
        <f t="shared" si="304"/>
        <v>0</v>
      </c>
      <c r="CZI139" s="827">
        <f t="shared" si="304"/>
        <v>0</v>
      </c>
      <c r="CZJ139" s="827">
        <f t="shared" si="304"/>
        <v>0</v>
      </c>
      <c r="CZK139" s="827">
        <f t="shared" si="304"/>
        <v>0</v>
      </c>
      <c r="CZL139" s="827">
        <f t="shared" si="304"/>
        <v>0</v>
      </c>
      <c r="CZM139" s="827">
        <f t="shared" si="304"/>
        <v>0</v>
      </c>
      <c r="CZN139" s="827">
        <f t="shared" si="304"/>
        <v>0</v>
      </c>
      <c r="CZO139" s="827">
        <f t="shared" si="304"/>
        <v>0</v>
      </c>
      <c r="CZP139" s="827">
        <f t="shared" si="304"/>
        <v>0</v>
      </c>
      <c r="CZQ139" s="827">
        <f t="shared" si="304"/>
        <v>0</v>
      </c>
      <c r="CZR139" s="827">
        <f t="shared" si="304"/>
        <v>0</v>
      </c>
      <c r="CZS139" s="827">
        <f t="shared" si="304"/>
        <v>0</v>
      </c>
      <c r="CZT139" s="827">
        <f t="shared" si="304"/>
        <v>0</v>
      </c>
      <c r="CZU139" s="827">
        <f t="shared" si="304"/>
        <v>0</v>
      </c>
      <c r="CZV139" s="827">
        <f t="shared" si="304"/>
        <v>0</v>
      </c>
      <c r="CZW139" s="827">
        <f t="shared" si="304"/>
        <v>0</v>
      </c>
      <c r="CZX139" s="827">
        <f t="shared" si="304"/>
        <v>0</v>
      </c>
      <c r="CZY139" s="827">
        <f t="shared" si="304"/>
        <v>0</v>
      </c>
      <c r="CZZ139" s="827">
        <f t="shared" si="304"/>
        <v>0</v>
      </c>
      <c r="DAA139" s="827">
        <f t="shared" si="304"/>
        <v>0</v>
      </c>
      <c r="DAB139" s="827">
        <f t="shared" si="304"/>
        <v>0</v>
      </c>
      <c r="DAC139" s="827">
        <f t="shared" si="304"/>
        <v>0</v>
      </c>
      <c r="DAD139" s="827">
        <f t="shared" si="304"/>
        <v>0</v>
      </c>
      <c r="DAE139" s="827">
        <f t="shared" si="304"/>
        <v>0</v>
      </c>
      <c r="DAF139" s="827">
        <f t="shared" si="304"/>
        <v>0</v>
      </c>
      <c r="DAG139" s="827">
        <f t="shared" si="304"/>
        <v>0</v>
      </c>
      <c r="DAH139" s="827">
        <f t="shared" si="304"/>
        <v>0</v>
      </c>
      <c r="DAI139" s="827">
        <f t="shared" si="304"/>
        <v>0</v>
      </c>
      <c r="DAJ139" s="827">
        <f t="shared" si="304"/>
        <v>0</v>
      </c>
      <c r="DAK139" s="827">
        <f t="shared" si="304"/>
        <v>0</v>
      </c>
      <c r="DAL139" s="827">
        <f t="shared" si="304"/>
        <v>0</v>
      </c>
      <c r="DAM139" s="827">
        <f t="shared" si="304"/>
        <v>0</v>
      </c>
      <c r="DAN139" s="827">
        <f t="shared" si="304"/>
        <v>0</v>
      </c>
      <c r="DAO139" s="827">
        <f t="shared" si="304"/>
        <v>0</v>
      </c>
      <c r="DAP139" s="827">
        <f t="shared" si="304"/>
        <v>0</v>
      </c>
      <c r="DAQ139" s="827">
        <f t="shared" si="304"/>
        <v>0</v>
      </c>
      <c r="DAR139" s="827">
        <f t="shared" si="304"/>
        <v>0</v>
      </c>
      <c r="DAS139" s="827">
        <f t="shared" si="304"/>
        <v>0</v>
      </c>
      <c r="DAT139" s="827">
        <f t="shared" si="304"/>
        <v>0</v>
      </c>
      <c r="DAU139" s="827">
        <f t="shared" si="304"/>
        <v>0</v>
      </c>
      <c r="DAV139" s="827">
        <f t="shared" si="304"/>
        <v>0</v>
      </c>
      <c r="DAW139" s="827">
        <f t="shared" si="304"/>
        <v>0</v>
      </c>
      <c r="DAX139" s="827">
        <f t="shared" si="304"/>
        <v>0</v>
      </c>
      <c r="DAY139" s="827">
        <f t="shared" si="304"/>
        <v>0</v>
      </c>
      <c r="DAZ139" s="827">
        <f t="shared" si="304"/>
        <v>0</v>
      </c>
      <c r="DBA139" s="827">
        <f t="shared" si="304"/>
        <v>0</v>
      </c>
      <c r="DBB139" s="827">
        <f t="shared" si="304"/>
        <v>0</v>
      </c>
      <c r="DBC139" s="827">
        <f t="shared" si="304"/>
        <v>0</v>
      </c>
      <c r="DBD139" s="827">
        <f t="shared" si="304"/>
        <v>0</v>
      </c>
      <c r="DBE139" s="827">
        <f t="shared" si="304"/>
        <v>0</v>
      </c>
      <c r="DBF139" s="827">
        <f t="shared" si="304"/>
        <v>0</v>
      </c>
      <c r="DBG139" s="827">
        <f t="shared" si="304"/>
        <v>0</v>
      </c>
      <c r="DBH139" s="827">
        <f t="shared" si="304"/>
        <v>0</v>
      </c>
      <c r="DBI139" s="827">
        <f t="shared" si="304"/>
        <v>0</v>
      </c>
      <c r="DBJ139" s="827">
        <f t="shared" si="304"/>
        <v>0</v>
      </c>
      <c r="DBK139" s="827">
        <f t="shared" si="304"/>
        <v>0</v>
      </c>
      <c r="DBL139" s="827">
        <f t="shared" si="304"/>
        <v>0</v>
      </c>
      <c r="DBM139" s="827">
        <f t="shared" si="304"/>
        <v>0</v>
      </c>
      <c r="DBN139" s="827">
        <f t="shared" si="304"/>
        <v>0</v>
      </c>
      <c r="DBO139" s="827">
        <f t="shared" ref="DBO139:DDZ139" si="305">DBO131+DBO133</f>
        <v>0</v>
      </c>
      <c r="DBP139" s="827">
        <f t="shared" si="305"/>
        <v>0</v>
      </c>
      <c r="DBQ139" s="827">
        <f t="shared" si="305"/>
        <v>0</v>
      </c>
      <c r="DBR139" s="827">
        <f t="shared" si="305"/>
        <v>0</v>
      </c>
      <c r="DBS139" s="827">
        <f t="shared" si="305"/>
        <v>0</v>
      </c>
      <c r="DBT139" s="827">
        <f t="shared" si="305"/>
        <v>0</v>
      </c>
      <c r="DBU139" s="827">
        <f t="shared" si="305"/>
        <v>0</v>
      </c>
      <c r="DBV139" s="827">
        <f t="shared" si="305"/>
        <v>0</v>
      </c>
      <c r="DBW139" s="827">
        <f t="shared" si="305"/>
        <v>0</v>
      </c>
      <c r="DBX139" s="827">
        <f t="shared" si="305"/>
        <v>0</v>
      </c>
      <c r="DBY139" s="827">
        <f t="shared" si="305"/>
        <v>0</v>
      </c>
      <c r="DBZ139" s="827">
        <f t="shared" si="305"/>
        <v>0</v>
      </c>
      <c r="DCA139" s="827">
        <f t="shared" si="305"/>
        <v>0</v>
      </c>
      <c r="DCB139" s="827">
        <f t="shared" si="305"/>
        <v>0</v>
      </c>
      <c r="DCC139" s="827">
        <f t="shared" si="305"/>
        <v>0</v>
      </c>
      <c r="DCD139" s="827">
        <f t="shared" si="305"/>
        <v>0</v>
      </c>
      <c r="DCE139" s="827">
        <f t="shared" si="305"/>
        <v>0</v>
      </c>
      <c r="DCF139" s="827">
        <f t="shared" si="305"/>
        <v>0</v>
      </c>
      <c r="DCG139" s="827">
        <f t="shared" si="305"/>
        <v>0</v>
      </c>
      <c r="DCH139" s="827">
        <f t="shared" si="305"/>
        <v>0</v>
      </c>
      <c r="DCI139" s="827">
        <f t="shared" si="305"/>
        <v>0</v>
      </c>
      <c r="DCJ139" s="827">
        <f t="shared" si="305"/>
        <v>0</v>
      </c>
      <c r="DCK139" s="827">
        <f t="shared" si="305"/>
        <v>0</v>
      </c>
      <c r="DCL139" s="827">
        <f t="shared" si="305"/>
        <v>0</v>
      </c>
      <c r="DCM139" s="827">
        <f t="shared" si="305"/>
        <v>0</v>
      </c>
      <c r="DCN139" s="827">
        <f t="shared" si="305"/>
        <v>0</v>
      </c>
      <c r="DCO139" s="827">
        <f t="shared" si="305"/>
        <v>0</v>
      </c>
      <c r="DCP139" s="827">
        <f t="shared" si="305"/>
        <v>0</v>
      </c>
      <c r="DCQ139" s="827">
        <f t="shared" si="305"/>
        <v>0</v>
      </c>
      <c r="DCR139" s="827">
        <f t="shared" si="305"/>
        <v>0</v>
      </c>
      <c r="DCS139" s="827">
        <f t="shared" si="305"/>
        <v>0</v>
      </c>
      <c r="DCT139" s="827">
        <f t="shared" si="305"/>
        <v>0</v>
      </c>
      <c r="DCU139" s="827">
        <f t="shared" si="305"/>
        <v>0</v>
      </c>
      <c r="DCV139" s="827">
        <f t="shared" si="305"/>
        <v>0</v>
      </c>
      <c r="DCW139" s="827">
        <f t="shared" si="305"/>
        <v>0</v>
      </c>
      <c r="DCX139" s="827">
        <f t="shared" si="305"/>
        <v>0</v>
      </c>
      <c r="DCY139" s="827">
        <f t="shared" si="305"/>
        <v>0</v>
      </c>
      <c r="DCZ139" s="827">
        <f t="shared" si="305"/>
        <v>0</v>
      </c>
      <c r="DDA139" s="827">
        <f t="shared" si="305"/>
        <v>0</v>
      </c>
      <c r="DDB139" s="827">
        <f t="shared" si="305"/>
        <v>0</v>
      </c>
      <c r="DDC139" s="827">
        <f t="shared" si="305"/>
        <v>0</v>
      </c>
      <c r="DDD139" s="827">
        <f t="shared" si="305"/>
        <v>0</v>
      </c>
      <c r="DDE139" s="827">
        <f t="shared" si="305"/>
        <v>0</v>
      </c>
      <c r="DDF139" s="827">
        <f t="shared" si="305"/>
        <v>0</v>
      </c>
      <c r="DDG139" s="827">
        <f t="shared" si="305"/>
        <v>0</v>
      </c>
      <c r="DDH139" s="827">
        <f t="shared" si="305"/>
        <v>0</v>
      </c>
      <c r="DDI139" s="827">
        <f t="shared" si="305"/>
        <v>0</v>
      </c>
      <c r="DDJ139" s="827">
        <f t="shared" si="305"/>
        <v>0</v>
      </c>
      <c r="DDK139" s="827">
        <f t="shared" si="305"/>
        <v>0</v>
      </c>
      <c r="DDL139" s="827">
        <f t="shared" si="305"/>
        <v>0</v>
      </c>
      <c r="DDM139" s="827">
        <f t="shared" si="305"/>
        <v>0</v>
      </c>
      <c r="DDN139" s="827">
        <f t="shared" si="305"/>
        <v>0</v>
      </c>
      <c r="DDO139" s="827">
        <f t="shared" si="305"/>
        <v>0</v>
      </c>
      <c r="DDP139" s="827">
        <f t="shared" si="305"/>
        <v>0</v>
      </c>
      <c r="DDQ139" s="827">
        <f t="shared" si="305"/>
        <v>0</v>
      </c>
      <c r="DDR139" s="827">
        <f t="shared" si="305"/>
        <v>0</v>
      </c>
      <c r="DDS139" s="827">
        <f t="shared" si="305"/>
        <v>0</v>
      </c>
      <c r="DDT139" s="827">
        <f t="shared" si="305"/>
        <v>0</v>
      </c>
      <c r="DDU139" s="827">
        <f t="shared" si="305"/>
        <v>0</v>
      </c>
      <c r="DDV139" s="827">
        <f t="shared" si="305"/>
        <v>0</v>
      </c>
      <c r="DDW139" s="827">
        <f t="shared" si="305"/>
        <v>0</v>
      </c>
      <c r="DDX139" s="827">
        <f t="shared" si="305"/>
        <v>0</v>
      </c>
      <c r="DDY139" s="827">
        <f t="shared" si="305"/>
        <v>0</v>
      </c>
      <c r="DDZ139" s="827">
        <f t="shared" si="305"/>
        <v>0</v>
      </c>
      <c r="DEA139" s="827">
        <f t="shared" ref="DEA139:DGL139" si="306">DEA131+DEA133</f>
        <v>0</v>
      </c>
      <c r="DEB139" s="827">
        <f t="shared" si="306"/>
        <v>0</v>
      </c>
      <c r="DEC139" s="827">
        <f t="shared" si="306"/>
        <v>0</v>
      </c>
      <c r="DED139" s="827">
        <f t="shared" si="306"/>
        <v>0</v>
      </c>
      <c r="DEE139" s="827">
        <f t="shared" si="306"/>
        <v>0</v>
      </c>
      <c r="DEF139" s="827">
        <f t="shared" si="306"/>
        <v>0</v>
      </c>
      <c r="DEG139" s="827">
        <f t="shared" si="306"/>
        <v>0</v>
      </c>
      <c r="DEH139" s="827">
        <f t="shared" si="306"/>
        <v>0</v>
      </c>
      <c r="DEI139" s="827">
        <f t="shared" si="306"/>
        <v>0</v>
      </c>
      <c r="DEJ139" s="827">
        <f t="shared" si="306"/>
        <v>0</v>
      </c>
      <c r="DEK139" s="827">
        <f t="shared" si="306"/>
        <v>0</v>
      </c>
      <c r="DEL139" s="827">
        <f t="shared" si="306"/>
        <v>0</v>
      </c>
      <c r="DEM139" s="827">
        <f t="shared" si="306"/>
        <v>0</v>
      </c>
      <c r="DEN139" s="827">
        <f t="shared" si="306"/>
        <v>0</v>
      </c>
      <c r="DEO139" s="827">
        <f t="shared" si="306"/>
        <v>0</v>
      </c>
      <c r="DEP139" s="827">
        <f t="shared" si="306"/>
        <v>0</v>
      </c>
      <c r="DEQ139" s="827">
        <f t="shared" si="306"/>
        <v>0</v>
      </c>
      <c r="DER139" s="827">
        <f t="shared" si="306"/>
        <v>0</v>
      </c>
      <c r="DES139" s="827">
        <f t="shared" si="306"/>
        <v>0</v>
      </c>
      <c r="DET139" s="827">
        <f t="shared" si="306"/>
        <v>0</v>
      </c>
      <c r="DEU139" s="827">
        <f t="shared" si="306"/>
        <v>0</v>
      </c>
      <c r="DEV139" s="827">
        <f t="shared" si="306"/>
        <v>0</v>
      </c>
      <c r="DEW139" s="827">
        <f t="shared" si="306"/>
        <v>0</v>
      </c>
      <c r="DEX139" s="827">
        <f t="shared" si="306"/>
        <v>0</v>
      </c>
      <c r="DEY139" s="827">
        <f t="shared" si="306"/>
        <v>0</v>
      </c>
      <c r="DEZ139" s="827">
        <f t="shared" si="306"/>
        <v>0</v>
      </c>
      <c r="DFA139" s="827">
        <f t="shared" si="306"/>
        <v>0</v>
      </c>
      <c r="DFB139" s="827">
        <f t="shared" si="306"/>
        <v>0</v>
      </c>
      <c r="DFC139" s="827">
        <f t="shared" si="306"/>
        <v>0</v>
      </c>
      <c r="DFD139" s="827">
        <f t="shared" si="306"/>
        <v>0</v>
      </c>
      <c r="DFE139" s="827">
        <f t="shared" si="306"/>
        <v>0</v>
      </c>
      <c r="DFF139" s="827">
        <f t="shared" si="306"/>
        <v>0</v>
      </c>
      <c r="DFG139" s="827">
        <f t="shared" si="306"/>
        <v>0</v>
      </c>
      <c r="DFH139" s="827">
        <f t="shared" si="306"/>
        <v>0</v>
      </c>
      <c r="DFI139" s="827">
        <f t="shared" si="306"/>
        <v>0</v>
      </c>
      <c r="DFJ139" s="827">
        <f t="shared" si="306"/>
        <v>0</v>
      </c>
      <c r="DFK139" s="827">
        <f t="shared" si="306"/>
        <v>0</v>
      </c>
      <c r="DFL139" s="827">
        <f t="shared" si="306"/>
        <v>0</v>
      </c>
      <c r="DFM139" s="827">
        <f t="shared" si="306"/>
        <v>0</v>
      </c>
      <c r="DFN139" s="827">
        <f t="shared" si="306"/>
        <v>0</v>
      </c>
      <c r="DFO139" s="827">
        <f t="shared" si="306"/>
        <v>0</v>
      </c>
      <c r="DFP139" s="827">
        <f t="shared" si="306"/>
        <v>0</v>
      </c>
      <c r="DFQ139" s="827">
        <f t="shared" si="306"/>
        <v>0</v>
      </c>
      <c r="DFR139" s="827">
        <f t="shared" si="306"/>
        <v>0</v>
      </c>
      <c r="DFS139" s="827">
        <f t="shared" si="306"/>
        <v>0</v>
      </c>
      <c r="DFT139" s="827">
        <f t="shared" si="306"/>
        <v>0</v>
      </c>
      <c r="DFU139" s="827">
        <f t="shared" si="306"/>
        <v>0</v>
      </c>
      <c r="DFV139" s="827">
        <f t="shared" si="306"/>
        <v>0</v>
      </c>
      <c r="DFW139" s="827">
        <f t="shared" si="306"/>
        <v>0</v>
      </c>
      <c r="DFX139" s="827">
        <f t="shared" si="306"/>
        <v>0</v>
      </c>
      <c r="DFY139" s="827">
        <f t="shared" si="306"/>
        <v>0</v>
      </c>
      <c r="DFZ139" s="827">
        <f t="shared" si="306"/>
        <v>0</v>
      </c>
      <c r="DGA139" s="827">
        <f t="shared" si="306"/>
        <v>0</v>
      </c>
      <c r="DGB139" s="827">
        <f t="shared" si="306"/>
        <v>0</v>
      </c>
      <c r="DGC139" s="827">
        <f t="shared" si="306"/>
        <v>0</v>
      </c>
      <c r="DGD139" s="827">
        <f t="shared" si="306"/>
        <v>0</v>
      </c>
      <c r="DGE139" s="827">
        <f t="shared" si="306"/>
        <v>0</v>
      </c>
      <c r="DGF139" s="827">
        <f t="shared" si="306"/>
        <v>0</v>
      </c>
      <c r="DGG139" s="827">
        <f t="shared" si="306"/>
        <v>0</v>
      </c>
      <c r="DGH139" s="827">
        <f t="shared" si="306"/>
        <v>0</v>
      </c>
      <c r="DGI139" s="827">
        <f t="shared" si="306"/>
        <v>0</v>
      </c>
      <c r="DGJ139" s="827">
        <f t="shared" si="306"/>
        <v>0</v>
      </c>
      <c r="DGK139" s="827">
        <f t="shared" si="306"/>
        <v>0</v>
      </c>
      <c r="DGL139" s="827">
        <f t="shared" si="306"/>
        <v>0</v>
      </c>
      <c r="DGM139" s="827">
        <f t="shared" ref="DGM139:DIX139" si="307">DGM131+DGM133</f>
        <v>0</v>
      </c>
      <c r="DGN139" s="827">
        <f t="shared" si="307"/>
        <v>0</v>
      </c>
      <c r="DGO139" s="827">
        <f t="shared" si="307"/>
        <v>0</v>
      </c>
      <c r="DGP139" s="827">
        <f t="shared" si="307"/>
        <v>0</v>
      </c>
      <c r="DGQ139" s="827">
        <f t="shared" si="307"/>
        <v>0</v>
      </c>
      <c r="DGR139" s="827">
        <f t="shared" si="307"/>
        <v>0</v>
      </c>
      <c r="DGS139" s="827">
        <f t="shared" si="307"/>
        <v>0</v>
      </c>
      <c r="DGT139" s="827">
        <f t="shared" si="307"/>
        <v>0</v>
      </c>
      <c r="DGU139" s="827">
        <f t="shared" si="307"/>
        <v>0</v>
      </c>
      <c r="DGV139" s="827">
        <f t="shared" si="307"/>
        <v>0</v>
      </c>
      <c r="DGW139" s="827">
        <f t="shared" si="307"/>
        <v>0</v>
      </c>
      <c r="DGX139" s="827">
        <f t="shared" si="307"/>
        <v>0</v>
      </c>
      <c r="DGY139" s="827">
        <f t="shared" si="307"/>
        <v>0</v>
      </c>
      <c r="DGZ139" s="827">
        <f t="shared" si="307"/>
        <v>0</v>
      </c>
      <c r="DHA139" s="827">
        <f t="shared" si="307"/>
        <v>0</v>
      </c>
      <c r="DHB139" s="827">
        <f t="shared" si="307"/>
        <v>0</v>
      </c>
      <c r="DHC139" s="827">
        <f t="shared" si="307"/>
        <v>0</v>
      </c>
      <c r="DHD139" s="827">
        <f t="shared" si="307"/>
        <v>0</v>
      </c>
      <c r="DHE139" s="827">
        <f t="shared" si="307"/>
        <v>0</v>
      </c>
      <c r="DHF139" s="827">
        <f t="shared" si="307"/>
        <v>0</v>
      </c>
      <c r="DHG139" s="827">
        <f t="shared" si="307"/>
        <v>0</v>
      </c>
      <c r="DHH139" s="827">
        <f t="shared" si="307"/>
        <v>0</v>
      </c>
      <c r="DHI139" s="827">
        <f t="shared" si="307"/>
        <v>0</v>
      </c>
      <c r="DHJ139" s="827">
        <f t="shared" si="307"/>
        <v>0</v>
      </c>
      <c r="DHK139" s="827">
        <f t="shared" si="307"/>
        <v>0</v>
      </c>
      <c r="DHL139" s="827">
        <f t="shared" si="307"/>
        <v>0</v>
      </c>
      <c r="DHM139" s="827">
        <f t="shared" si="307"/>
        <v>0</v>
      </c>
      <c r="DHN139" s="827">
        <f t="shared" si="307"/>
        <v>0</v>
      </c>
      <c r="DHO139" s="827">
        <f t="shared" si="307"/>
        <v>0</v>
      </c>
      <c r="DHP139" s="827">
        <f t="shared" si="307"/>
        <v>0</v>
      </c>
      <c r="DHQ139" s="827">
        <f t="shared" si="307"/>
        <v>0</v>
      </c>
      <c r="DHR139" s="827">
        <f t="shared" si="307"/>
        <v>0</v>
      </c>
      <c r="DHS139" s="827">
        <f t="shared" si="307"/>
        <v>0</v>
      </c>
      <c r="DHT139" s="827">
        <f t="shared" si="307"/>
        <v>0</v>
      </c>
      <c r="DHU139" s="827">
        <f t="shared" si="307"/>
        <v>0</v>
      </c>
      <c r="DHV139" s="827">
        <f t="shared" si="307"/>
        <v>0</v>
      </c>
      <c r="DHW139" s="827">
        <f t="shared" si="307"/>
        <v>0</v>
      </c>
      <c r="DHX139" s="827">
        <f t="shared" si="307"/>
        <v>0</v>
      </c>
      <c r="DHY139" s="827">
        <f t="shared" si="307"/>
        <v>0</v>
      </c>
      <c r="DHZ139" s="827">
        <f t="shared" si="307"/>
        <v>0</v>
      </c>
      <c r="DIA139" s="827">
        <f t="shared" si="307"/>
        <v>0</v>
      </c>
      <c r="DIB139" s="827">
        <f t="shared" si="307"/>
        <v>0</v>
      </c>
      <c r="DIC139" s="827">
        <f t="shared" si="307"/>
        <v>0</v>
      </c>
      <c r="DID139" s="827">
        <f t="shared" si="307"/>
        <v>0</v>
      </c>
      <c r="DIE139" s="827">
        <f t="shared" si="307"/>
        <v>0</v>
      </c>
      <c r="DIF139" s="827">
        <f t="shared" si="307"/>
        <v>0</v>
      </c>
      <c r="DIG139" s="827">
        <f t="shared" si="307"/>
        <v>0</v>
      </c>
      <c r="DIH139" s="827">
        <f t="shared" si="307"/>
        <v>0</v>
      </c>
      <c r="DII139" s="827">
        <f t="shared" si="307"/>
        <v>0</v>
      </c>
      <c r="DIJ139" s="827">
        <f t="shared" si="307"/>
        <v>0</v>
      </c>
      <c r="DIK139" s="827">
        <f t="shared" si="307"/>
        <v>0</v>
      </c>
      <c r="DIL139" s="827">
        <f t="shared" si="307"/>
        <v>0</v>
      </c>
      <c r="DIM139" s="827">
        <f t="shared" si="307"/>
        <v>0</v>
      </c>
      <c r="DIN139" s="827">
        <f t="shared" si="307"/>
        <v>0</v>
      </c>
      <c r="DIO139" s="827">
        <f t="shared" si="307"/>
        <v>0</v>
      </c>
      <c r="DIP139" s="827">
        <f t="shared" si="307"/>
        <v>0</v>
      </c>
      <c r="DIQ139" s="827">
        <f t="shared" si="307"/>
        <v>0</v>
      </c>
      <c r="DIR139" s="827">
        <f t="shared" si="307"/>
        <v>0</v>
      </c>
      <c r="DIS139" s="827">
        <f t="shared" si="307"/>
        <v>0</v>
      </c>
      <c r="DIT139" s="827">
        <f t="shared" si="307"/>
        <v>0</v>
      </c>
      <c r="DIU139" s="827">
        <f t="shared" si="307"/>
        <v>0</v>
      </c>
      <c r="DIV139" s="827">
        <f t="shared" si="307"/>
        <v>0</v>
      </c>
      <c r="DIW139" s="827">
        <f t="shared" si="307"/>
        <v>0</v>
      </c>
      <c r="DIX139" s="827">
        <f t="shared" si="307"/>
        <v>0</v>
      </c>
      <c r="DIY139" s="827">
        <f t="shared" ref="DIY139:DLJ139" si="308">DIY131+DIY133</f>
        <v>0</v>
      </c>
      <c r="DIZ139" s="827">
        <f t="shared" si="308"/>
        <v>0</v>
      </c>
      <c r="DJA139" s="827">
        <f t="shared" si="308"/>
        <v>0</v>
      </c>
      <c r="DJB139" s="827">
        <f t="shared" si="308"/>
        <v>0</v>
      </c>
      <c r="DJC139" s="827">
        <f t="shared" si="308"/>
        <v>0</v>
      </c>
      <c r="DJD139" s="827">
        <f t="shared" si="308"/>
        <v>0</v>
      </c>
      <c r="DJE139" s="827">
        <f t="shared" si="308"/>
        <v>0</v>
      </c>
      <c r="DJF139" s="827">
        <f t="shared" si="308"/>
        <v>0</v>
      </c>
      <c r="DJG139" s="827">
        <f t="shared" si="308"/>
        <v>0</v>
      </c>
      <c r="DJH139" s="827">
        <f t="shared" si="308"/>
        <v>0</v>
      </c>
      <c r="DJI139" s="827">
        <f t="shared" si="308"/>
        <v>0</v>
      </c>
      <c r="DJJ139" s="827">
        <f t="shared" si="308"/>
        <v>0</v>
      </c>
      <c r="DJK139" s="827">
        <f t="shared" si="308"/>
        <v>0</v>
      </c>
      <c r="DJL139" s="827">
        <f t="shared" si="308"/>
        <v>0</v>
      </c>
      <c r="DJM139" s="827">
        <f t="shared" si="308"/>
        <v>0</v>
      </c>
      <c r="DJN139" s="827">
        <f t="shared" si="308"/>
        <v>0</v>
      </c>
      <c r="DJO139" s="827">
        <f t="shared" si="308"/>
        <v>0</v>
      </c>
      <c r="DJP139" s="827">
        <f t="shared" si="308"/>
        <v>0</v>
      </c>
      <c r="DJQ139" s="827">
        <f t="shared" si="308"/>
        <v>0</v>
      </c>
      <c r="DJR139" s="827">
        <f t="shared" si="308"/>
        <v>0</v>
      </c>
      <c r="DJS139" s="827">
        <f t="shared" si="308"/>
        <v>0</v>
      </c>
      <c r="DJT139" s="827">
        <f t="shared" si="308"/>
        <v>0</v>
      </c>
      <c r="DJU139" s="827">
        <f t="shared" si="308"/>
        <v>0</v>
      </c>
      <c r="DJV139" s="827">
        <f t="shared" si="308"/>
        <v>0</v>
      </c>
      <c r="DJW139" s="827">
        <f t="shared" si="308"/>
        <v>0</v>
      </c>
      <c r="DJX139" s="827">
        <f t="shared" si="308"/>
        <v>0</v>
      </c>
      <c r="DJY139" s="827">
        <f t="shared" si="308"/>
        <v>0</v>
      </c>
      <c r="DJZ139" s="827">
        <f t="shared" si="308"/>
        <v>0</v>
      </c>
      <c r="DKA139" s="827">
        <f t="shared" si="308"/>
        <v>0</v>
      </c>
      <c r="DKB139" s="827">
        <f t="shared" si="308"/>
        <v>0</v>
      </c>
      <c r="DKC139" s="827">
        <f t="shared" si="308"/>
        <v>0</v>
      </c>
      <c r="DKD139" s="827">
        <f t="shared" si="308"/>
        <v>0</v>
      </c>
      <c r="DKE139" s="827">
        <f t="shared" si="308"/>
        <v>0</v>
      </c>
      <c r="DKF139" s="827">
        <f t="shared" si="308"/>
        <v>0</v>
      </c>
      <c r="DKG139" s="827">
        <f t="shared" si="308"/>
        <v>0</v>
      </c>
      <c r="DKH139" s="827">
        <f t="shared" si="308"/>
        <v>0</v>
      </c>
      <c r="DKI139" s="827">
        <f t="shared" si="308"/>
        <v>0</v>
      </c>
      <c r="DKJ139" s="827">
        <f t="shared" si="308"/>
        <v>0</v>
      </c>
      <c r="DKK139" s="827">
        <f t="shared" si="308"/>
        <v>0</v>
      </c>
      <c r="DKL139" s="827">
        <f t="shared" si="308"/>
        <v>0</v>
      </c>
      <c r="DKM139" s="827">
        <f t="shared" si="308"/>
        <v>0</v>
      </c>
      <c r="DKN139" s="827">
        <f t="shared" si="308"/>
        <v>0</v>
      </c>
      <c r="DKO139" s="827">
        <f t="shared" si="308"/>
        <v>0</v>
      </c>
      <c r="DKP139" s="827">
        <f t="shared" si="308"/>
        <v>0</v>
      </c>
      <c r="DKQ139" s="827">
        <f t="shared" si="308"/>
        <v>0</v>
      </c>
      <c r="DKR139" s="827">
        <f t="shared" si="308"/>
        <v>0</v>
      </c>
      <c r="DKS139" s="827">
        <f t="shared" si="308"/>
        <v>0</v>
      </c>
      <c r="DKT139" s="827">
        <f t="shared" si="308"/>
        <v>0</v>
      </c>
      <c r="DKU139" s="827">
        <f t="shared" si="308"/>
        <v>0</v>
      </c>
      <c r="DKV139" s="827">
        <f t="shared" si="308"/>
        <v>0</v>
      </c>
      <c r="DKW139" s="827">
        <f t="shared" si="308"/>
        <v>0</v>
      </c>
      <c r="DKX139" s="827">
        <f t="shared" si="308"/>
        <v>0</v>
      </c>
      <c r="DKY139" s="827">
        <f t="shared" si="308"/>
        <v>0</v>
      </c>
      <c r="DKZ139" s="827">
        <f t="shared" si="308"/>
        <v>0</v>
      </c>
      <c r="DLA139" s="827">
        <f t="shared" si="308"/>
        <v>0</v>
      </c>
      <c r="DLB139" s="827">
        <f t="shared" si="308"/>
        <v>0</v>
      </c>
      <c r="DLC139" s="827">
        <f t="shared" si="308"/>
        <v>0</v>
      </c>
      <c r="DLD139" s="827">
        <f t="shared" si="308"/>
        <v>0</v>
      </c>
      <c r="DLE139" s="827">
        <f t="shared" si="308"/>
        <v>0</v>
      </c>
      <c r="DLF139" s="827">
        <f t="shared" si="308"/>
        <v>0</v>
      </c>
      <c r="DLG139" s="827">
        <f t="shared" si="308"/>
        <v>0</v>
      </c>
      <c r="DLH139" s="827">
        <f t="shared" si="308"/>
        <v>0</v>
      </c>
      <c r="DLI139" s="827">
        <f t="shared" si="308"/>
        <v>0</v>
      </c>
      <c r="DLJ139" s="827">
        <f t="shared" si="308"/>
        <v>0</v>
      </c>
      <c r="DLK139" s="827">
        <f t="shared" ref="DLK139:DNV139" si="309">DLK131+DLK133</f>
        <v>0</v>
      </c>
      <c r="DLL139" s="827">
        <f t="shared" si="309"/>
        <v>0</v>
      </c>
      <c r="DLM139" s="827">
        <f t="shared" si="309"/>
        <v>0</v>
      </c>
      <c r="DLN139" s="827">
        <f t="shared" si="309"/>
        <v>0</v>
      </c>
      <c r="DLO139" s="827">
        <f t="shared" si="309"/>
        <v>0</v>
      </c>
      <c r="DLP139" s="827">
        <f t="shared" si="309"/>
        <v>0</v>
      </c>
      <c r="DLQ139" s="827">
        <f t="shared" si="309"/>
        <v>0</v>
      </c>
      <c r="DLR139" s="827">
        <f t="shared" si="309"/>
        <v>0</v>
      </c>
      <c r="DLS139" s="827">
        <f t="shared" si="309"/>
        <v>0</v>
      </c>
      <c r="DLT139" s="827">
        <f t="shared" si="309"/>
        <v>0</v>
      </c>
      <c r="DLU139" s="827">
        <f t="shared" si="309"/>
        <v>0</v>
      </c>
      <c r="DLV139" s="827">
        <f t="shared" si="309"/>
        <v>0</v>
      </c>
      <c r="DLW139" s="827">
        <f t="shared" si="309"/>
        <v>0</v>
      </c>
      <c r="DLX139" s="827">
        <f t="shared" si="309"/>
        <v>0</v>
      </c>
      <c r="DLY139" s="827">
        <f t="shared" si="309"/>
        <v>0</v>
      </c>
      <c r="DLZ139" s="827">
        <f t="shared" si="309"/>
        <v>0</v>
      </c>
      <c r="DMA139" s="827">
        <f t="shared" si="309"/>
        <v>0</v>
      </c>
      <c r="DMB139" s="827">
        <f t="shared" si="309"/>
        <v>0</v>
      </c>
      <c r="DMC139" s="827">
        <f t="shared" si="309"/>
        <v>0</v>
      </c>
      <c r="DMD139" s="827">
        <f t="shared" si="309"/>
        <v>0</v>
      </c>
      <c r="DME139" s="827">
        <f t="shared" si="309"/>
        <v>0</v>
      </c>
      <c r="DMF139" s="827">
        <f t="shared" si="309"/>
        <v>0</v>
      </c>
      <c r="DMG139" s="827">
        <f t="shared" si="309"/>
        <v>0</v>
      </c>
      <c r="DMH139" s="827">
        <f t="shared" si="309"/>
        <v>0</v>
      </c>
      <c r="DMI139" s="827">
        <f t="shared" si="309"/>
        <v>0</v>
      </c>
      <c r="DMJ139" s="827">
        <f t="shared" si="309"/>
        <v>0</v>
      </c>
      <c r="DMK139" s="827">
        <f t="shared" si="309"/>
        <v>0</v>
      </c>
      <c r="DML139" s="827">
        <f t="shared" si="309"/>
        <v>0</v>
      </c>
      <c r="DMM139" s="827">
        <f t="shared" si="309"/>
        <v>0</v>
      </c>
      <c r="DMN139" s="827">
        <f t="shared" si="309"/>
        <v>0</v>
      </c>
      <c r="DMO139" s="827">
        <f t="shared" si="309"/>
        <v>0</v>
      </c>
      <c r="DMP139" s="827">
        <f t="shared" si="309"/>
        <v>0</v>
      </c>
      <c r="DMQ139" s="827">
        <f t="shared" si="309"/>
        <v>0</v>
      </c>
      <c r="DMR139" s="827">
        <f t="shared" si="309"/>
        <v>0</v>
      </c>
      <c r="DMS139" s="827">
        <f t="shared" si="309"/>
        <v>0</v>
      </c>
      <c r="DMT139" s="827">
        <f t="shared" si="309"/>
        <v>0</v>
      </c>
      <c r="DMU139" s="827">
        <f t="shared" si="309"/>
        <v>0</v>
      </c>
      <c r="DMV139" s="827">
        <f t="shared" si="309"/>
        <v>0</v>
      </c>
      <c r="DMW139" s="827">
        <f t="shared" si="309"/>
        <v>0</v>
      </c>
      <c r="DMX139" s="827">
        <f t="shared" si="309"/>
        <v>0</v>
      </c>
      <c r="DMY139" s="827">
        <f t="shared" si="309"/>
        <v>0</v>
      </c>
      <c r="DMZ139" s="827">
        <f t="shared" si="309"/>
        <v>0</v>
      </c>
      <c r="DNA139" s="827">
        <f t="shared" si="309"/>
        <v>0</v>
      </c>
      <c r="DNB139" s="827">
        <f t="shared" si="309"/>
        <v>0</v>
      </c>
      <c r="DNC139" s="827">
        <f t="shared" si="309"/>
        <v>0</v>
      </c>
      <c r="DND139" s="827">
        <f t="shared" si="309"/>
        <v>0</v>
      </c>
      <c r="DNE139" s="827">
        <f t="shared" si="309"/>
        <v>0</v>
      </c>
      <c r="DNF139" s="827">
        <f t="shared" si="309"/>
        <v>0</v>
      </c>
      <c r="DNG139" s="827">
        <f t="shared" si="309"/>
        <v>0</v>
      </c>
      <c r="DNH139" s="827">
        <f t="shared" si="309"/>
        <v>0</v>
      </c>
      <c r="DNI139" s="827">
        <f t="shared" si="309"/>
        <v>0</v>
      </c>
      <c r="DNJ139" s="827">
        <f t="shared" si="309"/>
        <v>0</v>
      </c>
      <c r="DNK139" s="827">
        <f t="shared" si="309"/>
        <v>0</v>
      </c>
      <c r="DNL139" s="827">
        <f t="shared" si="309"/>
        <v>0</v>
      </c>
      <c r="DNM139" s="827">
        <f t="shared" si="309"/>
        <v>0</v>
      </c>
      <c r="DNN139" s="827">
        <f t="shared" si="309"/>
        <v>0</v>
      </c>
      <c r="DNO139" s="827">
        <f t="shared" si="309"/>
        <v>0</v>
      </c>
      <c r="DNP139" s="827">
        <f t="shared" si="309"/>
        <v>0</v>
      </c>
      <c r="DNQ139" s="827">
        <f t="shared" si="309"/>
        <v>0</v>
      </c>
      <c r="DNR139" s="827">
        <f t="shared" si="309"/>
        <v>0</v>
      </c>
      <c r="DNS139" s="827">
        <f t="shared" si="309"/>
        <v>0</v>
      </c>
      <c r="DNT139" s="827">
        <f t="shared" si="309"/>
        <v>0</v>
      </c>
      <c r="DNU139" s="827">
        <f t="shared" si="309"/>
        <v>0</v>
      </c>
      <c r="DNV139" s="827">
        <f t="shared" si="309"/>
        <v>0</v>
      </c>
      <c r="DNW139" s="827">
        <f t="shared" ref="DNW139:DQH139" si="310">DNW131+DNW133</f>
        <v>0</v>
      </c>
      <c r="DNX139" s="827">
        <f t="shared" si="310"/>
        <v>0</v>
      </c>
      <c r="DNY139" s="827">
        <f t="shared" si="310"/>
        <v>0</v>
      </c>
      <c r="DNZ139" s="827">
        <f t="shared" si="310"/>
        <v>0</v>
      </c>
      <c r="DOA139" s="827">
        <f t="shared" si="310"/>
        <v>0</v>
      </c>
      <c r="DOB139" s="827">
        <f t="shared" si="310"/>
        <v>0</v>
      </c>
      <c r="DOC139" s="827">
        <f t="shared" si="310"/>
        <v>0</v>
      </c>
      <c r="DOD139" s="827">
        <f t="shared" si="310"/>
        <v>0</v>
      </c>
      <c r="DOE139" s="827">
        <f t="shared" si="310"/>
        <v>0</v>
      </c>
      <c r="DOF139" s="827">
        <f t="shared" si="310"/>
        <v>0</v>
      </c>
      <c r="DOG139" s="827">
        <f t="shared" si="310"/>
        <v>0</v>
      </c>
      <c r="DOH139" s="827">
        <f t="shared" si="310"/>
        <v>0</v>
      </c>
      <c r="DOI139" s="827">
        <f t="shared" si="310"/>
        <v>0</v>
      </c>
      <c r="DOJ139" s="827">
        <f t="shared" si="310"/>
        <v>0</v>
      </c>
      <c r="DOK139" s="827">
        <f t="shared" si="310"/>
        <v>0</v>
      </c>
      <c r="DOL139" s="827">
        <f t="shared" si="310"/>
        <v>0</v>
      </c>
      <c r="DOM139" s="827">
        <f t="shared" si="310"/>
        <v>0</v>
      </c>
      <c r="DON139" s="827">
        <f t="shared" si="310"/>
        <v>0</v>
      </c>
      <c r="DOO139" s="827">
        <f t="shared" si="310"/>
        <v>0</v>
      </c>
      <c r="DOP139" s="827">
        <f t="shared" si="310"/>
        <v>0</v>
      </c>
      <c r="DOQ139" s="827">
        <f t="shared" si="310"/>
        <v>0</v>
      </c>
      <c r="DOR139" s="827">
        <f t="shared" si="310"/>
        <v>0</v>
      </c>
      <c r="DOS139" s="827">
        <f t="shared" si="310"/>
        <v>0</v>
      </c>
      <c r="DOT139" s="827">
        <f t="shared" si="310"/>
        <v>0</v>
      </c>
      <c r="DOU139" s="827">
        <f t="shared" si="310"/>
        <v>0</v>
      </c>
      <c r="DOV139" s="827">
        <f t="shared" si="310"/>
        <v>0</v>
      </c>
      <c r="DOW139" s="827">
        <f t="shared" si="310"/>
        <v>0</v>
      </c>
      <c r="DOX139" s="827">
        <f t="shared" si="310"/>
        <v>0</v>
      </c>
      <c r="DOY139" s="827">
        <f t="shared" si="310"/>
        <v>0</v>
      </c>
      <c r="DOZ139" s="827">
        <f t="shared" si="310"/>
        <v>0</v>
      </c>
      <c r="DPA139" s="827">
        <f t="shared" si="310"/>
        <v>0</v>
      </c>
      <c r="DPB139" s="827">
        <f t="shared" si="310"/>
        <v>0</v>
      </c>
      <c r="DPC139" s="827">
        <f t="shared" si="310"/>
        <v>0</v>
      </c>
      <c r="DPD139" s="827">
        <f t="shared" si="310"/>
        <v>0</v>
      </c>
      <c r="DPE139" s="827">
        <f t="shared" si="310"/>
        <v>0</v>
      </c>
      <c r="DPF139" s="827">
        <f t="shared" si="310"/>
        <v>0</v>
      </c>
      <c r="DPG139" s="827">
        <f t="shared" si="310"/>
        <v>0</v>
      </c>
      <c r="DPH139" s="827">
        <f t="shared" si="310"/>
        <v>0</v>
      </c>
      <c r="DPI139" s="827">
        <f t="shared" si="310"/>
        <v>0</v>
      </c>
      <c r="DPJ139" s="827">
        <f t="shared" si="310"/>
        <v>0</v>
      </c>
      <c r="DPK139" s="827">
        <f t="shared" si="310"/>
        <v>0</v>
      </c>
      <c r="DPL139" s="827">
        <f t="shared" si="310"/>
        <v>0</v>
      </c>
      <c r="DPM139" s="827">
        <f t="shared" si="310"/>
        <v>0</v>
      </c>
      <c r="DPN139" s="827">
        <f t="shared" si="310"/>
        <v>0</v>
      </c>
      <c r="DPO139" s="827">
        <f t="shared" si="310"/>
        <v>0</v>
      </c>
      <c r="DPP139" s="827">
        <f t="shared" si="310"/>
        <v>0</v>
      </c>
      <c r="DPQ139" s="827">
        <f t="shared" si="310"/>
        <v>0</v>
      </c>
      <c r="DPR139" s="827">
        <f t="shared" si="310"/>
        <v>0</v>
      </c>
      <c r="DPS139" s="827">
        <f t="shared" si="310"/>
        <v>0</v>
      </c>
      <c r="DPT139" s="827">
        <f t="shared" si="310"/>
        <v>0</v>
      </c>
      <c r="DPU139" s="827">
        <f t="shared" si="310"/>
        <v>0</v>
      </c>
      <c r="DPV139" s="827">
        <f t="shared" si="310"/>
        <v>0</v>
      </c>
      <c r="DPW139" s="827">
        <f t="shared" si="310"/>
        <v>0</v>
      </c>
      <c r="DPX139" s="827">
        <f t="shared" si="310"/>
        <v>0</v>
      </c>
      <c r="DPY139" s="827">
        <f t="shared" si="310"/>
        <v>0</v>
      </c>
      <c r="DPZ139" s="827">
        <f t="shared" si="310"/>
        <v>0</v>
      </c>
      <c r="DQA139" s="827">
        <f t="shared" si="310"/>
        <v>0</v>
      </c>
      <c r="DQB139" s="827">
        <f t="shared" si="310"/>
        <v>0</v>
      </c>
      <c r="DQC139" s="827">
        <f t="shared" si="310"/>
        <v>0</v>
      </c>
      <c r="DQD139" s="827">
        <f t="shared" si="310"/>
        <v>0</v>
      </c>
      <c r="DQE139" s="827">
        <f t="shared" si="310"/>
        <v>0</v>
      </c>
      <c r="DQF139" s="827">
        <f t="shared" si="310"/>
        <v>0</v>
      </c>
      <c r="DQG139" s="827">
        <f t="shared" si="310"/>
        <v>0</v>
      </c>
      <c r="DQH139" s="827">
        <f t="shared" si="310"/>
        <v>0</v>
      </c>
      <c r="DQI139" s="827">
        <f t="shared" ref="DQI139:DST139" si="311">DQI131+DQI133</f>
        <v>0</v>
      </c>
      <c r="DQJ139" s="827">
        <f t="shared" si="311"/>
        <v>0</v>
      </c>
      <c r="DQK139" s="827">
        <f t="shared" si="311"/>
        <v>0</v>
      </c>
      <c r="DQL139" s="827">
        <f t="shared" si="311"/>
        <v>0</v>
      </c>
      <c r="DQM139" s="827">
        <f t="shared" si="311"/>
        <v>0</v>
      </c>
      <c r="DQN139" s="827">
        <f t="shared" si="311"/>
        <v>0</v>
      </c>
      <c r="DQO139" s="827">
        <f t="shared" si="311"/>
        <v>0</v>
      </c>
      <c r="DQP139" s="827">
        <f t="shared" si="311"/>
        <v>0</v>
      </c>
      <c r="DQQ139" s="827">
        <f t="shared" si="311"/>
        <v>0</v>
      </c>
      <c r="DQR139" s="827">
        <f t="shared" si="311"/>
        <v>0</v>
      </c>
      <c r="DQS139" s="827">
        <f t="shared" si="311"/>
        <v>0</v>
      </c>
      <c r="DQT139" s="827">
        <f t="shared" si="311"/>
        <v>0</v>
      </c>
      <c r="DQU139" s="827">
        <f t="shared" si="311"/>
        <v>0</v>
      </c>
      <c r="DQV139" s="827">
        <f t="shared" si="311"/>
        <v>0</v>
      </c>
      <c r="DQW139" s="827">
        <f t="shared" si="311"/>
        <v>0</v>
      </c>
      <c r="DQX139" s="827">
        <f t="shared" si="311"/>
        <v>0</v>
      </c>
      <c r="DQY139" s="827">
        <f t="shared" si="311"/>
        <v>0</v>
      </c>
      <c r="DQZ139" s="827">
        <f t="shared" si="311"/>
        <v>0</v>
      </c>
      <c r="DRA139" s="827">
        <f t="shared" si="311"/>
        <v>0</v>
      </c>
      <c r="DRB139" s="827">
        <f t="shared" si="311"/>
        <v>0</v>
      </c>
      <c r="DRC139" s="827">
        <f t="shared" si="311"/>
        <v>0</v>
      </c>
      <c r="DRD139" s="827">
        <f t="shared" si="311"/>
        <v>0</v>
      </c>
      <c r="DRE139" s="827">
        <f t="shared" si="311"/>
        <v>0</v>
      </c>
      <c r="DRF139" s="827">
        <f t="shared" si="311"/>
        <v>0</v>
      </c>
      <c r="DRG139" s="827">
        <f t="shared" si="311"/>
        <v>0</v>
      </c>
      <c r="DRH139" s="827">
        <f t="shared" si="311"/>
        <v>0</v>
      </c>
      <c r="DRI139" s="827">
        <f t="shared" si="311"/>
        <v>0</v>
      </c>
      <c r="DRJ139" s="827">
        <f t="shared" si="311"/>
        <v>0</v>
      </c>
      <c r="DRK139" s="827">
        <f t="shared" si="311"/>
        <v>0</v>
      </c>
      <c r="DRL139" s="827">
        <f t="shared" si="311"/>
        <v>0</v>
      </c>
      <c r="DRM139" s="827">
        <f t="shared" si="311"/>
        <v>0</v>
      </c>
      <c r="DRN139" s="827">
        <f t="shared" si="311"/>
        <v>0</v>
      </c>
      <c r="DRO139" s="827">
        <f t="shared" si="311"/>
        <v>0</v>
      </c>
      <c r="DRP139" s="827">
        <f t="shared" si="311"/>
        <v>0</v>
      </c>
      <c r="DRQ139" s="827">
        <f t="shared" si="311"/>
        <v>0</v>
      </c>
      <c r="DRR139" s="827">
        <f t="shared" si="311"/>
        <v>0</v>
      </c>
      <c r="DRS139" s="827">
        <f t="shared" si="311"/>
        <v>0</v>
      </c>
      <c r="DRT139" s="827">
        <f t="shared" si="311"/>
        <v>0</v>
      </c>
      <c r="DRU139" s="827">
        <f t="shared" si="311"/>
        <v>0</v>
      </c>
      <c r="DRV139" s="827">
        <f t="shared" si="311"/>
        <v>0</v>
      </c>
      <c r="DRW139" s="827">
        <f t="shared" si="311"/>
        <v>0</v>
      </c>
      <c r="DRX139" s="827">
        <f t="shared" si="311"/>
        <v>0</v>
      </c>
      <c r="DRY139" s="827">
        <f t="shared" si="311"/>
        <v>0</v>
      </c>
      <c r="DRZ139" s="827">
        <f t="shared" si="311"/>
        <v>0</v>
      </c>
      <c r="DSA139" s="827">
        <f t="shared" si="311"/>
        <v>0</v>
      </c>
      <c r="DSB139" s="827">
        <f t="shared" si="311"/>
        <v>0</v>
      </c>
      <c r="DSC139" s="827">
        <f t="shared" si="311"/>
        <v>0</v>
      </c>
      <c r="DSD139" s="827">
        <f t="shared" si="311"/>
        <v>0</v>
      </c>
      <c r="DSE139" s="827">
        <f t="shared" si="311"/>
        <v>0</v>
      </c>
      <c r="DSF139" s="827">
        <f t="shared" si="311"/>
        <v>0</v>
      </c>
      <c r="DSG139" s="827">
        <f t="shared" si="311"/>
        <v>0</v>
      </c>
      <c r="DSH139" s="827">
        <f t="shared" si="311"/>
        <v>0</v>
      </c>
      <c r="DSI139" s="827">
        <f t="shared" si="311"/>
        <v>0</v>
      </c>
      <c r="DSJ139" s="827">
        <f t="shared" si="311"/>
        <v>0</v>
      </c>
      <c r="DSK139" s="827">
        <f t="shared" si="311"/>
        <v>0</v>
      </c>
      <c r="DSL139" s="827">
        <f t="shared" si="311"/>
        <v>0</v>
      </c>
      <c r="DSM139" s="827">
        <f t="shared" si="311"/>
        <v>0</v>
      </c>
      <c r="DSN139" s="827">
        <f t="shared" si="311"/>
        <v>0</v>
      </c>
      <c r="DSO139" s="827">
        <f t="shared" si="311"/>
        <v>0</v>
      </c>
      <c r="DSP139" s="827">
        <f t="shared" si="311"/>
        <v>0</v>
      </c>
      <c r="DSQ139" s="827">
        <f t="shared" si="311"/>
        <v>0</v>
      </c>
      <c r="DSR139" s="827">
        <f t="shared" si="311"/>
        <v>0</v>
      </c>
      <c r="DSS139" s="827">
        <f t="shared" si="311"/>
        <v>0</v>
      </c>
      <c r="DST139" s="827">
        <f t="shared" si="311"/>
        <v>0</v>
      </c>
      <c r="DSU139" s="827">
        <f t="shared" ref="DSU139:DVF139" si="312">DSU131+DSU133</f>
        <v>0</v>
      </c>
      <c r="DSV139" s="827">
        <f t="shared" si="312"/>
        <v>0</v>
      </c>
      <c r="DSW139" s="827">
        <f t="shared" si="312"/>
        <v>0</v>
      </c>
      <c r="DSX139" s="827">
        <f t="shared" si="312"/>
        <v>0</v>
      </c>
      <c r="DSY139" s="827">
        <f t="shared" si="312"/>
        <v>0</v>
      </c>
      <c r="DSZ139" s="827">
        <f t="shared" si="312"/>
        <v>0</v>
      </c>
      <c r="DTA139" s="827">
        <f t="shared" si="312"/>
        <v>0</v>
      </c>
      <c r="DTB139" s="827">
        <f t="shared" si="312"/>
        <v>0</v>
      </c>
      <c r="DTC139" s="827">
        <f t="shared" si="312"/>
        <v>0</v>
      </c>
      <c r="DTD139" s="827">
        <f t="shared" si="312"/>
        <v>0</v>
      </c>
      <c r="DTE139" s="827">
        <f t="shared" si="312"/>
        <v>0</v>
      </c>
      <c r="DTF139" s="827">
        <f t="shared" si="312"/>
        <v>0</v>
      </c>
      <c r="DTG139" s="827">
        <f t="shared" si="312"/>
        <v>0</v>
      </c>
      <c r="DTH139" s="827">
        <f t="shared" si="312"/>
        <v>0</v>
      </c>
      <c r="DTI139" s="827">
        <f t="shared" si="312"/>
        <v>0</v>
      </c>
      <c r="DTJ139" s="827">
        <f t="shared" si="312"/>
        <v>0</v>
      </c>
      <c r="DTK139" s="827">
        <f t="shared" si="312"/>
        <v>0</v>
      </c>
      <c r="DTL139" s="827">
        <f t="shared" si="312"/>
        <v>0</v>
      </c>
      <c r="DTM139" s="827">
        <f t="shared" si="312"/>
        <v>0</v>
      </c>
      <c r="DTN139" s="827">
        <f t="shared" si="312"/>
        <v>0</v>
      </c>
      <c r="DTO139" s="827">
        <f t="shared" si="312"/>
        <v>0</v>
      </c>
      <c r="DTP139" s="827">
        <f t="shared" si="312"/>
        <v>0</v>
      </c>
      <c r="DTQ139" s="827">
        <f t="shared" si="312"/>
        <v>0</v>
      </c>
      <c r="DTR139" s="827">
        <f t="shared" si="312"/>
        <v>0</v>
      </c>
      <c r="DTS139" s="827">
        <f t="shared" si="312"/>
        <v>0</v>
      </c>
      <c r="DTT139" s="827">
        <f t="shared" si="312"/>
        <v>0</v>
      </c>
      <c r="DTU139" s="827">
        <f t="shared" si="312"/>
        <v>0</v>
      </c>
      <c r="DTV139" s="827">
        <f t="shared" si="312"/>
        <v>0</v>
      </c>
      <c r="DTW139" s="827">
        <f t="shared" si="312"/>
        <v>0</v>
      </c>
      <c r="DTX139" s="827">
        <f t="shared" si="312"/>
        <v>0</v>
      </c>
      <c r="DTY139" s="827">
        <f t="shared" si="312"/>
        <v>0</v>
      </c>
      <c r="DTZ139" s="827">
        <f t="shared" si="312"/>
        <v>0</v>
      </c>
      <c r="DUA139" s="827">
        <f t="shared" si="312"/>
        <v>0</v>
      </c>
      <c r="DUB139" s="827">
        <f t="shared" si="312"/>
        <v>0</v>
      </c>
      <c r="DUC139" s="827">
        <f t="shared" si="312"/>
        <v>0</v>
      </c>
      <c r="DUD139" s="827">
        <f t="shared" si="312"/>
        <v>0</v>
      </c>
      <c r="DUE139" s="827">
        <f t="shared" si="312"/>
        <v>0</v>
      </c>
      <c r="DUF139" s="827">
        <f t="shared" si="312"/>
        <v>0</v>
      </c>
      <c r="DUG139" s="827">
        <f t="shared" si="312"/>
        <v>0</v>
      </c>
      <c r="DUH139" s="827">
        <f t="shared" si="312"/>
        <v>0</v>
      </c>
      <c r="DUI139" s="827">
        <f t="shared" si="312"/>
        <v>0</v>
      </c>
      <c r="DUJ139" s="827">
        <f t="shared" si="312"/>
        <v>0</v>
      </c>
      <c r="DUK139" s="827">
        <f t="shared" si="312"/>
        <v>0</v>
      </c>
      <c r="DUL139" s="827">
        <f t="shared" si="312"/>
        <v>0</v>
      </c>
      <c r="DUM139" s="827">
        <f t="shared" si="312"/>
        <v>0</v>
      </c>
      <c r="DUN139" s="827">
        <f t="shared" si="312"/>
        <v>0</v>
      </c>
      <c r="DUO139" s="827">
        <f t="shared" si="312"/>
        <v>0</v>
      </c>
      <c r="DUP139" s="827">
        <f t="shared" si="312"/>
        <v>0</v>
      </c>
      <c r="DUQ139" s="827">
        <f t="shared" si="312"/>
        <v>0</v>
      </c>
      <c r="DUR139" s="827">
        <f t="shared" si="312"/>
        <v>0</v>
      </c>
      <c r="DUS139" s="827">
        <f t="shared" si="312"/>
        <v>0</v>
      </c>
      <c r="DUT139" s="827">
        <f t="shared" si="312"/>
        <v>0</v>
      </c>
      <c r="DUU139" s="827">
        <f t="shared" si="312"/>
        <v>0</v>
      </c>
      <c r="DUV139" s="827">
        <f t="shared" si="312"/>
        <v>0</v>
      </c>
      <c r="DUW139" s="827">
        <f t="shared" si="312"/>
        <v>0</v>
      </c>
      <c r="DUX139" s="827">
        <f t="shared" si="312"/>
        <v>0</v>
      </c>
      <c r="DUY139" s="827">
        <f t="shared" si="312"/>
        <v>0</v>
      </c>
      <c r="DUZ139" s="827">
        <f t="shared" si="312"/>
        <v>0</v>
      </c>
      <c r="DVA139" s="827">
        <f t="shared" si="312"/>
        <v>0</v>
      </c>
      <c r="DVB139" s="827">
        <f t="shared" si="312"/>
        <v>0</v>
      </c>
      <c r="DVC139" s="827">
        <f t="shared" si="312"/>
        <v>0</v>
      </c>
      <c r="DVD139" s="827">
        <f t="shared" si="312"/>
        <v>0</v>
      </c>
      <c r="DVE139" s="827">
        <f t="shared" si="312"/>
        <v>0</v>
      </c>
      <c r="DVF139" s="827">
        <f t="shared" si="312"/>
        <v>0</v>
      </c>
      <c r="DVG139" s="827">
        <f t="shared" ref="DVG139:DXR139" si="313">DVG131+DVG133</f>
        <v>0</v>
      </c>
      <c r="DVH139" s="827">
        <f t="shared" si="313"/>
        <v>0</v>
      </c>
      <c r="DVI139" s="827">
        <f t="shared" si="313"/>
        <v>0</v>
      </c>
      <c r="DVJ139" s="827">
        <f t="shared" si="313"/>
        <v>0</v>
      </c>
      <c r="DVK139" s="827">
        <f t="shared" si="313"/>
        <v>0</v>
      </c>
      <c r="DVL139" s="827">
        <f t="shared" si="313"/>
        <v>0</v>
      </c>
      <c r="DVM139" s="827">
        <f t="shared" si="313"/>
        <v>0</v>
      </c>
      <c r="DVN139" s="827">
        <f t="shared" si="313"/>
        <v>0</v>
      </c>
      <c r="DVO139" s="827">
        <f t="shared" si="313"/>
        <v>0</v>
      </c>
      <c r="DVP139" s="827">
        <f t="shared" si="313"/>
        <v>0</v>
      </c>
      <c r="DVQ139" s="827">
        <f t="shared" si="313"/>
        <v>0</v>
      </c>
      <c r="DVR139" s="827">
        <f t="shared" si="313"/>
        <v>0</v>
      </c>
      <c r="DVS139" s="827">
        <f t="shared" si="313"/>
        <v>0</v>
      </c>
      <c r="DVT139" s="827">
        <f t="shared" si="313"/>
        <v>0</v>
      </c>
      <c r="DVU139" s="827">
        <f t="shared" si="313"/>
        <v>0</v>
      </c>
      <c r="DVV139" s="827">
        <f t="shared" si="313"/>
        <v>0</v>
      </c>
      <c r="DVW139" s="827">
        <f t="shared" si="313"/>
        <v>0</v>
      </c>
      <c r="DVX139" s="827">
        <f t="shared" si="313"/>
        <v>0</v>
      </c>
      <c r="DVY139" s="827">
        <f t="shared" si="313"/>
        <v>0</v>
      </c>
      <c r="DVZ139" s="827">
        <f t="shared" si="313"/>
        <v>0</v>
      </c>
      <c r="DWA139" s="827">
        <f t="shared" si="313"/>
        <v>0</v>
      </c>
      <c r="DWB139" s="827">
        <f t="shared" si="313"/>
        <v>0</v>
      </c>
      <c r="DWC139" s="827">
        <f t="shared" si="313"/>
        <v>0</v>
      </c>
      <c r="DWD139" s="827">
        <f t="shared" si="313"/>
        <v>0</v>
      </c>
      <c r="DWE139" s="827">
        <f t="shared" si="313"/>
        <v>0</v>
      </c>
      <c r="DWF139" s="827">
        <f t="shared" si="313"/>
        <v>0</v>
      </c>
      <c r="DWG139" s="827">
        <f t="shared" si="313"/>
        <v>0</v>
      </c>
      <c r="DWH139" s="827">
        <f t="shared" si="313"/>
        <v>0</v>
      </c>
      <c r="DWI139" s="827">
        <f t="shared" si="313"/>
        <v>0</v>
      </c>
      <c r="DWJ139" s="827">
        <f t="shared" si="313"/>
        <v>0</v>
      </c>
      <c r="DWK139" s="827">
        <f t="shared" si="313"/>
        <v>0</v>
      </c>
      <c r="DWL139" s="827">
        <f t="shared" si="313"/>
        <v>0</v>
      </c>
      <c r="DWM139" s="827">
        <f t="shared" si="313"/>
        <v>0</v>
      </c>
      <c r="DWN139" s="827">
        <f t="shared" si="313"/>
        <v>0</v>
      </c>
      <c r="DWO139" s="827">
        <f t="shared" si="313"/>
        <v>0</v>
      </c>
      <c r="DWP139" s="827">
        <f t="shared" si="313"/>
        <v>0</v>
      </c>
      <c r="DWQ139" s="827">
        <f t="shared" si="313"/>
        <v>0</v>
      </c>
      <c r="DWR139" s="827">
        <f t="shared" si="313"/>
        <v>0</v>
      </c>
      <c r="DWS139" s="827">
        <f t="shared" si="313"/>
        <v>0</v>
      </c>
      <c r="DWT139" s="827">
        <f t="shared" si="313"/>
        <v>0</v>
      </c>
      <c r="DWU139" s="827">
        <f t="shared" si="313"/>
        <v>0</v>
      </c>
      <c r="DWV139" s="827">
        <f t="shared" si="313"/>
        <v>0</v>
      </c>
      <c r="DWW139" s="827">
        <f t="shared" si="313"/>
        <v>0</v>
      </c>
      <c r="DWX139" s="827">
        <f t="shared" si="313"/>
        <v>0</v>
      </c>
      <c r="DWY139" s="827">
        <f t="shared" si="313"/>
        <v>0</v>
      </c>
      <c r="DWZ139" s="827">
        <f t="shared" si="313"/>
        <v>0</v>
      </c>
      <c r="DXA139" s="827">
        <f t="shared" si="313"/>
        <v>0</v>
      </c>
      <c r="DXB139" s="827">
        <f t="shared" si="313"/>
        <v>0</v>
      </c>
      <c r="DXC139" s="827">
        <f t="shared" si="313"/>
        <v>0</v>
      </c>
      <c r="DXD139" s="827">
        <f t="shared" si="313"/>
        <v>0</v>
      </c>
      <c r="DXE139" s="827">
        <f t="shared" si="313"/>
        <v>0</v>
      </c>
      <c r="DXF139" s="827">
        <f t="shared" si="313"/>
        <v>0</v>
      </c>
      <c r="DXG139" s="827">
        <f t="shared" si="313"/>
        <v>0</v>
      </c>
      <c r="DXH139" s="827">
        <f t="shared" si="313"/>
        <v>0</v>
      </c>
      <c r="DXI139" s="827">
        <f t="shared" si="313"/>
        <v>0</v>
      </c>
      <c r="DXJ139" s="827">
        <f t="shared" si="313"/>
        <v>0</v>
      </c>
      <c r="DXK139" s="827">
        <f t="shared" si="313"/>
        <v>0</v>
      </c>
      <c r="DXL139" s="827">
        <f t="shared" si="313"/>
        <v>0</v>
      </c>
      <c r="DXM139" s="827">
        <f t="shared" si="313"/>
        <v>0</v>
      </c>
      <c r="DXN139" s="827">
        <f t="shared" si="313"/>
        <v>0</v>
      </c>
      <c r="DXO139" s="827">
        <f t="shared" si="313"/>
        <v>0</v>
      </c>
      <c r="DXP139" s="827">
        <f t="shared" si="313"/>
        <v>0</v>
      </c>
      <c r="DXQ139" s="827">
        <f t="shared" si="313"/>
        <v>0</v>
      </c>
      <c r="DXR139" s="827">
        <f t="shared" si="313"/>
        <v>0</v>
      </c>
      <c r="DXS139" s="827">
        <f t="shared" ref="DXS139:EAD139" si="314">DXS131+DXS133</f>
        <v>0</v>
      </c>
      <c r="DXT139" s="827">
        <f t="shared" si="314"/>
        <v>0</v>
      </c>
      <c r="DXU139" s="827">
        <f t="shared" si="314"/>
        <v>0</v>
      </c>
      <c r="DXV139" s="827">
        <f t="shared" si="314"/>
        <v>0</v>
      </c>
      <c r="DXW139" s="827">
        <f t="shared" si="314"/>
        <v>0</v>
      </c>
      <c r="DXX139" s="827">
        <f t="shared" si="314"/>
        <v>0</v>
      </c>
      <c r="DXY139" s="827">
        <f t="shared" si="314"/>
        <v>0</v>
      </c>
      <c r="DXZ139" s="827">
        <f t="shared" si="314"/>
        <v>0</v>
      </c>
      <c r="DYA139" s="827">
        <f t="shared" si="314"/>
        <v>0</v>
      </c>
      <c r="DYB139" s="827">
        <f t="shared" si="314"/>
        <v>0</v>
      </c>
      <c r="DYC139" s="827">
        <f t="shared" si="314"/>
        <v>0</v>
      </c>
      <c r="DYD139" s="827">
        <f t="shared" si="314"/>
        <v>0</v>
      </c>
      <c r="DYE139" s="827">
        <f t="shared" si="314"/>
        <v>0</v>
      </c>
      <c r="DYF139" s="827">
        <f t="shared" si="314"/>
        <v>0</v>
      </c>
      <c r="DYG139" s="827">
        <f t="shared" si="314"/>
        <v>0</v>
      </c>
      <c r="DYH139" s="827">
        <f t="shared" si="314"/>
        <v>0</v>
      </c>
      <c r="DYI139" s="827">
        <f t="shared" si="314"/>
        <v>0</v>
      </c>
      <c r="DYJ139" s="827">
        <f t="shared" si="314"/>
        <v>0</v>
      </c>
      <c r="DYK139" s="827">
        <f t="shared" si="314"/>
        <v>0</v>
      </c>
      <c r="DYL139" s="827">
        <f t="shared" si="314"/>
        <v>0</v>
      </c>
      <c r="DYM139" s="827">
        <f t="shared" si="314"/>
        <v>0</v>
      </c>
      <c r="DYN139" s="827">
        <f t="shared" si="314"/>
        <v>0</v>
      </c>
      <c r="DYO139" s="827">
        <f t="shared" si="314"/>
        <v>0</v>
      </c>
      <c r="DYP139" s="827">
        <f t="shared" si="314"/>
        <v>0</v>
      </c>
      <c r="DYQ139" s="827">
        <f t="shared" si="314"/>
        <v>0</v>
      </c>
      <c r="DYR139" s="827">
        <f t="shared" si="314"/>
        <v>0</v>
      </c>
      <c r="DYS139" s="827">
        <f t="shared" si="314"/>
        <v>0</v>
      </c>
      <c r="DYT139" s="827">
        <f t="shared" si="314"/>
        <v>0</v>
      </c>
      <c r="DYU139" s="827">
        <f t="shared" si="314"/>
        <v>0</v>
      </c>
      <c r="DYV139" s="827">
        <f t="shared" si="314"/>
        <v>0</v>
      </c>
      <c r="DYW139" s="827">
        <f t="shared" si="314"/>
        <v>0</v>
      </c>
      <c r="DYX139" s="827">
        <f t="shared" si="314"/>
        <v>0</v>
      </c>
      <c r="DYY139" s="827">
        <f t="shared" si="314"/>
        <v>0</v>
      </c>
      <c r="DYZ139" s="827">
        <f t="shared" si="314"/>
        <v>0</v>
      </c>
      <c r="DZA139" s="827">
        <f t="shared" si="314"/>
        <v>0</v>
      </c>
      <c r="DZB139" s="827">
        <f t="shared" si="314"/>
        <v>0</v>
      </c>
      <c r="DZC139" s="827">
        <f t="shared" si="314"/>
        <v>0</v>
      </c>
      <c r="DZD139" s="827">
        <f t="shared" si="314"/>
        <v>0</v>
      </c>
      <c r="DZE139" s="827">
        <f t="shared" si="314"/>
        <v>0</v>
      </c>
      <c r="DZF139" s="827">
        <f t="shared" si="314"/>
        <v>0</v>
      </c>
      <c r="DZG139" s="827">
        <f t="shared" si="314"/>
        <v>0</v>
      </c>
      <c r="DZH139" s="827">
        <f t="shared" si="314"/>
        <v>0</v>
      </c>
      <c r="DZI139" s="827">
        <f t="shared" si="314"/>
        <v>0</v>
      </c>
      <c r="DZJ139" s="827">
        <f t="shared" si="314"/>
        <v>0</v>
      </c>
      <c r="DZK139" s="827">
        <f t="shared" si="314"/>
        <v>0</v>
      </c>
      <c r="DZL139" s="827">
        <f t="shared" si="314"/>
        <v>0</v>
      </c>
      <c r="DZM139" s="827">
        <f t="shared" si="314"/>
        <v>0</v>
      </c>
      <c r="DZN139" s="827">
        <f t="shared" si="314"/>
        <v>0</v>
      </c>
      <c r="DZO139" s="827">
        <f t="shared" si="314"/>
        <v>0</v>
      </c>
      <c r="DZP139" s="827">
        <f t="shared" si="314"/>
        <v>0</v>
      </c>
      <c r="DZQ139" s="827">
        <f t="shared" si="314"/>
        <v>0</v>
      </c>
      <c r="DZR139" s="827">
        <f t="shared" si="314"/>
        <v>0</v>
      </c>
      <c r="DZS139" s="827">
        <f t="shared" si="314"/>
        <v>0</v>
      </c>
      <c r="DZT139" s="827">
        <f t="shared" si="314"/>
        <v>0</v>
      </c>
      <c r="DZU139" s="827">
        <f t="shared" si="314"/>
        <v>0</v>
      </c>
      <c r="DZV139" s="827">
        <f t="shared" si="314"/>
        <v>0</v>
      </c>
      <c r="DZW139" s="827">
        <f t="shared" si="314"/>
        <v>0</v>
      </c>
      <c r="DZX139" s="827">
        <f t="shared" si="314"/>
        <v>0</v>
      </c>
      <c r="DZY139" s="827">
        <f t="shared" si="314"/>
        <v>0</v>
      </c>
      <c r="DZZ139" s="827">
        <f t="shared" si="314"/>
        <v>0</v>
      </c>
      <c r="EAA139" s="827">
        <f t="shared" si="314"/>
        <v>0</v>
      </c>
      <c r="EAB139" s="827">
        <f t="shared" si="314"/>
        <v>0</v>
      </c>
      <c r="EAC139" s="827">
        <f t="shared" si="314"/>
        <v>0</v>
      </c>
      <c r="EAD139" s="827">
        <f t="shared" si="314"/>
        <v>0</v>
      </c>
      <c r="EAE139" s="827">
        <f t="shared" ref="EAE139:ECP139" si="315">EAE131+EAE133</f>
        <v>0</v>
      </c>
      <c r="EAF139" s="827">
        <f t="shared" si="315"/>
        <v>0</v>
      </c>
      <c r="EAG139" s="827">
        <f t="shared" si="315"/>
        <v>0</v>
      </c>
      <c r="EAH139" s="827">
        <f t="shared" si="315"/>
        <v>0</v>
      </c>
      <c r="EAI139" s="827">
        <f t="shared" si="315"/>
        <v>0</v>
      </c>
      <c r="EAJ139" s="827">
        <f t="shared" si="315"/>
        <v>0</v>
      </c>
      <c r="EAK139" s="827">
        <f t="shared" si="315"/>
        <v>0</v>
      </c>
      <c r="EAL139" s="827">
        <f t="shared" si="315"/>
        <v>0</v>
      </c>
      <c r="EAM139" s="827">
        <f t="shared" si="315"/>
        <v>0</v>
      </c>
      <c r="EAN139" s="827">
        <f t="shared" si="315"/>
        <v>0</v>
      </c>
      <c r="EAO139" s="827">
        <f t="shared" si="315"/>
        <v>0</v>
      </c>
      <c r="EAP139" s="827">
        <f t="shared" si="315"/>
        <v>0</v>
      </c>
      <c r="EAQ139" s="827">
        <f t="shared" si="315"/>
        <v>0</v>
      </c>
      <c r="EAR139" s="827">
        <f t="shared" si="315"/>
        <v>0</v>
      </c>
      <c r="EAS139" s="827">
        <f t="shared" si="315"/>
        <v>0</v>
      </c>
      <c r="EAT139" s="827">
        <f t="shared" si="315"/>
        <v>0</v>
      </c>
      <c r="EAU139" s="827">
        <f t="shared" si="315"/>
        <v>0</v>
      </c>
      <c r="EAV139" s="827">
        <f t="shared" si="315"/>
        <v>0</v>
      </c>
      <c r="EAW139" s="827">
        <f t="shared" si="315"/>
        <v>0</v>
      </c>
      <c r="EAX139" s="827">
        <f t="shared" si="315"/>
        <v>0</v>
      </c>
      <c r="EAY139" s="827">
        <f t="shared" si="315"/>
        <v>0</v>
      </c>
      <c r="EAZ139" s="827">
        <f t="shared" si="315"/>
        <v>0</v>
      </c>
      <c r="EBA139" s="827">
        <f t="shared" si="315"/>
        <v>0</v>
      </c>
      <c r="EBB139" s="827">
        <f t="shared" si="315"/>
        <v>0</v>
      </c>
      <c r="EBC139" s="827">
        <f t="shared" si="315"/>
        <v>0</v>
      </c>
      <c r="EBD139" s="827">
        <f t="shared" si="315"/>
        <v>0</v>
      </c>
      <c r="EBE139" s="827">
        <f t="shared" si="315"/>
        <v>0</v>
      </c>
      <c r="EBF139" s="827">
        <f t="shared" si="315"/>
        <v>0</v>
      </c>
      <c r="EBG139" s="827">
        <f t="shared" si="315"/>
        <v>0</v>
      </c>
      <c r="EBH139" s="827">
        <f t="shared" si="315"/>
        <v>0</v>
      </c>
      <c r="EBI139" s="827">
        <f t="shared" si="315"/>
        <v>0</v>
      </c>
      <c r="EBJ139" s="827">
        <f t="shared" si="315"/>
        <v>0</v>
      </c>
      <c r="EBK139" s="827">
        <f t="shared" si="315"/>
        <v>0</v>
      </c>
      <c r="EBL139" s="827">
        <f t="shared" si="315"/>
        <v>0</v>
      </c>
      <c r="EBM139" s="827">
        <f t="shared" si="315"/>
        <v>0</v>
      </c>
      <c r="EBN139" s="827">
        <f t="shared" si="315"/>
        <v>0</v>
      </c>
      <c r="EBO139" s="827">
        <f t="shared" si="315"/>
        <v>0</v>
      </c>
      <c r="EBP139" s="827">
        <f t="shared" si="315"/>
        <v>0</v>
      </c>
      <c r="EBQ139" s="827">
        <f t="shared" si="315"/>
        <v>0</v>
      </c>
      <c r="EBR139" s="827">
        <f t="shared" si="315"/>
        <v>0</v>
      </c>
      <c r="EBS139" s="827">
        <f t="shared" si="315"/>
        <v>0</v>
      </c>
      <c r="EBT139" s="827">
        <f t="shared" si="315"/>
        <v>0</v>
      </c>
      <c r="EBU139" s="827">
        <f t="shared" si="315"/>
        <v>0</v>
      </c>
      <c r="EBV139" s="827">
        <f t="shared" si="315"/>
        <v>0</v>
      </c>
      <c r="EBW139" s="827">
        <f t="shared" si="315"/>
        <v>0</v>
      </c>
      <c r="EBX139" s="827">
        <f t="shared" si="315"/>
        <v>0</v>
      </c>
      <c r="EBY139" s="827">
        <f t="shared" si="315"/>
        <v>0</v>
      </c>
      <c r="EBZ139" s="827">
        <f t="shared" si="315"/>
        <v>0</v>
      </c>
      <c r="ECA139" s="827">
        <f t="shared" si="315"/>
        <v>0</v>
      </c>
      <c r="ECB139" s="827">
        <f t="shared" si="315"/>
        <v>0</v>
      </c>
      <c r="ECC139" s="827">
        <f t="shared" si="315"/>
        <v>0</v>
      </c>
      <c r="ECD139" s="827">
        <f t="shared" si="315"/>
        <v>0</v>
      </c>
      <c r="ECE139" s="827">
        <f t="shared" si="315"/>
        <v>0</v>
      </c>
      <c r="ECF139" s="827">
        <f t="shared" si="315"/>
        <v>0</v>
      </c>
      <c r="ECG139" s="827">
        <f t="shared" si="315"/>
        <v>0</v>
      </c>
      <c r="ECH139" s="827">
        <f t="shared" si="315"/>
        <v>0</v>
      </c>
      <c r="ECI139" s="827">
        <f t="shared" si="315"/>
        <v>0</v>
      </c>
      <c r="ECJ139" s="827">
        <f t="shared" si="315"/>
        <v>0</v>
      </c>
      <c r="ECK139" s="827">
        <f t="shared" si="315"/>
        <v>0</v>
      </c>
      <c r="ECL139" s="827">
        <f t="shared" si="315"/>
        <v>0</v>
      </c>
      <c r="ECM139" s="827">
        <f t="shared" si="315"/>
        <v>0</v>
      </c>
      <c r="ECN139" s="827">
        <f t="shared" si="315"/>
        <v>0</v>
      </c>
      <c r="ECO139" s="827">
        <f t="shared" si="315"/>
        <v>0</v>
      </c>
      <c r="ECP139" s="827">
        <f t="shared" si="315"/>
        <v>0</v>
      </c>
      <c r="ECQ139" s="827">
        <f t="shared" ref="ECQ139:EFB139" si="316">ECQ131+ECQ133</f>
        <v>0</v>
      </c>
      <c r="ECR139" s="827">
        <f t="shared" si="316"/>
        <v>0</v>
      </c>
      <c r="ECS139" s="827">
        <f t="shared" si="316"/>
        <v>0</v>
      </c>
      <c r="ECT139" s="827">
        <f t="shared" si="316"/>
        <v>0</v>
      </c>
      <c r="ECU139" s="827">
        <f t="shared" si="316"/>
        <v>0</v>
      </c>
      <c r="ECV139" s="827">
        <f t="shared" si="316"/>
        <v>0</v>
      </c>
      <c r="ECW139" s="827">
        <f t="shared" si="316"/>
        <v>0</v>
      </c>
      <c r="ECX139" s="827">
        <f t="shared" si="316"/>
        <v>0</v>
      </c>
      <c r="ECY139" s="827">
        <f t="shared" si="316"/>
        <v>0</v>
      </c>
      <c r="ECZ139" s="827">
        <f t="shared" si="316"/>
        <v>0</v>
      </c>
      <c r="EDA139" s="827">
        <f t="shared" si="316"/>
        <v>0</v>
      </c>
      <c r="EDB139" s="827">
        <f t="shared" si="316"/>
        <v>0</v>
      </c>
      <c r="EDC139" s="827">
        <f t="shared" si="316"/>
        <v>0</v>
      </c>
      <c r="EDD139" s="827">
        <f t="shared" si="316"/>
        <v>0</v>
      </c>
      <c r="EDE139" s="827">
        <f t="shared" si="316"/>
        <v>0</v>
      </c>
      <c r="EDF139" s="827">
        <f t="shared" si="316"/>
        <v>0</v>
      </c>
      <c r="EDG139" s="827">
        <f t="shared" si="316"/>
        <v>0</v>
      </c>
      <c r="EDH139" s="827">
        <f t="shared" si="316"/>
        <v>0</v>
      </c>
      <c r="EDI139" s="827">
        <f t="shared" si="316"/>
        <v>0</v>
      </c>
      <c r="EDJ139" s="827">
        <f t="shared" si="316"/>
        <v>0</v>
      </c>
      <c r="EDK139" s="827">
        <f t="shared" si="316"/>
        <v>0</v>
      </c>
      <c r="EDL139" s="827">
        <f t="shared" si="316"/>
        <v>0</v>
      </c>
      <c r="EDM139" s="827">
        <f t="shared" si="316"/>
        <v>0</v>
      </c>
      <c r="EDN139" s="827">
        <f t="shared" si="316"/>
        <v>0</v>
      </c>
      <c r="EDO139" s="827">
        <f t="shared" si="316"/>
        <v>0</v>
      </c>
      <c r="EDP139" s="827">
        <f t="shared" si="316"/>
        <v>0</v>
      </c>
      <c r="EDQ139" s="827">
        <f t="shared" si="316"/>
        <v>0</v>
      </c>
      <c r="EDR139" s="827">
        <f t="shared" si="316"/>
        <v>0</v>
      </c>
      <c r="EDS139" s="827">
        <f t="shared" si="316"/>
        <v>0</v>
      </c>
      <c r="EDT139" s="827">
        <f t="shared" si="316"/>
        <v>0</v>
      </c>
      <c r="EDU139" s="827">
        <f t="shared" si="316"/>
        <v>0</v>
      </c>
      <c r="EDV139" s="827">
        <f t="shared" si="316"/>
        <v>0</v>
      </c>
      <c r="EDW139" s="827">
        <f t="shared" si="316"/>
        <v>0</v>
      </c>
      <c r="EDX139" s="827">
        <f t="shared" si="316"/>
        <v>0</v>
      </c>
      <c r="EDY139" s="827">
        <f t="shared" si="316"/>
        <v>0</v>
      </c>
      <c r="EDZ139" s="827">
        <f t="shared" si="316"/>
        <v>0</v>
      </c>
      <c r="EEA139" s="827">
        <f t="shared" si="316"/>
        <v>0</v>
      </c>
      <c r="EEB139" s="827">
        <f t="shared" si="316"/>
        <v>0</v>
      </c>
      <c r="EEC139" s="827">
        <f t="shared" si="316"/>
        <v>0</v>
      </c>
      <c r="EED139" s="827">
        <f t="shared" si="316"/>
        <v>0</v>
      </c>
      <c r="EEE139" s="827">
        <f t="shared" si="316"/>
        <v>0</v>
      </c>
      <c r="EEF139" s="827">
        <f t="shared" si="316"/>
        <v>0</v>
      </c>
      <c r="EEG139" s="827">
        <f t="shared" si="316"/>
        <v>0</v>
      </c>
      <c r="EEH139" s="827">
        <f t="shared" si="316"/>
        <v>0</v>
      </c>
      <c r="EEI139" s="827">
        <f t="shared" si="316"/>
        <v>0</v>
      </c>
      <c r="EEJ139" s="827">
        <f t="shared" si="316"/>
        <v>0</v>
      </c>
      <c r="EEK139" s="827">
        <f t="shared" si="316"/>
        <v>0</v>
      </c>
      <c r="EEL139" s="827">
        <f t="shared" si="316"/>
        <v>0</v>
      </c>
      <c r="EEM139" s="827">
        <f t="shared" si="316"/>
        <v>0</v>
      </c>
      <c r="EEN139" s="827">
        <f t="shared" si="316"/>
        <v>0</v>
      </c>
      <c r="EEO139" s="827">
        <f t="shared" si="316"/>
        <v>0</v>
      </c>
      <c r="EEP139" s="827">
        <f t="shared" si="316"/>
        <v>0</v>
      </c>
      <c r="EEQ139" s="827">
        <f t="shared" si="316"/>
        <v>0</v>
      </c>
      <c r="EER139" s="827">
        <f t="shared" si="316"/>
        <v>0</v>
      </c>
      <c r="EES139" s="827">
        <f t="shared" si="316"/>
        <v>0</v>
      </c>
      <c r="EET139" s="827">
        <f t="shared" si="316"/>
        <v>0</v>
      </c>
      <c r="EEU139" s="827">
        <f t="shared" si="316"/>
        <v>0</v>
      </c>
      <c r="EEV139" s="827">
        <f t="shared" si="316"/>
        <v>0</v>
      </c>
      <c r="EEW139" s="827">
        <f t="shared" si="316"/>
        <v>0</v>
      </c>
      <c r="EEX139" s="827">
        <f t="shared" si="316"/>
        <v>0</v>
      </c>
      <c r="EEY139" s="827">
        <f t="shared" si="316"/>
        <v>0</v>
      </c>
      <c r="EEZ139" s="827">
        <f t="shared" si="316"/>
        <v>0</v>
      </c>
      <c r="EFA139" s="827">
        <f t="shared" si="316"/>
        <v>0</v>
      </c>
      <c r="EFB139" s="827">
        <f t="shared" si="316"/>
        <v>0</v>
      </c>
      <c r="EFC139" s="827">
        <f t="shared" ref="EFC139:EHN139" si="317">EFC131+EFC133</f>
        <v>0</v>
      </c>
      <c r="EFD139" s="827">
        <f t="shared" si="317"/>
        <v>0</v>
      </c>
      <c r="EFE139" s="827">
        <f t="shared" si="317"/>
        <v>0</v>
      </c>
      <c r="EFF139" s="827">
        <f t="shared" si="317"/>
        <v>0</v>
      </c>
      <c r="EFG139" s="827">
        <f t="shared" si="317"/>
        <v>0</v>
      </c>
      <c r="EFH139" s="827">
        <f t="shared" si="317"/>
        <v>0</v>
      </c>
      <c r="EFI139" s="827">
        <f t="shared" si="317"/>
        <v>0</v>
      </c>
      <c r="EFJ139" s="827">
        <f t="shared" si="317"/>
        <v>0</v>
      </c>
      <c r="EFK139" s="827">
        <f t="shared" si="317"/>
        <v>0</v>
      </c>
      <c r="EFL139" s="827">
        <f t="shared" si="317"/>
        <v>0</v>
      </c>
      <c r="EFM139" s="827">
        <f t="shared" si="317"/>
        <v>0</v>
      </c>
      <c r="EFN139" s="827">
        <f t="shared" si="317"/>
        <v>0</v>
      </c>
      <c r="EFO139" s="827">
        <f t="shared" si="317"/>
        <v>0</v>
      </c>
      <c r="EFP139" s="827">
        <f t="shared" si="317"/>
        <v>0</v>
      </c>
      <c r="EFQ139" s="827">
        <f t="shared" si="317"/>
        <v>0</v>
      </c>
      <c r="EFR139" s="827">
        <f t="shared" si="317"/>
        <v>0</v>
      </c>
      <c r="EFS139" s="827">
        <f t="shared" si="317"/>
        <v>0</v>
      </c>
      <c r="EFT139" s="827">
        <f t="shared" si="317"/>
        <v>0</v>
      </c>
      <c r="EFU139" s="827">
        <f t="shared" si="317"/>
        <v>0</v>
      </c>
      <c r="EFV139" s="827">
        <f t="shared" si="317"/>
        <v>0</v>
      </c>
      <c r="EFW139" s="827">
        <f t="shared" si="317"/>
        <v>0</v>
      </c>
      <c r="EFX139" s="827">
        <f t="shared" si="317"/>
        <v>0</v>
      </c>
      <c r="EFY139" s="827">
        <f t="shared" si="317"/>
        <v>0</v>
      </c>
      <c r="EFZ139" s="827">
        <f t="shared" si="317"/>
        <v>0</v>
      </c>
      <c r="EGA139" s="827">
        <f t="shared" si="317"/>
        <v>0</v>
      </c>
      <c r="EGB139" s="827">
        <f t="shared" si="317"/>
        <v>0</v>
      </c>
      <c r="EGC139" s="827">
        <f t="shared" si="317"/>
        <v>0</v>
      </c>
      <c r="EGD139" s="827">
        <f t="shared" si="317"/>
        <v>0</v>
      </c>
      <c r="EGE139" s="827">
        <f t="shared" si="317"/>
        <v>0</v>
      </c>
      <c r="EGF139" s="827">
        <f t="shared" si="317"/>
        <v>0</v>
      </c>
      <c r="EGG139" s="827">
        <f t="shared" si="317"/>
        <v>0</v>
      </c>
      <c r="EGH139" s="827">
        <f t="shared" si="317"/>
        <v>0</v>
      </c>
      <c r="EGI139" s="827">
        <f t="shared" si="317"/>
        <v>0</v>
      </c>
      <c r="EGJ139" s="827">
        <f t="shared" si="317"/>
        <v>0</v>
      </c>
      <c r="EGK139" s="827">
        <f t="shared" si="317"/>
        <v>0</v>
      </c>
      <c r="EGL139" s="827">
        <f t="shared" si="317"/>
        <v>0</v>
      </c>
      <c r="EGM139" s="827">
        <f t="shared" si="317"/>
        <v>0</v>
      </c>
      <c r="EGN139" s="827">
        <f t="shared" si="317"/>
        <v>0</v>
      </c>
      <c r="EGO139" s="827">
        <f t="shared" si="317"/>
        <v>0</v>
      </c>
      <c r="EGP139" s="827">
        <f t="shared" si="317"/>
        <v>0</v>
      </c>
      <c r="EGQ139" s="827">
        <f t="shared" si="317"/>
        <v>0</v>
      </c>
      <c r="EGR139" s="827">
        <f t="shared" si="317"/>
        <v>0</v>
      </c>
      <c r="EGS139" s="827">
        <f t="shared" si="317"/>
        <v>0</v>
      </c>
      <c r="EGT139" s="827">
        <f t="shared" si="317"/>
        <v>0</v>
      </c>
      <c r="EGU139" s="827">
        <f t="shared" si="317"/>
        <v>0</v>
      </c>
      <c r="EGV139" s="827">
        <f t="shared" si="317"/>
        <v>0</v>
      </c>
      <c r="EGW139" s="827">
        <f t="shared" si="317"/>
        <v>0</v>
      </c>
      <c r="EGX139" s="827">
        <f t="shared" si="317"/>
        <v>0</v>
      </c>
      <c r="EGY139" s="827">
        <f t="shared" si="317"/>
        <v>0</v>
      </c>
      <c r="EGZ139" s="827">
        <f t="shared" si="317"/>
        <v>0</v>
      </c>
      <c r="EHA139" s="827">
        <f t="shared" si="317"/>
        <v>0</v>
      </c>
      <c r="EHB139" s="827">
        <f t="shared" si="317"/>
        <v>0</v>
      </c>
      <c r="EHC139" s="827">
        <f t="shared" si="317"/>
        <v>0</v>
      </c>
      <c r="EHD139" s="827">
        <f t="shared" si="317"/>
        <v>0</v>
      </c>
      <c r="EHE139" s="827">
        <f t="shared" si="317"/>
        <v>0</v>
      </c>
      <c r="EHF139" s="827">
        <f t="shared" si="317"/>
        <v>0</v>
      </c>
      <c r="EHG139" s="827">
        <f t="shared" si="317"/>
        <v>0</v>
      </c>
      <c r="EHH139" s="827">
        <f t="shared" si="317"/>
        <v>0</v>
      </c>
      <c r="EHI139" s="827">
        <f t="shared" si="317"/>
        <v>0</v>
      </c>
      <c r="EHJ139" s="827">
        <f t="shared" si="317"/>
        <v>0</v>
      </c>
      <c r="EHK139" s="827">
        <f t="shared" si="317"/>
        <v>0</v>
      </c>
      <c r="EHL139" s="827">
        <f t="shared" si="317"/>
        <v>0</v>
      </c>
      <c r="EHM139" s="827">
        <f t="shared" si="317"/>
        <v>0</v>
      </c>
      <c r="EHN139" s="827">
        <f t="shared" si="317"/>
        <v>0</v>
      </c>
      <c r="EHO139" s="827">
        <f t="shared" ref="EHO139:EJZ139" si="318">EHO131+EHO133</f>
        <v>0</v>
      </c>
      <c r="EHP139" s="827">
        <f t="shared" si="318"/>
        <v>0</v>
      </c>
      <c r="EHQ139" s="827">
        <f t="shared" si="318"/>
        <v>0</v>
      </c>
      <c r="EHR139" s="827">
        <f t="shared" si="318"/>
        <v>0</v>
      </c>
      <c r="EHS139" s="827">
        <f t="shared" si="318"/>
        <v>0</v>
      </c>
      <c r="EHT139" s="827">
        <f t="shared" si="318"/>
        <v>0</v>
      </c>
      <c r="EHU139" s="827">
        <f t="shared" si="318"/>
        <v>0</v>
      </c>
      <c r="EHV139" s="827">
        <f t="shared" si="318"/>
        <v>0</v>
      </c>
      <c r="EHW139" s="827">
        <f t="shared" si="318"/>
        <v>0</v>
      </c>
      <c r="EHX139" s="827">
        <f t="shared" si="318"/>
        <v>0</v>
      </c>
      <c r="EHY139" s="827">
        <f t="shared" si="318"/>
        <v>0</v>
      </c>
      <c r="EHZ139" s="827">
        <f t="shared" si="318"/>
        <v>0</v>
      </c>
      <c r="EIA139" s="827">
        <f t="shared" si="318"/>
        <v>0</v>
      </c>
      <c r="EIB139" s="827">
        <f t="shared" si="318"/>
        <v>0</v>
      </c>
      <c r="EIC139" s="827">
        <f t="shared" si="318"/>
        <v>0</v>
      </c>
      <c r="EID139" s="827">
        <f t="shared" si="318"/>
        <v>0</v>
      </c>
      <c r="EIE139" s="827">
        <f t="shared" si="318"/>
        <v>0</v>
      </c>
      <c r="EIF139" s="827">
        <f t="shared" si="318"/>
        <v>0</v>
      </c>
      <c r="EIG139" s="827">
        <f t="shared" si="318"/>
        <v>0</v>
      </c>
      <c r="EIH139" s="827">
        <f t="shared" si="318"/>
        <v>0</v>
      </c>
      <c r="EII139" s="827">
        <f t="shared" si="318"/>
        <v>0</v>
      </c>
      <c r="EIJ139" s="827">
        <f t="shared" si="318"/>
        <v>0</v>
      </c>
      <c r="EIK139" s="827">
        <f t="shared" si="318"/>
        <v>0</v>
      </c>
      <c r="EIL139" s="827">
        <f t="shared" si="318"/>
        <v>0</v>
      </c>
      <c r="EIM139" s="827">
        <f t="shared" si="318"/>
        <v>0</v>
      </c>
      <c r="EIN139" s="827">
        <f t="shared" si="318"/>
        <v>0</v>
      </c>
      <c r="EIO139" s="827">
        <f t="shared" si="318"/>
        <v>0</v>
      </c>
      <c r="EIP139" s="827">
        <f t="shared" si="318"/>
        <v>0</v>
      </c>
      <c r="EIQ139" s="827">
        <f t="shared" si="318"/>
        <v>0</v>
      </c>
      <c r="EIR139" s="827">
        <f t="shared" si="318"/>
        <v>0</v>
      </c>
      <c r="EIS139" s="827">
        <f t="shared" si="318"/>
        <v>0</v>
      </c>
      <c r="EIT139" s="827">
        <f t="shared" si="318"/>
        <v>0</v>
      </c>
      <c r="EIU139" s="827">
        <f t="shared" si="318"/>
        <v>0</v>
      </c>
      <c r="EIV139" s="827">
        <f t="shared" si="318"/>
        <v>0</v>
      </c>
      <c r="EIW139" s="827">
        <f t="shared" si="318"/>
        <v>0</v>
      </c>
      <c r="EIX139" s="827">
        <f t="shared" si="318"/>
        <v>0</v>
      </c>
      <c r="EIY139" s="827">
        <f t="shared" si="318"/>
        <v>0</v>
      </c>
      <c r="EIZ139" s="827">
        <f t="shared" si="318"/>
        <v>0</v>
      </c>
      <c r="EJA139" s="827">
        <f t="shared" si="318"/>
        <v>0</v>
      </c>
      <c r="EJB139" s="827">
        <f t="shared" si="318"/>
        <v>0</v>
      </c>
      <c r="EJC139" s="827">
        <f t="shared" si="318"/>
        <v>0</v>
      </c>
      <c r="EJD139" s="827">
        <f t="shared" si="318"/>
        <v>0</v>
      </c>
      <c r="EJE139" s="827">
        <f t="shared" si="318"/>
        <v>0</v>
      </c>
      <c r="EJF139" s="827">
        <f t="shared" si="318"/>
        <v>0</v>
      </c>
      <c r="EJG139" s="827">
        <f t="shared" si="318"/>
        <v>0</v>
      </c>
      <c r="EJH139" s="827">
        <f t="shared" si="318"/>
        <v>0</v>
      </c>
      <c r="EJI139" s="827">
        <f t="shared" si="318"/>
        <v>0</v>
      </c>
      <c r="EJJ139" s="827">
        <f t="shared" si="318"/>
        <v>0</v>
      </c>
      <c r="EJK139" s="827">
        <f t="shared" si="318"/>
        <v>0</v>
      </c>
      <c r="EJL139" s="827">
        <f t="shared" si="318"/>
        <v>0</v>
      </c>
      <c r="EJM139" s="827">
        <f t="shared" si="318"/>
        <v>0</v>
      </c>
      <c r="EJN139" s="827">
        <f t="shared" si="318"/>
        <v>0</v>
      </c>
      <c r="EJO139" s="827">
        <f t="shared" si="318"/>
        <v>0</v>
      </c>
      <c r="EJP139" s="827">
        <f t="shared" si="318"/>
        <v>0</v>
      </c>
      <c r="EJQ139" s="827">
        <f t="shared" si="318"/>
        <v>0</v>
      </c>
      <c r="EJR139" s="827">
        <f t="shared" si="318"/>
        <v>0</v>
      </c>
      <c r="EJS139" s="827">
        <f t="shared" si="318"/>
        <v>0</v>
      </c>
      <c r="EJT139" s="827">
        <f t="shared" si="318"/>
        <v>0</v>
      </c>
      <c r="EJU139" s="827">
        <f t="shared" si="318"/>
        <v>0</v>
      </c>
      <c r="EJV139" s="827">
        <f t="shared" si="318"/>
        <v>0</v>
      </c>
      <c r="EJW139" s="827">
        <f t="shared" si="318"/>
        <v>0</v>
      </c>
      <c r="EJX139" s="827">
        <f t="shared" si="318"/>
        <v>0</v>
      </c>
      <c r="EJY139" s="827">
        <f t="shared" si="318"/>
        <v>0</v>
      </c>
      <c r="EJZ139" s="827">
        <f t="shared" si="318"/>
        <v>0</v>
      </c>
      <c r="EKA139" s="827">
        <f t="shared" ref="EKA139:EML139" si="319">EKA131+EKA133</f>
        <v>0</v>
      </c>
      <c r="EKB139" s="827">
        <f t="shared" si="319"/>
        <v>0</v>
      </c>
      <c r="EKC139" s="827">
        <f t="shared" si="319"/>
        <v>0</v>
      </c>
      <c r="EKD139" s="827">
        <f t="shared" si="319"/>
        <v>0</v>
      </c>
      <c r="EKE139" s="827">
        <f t="shared" si="319"/>
        <v>0</v>
      </c>
      <c r="EKF139" s="827">
        <f t="shared" si="319"/>
        <v>0</v>
      </c>
      <c r="EKG139" s="827">
        <f t="shared" si="319"/>
        <v>0</v>
      </c>
      <c r="EKH139" s="827">
        <f t="shared" si="319"/>
        <v>0</v>
      </c>
      <c r="EKI139" s="827">
        <f t="shared" si="319"/>
        <v>0</v>
      </c>
      <c r="EKJ139" s="827">
        <f t="shared" si="319"/>
        <v>0</v>
      </c>
      <c r="EKK139" s="827">
        <f t="shared" si="319"/>
        <v>0</v>
      </c>
      <c r="EKL139" s="827">
        <f t="shared" si="319"/>
        <v>0</v>
      </c>
      <c r="EKM139" s="827">
        <f t="shared" si="319"/>
        <v>0</v>
      </c>
      <c r="EKN139" s="827">
        <f t="shared" si="319"/>
        <v>0</v>
      </c>
      <c r="EKO139" s="827">
        <f t="shared" si="319"/>
        <v>0</v>
      </c>
      <c r="EKP139" s="827">
        <f t="shared" si="319"/>
        <v>0</v>
      </c>
      <c r="EKQ139" s="827">
        <f t="shared" si="319"/>
        <v>0</v>
      </c>
      <c r="EKR139" s="827">
        <f t="shared" si="319"/>
        <v>0</v>
      </c>
      <c r="EKS139" s="827">
        <f t="shared" si="319"/>
        <v>0</v>
      </c>
      <c r="EKT139" s="827">
        <f t="shared" si="319"/>
        <v>0</v>
      </c>
      <c r="EKU139" s="827">
        <f t="shared" si="319"/>
        <v>0</v>
      </c>
      <c r="EKV139" s="827">
        <f t="shared" si="319"/>
        <v>0</v>
      </c>
      <c r="EKW139" s="827">
        <f t="shared" si="319"/>
        <v>0</v>
      </c>
      <c r="EKX139" s="827">
        <f t="shared" si="319"/>
        <v>0</v>
      </c>
      <c r="EKY139" s="827">
        <f t="shared" si="319"/>
        <v>0</v>
      </c>
      <c r="EKZ139" s="827">
        <f t="shared" si="319"/>
        <v>0</v>
      </c>
      <c r="ELA139" s="827">
        <f t="shared" si="319"/>
        <v>0</v>
      </c>
      <c r="ELB139" s="827">
        <f t="shared" si="319"/>
        <v>0</v>
      </c>
      <c r="ELC139" s="827">
        <f t="shared" si="319"/>
        <v>0</v>
      </c>
      <c r="ELD139" s="827">
        <f t="shared" si="319"/>
        <v>0</v>
      </c>
      <c r="ELE139" s="827">
        <f t="shared" si="319"/>
        <v>0</v>
      </c>
      <c r="ELF139" s="827">
        <f t="shared" si="319"/>
        <v>0</v>
      </c>
      <c r="ELG139" s="827">
        <f t="shared" si="319"/>
        <v>0</v>
      </c>
      <c r="ELH139" s="827">
        <f t="shared" si="319"/>
        <v>0</v>
      </c>
      <c r="ELI139" s="827">
        <f t="shared" si="319"/>
        <v>0</v>
      </c>
      <c r="ELJ139" s="827">
        <f t="shared" si="319"/>
        <v>0</v>
      </c>
      <c r="ELK139" s="827">
        <f t="shared" si="319"/>
        <v>0</v>
      </c>
      <c r="ELL139" s="827">
        <f t="shared" si="319"/>
        <v>0</v>
      </c>
      <c r="ELM139" s="827">
        <f t="shared" si="319"/>
        <v>0</v>
      </c>
      <c r="ELN139" s="827">
        <f t="shared" si="319"/>
        <v>0</v>
      </c>
      <c r="ELO139" s="827">
        <f t="shared" si="319"/>
        <v>0</v>
      </c>
      <c r="ELP139" s="827">
        <f t="shared" si="319"/>
        <v>0</v>
      </c>
      <c r="ELQ139" s="827">
        <f t="shared" si="319"/>
        <v>0</v>
      </c>
      <c r="ELR139" s="827">
        <f t="shared" si="319"/>
        <v>0</v>
      </c>
      <c r="ELS139" s="827">
        <f t="shared" si="319"/>
        <v>0</v>
      </c>
      <c r="ELT139" s="827">
        <f t="shared" si="319"/>
        <v>0</v>
      </c>
      <c r="ELU139" s="827">
        <f t="shared" si="319"/>
        <v>0</v>
      </c>
      <c r="ELV139" s="827">
        <f t="shared" si="319"/>
        <v>0</v>
      </c>
      <c r="ELW139" s="827">
        <f t="shared" si="319"/>
        <v>0</v>
      </c>
      <c r="ELX139" s="827">
        <f t="shared" si="319"/>
        <v>0</v>
      </c>
      <c r="ELY139" s="827">
        <f t="shared" si="319"/>
        <v>0</v>
      </c>
      <c r="ELZ139" s="827">
        <f t="shared" si="319"/>
        <v>0</v>
      </c>
      <c r="EMA139" s="827">
        <f t="shared" si="319"/>
        <v>0</v>
      </c>
      <c r="EMB139" s="827">
        <f t="shared" si="319"/>
        <v>0</v>
      </c>
      <c r="EMC139" s="827">
        <f t="shared" si="319"/>
        <v>0</v>
      </c>
      <c r="EMD139" s="827">
        <f t="shared" si="319"/>
        <v>0</v>
      </c>
      <c r="EME139" s="827">
        <f t="shared" si="319"/>
        <v>0</v>
      </c>
      <c r="EMF139" s="827">
        <f t="shared" si="319"/>
        <v>0</v>
      </c>
      <c r="EMG139" s="827">
        <f t="shared" si="319"/>
        <v>0</v>
      </c>
      <c r="EMH139" s="827">
        <f t="shared" si="319"/>
        <v>0</v>
      </c>
      <c r="EMI139" s="827">
        <f t="shared" si="319"/>
        <v>0</v>
      </c>
      <c r="EMJ139" s="827">
        <f t="shared" si="319"/>
        <v>0</v>
      </c>
      <c r="EMK139" s="827">
        <f t="shared" si="319"/>
        <v>0</v>
      </c>
      <c r="EML139" s="827">
        <f t="shared" si="319"/>
        <v>0</v>
      </c>
      <c r="EMM139" s="827">
        <f t="shared" ref="EMM139:EOX139" si="320">EMM131+EMM133</f>
        <v>0</v>
      </c>
      <c r="EMN139" s="827">
        <f t="shared" si="320"/>
        <v>0</v>
      </c>
      <c r="EMO139" s="827">
        <f t="shared" si="320"/>
        <v>0</v>
      </c>
      <c r="EMP139" s="827">
        <f t="shared" si="320"/>
        <v>0</v>
      </c>
      <c r="EMQ139" s="827">
        <f t="shared" si="320"/>
        <v>0</v>
      </c>
      <c r="EMR139" s="827">
        <f t="shared" si="320"/>
        <v>0</v>
      </c>
      <c r="EMS139" s="827">
        <f t="shared" si="320"/>
        <v>0</v>
      </c>
      <c r="EMT139" s="827">
        <f t="shared" si="320"/>
        <v>0</v>
      </c>
      <c r="EMU139" s="827">
        <f t="shared" si="320"/>
        <v>0</v>
      </c>
      <c r="EMV139" s="827">
        <f t="shared" si="320"/>
        <v>0</v>
      </c>
      <c r="EMW139" s="827">
        <f t="shared" si="320"/>
        <v>0</v>
      </c>
      <c r="EMX139" s="827">
        <f t="shared" si="320"/>
        <v>0</v>
      </c>
      <c r="EMY139" s="827">
        <f t="shared" si="320"/>
        <v>0</v>
      </c>
      <c r="EMZ139" s="827">
        <f t="shared" si="320"/>
        <v>0</v>
      </c>
      <c r="ENA139" s="827">
        <f t="shared" si="320"/>
        <v>0</v>
      </c>
      <c r="ENB139" s="827">
        <f t="shared" si="320"/>
        <v>0</v>
      </c>
      <c r="ENC139" s="827">
        <f t="shared" si="320"/>
        <v>0</v>
      </c>
      <c r="END139" s="827">
        <f t="shared" si="320"/>
        <v>0</v>
      </c>
      <c r="ENE139" s="827">
        <f t="shared" si="320"/>
        <v>0</v>
      </c>
      <c r="ENF139" s="827">
        <f t="shared" si="320"/>
        <v>0</v>
      </c>
      <c r="ENG139" s="827">
        <f t="shared" si="320"/>
        <v>0</v>
      </c>
      <c r="ENH139" s="827">
        <f t="shared" si="320"/>
        <v>0</v>
      </c>
      <c r="ENI139" s="827">
        <f t="shared" si="320"/>
        <v>0</v>
      </c>
      <c r="ENJ139" s="827">
        <f t="shared" si="320"/>
        <v>0</v>
      </c>
      <c r="ENK139" s="827">
        <f t="shared" si="320"/>
        <v>0</v>
      </c>
      <c r="ENL139" s="827">
        <f t="shared" si="320"/>
        <v>0</v>
      </c>
      <c r="ENM139" s="827">
        <f t="shared" si="320"/>
        <v>0</v>
      </c>
      <c r="ENN139" s="827">
        <f t="shared" si="320"/>
        <v>0</v>
      </c>
      <c r="ENO139" s="827">
        <f t="shared" si="320"/>
        <v>0</v>
      </c>
      <c r="ENP139" s="827">
        <f t="shared" si="320"/>
        <v>0</v>
      </c>
      <c r="ENQ139" s="827">
        <f t="shared" si="320"/>
        <v>0</v>
      </c>
      <c r="ENR139" s="827">
        <f t="shared" si="320"/>
        <v>0</v>
      </c>
      <c r="ENS139" s="827">
        <f t="shared" si="320"/>
        <v>0</v>
      </c>
      <c r="ENT139" s="827">
        <f t="shared" si="320"/>
        <v>0</v>
      </c>
      <c r="ENU139" s="827">
        <f t="shared" si="320"/>
        <v>0</v>
      </c>
      <c r="ENV139" s="827">
        <f t="shared" si="320"/>
        <v>0</v>
      </c>
      <c r="ENW139" s="827">
        <f t="shared" si="320"/>
        <v>0</v>
      </c>
      <c r="ENX139" s="827">
        <f t="shared" si="320"/>
        <v>0</v>
      </c>
      <c r="ENY139" s="827">
        <f t="shared" si="320"/>
        <v>0</v>
      </c>
      <c r="ENZ139" s="827">
        <f t="shared" si="320"/>
        <v>0</v>
      </c>
      <c r="EOA139" s="827">
        <f t="shared" si="320"/>
        <v>0</v>
      </c>
      <c r="EOB139" s="827">
        <f t="shared" si="320"/>
        <v>0</v>
      </c>
      <c r="EOC139" s="827">
        <f t="shared" si="320"/>
        <v>0</v>
      </c>
      <c r="EOD139" s="827">
        <f t="shared" si="320"/>
        <v>0</v>
      </c>
      <c r="EOE139" s="827">
        <f t="shared" si="320"/>
        <v>0</v>
      </c>
      <c r="EOF139" s="827">
        <f t="shared" si="320"/>
        <v>0</v>
      </c>
      <c r="EOG139" s="827">
        <f t="shared" si="320"/>
        <v>0</v>
      </c>
      <c r="EOH139" s="827">
        <f t="shared" si="320"/>
        <v>0</v>
      </c>
      <c r="EOI139" s="827">
        <f t="shared" si="320"/>
        <v>0</v>
      </c>
      <c r="EOJ139" s="827">
        <f t="shared" si="320"/>
        <v>0</v>
      </c>
      <c r="EOK139" s="827">
        <f t="shared" si="320"/>
        <v>0</v>
      </c>
      <c r="EOL139" s="827">
        <f t="shared" si="320"/>
        <v>0</v>
      </c>
      <c r="EOM139" s="827">
        <f t="shared" si="320"/>
        <v>0</v>
      </c>
      <c r="EON139" s="827">
        <f t="shared" si="320"/>
        <v>0</v>
      </c>
      <c r="EOO139" s="827">
        <f t="shared" si="320"/>
        <v>0</v>
      </c>
      <c r="EOP139" s="827">
        <f t="shared" si="320"/>
        <v>0</v>
      </c>
      <c r="EOQ139" s="827">
        <f t="shared" si="320"/>
        <v>0</v>
      </c>
      <c r="EOR139" s="827">
        <f t="shared" si="320"/>
        <v>0</v>
      </c>
      <c r="EOS139" s="827">
        <f t="shared" si="320"/>
        <v>0</v>
      </c>
      <c r="EOT139" s="827">
        <f t="shared" si="320"/>
        <v>0</v>
      </c>
      <c r="EOU139" s="827">
        <f t="shared" si="320"/>
        <v>0</v>
      </c>
      <c r="EOV139" s="827">
        <f t="shared" si="320"/>
        <v>0</v>
      </c>
      <c r="EOW139" s="827">
        <f t="shared" si="320"/>
        <v>0</v>
      </c>
      <c r="EOX139" s="827">
        <f t="shared" si="320"/>
        <v>0</v>
      </c>
      <c r="EOY139" s="827">
        <f t="shared" ref="EOY139:ERJ139" si="321">EOY131+EOY133</f>
        <v>0</v>
      </c>
      <c r="EOZ139" s="827">
        <f t="shared" si="321"/>
        <v>0</v>
      </c>
      <c r="EPA139" s="827">
        <f t="shared" si="321"/>
        <v>0</v>
      </c>
      <c r="EPB139" s="827">
        <f t="shared" si="321"/>
        <v>0</v>
      </c>
      <c r="EPC139" s="827">
        <f t="shared" si="321"/>
        <v>0</v>
      </c>
      <c r="EPD139" s="827">
        <f t="shared" si="321"/>
        <v>0</v>
      </c>
      <c r="EPE139" s="827">
        <f t="shared" si="321"/>
        <v>0</v>
      </c>
      <c r="EPF139" s="827">
        <f t="shared" si="321"/>
        <v>0</v>
      </c>
      <c r="EPG139" s="827">
        <f t="shared" si="321"/>
        <v>0</v>
      </c>
      <c r="EPH139" s="827">
        <f t="shared" si="321"/>
        <v>0</v>
      </c>
      <c r="EPI139" s="827">
        <f t="shared" si="321"/>
        <v>0</v>
      </c>
      <c r="EPJ139" s="827">
        <f t="shared" si="321"/>
        <v>0</v>
      </c>
      <c r="EPK139" s="827">
        <f t="shared" si="321"/>
        <v>0</v>
      </c>
      <c r="EPL139" s="827">
        <f t="shared" si="321"/>
        <v>0</v>
      </c>
      <c r="EPM139" s="827">
        <f t="shared" si="321"/>
        <v>0</v>
      </c>
      <c r="EPN139" s="827">
        <f t="shared" si="321"/>
        <v>0</v>
      </c>
      <c r="EPO139" s="827">
        <f t="shared" si="321"/>
        <v>0</v>
      </c>
      <c r="EPP139" s="827">
        <f t="shared" si="321"/>
        <v>0</v>
      </c>
      <c r="EPQ139" s="827">
        <f t="shared" si="321"/>
        <v>0</v>
      </c>
      <c r="EPR139" s="827">
        <f t="shared" si="321"/>
        <v>0</v>
      </c>
      <c r="EPS139" s="827">
        <f t="shared" si="321"/>
        <v>0</v>
      </c>
      <c r="EPT139" s="827">
        <f t="shared" si="321"/>
        <v>0</v>
      </c>
      <c r="EPU139" s="827">
        <f t="shared" si="321"/>
        <v>0</v>
      </c>
      <c r="EPV139" s="827">
        <f t="shared" si="321"/>
        <v>0</v>
      </c>
      <c r="EPW139" s="827">
        <f t="shared" si="321"/>
        <v>0</v>
      </c>
      <c r="EPX139" s="827">
        <f t="shared" si="321"/>
        <v>0</v>
      </c>
      <c r="EPY139" s="827">
        <f t="shared" si="321"/>
        <v>0</v>
      </c>
      <c r="EPZ139" s="827">
        <f t="shared" si="321"/>
        <v>0</v>
      </c>
      <c r="EQA139" s="827">
        <f t="shared" si="321"/>
        <v>0</v>
      </c>
      <c r="EQB139" s="827">
        <f t="shared" si="321"/>
        <v>0</v>
      </c>
      <c r="EQC139" s="827">
        <f t="shared" si="321"/>
        <v>0</v>
      </c>
      <c r="EQD139" s="827">
        <f t="shared" si="321"/>
        <v>0</v>
      </c>
      <c r="EQE139" s="827">
        <f t="shared" si="321"/>
        <v>0</v>
      </c>
      <c r="EQF139" s="827">
        <f t="shared" si="321"/>
        <v>0</v>
      </c>
      <c r="EQG139" s="827">
        <f t="shared" si="321"/>
        <v>0</v>
      </c>
      <c r="EQH139" s="827">
        <f t="shared" si="321"/>
        <v>0</v>
      </c>
      <c r="EQI139" s="827">
        <f t="shared" si="321"/>
        <v>0</v>
      </c>
      <c r="EQJ139" s="827">
        <f t="shared" si="321"/>
        <v>0</v>
      </c>
      <c r="EQK139" s="827">
        <f t="shared" si="321"/>
        <v>0</v>
      </c>
      <c r="EQL139" s="827">
        <f t="shared" si="321"/>
        <v>0</v>
      </c>
      <c r="EQM139" s="827">
        <f t="shared" si="321"/>
        <v>0</v>
      </c>
      <c r="EQN139" s="827">
        <f t="shared" si="321"/>
        <v>0</v>
      </c>
      <c r="EQO139" s="827">
        <f t="shared" si="321"/>
        <v>0</v>
      </c>
      <c r="EQP139" s="827">
        <f t="shared" si="321"/>
        <v>0</v>
      </c>
      <c r="EQQ139" s="827">
        <f t="shared" si="321"/>
        <v>0</v>
      </c>
      <c r="EQR139" s="827">
        <f t="shared" si="321"/>
        <v>0</v>
      </c>
      <c r="EQS139" s="827">
        <f t="shared" si="321"/>
        <v>0</v>
      </c>
      <c r="EQT139" s="827">
        <f t="shared" si="321"/>
        <v>0</v>
      </c>
      <c r="EQU139" s="827">
        <f t="shared" si="321"/>
        <v>0</v>
      </c>
      <c r="EQV139" s="827">
        <f t="shared" si="321"/>
        <v>0</v>
      </c>
      <c r="EQW139" s="827">
        <f t="shared" si="321"/>
        <v>0</v>
      </c>
      <c r="EQX139" s="827">
        <f t="shared" si="321"/>
        <v>0</v>
      </c>
      <c r="EQY139" s="827">
        <f t="shared" si="321"/>
        <v>0</v>
      </c>
      <c r="EQZ139" s="827">
        <f t="shared" si="321"/>
        <v>0</v>
      </c>
      <c r="ERA139" s="827">
        <f t="shared" si="321"/>
        <v>0</v>
      </c>
      <c r="ERB139" s="827">
        <f t="shared" si="321"/>
        <v>0</v>
      </c>
      <c r="ERC139" s="827">
        <f t="shared" si="321"/>
        <v>0</v>
      </c>
      <c r="ERD139" s="827">
        <f t="shared" si="321"/>
        <v>0</v>
      </c>
      <c r="ERE139" s="827">
        <f t="shared" si="321"/>
        <v>0</v>
      </c>
      <c r="ERF139" s="827">
        <f t="shared" si="321"/>
        <v>0</v>
      </c>
      <c r="ERG139" s="827">
        <f t="shared" si="321"/>
        <v>0</v>
      </c>
      <c r="ERH139" s="827">
        <f t="shared" si="321"/>
        <v>0</v>
      </c>
      <c r="ERI139" s="827">
        <f t="shared" si="321"/>
        <v>0</v>
      </c>
      <c r="ERJ139" s="827">
        <f t="shared" si="321"/>
        <v>0</v>
      </c>
      <c r="ERK139" s="827">
        <f t="shared" ref="ERK139:ETV139" si="322">ERK131+ERK133</f>
        <v>0</v>
      </c>
      <c r="ERL139" s="827">
        <f t="shared" si="322"/>
        <v>0</v>
      </c>
      <c r="ERM139" s="827">
        <f t="shared" si="322"/>
        <v>0</v>
      </c>
      <c r="ERN139" s="827">
        <f t="shared" si="322"/>
        <v>0</v>
      </c>
      <c r="ERO139" s="827">
        <f t="shared" si="322"/>
        <v>0</v>
      </c>
      <c r="ERP139" s="827">
        <f t="shared" si="322"/>
        <v>0</v>
      </c>
      <c r="ERQ139" s="827">
        <f t="shared" si="322"/>
        <v>0</v>
      </c>
      <c r="ERR139" s="827">
        <f t="shared" si="322"/>
        <v>0</v>
      </c>
      <c r="ERS139" s="827">
        <f t="shared" si="322"/>
        <v>0</v>
      </c>
      <c r="ERT139" s="827">
        <f t="shared" si="322"/>
        <v>0</v>
      </c>
      <c r="ERU139" s="827">
        <f t="shared" si="322"/>
        <v>0</v>
      </c>
      <c r="ERV139" s="827">
        <f t="shared" si="322"/>
        <v>0</v>
      </c>
      <c r="ERW139" s="827">
        <f t="shared" si="322"/>
        <v>0</v>
      </c>
      <c r="ERX139" s="827">
        <f t="shared" si="322"/>
        <v>0</v>
      </c>
      <c r="ERY139" s="827">
        <f t="shared" si="322"/>
        <v>0</v>
      </c>
      <c r="ERZ139" s="827">
        <f t="shared" si="322"/>
        <v>0</v>
      </c>
      <c r="ESA139" s="827">
        <f t="shared" si="322"/>
        <v>0</v>
      </c>
      <c r="ESB139" s="827">
        <f t="shared" si="322"/>
        <v>0</v>
      </c>
      <c r="ESC139" s="827">
        <f t="shared" si="322"/>
        <v>0</v>
      </c>
      <c r="ESD139" s="827">
        <f t="shared" si="322"/>
        <v>0</v>
      </c>
      <c r="ESE139" s="827">
        <f t="shared" si="322"/>
        <v>0</v>
      </c>
      <c r="ESF139" s="827">
        <f t="shared" si="322"/>
        <v>0</v>
      </c>
      <c r="ESG139" s="827">
        <f t="shared" si="322"/>
        <v>0</v>
      </c>
      <c r="ESH139" s="827">
        <f t="shared" si="322"/>
        <v>0</v>
      </c>
      <c r="ESI139" s="827">
        <f t="shared" si="322"/>
        <v>0</v>
      </c>
      <c r="ESJ139" s="827">
        <f t="shared" si="322"/>
        <v>0</v>
      </c>
      <c r="ESK139" s="827">
        <f t="shared" si="322"/>
        <v>0</v>
      </c>
      <c r="ESL139" s="827">
        <f t="shared" si="322"/>
        <v>0</v>
      </c>
      <c r="ESM139" s="827">
        <f t="shared" si="322"/>
        <v>0</v>
      </c>
      <c r="ESN139" s="827">
        <f t="shared" si="322"/>
        <v>0</v>
      </c>
      <c r="ESO139" s="827">
        <f t="shared" si="322"/>
        <v>0</v>
      </c>
      <c r="ESP139" s="827">
        <f t="shared" si="322"/>
        <v>0</v>
      </c>
      <c r="ESQ139" s="827">
        <f t="shared" si="322"/>
        <v>0</v>
      </c>
      <c r="ESR139" s="827">
        <f t="shared" si="322"/>
        <v>0</v>
      </c>
      <c r="ESS139" s="827">
        <f t="shared" si="322"/>
        <v>0</v>
      </c>
      <c r="EST139" s="827">
        <f t="shared" si="322"/>
        <v>0</v>
      </c>
      <c r="ESU139" s="827">
        <f t="shared" si="322"/>
        <v>0</v>
      </c>
      <c r="ESV139" s="827">
        <f t="shared" si="322"/>
        <v>0</v>
      </c>
      <c r="ESW139" s="827">
        <f t="shared" si="322"/>
        <v>0</v>
      </c>
      <c r="ESX139" s="827">
        <f t="shared" si="322"/>
        <v>0</v>
      </c>
      <c r="ESY139" s="827">
        <f t="shared" si="322"/>
        <v>0</v>
      </c>
      <c r="ESZ139" s="827">
        <f t="shared" si="322"/>
        <v>0</v>
      </c>
      <c r="ETA139" s="827">
        <f t="shared" si="322"/>
        <v>0</v>
      </c>
      <c r="ETB139" s="827">
        <f t="shared" si="322"/>
        <v>0</v>
      </c>
      <c r="ETC139" s="827">
        <f t="shared" si="322"/>
        <v>0</v>
      </c>
      <c r="ETD139" s="827">
        <f t="shared" si="322"/>
        <v>0</v>
      </c>
      <c r="ETE139" s="827">
        <f t="shared" si="322"/>
        <v>0</v>
      </c>
      <c r="ETF139" s="827">
        <f t="shared" si="322"/>
        <v>0</v>
      </c>
      <c r="ETG139" s="827">
        <f t="shared" si="322"/>
        <v>0</v>
      </c>
      <c r="ETH139" s="827">
        <f t="shared" si="322"/>
        <v>0</v>
      </c>
      <c r="ETI139" s="827">
        <f t="shared" si="322"/>
        <v>0</v>
      </c>
      <c r="ETJ139" s="827">
        <f t="shared" si="322"/>
        <v>0</v>
      </c>
      <c r="ETK139" s="827">
        <f t="shared" si="322"/>
        <v>0</v>
      </c>
      <c r="ETL139" s="827">
        <f t="shared" si="322"/>
        <v>0</v>
      </c>
      <c r="ETM139" s="827">
        <f t="shared" si="322"/>
        <v>0</v>
      </c>
      <c r="ETN139" s="827">
        <f t="shared" si="322"/>
        <v>0</v>
      </c>
      <c r="ETO139" s="827">
        <f t="shared" si="322"/>
        <v>0</v>
      </c>
      <c r="ETP139" s="827">
        <f t="shared" si="322"/>
        <v>0</v>
      </c>
      <c r="ETQ139" s="827">
        <f t="shared" si="322"/>
        <v>0</v>
      </c>
      <c r="ETR139" s="827">
        <f t="shared" si="322"/>
        <v>0</v>
      </c>
      <c r="ETS139" s="827">
        <f t="shared" si="322"/>
        <v>0</v>
      </c>
      <c r="ETT139" s="827">
        <f t="shared" si="322"/>
        <v>0</v>
      </c>
      <c r="ETU139" s="827">
        <f t="shared" si="322"/>
        <v>0</v>
      </c>
      <c r="ETV139" s="827">
        <f t="shared" si="322"/>
        <v>0</v>
      </c>
      <c r="ETW139" s="827">
        <f t="shared" ref="ETW139:EWH139" si="323">ETW131+ETW133</f>
        <v>0</v>
      </c>
      <c r="ETX139" s="827">
        <f t="shared" si="323"/>
        <v>0</v>
      </c>
      <c r="ETY139" s="827">
        <f t="shared" si="323"/>
        <v>0</v>
      </c>
      <c r="ETZ139" s="827">
        <f t="shared" si="323"/>
        <v>0</v>
      </c>
      <c r="EUA139" s="827">
        <f t="shared" si="323"/>
        <v>0</v>
      </c>
      <c r="EUB139" s="827">
        <f t="shared" si="323"/>
        <v>0</v>
      </c>
      <c r="EUC139" s="827">
        <f t="shared" si="323"/>
        <v>0</v>
      </c>
      <c r="EUD139" s="827">
        <f t="shared" si="323"/>
        <v>0</v>
      </c>
      <c r="EUE139" s="827">
        <f t="shared" si="323"/>
        <v>0</v>
      </c>
      <c r="EUF139" s="827">
        <f t="shared" si="323"/>
        <v>0</v>
      </c>
      <c r="EUG139" s="827">
        <f t="shared" si="323"/>
        <v>0</v>
      </c>
      <c r="EUH139" s="827">
        <f t="shared" si="323"/>
        <v>0</v>
      </c>
      <c r="EUI139" s="827">
        <f t="shared" si="323"/>
        <v>0</v>
      </c>
      <c r="EUJ139" s="827">
        <f t="shared" si="323"/>
        <v>0</v>
      </c>
      <c r="EUK139" s="827">
        <f t="shared" si="323"/>
        <v>0</v>
      </c>
      <c r="EUL139" s="827">
        <f t="shared" si="323"/>
        <v>0</v>
      </c>
      <c r="EUM139" s="827">
        <f t="shared" si="323"/>
        <v>0</v>
      </c>
      <c r="EUN139" s="827">
        <f t="shared" si="323"/>
        <v>0</v>
      </c>
      <c r="EUO139" s="827">
        <f t="shared" si="323"/>
        <v>0</v>
      </c>
      <c r="EUP139" s="827">
        <f t="shared" si="323"/>
        <v>0</v>
      </c>
      <c r="EUQ139" s="827">
        <f t="shared" si="323"/>
        <v>0</v>
      </c>
      <c r="EUR139" s="827">
        <f t="shared" si="323"/>
        <v>0</v>
      </c>
      <c r="EUS139" s="827">
        <f t="shared" si="323"/>
        <v>0</v>
      </c>
      <c r="EUT139" s="827">
        <f t="shared" si="323"/>
        <v>0</v>
      </c>
      <c r="EUU139" s="827">
        <f t="shared" si="323"/>
        <v>0</v>
      </c>
      <c r="EUV139" s="827">
        <f t="shared" si="323"/>
        <v>0</v>
      </c>
      <c r="EUW139" s="827">
        <f t="shared" si="323"/>
        <v>0</v>
      </c>
      <c r="EUX139" s="827">
        <f t="shared" si="323"/>
        <v>0</v>
      </c>
      <c r="EUY139" s="827">
        <f t="shared" si="323"/>
        <v>0</v>
      </c>
      <c r="EUZ139" s="827">
        <f t="shared" si="323"/>
        <v>0</v>
      </c>
      <c r="EVA139" s="827">
        <f t="shared" si="323"/>
        <v>0</v>
      </c>
      <c r="EVB139" s="827">
        <f t="shared" si="323"/>
        <v>0</v>
      </c>
      <c r="EVC139" s="827">
        <f t="shared" si="323"/>
        <v>0</v>
      </c>
      <c r="EVD139" s="827">
        <f t="shared" si="323"/>
        <v>0</v>
      </c>
      <c r="EVE139" s="827">
        <f t="shared" si="323"/>
        <v>0</v>
      </c>
      <c r="EVF139" s="827">
        <f t="shared" si="323"/>
        <v>0</v>
      </c>
      <c r="EVG139" s="827">
        <f t="shared" si="323"/>
        <v>0</v>
      </c>
      <c r="EVH139" s="827">
        <f t="shared" si="323"/>
        <v>0</v>
      </c>
      <c r="EVI139" s="827">
        <f t="shared" si="323"/>
        <v>0</v>
      </c>
      <c r="EVJ139" s="827">
        <f t="shared" si="323"/>
        <v>0</v>
      </c>
      <c r="EVK139" s="827">
        <f t="shared" si="323"/>
        <v>0</v>
      </c>
      <c r="EVL139" s="827">
        <f t="shared" si="323"/>
        <v>0</v>
      </c>
      <c r="EVM139" s="827">
        <f t="shared" si="323"/>
        <v>0</v>
      </c>
      <c r="EVN139" s="827">
        <f t="shared" si="323"/>
        <v>0</v>
      </c>
      <c r="EVO139" s="827">
        <f t="shared" si="323"/>
        <v>0</v>
      </c>
      <c r="EVP139" s="827">
        <f t="shared" si="323"/>
        <v>0</v>
      </c>
      <c r="EVQ139" s="827">
        <f t="shared" si="323"/>
        <v>0</v>
      </c>
      <c r="EVR139" s="827">
        <f t="shared" si="323"/>
        <v>0</v>
      </c>
      <c r="EVS139" s="827">
        <f t="shared" si="323"/>
        <v>0</v>
      </c>
      <c r="EVT139" s="827">
        <f t="shared" si="323"/>
        <v>0</v>
      </c>
      <c r="EVU139" s="827">
        <f t="shared" si="323"/>
        <v>0</v>
      </c>
      <c r="EVV139" s="827">
        <f t="shared" si="323"/>
        <v>0</v>
      </c>
      <c r="EVW139" s="827">
        <f t="shared" si="323"/>
        <v>0</v>
      </c>
      <c r="EVX139" s="827">
        <f t="shared" si="323"/>
        <v>0</v>
      </c>
      <c r="EVY139" s="827">
        <f t="shared" si="323"/>
        <v>0</v>
      </c>
      <c r="EVZ139" s="827">
        <f t="shared" si="323"/>
        <v>0</v>
      </c>
      <c r="EWA139" s="827">
        <f t="shared" si="323"/>
        <v>0</v>
      </c>
      <c r="EWB139" s="827">
        <f t="shared" si="323"/>
        <v>0</v>
      </c>
      <c r="EWC139" s="827">
        <f t="shared" si="323"/>
        <v>0</v>
      </c>
      <c r="EWD139" s="827">
        <f t="shared" si="323"/>
        <v>0</v>
      </c>
      <c r="EWE139" s="827">
        <f t="shared" si="323"/>
        <v>0</v>
      </c>
      <c r="EWF139" s="827">
        <f t="shared" si="323"/>
        <v>0</v>
      </c>
      <c r="EWG139" s="827">
        <f t="shared" si="323"/>
        <v>0</v>
      </c>
      <c r="EWH139" s="827">
        <f t="shared" si="323"/>
        <v>0</v>
      </c>
      <c r="EWI139" s="827">
        <f t="shared" ref="EWI139:EYT139" si="324">EWI131+EWI133</f>
        <v>0</v>
      </c>
      <c r="EWJ139" s="827">
        <f t="shared" si="324"/>
        <v>0</v>
      </c>
      <c r="EWK139" s="827">
        <f t="shared" si="324"/>
        <v>0</v>
      </c>
      <c r="EWL139" s="827">
        <f t="shared" si="324"/>
        <v>0</v>
      </c>
      <c r="EWM139" s="827">
        <f t="shared" si="324"/>
        <v>0</v>
      </c>
      <c r="EWN139" s="827">
        <f t="shared" si="324"/>
        <v>0</v>
      </c>
      <c r="EWO139" s="827">
        <f t="shared" si="324"/>
        <v>0</v>
      </c>
      <c r="EWP139" s="827">
        <f t="shared" si="324"/>
        <v>0</v>
      </c>
      <c r="EWQ139" s="827">
        <f t="shared" si="324"/>
        <v>0</v>
      </c>
      <c r="EWR139" s="827">
        <f t="shared" si="324"/>
        <v>0</v>
      </c>
      <c r="EWS139" s="827">
        <f t="shared" si="324"/>
        <v>0</v>
      </c>
      <c r="EWT139" s="827">
        <f t="shared" si="324"/>
        <v>0</v>
      </c>
      <c r="EWU139" s="827">
        <f t="shared" si="324"/>
        <v>0</v>
      </c>
      <c r="EWV139" s="827">
        <f t="shared" si="324"/>
        <v>0</v>
      </c>
      <c r="EWW139" s="827">
        <f t="shared" si="324"/>
        <v>0</v>
      </c>
      <c r="EWX139" s="827">
        <f t="shared" si="324"/>
        <v>0</v>
      </c>
      <c r="EWY139" s="827">
        <f t="shared" si="324"/>
        <v>0</v>
      </c>
      <c r="EWZ139" s="827">
        <f t="shared" si="324"/>
        <v>0</v>
      </c>
      <c r="EXA139" s="827">
        <f t="shared" si="324"/>
        <v>0</v>
      </c>
      <c r="EXB139" s="827">
        <f t="shared" si="324"/>
        <v>0</v>
      </c>
      <c r="EXC139" s="827">
        <f t="shared" si="324"/>
        <v>0</v>
      </c>
      <c r="EXD139" s="827">
        <f t="shared" si="324"/>
        <v>0</v>
      </c>
      <c r="EXE139" s="827">
        <f t="shared" si="324"/>
        <v>0</v>
      </c>
      <c r="EXF139" s="827">
        <f t="shared" si="324"/>
        <v>0</v>
      </c>
      <c r="EXG139" s="827">
        <f t="shared" si="324"/>
        <v>0</v>
      </c>
      <c r="EXH139" s="827">
        <f t="shared" si="324"/>
        <v>0</v>
      </c>
      <c r="EXI139" s="827">
        <f t="shared" si="324"/>
        <v>0</v>
      </c>
      <c r="EXJ139" s="827">
        <f t="shared" si="324"/>
        <v>0</v>
      </c>
      <c r="EXK139" s="827">
        <f t="shared" si="324"/>
        <v>0</v>
      </c>
      <c r="EXL139" s="827">
        <f t="shared" si="324"/>
        <v>0</v>
      </c>
      <c r="EXM139" s="827">
        <f t="shared" si="324"/>
        <v>0</v>
      </c>
      <c r="EXN139" s="827">
        <f t="shared" si="324"/>
        <v>0</v>
      </c>
      <c r="EXO139" s="827">
        <f t="shared" si="324"/>
        <v>0</v>
      </c>
      <c r="EXP139" s="827">
        <f t="shared" si="324"/>
        <v>0</v>
      </c>
      <c r="EXQ139" s="827">
        <f t="shared" si="324"/>
        <v>0</v>
      </c>
      <c r="EXR139" s="827">
        <f t="shared" si="324"/>
        <v>0</v>
      </c>
      <c r="EXS139" s="827">
        <f t="shared" si="324"/>
        <v>0</v>
      </c>
      <c r="EXT139" s="827">
        <f t="shared" si="324"/>
        <v>0</v>
      </c>
      <c r="EXU139" s="827">
        <f t="shared" si="324"/>
        <v>0</v>
      </c>
      <c r="EXV139" s="827">
        <f t="shared" si="324"/>
        <v>0</v>
      </c>
      <c r="EXW139" s="827">
        <f t="shared" si="324"/>
        <v>0</v>
      </c>
      <c r="EXX139" s="827">
        <f t="shared" si="324"/>
        <v>0</v>
      </c>
      <c r="EXY139" s="827">
        <f t="shared" si="324"/>
        <v>0</v>
      </c>
      <c r="EXZ139" s="827">
        <f t="shared" si="324"/>
        <v>0</v>
      </c>
      <c r="EYA139" s="827">
        <f t="shared" si="324"/>
        <v>0</v>
      </c>
      <c r="EYB139" s="827">
        <f t="shared" si="324"/>
        <v>0</v>
      </c>
      <c r="EYC139" s="827">
        <f t="shared" si="324"/>
        <v>0</v>
      </c>
      <c r="EYD139" s="827">
        <f t="shared" si="324"/>
        <v>0</v>
      </c>
      <c r="EYE139" s="827">
        <f t="shared" si="324"/>
        <v>0</v>
      </c>
      <c r="EYF139" s="827">
        <f t="shared" si="324"/>
        <v>0</v>
      </c>
      <c r="EYG139" s="827">
        <f t="shared" si="324"/>
        <v>0</v>
      </c>
      <c r="EYH139" s="827">
        <f t="shared" si="324"/>
        <v>0</v>
      </c>
      <c r="EYI139" s="827">
        <f t="shared" si="324"/>
        <v>0</v>
      </c>
      <c r="EYJ139" s="827">
        <f t="shared" si="324"/>
        <v>0</v>
      </c>
      <c r="EYK139" s="827">
        <f t="shared" si="324"/>
        <v>0</v>
      </c>
      <c r="EYL139" s="827">
        <f t="shared" si="324"/>
        <v>0</v>
      </c>
      <c r="EYM139" s="827">
        <f t="shared" si="324"/>
        <v>0</v>
      </c>
      <c r="EYN139" s="827">
        <f t="shared" si="324"/>
        <v>0</v>
      </c>
      <c r="EYO139" s="827">
        <f t="shared" si="324"/>
        <v>0</v>
      </c>
      <c r="EYP139" s="827">
        <f t="shared" si="324"/>
        <v>0</v>
      </c>
      <c r="EYQ139" s="827">
        <f t="shared" si="324"/>
        <v>0</v>
      </c>
      <c r="EYR139" s="827">
        <f t="shared" si="324"/>
        <v>0</v>
      </c>
      <c r="EYS139" s="827">
        <f t="shared" si="324"/>
        <v>0</v>
      </c>
      <c r="EYT139" s="827">
        <f t="shared" si="324"/>
        <v>0</v>
      </c>
      <c r="EYU139" s="827">
        <f t="shared" ref="EYU139:FBF139" si="325">EYU131+EYU133</f>
        <v>0</v>
      </c>
      <c r="EYV139" s="827">
        <f t="shared" si="325"/>
        <v>0</v>
      </c>
      <c r="EYW139" s="827">
        <f t="shared" si="325"/>
        <v>0</v>
      </c>
      <c r="EYX139" s="827">
        <f t="shared" si="325"/>
        <v>0</v>
      </c>
      <c r="EYY139" s="827">
        <f t="shared" si="325"/>
        <v>0</v>
      </c>
      <c r="EYZ139" s="827">
        <f t="shared" si="325"/>
        <v>0</v>
      </c>
      <c r="EZA139" s="827">
        <f t="shared" si="325"/>
        <v>0</v>
      </c>
      <c r="EZB139" s="827">
        <f t="shared" si="325"/>
        <v>0</v>
      </c>
      <c r="EZC139" s="827">
        <f t="shared" si="325"/>
        <v>0</v>
      </c>
      <c r="EZD139" s="827">
        <f t="shared" si="325"/>
        <v>0</v>
      </c>
      <c r="EZE139" s="827">
        <f t="shared" si="325"/>
        <v>0</v>
      </c>
      <c r="EZF139" s="827">
        <f t="shared" si="325"/>
        <v>0</v>
      </c>
      <c r="EZG139" s="827">
        <f t="shared" si="325"/>
        <v>0</v>
      </c>
      <c r="EZH139" s="827">
        <f t="shared" si="325"/>
        <v>0</v>
      </c>
      <c r="EZI139" s="827">
        <f t="shared" si="325"/>
        <v>0</v>
      </c>
      <c r="EZJ139" s="827">
        <f t="shared" si="325"/>
        <v>0</v>
      </c>
      <c r="EZK139" s="827">
        <f t="shared" si="325"/>
        <v>0</v>
      </c>
      <c r="EZL139" s="827">
        <f t="shared" si="325"/>
        <v>0</v>
      </c>
      <c r="EZM139" s="827">
        <f t="shared" si="325"/>
        <v>0</v>
      </c>
      <c r="EZN139" s="827">
        <f t="shared" si="325"/>
        <v>0</v>
      </c>
      <c r="EZO139" s="827">
        <f t="shared" si="325"/>
        <v>0</v>
      </c>
      <c r="EZP139" s="827">
        <f t="shared" si="325"/>
        <v>0</v>
      </c>
      <c r="EZQ139" s="827">
        <f t="shared" si="325"/>
        <v>0</v>
      </c>
      <c r="EZR139" s="827">
        <f t="shared" si="325"/>
        <v>0</v>
      </c>
      <c r="EZS139" s="827">
        <f t="shared" si="325"/>
        <v>0</v>
      </c>
      <c r="EZT139" s="827">
        <f t="shared" si="325"/>
        <v>0</v>
      </c>
      <c r="EZU139" s="827">
        <f t="shared" si="325"/>
        <v>0</v>
      </c>
      <c r="EZV139" s="827">
        <f t="shared" si="325"/>
        <v>0</v>
      </c>
      <c r="EZW139" s="827">
        <f t="shared" si="325"/>
        <v>0</v>
      </c>
      <c r="EZX139" s="827">
        <f t="shared" si="325"/>
        <v>0</v>
      </c>
      <c r="EZY139" s="827">
        <f t="shared" si="325"/>
        <v>0</v>
      </c>
      <c r="EZZ139" s="827">
        <f t="shared" si="325"/>
        <v>0</v>
      </c>
      <c r="FAA139" s="827">
        <f t="shared" si="325"/>
        <v>0</v>
      </c>
      <c r="FAB139" s="827">
        <f t="shared" si="325"/>
        <v>0</v>
      </c>
      <c r="FAC139" s="827">
        <f t="shared" si="325"/>
        <v>0</v>
      </c>
      <c r="FAD139" s="827">
        <f t="shared" si="325"/>
        <v>0</v>
      </c>
      <c r="FAE139" s="827">
        <f t="shared" si="325"/>
        <v>0</v>
      </c>
      <c r="FAF139" s="827">
        <f t="shared" si="325"/>
        <v>0</v>
      </c>
      <c r="FAG139" s="827">
        <f t="shared" si="325"/>
        <v>0</v>
      </c>
      <c r="FAH139" s="827">
        <f t="shared" si="325"/>
        <v>0</v>
      </c>
      <c r="FAI139" s="827">
        <f t="shared" si="325"/>
        <v>0</v>
      </c>
      <c r="FAJ139" s="827">
        <f t="shared" si="325"/>
        <v>0</v>
      </c>
      <c r="FAK139" s="827">
        <f t="shared" si="325"/>
        <v>0</v>
      </c>
      <c r="FAL139" s="827">
        <f t="shared" si="325"/>
        <v>0</v>
      </c>
      <c r="FAM139" s="827">
        <f t="shared" si="325"/>
        <v>0</v>
      </c>
      <c r="FAN139" s="827">
        <f t="shared" si="325"/>
        <v>0</v>
      </c>
      <c r="FAO139" s="827">
        <f t="shared" si="325"/>
        <v>0</v>
      </c>
      <c r="FAP139" s="827">
        <f t="shared" si="325"/>
        <v>0</v>
      </c>
      <c r="FAQ139" s="827">
        <f t="shared" si="325"/>
        <v>0</v>
      </c>
      <c r="FAR139" s="827">
        <f t="shared" si="325"/>
        <v>0</v>
      </c>
      <c r="FAS139" s="827">
        <f t="shared" si="325"/>
        <v>0</v>
      </c>
      <c r="FAT139" s="827">
        <f t="shared" si="325"/>
        <v>0</v>
      </c>
      <c r="FAU139" s="827">
        <f t="shared" si="325"/>
        <v>0</v>
      </c>
      <c r="FAV139" s="827">
        <f t="shared" si="325"/>
        <v>0</v>
      </c>
      <c r="FAW139" s="827">
        <f t="shared" si="325"/>
        <v>0</v>
      </c>
      <c r="FAX139" s="827">
        <f t="shared" si="325"/>
        <v>0</v>
      </c>
      <c r="FAY139" s="827">
        <f t="shared" si="325"/>
        <v>0</v>
      </c>
      <c r="FAZ139" s="827">
        <f t="shared" si="325"/>
        <v>0</v>
      </c>
      <c r="FBA139" s="827">
        <f t="shared" si="325"/>
        <v>0</v>
      </c>
      <c r="FBB139" s="827">
        <f t="shared" si="325"/>
        <v>0</v>
      </c>
      <c r="FBC139" s="827">
        <f t="shared" si="325"/>
        <v>0</v>
      </c>
      <c r="FBD139" s="827">
        <f t="shared" si="325"/>
        <v>0</v>
      </c>
      <c r="FBE139" s="827">
        <f t="shared" si="325"/>
        <v>0</v>
      </c>
      <c r="FBF139" s="827">
        <f t="shared" si="325"/>
        <v>0</v>
      </c>
      <c r="FBG139" s="827">
        <f t="shared" ref="FBG139:FDR139" si="326">FBG131+FBG133</f>
        <v>0</v>
      </c>
      <c r="FBH139" s="827">
        <f t="shared" si="326"/>
        <v>0</v>
      </c>
      <c r="FBI139" s="827">
        <f t="shared" si="326"/>
        <v>0</v>
      </c>
      <c r="FBJ139" s="827">
        <f t="shared" si="326"/>
        <v>0</v>
      </c>
      <c r="FBK139" s="827">
        <f t="shared" si="326"/>
        <v>0</v>
      </c>
      <c r="FBL139" s="827">
        <f t="shared" si="326"/>
        <v>0</v>
      </c>
      <c r="FBM139" s="827">
        <f t="shared" si="326"/>
        <v>0</v>
      </c>
      <c r="FBN139" s="827">
        <f t="shared" si="326"/>
        <v>0</v>
      </c>
      <c r="FBO139" s="827">
        <f t="shared" si="326"/>
        <v>0</v>
      </c>
      <c r="FBP139" s="827">
        <f t="shared" si="326"/>
        <v>0</v>
      </c>
      <c r="FBQ139" s="827">
        <f t="shared" si="326"/>
        <v>0</v>
      </c>
      <c r="FBR139" s="827">
        <f t="shared" si="326"/>
        <v>0</v>
      </c>
      <c r="FBS139" s="827">
        <f t="shared" si="326"/>
        <v>0</v>
      </c>
      <c r="FBT139" s="827">
        <f t="shared" si="326"/>
        <v>0</v>
      </c>
      <c r="FBU139" s="827">
        <f t="shared" si="326"/>
        <v>0</v>
      </c>
      <c r="FBV139" s="827">
        <f t="shared" si="326"/>
        <v>0</v>
      </c>
      <c r="FBW139" s="827">
        <f t="shared" si="326"/>
        <v>0</v>
      </c>
      <c r="FBX139" s="827">
        <f t="shared" si="326"/>
        <v>0</v>
      </c>
      <c r="FBY139" s="827">
        <f t="shared" si="326"/>
        <v>0</v>
      </c>
      <c r="FBZ139" s="827">
        <f t="shared" si="326"/>
        <v>0</v>
      </c>
      <c r="FCA139" s="827">
        <f t="shared" si="326"/>
        <v>0</v>
      </c>
      <c r="FCB139" s="827">
        <f t="shared" si="326"/>
        <v>0</v>
      </c>
      <c r="FCC139" s="827">
        <f t="shared" si="326"/>
        <v>0</v>
      </c>
      <c r="FCD139" s="827">
        <f t="shared" si="326"/>
        <v>0</v>
      </c>
      <c r="FCE139" s="827">
        <f t="shared" si="326"/>
        <v>0</v>
      </c>
      <c r="FCF139" s="827">
        <f t="shared" si="326"/>
        <v>0</v>
      </c>
      <c r="FCG139" s="827">
        <f t="shared" si="326"/>
        <v>0</v>
      </c>
      <c r="FCH139" s="827">
        <f t="shared" si="326"/>
        <v>0</v>
      </c>
      <c r="FCI139" s="827">
        <f t="shared" si="326"/>
        <v>0</v>
      </c>
      <c r="FCJ139" s="827">
        <f t="shared" si="326"/>
        <v>0</v>
      </c>
      <c r="FCK139" s="827">
        <f t="shared" si="326"/>
        <v>0</v>
      </c>
      <c r="FCL139" s="827">
        <f t="shared" si="326"/>
        <v>0</v>
      </c>
      <c r="FCM139" s="827">
        <f t="shared" si="326"/>
        <v>0</v>
      </c>
      <c r="FCN139" s="827">
        <f t="shared" si="326"/>
        <v>0</v>
      </c>
      <c r="FCO139" s="827">
        <f t="shared" si="326"/>
        <v>0</v>
      </c>
      <c r="FCP139" s="827">
        <f t="shared" si="326"/>
        <v>0</v>
      </c>
      <c r="FCQ139" s="827">
        <f t="shared" si="326"/>
        <v>0</v>
      </c>
      <c r="FCR139" s="827">
        <f t="shared" si="326"/>
        <v>0</v>
      </c>
      <c r="FCS139" s="827">
        <f t="shared" si="326"/>
        <v>0</v>
      </c>
      <c r="FCT139" s="827">
        <f t="shared" si="326"/>
        <v>0</v>
      </c>
      <c r="FCU139" s="827">
        <f t="shared" si="326"/>
        <v>0</v>
      </c>
      <c r="FCV139" s="827">
        <f t="shared" si="326"/>
        <v>0</v>
      </c>
      <c r="FCW139" s="827">
        <f t="shared" si="326"/>
        <v>0</v>
      </c>
      <c r="FCX139" s="827">
        <f t="shared" si="326"/>
        <v>0</v>
      </c>
      <c r="FCY139" s="827">
        <f t="shared" si="326"/>
        <v>0</v>
      </c>
      <c r="FCZ139" s="827">
        <f t="shared" si="326"/>
        <v>0</v>
      </c>
      <c r="FDA139" s="827">
        <f t="shared" si="326"/>
        <v>0</v>
      </c>
      <c r="FDB139" s="827">
        <f t="shared" si="326"/>
        <v>0</v>
      </c>
      <c r="FDC139" s="827">
        <f t="shared" si="326"/>
        <v>0</v>
      </c>
      <c r="FDD139" s="827">
        <f t="shared" si="326"/>
        <v>0</v>
      </c>
      <c r="FDE139" s="827">
        <f t="shared" si="326"/>
        <v>0</v>
      </c>
      <c r="FDF139" s="827">
        <f t="shared" si="326"/>
        <v>0</v>
      </c>
      <c r="FDG139" s="827">
        <f t="shared" si="326"/>
        <v>0</v>
      </c>
      <c r="FDH139" s="827">
        <f t="shared" si="326"/>
        <v>0</v>
      </c>
      <c r="FDI139" s="827">
        <f t="shared" si="326"/>
        <v>0</v>
      </c>
      <c r="FDJ139" s="827">
        <f t="shared" si="326"/>
        <v>0</v>
      </c>
      <c r="FDK139" s="827">
        <f t="shared" si="326"/>
        <v>0</v>
      </c>
      <c r="FDL139" s="827">
        <f t="shared" si="326"/>
        <v>0</v>
      </c>
      <c r="FDM139" s="827">
        <f t="shared" si="326"/>
        <v>0</v>
      </c>
      <c r="FDN139" s="827">
        <f t="shared" si="326"/>
        <v>0</v>
      </c>
      <c r="FDO139" s="827">
        <f t="shared" si="326"/>
        <v>0</v>
      </c>
      <c r="FDP139" s="827">
        <f t="shared" si="326"/>
        <v>0</v>
      </c>
      <c r="FDQ139" s="827">
        <f t="shared" si="326"/>
        <v>0</v>
      </c>
      <c r="FDR139" s="827">
        <f t="shared" si="326"/>
        <v>0</v>
      </c>
      <c r="FDS139" s="827">
        <f t="shared" ref="FDS139:FGD139" si="327">FDS131+FDS133</f>
        <v>0</v>
      </c>
      <c r="FDT139" s="827">
        <f t="shared" si="327"/>
        <v>0</v>
      </c>
      <c r="FDU139" s="827">
        <f t="shared" si="327"/>
        <v>0</v>
      </c>
      <c r="FDV139" s="827">
        <f t="shared" si="327"/>
        <v>0</v>
      </c>
      <c r="FDW139" s="827">
        <f t="shared" si="327"/>
        <v>0</v>
      </c>
      <c r="FDX139" s="827">
        <f t="shared" si="327"/>
        <v>0</v>
      </c>
      <c r="FDY139" s="827">
        <f t="shared" si="327"/>
        <v>0</v>
      </c>
      <c r="FDZ139" s="827">
        <f t="shared" si="327"/>
        <v>0</v>
      </c>
      <c r="FEA139" s="827">
        <f t="shared" si="327"/>
        <v>0</v>
      </c>
      <c r="FEB139" s="827">
        <f t="shared" si="327"/>
        <v>0</v>
      </c>
      <c r="FEC139" s="827">
        <f t="shared" si="327"/>
        <v>0</v>
      </c>
      <c r="FED139" s="827">
        <f t="shared" si="327"/>
        <v>0</v>
      </c>
      <c r="FEE139" s="827">
        <f t="shared" si="327"/>
        <v>0</v>
      </c>
      <c r="FEF139" s="827">
        <f t="shared" si="327"/>
        <v>0</v>
      </c>
      <c r="FEG139" s="827">
        <f t="shared" si="327"/>
        <v>0</v>
      </c>
      <c r="FEH139" s="827">
        <f t="shared" si="327"/>
        <v>0</v>
      </c>
      <c r="FEI139" s="827">
        <f t="shared" si="327"/>
        <v>0</v>
      </c>
      <c r="FEJ139" s="827">
        <f t="shared" si="327"/>
        <v>0</v>
      </c>
      <c r="FEK139" s="827">
        <f t="shared" si="327"/>
        <v>0</v>
      </c>
      <c r="FEL139" s="827">
        <f t="shared" si="327"/>
        <v>0</v>
      </c>
      <c r="FEM139" s="827">
        <f t="shared" si="327"/>
        <v>0</v>
      </c>
      <c r="FEN139" s="827">
        <f t="shared" si="327"/>
        <v>0</v>
      </c>
      <c r="FEO139" s="827">
        <f t="shared" si="327"/>
        <v>0</v>
      </c>
      <c r="FEP139" s="827">
        <f t="shared" si="327"/>
        <v>0</v>
      </c>
      <c r="FEQ139" s="827">
        <f t="shared" si="327"/>
        <v>0</v>
      </c>
      <c r="FER139" s="827">
        <f t="shared" si="327"/>
        <v>0</v>
      </c>
      <c r="FES139" s="827">
        <f t="shared" si="327"/>
        <v>0</v>
      </c>
      <c r="FET139" s="827">
        <f t="shared" si="327"/>
        <v>0</v>
      </c>
      <c r="FEU139" s="827">
        <f t="shared" si="327"/>
        <v>0</v>
      </c>
      <c r="FEV139" s="827">
        <f t="shared" si="327"/>
        <v>0</v>
      </c>
      <c r="FEW139" s="827">
        <f t="shared" si="327"/>
        <v>0</v>
      </c>
      <c r="FEX139" s="827">
        <f t="shared" si="327"/>
        <v>0</v>
      </c>
      <c r="FEY139" s="827">
        <f t="shared" si="327"/>
        <v>0</v>
      </c>
      <c r="FEZ139" s="827">
        <f t="shared" si="327"/>
        <v>0</v>
      </c>
      <c r="FFA139" s="827">
        <f t="shared" si="327"/>
        <v>0</v>
      </c>
      <c r="FFB139" s="827">
        <f t="shared" si="327"/>
        <v>0</v>
      </c>
      <c r="FFC139" s="827">
        <f t="shared" si="327"/>
        <v>0</v>
      </c>
      <c r="FFD139" s="827">
        <f t="shared" si="327"/>
        <v>0</v>
      </c>
      <c r="FFE139" s="827">
        <f t="shared" si="327"/>
        <v>0</v>
      </c>
      <c r="FFF139" s="827">
        <f t="shared" si="327"/>
        <v>0</v>
      </c>
      <c r="FFG139" s="827">
        <f t="shared" si="327"/>
        <v>0</v>
      </c>
      <c r="FFH139" s="827">
        <f t="shared" si="327"/>
        <v>0</v>
      </c>
      <c r="FFI139" s="827">
        <f t="shared" si="327"/>
        <v>0</v>
      </c>
      <c r="FFJ139" s="827">
        <f t="shared" si="327"/>
        <v>0</v>
      </c>
      <c r="FFK139" s="827">
        <f t="shared" si="327"/>
        <v>0</v>
      </c>
      <c r="FFL139" s="827">
        <f t="shared" si="327"/>
        <v>0</v>
      </c>
      <c r="FFM139" s="827">
        <f t="shared" si="327"/>
        <v>0</v>
      </c>
      <c r="FFN139" s="827">
        <f t="shared" si="327"/>
        <v>0</v>
      </c>
      <c r="FFO139" s="827">
        <f t="shared" si="327"/>
        <v>0</v>
      </c>
      <c r="FFP139" s="827">
        <f t="shared" si="327"/>
        <v>0</v>
      </c>
      <c r="FFQ139" s="827">
        <f t="shared" si="327"/>
        <v>0</v>
      </c>
      <c r="FFR139" s="827">
        <f t="shared" si="327"/>
        <v>0</v>
      </c>
      <c r="FFS139" s="827">
        <f t="shared" si="327"/>
        <v>0</v>
      </c>
      <c r="FFT139" s="827">
        <f t="shared" si="327"/>
        <v>0</v>
      </c>
      <c r="FFU139" s="827">
        <f t="shared" si="327"/>
        <v>0</v>
      </c>
      <c r="FFV139" s="827">
        <f t="shared" si="327"/>
        <v>0</v>
      </c>
      <c r="FFW139" s="827">
        <f t="shared" si="327"/>
        <v>0</v>
      </c>
      <c r="FFX139" s="827">
        <f t="shared" si="327"/>
        <v>0</v>
      </c>
      <c r="FFY139" s="827">
        <f t="shared" si="327"/>
        <v>0</v>
      </c>
      <c r="FFZ139" s="827">
        <f t="shared" si="327"/>
        <v>0</v>
      </c>
      <c r="FGA139" s="827">
        <f t="shared" si="327"/>
        <v>0</v>
      </c>
      <c r="FGB139" s="827">
        <f t="shared" si="327"/>
        <v>0</v>
      </c>
      <c r="FGC139" s="827">
        <f t="shared" si="327"/>
        <v>0</v>
      </c>
      <c r="FGD139" s="827">
        <f t="shared" si="327"/>
        <v>0</v>
      </c>
      <c r="FGE139" s="827">
        <f t="shared" ref="FGE139:FIP139" si="328">FGE131+FGE133</f>
        <v>0</v>
      </c>
      <c r="FGF139" s="827">
        <f t="shared" si="328"/>
        <v>0</v>
      </c>
      <c r="FGG139" s="827">
        <f t="shared" si="328"/>
        <v>0</v>
      </c>
      <c r="FGH139" s="827">
        <f t="shared" si="328"/>
        <v>0</v>
      </c>
      <c r="FGI139" s="827">
        <f t="shared" si="328"/>
        <v>0</v>
      </c>
      <c r="FGJ139" s="827">
        <f t="shared" si="328"/>
        <v>0</v>
      </c>
      <c r="FGK139" s="827">
        <f t="shared" si="328"/>
        <v>0</v>
      </c>
      <c r="FGL139" s="827">
        <f t="shared" si="328"/>
        <v>0</v>
      </c>
      <c r="FGM139" s="827">
        <f t="shared" si="328"/>
        <v>0</v>
      </c>
      <c r="FGN139" s="827">
        <f t="shared" si="328"/>
        <v>0</v>
      </c>
      <c r="FGO139" s="827">
        <f t="shared" si="328"/>
        <v>0</v>
      </c>
      <c r="FGP139" s="827">
        <f t="shared" si="328"/>
        <v>0</v>
      </c>
      <c r="FGQ139" s="827">
        <f t="shared" si="328"/>
        <v>0</v>
      </c>
      <c r="FGR139" s="827">
        <f t="shared" si="328"/>
        <v>0</v>
      </c>
      <c r="FGS139" s="827">
        <f t="shared" si="328"/>
        <v>0</v>
      </c>
      <c r="FGT139" s="827">
        <f t="shared" si="328"/>
        <v>0</v>
      </c>
      <c r="FGU139" s="827">
        <f t="shared" si="328"/>
        <v>0</v>
      </c>
      <c r="FGV139" s="827">
        <f t="shared" si="328"/>
        <v>0</v>
      </c>
      <c r="FGW139" s="827">
        <f t="shared" si="328"/>
        <v>0</v>
      </c>
      <c r="FGX139" s="827">
        <f t="shared" si="328"/>
        <v>0</v>
      </c>
      <c r="FGY139" s="827">
        <f t="shared" si="328"/>
        <v>0</v>
      </c>
      <c r="FGZ139" s="827">
        <f t="shared" si="328"/>
        <v>0</v>
      </c>
      <c r="FHA139" s="827">
        <f t="shared" si="328"/>
        <v>0</v>
      </c>
      <c r="FHB139" s="827">
        <f t="shared" si="328"/>
        <v>0</v>
      </c>
      <c r="FHC139" s="827">
        <f t="shared" si="328"/>
        <v>0</v>
      </c>
      <c r="FHD139" s="827">
        <f t="shared" si="328"/>
        <v>0</v>
      </c>
      <c r="FHE139" s="827">
        <f t="shared" si="328"/>
        <v>0</v>
      </c>
      <c r="FHF139" s="827">
        <f t="shared" si="328"/>
        <v>0</v>
      </c>
      <c r="FHG139" s="827">
        <f t="shared" si="328"/>
        <v>0</v>
      </c>
      <c r="FHH139" s="827">
        <f t="shared" si="328"/>
        <v>0</v>
      </c>
      <c r="FHI139" s="827">
        <f t="shared" si="328"/>
        <v>0</v>
      </c>
      <c r="FHJ139" s="827">
        <f t="shared" si="328"/>
        <v>0</v>
      </c>
      <c r="FHK139" s="827">
        <f t="shared" si="328"/>
        <v>0</v>
      </c>
      <c r="FHL139" s="827">
        <f t="shared" si="328"/>
        <v>0</v>
      </c>
      <c r="FHM139" s="827">
        <f t="shared" si="328"/>
        <v>0</v>
      </c>
      <c r="FHN139" s="827">
        <f t="shared" si="328"/>
        <v>0</v>
      </c>
      <c r="FHO139" s="827">
        <f t="shared" si="328"/>
        <v>0</v>
      </c>
      <c r="FHP139" s="827">
        <f t="shared" si="328"/>
        <v>0</v>
      </c>
      <c r="FHQ139" s="827">
        <f t="shared" si="328"/>
        <v>0</v>
      </c>
      <c r="FHR139" s="827">
        <f t="shared" si="328"/>
        <v>0</v>
      </c>
      <c r="FHS139" s="827">
        <f t="shared" si="328"/>
        <v>0</v>
      </c>
      <c r="FHT139" s="827">
        <f t="shared" si="328"/>
        <v>0</v>
      </c>
      <c r="FHU139" s="827">
        <f t="shared" si="328"/>
        <v>0</v>
      </c>
      <c r="FHV139" s="827">
        <f t="shared" si="328"/>
        <v>0</v>
      </c>
      <c r="FHW139" s="827">
        <f t="shared" si="328"/>
        <v>0</v>
      </c>
      <c r="FHX139" s="827">
        <f t="shared" si="328"/>
        <v>0</v>
      </c>
      <c r="FHY139" s="827">
        <f t="shared" si="328"/>
        <v>0</v>
      </c>
      <c r="FHZ139" s="827">
        <f t="shared" si="328"/>
        <v>0</v>
      </c>
      <c r="FIA139" s="827">
        <f t="shared" si="328"/>
        <v>0</v>
      </c>
      <c r="FIB139" s="827">
        <f t="shared" si="328"/>
        <v>0</v>
      </c>
      <c r="FIC139" s="827">
        <f t="shared" si="328"/>
        <v>0</v>
      </c>
      <c r="FID139" s="827">
        <f t="shared" si="328"/>
        <v>0</v>
      </c>
      <c r="FIE139" s="827">
        <f t="shared" si="328"/>
        <v>0</v>
      </c>
      <c r="FIF139" s="827">
        <f t="shared" si="328"/>
        <v>0</v>
      </c>
      <c r="FIG139" s="827">
        <f t="shared" si="328"/>
        <v>0</v>
      </c>
      <c r="FIH139" s="827">
        <f t="shared" si="328"/>
        <v>0</v>
      </c>
      <c r="FII139" s="827">
        <f t="shared" si="328"/>
        <v>0</v>
      </c>
      <c r="FIJ139" s="827">
        <f t="shared" si="328"/>
        <v>0</v>
      </c>
      <c r="FIK139" s="827">
        <f t="shared" si="328"/>
        <v>0</v>
      </c>
      <c r="FIL139" s="827">
        <f t="shared" si="328"/>
        <v>0</v>
      </c>
      <c r="FIM139" s="827">
        <f t="shared" si="328"/>
        <v>0</v>
      </c>
      <c r="FIN139" s="827">
        <f t="shared" si="328"/>
        <v>0</v>
      </c>
      <c r="FIO139" s="827">
        <f t="shared" si="328"/>
        <v>0</v>
      </c>
      <c r="FIP139" s="827">
        <f t="shared" si="328"/>
        <v>0</v>
      </c>
      <c r="FIQ139" s="827">
        <f t="shared" ref="FIQ139:FLB139" si="329">FIQ131+FIQ133</f>
        <v>0</v>
      </c>
      <c r="FIR139" s="827">
        <f t="shared" si="329"/>
        <v>0</v>
      </c>
      <c r="FIS139" s="827">
        <f t="shared" si="329"/>
        <v>0</v>
      </c>
      <c r="FIT139" s="827">
        <f t="shared" si="329"/>
        <v>0</v>
      </c>
      <c r="FIU139" s="827">
        <f t="shared" si="329"/>
        <v>0</v>
      </c>
      <c r="FIV139" s="827">
        <f t="shared" si="329"/>
        <v>0</v>
      </c>
      <c r="FIW139" s="827">
        <f t="shared" si="329"/>
        <v>0</v>
      </c>
      <c r="FIX139" s="827">
        <f t="shared" si="329"/>
        <v>0</v>
      </c>
      <c r="FIY139" s="827">
        <f t="shared" si="329"/>
        <v>0</v>
      </c>
      <c r="FIZ139" s="827">
        <f t="shared" si="329"/>
        <v>0</v>
      </c>
      <c r="FJA139" s="827">
        <f t="shared" si="329"/>
        <v>0</v>
      </c>
      <c r="FJB139" s="827">
        <f t="shared" si="329"/>
        <v>0</v>
      </c>
      <c r="FJC139" s="827">
        <f t="shared" si="329"/>
        <v>0</v>
      </c>
      <c r="FJD139" s="827">
        <f t="shared" si="329"/>
        <v>0</v>
      </c>
      <c r="FJE139" s="827">
        <f t="shared" si="329"/>
        <v>0</v>
      </c>
      <c r="FJF139" s="827">
        <f t="shared" si="329"/>
        <v>0</v>
      </c>
      <c r="FJG139" s="827">
        <f t="shared" si="329"/>
        <v>0</v>
      </c>
      <c r="FJH139" s="827">
        <f t="shared" si="329"/>
        <v>0</v>
      </c>
      <c r="FJI139" s="827">
        <f t="shared" si="329"/>
        <v>0</v>
      </c>
      <c r="FJJ139" s="827">
        <f t="shared" si="329"/>
        <v>0</v>
      </c>
      <c r="FJK139" s="827">
        <f t="shared" si="329"/>
        <v>0</v>
      </c>
      <c r="FJL139" s="827">
        <f t="shared" si="329"/>
        <v>0</v>
      </c>
      <c r="FJM139" s="827">
        <f t="shared" si="329"/>
        <v>0</v>
      </c>
      <c r="FJN139" s="827">
        <f t="shared" si="329"/>
        <v>0</v>
      </c>
      <c r="FJO139" s="827">
        <f t="shared" si="329"/>
        <v>0</v>
      </c>
      <c r="FJP139" s="827">
        <f t="shared" si="329"/>
        <v>0</v>
      </c>
      <c r="FJQ139" s="827">
        <f t="shared" si="329"/>
        <v>0</v>
      </c>
      <c r="FJR139" s="827">
        <f t="shared" si="329"/>
        <v>0</v>
      </c>
      <c r="FJS139" s="827">
        <f t="shared" si="329"/>
        <v>0</v>
      </c>
      <c r="FJT139" s="827">
        <f t="shared" si="329"/>
        <v>0</v>
      </c>
      <c r="FJU139" s="827">
        <f t="shared" si="329"/>
        <v>0</v>
      </c>
      <c r="FJV139" s="827">
        <f t="shared" si="329"/>
        <v>0</v>
      </c>
      <c r="FJW139" s="827">
        <f t="shared" si="329"/>
        <v>0</v>
      </c>
      <c r="FJX139" s="827">
        <f t="shared" si="329"/>
        <v>0</v>
      </c>
      <c r="FJY139" s="827">
        <f t="shared" si="329"/>
        <v>0</v>
      </c>
      <c r="FJZ139" s="827">
        <f t="shared" si="329"/>
        <v>0</v>
      </c>
      <c r="FKA139" s="827">
        <f t="shared" si="329"/>
        <v>0</v>
      </c>
      <c r="FKB139" s="827">
        <f t="shared" si="329"/>
        <v>0</v>
      </c>
      <c r="FKC139" s="827">
        <f t="shared" si="329"/>
        <v>0</v>
      </c>
      <c r="FKD139" s="827">
        <f t="shared" si="329"/>
        <v>0</v>
      </c>
      <c r="FKE139" s="827">
        <f t="shared" si="329"/>
        <v>0</v>
      </c>
      <c r="FKF139" s="827">
        <f t="shared" si="329"/>
        <v>0</v>
      </c>
      <c r="FKG139" s="827">
        <f t="shared" si="329"/>
        <v>0</v>
      </c>
      <c r="FKH139" s="827">
        <f t="shared" si="329"/>
        <v>0</v>
      </c>
      <c r="FKI139" s="827">
        <f t="shared" si="329"/>
        <v>0</v>
      </c>
      <c r="FKJ139" s="827">
        <f t="shared" si="329"/>
        <v>0</v>
      </c>
      <c r="FKK139" s="827">
        <f t="shared" si="329"/>
        <v>0</v>
      </c>
      <c r="FKL139" s="827">
        <f t="shared" si="329"/>
        <v>0</v>
      </c>
      <c r="FKM139" s="827">
        <f t="shared" si="329"/>
        <v>0</v>
      </c>
      <c r="FKN139" s="827">
        <f t="shared" si="329"/>
        <v>0</v>
      </c>
      <c r="FKO139" s="827">
        <f t="shared" si="329"/>
        <v>0</v>
      </c>
      <c r="FKP139" s="827">
        <f t="shared" si="329"/>
        <v>0</v>
      </c>
      <c r="FKQ139" s="827">
        <f t="shared" si="329"/>
        <v>0</v>
      </c>
      <c r="FKR139" s="827">
        <f t="shared" si="329"/>
        <v>0</v>
      </c>
      <c r="FKS139" s="827">
        <f t="shared" si="329"/>
        <v>0</v>
      </c>
      <c r="FKT139" s="827">
        <f t="shared" si="329"/>
        <v>0</v>
      </c>
      <c r="FKU139" s="827">
        <f t="shared" si="329"/>
        <v>0</v>
      </c>
      <c r="FKV139" s="827">
        <f t="shared" si="329"/>
        <v>0</v>
      </c>
      <c r="FKW139" s="827">
        <f t="shared" si="329"/>
        <v>0</v>
      </c>
      <c r="FKX139" s="827">
        <f t="shared" si="329"/>
        <v>0</v>
      </c>
      <c r="FKY139" s="827">
        <f t="shared" si="329"/>
        <v>0</v>
      </c>
      <c r="FKZ139" s="827">
        <f t="shared" si="329"/>
        <v>0</v>
      </c>
      <c r="FLA139" s="827">
        <f t="shared" si="329"/>
        <v>0</v>
      </c>
      <c r="FLB139" s="827">
        <f t="shared" si="329"/>
        <v>0</v>
      </c>
      <c r="FLC139" s="827">
        <f t="shared" ref="FLC139:FNN139" si="330">FLC131+FLC133</f>
        <v>0</v>
      </c>
      <c r="FLD139" s="827">
        <f t="shared" si="330"/>
        <v>0</v>
      </c>
      <c r="FLE139" s="827">
        <f t="shared" si="330"/>
        <v>0</v>
      </c>
      <c r="FLF139" s="827">
        <f t="shared" si="330"/>
        <v>0</v>
      </c>
      <c r="FLG139" s="827">
        <f t="shared" si="330"/>
        <v>0</v>
      </c>
      <c r="FLH139" s="827">
        <f t="shared" si="330"/>
        <v>0</v>
      </c>
      <c r="FLI139" s="827">
        <f t="shared" si="330"/>
        <v>0</v>
      </c>
      <c r="FLJ139" s="827">
        <f t="shared" si="330"/>
        <v>0</v>
      </c>
      <c r="FLK139" s="827">
        <f t="shared" si="330"/>
        <v>0</v>
      </c>
      <c r="FLL139" s="827">
        <f t="shared" si="330"/>
        <v>0</v>
      </c>
      <c r="FLM139" s="827">
        <f t="shared" si="330"/>
        <v>0</v>
      </c>
      <c r="FLN139" s="827">
        <f t="shared" si="330"/>
        <v>0</v>
      </c>
      <c r="FLO139" s="827">
        <f t="shared" si="330"/>
        <v>0</v>
      </c>
      <c r="FLP139" s="827">
        <f t="shared" si="330"/>
        <v>0</v>
      </c>
      <c r="FLQ139" s="827">
        <f t="shared" si="330"/>
        <v>0</v>
      </c>
      <c r="FLR139" s="827">
        <f t="shared" si="330"/>
        <v>0</v>
      </c>
      <c r="FLS139" s="827">
        <f t="shared" si="330"/>
        <v>0</v>
      </c>
      <c r="FLT139" s="827">
        <f t="shared" si="330"/>
        <v>0</v>
      </c>
      <c r="FLU139" s="827">
        <f t="shared" si="330"/>
        <v>0</v>
      </c>
      <c r="FLV139" s="827">
        <f t="shared" si="330"/>
        <v>0</v>
      </c>
      <c r="FLW139" s="827">
        <f t="shared" si="330"/>
        <v>0</v>
      </c>
      <c r="FLX139" s="827">
        <f t="shared" si="330"/>
        <v>0</v>
      </c>
      <c r="FLY139" s="827">
        <f t="shared" si="330"/>
        <v>0</v>
      </c>
      <c r="FLZ139" s="827">
        <f t="shared" si="330"/>
        <v>0</v>
      </c>
      <c r="FMA139" s="827">
        <f t="shared" si="330"/>
        <v>0</v>
      </c>
      <c r="FMB139" s="827">
        <f t="shared" si="330"/>
        <v>0</v>
      </c>
      <c r="FMC139" s="827">
        <f t="shared" si="330"/>
        <v>0</v>
      </c>
      <c r="FMD139" s="827">
        <f t="shared" si="330"/>
        <v>0</v>
      </c>
      <c r="FME139" s="827">
        <f t="shared" si="330"/>
        <v>0</v>
      </c>
      <c r="FMF139" s="827">
        <f t="shared" si="330"/>
        <v>0</v>
      </c>
      <c r="FMG139" s="827">
        <f t="shared" si="330"/>
        <v>0</v>
      </c>
      <c r="FMH139" s="827">
        <f t="shared" si="330"/>
        <v>0</v>
      </c>
      <c r="FMI139" s="827">
        <f t="shared" si="330"/>
        <v>0</v>
      </c>
      <c r="FMJ139" s="827">
        <f t="shared" si="330"/>
        <v>0</v>
      </c>
      <c r="FMK139" s="827">
        <f t="shared" si="330"/>
        <v>0</v>
      </c>
      <c r="FML139" s="827">
        <f t="shared" si="330"/>
        <v>0</v>
      </c>
      <c r="FMM139" s="827">
        <f t="shared" si="330"/>
        <v>0</v>
      </c>
      <c r="FMN139" s="827">
        <f t="shared" si="330"/>
        <v>0</v>
      </c>
      <c r="FMO139" s="827">
        <f t="shared" si="330"/>
        <v>0</v>
      </c>
      <c r="FMP139" s="827">
        <f t="shared" si="330"/>
        <v>0</v>
      </c>
      <c r="FMQ139" s="827">
        <f t="shared" si="330"/>
        <v>0</v>
      </c>
      <c r="FMR139" s="827">
        <f t="shared" si="330"/>
        <v>0</v>
      </c>
      <c r="FMS139" s="827">
        <f t="shared" si="330"/>
        <v>0</v>
      </c>
      <c r="FMT139" s="827">
        <f t="shared" si="330"/>
        <v>0</v>
      </c>
      <c r="FMU139" s="827">
        <f t="shared" si="330"/>
        <v>0</v>
      </c>
      <c r="FMV139" s="827">
        <f t="shared" si="330"/>
        <v>0</v>
      </c>
      <c r="FMW139" s="827">
        <f t="shared" si="330"/>
        <v>0</v>
      </c>
      <c r="FMX139" s="827">
        <f t="shared" si="330"/>
        <v>0</v>
      </c>
      <c r="FMY139" s="827">
        <f t="shared" si="330"/>
        <v>0</v>
      </c>
      <c r="FMZ139" s="827">
        <f t="shared" si="330"/>
        <v>0</v>
      </c>
      <c r="FNA139" s="827">
        <f t="shared" si="330"/>
        <v>0</v>
      </c>
      <c r="FNB139" s="827">
        <f t="shared" si="330"/>
        <v>0</v>
      </c>
      <c r="FNC139" s="827">
        <f t="shared" si="330"/>
        <v>0</v>
      </c>
      <c r="FND139" s="827">
        <f t="shared" si="330"/>
        <v>0</v>
      </c>
      <c r="FNE139" s="827">
        <f t="shared" si="330"/>
        <v>0</v>
      </c>
      <c r="FNF139" s="827">
        <f t="shared" si="330"/>
        <v>0</v>
      </c>
      <c r="FNG139" s="827">
        <f t="shared" si="330"/>
        <v>0</v>
      </c>
      <c r="FNH139" s="827">
        <f t="shared" si="330"/>
        <v>0</v>
      </c>
      <c r="FNI139" s="827">
        <f t="shared" si="330"/>
        <v>0</v>
      </c>
      <c r="FNJ139" s="827">
        <f t="shared" si="330"/>
        <v>0</v>
      </c>
      <c r="FNK139" s="827">
        <f t="shared" si="330"/>
        <v>0</v>
      </c>
      <c r="FNL139" s="827">
        <f t="shared" si="330"/>
        <v>0</v>
      </c>
      <c r="FNM139" s="827">
        <f t="shared" si="330"/>
        <v>0</v>
      </c>
      <c r="FNN139" s="827">
        <f t="shared" si="330"/>
        <v>0</v>
      </c>
      <c r="FNO139" s="827">
        <f t="shared" ref="FNO139:FPZ139" si="331">FNO131+FNO133</f>
        <v>0</v>
      </c>
      <c r="FNP139" s="827">
        <f t="shared" si="331"/>
        <v>0</v>
      </c>
      <c r="FNQ139" s="827">
        <f t="shared" si="331"/>
        <v>0</v>
      </c>
      <c r="FNR139" s="827">
        <f t="shared" si="331"/>
        <v>0</v>
      </c>
      <c r="FNS139" s="827">
        <f t="shared" si="331"/>
        <v>0</v>
      </c>
      <c r="FNT139" s="827">
        <f t="shared" si="331"/>
        <v>0</v>
      </c>
      <c r="FNU139" s="827">
        <f t="shared" si="331"/>
        <v>0</v>
      </c>
      <c r="FNV139" s="827">
        <f t="shared" si="331"/>
        <v>0</v>
      </c>
      <c r="FNW139" s="827">
        <f t="shared" si="331"/>
        <v>0</v>
      </c>
      <c r="FNX139" s="827">
        <f t="shared" si="331"/>
        <v>0</v>
      </c>
      <c r="FNY139" s="827">
        <f t="shared" si="331"/>
        <v>0</v>
      </c>
      <c r="FNZ139" s="827">
        <f t="shared" si="331"/>
        <v>0</v>
      </c>
      <c r="FOA139" s="827">
        <f t="shared" si="331"/>
        <v>0</v>
      </c>
      <c r="FOB139" s="827">
        <f t="shared" si="331"/>
        <v>0</v>
      </c>
      <c r="FOC139" s="827">
        <f t="shared" si="331"/>
        <v>0</v>
      </c>
      <c r="FOD139" s="827">
        <f t="shared" si="331"/>
        <v>0</v>
      </c>
      <c r="FOE139" s="827">
        <f t="shared" si="331"/>
        <v>0</v>
      </c>
      <c r="FOF139" s="827">
        <f t="shared" si="331"/>
        <v>0</v>
      </c>
      <c r="FOG139" s="827">
        <f t="shared" si="331"/>
        <v>0</v>
      </c>
      <c r="FOH139" s="827">
        <f t="shared" si="331"/>
        <v>0</v>
      </c>
      <c r="FOI139" s="827">
        <f t="shared" si="331"/>
        <v>0</v>
      </c>
      <c r="FOJ139" s="827">
        <f t="shared" si="331"/>
        <v>0</v>
      </c>
      <c r="FOK139" s="827">
        <f t="shared" si="331"/>
        <v>0</v>
      </c>
      <c r="FOL139" s="827">
        <f t="shared" si="331"/>
        <v>0</v>
      </c>
      <c r="FOM139" s="827">
        <f t="shared" si="331"/>
        <v>0</v>
      </c>
      <c r="FON139" s="827">
        <f t="shared" si="331"/>
        <v>0</v>
      </c>
      <c r="FOO139" s="827">
        <f t="shared" si="331"/>
        <v>0</v>
      </c>
      <c r="FOP139" s="827">
        <f t="shared" si="331"/>
        <v>0</v>
      </c>
      <c r="FOQ139" s="827">
        <f t="shared" si="331"/>
        <v>0</v>
      </c>
      <c r="FOR139" s="827">
        <f t="shared" si="331"/>
        <v>0</v>
      </c>
      <c r="FOS139" s="827">
        <f t="shared" si="331"/>
        <v>0</v>
      </c>
      <c r="FOT139" s="827">
        <f t="shared" si="331"/>
        <v>0</v>
      </c>
      <c r="FOU139" s="827">
        <f t="shared" si="331"/>
        <v>0</v>
      </c>
      <c r="FOV139" s="827">
        <f t="shared" si="331"/>
        <v>0</v>
      </c>
      <c r="FOW139" s="827">
        <f t="shared" si="331"/>
        <v>0</v>
      </c>
      <c r="FOX139" s="827">
        <f t="shared" si="331"/>
        <v>0</v>
      </c>
      <c r="FOY139" s="827">
        <f t="shared" si="331"/>
        <v>0</v>
      </c>
      <c r="FOZ139" s="827">
        <f t="shared" si="331"/>
        <v>0</v>
      </c>
      <c r="FPA139" s="827">
        <f t="shared" si="331"/>
        <v>0</v>
      </c>
      <c r="FPB139" s="827">
        <f t="shared" si="331"/>
        <v>0</v>
      </c>
      <c r="FPC139" s="827">
        <f t="shared" si="331"/>
        <v>0</v>
      </c>
      <c r="FPD139" s="827">
        <f t="shared" si="331"/>
        <v>0</v>
      </c>
      <c r="FPE139" s="827">
        <f t="shared" si="331"/>
        <v>0</v>
      </c>
      <c r="FPF139" s="827">
        <f t="shared" si="331"/>
        <v>0</v>
      </c>
      <c r="FPG139" s="827">
        <f t="shared" si="331"/>
        <v>0</v>
      </c>
      <c r="FPH139" s="827">
        <f t="shared" si="331"/>
        <v>0</v>
      </c>
      <c r="FPI139" s="827">
        <f t="shared" si="331"/>
        <v>0</v>
      </c>
      <c r="FPJ139" s="827">
        <f t="shared" si="331"/>
        <v>0</v>
      </c>
      <c r="FPK139" s="827">
        <f t="shared" si="331"/>
        <v>0</v>
      </c>
      <c r="FPL139" s="827">
        <f t="shared" si="331"/>
        <v>0</v>
      </c>
      <c r="FPM139" s="827">
        <f t="shared" si="331"/>
        <v>0</v>
      </c>
      <c r="FPN139" s="827">
        <f t="shared" si="331"/>
        <v>0</v>
      </c>
      <c r="FPO139" s="827">
        <f t="shared" si="331"/>
        <v>0</v>
      </c>
      <c r="FPP139" s="827">
        <f t="shared" si="331"/>
        <v>0</v>
      </c>
      <c r="FPQ139" s="827">
        <f t="shared" si="331"/>
        <v>0</v>
      </c>
      <c r="FPR139" s="827">
        <f t="shared" si="331"/>
        <v>0</v>
      </c>
      <c r="FPS139" s="827">
        <f t="shared" si="331"/>
        <v>0</v>
      </c>
      <c r="FPT139" s="827">
        <f t="shared" si="331"/>
        <v>0</v>
      </c>
      <c r="FPU139" s="827">
        <f t="shared" si="331"/>
        <v>0</v>
      </c>
      <c r="FPV139" s="827">
        <f t="shared" si="331"/>
        <v>0</v>
      </c>
      <c r="FPW139" s="827">
        <f t="shared" si="331"/>
        <v>0</v>
      </c>
      <c r="FPX139" s="827">
        <f t="shared" si="331"/>
        <v>0</v>
      </c>
      <c r="FPY139" s="827">
        <f t="shared" si="331"/>
        <v>0</v>
      </c>
      <c r="FPZ139" s="827">
        <f t="shared" si="331"/>
        <v>0</v>
      </c>
      <c r="FQA139" s="827">
        <f t="shared" ref="FQA139:FSL139" si="332">FQA131+FQA133</f>
        <v>0</v>
      </c>
      <c r="FQB139" s="827">
        <f t="shared" si="332"/>
        <v>0</v>
      </c>
      <c r="FQC139" s="827">
        <f t="shared" si="332"/>
        <v>0</v>
      </c>
      <c r="FQD139" s="827">
        <f t="shared" si="332"/>
        <v>0</v>
      </c>
      <c r="FQE139" s="827">
        <f t="shared" si="332"/>
        <v>0</v>
      </c>
      <c r="FQF139" s="827">
        <f t="shared" si="332"/>
        <v>0</v>
      </c>
      <c r="FQG139" s="827">
        <f t="shared" si="332"/>
        <v>0</v>
      </c>
      <c r="FQH139" s="827">
        <f t="shared" si="332"/>
        <v>0</v>
      </c>
      <c r="FQI139" s="827">
        <f t="shared" si="332"/>
        <v>0</v>
      </c>
      <c r="FQJ139" s="827">
        <f t="shared" si="332"/>
        <v>0</v>
      </c>
      <c r="FQK139" s="827">
        <f t="shared" si="332"/>
        <v>0</v>
      </c>
      <c r="FQL139" s="827">
        <f t="shared" si="332"/>
        <v>0</v>
      </c>
      <c r="FQM139" s="827">
        <f t="shared" si="332"/>
        <v>0</v>
      </c>
      <c r="FQN139" s="827">
        <f t="shared" si="332"/>
        <v>0</v>
      </c>
      <c r="FQO139" s="827">
        <f t="shared" si="332"/>
        <v>0</v>
      </c>
      <c r="FQP139" s="827">
        <f t="shared" si="332"/>
        <v>0</v>
      </c>
      <c r="FQQ139" s="827">
        <f t="shared" si="332"/>
        <v>0</v>
      </c>
      <c r="FQR139" s="827">
        <f t="shared" si="332"/>
        <v>0</v>
      </c>
      <c r="FQS139" s="827">
        <f t="shared" si="332"/>
        <v>0</v>
      </c>
      <c r="FQT139" s="827">
        <f t="shared" si="332"/>
        <v>0</v>
      </c>
      <c r="FQU139" s="827">
        <f t="shared" si="332"/>
        <v>0</v>
      </c>
      <c r="FQV139" s="827">
        <f t="shared" si="332"/>
        <v>0</v>
      </c>
      <c r="FQW139" s="827">
        <f t="shared" si="332"/>
        <v>0</v>
      </c>
      <c r="FQX139" s="827">
        <f t="shared" si="332"/>
        <v>0</v>
      </c>
      <c r="FQY139" s="827">
        <f t="shared" si="332"/>
        <v>0</v>
      </c>
      <c r="FQZ139" s="827">
        <f t="shared" si="332"/>
        <v>0</v>
      </c>
      <c r="FRA139" s="827">
        <f t="shared" si="332"/>
        <v>0</v>
      </c>
      <c r="FRB139" s="827">
        <f t="shared" si="332"/>
        <v>0</v>
      </c>
      <c r="FRC139" s="827">
        <f t="shared" si="332"/>
        <v>0</v>
      </c>
      <c r="FRD139" s="827">
        <f t="shared" si="332"/>
        <v>0</v>
      </c>
      <c r="FRE139" s="827">
        <f t="shared" si="332"/>
        <v>0</v>
      </c>
      <c r="FRF139" s="827">
        <f t="shared" si="332"/>
        <v>0</v>
      </c>
      <c r="FRG139" s="827">
        <f t="shared" si="332"/>
        <v>0</v>
      </c>
      <c r="FRH139" s="827">
        <f t="shared" si="332"/>
        <v>0</v>
      </c>
      <c r="FRI139" s="827">
        <f t="shared" si="332"/>
        <v>0</v>
      </c>
      <c r="FRJ139" s="827">
        <f t="shared" si="332"/>
        <v>0</v>
      </c>
      <c r="FRK139" s="827">
        <f t="shared" si="332"/>
        <v>0</v>
      </c>
      <c r="FRL139" s="827">
        <f t="shared" si="332"/>
        <v>0</v>
      </c>
      <c r="FRM139" s="827">
        <f t="shared" si="332"/>
        <v>0</v>
      </c>
      <c r="FRN139" s="827">
        <f t="shared" si="332"/>
        <v>0</v>
      </c>
      <c r="FRO139" s="827">
        <f t="shared" si="332"/>
        <v>0</v>
      </c>
      <c r="FRP139" s="827">
        <f t="shared" si="332"/>
        <v>0</v>
      </c>
      <c r="FRQ139" s="827">
        <f t="shared" si="332"/>
        <v>0</v>
      </c>
      <c r="FRR139" s="827">
        <f t="shared" si="332"/>
        <v>0</v>
      </c>
      <c r="FRS139" s="827">
        <f t="shared" si="332"/>
        <v>0</v>
      </c>
      <c r="FRT139" s="827">
        <f t="shared" si="332"/>
        <v>0</v>
      </c>
      <c r="FRU139" s="827">
        <f t="shared" si="332"/>
        <v>0</v>
      </c>
      <c r="FRV139" s="827">
        <f t="shared" si="332"/>
        <v>0</v>
      </c>
      <c r="FRW139" s="827">
        <f t="shared" si="332"/>
        <v>0</v>
      </c>
      <c r="FRX139" s="827">
        <f t="shared" si="332"/>
        <v>0</v>
      </c>
      <c r="FRY139" s="827">
        <f t="shared" si="332"/>
        <v>0</v>
      </c>
      <c r="FRZ139" s="827">
        <f t="shared" si="332"/>
        <v>0</v>
      </c>
      <c r="FSA139" s="827">
        <f t="shared" si="332"/>
        <v>0</v>
      </c>
      <c r="FSB139" s="827">
        <f t="shared" si="332"/>
        <v>0</v>
      </c>
      <c r="FSC139" s="827">
        <f t="shared" si="332"/>
        <v>0</v>
      </c>
      <c r="FSD139" s="827">
        <f t="shared" si="332"/>
        <v>0</v>
      </c>
      <c r="FSE139" s="827">
        <f t="shared" si="332"/>
        <v>0</v>
      </c>
      <c r="FSF139" s="827">
        <f t="shared" si="332"/>
        <v>0</v>
      </c>
      <c r="FSG139" s="827">
        <f t="shared" si="332"/>
        <v>0</v>
      </c>
      <c r="FSH139" s="827">
        <f t="shared" si="332"/>
        <v>0</v>
      </c>
      <c r="FSI139" s="827">
        <f t="shared" si="332"/>
        <v>0</v>
      </c>
      <c r="FSJ139" s="827">
        <f t="shared" si="332"/>
        <v>0</v>
      </c>
      <c r="FSK139" s="827">
        <f t="shared" si="332"/>
        <v>0</v>
      </c>
      <c r="FSL139" s="827">
        <f t="shared" si="332"/>
        <v>0</v>
      </c>
      <c r="FSM139" s="827">
        <f t="shared" ref="FSM139:FUX139" si="333">FSM131+FSM133</f>
        <v>0</v>
      </c>
      <c r="FSN139" s="827">
        <f t="shared" si="333"/>
        <v>0</v>
      </c>
      <c r="FSO139" s="827">
        <f t="shared" si="333"/>
        <v>0</v>
      </c>
      <c r="FSP139" s="827">
        <f t="shared" si="333"/>
        <v>0</v>
      </c>
      <c r="FSQ139" s="827">
        <f t="shared" si="333"/>
        <v>0</v>
      </c>
      <c r="FSR139" s="827">
        <f t="shared" si="333"/>
        <v>0</v>
      </c>
      <c r="FSS139" s="827">
        <f t="shared" si="333"/>
        <v>0</v>
      </c>
      <c r="FST139" s="827">
        <f t="shared" si="333"/>
        <v>0</v>
      </c>
      <c r="FSU139" s="827">
        <f t="shared" si="333"/>
        <v>0</v>
      </c>
      <c r="FSV139" s="827">
        <f t="shared" si="333"/>
        <v>0</v>
      </c>
      <c r="FSW139" s="827">
        <f t="shared" si="333"/>
        <v>0</v>
      </c>
      <c r="FSX139" s="827">
        <f t="shared" si="333"/>
        <v>0</v>
      </c>
      <c r="FSY139" s="827">
        <f t="shared" si="333"/>
        <v>0</v>
      </c>
      <c r="FSZ139" s="827">
        <f t="shared" si="333"/>
        <v>0</v>
      </c>
      <c r="FTA139" s="827">
        <f t="shared" si="333"/>
        <v>0</v>
      </c>
      <c r="FTB139" s="827">
        <f t="shared" si="333"/>
        <v>0</v>
      </c>
      <c r="FTC139" s="827">
        <f t="shared" si="333"/>
        <v>0</v>
      </c>
      <c r="FTD139" s="827">
        <f t="shared" si="333"/>
        <v>0</v>
      </c>
      <c r="FTE139" s="827">
        <f t="shared" si="333"/>
        <v>0</v>
      </c>
      <c r="FTF139" s="827">
        <f t="shared" si="333"/>
        <v>0</v>
      </c>
      <c r="FTG139" s="827">
        <f t="shared" si="333"/>
        <v>0</v>
      </c>
      <c r="FTH139" s="827">
        <f t="shared" si="333"/>
        <v>0</v>
      </c>
      <c r="FTI139" s="827">
        <f t="shared" si="333"/>
        <v>0</v>
      </c>
      <c r="FTJ139" s="827">
        <f t="shared" si="333"/>
        <v>0</v>
      </c>
      <c r="FTK139" s="827">
        <f t="shared" si="333"/>
        <v>0</v>
      </c>
      <c r="FTL139" s="827">
        <f t="shared" si="333"/>
        <v>0</v>
      </c>
      <c r="FTM139" s="827">
        <f t="shared" si="333"/>
        <v>0</v>
      </c>
      <c r="FTN139" s="827">
        <f t="shared" si="333"/>
        <v>0</v>
      </c>
      <c r="FTO139" s="827">
        <f t="shared" si="333"/>
        <v>0</v>
      </c>
      <c r="FTP139" s="827">
        <f t="shared" si="333"/>
        <v>0</v>
      </c>
      <c r="FTQ139" s="827">
        <f t="shared" si="333"/>
        <v>0</v>
      </c>
      <c r="FTR139" s="827">
        <f t="shared" si="333"/>
        <v>0</v>
      </c>
      <c r="FTS139" s="827">
        <f t="shared" si="333"/>
        <v>0</v>
      </c>
      <c r="FTT139" s="827">
        <f t="shared" si="333"/>
        <v>0</v>
      </c>
      <c r="FTU139" s="827">
        <f t="shared" si="333"/>
        <v>0</v>
      </c>
      <c r="FTV139" s="827">
        <f t="shared" si="333"/>
        <v>0</v>
      </c>
      <c r="FTW139" s="827">
        <f t="shared" si="333"/>
        <v>0</v>
      </c>
      <c r="FTX139" s="827">
        <f t="shared" si="333"/>
        <v>0</v>
      </c>
      <c r="FTY139" s="827">
        <f t="shared" si="333"/>
        <v>0</v>
      </c>
      <c r="FTZ139" s="827">
        <f t="shared" si="333"/>
        <v>0</v>
      </c>
      <c r="FUA139" s="827">
        <f t="shared" si="333"/>
        <v>0</v>
      </c>
      <c r="FUB139" s="827">
        <f t="shared" si="333"/>
        <v>0</v>
      </c>
      <c r="FUC139" s="827">
        <f t="shared" si="333"/>
        <v>0</v>
      </c>
      <c r="FUD139" s="827">
        <f t="shared" si="333"/>
        <v>0</v>
      </c>
      <c r="FUE139" s="827">
        <f t="shared" si="333"/>
        <v>0</v>
      </c>
      <c r="FUF139" s="827">
        <f t="shared" si="333"/>
        <v>0</v>
      </c>
      <c r="FUG139" s="827">
        <f t="shared" si="333"/>
        <v>0</v>
      </c>
      <c r="FUH139" s="827">
        <f t="shared" si="333"/>
        <v>0</v>
      </c>
      <c r="FUI139" s="827">
        <f t="shared" si="333"/>
        <v>0</v>
      </c>
      <c r="FUJ139" s="827">
        <f t="shared" si="333"/>
        <v>0</v>
      </c>
      <c r="FUK139" s="827">
        <f t="shared" si="333"/>
        <v>0</v>
      </c>
      <c r="FUL139" s="827">
        <f t="shared" si="333"/>
        <v>0</v>
      </c>
      <c r="FUM139" s="827">
        <f t="shared" si="333"/>
        <v>0</v>
      </c>
      <c r="FUN139" s="827">
        <f t="shared" si="333"/>
        <v>0</v>
      </c>
      <c r="FUO139" s="827">
        <f t="shared" si="333"/>
        <v>0</v>
      </c>
      <c r="FUP139" s="827">
        <f t="shared" si="333"/>
        <v>0</v>
      </c>
      <c r="FUQ139" s="827">
        <f t="shared" si="333"/>
        <v>0</v>
      </c>
      <c r="FUR139" s="827">
        <f t="shared" si="333"/>
        <v>0</v>
      </c>
      <c r="FUS139" s="827">
        <f t="shared" si="333"/>
        <v>0</v>
      </c>
      <c r="FUT139" s="827">
        <f t="shared" si="333"/>
        <v>0</v>
      </c>
      <c r="FUU139" s="827">
        <f t="shared" si="333"/>
        <v>0</v>
      </c>
      <c r="FUV139" s="827">
        <f t="shared" si="333"/>
        <v>0</v>
      </c>
      <c r="FUW139" s="827">
        <f t="shared" si="333"/>
        <v>0</v>
      </c>
      <c r="FUX139" s="827">
        <f t="shared" si="333"/>
        <v>0</v>
      </c>
      <c r="FUY139" s="827">
        <f t="shared" ref="FUY139:FXJ139" si="334">FUY131+FUY133</f>
        <v>0</v>
      </c>
      <c r="FUZ139" s="827">
        <f t="shared" si="334"/>
        <v>0</v>
      </c>
      <c r="FVA139" s="827">
        <f t="shared" si="334"/>
        <v>0</v>
      </c>
      <c r="FVB139" s="827">
        <f t="shared" si="334"/>
        <v>0</v>
      </c>
      <c r="FVC139" s="827">
        <f t="shared" si="334"/>
        <v>0</v>
      </c>
      <c r="FVD139" s="827">
        <f t="shared" si="334"/>
        <v>0</v>
      </c>
      <c r="FVE139" s="827">
        <f t="shared" si="334"/>
        <v>0</v>
      </c>
      <c r="FVF139" s="827">
        <f t="shared" si="334"/>
        <v>0</v>
      </c>
      <c r="FVG139" s="827">
        <f t="shared" si="334"/>
        <v>0</v>
      </c>
      <c r="FVH139" s="827">
        <f t="shared" si="334"/>
        <v>0</v>
      </c>
      <c r="FVI139" s="827">
        <f t="shared" si="334"/>
        <v>0</v>
      </c>
      <c r="FVJ139" s="827">
        <f t="shared" si="334"/>
        <v>0</v>
      </c>
      <c r="FVK139" s="827">
        <f t="shared" si="334"/>
        <v>0</v>
      </c>
      <c r="FVL139" s="827">
        <f t="shared" si="334"/>
        <v>0</v>
      </c>
      <c r="FVM139" s="827">
        <f t="shared" si="334"/>
        <v>0</v>
      </c>
      <c r="FVN139" s="827">
        <f t="shared" si="334"/>
        <v>0</v>
      </c>
      <c r="FVO139" s="827">
        <f t="shared" si="334"/>
        <v>0</v>
      </c>
      <c r="FVP139" s="827">
        <f t="shared" si="334"/>
        <v>0</v>
      </c>
      <c r="FVQ139" s="827">
        <f t="shared" si="334"/>
        <v>0</v>
      </c>
      <c r="FVR139" s="827">
        <f t="shared" si="334"/>
        <v>0</v>
      </c>
      <c r="FVS139" s="827">
        <f t="shared" si="334"/>
        <v>0</v>
      </c>
      <c r="FVT139" s="827">
        <f t="shared" si="334"/>
        <v>0</v>
      </c>
      <c r="FVU139" s="827">
        <f t="shared" si="334"/>
        <v>0</v>
      </c>
      <c r="FVV139" s="827">
        <f t="shared" si="334"/>
        <v>0</v>
      </c>
      <c r="FVW139" s="827">
        <f t="shared" si="334"/>
        <v>0</v>
      </c>
      <c r="FVX139" s="827">
        <f t="shared" si="334"/>
        <v>0</v>
      </c>
      <c r="FVY139" s="827">
        <f t="shared" si="334"/>
        <v>0</v>
      </c>
      <c r="FVZ139" s="827">
        <f t="shared" si="334"/>
        <v>0</v>
      </c>
      <c r="FWA139" s="827">
        <f t="shared" si="334"/>
        <v>0</v>
      </c>
      <c r="FWB139" s="827">
        <f t="shared" si="334"/>
        <v>0</v>
      </c>
      <c r="FWC139" s="827">
        <f t="shared" si="334"/>
        <v>0</v>
      </c>
      <c r="FWD139" s="827">
        <f t="shared" si="334"/>
        <v>0</v>
      </c>
      <c r="FWE139" s="827">
        <f t="shared" si="334"/>
        <v>0</v>
      </c>
      <c r="FWF139" s="827">
        <f t="shared" si="334"/>
        <v>0</v>
      </c>
      <c r="FWG139" s="827">
        <f t="shared" si="334"/>
        <v>0</v>
      </c>
      <c r="FWH139" s="827">
        <f t="shared" si="334"/>
        <v>0</v>
      </c>
      <c r="FWI139" s="827">
        <f t="shared" si="334"/>
        <v>0</v>
      </c>
      <c r="FWJ139" s="827">
        <f t="shared" si="334"/>
        <v>0</v>
      </c>
      <c r="FWK139" s="827">
        <f t="shared" si="334"/>
        <v>0</v>
      </c>
      <c r="FWL139" s="827">
        <f t="shared" si="334"/>
        <v>0</v>
      </c>
      <c r="FWM139" s="827">
        <f t="shared" si="334"/>
        <v>0</v>
      </c>
      <c r="FWN139" s="827">
        <f t="shared" si="334"/>
        <v>0</v>
      </c>
      <c r="FWO139" s="827">
        <f t="shared" si="334"/>
        <v>0</v>
      </c>
      <c r="FWP139" s="827">
        <f t="shared" si="334"/>
        <v>0</v>
      </c>
      <c r="FWQ139" s="827">
        <f t="shared" si="334"/>
        <v>0</v>
      </c>
      <c r="FWR139" s="827">
        <f t="shared" si="334"/>
        <v>0</v>
      </c>
      <c r="FWS139" s="827">
        <f t="shared" si="334"/>
        <v>0</v>
      </c>
      <c r="FWT139" s="827">
        <f t="shared" si="334"/>
        <v>0</v>
      </c>
      <c r="FWU139" s="827">
        <f t="shared" si="334"/>
        <v>0</v>
      </c>
      <c r="FWV139" s="827">
        <f t="shared" si="334"/>
        <v>0</v>
      </c>
      <c r="FWW139" s="827">
        <f t="shared" si="334"/>
        <v>0</v>
      </c>
      <c r="FWX139" s="827">
        <f t="shared" si="334"/>
        <v>0</v>
      </c>
      <c r="FWY139" s="827">
        <f t="shared" si="334"/>
        <v>0</v>
      </c>
      <c r="FWZ139" s="827">
        <f t="shared" si="334"/>
        <v>0</v>
      </c>
      <c r="FXA139" s="827">
        <f t="shared" si="334"/>
        <v>0</v>
      </c>
      <c r="FXB139" s="827">
        <f t="shared" si="334"/>
        <v>0</v>
      </c>
      <c r="FXC139" s="827">
        <f t="shared" si="334"/>
        <v>0</v>
      </c>
      <c r="FXD139" s="827">
        <f t="shared" si="334"/>
        <v>0</v>
      </c>
      <c r="FXE139" s="827">
        <f t="shared" si="334"/>
        <v>0</v>
      </c>
      <c r="FXF139" s="827">
        <f t="shared" si="334"/>
        <v>0</v>
      </c>
      <c r="FXG139" s="827">
        <f t="shared" si="334"/>
        <v>0</v>
      </c>
      <c r="FXH139" s="827">
        <f t="shared" si="334"/>
        <v>0</v>
      </c>
      <c r="FXI139" s="827">
        <f t="shared" si="334"/>
        <v>0</v>
      </c>
      <c r="FXJ139" s="827">
        <f t="shared" si="334"/>
        <v>0</v>
      </c>
      <c r="FXK139" s="827">
        <f t="shared" ref="FXK139:FZV139" si="335">FXK131+FXK133</f>
        <v>0</v>
      </c>
      <c r="FXL139" s="827">
        <f t="shared" si="335"/>
        <v>0</v>
      </c>
      <c r="FXM139" s="827">
        <f t="shared" si="335"/>
        <v>0</v>
      </c>
      <c r="FXN139" s="827">
        <f t="shared" si="335"/>
        <v>0</v>
      </c>
      <c r="FXO139" s="827">
        <f t="shared" si="335"/>
        <v>0</v>
      </c>
      <c r="FXP139" s="827">
        <f t="shared" si="335"/>
        <v>0</v>
      </c>
      <c r="FXQ139" s="827">
        <f t="shared" si="335"/>
        <v>0</v>
      </c>
      <c r="FXR139" s="827">
        <f t="shared" si="335"/>
        <v>0</v>
      </c>
      <c r="FXS139" s="827">
        <f t="shared" si="335"/>
        <v>0</v>
      </c>
      <c r="FXT139" s="827">
        <f t="shared" si="335"/>
        <v>0</v>
      </c>
      <c r="FXU139" s="827">
        <f t="shared" si="335"/>
        <v>0</v>
      </c>
      <c r="FXV139" s="827">
        <f t="shared" si="335"/>
        <v>0</v>
      </c>
      <c r="FXW139" s="827">
        <f t="shared" si="335"/>
        <v>0</v>
      </c>
      <c r="FXX139" s="827">
        <f t="shared" si="335"/>
        <v>0</v>
      </c>
      <c r="FXY139" s="827">
        <f t="shared" si="335"/>
        <v>0</v>
      </c>
      <c r="FXZ139" s="827">
        <f t="shared" si="335"/>
        <v>0</v>
      </c>
      <c r="FYA139" s="827">
        <f t="shared" si="335"/>
        <v>0</v>
      </c>
      <c r="FYB139" s="827">
        <f t="shared" si="335"/>
        <v>0</v>
      </c>
      <c r="FYC139" s="827">
        <f t="shared" si="335"/>
        <v>0</v>
      </c>
      <c r="FYD139" s="827">
        <f t="shared" si="335"/>
        <v>0</v>
      </c>
      <c r="FYE139" s="827">
        <f t="shared" si="335"/>
        <v>0</v>
      </c>
      <c r="FYF139" s="827">
        <f t="shared" si="335"/>
        <v>0</v>
      </c>
      <c r="FYG139" s="827">
        <f t="shared" si="335"/>
        <v>0</v>
      </c>
      <c r="FYH139" s="827">
        <f t="shared" si="335"/>
        <v>0</v>
      </c>
      <c r="FYI139" s="827">
        <f t="shared" si="335"/>
        <v>0</v>
      </c>
      <c r="FYJ139" s="827">
        <f t="shared" si="335"/>
        <v>0</v>
      </c>
      <c r="FYK139" s="827">
        <f t="shared" si="335"/>
        <v>0</v>
      </c>
      <c r="FYL139" s="827">
        <f t="shared" si="335"/>
        <v>0</v>
      </c>
      <c r="FYM139" s="827">
        <f t="shared" si="335"/>
        <v>0</v>
      </c>
      <c r="FYN139" s="827">
        <f t="shared" si="335"/>
        <v>0</v>
      </c>
      <c r="FYO139" s="827">
        <f t="shared" si="335"/>
        <v>0</v>
      </c>
      <c r="FYP139" s="827">
        <f t="shared" si="335"/>
        <v>0</v>
      </c>
      <c r="FYQ139" s="827">
        <f t="shared" si="335"/>
        <v>0</v>
      </c>
      <c r="FYR139" s="827">
        <f t="shared" si="335"/>
        <v>0</v>
      </c>
      <c r="FYS139" s="827">
        <f t="shared" si="335"/>
        <v>0</v>
      </c>
      <c r="FYT139" s="827">
        <f t="shared" si="335"/>
        <v>0</v>
      </c>
      <c r="FYU139" s="827">
        <f t="shared" si="335"/>
        <v>0</v>
      </c>
      <c r="FYV139" s="827">
        <f t="shared" si="335"/>
        <v>0</v>
      </c>
      <c r="FYW139" s="827">
        <f t="shared" si="335"/>
        <v>0</v>
      </c>
      <c r="FYX139" s="827">
        <f t="shared" si="335"/>
        <v>0</v>
      </c>
      <c r="FYY139" s="827">
        <f t="shared" si="335"/>
        <v>0</v>
      </c>
      <c r="FYZ139" s="827">
        <f t="shared" si="335"/>
        <v>0</v>
      </c>
      <c r="FZA139" s="827">
        <f t="shared" si="335"/>
        <v>0</v>
      </c>
      <c r="FZB139" s="827">
        <f t="shared" si="335"/>
        <v>0</v>
      </c>
      <c r="FZC139" s="827">
        <f t="shared" si="335"/>
        <v>0</v>
      </c>
      <c r="FZD139" s="827">
        <f t="shared" si="335"/>
        <v>0</v>
      </c>
      <c r="FZE139" s="827">
        <f t="shared" si="335"/>
        <v>0</v>
      </c>
      <c r="FZF139" s="827">
        <f t="shared" si="335"/>
        <v>0</v>
      </c>
      <c r="FZG139" s="827">
        <f t="shared" si="335"/>
        <v>0</v>
      </c>
      <c r="FZH139" s="827">
        <f t="shared" si="335"/>
        <v>0</v>
      </c>
      <c r="FZI139" s="827">
        <f t="shared" si="335"/>
        <v>0</v>
      </c>
      <c r="FZJ139" s="827">
        <f t="shared" si="335"/>
        <v>0</v>
      </c>
      <c r="FZK139" s="827">
        <f t="shared" si="335"/>
        <v>0</v>
      </c>
      <c r="FZL139" s="827">
        <f t="shared" si="335"/>
        <v>0</v>
      </c>
      <c r="FZM139" s="827">
        <f t="shared" si="335"/>
        <v>0</v>
      </c>
      <c r="FZN139" s="827">
        <f t="shared" si="335"/>
        <v>0</v>
      </c>
      <c r="FZO139" s="827">
        <f t="shared" si="335"/>
        <v>0</v>
      </c>
      <c r="FZP139" s="827">
        <f t="shared" si="335"/>
        <v>0</v>
      </c>
      <c r="FZQ139" s="827">
        <f t="shared" si="335"/>
        <v>0</v>
      </c>
      <c r="FZR139" s="827">
        <f t="shared" si="335"/>
        <v>0</v>
      </c>
      <c r="FZS139" s="827">
        <f t="shared" si="335"/>
        <v>0</v>
      </c>
      <c r="FZT139" s="827">
        <f t="shared" si="335"/>
        <v>0</v>
      </c>
      <c r="FZU139" s="827">
        <f t="shared" si="335"/>
        <v>0</v>
      </c>
      <c r="FZV139" s="827">
        <f t="shared" si="335"/>
        <v>0</v>
      </c>
      <c r="FZW139" s="827">
        <f t="shared" ref="FZW139:GCH139" si="336">FZW131+FZW133</f>
        <v>0</v>
      </c>
      <c r="FZX139" s="827">
        <f t="shared" si="336"/>
        <v>0</v>
      </c>
      <c r="FZY139" s="827">
        <f t="shared" si="336"/>
        <v>0</v>
      </c>
      <c r="FZZ139" s="827">
        <f t="shared" si="336"/>
        <v>0</v>
      </c>
      <c r="GAA139" s="827">
        <f t="shared" si="336"/>
        <v>0</v>
      </c>
      <c r="GAB139" s="827">
        <f t="shared" si="336"/>
        <v>0</v>
      </c>
      <c r="GAC139" s="827">
        <f t="shared" si="336"/>
        <v>0</v>
      </c>
      <c r="GAD139" s="827">
        <f t="shared" si="336"/>
        <v>0</v>
      </c>
      <c r="GAE139" s="827">
        <f t="shared" si="336"/>
        <v>0</v>
      </c>
      <c r="GAF139" s="827">
        <f t="shared" si="336"/>
        <v>0</v>
      </c>
      <c r="GAG139" s="827">
        <f t="shared" si="336"/>
        <v>0</v>
      </c>
      <c r="GAH139" s="827">
        <f t="shared" si="336"/>
        <v>0</v>
      </c>
      <c r="GAI139" s="827">
        <f t="shared" si="336"/>
        <v>0</v>
      </c>
      <c r="GAJ139" s="827">
        <f t="shared" si="336"/>
        <v>0</v>
      </c>
      <c r="GAK139" s="827">
        <f t="shared" si="336"/>
        <v>0</v>
      </c>
      <c r="GAL139" s="827">
        <f t="shared" si="336"/>
        <v>0</v>
      </c>
      <c r="GAM139" s="827">
        <f t="shared" si="336"/>
        <v>0</v>
      </c>
      <c r="GAN139" s="827">
        <f t="shared" si="336"/>
        <v>0</v>
      </c>
      <c r="GAO139" s="827">
        <f t="shared" si="336"/>
        <v>0</v>
      </c>
      <c r="GAP139" s="827">
        <f t="shared" si="336"/>
        <v>0</v>
      </c>
      <c r="GAQ139" s="827">
        <f t="shared" si="336"/>
        <v>0</v>
      </c>
      <c r="GAR139" s="827">
        <f t="shared" si="336"/>
        <v>0</v>
      </c>
      <c r="GAS139" s="827">
        <f t="shared" si="336"/>
        <v>0</v>
      </c>
      <c r="GAT139" s="827">
        <f t="shared" si="336"/>
        <v>0</v>
      </c>
      <c r="GAU139" s="827">
        <f t="shared" si="336"/>
        <v>0</v>
      </c>
      <c r="GAV139" s="827">
        <f t="shared" si="336"/>
        <v>0</v>
      </c>
      <c r="GAW139" s="827">
        <f t="shared" si="336"/>
        <v>0</v>
      </c>
      <c r="GAX139" s="827">
        <f t="shared" si="336"/>
        <v>0</v>
      </c>
      <c r="GAY139" s="827">
        <f t="shared" si="336"/>
        <v>0</v>
      </c>
      <c r="GAZ139" s="827">
        <f t="shared" si="336"/>
        <v>0</v>
      </c>
      <c r="GBA139" s="827">
        <f t="shared" si="336"/>
        <v>0</v>
      </c>
      <c r="GBB139" s="827">
        <f t="shared" si="336"/>
        <v>0</v>
      </c>
      <c r="GBC139" s="827">
        <f t="shared" si="336"/>
        <v>0</v>
      </c>
      <c r="GBD139" s="827">
        <f t="shared" si="336"/>
        <v>0</v>
      </c>
      <c r="GBE139" s="827">
        <f t="shared" si="336"/>
        <v>0</v>
      </c>
      <c r="GBF139" s="827">
        <f t="shared" si="336"/>
        <v>0</v>
      </c>
      <c r="GBG139" s="827">
        <f t="shared" si="336"/>
        <v>0</v>
      </c>
      <c r="GBH139" s="827">
        <f t="shared" si="336"/>
        <v>0</v>
      </c>
      <c r="GBI139" s="827">
        <f t="shared" si="336"/>
        <v>0</v>
      </c>
      <c r="GBJ139" s="827">
        <f t="shared" si="336"/>
        <v>0</v>
      </c>
      <c r="GBK139" s="827">
        <f t="shared" si="336"/>
        <v>0</v>
      </c>
      <c r="GBL139" s="827">
        <f t="shared" si="336"/>
        <v>0</v>
      </c>
      <c r="GBM139" s="827">
        <f t="shared" si="336"/>
        <v>0</v>
      </c>
      <c r="GBN139" s="827">
        <f t="shared" si="336"/>
        <v>0</v>
      </c>
      <c r="GBO139" s="827">
        <f t="shared" si="336"/>
        <v>0</v>
      </c>
      <c r="GBP139" s="827">
        <f t="shared" si="336"/>
        <v>0</v>
      </c>
      <c r="GBQ139" s="827">
        <f t="shared" si="336"/>
        <v>0</v>
      </c>
      <c r="GBR139" s="827">
        <f t="shared" si="336"/>
        <v>0</v>
      </c>
      <c r="GBS139" s="827">
        <f t="shared" si="336"/>
        <v>0</v>
      </c>
      <c r="GBT139" s="827">
        <f t="shared" si="336"/>
        <v>0</v>
      </c>
      <c r="GBU139" s="827">
        <f t="shared" si="336"/>
        <v>0</v>
      </c>
      <c r="GBV139" s="827">
        <f t="shared" si="336"/>
        <v>0</v>
      </c>
      <c r="GBW139" s="827">
        <f t="shared" si="336"/>
        <v>0</v>
      </c>
      <c r="GBX139" s="827">
        <f t="shared" si="336"/>
        <v>0</v>
      </c>
      <c r="GBY139" s="827">
        <f t="shared" si="336"/>
        <v>0</v>
      </c>
      <c r="GBZ139" s="827">
        <f t="shared" si="336"/>
        <v>0</v>
      </c>
      <c r="GCA139" s="827">
        <f t="shared" si="336"/>
        <v>0</v>
      </c>
      <c r="GCB139" s="827">
        <f t="shared" si="336"/>
        <v>0</v>
      </c>
      <c r="GCC139" s="827">
        <f t="shared" si="336"/>
        <v>0</v>
      </c>
      <c r="GCD139" s="827">
        <f t="shared" si="336"/>
        <v>0</v>
      </c>
      <c r="GCE139" s="827">
        <f t="shared" si="336"/>
        <v>0</v>
      </c>
      <c r="GCF139" s="827">
        <f t="shared" si="336"/>
        <v>0</v>
      </c>
      <c r="GCG139" s="827">
        <f t="shared" si="336"/>
        <v>0</v>
      </c>
      <c r="GCH139" s="827">
        <f t="shared" si="336"/>
        <v>0</v>
      </c>
      <c r="GCI139" s="827">
        <f t="shared" ref="GCI139:GET139" si="337">GCI131+GCI133</f>
        <v>0</v>
      </c>
      <c r="GCJ139" s="827">
        <f t="shared" si="337"/>
        <v>0</v>
      </c>
      <c r="GCK139" s="827">
        <f t="shared" si="337"/>
        <v>0</v>
      </c>
      <c r="GCL139" s="827">
        <f t="shared" si="337"/>
        <v>0</v>
      </c>
      <c r="GCM139" s="827">
        <f t="shared" si="337"/>
        <v>0</v>
      </c>
      <c r="GCN139" s="827">
        <f t="shared" si="337"/>
        <v>0</v>
      </c>
      <c r="GCO139" s="827">
        <f t="shared" si="337"/>
        <v>0</v>
      </c>
      <c r="GCP139" s="827">
        <f t="shared" si="337"/>
        <v>0</v>
      </c>
      <c r="GCQ139" s="827">
        <f t="shared" si="337"/>
        <v>0</v>
      </c>
      <c r="GCR139" s="827">
        <f t="shared" si="337"/>
        <v>0</v>
      </c>
      <c r="GCS139" s="827">
        <f t="shared" si="337"/>
        <v>0</v>
      </c>
      <c r="GCT139" s="827">
        <f t="shared" si="337"/>
        <v>0</v>
      </c>
      <c r="GCU139" s="827">
        <f t="shared" si="337"/>
        <v>0</v>
      </c>
      <c r="GCV139" s="827">
        <f t="shared" si="337"/>
        <v>0</v>
      </c>
      <c r="GCW139" s="827">
        <f t="shared" si="337"/>
        <v>0</v>
      </c>
      <c r="GCX139" s="827">
        <f t="shared" si="337"/>
        <v>0</v>
      </c>
      <c r="GCY139" s="827">
        <f t="shared" si="337"/>
        <v>0</v>
      </c>
      <c r="GCZ139" s="827">
        <f t="shared" si="337"/>
        <v>0</v>
      </c>
      <c r="GDA139" s="827">
        <f t="shared" si="337"/>
        <v>0</v>
      </c>
      <c r="GDB139" s="827">
        <f t="shared" si="337"/>
        <v>0</v>
      </c>
      <c r="GDC139" s="827">
        <f t="shared" si="337"/>
        <v>0</v>
      </c>
      <c r="GDD139" s="827">
        <f t="shared" si="337"/>
        <v>0</v>
      </c>
      <c r="GDE139" s="827">
        <f t="shared" si="337"/>
        <v>0</v>
      </c>
      <c r="GDF139" s="827">
        <f t="shared" si="337"/>
        <v>0</v>
      </c>
      <c r="GDG139" s="827">
        <f t="shared" si="337"/>
        <v>0</v>
      </c>
      <c r="GDH139" s="827">
        <f t="shared" si="337"/>
        <v>0</v>
      </c>
      <c r="GDI139" s="827">
        <f t="shared" si="337"/>
        <v>0</v>
      </c>
      <c r="GDJ139" s="827">
        <f t="shared" si="337"/>
        <v>0</v>
      </c>
      <c r="GDK139" s="827">
        <f t="shared" si="337"/>
        <v>0</v>
      </c>
      <c r="GDL139" s="827">
        <f t="shared" si="337"/>
        <v>0</v>
      </c>
      <c r="GDM139" s="827">
        <f t="shared" si="337"/>
        <v>0</v>
      </c>
      <c r="GDN139" s="827">
        <f t="shared" si="337"/>
        <v>0</v>
      </c>
      <c r="GDO139" s="827">
        <f t="shared" si="337"/>
        <v>0</v>
      </c>
      <c r="GDP139" s="827">
        <f t="shared" si="337"/>
        <v>0</v>
      </c>
      <c r="GDQ139" s="827">
        <f t="shared" si="337"/>
        <v>0</v>
      </c>
      <c r="GDR139" s="827">
        <f t="shared" si="337"/>
        <v>0</v>
      </c>
      <c r="GDS139" s="827">
        <f t="shared" si="337"/>
        <v>0</v>
      </c>
      <c r="GDT139" s="827">
        <f t="shared" si="337"/>
        <v>0</v>
      </c>
      <c r="GDU139" s="827">
        <f t="shared" si="337"/>
        <v>0</v>
      </c>
      <c r="GDV139" s="827">
        <f t="shared" si="337"/>
        <v>0</v>
      </c>
      <c r="GDW139" s="827">
        <f t="shared" si="337"/>
        <v>0</v>
      </c>
      <c r="GDX139" s="827">
        <f t="shared" si="337"/>
        <v>0</v>
      </c>
      <c r="GDY139" s="827">
        <f t="shared" si="337"/>
        <v>0</v>
      </c>
      <c r="GDZ139" s="827">
        <f t="shared" si="337"/>
        <v>0</v>
      </c>
      <c r="GEA139" s="827">
        <f t="shared" si="337"/>
        <v>0</v>
      </c>
      <c r="GEB139" s="827">
        <f t="shared" si="337"/>
        <v>0</v>
      </c>
      <c r="GEC139" s="827">
        <f t="shared" si="337"/>
        <v>0</v>
      </c>
      <c r="GED139" s="827">
        <f t="shared" si="337"/>
        <v>0</v>
      </c>
      <c r="GEE139" s="827">
        <f t="shared" si="337"/>
        <v>0</v>
      </c>
      <c r="GEF139" s="827">
        <f t="shared" si="337"/>
        <v>0</v>
      </c>
      <c r="GEG139" s="827">
        <f t="shared" si="337"/>
        <v>0</v>
      </c>
      <c r="GEH139" s="827">
        <f t="shared" si="337"/>
        <v>0</v>
      </c>
      <c r="GEI139" s="827">
        <f t="shared" si="337"/>
        <v>0</v>
      </c>
      <c r="GEJ139" s="827">
        <f t="shared" si="337"/>
        <v>0</v>
      </c>
      <c r="GEK139" s="827">
        <f t="shared" si="337"/>
        <v>0</v>
      </c>
      <c r="GEL139" s="827">
        <f t="shared" si="337"/>
        <v>0</v>
      </c>
      <c r="GEM139" s="827">
        <f t="shared" si="337"/>
        <v>0</v>
      </c>
      <c r="GEN139" s="827">
        <f t="shared" si="337"/>
        <v>0</v>
      </c>
      <c r="GEO139" s="827">
        <f t="shared" si="337"/>
        <v>0</v>
      </c>
      <c r="GEP139" s="827">
        <f t="shared" si="337"/>
        <v>0</v>
      </c>
      <c r="GEQ139" s="827">
        <f t="shared" si="337"/>
        <v>0</v>
      </c>
      <c r="GER139" s="827">
        <f t="shared" si="337"/>
        <v>0</v>
      </c>
      <c r="GES139" s="827">
        <f t="shared" si="337"/>
        <v>0</v>
      </c>
      <c r="GET139" s="827">
        <f t="shared" si="337"/>
        <v>0</v>
      </c>
      <c r="GEU139" s="827">
        <f t="shared" ref="GEU139:GHF139" si="338">GEU131+GEU133</f>
        <v>0</v>
      </c>
      <c r="GEV139" s="827">
        <f t="shared" si="338"/>
        <v>0</v>
      </c>
      <c r="GEW139" s="827">
        <f t="shared" si="338"/>
        <v>0</v>
      </c>
      <c r="GEX139" s="827">
        <f t="shared" si="338"/>
        <v>0</v>
      </c>
      <c r="GEY139" s="827">
        <f t="shared" si="338"/>
        <v>0</v>
      </c>
      <c r="GEZ139" s="827">
        <f t="shared" si="338"/>
        <v>0</v>
      </c>
      <c r="GFA139" s="827">
        <f t="shared" si="338"/>
        <v>0</v>
      </c>
      <c r="GFB139" s="827">
        <f t="shared" si="338"/>
        <v>0</v>
      </c>
      <c r="GFC139" s="827">
        <f t="shared" si="338"/>
        <v>0</v>
      </c>
      <c r="GFD139" s="827">
        <f t="shared" si="338"/>
        <v>0</v>
      </c>
      <c r="GFE139" s="827">
        <f t="shared" si="338"/>
        <v>0</v>
      </c>
      <c r="GFF139" s="827">
        <f t="shared" si="338"/>
        <v>0</v>
      </c>
      <c r="GFG139" s="827">
        <f t="shared" si="338"/>
        <v>0</v>
      </c>
      <c r="GFH139" s="827">
        <f t="shared" si="338"/>
        <v>0</v>
      </c>
      <c r="GFI139" s="827">
        <f t="shared" si="338"/>
        <v>0</v>
      </c>
      <c r="GFJ139" s="827">
        <f t="shared" si="338"/>
        <v>0</v>
      </c>
      <c r="GFK139" s="827">
        <f t="shared" si="338"/>
        <v>0</v>
      </c>
      <c r="GFL139" s="827">
        <f t="shared" si="338"/>
        <v>0</v>
      </c>
      <c r="GFM139" s="827">
        <f t="shared" si="338"/>
        <v>0</v>
      </c>
      <c r="GFN139" s="827">
        <f t="shared" si="338"/>
        <v>0</v>
      </c>
      <c r="GFO139" s="827">
        <f t="shared" si="338"/>
        <v>0</v>
      </c>
      <c r="GFP139" s="827">
        <f t="shared" si="338"/>
        <v>0</v>
      </c>
      <c r="GFQ139" s="827">
        <f t="shared" si="338"/>
        <v>0</v>
      </c>
      <c r="GFR139" s="827">
        <f t="shared" si="338"/>
        <v>0</v>
      </c>
      <c r="GFS139" s="827">
        <f t="shared" si="338"/>
        <v>0</v>
      </c>
      <c r="GFT139" s="827">
        <f t="shared" si="338"/>
        <v>0</v>
      </c>
      <c r="GFU139" s="827">
        <f t="shared" si="338"/>
        <v>0</v>
      </c>
      <c r="GFV139" s="827">
        <f t="shared" si="338"/>
        <v>0</v>
      </c>
      <c r="GFW139" s="827">
        <f t="shared" si="338"/>
        <v>0</v>
      </c>
      <c r="GFX139" s="827">
        <f t="shared" si="338"/>
        <v>0</v>
      </c>
      <c r="GFY139" s="827">
        <f t="shared" si="338"/>
        <v>0</v>
      </c>
      <c r="GFZ139" s="827">
        <f t="shared" si="338"/>
        <v>0</v>
      </c>
      <c r="GGA139" s="827">
        <f t="shared" si="338"/>
        <v>0</v>
      </c>
      <c r="GGB139" s="827">
        <f t="shared" si="338"/>
        <v>0</v>
      </c>
      <c r="GGC139" s="827">
        <f t="shared" si="338"/>
        <v>0</v>
      </c>
      <c r="GGD139" s="827">
        <f t="shared" si="338"/>
        <v>0</v>
      </c>
      <c r="GGE139" s="827">
        <f t="shared" si="338"/>
        <v>0</v>
      </c>
      <c r="GGF139" s="827">
        <f t="shared" si="338"/>
        <v>0</v>
      </c>
      <c r="GGG139" s="827">
        <f t="shared" si="338"/>
        <v>0</v>
      </c>
      <c r="GGH139" s="827">
        <f t="shared" si="338"/>
        <v>0</v>
      </c>
      <c r="GGI139" s="827">
        <f t="shared" si="338"/>
        <v>0</v>
      </c>
      <c r="GGJ139" s="827">
        <f t="shared" si="338"/>
        <v>0</v>
      </c>
      <c r="GGK139" s="827">
        <f t="shared" si="338"/>
        <v>0</v>
      </c>
      <c r="GGL139" s="827">
        <f t="shared" si="338"/>
        <v>0</v>
      </c>
      <c r="GGM139" s="827">
        <f t="shared" si="338"/>
        <v>0</v>
      </c>
      <c r="GGN139" s="827">
        <f t="shared" si="338"/>
        <v>0</v>
      </c>
      <c r="GGO139" s="827">
        <f t="shared" si="338"/>
        <v>0</v>
      </c>
      <c r="GGP139" s="827">
        <f t="shared" si="338"/>
        <v>0</v>
      </c>
      <c r="GGQ139" s="827">
        <f t="shared" si="338"/>
        <v>0</v>
      </c>
      <c r="GGR139" s="827">
        <f t="shared" si="338"/>
        <v>0</v>
      </c>
      <c r="GGS139" s="827">
        <f t="shared" si="338"/>
        <v>0</v>
      </c>
      <c r="GGT139" s="827">
        <f t="shared" si="338"/>
        <v>0</v>
      </c>
      <c r="GGU139" s="827">
        <f t="shared" si="338"/>
        <v>0</v>
      </c>
      <c r="GGV139" s="827">
        <f t="shared" si="338"/>
        <v>0</v>
      </c>
      <c r="GGW139" s="827">
        <f t="shared" si="338"/>
        <v>0</v>
      </c>
      <c r="GGX139" s="827">
        <f t="shared" si="338"/>
        <v>0</v>
      </c>
      <c r="GGY139" s="827">
        <f t="shared" si="338"/>
        <v>0</v>
      </c>
      <c r="GGZ139" s="827">
        <f t="shared" si="338"/>
        <v>0</v>
      </c>
      <c r="GHA139" s="827">
        <f t="shared" si="338"/>
        <v>0</v>
      </c>
      <c r="GHB139" s="827">
        <f t="shared" si="338"/>
        <v>0</v>
      </c>
      <c r="GHC139" s="827">
        <f t="shared" si="338"/>
        <v>0</v>
      </c>
      <c r="GHD139" s="827">
        <f t="shared" si="338"/>
        <v>0</v>
      </c>
      <c r="GHE139" s="827">
        <f t="shared" si="338"/>
        <v>0</v>
      </c>
      <c r="GHF139" s="827">
        <f t="shared" si="338"/>
        <v>0</v>
      </c>
      <c r="GHG139" s="827">
        <f t="shared" ref="GHG139:GJR139" si="339">GHG131+GHG133</f>
        <v>0</v>
      </c>
      <c r="GHH139" s="827">
        <f t="shared" si="339"/>
        <v>0</v>
      </c>
      <c r="GHI139" s="827">
        <f t="shared" si="339"/>
        <v>0</v>
      </c>
      <c r="GHJ139" s="827">
        <f t="shared" si="339"/>
        <v>0</v>
      </c>
      <c r="GHK139" s="827">
        <f t="shared" si="339"/>
        <v>0</v>
      </c>
      <c r="GHL139" s="827">
        <f t="shared" si="339"/>
        <v>0</v>
      </c>
      <c r="GHM139" s="827">
        <f t="shared" si="339"/>
        <v>0</v>
      </c>
      <c r="GHN139" s="827">
        <f t="shared" si="339"/>
        <v>0</v>
      </c>
      <c r="GHO139" s="827">
        <f t="shared" si="339"/>
        <v>0</v>
      </c>
      <c r="GHP139" s="827">
        <f t="shared" si="339"/>
        <v>0</v>
      </c>
      <c r="GHQ139" s="827">
        <f t="shared" si="339"/>
        <v>0</v>
      </c>
      <c r="GHR139" s="827">
        <f t="shared" si="339"/>
        <v>0</v>
      </c>
      <c r="GHS139" s="827">
        <f t="shared" si="339"/>
        <v>0</v>
      </c>
      <c r="GHT139" s="827">
        <f t="shared" si="339"/>
        <v>0</v>
      </c>
      <c r="GHU139" s="827">
        <f t="shared" si="339"/>
        <v>0</v>
      </c>
      <c r="GHV139" s="827">
        <f t="shared" si="339"/>
        <v>0</v>
      </c>
      <c r="GHW139" s="827">
        <f t="shared" si="339"/>
        <v>0</v>
      </c>
      <c r="GHX139" s="827">
        <f t="shared" si="339"/>
        <v>0</v>
      </c>
      <c r="GHY139" s="827">
        <f t="shared" si="339"/>
        <v>0</v>
      </c>
      <c r="GHZ139" s="827">
        <f t="shared" si="339"/>
        <v>0</v>
      </c>
      <c r="GIA139" s="827">
        <f t="shared" si="339"/>
        <v>0</v>
      </c>
      <c r="GIB139" s="827">
        <f t="shared" si="339"/>
        <v>0</v>
      </c>
      <c r="GIC139" s="827">
        <f t="shared" si="339"/>
        <v>0</v>
      </c>
      <c r="GID139" s="827">
        <f t="shared" si="339"/>
        <v>0</v>
      </c>
      <c r="GIE139" s="827">
        <f t="shared" si="339"/>
        <v>0</v>
      </c>
      <c r="GIF139" s="827">
        <f t="shared" si="339"/>
        <v>0</v>
      </c>
      <c r="GIG139" s="827">
        <f t="shared" si="339"/>
        <v>0</v>
      </c>
      <c r="GIH139" s="827">
        <f t="shared" si="339"/>
        <v>0</v>
      </c>
      <c r="GII139" s="827">
        <f t="shared" si="339"/>
        <v>0</v>
      </c>
      <c r="GIJ139" s="827">
        <f t="shared" si="339"/>
        <v>0</v>
      </c>
      <c r="GIK139" s="827">
        <f t="shared" si="339"/>
        <v>0</v>
      </c>
      <c r="GIL139" s="827">
        <f t="shared" si="339"/>
        <v>0</v>
      </c>
      <c r="GIM139" s="827">
        <f t="shared" si="339"/>
        <v>0</v>
      </c>
      <c r="GIN139" s="827">
        <f t="shared" si="339"/>
        <v>0</v>
      </c>
      <c r="GIO139" s="827">
        <f t="shared" si="339"/>
        <v>0</v>
      </c>
      <c r="GIP139" s="827">
        <f t="shared" si="339"/>
        <v>0</v>
      </c>
      <c r="GIQ139" s="827">
        <f t="shared" si="339"/>
        <v>0</v>
      </c>
      <c r="GIR139" s="827">
        <f t="shared" si="339"/>
        <v>0</v>
      </c>
      <c r="GIS139" s="827">
        <f t="shared" si="339"/>
        <v>0</v>
      </c>
      <c r="GIT139" s="827">
        <f t="shared" si="339"/>
        <v>0</v>
      </c>
      <c r="GIU139" s="827">
        <f t="shared" si="339"/>
        <v>0</v>
      </c>
      <c r="GIV139" s="827">
        <f t="shared" si="339"/>
        <v>0</v>
      </c>
      <c r="GIW139" s="827">
        <f t="shared" si="339"/>
        <v>0</v>
      </c>
      <c r="GIX139" s="827">
        <f t="shared" si="339"/>
        <v>0</v>
      </c>
      <c r="GIY139" s="827">
        <f t="shared" si="339"/>
        <v>0</v>
      </c>
      <c r="GIZ139" s="827">
        <f t="shared" si="339"/>
        <v>0</v>
      </c>
      <c r="GJA139" s="827">
        <f t="shared" si="339"/>
        <v>0</v>
      </c>
      <c r="GJB139" s="827">
        <f t="shared" si="339"/>
        <v>0</v>
      </c>
      <c r="GJC139" s="827">
        <f t="shared" si="339"/>
        <v>0</v>
      </c>
      <c r="GJD139" s="827">
        <f t="shared" si="339"/>
        <v>0</v>
      </c>
      <c r="GJE139" s="827">
        <f t="shared" si="339"/>
        <v>0</v>
      </c>
      <c r="GJF139" s="827">
        <f t="shared" si="339"/>
        <v>0</v>
      </c>
      <c r="GJG139" s="827">
        <f t="shared" si="339"/>
        <v>0</v>
      </c>
      <c r="GJH139" s="827">
        <f t="shared" si="339"/>
        <v>0</v>
      </c>
      <c r="GJI139" s="827">
        <f t="shared" si="339"/>
        <v>0</v>
      </c>
      <c r="GJJ139" s="827">
        <f t="shared" si="339"/>
        <v>0</v>
      </c>
      <c r="GJK139" s="827">
        <f t="shared" si="339"/>
        <v>0</v>
      </c>
      <c r="GJL139" s="827">
        <f t="shared" si="339"/>
        <v>0</v>
      </c>
      <c r="GJM139" s="827">
        <f t="shared" si="339"/>
        <v>0</v>
      </c>
      <c r="GJN139" s="827">
        <f t="shared" si="339"/>
        <v>0</v>
      </c>
      <c r="GJO139" s="827">
        <f t="shared" si="339"/>
        <v>0</v>
      </c>
      <c r="GJP139" s="827">
        <f t="shared" si="339"/>
        <v>0</v>
      </c>
      <c r="GJQ139" s="827">
        <f t="shared" si="339"/>
        <v>0</v>
      </c>
      <c r="GJR139" s="827">
        <f t="shared" si="339"/>
        <v>0</v>
      </c>
      <c r="GJS139" s="827">
        <f t="shared" ref="GJS139:GMD139" si="340">GJS131+GJS133</f>
        <v>0</v>
      </c>
      <c r="GJT139" s="827">
        <f t="shared" si="340"/>
        <v>0</v>
      </c>
      <c r="GJU139" s="827">
        <f t="shared" si="340"/>
        <v>0</v>
      </c>
      <c r="GJV139" s="827">
        <f t="shared" si="340"/>
        <v>0</v>
      </c>
      <c r="GJW139" s="827">
        <f t="shared" si="340"/>
        <v>0</v>
      </c>
      <c r="GJX139" s="827">
        <f t="shared" si="340"/>
        <v>0</v>
      </c>
      <c r="GJY139" s="827">
        <f t="shared" si="340"/>
        <v>0</v>
      </c>
      <c r="GJZ139" s="827">
        <f t="shared" si="340"/>
        <v>0</v>
      </c>
      <c r="GKA139" s="827">
        <f t="shared" si="340"/>
        <v>0</v>
      </c>
      <c r="GKB139" s="827">
        <f t="shared" si="340"/>
        <v>0</v>
      </c>
      <c r="GKC139" s="827">
        <f t="shared" si="340"/>
        <v>0</v>
      </c>
      <c r="GKD139" s="827">
        <f t="shared" si="340"/>
        <v>0</v>
      </c>
      <c r="GKE139" s="827">
        <f t="shared" si="340"/>
        <v>0</v>
      </c>
      <c r="GKF139" s="827">
        <f t="shared" si="340"/>
        <v>0</v>
      </c>
      <c r="GKG139" s="827">
        <f t="shared" si="340"/>
        <v>0</v>
      </c>
      <c r="GKH139" s="827">
        <f t="shared" si="340"/>
        <v>0</v>
      </c>
      <c r="GKI139" s="827">
        <f t="shared" si="340"/>
        <v>0</v>
      </c>
      <c r="GKJ139" s="827">
        <f t="shared" si="340"/>
        <v>0</v>
      </c>
      <c r="GKK139" s="827">
        <f t="shared" si="340"/>
        <v>0</v>
      </c>
      <c r="GKL139" s="827">
        <f t="shared" si="340"/>
        <v>0</v>
      </c>
      <c r="GKM139" s="827">
        <f t="shared" si="340"/>
        <v>0</v>
      </c>
      <c r="GKN139" s="827">
        <f t="shared" si="340"/>
        <v>0</v>
      </c>
      <c r="GKO139" s="827">
        <f t="shared" si="340"/>
        <v>0</v>
      </c>
      <c r="GKP139" s="827">
        <f t="shared" si="340"/>
        <v>0</v>
      </c>
      <c r="GKQ139" s="827">
        <f t="shared" si="340"/>
        <v>0</v>
      </c>
      <c r="GKR139" s="827">
        <f t="shared" si="340"/>
        <v>0</v>
      </c>
      <c r="GKS139" s="827">
        <f t="shared" si="340"/>
        <v>0</v>
      </c>
      <c r="GKT139" s="827">
        <f t="shared" si="340"/>
        <v>0</v>
      </c>
      <c r="GKU139" s="827">
        <f t="shared" si="340"/>
        <v>0</v>
      </c>
      <c r="GKV139" s="827">
        <f t="shared" si="340"/>
        <v>0</v>
      </c>
      <c r="GKW139" s="827">
        <f t="shared" si="340"/>
        <v>0</v>
      </c>
      <c r="GKX139" s="827">
        <f t="shared" si="340"/>
        <v>0</v>
      </c>
      <c r="GKY139" s="827">
        <f t="shared" si="340"/>
        <v>0</v>
      </c>
      <c r="GKZ139" s="827">
        <f t="shared" si="340"/>
        <v>0</v>
      </c>
      <c r="GLA139" s="827">
        <f t="shared" si="340"/>
        <v>0</v>
      </c>
      <c r="GLB139" s="827">
        <f t="shared" si="340"/>
        <v>0</v>
      </c>
      <c r="GLC139" s="827">
        <f t="shared" si="340"/>
        <v>0</v>
      </c>
      <c r="GLD139" s="827">
        <f t="shared" si="340"/>
        <v>0</v>
      </c>
      <c r="GLE139" s="827">
        <f t="shared" si="340"/>
        <v>0</v>
      </c>
      <c r="GLF139" s="827">
        <f t="shared" si="340"/>
        <v>0</v>
      </c>
      <c r="GLG139" s="827">
        <f t="shared" si="340"/>
        <v>0</v>
      </c>
      <c r="GLH139" s="827">
        <f t="shared" si="340"/>
        <v>0</v>
      </c>
      <c r="GLI139" s="827">
        <f t="shared" si="340"/>
        <v>0</v>
      </c>
      <c r="GLJ139" s="827">
        <f t="shared" si="340"/>
        <v>0</v>
      </c>
      <c r="GLK139" s="827">
        <f t="shared" si="340"/>
        <v>0</v>
      </c>
      <c r="GLL139" s="827">
        <f t="shared" si="340"/>
        <v>0</v>
      </c>
      <c r="GLM139" s="827">
        <f t="shared" si="340"/>
        <v>0</v>
      </c>
      <c r="GLN139" s="827">
        <f t="shared" si="340"/>
        <v>0</v>
      </c>
      <c r="GLO139" s="827">
        <f t="shared" si="340"/>
        <v>0</v>
      </c>
      <c r="GLP139" s="827">
        <f t="shared" si="340"/>
        <v>0</v>
      </c>
      <c r="GLQ139" s="827">
        <f t="shared" si="340"/>
        <v>0</v>
      </c>
      <c r="GLR139" s="827">
        <f t="shared" si="340"/>
        <v>0</v>
      </c>
      <c r="GLS139" s="827">
        <f t="shared" si="340"/>
        <v>0</v>
      </c>
      <c r="GLT139" s="827">
        <f t="shared" si="340"/>
        <v>0</v>
      </c>
      <c r="GLU139" s="827">
        <f t="shared" si="340"/>
        <v>0</v>
      </c>
      <c r="GLV139" s="827">
        <f t="shared" si="340"/>
        <v>0</v>
      </c>
      <c r="GLW139" s="827">
        <f t="shared" si="340"/>
        <v>0</v>
      </c>
      <c r="GLX139" s="827">
        <f t="shared" si="340"/>
        <v>0</v>
      </c>
      <c r="GLY139" s="827">
        <f t="shared" si="340"/>
        <v>0</v>
      </c>
      <c r="GLZ139" s="827">
        <f t="shared" si="340"/>
        <v>0</v>
      </c>
      <c r="GMA139" s="827">
        <f t="shared" si="340"/>
        <v>0</v>
      </c>
      <c r="GMB139" s="827">
        <f t="shared" si="340"/>
        <v>0</v>
      </c>
      <c r="GMC139" s="827">
        <f t="shared" si="340"/>
        <v>0</v>
      </c>
      <c r="GMD139" s="827">
        <f t="shared" si="340"/>
        <v>0</v>
      </c>
      <c r="GME139" s="827">
        <f t="shared" ref="GME139:GOP139" si="341">GME131+GME133</f>
        <v>0</v>
      </c>
      <c r="GMF139" s="827">
        <f t="shared" si="341"/>
        <v>0</v>
      </c>
      <c r="GMG139" s="827">
        <f t="shared" si="341"/>
        <v>0</v>
      </c>
      <c r="GMH139" s="827">
        <f t="shared" si="341"/>
        <v>0</v>
      </c>
      <c r="GMI139" s="827">
        <f t="shared" si="341"/>
        <v>0</v>
      </c>
      <c r="GMJ139" s="827">
        <f t="shared" si="341"/>
        <v>0</v>
      </c>
      <c r="GMK139" s="827">
        <f t="shared" si="341"/>
        <v>0</v>
      </c>
      <c r="GML139" s="827">
        <f t="shared" si="341"/>
        <v>0</v>
      </c>
      <c r="GMM139" s="827">
        <f t="shared" si="341"/>
        <v>0</v>
      </c>
      <c r="GMN139" s="827">
        <f t="shared" si="341"/>
        <v>0</v>
      </c>
      <c r="GMO139" s="827">
        <f t="shared" si="341"/>
        <v>0</v>
      </c>
      <c r="GMP139" s="827">
        <f t="shared" si="341"/>
        <v>0</v>
      </c>
      <c r="GMQ139" s="827">
        <f t="shared" si="341"/>
        <v>0</v>
      </c>
      <c r="GMR139" s="827">
        <f t="shared" si="341"/>
        <v>0</v>
      </c>
      <c r="GMS139" s="827">
        <f t="shared" si="341"/>
        <v>0</v>
      </c>
      <c r="GMT139" s="827">
        <f t="shared" si="341"/>
        <v>0</v>
      </c>
      <c r="GMU139" s="827">
        <f t="shared" si="341"/>
        <v>0</v>
      </c>
      <c r="GMV139" s="827">
        <f t="shared" si="341"/>
        <v>0</v>
      </c>
      <c r="GMW139" s="827">
        <f t="shared" si="341"/>
        <v>0</v>
      </c>
      <c r="GMX139" s="827">
        <f t="shared" si="341"/>
        <v>0</v>
      </c>
      <c r="GMY139" s="827">
        <f t="shared" si="341"/>
        <v>0</v>
      </c>
      <c r="GMZ139" s="827">
        <f t="shared" si="341"/>
        <v>0</v>
      </c>
      <c r="GNA139" s="827">
        <f t="shared" si="341"/>
        <v>0</v>
      </c>
      <c r="GNB139" s="827">
        <f t="shared" si="341"/>
        <v>0</v>
      </c>
      <c r="GNC139" s="827">
        <f t="shared" si="341"/>
        <v>0</v>
      </c>
      <c r="GND139" s="827">
        <f t="shared" si="341"/>
        <v>0</v>
      </c>
      <c r="GNE139" s="827">
        <f t="shared" si="341"/>
        <v>0</v>
      </c>
      <c r="GNF139" s="827">
        <f t="shared" si="341"/>
        <v>0</v>
      </c>
      <c r="GNG139" s="827">
        <f t="shared" si="341"/>
        <v>0</v>
      </c>
      <c r="GNH139" s="827">
        <f t="shared" si="341"/>
        <v>0</v>
      </c>
      <c r="GNI139" s="827">
        <f t="shared" si="341"/>
        <v>0</v>
      </c>
      <c r="GNJ139" s="827">
        <f t="shared" si="341"/>
        <v>0</v>
      </c>
      <c r="GNK139" s="827">
        <f t="shared" si="341"/>
        <v>0</v>
      </c>
      <c r="GNL139" s="827">
        <f t="shared" si="341"/>
        <v>0</v>
      </c>
      <c r="GNM139" s="827">
        <f t="shared" si="341"/>
        <v>0</v>
      </c>
      <c r="GNN139" s="827">
        <f t="shared" si="341"/>
        <v>0</v>
      </c>
      <c r="GNO139" s="827">
        <f t="shared" si="341"/>
        <v>0</v>
      </c>
      <c r="GNP139" s="827">
        <f t="shared" si="341"/>
        <v>0</v>
      </c>
      <c r="GNQ139" s="827">
        <f t="shared" si="341"/>
        <v>0</v>
      </c>
      <c r="GNR139" s="827">
        <f t="shared" si="341"/>
        <v>0</v>
      </c>
      <c r="GNS139" s="827">
        <f t="shared" si="341"/>
        <v>0</v>
      </c>
      <c r="GNT139" s="827">
        <f t="shared" si="341"/>
        <v>0</v>
      </c>
      <c r="GNU139" s="827">
        <f t="shared" si="341"/>
        <v>0</v>
      </c>
      <c r="GNV139" s="827">
        <f t="shared" si="341"/>
        <v>0</v>
      </c>
      <c r="GNW139" s="827">
        <f t="shared" si="341"/>
        <v>0</v>
      </c>
      <c r="GNX139" s="827">
        <f t="shared" si="341"/>
        <v>0</v>
      </c>
      <c r="GNY139" s="827">
        <f t="shared" si="341"/>
        <v>0</v>
      </c>
      <c r="GNZ139" s="827">
        <f t="shared" si="341"/>
        <v>0</v>
      </c>
      <c r="GOA139" s="827">
        <f t="shared" si="341"/>
        <v>0</v>
      </c>
      <c r="GOB139" s="827">
        <f t="shared" si="341"/>
        <v>0</v>
      </c>
      <c r="GOC139" s="827">
        <f t="shared" si="341"/>
        <v>0</v>
      </c>
      <c r="GOD139" s="827">
        <f t="shared" si="341"/>
        <v>0</v>
      </c>
      <c r="GOE139" s="827">
        <f t="shared" si="341"/>
        <v>0</v>
      </c>
      <c r="GOF139" s="827">
        <f t="shared" si="341"/>
        <v>0</v>
      </c>
      <c r="GOG139" s="827">
        <f t="shared" si="341"/>
        <v>0</v>
      </c>
      <c r="GOH139" s="827">
        <f t="shared" si="341"/>
        <v>0</v>
      </c>
      <c r="GOI139" s="827">
        <f t="shared" si="341"/>
        <v>0</v>
      </c>
      <c r="GOJ139" s="827">
        <f t="shared" si="341"/>
        <v>0</v>
      </c>
      <c r="GOK139" s="827">
        <f t="shared" si="341"/>
        <v>0</v>
      </c>
      <c r="GOL139" s="827">
        <f t="shared" si="341"/>
        <v>0</v>
      </c>
      <c r="GOM139" s="827">
        <f t="shared" si="341"/>
        <v>0</v>
      </c>
      <c r="GON139" s="827">
        <f t="shared" si="341"/>
        <v>0</v>
      </c>
      <c r="GOO139" s="827">
        <f t="shared" si="341"/>
        <v>0</v>
      </c>
      <c r="GOP139" s="827">
        <f t="shared" si="341"/>
        <v>0</v>
      </c>
      <c r="GOQ139" s="827">
        <f t="shared" ref="GOQ139:GRB139" si="342">GOQ131+GOQ133</f>
        <v>0</v>
      </c>
      <c r="GOR139" s="827">
        <f t="shared" si="342"/>
        <v>0</v>
      </c>
      <c r="GOS139" s="827">
        <f t="shared" si="342"/>
        <v>0</v>
      </c>
      <c r="GOT139" s="827">
        <f t="shared" si="342"/>
        <v>0</v>
      </c>
      <c r="GOU139" s="827">
        <f t="shared" si="342"/>
        <v>0</v>
      </c>
      <c r="GOV139" s="827">
        <f t="shared" si="342"/>
        <v>0</v>
      </c>
      <c r="GOW139" s="827">
        <f t="shared" si="342"/>
        <v>0</v>
      </c>
      <c r="GOX139" s="827">
        <f t="shared" si="342"/>
        <v>0</v>
      </c>
      <c r="GOY139" s="827">
        <f t="shared" si="342"/>
        <v>0</v>
      </c>
      <c r="GOZ139" s="827">
        <f t="shared" si="342"/>
        <v>0</v>
      </c>
      <c r="GPA139" s="827">
        <f t="shared" si="342"/>
        <v>0</v>
      </c>
      <c r="GPB139" s="827">
        <f t="shared" si="342"/>
        <v>0</v>
      </c>
      <c r="GPC139" s="827">
        <f t="shared" si="342"/>
        <v>0</v>
      </c>
      <c r="GPD139" s="827">
        <f t="shared" si="342"/>
        <v>0</v>
      </c>
      <c r="GPE139" s="827">
        <f t="shared" si="342"/>
        <v>0</v>
      </c>
      <c r="GPF139" s="827">
        <f t="shared" si="342"/>
        <v>0</v>
      </c>
      <c r="GPG139" s="827">
        <f t="shared" si="342"/>
        <v>0</v>
      </c>
      <c r="GPH139" s="827">
        <f t="shared" si="342"/>
        <v>0</v>
      </c>
      <c r="GPI139" s="827">
        <f t="shared" si="342"/>
        <v>0</v>
      </c>
      <c r="GPJ139" s="827">
        <f t="shared" si="342"/>
        <v>0</v>
      </c>
      <c r="GPK139" s="827">
        <f t="shared" si="342"/>
        <v>0</v>
      </c>
      <c r="GPL139" s="827">
        <f t="shared" si="342"/>
        <v>0</v>
      </c>
      <c r="GPM139" s="827">
        <f t="shared" si="342"/>
        <v>0</v>
      </c>
      <c r="GPN139" s="827">
        <f t="shared" si="342"/>
        <v>0</v>
      </c>
      <c r="GPO139" s="827">
        <f t="shared" si="342"/>
        <v>0</v>
      </c>
      <c r="GPP139" s="827">
        <f t="shared" si="342"/>
        <v>0</v>
      </c>
      <c r="GPQ139" s="827">
        <f t="shared" si="342"/>
        <v>0</v>
      </c>
      <c r="GPR139" s="827">
        <f t="shared" si="342"/>
        <v>0</v>
      </c>
      <c r="GPS139" s="827">
        <f t="shared" si="342"/>
        <v>0</v>
      </c>
      <c r="GPT139" s="827">
        <f t="shared" si="342"/>
        <v>0</v>
      </c>
      <c r="GPU139" s="827">
        <f t="shared" si="342"/>
        <v>0</v>
      </c>
      <c r="GPV139" s="827">
        <f t="shared" si="342"/>
        <v>0</v>
      </c>
      <c r="GPW139" s="827">
        <f t="shared" si="342"/>
        <v>0</v>
      </c>
      <c r="GPX139" s="827">
        <f t="shared" si="342"/>
        <v>0</v>
      </c>
      <c r="GPY139" s="827">
        <f t="shared" si="342"/>
        <v>0</v>
      </c>
      <c r="GPZ139" s="827">
        <f t="shared" si="342"/>
        <v>0</v>
      </c>
      <c r="GQA139" s="827">
        <f t="shared" si="342"/>
        <v>0</v>
      </c>
      <c r="GQB139" s="827">
        <f t="shared" si="342"/>
        <v>0</v>
      </c>
      <c r="GQC139" s="827">
        <f t="shared" si="342"/>
        <v>0</v>
      </c>
      <c r="GQD139" s="827">
        <f t="shared" si="342"/>
        <v>0</v>
      </c>
      <c r="GQE139" s="827">
        <f t="shared" si="342"/>
        <v>0</v>
      </c>
      <c r="GQF139" s="827">
        <f t="shared" si="342"/>
        <v>0</v>
      </c>
      <c r="GQG139" s="827">
        <f t="shared" si="342"/>
        <v>0</v>
      </c>
      <c r="GQH139" s="827">
        <f t="shared" si="342"/>
        <v>0</v>
      </c>
      <c r="GQI139" s="827">
        <f t="shared" si="342"/>
        <v>0</v>
      </c>
      <c r="GQJ139" s="827">
        <f t="shared" si="342"/>
        <v>0</v>
      </c>
      <c r="GQK139" s="827">
        <f t="shared" si="342"/>
        <v>0</v>
      </c>
      <c r="GQL139" s="827">
        <f t="shared" si="342"/>
        <v>0</v>
      </c>
      <c r="GQM139" s="827">
        <f t="shared" si="342"/>
        <v>0</v>
      </c>
      <c r="GQN139" s="827">
        <f t="shared" si="342"/>
        <v>0</v>
      </c>
      <c r="GQO139" s="827">
        <f t="shared" si="342"/>
        <v>0</v>
      </c>
      <c r="GQP139" s="827">
        <f t="shared" si="342"/>
        <v>0</v>
      </c>
      <c r="GQQ139" s="827">
        <f t="shared" si="342"/>
        <v>0</v>
      </c>
      <c r="GQR139" s="827">
        <f t="shared" si="342"/>
        <v>0</v>
      </c>
      <c r="GQS139" s="827">
        <f t="shared" si="342"/>
        <v>0</v>
      </c>
      <c r="GQT139" s="827">
        <f t="shared" si="342"/>
        <v>0</v>
      </c>
      <c r="GQU139" s="827">
        <f t="shared" si="342"/>
        <v>0</v>
      </c>
      <c r="GQV139" s="827">
        <f t="shared" si="342"/>
        <v>0</v>
      </c>
      <c r="GQW139" s="827">
        <f t="shared" si="342"/>
        <v>0</v>
      </c>
      <c r="GQX139" s="827">
        <f t="shared" si="342"/>
        <v>0</v>
      </c>
      <c r="GQY139" s="827">
        <f t="shared" si="342"/>
        <v>0</v>
      </c>
      <c r="GQZ139" s="827">
        <f t="shared" si="342"/>
        <v>0</v>
      </c>
      <c r="GRA139" s="827">
        <f t="shared" si="342"/>
        <v>0</v>
      </c>
      <c r="GRB139" s="827">
        <f t="shared" si="342"/>
        <v>0</v>
      </c>
      <c r="GRC139" s="827">
        <f t="shared" ref="GRC139:GTN139" si="343">GRC131+GRC133</f>
        <v>0</v>
      </c>
      <c r="GRD139" s="827">
        <f t="shared" si="343"/>
        <v>0</v>
      </c>
      <c r="GRE139" s="827">
        <f t="shared" si="343"/>
        <v>0</v>
      </c>
      <c r="GRF139" s="827">
        <f t="shared" si="343"/>
        <v>0</v>
      </c>
      <c r="GRG139" s="827">
        <f t="shared" si="343"/>
        <v>0</v>
      </c>
      <c r="GRH139" s="827">
        <f t="shared" si="343"/>
        <v>0</v>
      </c>
      <c r="GRI139" s="827">
        <f t="shared" si="343"/>
        <v>0</v>
      </c>
      <c r="GRJ139" s="827">
        <f t="shared" si="343"/>
        <v>0</v>
      </c>
      <c r="GRK139" s="827">
        <f t="shared" si="343"/>
        <v>0</v>
      </c>
      <c r="GRL139" s="827">
        <f t="shared" si="343"/>
        <v>0</v>
      </c>
      <c r="GRM139" s="827">
        <f t="shared" si="343"/>
        <v>0</v>
      </c>
      <c r="GRN139" s="827">
        <f t="shared" si="343"/>
        <v>0</v>
      </c>
      <c r="GRO139" s="827">
        <f t="shared" si="343"/>
        <v>0</v>
      </c>
      <c r="GRP139" s="827">
        <f t="shared" si="343"/>
        <v>0</v>
      </c>
      <c r="GRQ139" s="827">
        <f t="shared" si="343"/>
        <v>0</v>
      </c>
      <c r="GRR139" s="827">
        <f t="shared" si="343"/>
        <v>0</v>
      </c>
      <c r="GRS139" s="827">
        <f t="shared" si="343"/>
        <v>0</v>
      </c>
      <c r="GRT139" s="827">
        <f t="shared" si="343"/>
        <v>0</v>
      </c>
      <c r="GRU139" s="827">
        <f t="shared" si="343"/>
        <v>0</v>
      </c>
      <c r="GRV139" s="827">
        <f t="shared" si="343"/>
        <v>0</v>
      </c>
      <c r="GRW139" s="827">
        <f t="shared" si="343"/>
        <v>0</v>
      </c>
      <c r="GRX139" s="827">
        <f t="shared" si="343"/>
        <v>0</v>
      </c>
      <c r="GRY139" s="827">
        <f t="shared" si="343"/>
        <v>0</v>
      </c>
      <c r="GRZ139" s="827">
        <f t="shared" si="343"/>
        <v>0</v>
      </c>
      <c r="GSA139" s="827">
        <f t="shared" si="343"/>
        <v>0</v>
      </c>
      <c r="GSB139" s="827">
        <f t="shared" si="343"/>
        <v>0</v>
      </c>
      <c r="GSC139" s="827">
        <f t="shared" si="343"/>
        <v>0</v>
      </c>
      <c r="GSD139" s="827">
        <f t="shared" si="343"/>
        <v>0</v>
      </c>
      <c r="GSE139" s="827">
        <f t="shared" si="343"/>
        <v>0</v>
      </c>
      <c r="GSF139" s="827">
        <f t="shared" si="343"/>
        <v>0</v>
      </c>
      <c r="GSG139" s="827">
        <f t="shared" si="343"/>
        <v>0</v>
      </c>
      <c r="GSH139" s="827">
        <f t="shared" si="343"/>
        <v>0</v>
      </c>
      <c r="GSI139" s="827">
        <f t="shared" si="343"/>
        <v>0</v>
      </c>
      <c r="GSJ139" s="827">
        <f t="shared" si="343"/>
        <v>0</v>
      </c>
      <c r="GSK139" s="827">
        <f t="shared" si="343"/>
        <v>0</v>
      </c>
      <c r="GSL139" s="827">
        <f t="shared" si="343"/>
        <v>0</v>
      </c>
      <c r="GSM139" s="827">
        <f t="shared" si="343"/>
        <v>0</v>
      </c>
      <c r="GSN139" s="827">
        <f t="shared" si="343"/>
        <v>0</v>
      </c>
      <c r="GSO139" s="827">
        <f t="shared" si="343"/>
        <v>0</v>
      </c>
      <c r="GSP139" s="827">
        <f t="shared" si="343"/>
        <v>0</v>
      </c>
      <c r="GSQ139" s="827">
        <f t="shared" si="343"/>
        <v>0</v>
      </c>
      <c r="GSR139" s="827">
        <f t="shared" si="343"/>
        <v>0</v>
      </c>
      <c r="GSS139" s="827">
        <f t="shared" si="343"/>
        <v>0</v>
      </c>
      <c r="GST139" s="827">
        <f t="shared" si="343"/>
        <v>0</v>
      </c>
      <c r="GSU139" s="827">
        <f t="shared" si="343"/>
        <v>0</v>
      </c>
      <c r="GSV139" s="827">
        <f t="shared" si="343"/>
        <v>0</v>
      </c>
      <c r="GSW139" s="827">
        <f t="shared" si="343"/>
        <v>0</v>
      </c>
      <c r="GSX139" s="827">
        <f t="shared" si="343"/>
        <v>0</v>
      </c>
      <c r="GSY139" s="827">
        <f t="shared" si="343"/>
        <v>0</v>
      </c>
      <c r="GSZ139" s="827">
        <f t="shared" si="343"/>
        <v>0</v>
      </c>
      <c r="GTA139" s="827">
        <f t="shared" si="343"/>
        <v>0</v>
      </c>
      <c r="GTB139" s="827">
        <f t="shared" si="343"/>
        <v>0</v>
      </c>
      <c r="GTC139" s="827">
        <f t="shared" si="343"/>
        <v>0</v>
      </c>
      <c r="GTD139" s="827">
        <f t="shared" si="343"/>
        <v>0</v>
      </c>
      <c r="GTE139" s="827">
        <f t="shared" si="343"/>
        <v>0</v>
      </c>
      <c r="GTF139" s="827">
        <f t="shared" si="343"/>
        <v>0</v>
      </c>
      <c r="GTG139" s="827">
        <f t="shared" si="343"/>
        <v>0</v>
      </c>
      <c r="GTH139" s="827">
        <f t="shared" si="343"/>
        <v>0</v>
      </c>
      <c r="GTI139" s="827">
        <f t="shared" si="343"/>
        <v>0</v>
      </c>
      <c r="GTJ139" s="827">
        <f t="shared" si="343"/>
        <v>0</v>
      </c>
      <c r="GTK139" s="827">
        <f t="shared" si="343"/>
        <v>0</v>
      </c>
      <c r="GTL139" s="827">
        <f t="shared" si="343"/>
        <v>0</v>
      </c>
      <c r="GTM139" s="827">
        <f t="shared" si="343"/>
        <v>0</v>
      </c>
      <c r="GTN139" s="827">
        <f t="shared" si="343"/>
        <v>0</v>
      </c>
      <c r="GTO139" s="827">
        <f t="shared" ref="GTO139:GVZ139" si="344">GTO131+GTO133</f>
        <v>0</v>
      </c>
      <c r="GTP139" s="827">
        <f t="shared" si="344"/>
        <v>0</v>
      </c>
      <c r="GTQ139" s="827">
        <f t="shared" si="344"/>
        <v>0</v>
      </c>
      <c r="GTR139" s="827">
        <f t="shared" si="344"/>
        <v>0</v>
      </c>
      <c r="GTS139" s="827">
        <f t="shared" si="344"/>
        <v>0</v>
      </c>
      <c r="GTT139" s="827">
        <f t="shared" si="344"/>
        <v>0</v>
      </c>
      <c r="GTU139" s="827">
        <f t="shared" si="344"/>
        <v>0</v>
      </c>
      <c r="GTV139" s="827">
        <f t="shared" si="344"/>
        <v>0</v>
      </c>
      <c r="GTW139" s="827">
        <f t="shared" si="344"/>
        <v>0</v>
      </c>
      <c r="GTX139" s="827">
        <f t="shared" si="344"/>
        <v>0</v>
      </c>
      <c r="GTY139" s="827">
        <f t="shared" si="344"/>
        <v>0</v>
      </c>
      <c r="GTZ139" s="827">
        <f t="shared" si="344"/>
        <v>0</v>
      </c>
      <c r="GUA139" s="827">
        <f t="shared" si="344"/>
        <v>0</v>
      </c>
      <c r="GUB139" s="827">
        <f t="shared" si="344"/>
        <v>0</v>
      </c>
      <c r="GUC139" s="827">
        <f t="shared" si="344"/>
        <v>0</v>
      </c>
      <c r="GUD139" s="827">
        <f t="shared" si="344"/>
        <v>0</v>
      </c>
      <c r="GUE139" s="827">
        <f t="shared" si="344"/>
        <v>0</v>
      </c>
      <c r="GUF139" s="827">
        <f t="shared" si="344"/>
        <v>0</v>
      </c>
      <c r="GUG139" s="827">
        <f t="shared" si="344"/>
        <v>0</v>
      </c>
      <c r="GUH139" s="827">
        <f t="shared" si="344"/>
        <v>0</v>
      </c>
      <c r="GUI139" s="827">
        <f t="shared" si="344"/>
        <v>0</v>
      </c>
      <c r="GUJ139" s="827">
        <f t="shared" si="344"/>
        <v>0</v>
      </c>
      <c r="GUK139" s="827">
        <f t="shared" si="344"/>
        <v>0</v>
      </c>
      <c r="GUL139" s="827">
        <f t="shared" si="344"/>
        <v>0</v>
      </c>
      <c r="GUM139" s="827">
        <f t="shared" si="344"/>
        <v>0</v>
      </c>
      <c r="GUN139" s="827">
        <f t="shared" si="344"/>
        <v>0</v>
      </c>
      <c r="GUO139" s="827">
        <f t="shared" si="344"/>
        <v>0</v>
      </c>
      <c r="GUP139" s="827">
        <f t="shared" si="344"/>
        <v>0</v>
      </c>
      <c r="GUQ139" s="827">
        <f t="shared" si="344"/>
        <v>0</v>
      </c>
      <c r="GUR139" s="827">
        <f t="shared" si="344"/>
        <v>0</v>
      </c>
      <c r="GUS139" s="827">
        <f t="shared" si="344"/>
        <v>0</v>
      </c>
      <c r="GUT139" s="827">
        <f t="shared" si="344"/>
        <v>0</v>
      </c>
      <c r="GUU139" s="827">
        <f t="shared" si="344"/>
        <v>0</v>
      </c>
      <c r="GUV139" s="827">
        <f t="shared" si="344"/>
        <v>0</v>
      </c>
      <c r="GUW139" s="827">
        <f t="shared" si="344"/>
        <v>0</v>
      </c>
      <c r="GUX139" s="827">
        <f t="shared" si="344"/>
        <v>0</v>
      </c>
      <c r="GUY139" s="827">
        <f t="shared" si="344"/>
        <v>0</v>
      </c>
      <c r="GUZ139" s="827">
        <f t="shared" si="344"/>
        <v>0</v>
      </c>
      <c r="GVA139" s="827">
        <f t="shared" si="344"/>
        <v>0</v>
      </c>
      <c r="GVB139" s="827">
        <f t="shared" si="344"/>
        <v>0</v>
      </c>
      <c r="GVC139" s="827">
        <f t="shared" si="344"/>
        <v>0</v>
      </c>
      <c r="GVD139" s="827">
        <f t="shared" si="344"/>
        <v>0</v>
      </c>
      <c r="GVE139" s="827">
        <f t="shared" si="344"/>
        <v>0</v>
      </c>
      <c r="GVF139" s="827">
        <f t="shared" si="344"/>
        <v>0</v>
      </c>
      <c r="GVG139" s="827">
        <f t="shared" si="344"/>
        <v>0</v>
      </c>
      <c r="GVH139" s="827">
        <f t="shared" si="344"/>
        <v>0</v>
      </c>
      <c r="GVI139" s="827">
        <f t="shared" si="344"/>
        <v>0</v>
      </c>
      <c r="GVJ139" s="827">
        <f t="shared" si="344"/>
        <v>0</v>
      </c>
      <c r="GVK139" s="827">
        <f t="shared" si="344"/>
        <v>0</v>
      </c>
      <c r="GVL139" s="827">
        <f t="shared" si="344"/>
        <v>0</v>
      </c>
      <c r="GVM139" s="827">
        <f t="shared" si="344"/>
        <v>0</v>
      </c>
      <c r="GVN139" s="827">
        <f t="shared" si="344"/>
        <v>0</v>
      </c>
      <c r="GVO139" s="827">
        <f t="shared" si="344"/>
        <v>0</v>
      </c>
      <c r="GVP139" s="827">
        <f t="shared" si="344"/>
        <v>0</v>
      </c>
      <c r="GVQ139" s="827">
        <f t="shared" si="344"/>
        <v>0</v>
      </c>
      <c r="GVR139" s="827">
        <f t="shared" si="344"/>
        <v>0</v>
      </c>
      <c r="GVS139" s="827">
        <f t="shared" si="344"/>
        <v>0</v>
      </c>
      <c r="GVT139" s="827">
        <f t="shared" si="344"/>
        <v>0</v>
      </c>
      <c r="GVU139" s="827">
        <f t="shared" si="344"/>
        <v>0</v>
      </c>
      <c r="GVV139" s="827">
        <f t="shared" si="344"/>
        <v>0</v>
      </c>
      <c r="GVW139" s="827">
        <f t="shared" si="344"/>
        <v>0</v>
      </c>
      <c r="GVX139" s="827">
        <f t="shared" si="344"/>
        <v>0</v>
      </c>
      <c r="GVY139" s="827">
        <f t="shared" si="344"/>
        <v>0</v>
      </c>
      <c r="GVZ139" s="827">
        <f t="shared" si="344"/>
        <v>0</v>
      </c>
      <c r="GWA139" s="827">
        <f t="shared" ref="GWA139:GYL139" si="345">GWA131+GWA133</f>
        <v>0</v>
      </c>
      <c r="GWB139" s="827">
        <f t="shared" si="345"/>
        <v>0</v>
      </c>
      <c r="GWC139" s="827">
        <f t="shared" si="345"/>
        <v>0</v>
      </c>
      <c r="GWD139" s="827">
        <f t="shared" si="345"/>
        <v>0</v>
      </c>
      <c r="GWE139" s="827">
        <f t="shared" si="345"/>
        <v>0</v>
      </c>
      <c r="GWF139" s="827">
        <f t="shared" si="345"/>
        <v>0</v>
      </c>
      <c r="GWG139" s="827">
        <f t="shared" si="345"/>
        <v>0</v>
      </c>
      <c r="GWH139" s="827">
        <f t="shared" si="345"/>
        <v>0</v>
      </c>
      <c r="GWI139" s="827">
        <f t="shared" si="345"/>
        <v>0</v>
      </c>
      <c r="GWJ139" s="827">
        <f t="shared" si="345"/>
        <v>0</v>
      </c>
      <c r="GWK139" s="827">
        <f t="shared" si="345"/>
        <v>0</v>
      </c>
      <c r="GWL139" s="827">
        <f t="shared" si="345"/>
        <v>0</v>
      </c>
      <c r="GWM139" s="827">
        <f t="shared" si="345"/>
        <v>0</v>
      </c>
      <c r="GWN139" s="827">
        <f t="shared" si="345"/>
        <v>0</v>
      </c>
      <c r="GWO139" s="827">
        <f t="shared" si="345"/>
        <v>0</v>
      </c>
      <c r="GWP139" s="827">
        <f t="shared" si="345"/>
        <v>0</v>
      </c>
      <c r="GWQ139" s="827">
        <f t="shared" si="345"/>
        <v>0</v>
      </c>
      <c r="GWR139" s="827">
        <f t="shared" si="345"/>
        <v>0</v>
      </c>
      <c r="GWS139" s="827">
        <f t="shared" si="345"/>
        <v>0</v>
      </c>
      <c r="GWT139" s="827">
        <f t="shared" si="345"/>
        <v>0</v>
      </c>
      <c r="GWU139" s="827">
        <f t="shared" si="345"/>
        <v>0</v>
      </c>
      <c r="GWV139" s="827">
        <f t="shared" si="345"/>
        <v>0</v>
      </c>
      <c r="GWW139" s="827">
        <f t="shared" si="345"/>
        <v>0</v>
      </c>
      <c r="GWX139" s="827">
        <f t="shared" si="345"/>
        <v>0</v>
      </c>
      <c r="GWY139" s="827">
        <f t="shared" si="345"/>
        <v>0</v>
      </c>
      <c r="GWZ139" s="827">
        <f t="shared" si="345"/>
        <v>0</v>
      </c>
      <c r="GXA139" s="827">
        <f t="shared" si="345"/>
        <v>0</v>
      </c>
      <c r="GXB139" s="827">
        <f t="shared" si="345"/>
        <v>0</v>
      </c>
      <c r="GXC139" s="827">
        <f t="shared" si="345"/>
        <v>0</v>
      </c>
      <c r="GXD139" s="827">
        <f t="shared" si="345"/>
        <v>0</v>
      </c>
      <c r="GXE139" s="827">
        <f t="shared" si="345"/>
        <v>0</v>
      </c>
      <c r="GXF139" s="827">
        <f t="shared" si="345"/>
        <v>0</v>
      </c>
      <c r="GXG139" s="827">
        <f t="shared" si="345"/>
        <v>0</v>
      </c>
      <c r="GXH139" s="827">
        <f t="shared" si="345"/>
        <v>0</v>
      </c>
      <c r="GXI139" s="827">
        <f t="shared" si="345"/>
        <v>0</v>
      </c>
      <c r="GXJ139" s="827">
        <f t="shared" si="345"/>
        <v>0</v>
      </c>
      <c r="GXK139" s="827">
        <f t="shared" si="345"/>
        <v>0</v>
      </c>
      <c r="GXL139" s="827">
        <f t="shared" si="345"/>
        <v>0</v>
      </c>
      <c r="GXM139" s="827">
        <f t="shared" si="345"/>
        <v>0</v>
      </c>
      <c r="GXN139" s="827">
        <f t="shared" si="345"/>
        <v>0</v>
      </c>
      <c r="GXO139" s="827">
        <f t="shared" si="345"/>
        <v>0</v>
      </c>
      <c r="GXP139" s="827">
        <f t="shared" si="345"/>
        <v>0</v>
      </c>
      <c r="GXQ139" s="827">
        <f t="shared" si="345"/>
        <v>0</v>
      </c>
      <c r="GXR139" s="827">
        <f t="shared" si="345"/>
        <v>0</v>
      </c>
      <c r="GXS139" s="827">
        <f t="shared" si="345"/>
        <v>0</v>
      </c>
      <c r="GXT139" s="827">
        <f t="shared" si="345"/>
        <v>0</v>
      </c>
      <c r="GXU139" s="827">
        <f t="shared" si="345"/>
        <v>0</v>
      </c>
      <c r="GXV139" s="827">
        <f t="shared" si="345"/>
        <v>0</v>
      </c>
      <c r="GXW139" s="827">
        <f t="shared" si="345"/>
        <v>0</v>
      </c>
      <c r="GXX139" s="827">
        <f t="shared" si="345"/>
        <v>0</v>
      </c>
      <c r="GXY139" s="827">
        <f t="shared" si="345"/>
        <v>0</v>
      </c>
      <c r="GXZ139" s="827">
        <f t="shared" si="345"/>
        <v>0</v>
      </c>
      <c r="GYA139" s="827">
        <f t="shared" si="345"/>
        <v>0</v>
      </c>
      <c r="GYB139" s="827">
        <f t="shared" si="345"/>
        <v>0</v>
      </c>
      <c r="GYC139" s="827">
        <f t="shared" si="345"/>
        <v>0</v>
      </c>
      <c r="GYD139" s="827">
        <f t="shared" si="345"/>
        <v>0</v>
      </c>
      <c r="GYE139" s="827">
        <f t="shared" si="345"/>
        <v>0</v>
      </c>
      <c r="GYF139" s="827">
        <f t="shared" si="345"/>
        <v>0</v>
      </c>
      <c r="GYG139" s="827">
        <f t="shared" si="345"/>
        <v>0</v>
      </c>
      <c r="GYH139" s="827">
        <f t="shared" si="345"/>
        <v>0</v>
      </c>
      <c r="GYI139" s="827">
        <f t="shared" si="345"/>
        <v>0</v>
      </c>
      <c r="GYJ139" s="827">
        <f t="shared" si="345"/>
        <v>0</v>
      </c>
      <c r="GYK139" s="827">
        <f t="shared" si="345"/>
        <v>0</v>
      </c>
      <c r="GYL139" s="827">
        <f t="shared" si="345"/>
        <v>0</v>
      </c>
      <c r="GYM139" s="827">
        <f t="shared" ref="GYM139:HAX139" si="346">GYM131+GYM133</f>
        <v>0</v>
      </c>
      <c r="GYN139" s="827">
        <f t="shared" si="346"/>
        <v>0</v>
      </c>
      <c r="GYO139" s="827">
        <f t="shared" si="346"/>
        <v>0</v>
      </c>
      <c r="GYP139" s="827">
        <f t="shared" si="346"/>
        <v>0</v>
      </c>
      <c r="GYQ139" s="827">
        <f t="shared" si="346"/>
        <v>0</v>
      </c>
      <c r="GYR139" s="827">
        <f t="shared" si="346"/>
        <v>0</v>
      </c>
      <c r="GYS139" s="827">
        <f t="shared" si="346"/>
        <v>0</v>
      </c>
      <c r="GYT139" s="827">
        <f t="shared" si="346"/>
        <v>0</v>
      </c>
      <c r="GYU139" s="827">
        <f t="shared" si="346"/>
        <v>0</v>
      </c>
      <c r="GYV139" s="827">
        <f t="shared" si="346"/>
        <v>0</v>
      </c>
      <c r="GYW139" s="827">
        <f t="shared" si="346"/>
        <v>0</v>
      </c>
      <c r="GYX139" s="827">
        <f t="shared" si="346"/>
        <v>0</v>
      </c>
      <c r="GYY139" s="827">
        <f t="shared" si="346"/>
        <v>0</v>
      </c>
      <c r="GYZ139" s="827">
        <f t="shared" si="346"/>
        <v>0</v>
      </c>
      <c r="GZA139" s="827">
        <f t="shared" si="346"/>
        <v>0</v>
      </c>
      <c r="GZB139" s="827">
        <f t="shared" si="346"/>
        <v>0</v>
      </c>
      <c r="GZC139" s="827">
        <f t="shared" si="346"/>
        <v>0</v>
      </c>
      <c r="GZD139" s="827">
        <f t="shared" si="346"/>
        <v>0</v>
      </c>
      <c r="GZE139" s="827">
        <f t="shared" si="346"/>
        <v>0</v>
      </c>
      <c r="GZF139" s="827">
        <f t="shared" si="346"/>
        <v>0</v>
      </c>
      <c r="GZG139" s="827">
        <f t="shared" si="346"/>
        <v>0</v>
      </c>
      <c r="GZH139" s="827">
        <f t="shared" si="346"/>
        <v>0</v>
      </c>
      <c r="GZI139" s="827">
        <f t="shared" si="346"/>
        <v>0</v>
      </c>
      <c r="GZJ139" s="827">
        <f t="shared" si="346"/>
        <v>0</v>
      </c>
      <c r="GZK139" s="827">
        <f t="shared" si="346"/>
        <v>0</v>
      </c>
      <c r="GZL139" s="827">
        <f t="shared" si="346"/>
        <v>0</v>
      </c>
      <c r="GZM139" s="827">
        <f t="shared" si="346"/>
        <v>0</v>
      </c>
      <c r="GZN139" s="827">
        <f t="shared" si="346"/>
        <v>0</v>
      </c>
      <c r="GZO139" s="827">
        <f t="shared" si="346"/>
        <v>0</v>
      </c>
      <c r="GZP139" s="827">
        <f t="shared" si="346"/>
        <v>0</v>
      </c>
      <c r="GZQ139" s="827">
        <f t="shared" si="346"/>
        <v>0</v>
      </c>
      <c r="GZR139" s="827">
        <f t="shared" si="346"/>
        <v>0</v>
      </c>
      <c r="GZS139" s="827">
        <f t="shared" si="346"/>
        <v>0</v>
      </c>
      <c r="GZT139" s="827">
        <f t="shared" si="346"/>
        <v>0</v>
      </c>
      <c r="GZU139" s="827">
        <f t="shared" si="346"/>
        <v>0</v>
      </c>
      <c r="GZV139" s="827">
        <f t="shared" si="346"/>
        <v>0</v>
      </c>
      <c r="GZW139" s="827">
        <f t="shared" si="346"/>
        <v>0</v>
      </c>
      <c r="GZX139" s="827">
        <f t="shared" si="346"/>
        <v>0</v>
      </c>
      <c r="GZY139" s="827">
        <f t="shared" si="346"/>
        <v>0</v>
      </c>
      <c r="GZZ139" s="827">
        <f t="shared" si="346"/>
        <v>0</v>
      </c>
      <c r="HAA139" s="827">
        <f t="shared" si="346"/>
        <v>0</v>
      </c>
      <c r="HAB139" s="827">
        <f t="shared" si="346"/>
        <v>0</v>
      </c>
      <c r="HAC139" s="827">
        <f t="shared" si="346"/>
        <v>0</v>
      </c>
      <c r="HAD139" s="827">
        <f t="shared" si="346"/>
        <v>0</v>
      </c>
      <c r="HAE139" s="827">
        <f t="shared" si="346"/>
        <v>0</v>
      </c>
      <c r="HAF139" s="827">
        <f t="shared" si="346"/>
        <v>0</v>
      </c>
      <c r="HAG139" s="827">
        <f t="shared" si="346"/>
        <v>0</v>
      </c>
      <c r="HAH139" s="827">
        <f t="shared" si="346"/>
        <v>0</v>
      </c>
      <c r="HAI139" s="827">
        <f t="shared" si="346"/>
        <v>0</v>
      </c>
      <c r="HAJ139" s="827">
        <f t="shared" si="346"/>
        <v>0</v>
      </c>
      <c r="HAK139" s="827">
        <f t="shared" si="346"/>
        <v>0</v>
      </c>
      <c r="HAL139" s="827">
        <f t="shared" si="346"/>
        <v>0</v>
      </c>
      <c r="HAM139" s="827">
        <f t="shared" si="346"/>
        <v>0</v>
      </c>
      <c r="HAN139" s="827">
        <f t="shared" si="346"/>
        <v>0</v>
      </c>
      <c r="HAO139" s="827">
        <f t="shared" si="346"/>
        <v>0</v>
      </c>
      <c r="HAP139" s="827">
        <f t="shared" si="346"/>
        <v>0</v>
      </c>
      <c r="HAQ139" s="827">
        <f t="shared" si="346"/>
        <v>0</v>
      </c>
      <c r="HAR139" s="827">
        <f t="shared" si="346"/>
        <v>0</v>
      </c>
      <c r="HAS139" s="827">
        <f t="shared" si="346"/>
        <v>0</v>
      </c>
      <c r="HAT139" s="827">
        <f t="shared" si="346"/>
        <v>0</v>
      </c>
      <c r="HAU139" s="827">
        <f t="shared" si="346"/>
        <v>0</v>
      </c>
      <c r="HAV139" s="827">
        <f t="shared" si="346"/>
        <v>0</v>
      </c>
      <c r="HAW139" s="827">
        <f t="shared" si="346"/>
        <v>0</v>
      </c>
      <c r="HAX139" s="827">
        <f t="shared" si="346"/>
        <v>0</v>
      </c>
      <c r="HAY139" s="827">
        <f t="shared" ref="HAY139:HDJ139" si="347">HAY131+HAY133</f>
        <v>0</v>
      </c>
      <c r="HAZ139" s="827">
        <f t="shared" si="347"/>
        <v>0</v>
      </c>
      <c r="HBA139" s="827">
        <f t="shared" si="347"/>
        <v>0</v>
      </c>
      <c r="HBB139" s="827">
        <f t="shared" si="347"/>
        <v>0</v>
      </c>
      <c r="HBC139" s="827">
        <f t="shared" si="347"/>
        <v>0</v>
      </c>
      <c r="HBD139" s="827">
        <f t="shared" si="347"/>
        <v>0</v>
      </c>
      <c r="HBE139" s="827">
        <f t="shared" si="347"/>
        <v>0</v>
      </c>
      <c r="HBF139" s="827">
        <f t="shared" si="347"/>
        <v>0</v>
      </c>
      <c r="HBG139" s="827">
        <f t="shared" si="347"/>
        <v>0</v>
      </c>
      <c r="HBH139" s="827">
        <f t="shared" si="347"/>
        <v>0</v>
      </c>
      <c r="HBI139" s="827">
        <f t="shared" si="347"/>
        <v>0</v>
      </c>
      <c r="HBJ139" s="827">
        <f t="shared" si="347"/>
        <v>0</v>
      </c>
      <c r="HBK139" s="827">
        <f t="shared" si="347"/>
        <v>0</v>
      </c>
      <c r="HBL139" s="827">
        <f t="shared" si="347"/>
        <v>0</v>
      </c>
      <c r="HBM139" s="827">
        <f t="shared" si="347"/>
        <v>0</v>
      </c>
      <c r="HBN139" s="827">
        <f t="shared" si="347"/>
        <v>0</v>
      </c>
      <c r="HBO139" s="827">
        <f t="shared" si="347"/>
        <v>0</v>
      </c>
      <c r="HBP139" s="827">
        <f t="shared" si="347"/>
        <v>0</v>
      </c>
      <c r="HBQ139" s="827">
        <f t="shared" si="347"/>
        <v>0</v>
      </c>
      <c r="HBR139" s="827">
        <f t="shared" si="347"/>
        <v>0</v>
      </c>
      <c r="HBS139" s="827">
        <f t="shared" si="347"/>
        <v>0</v>
      </c>
      <c r="HBT139" s="827">
        <f t="shared" si="347"/>
        <v>0</v>
      </c>
      <c r="HBU139" s="827">
        <f t="shared" si="347"/>
        <v>0</v>
      </c>
      <c r="HBV139" s="827">
        <f t="shared" si="347"/>
        <v>0</v>
      </c>
      <c r="HBW139" s="827">
        <f t="shared" si="347"/>
        <v>0</v>
      </c>
      <c r="HBX139" s="827">
        <f t="shared" si="347"/>
        <v>0</v>
      </c>
      <c r="HBY139" s="827">
        <f t="shared" si="347"/>
        <v>0</v>
      </c>
      <c r="HBZ139" s="827">
        <f t="shared" si="347"/>
        <v>0</v>
      </c>
      <c r="HCA139" s="827">
        <f t="shared" si="347"/>
        <v>0</v>
      </c>
      <c r="HCB139" s="827">
        <f t="shared" si="347"/>
        <v>0</v>
      </c>
      <c r="HCC139" s="827">
        <f t="shared" si="347"/>
        <v>0</v>
      </c>
      <c r="HCD139" s="827">
        <f t="shared" si="347"/>
        <v>0</v>
      </c>
      <c r="HCE139" s="827">
        <f t="shared" si="347"/>
        <v>0</v>
      </c>
      <c r="HCF139" s="827">
        <f t="shared" si="347"/>
        <v>0</v>
      </c>
      <c r="HCG139" s="827">
        <f t="shared" si="347"/>
        <v>0</v>
      </c>
      <c r="HCH139" s="827">
        <f t="shared" si="347"/>
        <v>0</v>
      </c>
      <c r="HCI139" s="827">
        <f t="shared" si="347"/>
        <v>0</v>
      </c>
      <c r="HCJ139" s="827">
        <f t="shared" si="347"/>
        <v>0</v>
      </c>
      <c r="HCK139" s="827">
        <f t="shared" si="347"/>
        <v>0</v>
      </c>
      <c r="HCL139" s="827">
        <f t="shared" si="347"/>
        <v>0</v>
      </c>
      <c r="HCM139" s="827">
        <f t="shared" si="347"/>
        <v>0</v>
      </c>
      <c r="HCN139" s="827">
        <f t="shared" si="347"/>
        <v>0</v>
      </c>
      <c r="HCO139" s="827">
        <f t="shared" si="347"/>
        <v>0</v>
      </c>
      <c r="HCP139" s="827">
        <f t="shared" si="347"/>
        <v>0</v>
      </c>
      <c r="HCQ139" s="827">
        <f t="shared" si="347"/>
        <v>0</v>
      </c>
      <c r="HCR139" s="827">
        <f t="shared" si="347"/>
        <v>0</v>
      </c>
      <c r="HCS139" s="827">
        <f t="shared" si="347"/>
        <v>0</v>
      </c>
      <c r="HCT139" s="827">
        <f t="shared" si="347"/>
        <v>0</v>
      </c>
      <c r="HCU139" s="827">
        <f t="shared" si="347"/>
        <v>0</v>
      </c>
      <c r="HCV139" s="827">
        <f t="shared" si="347"/>
        <v>0</v>
      </c>
      <c r="HCW139" s="827">
        <f t="shared" si="347"/>
        <v>0</v>
      </c>
      <c r="HCX139" s="827">
        <f t="shared" si="347"/>
        <v>0</v>
      </c>
      <c r="HCY139" s="827">
        <f t="shared" si="347"/>
        <v>0</v>
      </c>
      <c r="HCZ139" s="827">
        <f t="shared" si="347"/>
        <v>0</v>
      </c>
      <c r="HDA139" s="827">
        <f t="shared" si="347"/>
        <v>0</v>
      </c>
      <c r="HDB139" s="827">
        <f t="shared" si="347"/>
        <v>0</v>
      </c>
      <c r="HDC139" s="827">
        <f t="shared" si="347"/>
        <v>0</v>
      </c>
      <c r="HDD139" s="827">
        <f t="shared" si="347"/>
        <v>0</v>
      </c>
      <c r="HDE139" s="827">
        <f t="shared" si="347"/>
        <v>0</v>
      </c>
      <c r="HDF139" s="827">
        <f t="shared" si="347"/>
        <v>0</v>
      </c>
      <c r="HDG139" s="827">
        <f t="shared" si="347"/>
        <v>0</v>
      </c>
      <c r="HDH139" s="827">
        <f t="shared" si="347"/>
        <v>0</v>
      </c>
      <c r="HDI139" s="827">
        <f t="shared" si="347"/>
        <v>0</v>
      </c>
      <c r="HDJ139" s="827">
        <f t="shared" si="347"/>
        <v>0</v>
      </c>
      <c r="HDK139" s="827">
        <f t="shared" ref="HDK139:HFV139" si="348">HDK131+HDK133</f>
        <v>0</v>
      </c>
      <c r="HDL139" s="827">
        <f t="shared" si="348"/>
        <v>0</v>
      </c>
      <c r="HDM139" s="827">
        <f t="shared" si="348"/>
        <v>0</v>
      </c>
      <c r="HDN139" s="827">
        <f t="shared" si="348"/>
        <v>0</v>
      </c>
      <c r="HDO139" s="827">
        <f t="shared" si="348"/>
        <v>0</v>
      </c>
      <c r="HDP139" s="827">
        <f t="shared" si="348"/>
        <v>0</v>
      </c>
      <c r="HDQ139" s="827">
        <f t="shared" si="348"/>
        <v>0</v>
      </c>
      <c r="HDR139" s="827">
        <f t="shared" si="348"/>
        <v>0</v>
      </c>
      <c r="HDS139" s="827">
        <f t="shared" si="348"/>
        <v>0</v>
      </c>
      <c r="HDT139" s="827">
        <f t="shared" si="348"/>
        <v>0</v>
      </c>
      <c r="HDU139" s="827">
        <f t="shared" si="348"/>
        <v>0</v>
      </c>
      <c r="HDV139" s="827">
        <f t="shared" si="348"/>
        <v>0</v>
      </c>
      <c r="HDW139" s="827">
        <f t="shared" si="348"/>
        <v>0</v>
      </c>
      <c r="HDX139" s="827">
        <f t="shared" si="348"/>
        <v>0</v>
      </c>
      <c r="HDY139" s="827">
        <f t="shared" si="348"/>
        <v>0</v>
      </c>
      <c r="HDZ139" s="827">
        <f t="shared" si="348"/>
        <v>0</v>
      </c>
      <c r="HEA139" s="827">
        <f t="shared" si="348"/>
        <v>0</v>
      </c>
      <c r="HEB139" s="827">
        <f t="shared" si="348"/>
        <v>0</v>
      </c>
      <c r="HEC139" s="827">
        <f t="shared" si="348"/>
        <v>0</v>
      </c>
      <c r="HED139" s="827">
        <f t="shared" si="348"/>
        <v>0</v>
      </c>
      <c r="HEE139" s="827">
        <f t="shared" si="348"/>
        <v>0</v>
      </c>
      <c r="HEF139" s="827">
        <f t="shared" si="348"/>
        <v>0</v>
      </c>
      <c r="HEG139" s="827">
        <f t="shared" si="348"/>
        <v>0</v>
      </c>
      <c r="HEH139" s="827">
        <f t="shared" si="348"/>
        <v>0</v>
      </c>
      <c r="HEI139" s="827">
        <f t="shared" si="348"/>
        <v>0</v>
      </c>
      <c r="HEJ139" s="827">
        <f t="shared" si="348"/>
        <v>0</v>
      </c>
      <c r="HEK139" s="827">
        <f t="shared" si="348"/>
        <v>0</v>
      </c>
      <c r="HEL139" s="827">
        <f t="shared" si="348"/>
        <v>0</v>
      </c>
      <c r="HEM139" s="827">
        <f t="shared" si="348"/>
        <v>0</v>
      </c>
      <c r="HEN139" s="827">
        <f t="shared" si="348"/>
        <v>0</v>
      </c>
      <c r="HEO139" s="827">
        <f t="shared" si="348"/>
        <v>0</v>
      </c>
      <c r="HEP139" s="827">
        <f t="shared" si="348"/>
        <v>0</v>
      </c>
      <c r="HEQ139" s="827">
        <f t="shared" si="348"/>
        <v>0</v>
      </c>
      <c r="HER139" s="827">
        <f t="shared" si="348"/>
        <v>0</v>
      </c>
      <c r="HES139" s="827">
        <f t="shared" si="348"/>
        <v>0</v>
      </c>
      <c r="HET139" s="827">
        <f t="shared" si="348"/>
        <v>0</v>
      </c>
      <c r="HEU139" s="827">
        <f t="shared" si="348"/>
        <v>0</v>
      </c>
      <c r="HEV139" s="827">
        <f t="shared" si="348"/>
        <v>0</v>
      </c>
      <c r="HEW139" s="827">
        <f t="shared" si="348"/>
        <v>0</v>
      </c>
      <c r="HEX139" s="827">
        <f t="shared" si="348"/>
        <v>0</v>
      </c>
      <c r="HEY139" s="827">
        <f t="shared" si="348"/>
        <v>0</v>
      </c>
      <c r="HEZ139" s="827">
        <f t="shared" si="348"/>
        <v>0</v>
      </c>
      <c r="HFA139" s="827">
        <f t="shared" si="348"/>
        <v>0</v>
      </c>
      <c r="HFB139" s="827">
        <f t="shared" si="348"/>
        <v>0</v>
      </c>
      <c r="HFC139" s="827">
        <f t="shared" si="348"/>
        <v>0</v>
      </c>
      <c r="HFD139" s="827">
        <f t="shared" si="348"/>
        <v>0</v>
      </c>
      <c r="HFE139" s="827">
        <f t="shared" si="348"/>
        <v>0</v>
      </c>
      <c r="HFF139" s="827">
        <f t="shared" si="348"/>
        <v>0</v>
      </c>
      <c r="HFG139" s="827">
        <f t="shared" si="348"/>
        <v>0</v>
      </c>
      <c r="HFH139" s="827">
        <f t="shared" si="348"/>
        <v>0</v>
      </c>
      <c r="HFI139" s="827">
        <f t="shared" si="348"/>
        <v>0</v>
      </c>
      <c r="HFJ139" s="827">
        <f t="shared" si="348"/>
        <v>0</v>
      </c>
      <c r="HFK139" s="827">
        <f t="shared" si="348"/>
        <v>0</v>
      </c>
      <c r="HFL139" s="827">
        <f t="shared" si="348"/>
        <v>0</v>
      </c>
      <c r="HFM139" s="827">
        <f t="shared" si="348"/>
        <v>0</v>
      </c>
      <c r="HFN139" s="827">
        <f t="shared" si="348"/>
        <v>0</v>
      </c>
      <c r="HFO139" s="827">
        <f t="shared" si="348"/>
        <v>0</v>
      </c>
      <c r="HFP139" s="827">
        <f t="shared" si="348"/>
        <v>0</v>
      </c>
      <c r="HFQ139" s="827">
        <f t="shared" si="348"/>
        <v>0</v>
      </c>
      <c r="HFR139" s="827">
        <f t="shared" si="348"/>
        <v>0</v>
      </c>
      <c r="HFS139" s="827">
        <f t="shared" si="348"/>
        <v>0</v>
      </c>
      <c r="HFT139" s="827">
        <f t="shared" si="348"/>
        <v>0</v>
      </c>
      <c r="HFU139" s="827">
        <f t="shared" si="348"/>
        <v>0</v>
      </c>
      <c r="HFV139" s="827">
        <f t="shared" si="348"/>
        <v>0</v>
      </c>
      <c r="HFW139" s="827">
        <f t="shared" ref="HFW139:HIH139" si="349">HFW131+HFW133</f>
        <v>0</v>
      </c>
      <c r="HFX139" s="827">
        <f t="shared" si="349"/>
        <v>0</v>
      </c>
      <c r="HFY139" s="827">
        <f t="shared" si="349"/>
        <v>0</v>
      </c>
      <c r="HFZ139" s="827">
        <f t="shared" si="349"/>
        <v>0</v>
      </c>
      <c r="HGA139" s="827">
        <f t="shared" si="349"/>
        <v>0</v>
      </c>
      <c r="HGB139" s="827">
        <f t="shared" si="349"/>
        <v>0</v>
      </c>
      <c r="HGC139" s="827">
        <f t="shared" si="349"/>
        <v>0</v>
      </c>
      <c r="HGD139" s="827">
        <f t="shared" si="349"/>
        <v>0</v>
      </c>
      <c r="HGE139" s="827">
        <f t="shared" si="349"/>
        <v>0</v>
      </c>
      <c r="HGF139" s="827">
        <f t="shared" si="349"/>
        <v>0</v>
      </c>
      <c r="HGG139" s="827">
        <f t="shared" si="349"/>
        <v>0</v>
      </c>
      <c r="HGH139" s="827">
        <f t="shared" si="349"/>
        <v>0</v>
      </c>
      <c r="HGI139" s="827">
        <f t="shared" si="349"/>
        <v>0</v>
      </c>
      <c r="HGJ139" s="827">
        <f t="shared" si="349"/>
        <v>0</v>
      </c>
      <c r="HGK139" s="827">
        <f t="shared" si="349"/>
        <v>0</v>
      </c>
      <c r="HGL139" s="827">
        <f t="shared" si="349"/>
        <v>0</v>
      </c>
      <c r="HGM139" s="827">
        <f t="shared" si="349"/>
        <v>0</v>
      </c>
      <c r="HGN139" s="827">
        <f t="shared" si="349"/>
        <v>0</v>
      </c>
      <c r="HGO139" s="827">
        <f t="shared" si="349"/>
        <v>0</v>
      </c>
      <c r="HGP139" s="827">
        <f t="shared" si="349"/>
        <v>0</v>
      </c>
      <c r="HGQ139" s="827">
        <f t="shared" si="349"/>
        <v>0</v>
      </c>
      <c r="HGR139" s="827">
        <f t="shared" si="349"/>
        <v>0</v>
      </c>
      <c r="HGS139" s="827">
        <f t="shared" si="349"/>
        <v>0</v>
      </c>
      <c r="HGT139" s="827">
        <f t="shared" si="349"/>
        <v>0</v>
      </c>
      <c r="HGU139" s="827">
        <f t="shared" si="349"/>
        <v>0</v>
      </c>
      <c r="HGV139" s="827">
        <f t="shared" si="349"/>
        <v>0</v>
      </c>
      <c r="HGW139" s="827">
        <f t="shared" si="349"/>
        <v>0</v>
      </c>
      <c r="HGX139" s="827">
        <f t="shared" si="349"/>
        <v>0</v>
      </c>
      <c r="HGY139" s="827">
        <f t="shared" si="349"/>
        <v>0</v>
      </c>
      <c r="HGZ139" s="827">
        <f t="shared" si="349"/>
        <v>0</v>
      </c>
      <c r="HHA139" s="827">
        <f t="shared" si="349"/>
        <v>0</v>
      </c>
      <c r="HHB139" s="827">
        <f t="shared" si="349"/>
        <v>0</v>
      </c>
      <c r="HHC139" s="827">
        <f t="shared" si="349"/>
        <v>0</v>
      </c>
      <c r="HHD139" s="827">
        <f t="shared" si="349"/>
        <v>0</v>
      </c>
      <c r="HHE139" s="827">
        <f t="shared" si="349"/>
        <v>0</v>
      </c>
      <c r="HHF139" s="827">
        <f t="shared" si="349"/>
        <v>0</v>
      </c>
      <c r="HHG139" s="827">
        <f t="shared" si="349"/>
        <v>0</v>
      </c>
      <c r="HHH139" s="827">
        <f t="shared" si="349"/>
        <v>0</v>
      </c>
      <c r="HHI139" s="827">
        <f t="shared" si="349"/>
        <v>0</v>
      </c>
      <c r="HHJ139" s="827">
        <f t="shared" si="349"/>
        <v>0</v>
      </c>
      <c r="HHK139" s="827">
        <f t="shared" si="349"/>
        <v>0</v>
      </c>
      <c r="HHL139" s="827">
        <f t="shared" si="349"/>
        <v>0</v>
      </c>
      <c r="HHM139" s="827">
        <f t="shared" si="349"/>
        <v>0</v>
      </c>
      <c r="HHN139" s="827">
        <f t="shared" si="349"/>
        <v>0</v>
      </c>
      <c r="HHO139" s="827">
        <f t="shared" si="349"/>
        <v>0</v>
      </c>
      <c r="HHP139" s="827">
        <f t="shared" si="349"/>
        <v>0</v>
      </c>
      <c r="HHQ139" s="827">
        <f t="shared" si="349"/>
        <v>0</v>
      </c>
      <c r="HHR139" s="827">
        <f t="shared" si="349"/>
        <v>0</v>
      </c>
      <c r="HHS139" s="827">
        <f t="shared" si="349"/>
        <v>0</v>
      </c>
      <c r="HHT139" s="827">
        <f t="shared" si="349"/>
        <v>0</v>
      </c>
      <c r="HHU139" s="827">
        <f t="shared" si="349"/>
        <v>0</v>
      </c>
      <c r="HHV139" s="827">
        <f t="shared" si="349"/>
        <v>0</v>
      </c>
      <c r="HHW139" s="827">
        <f t="shared" si="349"/>
        <v>0</v>
      </c>
      <c r="HHX139" s="827">
        <f t="shared" si="349"/>
        <v>0</v>
      </c>
      <c r="HHY139" s="827">
        <f t="shared" si="349"/>
        <v>0</v>
      </c>
      <c r="HHZ139" s="827">
        <f t="shared" si="349"/>
        <v>0</v>
      </c>
      <c r="HIA139" s="827">
        <f t="shared" si="349"/>
        <v>0</v>
      </c>
      <c r="HIB139" s="827">
        <f t="shared" si="349"/>
        <v>0</v>
      </c>
      <c r="HIC139" s="827">
        <f t="shared" si="349"/>
        <v>0</v>
      </c>
      <c r="HID139" s="827">
        <f t="shared" si="349"/>
        <v>0</v>
      </c>
      <c r="HIE139" s="827">
        <f t="shared" si="349"/>
        <v>0</v>
      </c>
      <c r="HIF139" s="827">
        <f t="shared" si="349"/>
        <v>0</v>
      </c>
      <c r="HIG139" s="827">
        <f t="shared" si="349"/>
        <v>0</v>
      </c>
      <c r="HIH139" s="827">
        <f t="shared" si="349"/>
        <v>0</v>
      </c>
      <c r="HII139" s="827">
        <f t="shared" ref="HII139:HKT139" si="350">HII131+HII133</f>
        <v>0</v>
      </c>
      <c r="HIJ139" s="827">
        <f t="shared" si="350"/>
        <v>0</v>
      </c>
      <c r="HIK139" s="827">
        <f t="shared" si="350"/>
        <v>0</v>
      </c>
      <c r="HIL139" s="827">
        <f t="shared" si="350"/>
        <v>0</v>
      </c>
      <c r="HIM139" s="827">
        <f t="shared" si="350"/>
        <v>0</v>
      </c>
      <c r="HIN139" s="827">
        <f t="shared" si="350"/>
        <v>0</v>
      </c>
      <c r="HIO139" s="827">
        <f t="shared" si="350"/>
        <v>0</v>
      </c>
      <c r="HIP139" s="827">
        <f t="shared" si="350"/>
        <v>0</v>
      </c>
      <c r="HIQ139" s="827">
        <f t="shared" si="350"/>
        <v>0</v>
      </c>
      <c r="HIR139" s="827">
        <f t="shared" si="350"/>
        <v>0</v>
      </c>
      <c r="HIS139" s="827">
        <f t="shared" si="350"/>
        <v>0</v>
      </c>
      <c r="HIT139" s="827">
        <f t="shared" si="350"/>
        <v>0</v>
      </c>
      <c r="HIU139" s="827">
        <f t="shared" si="350"/>
        <v>0</v>
      </c>
      <c r="HIV139" s="827">
        <f t="shared" si="350"/>
        <v>0</v>
      </c>
      <c r="HIW139" s="827">
        <f t="shared" si="350"/>
        <v>0</v>
      </c>
      <c r="HIX139" s="827">
        <f t="shared" si="350"/>
        <v>0</v>
      </c>
      <c r="HIY139" s="827">
        <f t="shared" si="350"/>
        <v>0</v>
      </c>
      <c r="HIZ139" s="827">
        <f t="shared" si="350"/>
        <v>0</v>
      </c>
      <c r="HJA139" s="827">
        <f t="shared" si="350"/>
        <v>0</v>
      </c>
      <c r="HJB139" s="827">
        <f t="shared" si="350"/>
        <v>0</v>
      </c>
      <c r="HJC139" s="827">
        <f t="shared" si="350"/>
        <v>0</v>
      </c>
      <c r="HJD139" s="827">
        <f t="shared" si="350"/>
        <v>0</v>
      </c>
      <c r="HJE139" s="827">
        <f t="shared" si="350"/>
        <v>0</v>
      </c>
      <c r="HJF139" s="827">
        <f t="shared" si="350"/>
        <v>0</v>
      </c>
      <c r="HJG139" s="827">
        <f t="shared" si="350"/>
        <v>0</v>
      </c>
      <c r="HJH139" s="827">
        <f t="shared" si="350"/>
        <v>0</v>
      </c>
      <c r="HJI139" s="827">
        <f t="shared" si="350"/>
        <v>0</v>
      </c>
      <c r="HJJ139" s="827">
        <f t="shared" si="350"/>
        <v>0</v>
      </c>
      <c r="HJK139" s="827">
        <f t="shared" si="350"/>
        <v>0</v>
      </c>
      <c r="HJL139" s="827">
        <f t="shared" si="350"/>
        <v>0</v>
      </c>
      <c r="HJM139" s="827">
        <f t="shared" si="350"/>
        <v>0</v>
      </c>
      <c r="HJN139" s="827">
        <f t="shared" si="350"/>
        <v>0</v>
      </c>
      <c r="HJO139" s="827">
        <f t="shared" si="350"/>
        <v>0</v>
      </c>
      <c r="HJP139" s="827">
        <f t="shared" si="350"/>
        <v>0</v>
      </c>
      <c r="HJQ139" s="827">
        <f t="shared" si="350"/>
        <v>0</v>
      </c>
      <c r="HJR139" s="827">
        <f t="shared" si="350"/>
        <v>0</v>
      </c>
      <c r="HJS139" s="827">
        <f t="shared" si="350"/>
        <v>0</v>
      </c>
      <c r="HJT139" s="827">
        <f t="shared" si="350"/>
        <v>0</v>
      </c>
      <c r="HJU139" s="827">
        <f t="shared" si="350"/>
        <v>0</v>
      </c>
      <c r="HJV139" s="827">
        <f t="shared" si="350"/>
        <v>0</v>
      </c>
      <c r="HJW139" s="827">
        <f t="shared" si="350"/>
        <v>0</v>
      </c>
      <c r="HJX139" s="827">
        <f t="shared" si="350"/>
        <v>0</v>
      </c>
      <c r="HJY139" s="827">
        <f t="shared" si="350"/>
        <v>0</v>
      </c>
      <c r="HJZ139" s="827">
        <f t="shared" si="350"/>
        <v>0</v>
      </c>
      <c r="HKA139" s="827">
        <f t="shared" si="350"/>
        <v>0</v>
      </c>
      <c r="HKB139" s="827">
        <f t="shared" si="350"/>
        <v>0</v>
      </c>
      <c r="HKC139" s="827">
        <f t="shared" si="350"/>
        <v>0</v>
      </c>
      <c r="HKD139" s="827">
        <f t="shared" si="350"/>
        <v>0</v>
      </c>
      <c r="HKE139" s="827">
        <f t="shared" si="350"/>
        <v>0</v>
      </c>
      <c r="HKF139" s="827">
        <f t="shared" si="350"/>
        <v>0</v>
      </c>
      <c r="HKG139" s="827">
        <f t="shared" si="350"/>
        <v>0</v>
      </c>
      <c r="HKH139" s="827">
        <f t="shared" si="350"/>
        <v>0</v>
      </c>
      <c r="HKI139" s="827">
        <f t="shared" si="350"/>
        <v>0</v>
      </c>
      <c r="HKJ139" s="827">
        <f t="shared" si="350"/>
        <v>0</v>
      </c>
      <c r="HKK139" s="827">
        <f t="shared" si="350"/>
        <v>0</v>
      </c>
      <c r="HKL139" s="827">
        <f t="shared" si="350"/>
        <v>0</v>
      </c>
      <c r="HKM139" s="827">
        <f t="shared" si="350"/>
        <v>0</v>
      </c>
      <c r="HKN139" s="827">
        <f t="shared" si="350"/>
        <v>0</v>
      </c>
      <c r="HKO139" s="827">
        <f t="shared" si="350"/>
        <v>0</v>
      </c>
      <c r="HKP139" s="827">
        <f t="shared" si="350"/>
        <v>0</v>
      </c>
      <c r="HKQ139" s="827">
        <f t="shared" si="350"/>
        <v>0</v>
      </c>
      <c r="HKR139" s="827">
        <f t="shared" si="350"/>
        <v>0</v>
      </c>
      <c r="HKS139" s="827">
        <f t="shared" si="350"/>
        <v>0</v>
      </c>
      <c r="HKT139" s="827">
        <f t="shared" si="350"/>
        <v>0</v>
      </c>
      <c r="HKU139" s="827">
        <f t="shared" ref="HKU139:HNF139" si="351">HKU131+HKU133</f>
        <v>0</v>
      </c>
      <c r="HKV139" s="827">
        <f t="shared" si="351"/>
        <v>0</v>
      </c>
      <c r="HKW139" s="827">
        <f t="shared" si="351"/>
        <v>0</v>
      </c>
      <c r="HKX139" s="827">
        <f t="shared" si="351"/>
        <v>0</v>
      </c>
      <c r="HKY139" s="827">
        <f t="shared" si="351"/>
        <v>0</v>
      </c>
      <c r="HKZ139" s="827">
        <f t="shared" si="351"/>
        <v>0</v>
      </c>
      <c r="HLA139" s="827">
        <f t="shared" si="351"/>
        <v>0</v>
      </c>
      <c r="HLB139" s="827">
        <f t="shared" si="351"/>
        <v>0</v>
      </c>
      <c r="HLC139" s="827">
        <f t="shared" si="351"/>
        <v>0</v>
      </c>
      <c r="HLD139" s="827">
        <f t="shared" si="351"/>
        <v>0</v>
      </c>
      <c r="HLE139" s="827">
        <f t="shared" si="351"/>
        <v>0</v>
      </c>
      <c r="HLF139" s="827">
        <f t="shared" si="351"/>
        <v>0</v>
      </c>
      <c r="HLG139" s="827">
        <f t="shared" si="351"/>
        <v>0</v>
      </c>
      <c r="HLH139" s="827">
        <f t="shared" si="351"/>
        <v>0</v>
      </c>
      <c r="HLI139" s="827">
        <f t="shared" si="351"/>
        <v>0</v>
      </c>
      <c r="HLJ139" s="827">
        <f t="shared" si="351"/>
        <v>0</v>
      </c>
      <c r="HLK139" s="827">
        <f t="shared" si="351"/>
        <v>0</v>
      </c>
      <c r="HLL139" s="827">
        <f t="shared" si="351"/>
        <v>0</v>
      </c>
      <c r="HLM139" s="827">
        <f t="shared" si="351"/>
        <v>0</v>
      </c>
      <c r="HLN139" s="827">
        <f t="shared" si="351"/>
        <v>0</v>
      </c>
      <c r="HLO139" s="827">
        <f t="shared" si="351"/>
        <v>0</v>
      </c>
      <c r="HLP139" s="827">
        <f t="shared" si="351"/>
        <v>0</v>
      </c>
      <c r="HLQ139" s="827">
        <f t="shared" si="351"/>
        <v>0</v>
      </c>
      <c r="HLR139" s="827">
        <f t="shared" si="351"/>
        <v>0</v>
      </c>
      <c r="HLS139" s="827">
        <f t="shared" si="351"/>
        <v>0</v>
      </c>
      <c r="HLT139" s="827">
        <f t="shared" si="351"/>
        <v>0</v>
      </c>
      <c r="HLU139" s="827">
        <f t="shared" si="351"/>
        <v>0</v>
      </c>
      <c r="HLV139" s="827">
        <f t="shared" si="351"/>
        <v>0</v>
      </c>
      <c r="HLW139" s="827">
        <f t="shared" si="351"/>
        <v>0</v>
      </c>
      <c r="HLX139" s="827">
        <f t="shared" si="351"/>
        <v>0</v>
      </c>
      <c r="HLY139" s="827">
        <f t="shared" si="351"/>
        <v>0</v>
      </c>
      <c r="HLZ139" s="827">
        <f t="shared" si="351"/>
        <v>0</v>
      </c>
      <c r="HMA139" s="827">
        <f t="shared" si="351"/>
        <v>0</v>
      </c>
      <c r="HMB139" s="827">
        <f t="shared" si="351"/>
        <v>0</v>
      </c>
      <c r="HMC139" s="827">
        <f t="shared" si="351"/>
        <v>0</v>
      </c>
      <c r="HMD139" s="827">
        <f t="shared" si="351"/>
        <v>0</v>
      </c>
      <c r="HME139" s="827">
        <f t="shared" si="351"/>
        <v>0</v>
      </c>
      <c r="HMF139" s="827">
        <f t="shared" si="351"/>
        <v>0</v>
      </c>
      <c r="HMG139" s="827">
        <f t="shared" si="351"/>
        <v>0</v>
      </c>
      <c r="HMH139" s="827">
        <f t="shared" si="351"/>
        <v>0</v>
      </c>
      <c r="HMI139" s="827">
        <f t="shared" si="351"/>
        <v>0</v>
      </c>
      <c r="HMJ139" s="827">
        <f t="shared" si="351"/>
        <v>0</v>
      </c>
      <c r="HMK139" s="827">
        <f t="shared" si="351"/>
        <v>0</v>
      </c>
      <c r="HML139" s="827">
        <f t="shared" si="351"/>
        <v>0</v>
      </c>
      <c r="HMM139" s="827">
        <f t="shared" si="351"/>
        <v>0</v>
      </c>
      <c r="HMN139" s="827">
        <f t="shared" si="351"/>
        <v>0</v>
      </c>
      <c r="HMO139" s="827">
        <f t="shared" si="351"/>
        <v>0</v>
      </c>
      <c r="HMP139" s="827">
        <f t="shared" si="351"/>
        <v>0</v>
      </c>
      <c r="HMQ139" s="827">
        <f t="shared" si="351"/>
        <v>0</v>
      </c>
      <c r="HMR139" s="827">
        <f t="shared" si="351"/>
        <v>0</v>
      </c>
      <c r="HMS139" s="827">
        <f t="shared" si="351"/>
        <v>0</v>
      </c>
      <c r="HMT139" s="827">
        <f t="shared" si="351"/>
        <v>0</v>
      </c>
      <c r="HMU139" s="827">
        <f t="shared" si="351"/>
        <v>0</v>
      </c>
      <c r="HMV139" s="827">
        <f t="shared" si="351"/>
        <v>0</v>
      </c>
      <c r="HMW139" s="827">
        <f t="shared" si="351"/>
        <v>0</v>
      </c>
      <c r="HMX139" s="827">
        <f t="shared" si="351"/>
        <v>0</v>
      </c>
      <c r="HMY139" s="827">
        <f t="shared" si="351"/>
        <v>0</v>
      </c>
      <c r="HMZ139" s="827">
        <f t="shared" si="351"/>
        <v>0</v>
      </c>
      <c r="HNA139" s="827">
        <f t="shared" si="351"/>
        <v>0</v>
      </c>
      <c r="HNB139" s="827">
        <f t="shared" si="351"/>
        <v>0</v>
      </c>
      <c r="HNC139" s="827">
        <f t="shared" si="351"/>
        <v>0</v>
      </c>
      <c r="HND139" s="827">
        <f t="shared" si="351"/>
        <v>0</v>
      </c>
      <c r="HNE139" s="827">
        <f t="shared" si="351"/>
        <v>0</v>
      </c>
      <c r="HNF139" s="827">
        <f t="shared" si="351"/>
        <v>0</v>
      </c>
      <c r="HNG139" s="827">
        <f t="shared" ref="HNG139:HPR139" si="352">HNG131+HNG133</f>
        <v>0</v>
      </c>
      <c r="HNH139" s="827">
        <f t="shared" si="352"/>
        <v>0</v>
      </c>
      <c r="HNI139" s="827">
        <f t="shared" si="352"/>
        <v>0</v>
      </c>
      <c r="HNJ139" s="827">
        <f t="shared" si="352"/>
        <v>0</v>
      </c>
      <c r="HNK139" s="827">
        <f t="shared" si="352"/>
        <v>0</v>
      </c>
      <c r="HNL139" s="827">
        <f t="shared" si="352"/>
        <v>0</v>
      </c>
      <c r="HNM139" s="827">
        <f t="shared" si="352"/>
        <v>0</v>
      </c>
      <c r="HNN139" s="827">
        <f t="shared" si="352"/>
        <v>0</v>
      </c>
      <c r="HNO139" s="827">
        <f t="shared" si="352"/>
        <v>0</v>
      </c>
      <c r="HNP139" s="827">
        <f t="shared" si="352"/>
        <v>0</v>
      </c>
      <c r="HNQ139" s="827">
        <f t="shared" si="352"/>
        <v>0</v>
      </c>
      <c r="HNR139" s="827">
        <f t="shared" si="352"/>
        <v>0</v>
      </c>
      <c r="HNS139" s="827">
        <f t="shared" si="352"/>
        <v>0</v>
      </c>
      <c r="HNT139" s="827">
        <f t="shared" si="352"/>
        <v>0</v>
      </c>
      <c r="HNU139" s="827">
        <f t="shared" si="352"/>
        <v>0</v>
      </c>
      <c r="HNV139" s="827">
        <f t="shared" si="352"/>
        <v>0</v>
      </c>
      <c r="HNW139" s="827">
        <f t="shared" si="352"/>
        <v>0</v>
      </c>
      <c r="HNX139" s="827">
        <f t="shared" si="352"/>
        <v>0</v>
      </c>
      <c r="HNY139" s="827">
        <f t="shared" si="352"/>
        <v>0</v>
      </c>
      <c r="HNZ139" s="827">
        <f t="shared" si="352"/>
        <v>0</v>
      </c>
      <c r="HOA139" s="827">
        <f t="shared" si="352"/>
        <v>0</v>
      </c>
      <c r="HOB139" s="827">
        <f t="shared" si="352"/>
        <v>0</v>
      </c>
      <c r="HOC139" s="827">
        <f t="shared" si="352"/>
        <v>0</v>
      </c>
      <c r="HOD139" s="827">
        <f t="shared" si="352"/>
        <v>0</v>
      </c>
      <c r="HOE139" s="827">
        <f t="shared" si="352"/>
        <v>0</v>
      </c>
      <c r="HOF139" s="827">
        <f t="shared" si="352"/>
        <v>0</v>
      </c>
      <c r="HOG139" s="827">
        <f t="shared" si="352"/>
        <v>0</v>
      </c>
      <c r="HOH139" s="827">
        <f t="shared" si="352"/>
        <v>0</v>
      </c>
      <c r="HOI139" s="827">
        <f t="shared" si="352"/>
        <v>0</v>
      </c>
      <c r="HOJ139" s="827">
        <f t="shared" si="352"/>
        <v>0</v>
      </c>
      <c r="HOK139" s="827">
        <f t="shared" si="352"/>
        <v>0</v>
      </c>
      <c r="HOL139" s="827">
        <f t="shared" si="352"/>
        <v>0</v>
      </c>
      <c r="HOM139" s="827">
        <f t="shared" si="352"/>
        <v>0</v>
      </c>
      <c r="HON139" s="827">
        <f t="shared" si="352"/>
        <v>0</v>
      </c>
      <c r="HOO139" s="827">
        <f t="shared" si="352"/>
        <v>0</v>
      </c>
      <c r="HOP139" s="827">
        <f t="shared" si="352"/>
        <v>0</v>
      </c>
      <c r="HOQ139" s="827">
        <f t="shared" si="352"/>
        <v>0</v>
      </c>
      <c r="HOR139" s="827">
        <f t="shared" si="352"/>
        <v>0</v>
      </c>
      <c r="HOS139" s="827">
        <f t="shared" si="352"/>
        <v>0</v>
      </c>
      <c r="HOT139" s="827">
        <f t="shared" si="352"/>
        <v>0</v>
      </c>
      <c r="HOU139" s="827">
        <f t="shared" si="352"/>
        <v>0</v>
      </c>
      <c r="HOV139" s="827">
        <f t="shared" si="352"/>
        <v>0</v>
      </c>
      <c r="HOW139" s="827">
        <f t="shared" si="352"/>
        <v>0</v>
      </c>
      <c r="HOX139" s="827">
        <f t="shared" si="352"/>
        <v>0</v>
      </c>
      <c r="HOY139" s="827">
        <f t="shared" si="352"/>
        <v>0</v>
      </c>
      <c r="HOZ139" s="827">
        <f t="shared" si="352"/>
        <v>0</v>
      </c>
      <c r="HPA139" s="827">
        <f t="shared" si="352"/>
        <v>0</v>
      </c>
      <c r="HPB139" s="827">
        <f t="shared" si="352"/>
        <v>0</v>
      </c>
      <c r="HPC139" s="827">
        <f t="shared" si="352"/>
        <v>0</v>
      </c>
      <c r="HPD139" s="827">
        <f t="shared" si="352"/>
        <v>0</v>
      </c>
      <c r="HPE139" s="827">
        <f t="shared" si="352"/>
        <v>0</v>
      </c>
      <c r="HPF139" s="827">
        <f t="shared" si="352"/>
        <v>0</v>
      </c>
      <c r="HPG139" s="827">
        <f t="shared" si="352"/>
        <v>0</v>
      </c>
      <c r="HPH139" s="827">
        <f t="shared" si="352"/>
        <v>0</v>
      </c>
      <c r="HPI139" s="827">
        <f t="shared" si="352"/>
        <v>0</v>
      </c>
      <c r="HPJ139" s="827">
        <f t="shared" si="352"/>
        <v>0</v>
      </c>
      <c r="HPK139" s="827">
        <f t="shared" si="352"/>
        <v>0</v>
      </c>
      <c r="HPL139" s="827">
        <f t="shared" si="352"/>
        <v>0</v>
      </c>
      <c r="HPM139" s="827">
        <f t="shared" si="352"/>
        <v>0</v>
      </c>
      <c r="HPN139" s="827">
        <f t="shared" si="352"/>
        <v>0</v>
      </c>
      <c r="HPO139" s="827">
        <f t="shared" si="352"/>
        <v>0</v>
      </c>
      <c r="HPP139" s="827">
        <f t="shared" si="352"/>
        <v>0</v>
      </c>
      <c r="HPQ139" s="827">
        <f t="shared" si="352"/>
        <v>0</v>
      </c>
      <c r="HPR139" s="827">
        <f t="shared" si="352"/>
        <v>0</v>
      </c>
      <c r="HPS139" s="827">
        <f t="shared" ref="HPS139:HSD139" si="353">HPS131+HPS133</f>
        <v>0</v>
      </c>
      <c r="HPT139" s="827">
        <f t="shared" si="353"/>
        <v>0</v>
      </c>
      <c r="HPU139" s="827">
        <f t="shared" si="353"/>
        <v>0</v>
      </c>
      <c r="HPV139" s="827">
        <f t="shared" si="353"/>
        <v>0</v>
      </c>
      <c r="HPW139" s="827">
        <f t="shared" si="353"/>
        <v>0</v>
      </c>
      <c r="HPX139" s="827">
        <f t="shared" si="353"/>
        <v>0</v>
      </c>
      <c r="HPY139" s="827">
        <f t="shared" si="353"/>
        <v>0</v>
      </c>
      <c r="HPZ139" s="827">
        <f t="shared" si="353"/>
        <v>0</v>
      </c>
      <c r="HQA139" s="827">
        <f t="shared" si="353"/>
        <v>0</v>
      </c>
      <c r="HQB139" s="827">
        <f t="shared" si="353"/>
        <v>0</v>
      </c>
      <c r="HQC139" s="827">
        <f t="shared" si="353"/>
        <v>0</v>
      </c>
      <c r="HQD139" s="827">
        <f t="shared" si="353"/>
        <v>0</v>
      </c>
      <c r="HQE139" s="827">
        <f t="shared" si="353"/>
        <v>0</v>
      </c>
      <c r="HQF139" s="827">
        <f t="shared" si="353"/>
        <v>0</v>
      </c>
      <c r="HQG139" s="827">
        <f t="shared" si="353"/>
        <v>0</v>
      </c>
      <c r="HQH139" s="827">
        <f t="shared" si="353"/>
        <v>0</v>
      </c>
      <c r="HQI139" s="827">
        <f t="shared" si="353"/>
        <v>0</v>
      </c>
      <c r="HQJ139" s="827">
        <f t="shared" si="353"/>
        <v>0</v>
      </c>
      <c r="HQK139" s="827">
        <f t="shared" si="353"/>
        <v>0</v>
      </c>
      <c r="HQL139" s="827">
        <f t="shared" si="353"/>
        <v>0</v>
      </c>
      <c r="HQM139" s="827">
        <f t="shared" si="353"/>
        <v>0</v>
      </c>
      <c r="HQN139" s="827">
        <f t="shared" si="353"/>
        <v>0</v>
      </c>
      <c r="HQO139" s="827">
        <f t="shared" si="353"/>
        <v>0</v>
      </c>
      <c r="HQP139" s="827">
        <f t="shared" si="353"/>
        <v>0</v>
      </c>
      <c r="HQQ139" s="827">
        <f t="shared" si="353"/>
        <v>0</v>
      </c>
      <c r="HQR139" s="827">
        <f t="shared" si="353"/>
        <v>0</v>
      </c>
      <c r="HQS139" s="827">
        <f t="shared" si="353"/>
        <v>0</v>
      </c>
      <c r="HQT139" s="827">
        <f t="shared" si="353"/>
        <v>0</v>
      </c>
      <c r="HQU139" s="827">
        <f t="shared" si="353"/>
        <v>0</v>
      </c>
      <c r="HQV139" s="827">
        <f t="shared" si="353"/>
        <v>0</v>
      </c>
      <c r="HQW139" s="827">
        <f t="shared" si="353"/>
        <v>0</v>
      </c>
      <c r="HQX139" s="827">
        <f t="shared" si="353"/>
        <v>0</v>
      </c>
      <c r="HQY139" s="827">
        <f t="shared" si="353"/>
        <v>0</v>
      </c>
      <c r="HQZ139" s="827">
        <f t="shared" si="353"/>
        <v>0</v>
      </c>
      <c r="HRA139" s="827">
        <f t="shared" si="353"/>
        <v>0</v>
      </c>
      <c r="HRB139" s="827">
        <f t="shared" si="353"/>
        <v>0</v>
      </c>
      <c r="HRC139" s="827">
        <f t="shared" si="353"/>
        <v>0</v>
      </c>
      <c r="HRD139" s="827">
        <f t="shared" si="353"/>
        <v>0</v>
      </c>
      <c r="HRE139" s="827">
        <f t="shared" si="353"/>
        <v>0</v>
      </c>
      <c r="HRF139" s="827">
        <f t="shared" si="353"/>
        <v>0</v>
      </c>
      <c r="HRG139" s="827">
        <f t="shared" si="353"/>
        <v>0</v>
      </c>
      <c r="HRH139" s="827">
        <f t="shared" si="353"/>
        <v>0</v>
      </c>
      <c r="HRI139" s="827">
        <f t="shared" si="353"/>
        <v>0</v>
      </c>
      <c r="HRJ139" s="827">
        <f t="shared" si="353"/>
        <v>0</v>
      </c>
      <c r="HRK139" s="827">
        <f t="shared" si="353"/>
        <v>0</v>
      </c>
      <c r="HRL139" s="827">
        <f t="shared" si="353"/>
        <v>0</v>
      </c>
      <c r="HRM139" s="827">
        <f t="shared" si="353"/>
        <v>0</v>
      </c>
      <c r="HRN139" s="827">
        <f t="shared" si="353"/>
        <v>0</v>
      </c>
      <c r="HRO139" s="827">
        <f t="shared" si="353"/>
        <v>0</v>
      </c>
      <c r="HRP139" s="827">
        <f t="shared" si="353"/>
        <v>0</v>
      </c>
      <c r="HRQ139" s="827">
        <f t="shared" si="353"/>
        <v>0</v>
      </c>
      <c r="HRR139" s="827">
        <f t="shared" si="353"/>
        <v>0</v>
      </c>
      <c r="HRS139" s="827">
        <f t="shared" si="353"/>
        <v>0</v>
      </c>
      <c r="HRT139" s="827">
        <f t="shared" si="353"/>
        <v>0</v>
      </c>
      <c r="HRU139" s="827">
        <f t="shared" si="353"/>
        <v>0</v>
      </c>
      <c r="HRV139" s="827">
        <f t="shared" si="353"/>
        <v>0</v>
      </c>
      <c r="HRW139" s="827">
        <f t="shared" si="353"/>
        <v>0</v>
      </c>
      <c r="HRX139" s="827">
        <f t="shared" si="353"/>
        <v>0</v>
      </c>
      <c r="HRY139" s="827">
        <f t="shared" si="353"/>
        <v>0</v>
      </c>
      <c r="HRZ139" s="827">
        <f t="shared" si="353"/>
        <v>0</v>
      </c>
      <c r="HSA139" s="827">
        <f t="shared" si="353"/>
        <v>0</v>
      </c>
      <c r="HSB139" s="827">
        <f t="shared" si="353"/>
        <v>0</v>
      </c>
      <c r="HSC139" s="827">
        <f t="shared" si="353"/>
        <v>0</v>
      </c>
      <c r="HSD139" s="827">
        <f t="shared" si="353"/>
        <v>0</v>
      </c>
      <c r="HSE139" s="827">
        <f t="shared" ref="HSE139:HUP139" si="354">HSE131+HSE133</f>
        <v>0</v>
      </c>
      <c r="HSF139" s="827">
        <f t="shared" si="354"/>
        <v>0</v>
      </c>
      <c r="HSG139" s="827">
        <f t="shared" si="354"/>
        <v>0</v>
      </c>
      <c r="HSH139" s="827">
        <f t="shared" si="354"/>
        <v>0</v>
      </c>
      <c r="HSI139" s="827">
        <f t="shared" si="354"/>
        <v>0</v>
      </c>
      <c r="HSJ139" s="827">
        <f t="shared" si="354"/>
        <v>0</v>
      </c>
      <c r="HSK139" s="827">
        <f t="shared" si="354"/>
        <v>0</v>
      </c>
      <c r="HSL139" s="827">
        <f t="shared" si="354"/>
        <v>0</v>
      </c>
      <c r="HSM139" s="827">
        <f t="shared" si="354"/>
        <v>0</v>
      </c>
      <c r="HSN139" s="827">
        <f t="shared" si="354"/>
        <v>0</v>
      </c>
      <c r="HSO139" s="827">
        <f t="shared" si="354"/>
        <v>0</v>
      </c>
      <c r="HSP139" s="827">
        <f t="shared" si="354"/>
        <v>0</v>
      </c>
      <c r="HSQ139" s="827">
        <f t="shared" si="354"/>
        <v>0</v>
      </c>
      <c r="HSR139" s="827">
        <f t="shared" si="354"/>
        <v>0</v>
      </c>
      <c r="HSS139" s="827">
        <f t="shared" si="354"/>
        <v>0</v>
      </c>
      <c r="HST139" s="827">
        <f t="shared" si="354"/>
        <v>0</v>
      </c>
      <c r="HSU139" s="827">
        <f t="shared" si="354"/>
        <v>0</v>
      </c>
      <c r="HSV139" s="827">
        <f t="shared" si="354"/>
        <v>0</v>
      </c>
      <c r="HSW139" s="827">
        <f t="shared" si="354"/>
        <v>0</v>
      </c>
      <c r="HSX139" s="827">
        <f t="shared" si="354"/>
        <v>0</v>
      </c>
      <c r="HSY139" s="827">
        <f t="shared" si="354"/>
        <v>0</v>
      </c>
      <c r="HSZ139" s="827">
        <f t="shared" si="354"/>
        <v>0</v>
      </c>
      <c r="HTA139" s="827">
        <f t="shared" si="354"/>
        <v>0</v>
      </c>
      <c r="HTB139" s="827">
        <f t="shared" si="354"/>
        <v>0</v>
      </c>
      <c r="HTC139" s="827">
        <f t="shared" si="354"/>
        <v>0</v>
      </c>
      <c r="HTD139" s="827">
        <f t="shared" si="354"/>
        <v>0</v>
      </c>
      <c r="HTE139" s="827">
        <f t="shared" si="354"/>
        <v>0</v>
      </c>
      <c r="HTF139" s="827">
        <f t="shared" si="354"/>
        <v>0</v>
      </c>
      <c r="HTG139" s="827">
        <f t="shared" si="354"/>
        <v>0</v>
      </c>
      <c r="HTH139" s="827">
        <f t="shared" si="354"/>
        <v>0</v>
      </c>
      <c r="HTI139" s="827">
        <f t="shared" si="354"/>
        <v>0</v>
      </c>
      <c r="HTJ139" s="827">
        <f t="shared" si="354"/>
        <v>0</v>
      </c>
      <c r="HTK139" s="827">
        <f t="shared" si="354"/>
        <v>0</v>
      </c>
      <c r="HTL139" s="827">
        <f t="shared" si="354"/>
        <v>0</v>
      </c>
      <c r="HTM139" s="827">
        <f t="shared" si="354"/>
        <v>0</v>
      </c>
      <c r="HTN139" s="827">
        <f t="shared" si="354"/>
        <v>0</v>
      </c>
      <c r="HTO139" s="827">
        <f t="shared" si="354"/>
        <v>0</v>
      </c>
      <c r="HTP139" s="827">
        <f t="shared" si="354"/>
        <v>0</v>
      </c>
      <c r="HTQ139" s="827">
        <f t="shared" si="354"/>
        <v>0</v>
      </c>
      <c r="HTR139" s="827">
        <f t="shared" si="354"/>
        <v>0</v>
      </c>
      <c r="HTS139" s="827">
        <f t="shared" si="354"/>
        <v>0</v>
      </c>
      <c r="HTT139" s="827">
        <f t="shared" si="354"/>
        <v>0</v>
      </c>
      <c r="HTU139" s="827">
        <f t="shared" si="354"/>
        <v>0</v>
      </c>
      <c r="HTV139" s="827">
        <f t="shared" si="354"/>
        <v>0</v>
      </c>
      <c r="HTW139" s="827">
        <f t="shared" si="354"/>
        <v>0</v>
      </c>
      <c r="HTX139" s="827">
        <f t="shared" si="354"/>
        <v>0</v>
      </c>
      <c r="HTY139" s="827">
        <f t="shared" si="354"/>
        <v>0</v>
      </c>
      <c r="HTZ139" s="827">
        <f t="shared" si="354"/>
        <v>0</v>
      </c>
      <c r="HUA139" s="827">
        <f t="shared" si="354"/>
        <v>0</v>
      </c>
      <c r="HUB139" s="827">
        <f t="shared" si="354"/>
        <v>0</v>
      </c>
      <c r="HUC139" s="827">
        <f t="shared" si="354"/>
        <v>0</v>
      </c>
      <c r="HUD139" s="827">
        <f t="shared" si="354"/>
        <v>0</v>
      </c>
      <c r="HUE139" s="827">
        <f t="shared" si="354"/>
        <v>0</v>
      </c>
      <c r="HUF139" s="827">
        <f t="shared" si="354"/>
        <v>0</v>
      </c>
      <c r="HUG139" s="827">
        <f t="shared" si="354"/>
        <v>0</v>
      </c>
      <c r="HUH139" s="827">
        <f t="shared" si="354"/>
        <v>0</v>
      </c>
      <c r="HUI139" s="827">
        <f t="shared" si="354"/>
        <v>0</v>
      </c>
      <c r="HUJ139" s="827">
        <f t="shared" si="354"/>
        <v>0</v>
      </c>
      <c r="HUK139" s="827">
        <f t="shared" si="354"/>
        <v>0</v>
      </c>
      <c r="HUL139" s="827">
        <f t="shared" si="354"/>
        <v>0</v>
      </c>
      <c r="HUM139" s="827">
        <f t="shared" si="354"/>
        <v>0</v>
      </c>
      <c r="HUN139" s="827">
        <f t="shared" si="354"/>
        <v>0</v>
      </c>
      <c r="HUO139" s="827">
        <f t="shared" si="354"/>
        <v>0</v>
      </c>
      <c r="HUP139" s="827">
        <f t="shared" si="354"/>
        <v>0</v>
      </c>
      <c r="HUQ139" s="827">
        <f t="shared" ref="HUQ139:HXB139" si="355">HUQ131+HUQ133</f>
        <v>0</v>
      </c>
      <c r="HUR139" s="827">
        <f t="shared" si="355"/>
        <v>0</v>
      </c>
      <c r="HUS139" s="827">
        <f t="shared" si="355"/>
        <v>0</v>
      </c>
      <c r="HUT139" s="827">
        <f t="shared" si="355"/>
        <v>0</v>
      </c>
      <c r="HUU139" s="827">
        <f t="shared" si="355"/>
        <v>0</v>
      </c>
      <c r="HUV139" s="827">
        <f t="shared" si="355"/>
        <v>0</v>
      </c>
      <c r="HUW139" s="827">
        <f t="shared" si="355"/>
        <v>0</v>
      </c>
      <c r="HUX139" s="827">
        <f t="shared" si="355"/>
        <v>0</v>
      </c>
      <c r="HUY139" s="827">
        <f t="shared" si="355"/>
        <v>0</v>
      </c>
      <c r="HUZ139" s="827">
        <f t="shared" si="355"/>
        <v>0</v>
      </c>
      <c r="HVA139" s="827">
        <f t="shared" si="355"/>
        <v>0</v>
      </c>
      <c r="HVB139" s="827">
        <f t="shared" si="355"/>
        <v>0</v>
      </c>
      <c r="HVC139" s="827">
        <f t="shared" si="355"/>
        <v>0</v>
      </c>
      <c r="HVD139" s="827">
        <f t="shared" si="355"/>
        <v>0</v>
      </c>
      <c r="HVE139" s="827">
        <f t="shared" si="355"/>
        <v>0</v>
      </c>
      <c r="HVF139" s="827">
        <f t="shared" si="355"/>
        <v>0</v>
      </c>
      <c r="HVG139" s="827">
        <f t="shared" si="355"/>
        <v>0</v>
      </c>
      <c r="HVH139" s="827">
        <f t="shared" si="355"/>
        <v>0</v>
      </c>
      <c r="HVI139" s="827">
        <f t="shared" si="355"/>
        <v>0</v>
      </c>
      <c r="HVJ139" s="827">
        <f t="shared" si="355"/>
        <v>0</v>
      </c>
      <c r="HVK139" s="827">
        <f t="shared" si="355"/>
        <v>0</v>
      </c>
      <c r="HVL139" s="827">
        <f t="shared" si="355"/>
        <v>0</v>
      </c>
      <c r="HVM139" s="827">
        <f t="shared" si="355"/>
        <v>0</v>
      </c>
      <c r="HVN139" s="827">
        <f t="shared" si="355"/>
        <v>0</v>
      </c>
      <c r="HVO139" s="827">
        <f t="shared" si="355"/>
        <v>0</v>
      </c>
      <c r="HVP139" s="827">
        <f t="shared" si="355"/>
        <v>0</v>
      </c>
      <c r="HVQ139" s="827">
        <f t="shared" si="355"/>
        <v>0</v>
      </c>
      <c r="HVR139" s="827">
        <f t="shared" si="355"/>
        <v>0</v>
      </c>
      <c r="HVS139" s="827">
        <f t="shared" si="355"/>
        <v>0</v>
      </c>
      <c r="HVT139" s="827">
        <f t="shared" si="355"/>
        <v>0</v>
      </c>
      <c r="HVU139" s="827">
        <f t="shared" si="355"/>
        <v>0</v>
      </c>
      <c r="HVV139" s="827">
        <f t="shared" si="355"/>
        <v>0</v>
      </c>
      <c r="HVW139" s="827">
        <f t="shared" si="355"/>
        <v>0</v>
      </c>
      <c r="HVX139" s="827">
        <f t="shared" si="355"/>
        <v>0</v>
      </c>
      <c r="HVY139" s="827">
        <f t="shared" si="355"/>
        <v>0</v>
      </c>
      <c r="HVZ139" s="827">
        <f t="shared" si="355"/>
        <v>0</v>
      </c>
      <c r="HWA139" s="827">
        <f t="shared" si="355"/>
        <v>0</v>
      </c>
      <c r="HWB139" s="827">
        <f t="shared" si="355"/>
        <v>0</v>
      </c>
      <c r="HWC139" s="827">
        <f t="shared" si="355"/>
        <v>0</v>
      </c>
      <c r="HWD139" s="827">
        <f t="shared" si="355"/>
        <v>0</v>
      </c>
      <c r="HWE139" s="827">
        <f t="shared" si="355"/>
        <v>0</v>
      </c>
      <c r="HWF139" s="827">
        <f t="shared" si="355"/>
        <v>0</v>
      </c>
      <c r="HWG139" s="827">
        <f t="shared" si="355"/>
        <v>0</v>
      </c>
      <c r="HWH139" s="827">
        <f t="shared" si="355"/>
        <v>0</v>
      </c>
      <c r="HWI139" s="827">
        <f t="shared" si="355"/>
        <v>0</v>
      </c>
      <c r="HWJ139" s="827">
        <f t="shared" si="355"/>
        <v>0</v>
      </c>
      <c r="HWK139" s="827">
        <f t="shared" si="355"/>
        <v>0</v>
      </c>
      <c r="HWL139" s="827">
        <f t="shared" si="355"/>
        <v>0</v>
      </c>
      <c r="HWM139" s="827">
        <f t="shared" si="355"/>
        <v>0</v>
      </c>
      <c r="HWN139" s="827">
        <f t="shared" si="355"/>
        <v>0</v>
      </c>
      <c r="HWO139" s="827">
        <f t="shared" si="355"/>
        <v>0</v>
      </c>
      <c r="HWP139" s="827">
        <f t="shared" si="355"/>
        <v>0</v>
      </c>
      <c r="HWQ139" s="827">
        <f t="shared" si="355"/>
        <v>0</v>
      </c>
      <c r="HWR139" s="827">
        <f t="shared" si="355"/>
        <v>0</v>
      </c>
      <c r="HWS139" s="827">
        <f t="shared" si="355"/>
        <v>0</v>
      </c>
      <c r="HWT139" s="827">
        <f t="shared" si="355"/>
        <v>0</v>
      </c>
      <c r="HWU139" s="827">
        <f t="shared" si="355"/>
        <v>0</v>
      </c>
      <c r="HWV139" s="827">
        <f t="shared" si="355"/>
        <v>0</v>
      </c>
      <c r="HWW139" s="827">
        <f t="shared" si="355"/>
        <v>0</v>
      </c>
      <c r="HWX139" s="827">
        <f t="shared" si="355"/>
        <v>0</v>
      </c>
      <c r="HWY139" s="827">
        <f t="shared" si="355"/>
        <v>0</v>
      </c>
      <c r="HWZ139" s="827">
        <f t="shared" si="355"/>
        <v>0</v>
      </c>
      <c r="HXA139" s="827">
        <f t="shared" si="355"/>
        <v>0</v>
      </c>
      <c r="HXB139" s="827">
        <f t="shared" si="355"/>
        <v>0</v>
      </c>
      <c r="HXC139" s="827">
        <f t="shared" ref="HXC139:HZN139" si="356">HXC131+HXC133</f>
        <v>0</v>
      </c>
      <c r="HXD139" s="827">
        <f t="shared" si="356"/>
        <v>0</v>
      </c>
      <c r="HXE139" s="827">
        <f t="shared" si="356"/>
        <v>0</v>
      </c>
      <c r="HXF139" s="827">
        <f t="shared" si="356"/>
        <v>0</v>
      </c>
      <c r="HXG139" s="827">
        <f t="shared" si="356"/>
        <v>0</v>
      </c>
      <c r="HXH139" s="827">
        <f t="shared" si="356"/>
        <v>0</v>
      </c>
      <c r="HXI139" s="827">
        <f t="shared" si="356"/>
        <v>0</v>
      </c>
      <c r="HXJ139" s="827">
        <f t="shared" si="356"/>
        <v>0</v>
      </c>
      <c r="HXK139" s="827">
        <f t="shared" si="356"/>
        <v>0</v>
      </c>
      <c r="HXL139" s="827">
        <f t="shared" si="356"/>
        <v>0</v>
      </c>
      <c r="HXM139" s="827">
        <f t="shared" si="356"/>
        <v>0</v>
      </c>
      <c r="HXN139" s="827">
        <f t="shared" si="356"/>
        <v>0</v>
      </c>
      <c r="HXO139" s="827">
        <f t="shared" si="356"/>
        <v>0</v>
      </c>
      <c r="HXP139" s="827">
        <f t="shared" si="356"/>
        <v>0</v>
      </c>
      <c r="HXQ139" s="827">
        <f t="shared" si="356"/>
        <v>0</v>
      </c>
      <c r="HXR139" s="827">
        <f t="shared" si="356"/>
        <v>0</v>
      </c>
      <c r="HXS139" s="827">
        <f t="shared" si="356"/>
        <v>0</v>
      </c>
      <c r="HXT139" s="827">
        <f t="shared" si="356"/>
        <v>0</v>
      </c>
      <c r="HXU139" s="827">
        <f t="shared" si="356"/>
        <v>0</v>
      </c>
      <c r="HXV139" s="827">
        <f t="shared" si="356"/>
        <v>0</v>
      </c>
      <c r="HXW139" s="827">
        <f t="shared" si="356"/>
        <v>0</v>
      </c>
      <c r="HXX139" s="827">
        <f t="shared" si="356"/>
        <v>0</v>
      </c>
      <c r="HXY139" s="827">
        <f t="shared" si="356"/>
        <v>0</v>
      </c>
      <c r="HXZ139" s="827">
        <f t="shared" si="356"/>
        <v>0</v>
      </c>
      <c r="HYA139" s="827">
        <f t="shared" si="356"/>
        <v>0</v>
      </c>
      <c r="HYB139" s="827">
        <f t="shared" si="356"/>
        <v>0</v>
      </c>
      <c r="HYC139" s="827">
        <f t="shared" si="356"/>
        <v>0</v>
      </c>
      <c r="HYD139" s="827">
        <f t="shared" si="356"/>
        <v>0</v>
      </c>
      <c r="HYE139" s="827">
        <f t="shared" si="356"/>
        <v>0</v>
      </c>
      <c r="HYF139" s="827">
        <f t="shared" si="356"/>
        <v>0</v>
      </c>
      <c r="HYG139" s="827">
        <f t="shared" si="356"/>
        <v>0</v>
      </c>
      <c r="HYH139" s="827">
        <f t="shared" si="356"/>
        <v>0</v>
      </c>
      <c r="HYI139" s="827">
        <f t="shared" si="356"/>
        <v>0</v>
      </c>
      <c r="HYJ139" s="827">
        <f t="shared" si="356"/>
        <v>0</v>
      </c>
      <c r="HYK139" s="827">
        <f t="shared" si="356"/>
        <v>0</v>
      </c>
      <c r="HYL139" s="827">
        <f t="shared" si="356"/>
        <v>0</v>
      </c>
      <c r="HYM139" s="827">
        <f t="shared" si="356"/>
        <v>0</v>
      </c>
      <c r="HYN139" s="827">
        <f t="shared" si="356"/>
        <v>0</v>
      </c>
      <c r="HYO139" s="827">
        <f t="shared" si="356"/>
        <v>0</v>
      </c>
      <c r="HYP139" s="827">
        <f t="shared" si="356"/>
        <v>0</v>
      </c>
      <c r="HYQ139" s="827">
        <f t="shared" si="356"/>
        <v>0</v>
      </c>
      <c r="HYR139" s="827">
        <f t="shared" si="356"/>
        <v>0</v>
      </c>
      <c r="HYS139" s="827">
        <f t="shared" si="356"/>
        <v>0</v>
      </c>
      <c r="HYT139" s="827">
        <f t="shared" si="356"/>
        <v>0</v>
      </c>
      <c r="HYU139" s="827">
        <f t="shared" si="356"/>
        <v>0</v>
      </c>
      <c r="HYV139" s="827">
        <f t="shared" si="356"/>
        <v>0</v>
      </c>
      <c r="HYW139" s="827">
        <f t="shared" si="356"/>
        <v>0</v>
      </c>
      <c r="HYX139" s="827">
        <f t="shared" si="356"/>
        <v>0</v>
      </c>
      <c r="HYY139" s="827">
        <f t="shared" si="356"/>
        <v>0</v>
      </c>
      <c r="HYZ139" s="827">
        <f t="shared" si="356"/>
        <v>0</v>
      </c>
      <c r="HZA139" s="827">
        <f t="shared" si="356"/>
        <v>0</v>
      </c>
      <c r="HZB139" s="827">
        <f t="shared" si="356"/>
        <v>0</v>
      </c>
      <c r="HZC139" s="827">
        <f t="shared" si="356"/>
        <v>0</v>
      </c>
      <c r="HZD139" s="827">
        <f t="shared" si="356"/>
        <v>0</v>
      </c>
      <c r="HZE139" s="827">
        <f t="shared" si="356"/>
        <v>0</v>
      </c>
      <c r="HZF139" s="827">
        <f t="shared" si="356"/>
        <v>0</v>
      </c>
      <c r="HZG139" s="827">
        <f t="shared" si="356"/>
        <v>0</v>
      </c>
      <c r="HZH139" s="827">
        <f t="shared" si="356"/>
        <v>0</v>
      </c>
      <c r="HZI139" s="827">
        <f t="shared" si="356"/>
        <v>0</v>
      </c>
      <c r="HZJ139" s="827">
        <f t="shared" si="356"/>
        <v>0</v>
      </c>
      <c r="HZK139" s="827">
        <f t="shared" si="356"/>
        <v>0</v>
      </c>
      <c r="HZL139" s="827">
        <f t="shared" si="356"/>
        <v>0</v>
      </c>
      <c r="HZM139" s="827">
        <f t="shared" si="356"/>
        <v>0</v>
      </c>
      <c r="HZN139" s="827">
        <f t="shared" si="356"/>
        <v>0</v>
      </c>
      <c r="HZO139" s="827">
        <f t="shared" ref="HZO139:IBZ139" si="357">HZO131+HZO133</f>
        <v>0</v>
      </c>
      <c r="HZP139" s="827">
        <f t="shared" si="357"/>
        <v>0</v>
      </c>
      <c r="HZQ139" s="827">
        <f t="shared" si="357"/>
        <v>0</v>
      </c>
      <c r="HZR139" s="827">
        <f t="shared" si="357"/>
        <v>0</v>
      </c>
      <c r="HZS139" s="827">
        <f t="shared" si="357"/>
        <v>0</v>
      </c>
      <c r="HZT139" s="827">
        <f t="shared" si="357"/>
        <v>0</v>
      </c>
      <c r="HZU139" s="827">
        <f t="shared" si="357"/>
        <v>0</v>
      </c>
      <c r="HZV139" s="827">
        <f t="shared" si="357"/>
        <v>0</v>
      </c>
      <c r="HZW139" s="827">
        <f t="shared" si="357"/>
        <v>0</v>
      </c>
      <c r="HZX139" s="827">
        <f t="shared" si="357"/>
        <v>0</v>
      </c>
      <c r="HZY139" s="827">
        <f t="shared" si="357"/>
        <v>0</v>
      </c>
      <c r="HZZ139" s="827">
        <f t="shared" si="357"/>
        <v>0</v>
      </c>
      <c r="IAA139" s="827">
        <f t="shared" si="357"/>
        <v>0</v>
      </c>
      <c r="IAB139" s="827">
        <f t="shared" si="357"/>
        <v>0</v>
      </c>
      <c r="IAC139" s="827">
        <f t="shared" si="357"/>
        <v>0</v>
      </c>
      <c r="IAD139" s="827">
        <f t="shared" si="357"/>
        <v>0</v>
      </c>
      <c r="IAE139" s="827">
        <f t="shared" si="357"/>
        <v>0</v>
      </c>
      <c r="IAF139" s="827">
        <f t="shared" si="357"/>
        <v>0</v>
      </c>
      <c r="IAG139" s="827">
        <f t="shared" si="357"/>
        <v>0</v>
      </c>
      <c r="IAH139" s="827">
        <f t="shared" si="357"/>
        <v>0</v>
      </c>
      <c r="IAI139" s="827">
        <f t="shared" si="357"/>
        <v>0</v>
      </c>
      <c r="IAJ139" s="827">
        <f t="shared" si="357"/>
        <v>0</v>
      </c>
      <c r="IAK139" s="827">
        <f t="shared" si="357"/>
        <v>0</v>
      </c>
      <c r="IAL139" s="827">
        <f t="shared" si="357"/>
        <v>0</v>
      </c>
      <c r="IAM139" s="827">
        <f t="shared" si="357"/>
        <v>0</v>
      </c>
      <c r="IAN139" s="827">
        <f t="shared" si="357"/>
        <v>0</v>
      </c>
      <c r="IAO139" s="827">
        <f t="shared" si="357"/>
        <v>0</v>
      </c>
      <c r="IAP139" s="827">
        <f t="shared" si="357"/>
        <v>0</v>
      </c>
      <c r="IAQ139" s="827">
        <f t="shared" si="357"/>
        <v>0</v>
      </c>
      <c r="IAR139" s="827">
        <f t="shared" si="357"/>
        <v>0</v>
      </c>
      <c r="IAS139" s="827">
        <f t="shared" si="357"/>
        <v>0</v>
      </c>
      <c r="IAT139" s="827">
        <f t="shared" si="357"/>
        <v>0</v>
      </c>
      <c r="IAU139" s="827">
        <f t="shared" si="357"/>
        <v>0</v>
      </c>
      <c r="IAV139" s="827">
        <f t="shared" si="357"/>
        <v>0</v>
      </c>
      <c r="IAW139" s="827">
        <f t="shared" si="357"/>
        <v>0</v>
      </c>
      <c r="IAX139" s="827">
        <f t="shared" si="357"/>
        <v>0</v>
      </c>
      <c r="IAY139" s="827">
        <f t="shared" si="357"/>
        <v>0</v>
      </c>
      <c r="IAZ139" s="827">
        <f t="shared" si="357"/>
        <v>0</v>
      </c>
      <c r="IBA139" s="827">
        <f t="shared" si="357"/>
        <v>0</v>
      </c>
      <c r="IBB139" s="827">
        <f t="shared" si="357"/>
        <v>0</v>
      </c>
      <c r="IBC139" s="827">
        <f t="shared" si="357"/>
        <v>0</v>
      </c>
      <c r="IBD139" s="827">
        <f t="shared" si="357"/>
        <v>0</v>
      </c>
      <c r="IBE139" s="827">
        <f t="shared" si="357"/>
        <v>0</v>
      </c>
      <c r="IBF139" s="827">
        <f t="shared" si="357"/>
        <v>0</v>
      </c>
      <c r="IBG139" s="827">
        <f t="shared" si="357"/>
        <v>0</v>
      </c>
      <c r="IBH139" s="827">
        <f t="shared" si="357"/>
        <v>0</v>
      </c>
      <c r="IBI139" s="827">
        <f t="shared" si="357"/>
        <v>0</v>
      </c>
      <c r="IBJ139" s="827">
        <f t="shared" si="357"/>
        <v>0</v>
      </c>
      <c r="IBK139" s="827">
        <f t="shared" si="357"/>
        <v>0</v>
      </c>
      <c r="IBL139" s="827">
        <f t="shared" si="357"/>
        <v>0</v>
      </c>
      <c r="IBM139" s="827">
        <f t="shared" si="357"/>
        <v>0</v>
      </c>
      <c r="IBN139" s="827">
        <f t="shared" si="357"/>
        <v>0</v>
      </c>
      <c r="IBO139" s="827">
        <f t="shared" si="357"/>
        <v>0</v>
      </c>
      <c r="IBP139" s="827">
        <f t="shared" si="357"/>
        <v>0</v>
      </c>
      <c r="IBQ139" s="827">
        <f t="shared" si="357"/>
        <v>0</v>
      </c>
      <c r="IBR139" s="827">
        <f t="shared" si="357"/>
        <v>0</v>
      </c>
      <c r="IBS139" s="827">
        <f t="shared" si="357"/>
        <v>0</v>
      </c>
      <c r="IBT139" s="827">
        <f t="shared" si="357"/>
        <v>0</v>
      </c>
      <c r="IBU139" s="827">
        <f t="shared" si="357"/>
        <v>0</v>
      </c>
      <c r="IBV139" s="827">
        <f t="shared" si="357"/>
        <v>0</v>
      </c>
      <c r="IBW139" s="827">
        <f t="shared" si="357"/>
        <v>0</v>
      </c>
      <c r="IBX139" s="827">
        <f t="shared" si="357"/>
        <v>0</v>
      </c>
      <c r="IBY139" s="827">
        <f t="shared" si="357"/>
        <v>0</v>
      </c>
      <c r="IBZ139" s="827">
        <f t="shared" si="357"/>
        <v>0</v>
      </c>
      <c r="ICA139" s="827">
        <f t="shared" ref="ICA139:IEL139" si="358">ICA131+ICA133</f>
        <v>0</v>
      </c>
      <c r="ICB139" s="827">
        <f t="shared" si="358"/>
        <v>0</v>
      </c>
      <c r="ICC139" s="827">
        <f t="shared" si="358"/>
        <v>0</v>
      </c>
      <c r="ICD139" s="827">
        <f t="shared" si="358"/>
        <v>0</v>
      </c>
      <c r="ICE139" s="827">
        <f t="shared" si="358"/>
        <v>0</v>
      </c>
      <c r="ICF139" s="827">
        <f t="shared" si="358"/>
        <v>0</v>
      </c>
      <c r="ICG139" s="827">
        <f t="shared" si="358"/>
        <v>0</v>
      </c>
      <c r="ICH139" s="827">
        <f t="shared" si="358"/>
        <v>0</v>
      </c>
      <c r="ICI139" s="827">
        <f t="shared" si="358"/>
        <v>0</v>
      </c>
      <c r="ICJ139" s="827">
        <f t="shared" si="358"/>
        <v>0</v>
      </c>
      <c r="ICK139" s="827">
        <f t="shared" si="358"/>
        <v>0</v>
      </c>
      <c r="ICL139" s="827">
        <f t="shared" si="358"/>
        <v>0</v>
      </c>
      <c r="ICM139" s="827">
        <f t="shared" si="358"/>
        <v>0</v>
      </c>
      <c r="ICN139" s="827">
        <f t="shared" si="358"/>
        <v>0</v>
      </c>
      <c r="ICO139" s="827">
        <f t="shared" si="358"/>
        <v>0</v>
      </c>
      <c r="ICP139" s="827">
        <f t="shared" si="358"/>
        <v>0</v>
      </c>
      <c r="ICQ139" s="827">
        <f t="shared" si="358"/>
        <v>0</v>
      </c>
      <c r="ICR139" s="827">
        <f t="shared" si="358"/>
        <v>0</v>
      </c>
      <c r="ICS139" s="827">
        <f t="shared" si="358"/>
        <v>0</v>
      </c>
      <c r="ICT139" s="827">
        <f t="shared" si="358"/>
        <v>0</v>
      </c>
      <c r="ICU139" s="827">
        <f t="shared" si="358"/>
        <v>0</v>
      </c>
      <c r="ICV139" s="827">
        <f t="shared" si="358"/>
        <v>0</v>
      </c>
      <c r="ICW139" s="827">
        <f t="shared" si="358"/>
        <v>0</v>
      </c>
      <c r="ICX139" s="827">
        <f t="shared" si="358"/>
        <v>0</v>
      </c>
      <c r="ICY139" s="827">
        <f t="shared" si="358"/>
        <v>0</v>
      </c>
      <c r="ICZ139" s="827">
        <f t="shared" si="358"/>
        <v>0</v>
      </c>
      <c r="IDA139" s="827">
        <f t="shared" si="358"/>
        <v>0</v>
      </c>
      <c r="IDB139" s="827">
        <f t="shared" si="358"/>
        <v>0</v>
      </c>
      <c r="IDC139" s="827">
        <f t="shared" si="358"/>
        <v>0</v>
      </c>
      <c r="IDD139" s="827">
        <f t="shared" si="358"/>
        <v>0</v>
      </c>
      <c r="IDE139" s="827">
        <f t="shared" si="358"/>
        <v>0</v>
      </c>
      <c r="IDF139" s="827">
        <f t="shared" si="358"/>
        <v>0</v>
      </c>
      <c r="IDG139" s="827">
        <f t="shared" si="358"/>
        <v>0</v>
      </c>
      <c r="IDH139" s="827">
        <f t="shared" si="358"/>
        <v>0</v>
      </c>
      <c r="IDI139" s="827">
        <f t="shared" si="358"/>
        <v>0</v>
      </c>
      <c r="IDJ139" s="827">
        <f t="shared" si="358"/>
        <v>0</v>
      </c>
      <c r="IDK139" s="827">
        <f t="shared" si="358"/>
        <v>0</v>
      </c>
      <c r="IDL139" s="827">
        <f t="shared" si="358"/>
        <v>0</v>
      </c>
      <c r="IDM139" s="827">
        <f t="shared" si="358"/>
        <v>0</v>
      </c>
      <c r="IDN139" s="827">
        <f t="shared" si="358"/>
        <v>0</v>
      </c>
      <c r="IDO139" s="827">
        <f t="shared" si="358"/>
        <v>0</v>
      </c>
      <c r="IDP139" s="827">
        <f t="shared" si="358"/>
        <v>0</v>
      </c>
      <c r="IDQ139" s="827">
        <f t="shared" si="358"/>
        <v>0</v>
      </c>
      <c r="IDR139" s="827">
        <f t="shared" si="358"/>
        <v>0</v>
      </c>
      <c r="IDS139" s="827">
        <f t="shared" si="358"/>
        <v>0</v>
      </c>
      <c r="IDT139" s="827">
        <f t="shared" si="358"/>
        <v>0</v>
      </c>
      <c r="IDU139" s="827">
        <f t="shared" si="358"/>
        <v>0</v>
      </c>
      <c r="IDV139" s="827">
        <f t="shared" si="358"/>
        <v>0</v>
      </c>
      <c r="IDW139" s="827">
        <f t="shared" si="358"/>
        <v>0</v>
      </c>
      <c r="IDX139" s="827">
        <f t="shared" si="358"/>
        <v>0</v>
      </c>
      <c r="IDY139" s="827">
        <f t="shared" si="358"/>
        <v>0</v>
      </c>
      <c r="IDZ139" s="827">
        <f t="shared" si="358"/>
        <v>0</v>
      </c>
      <c r="IEA139" s="827">
        <f t="shared" si="358"/>
        <v>0</v>
      </c>
      <c r="IEB139" s="827">
        <f t="shared" si="358"/>
        <v>0</v>
      </c>
      <c r="IEC139" s="827">
        <f t="shared" si="358"/>
        <v>0</v>
      </c>
      <c r="IED139" s="827">
        <f t="shared" si="358"/>
        <v>0</v>
      </c>
      <c r="IEE139" s="827">
        <f t="shared" si="358"/>
        <v>0</v>
      </c>
      <c r="IEF139" s="827">
        <f t="shared" si="358"/>
        <v>0</v>
      </c>
      <c r="IEG139" s="827">
        <f t="shared" si="358"/>
        <v>0</v>
      </c>
      <c r="IEH139" s="827">
        <f t="shared" si="358"/>
        <v>0</v>
      </c>
      <c r="IEI139" s="827">
        <f t="shared" si="358"/>
        <v>0</v>
      </c>
      <c r="IEJ139" s="827">
        <f t="shared" si="358"/>
        <v>0</v>
      </c>
      <c r="IEK139" s="827">
        <f t="shared" si="358"/>
        <v>0</v>
      </c>
      <c r="IEL139" s="827">
        <f t="shared" si="358"/>
        <v>0</v>
      </c>
      <c r="IEM139" s="827">
        <f t="shared" ref="IEM139:IGX139" si="359">IEM131+IEM133</f>
        <v>0</v>
      </c>
      <c r="IEN139" s="827">
        <f t="shared" si="359"/>
        <v>0</v>
      </c>
      <c r="IEO139" s="827">
        <f t="shared" si="359"/>
        <v>0</v>
      </c>
      <c r="IEP139" s="827">
        <f t="shared" si="359"/>
        <v>0</v>
      </c>
      <c r="IEQ139" s="827">
        <f t="shared" si="359"/>
        <v>0</v>
      </c>
      <c r="IER139" s="827">
        <f t="shared" si="359"/>
        <v>0</v>
      </c>
      <c r="IES139" s="827">
        <f t="shared" si="359"/>
        <v>0</v>
      </c>
      <c r="IET139" s="827">
        <f t="shared" si="359"/>
        <v>0</v>
      </c>
      <c r="IEU139" s="827">
        <f t="shared" si="359"/>
        <v>0</v>
      </c>
      <c r="IEV139" s="827">
        <f t="shared" si="359"/>
        <v>0</v>
      </c>
      <c r="IEW139" s="827">
        <f t="shared" si="359"/>
        <v>0</v>
      </c>
      <c r="IEX139" s="827">
        <f t="shared" si="359"/>
        <v>0</v>
      </c>
      <c r="IEY139" s="827">
        <f t="shared" si="359"/>
        <v>0</v>
      </c>
      <c r="IEZ139" s="827">
        <f t="shared" si="359"/>
        <v>0</v>
      </c>
      <c r="IFA139" s="827">
        <f t="shared" si="359"/>
        <v>0</v>
      </c>
      <c r="IFB139" s="827">
        <f t="shared" si="359"/>
        <v>0</v>
      </c>
      <c r="IFC139" s="827">
        <f t="shared" si="359"/>
        <v>0</v>
      </c>
      <c r="IFD139" s="827">
        <f t="shared" si="359"/>
        <v>0</v>
      </c>
      <c r="IFE139" s="827">
        <f t="shared" si="359"/>
        <v>0</v>
      </c>
      <c r="IFF139" s="827">
        <f t="shared" si="359"/>
        <v>0</v>
      </c>
      <c r="IFG139" s="827">
        <f t="shared" si="359"/>
        <v>0</v>
      </c>
      <c r="IFH139" s="827">
        <f t="shared" si="359"/>
        <v>0</v>
      </c>
      <c r="IFI139" s="827">
        <f t="shared" si="359"/>
        <v>0</v>
      </c>
      <c r="IFJ139" s="827">
        <f t="shared" si="359"/>
        <v>0</v>
      </c>
      <c r="IFK139" s="827">
        <f t="shared" si="359"/>
        <v>0</v>
      </c>
      <c r="IFL139" s="827">
        <f t="shared" si="359"/>
        <v>0</v>
      </c>
      <c r="IFM139" s="827">
        <f t="shared" si="359"/>
        <v>0</v>
      </c>
      <c r="IFN139" s="827">
        <f t="shared" si="359"/>
        <v>0</v>
      </c>
      <c r="IFO139" s="827">
        <f t="shared" si="359"/>
        <v>0</v>
      </c>
      <c r="IFP139" s="827">
        <f t="shared" si="359"/>
        <v>0</v>
      </c>
      <c r="IFQ139" s="827">
        <f t="shared" si="359"/>
        <v>0</v>
      </c>
      <c r="IFR139" s="827">
        <f t="shared" si="359"/>
        <v>0</v>
      </c>
      <c r="IFS139" s="827">
        <f t="shared" si="359"/>
        <v>0</v>
      </c>
      <c r="IFT139" s="827">
        <f t="shared" si="359"/>
        <v>0</v>
      </c>
      <c r="IFU139" s="827">
        <f t="shared" si="359"/>
        <v>0</v>
      </c>
      <c r="IFV139" s="827">
        <f t="shared" si="359"/>
        <v>0</v>
      </c>
      <c r="IFW139" s="827">
        <f t="shared" si="359"/>
        <v>0</v>
      </c>
      <c r="IFX139" s="827">
        <f t="shared" si="359"/>
        <v>0</v>
      </c>
      <c r="IFY139" s="827">
        <f t="shared" si="359"/>
        <v>0</v>
      </c>
      <c r="IFZ139" s="827">
        <f t="shared" si="359"/>
        <v>0</v>
      </c>
      <c r="IGA139" s="827">
        <f t="shared" si="359"/>
        <v>0</v>
      </c>
      <c r="IGB139" s="827">
        <f t="shared" si="359"/>
        <v>0</v>
      </c>
      <c r="IGC139" s="827">
        <f t="shared" si="359"/>
        <v>0</v>
      </c>
      <c r="IGD139" s="827">
        <f t="shared" si="359"/>
        <v>0</v>
      </c>
      <c r="IGE139" s="827">
        <f t="shared" si="359"/>
        <v>0</v>
      </c>
      <c r="IGF139" s="827">
        <f t="shared" si="359"/>
        <v>0</v>
      </c>
      <c r="IGG139" s="827">
        <f t="shared" si="359"/>
        <v>0</v>
      </c>
      <c r="IGH139" s="827">
        <f t="shared" si="359"/>
        <v>0</v>
      </c>
      <c r="IGI139" s="827">
        <f t="shared" si="359"/>
        <v>0</v>
      </c>
      <c r="IGJ139" s="827">
        <f t="shared" si="359"/>
        <v>0</v>
      </c>
      <c r="IGK139" s="827">
        <f t="shared" si="359"/>
        <v>0</v>
      </c>
      <c r="IGL139" s="827">
        <f t="shared" si="359"/>
        <v>0</v>
      </c>
      <c r="IGM139" s="827">
        <f t="shared" si="359"/>
        <v>0</v>
      </c>
      <c r="IGN139" s="827">
        <f t="shared" si="359"/>
        <v>0</v>
      </c>
      <c r="IGO139" s="827">
        <f t="shared" si="359"/>
        <v>0</v>
      </c>
      <c r="IGP139" s="827">
        <f t="shared" si="359"/>
        <v>0</v>
      </c>
      <c r="IGQ139" s="827">
        <f t="shared" si="359"/>
        <v>0</v>
      </c>
      <c r="IGR139" s="827">
        <f t="shared" si="359"/>
        <v>0</v>
      </c>
      <c r="IGS139" s="827">
        <f t="shared" si="359"/>
        <v>0</v>
      </c>
      <c r="IGT139" s="827">
        <f t="shared" si="359"/>
        <v>0</v>
      </c>
      <c r="IGU139" s="827">
        <f t="shared" si="359"/>
        <v>0</v>
      </c>
      <c r="IGV139" s="827">
        <f t="shared" si="359"/>
        <v>0</v>
      </c>
      <c r="IGW139" s="827">
        <f t="shared" si="359"/>
        <v>0</v>
      </c>
      <c r="IGX139" s="827">
        <f t="shared" si="359"/>
        <v>0</v>
      </c>
      <c r="IGY139" s="827">
        <f t="shared" ref="IGY139:IJJ139" si="360">IGY131+IGY133</f>
        <v>0</v>
      </c>
      <c r="IGZ139" s="827">
        <f t="shared" si="360"/>
        <v>0</v>
      </c>
      <c r="IHA139" s="827">
        <f t="shared" si="360"/>
        <v>0</v>
      </c>
      <c r="IHB139" s="827">
        <f t="shared" si="360"/>
        <v>0</v>
      </c>
      <c r="IHC139" s="827">
        <f t="shared" si="360"/>
        <v>0</v>
      </c>
      <c r="IHD139" s="827">
        <f t="shared" si="360"/>
        <v>0</v>
      </c>
      <c r="IHE139" s="827">
        <f t="shared" si="360"/>
        <v>0</v>
      </c>
      <c r="IHF139" s="827">
        <f t="shared" si="360"/>
        <v>0</v>
      </c>
      <c r="IHG139" s="827">
        <f t="shared" si="360"/>
        <v>0</v>
      </c>
      <c r="IHH139" s="827">
        <f t="shared" si="360"/>
        <v>0</v>
      </c>
      <c r="IHI139" s="827">
        <f t="shared" si="360"/>
        <v>0</v>
      </c>
      <c r="IHJ139" s="827">
        <f t="shared" si="360"/>
        <v>0</v>
      </c>
      <c r="IHK139" s="827">
        <f t="shared" si="360"/>
        <v>0</v>
      </c>
      <c r="IHL139" s="827">
        <f t="shared" si="360"/>
        <v>0</v>
      </c>
      <c r="IHM139" s="827">
        <f t="shared" si="360"/>
        <v>0</v>
      </c>
      <c r="IHN139" s="827">
        <f t="shared" si="360"/>
        <v>0</v>
      </c>
      <c r="IHO139" s="827">
        <f t="shared" si="360"/>
        <v>0</v>
      </c>
      <c r="IHP139" s="827">
        <f t="shared" si="360"/>
        <v>0</v>
      </c>
      <c r="IHQ139" s="827">
        <f t="shared" si="360"/>
        <v>0</v>
      </c>
      <c r="IHR139" s="827">
        <f t="shared" si="360"/>
        <v>0</v>
      </c>
      <c r="IHS139" s="827">
        <f t="shared" si="360"/>
        <v>0</v>
      </c>
      <c r="IHT139" s="827">
        <f t="shared" si="360"/>
        <v>0</v>
      </c>
      <c r="IHU139" s="827">
        <f t="shared" si="360"/>
        <v>0</v>
      </c>
      <c r="IHV139" s="827">
        <f t="shared" si="360"/>
        <v>0</v>
      </c>
      <c r="IHW139" s="827">
        <f t="shared" si="360"/>
        <v>0</v>
      </c>
      <c r="IHX139" s="827">
        <f t="shared" si="360"/>
        <v>0</v>
      </c>
      <c r="IHY139" s="827">
        <f t="shared" si="360"/>
        <v>0</v>
      </c>
      <c r="IHZ139" s="827">
        <f t="shared" si="360"/>
        <v>0</v>
      </c>
      <c r="IIA139" s="827">
        <f t="shared" si="360"/>
        <v>0</v>
      </c>
      <c r="IIB139" s="827">
        <f t="shared" si="360"/>
        <v>0</v>
      </c>
      <c r="IIC139" s="827">
        <f t="shared" si="360"/>
        <v>0</v>
      </c>
      <c r="IID139" s="827">
        <f t="shared" si="360"/>
        <v>0</v>
      </c>
      <c r="IIE139" s="827">
        <f t="shared" si="360"/>
        <v>0</v>
      </c>
      <c r="IIF139" s="827">
        <f t="shared" si="360"/>
        <v>0</v>
      </c>
      <c r="IIG139" s="827">
        <f t="shared" si="360"/>
        <v>0</v>
      </c>
      <c r="IIH139" s="827">
        <f t="shared" si="360"/>
        <v>0</v>
      </c>
      <c r="III139" s="827">
        <f t="shared" si="360"/>
        <v>0</v>
      </c>
      <c r="IIJ139" s="827">
        <f t="shared" si="360"/>
        <v>0</v>
      </c>
      <c r="IIK139" s="827">
        <f t="shared" si="360"/>
        <v>0</v>
      </c>
      <c r="IIL139" s="827">
        <f t="shared" si="360"/>
        <v>0</v>
      </c>
      <c r="IIM139" s="827">
        <f t="shared" si="360"/>
        <v>0</v>
      </c>
      <c r="IIN139" s="827">
        <f t="shared" si="360"/>
        <v>0</v>
      </c>
      <c r="IIO139" s="827">
        <f t="shared" si="360"/>
        <v>0</v>
      </c>
      <c r="IIP139" s="827">
        <f t="shared" si="360"/>
        <v>0</v>
      </c>
      <c r="IIQ139" s="827">
        <f t="shared" si="360"/>
        <v>0</v>
      </c>
      <c r="IIR139" s="827">
        <f t="shared" si="360"/>
        <v>0</v>
      </c>
      <c r="IIS139" s="827">
        <f t="shared" si="360"/>
        <v>0</v>
      </c>
      <c r="IIT139" s="827">
        <f t="shared" si="360"/>
        <v>0</v>
      </c>
      <c r="IIU139" s="827">
        <f t="shared" si="360"/>
        <v>0</v>
      </c>
      <c r="IIV139" s="827">
        <f t="shared" si="360"/>
        <v>0</v>
      </c>
      <c r="IIW139" s="827">
        <f t="shared" si="360"/>
        <v>0</v>
      </c>
      <c r="IIX139" s="827">
        <f t="shared" si="360"/>
        <v>0</v>
      </c>
      <c r="IIY139" s="827">
        <f t="shared" si="360"/>
        <v>0</v>
      </c>
      <c r="IIZ139" s="827">
        <f t="shared" si="360"/>
        <v>0</v>
      </c>
      <c r="IJA139" s="827">
        <f t="shared" si="360"/>
        <v>0</v>
      </c>
      <c r="IJB139" s="827">
        <f t="shared" si="360"/>
        <v>0</v>
      </c>
      <c r="IJC139" s="827">
        <f t="shared" si="360"/>
        <v>0</v>
      </c>
      <c r="IJD139" s="827">
        <f t="shared" si="360"/>
        <v>0</v>
      </c>
      <c r="IJE139" s="827">
        <f t="shared" si="360"/>
        <v>0</v>
      </c>
      <c r="IJF139" s="827">
        <f t="shared" si="360"/>
        <v>0</v>
      </c>
      <c r="IJG139" s="827">
        <f t="shared" si="360"/>
        <v>0</v>
      </c>
      <c r="IJH139" s="827">
        <f t="shared" si="360"/>
        <v>0</v>
      </c>
      <c r="IJI139" s="827">
        <f t="shared" si="360"/>
        <v>0</v>
      </c>
      <c r="IJJ139" s="827">
        <f t="shared" si="360"/>
        <v>0</v>
      </c>
      <c r="IJK139" s="827">
        <f t="shared" ref="IJK139:ILV139" si="361">IJK131+IJK133</f>
        <v>0</v>
      </c>
      <c r="IJL139" s="827">
        <f t="shared" si="361"/>
        <v>0</v>
      </c>
      <c r="IJM139" s="827">
        <f t="shared" si="361"/>
        <v>0</v>
      </c>
      <c r="IJN139" s="827">
        <f t="shared" si="361"/>
        <v>0</v>
      </c>
      <c r="IJO139" s="827">
        <f t="shared" si="361"/>
        <v>0</v>
      </c>
      <c r="IJP139" s="827">
        <f t="shared" si="361"/>
        <v>0</v>
      </c>
      <c r="IJQ139" s="827">
        <f t="shared" si="361"/>
        <v>0</v>
      </c>
      <c r="IJR139" s="827">
        <f t="shared" si="361"/>
        <v>0</v>
      </c>
      <c r="IJS139" s="827">
        <f t="shared" si="361"/>
        <v>0</v>
      </c>
      <c r="IJT139" s="827">
        <f t="shared" si="361"/>
        <v>0</v>
      </c>
      <c r="IJU139" s="827">
        <f t="shared" si="361"/>
        <v>0</v>
      </c>
      <c r="IJV139" s="827">
        <f t="shared" si="361"/>
        <v>0</v>
      </c>
      <c r="IJW139" s="827">
        <f t="shared" si="361"/>
        <v>0</v>
      </c>
      <c r="IJX139" s="827">
        <f t="shared" si="361"/>
        <v>0</v>
      </c>
      <c r="IJY139" s="827">
        <f t="shared" si="361"/>
        <v>0</v>
      </c>
      <c r="IJZ139" s="827">
        <f t="shared" si="361"/>
        <v>0</v>
      </c>
      <c r="IKA139" s="827">
        <f t="shared" si="361"/>
        <v>0</v>
      </c>
      <c r="IKB139" s="827">
        <f t="shared" si="361"/>
        <v>0</v>
      </c>
      <c r="IKC139" s="827">
        <f t="shared" si="361"/>
        <v>0</v>
      </c>
      <c r="IKD139" s="827">
        <f t="shared" si="361"/>
        <v>0</v>
      </c>
      <c r="IKE139" s="827">
        <f t="shared" si="361"/>
        <v>0</v>
      </c>
      <c r="IKF139" s="827">
        <f t="shared" si="361"/>
        <v>0</v>
      </c>
      <c r="IKG139" s="827">
        <f t="shared" si="361"/>
        <v>0</v>
      </c>
      <c r="IKH139" s="827">
        <f t="shared" si="361"/>
        <v>0</v>
      </c>
      <c r="IKI139" s="827">
        <f t="shared" si="361"/>
        <v>0</v>
      </c>
      <c r="IKJ139" s="827">
        <f t="shared" si="361"/>
        <v>0</v>
      </c>
      <c r="IKK139" s="827">
        <f t="shared" si="361"/>
        <v>0</v>
      </c>
      <c r="IKL139" s="827">
        <f t="shared" si="361"/>
        <v>0</v>
      </c>
      <c r="IKM139" s="827">
        <f t="shared" si="361"/>
        <v>0</v>
      </c>
      <c r="IKN139" s="827">
        <f t="shared" si="361"/>
        <v>0</v>
      </c>
      <c r="IKO139" s="827">
        <f t="shared" si="361"/>
        <v>0</v>
      </c>
      <c r="IKP139" s="827">
        <f t="shared" si="361"/>
        <v>0</v>
      </c>
      <c r="IKQ139" s="827">
        <f t="shared" si="361"/>
        <v>0</v>
      </c>
      <c r="IKR139" s="827">
        <f t="shared" si="361"/>
        <v>0</v>
      </c>
      <c r="IKS139" s="827">
        <f t="shared" si="361"/>
        <v>0</v>
      </c>
      <c r="IKT139" s="827">
        <f t="shared" si="361"/>
        <v>0</v>
      </c>
      <c r="IKU139" s="827">
        <f t="shared" si="361"/>
        <v>0</v>
      </c>
      <c r="IKV139" s="827">
        <f t="shared" si="361"/>
        <v>0</v>
      </c>
      <c r="IKW139" s="827">
        <f t="shared" si="361"/>
        <v>0</v>
      </c>
      <c r="IKX139" s="827">
        <f t="shared" si="361"/>
        <v>0</v>
      </c>
      <c r="IKY139" s="827">
        <f t="shared" si="361"/>
        <v>0</v>
      </c>
      <c r="IKZ139" s="827">
        <f t="shared" si="361"/>
        <v>0</v>
      </c>
      <c r="ILA139" s="827">
        <f t="shared" si="361"/>
        <v>0</v>
      </c>
      <c r="ILB139" s="827">
        <f t="shared" si="361"/>
        <v>0</v>
      </c>
      <c r="ILC139" s="827">
        <f t="shared" si="361"/>
        <v>0</v>
      </c>
      <c r="ILD139" s="827">
        <f t="shared" si="361"/>
        <v>0</v>
      </c>
      <c r="ILE139" s="827">
        <f t="shared" si="361"/>
        <v>0</v>
      </c>
      <c r="ILF139" s="827">
        <f t="shared" si="361"/>
        <v>0</v>
      </c>
      <c r="ILG139" s="827">
        <f t="shared" si="361"/>
        <v>0</v>
      </c>
      <c r="ILH139" s="827">
        <f t="shared" si="361"/>
        <v>0</v>
      </c>
      <c r="ILI139" s="827">
        <f t="shared" si="361"/>
        <v>0</v>
      </c>
      <c r="ILJ139" s="827">
        <f t="shared" si="361"/>
        <v>0</v>
      </c>
      <c r="ILK139" s="827">
        <f t="shared" si="361"/>
        <v>0</v>
      </c>
      <c r="ILL139" s="827">
        <f t="shared" si="361"/>
        <v>0</v>
      </c>
      <c r="ILM139" s="827">
        <f t="shared" si="361"/>
        <v>0</v>
      </c>
      <c r="ILN139" s="827">
        <f t="shared" si="361"/>
        <v>0</v>
      </c>
      <c r="ILO139" s="827">
        <f t="shared" si="361"/>
        <v>0</v>
      </c>
      <c r="ILP139" s="827">
        <f t="shared" si="361"/>
        <v>0</v>
      </c>
      <c r="ILQ139" s="827">
        <f t="shared" si="361"/>
        <v>0</v>
      </c>
      <c r="ILR139" s="827">
        <f t="shared" si="361"/>
        <v>0</v>
      </c>
      <c r="ILS139" s="827">
        <f t="shared" si="361"/>
        <v>0</v>
      </c>
      <c r="ILT139" s="827">
        <f t="shared" si="361"/>
        <v>0</v>
      </c>
      <c r="ILU139" s="827">
        <f t="shared" si="361"/>
        <v>0</v>
      </c>
      <c r="ILV139" s="827">
        <f t="shared" si="361"/>
        <v>0</v>
      </c>
      <c r="ILW139" s="827">
        <f t="shared" ref="ILW139:IOH139" si="362">ILW131+ILW133</f>
        <v>0</v>
      </c>
      <c r="ILX139" s="827">
        <f t="shared" si="362"/>
        <v>0</v>
      </c>
      <c r="ILY139" s="827">
        <f t="shared" si="362"/>
        <v>0</v>
      </c>
      <c r="ILZ139" s="827">
        <f t="shared" si="362"/>
        <v>0</v>
      </c>
      <c r="IMA139" s="827">
        <f t="shared" si="362"/>
        <v>0</v>
      </c>
      <c r="IMB139" s="827">
        <f t="shared" si="362"/>
        <v>0</v>
      </c>
      <c r="IMC139" s="827">
        <f t="shared" si="362"/>
        <v>0</v>
      </c>
      <c r="IMD139" s="827">
        <f t="shared" si="362"/>
        <v>0</v>
      </c>
      <c r="IME139" s="827">
        <f t="shared" si="362"/>
        <v>0</v>
      </c>
      <c r="IMF139" s="827">
        <f t="shared" si="362"/>
        <v>0</v>
      </c>
      <c r="IMG139" s="827">
        <f t="shared" si="362"/>
        <v>0</v>
      </c>
      <c r="IMH139" s="827">
        <f t="shared" si="362"/>
        <v>0</v>
      </c>
      <c r="IMI139" s="827">
        <f t="shared" si="362"/>
        <v>0</v>
      </c>
      <c r="IMJ139" s="827">
        <f t="shared" si="362"/>
        <v>0</v>
      </c>
      <c r="IMK139" s="827">
        <f t="shared" si="362"/>
        <v>0</v>
      </c>
      <c r="IML139" s="827">
        <f t="shared" si="362"/>
        <v>0</v>
      </c>
      <c r="IMM139" s="827">
        <f t="shared" si="362"/>
        <v>0</v>
      </c>
      <c r="IMN139" s="827">
        <f t="shared" si="362"/>
        <v>0</v>
      </c>
      <c r="IMO139" s="827">
        <f t="shared" si="362"/>
        <v>0</v>
      </c>
      <c r="IMP139" s="827">
        <f t="shared" si="362"/>
        <v>0</v>
      </c>
      <c r="IMQ139" s="827">
        <f t="shared" si="362"/>
        <v>0</v>
      </c>
      <c r="IMR139" s="827">
        <f t="shared" si="362"/>
        <v>0</v>
      </c>
      <c r="IMS139" s="827">
        <f t="shared" si="362"/>
        <v>0</v>
      </c>
      <c r="IMT139" s="827">
        <f t="shared" si="362"/>
        <v>0</v>
      </c>
      <c r="IMU139" s="827">
        <f t="shared" si="362"/>
        <v>0</v>
      </c>
      <c r="IMV139" s="827">
        <f t="shared" si="362"/>
        <v>0</v>
      </c>
      <c r="IMW139" s="827">
        <f t="shared" si="362"/>
        <v>0</v>
      </c>
      <c r="IMX139" s="827">
        <f t="shared" si="362"/>
        <v>0</v>
      </c>
      <c r="IMY139" s="827">
        <f t="shared" si="362"/>
        <v>0</v>
      </c>
      <c r="IMZ139" s="827">
        <f t="shared" si="362"/>
        <v>0</v>
      </c>
      <c r="INA139" s="827">
        <f t="shared" si="362"/>
        <v>0</v>
      </c>
      <c r="INB139" s="827">
        <f t="shared" si="362"/>
        <v>0</v>
      </c>
      <c r="INC139" s="827">
        <f t="shared" si="362"/>
        <v>0</v>
      </c>
      <c r="IND139" s="827">
        <f t="shared" si="362"/>
        <v>0</v>
      </c>
      <c r="INE139" s="827">
        <f t="shared" si="362"/>
        <v>0</v>
      </c>
      <c r="INF139" s="827">
        <f t="shared" si="362"/>
        <v>0</v>
      </c>
      <c r="ING139" s="827">
        <f t="shared" si="362"/>
        <v>0</v>
      </c>
      <c r="INH139" s="827">
        <f t="shared" si="362"/>
        <v>0</v>
      </c>
      <c r="INI139" s="827">
        <f t="shared" si="362"/>
        <v>0</v>
      </c>
      <c r="INJ139" s="827">
        <f t="shared" si="362"/>
        <v>0</v>
      </c>
      <c r="INK139" s="827">
        <f t="shared" si="362"/>
        <v>0</v>
      </c>
      <c r="INL139" s="827">
        <f t="shared" si="362"/>
        <v>0</v>
      </c>
      <c r="INM139" s="827">
        <f t="shared" si="362"/>
        <v>0</v>
      </c>
      <c r="INN139" s="827">
        <f t="shared" si="362"/>
        <v>0</v>
      </c>
      <c r="INO139" s="827">
        <f t="shared" si="362"/>
        <v>0</v>
      </c>
      <c r="INP139" s="827">
        <f t="shared" si="362"/>
        <v>0</v>
      </c>
      <c r="INQ139" s="827">
        <f t="shared" si="362"/>
        <v>0</v>
      </c>
      <c r="INR139" s="827">
        <f t="shared" si="362"/>
        <v>0</v>
      </c>
      <c r="INS139" s="827">
        <f t="shared" si="362"/>
        <v>0</v>
      </c>
      <c r="INT139" s="827">
        <f t="shared" si="362"/>
        <v>0</v>
      </c>
      <c r="INU139" s="827">
        <f t="shared" si="362"/>
        <v>0</v>
      </c>
      <c r="INV139" s="827">
        <f t="shared" si="362"/>
        <v>0</v>
      </c>
      <c r="INW139" s="827">
        <f t="shared" si="362"/>
        <v>0</v>
      </c>
      <c r="INX139" s="827">
        <f t="shared" si="362"/>
        <v>0</v>
      </c>
      <c r="INY139" s="827">
        <f t="shared" si="362"/>
        <v>0</v>
      </c>
      <c r="INZ139" s="827">
        <f t="shared" si="362"/>
        <v>0</v>
      </c>
      <c r="IOA139" s="827">
        <f t="shared" si="362"/>
        <v>0</v>
      </c>
      <c r="IOB139" s="827">
        <f t="shared" si="362"/>
        <v>0</v>
      </c>
      <c r="IOC139" s="827">
        <f t="shared" si="362"/>
        <v>0</v>
      </c>
      <c r="IOD139" s="827">
        <f t="shared" si="362"/>
        <v>0</v>
      </c>
      <c r="IOE139" s="827">
        <f t="shared" si="362"/>
        <v>0</v>
      </c>
      <c r="IOF139" s="827">
        <f t="shared" si="362"/>
        <v>0</v>
      </c>
      <c r="IOG139" s="827">
        <f t="shared" si="362"/>
        <v>0</v>
      </c>
      <c r="IOH139" s="827">
        <f t="shared" si="362"/>
        <v>0</v>
      </c>
      <c r="IOI139" s="827">
        <f t="shared" ref="IOI139:IQT139" si="363">IOI131+IOI133</f>
        <v>0</v>
      </c>
      <c r="IOJ139" s="827">
        <f t="shared" si="363"/>
        <v>0</v>
      </c>
      <c r="IOK139" s="827">
        <f t="shared" si="363"/>
        <v>0</v>
      </c>
      <c r="IOL139" s="827">
        <f t="shared" si="363"/>
        <v>0</v>
      </c>
      <c r="IOM139" s="827">
        <f t="shared" si="363"/>
        <v>0</v>
      </c>
      <c r="ION139" s="827">
        <f t="shared" si="363"/>
        <v>0</v>
      </c>
      <c r="IOO139" s="827">
        <f t="shared" si="363"/>
        <v>0</v>
      </c>
      <c r="IOP139" s="827">
        <f t="shared" si="363"/>
        <v>0</v>
      </c>
      <c r="IOQ139" s="827">
        <f t="shared" si="363"/>
        <v>0</v>
      </c>
      <c r="IOR139" s="827">
        <f t="shared" si="363"/>
        <v>0</v>
      </c>
      <c r="IOS139" s="827">
        <f t="shared" si="363"/>
        <v>0</v>
      </c>
      <c r="IOT139" s="827">
        <f t="shared" si="363"/>
        <v>0</v>
      </c>
      <c r="IOU139" s="827">
        <f t="shared" si="363"/>
        <v>0</v>
      </c>
      <c r="IOV139" s="827">
        <f t="shared" si="363"/>
        <v>0</v>
      </c>
      <c r="IOW139" s="827">
        <f t="shared" si="363"/>
        <v>0</v>
      </c>
      <c r="IOX139" s="827">
        <f t="shared" si="363"/>
        <v>0</v>
      </c>
      <c r="IOY139" s="827">
        <f t="shared" si="363"/>
        <v>0</v>
      </c>
      <c r="IOZ139" s="827">
        <f t="shared" si="363"/>
        <v>0</v>
      </c>
      <c r="IPA139" s="827">
        <f t="shared" si="363"/>
        <v>0</v>
      </c>
      <c r="IPB139" s="827">
        <f t="shared" si="363"/>
        <v>0</v>
      </c>
      <c r="IPC139" s="827">
        <f t="shared" si="363"/>
        <v>0</v>
      </c>
      <c r="IPD139" s="827">
        <f t="shared" si="363"/>
        <v>0</v>
      </c>
      <c r="IPE139" s="827">
        <f t="shared" si="363"/>
        <v>0</v>
      </c>
      <c r="IPF139" s="827">
        <f t="shared" si="363"/>
        <v>0</v>
      </c>
      <c r="IPG139" s="827">
        <f t="shared" si="363"/>
        <v>0</v>
      </c>
      <c r="IPH139" s="827">
        <f t="shared" si="363"/>
        <v>0</v>
      </c>
      <c r="IPI139" s="827">
        <f t="shared" si="363"/>
        <v>0</v>
      </c>
      <c r="IPJ139" s="827">
        <f t="shared" si="363"/>
        <v>0</v>
      </c>
      <c r="IPK139" s="827">
        <f t="shared" si="363"/>
        <v>0</v>
      </c>
      <c r="IPL139" s="827">
        <f t="shared" si="363"/>
        <v>0</v>
      </c>
      <c r="IPM139" s="827">
        <f t="shared" si="363"/>
        <v>0</v>
      </c>
      <c r="IPN139" s="827">
        <f t="shared" si="363"/>
        <v>0</v>
      </c>
      <c r="IPO139" s="827">
        <f t="shared" si="363"/>
        <v>0</v>
      </c>
      <c r="IPP139" s="827">
        <f t="shared" si="363"/>
        <v>0</v>
      </c>
      <c r="IPQ139" s="827">
        <f t="shared" si="363"/>
        <v>0</v>
      </c>
      <c r="IPR139" s="827">
        <f t="shared" si="363"/>
        <v>0</v>
      </c>
      <c r="IPS139" s="827">
        <f t="shared" si="363"/>
        <v>0</v>
      </c>
      <c r="IPT139" s="827">
        <f t="shared" si="363"/>
        <v>0</v>
      </c>
      <c r="IPU139" s="827">
        <f t="shared" si="363"/>
        <v>0</v>
      </c>
      <c r="IPV139" s="827">
        <f t="shared" si="363"/>
        <v>0</v>
      </c>
      <c r="IPW139" s="827">
        <f t="shared" si="363"/>
        <v>0</v>
      </c>
      <c r="IPX139" s="827">
        <f t="shared" si="363"/>
        <v>0</v>
      </c>
      <c r="IPY139" s="827">
        <f t="shared" si="363"/>
        <v>0</v>
      </c>
      <c r="IPZ139" s="827">
        <f t="shared" si="363"/>
        <v>0</v>
      </c>
      <c r="IQA139" s="827">
        <f t="shared" si="363"/>
        <v>0</v>
      </c>
      <c r="IQB139" s="827">
        <f t="shared" si="363"/>
        <v>0</v>
      </c>
      <c r="IQC139" s="827">
        <f t="shared" si="363"/>
        <v>0</v>
      </c>
      <c r="IQD139" s="827">
        <f t="shared" si="363"/>
        <v>0</v>
      </c>
      <c r="IQE139" s="827">
        <f t="shared" si="363"/>
        <v>0</v>
      </c>
      <c r="IQF139" s="827">
        <f t="shared" si="363"/>
        <v>0</v>
      </c>
      <c r="IQG139" s="827">
        <f t="shared" si="363"/>
        <v>0</v>
      </c>
      <c r="IQH139" s="827">
        <f t="shared" si="363"/>
        <v>0</v>
      </c>
      <c r="IQI139" s="827">
        <f t="shared" si="363"/>
        <v>0</v>
      </c>
      <c r="IQJ139" s="827">
        <f t="shared" si="363"/>
        <v>0</v>
      </c>
      <c r="IQK139" s="827">
        <f t="shared" si="363"/>
        <v>0</v>
      </c>
      <c r="IQL139" s="827">
        <f t="shared" si="363"/>
        <v>0</v>
      </c>
      <c r="IQM139" s="827">
        <f t="shared" si="363"/>
        <v>0</v>
      </c>
      <c r="IQN139" s="827">
        <f t="shared" si="363"/>
        <v>0</v>
      </c>
      <c r="IQO139" s="827">
        <f t="shared" si="363"/>
        <v>0</v>
      </c>
      <c r="IQP139" s="827">
        <f t="shared" si="363"/>
        <v>0</v>
      </c>
      <c r="IQQ139" s="827">
        <f t="shared" si="363"/>
        <v>0</v>
      </c>
      <c r="IQR139" s="827">
        <f t="shared" si="363"/>
        <v>0</v>
      </c>
      <c r="IQS139" s="827">
        <f t="shared" si="363"/>
        <v>0</v>
      </c>
      <c r="IQT139" s="827">
        <f t="shared" si="363"/>
        <v>0</v>
      </c>
      <c r="IQU139" s="827">
        <f t="shared" ref="IQU139:ITF139" si="364">IQU131+IQU133</f>
        <v>0</v>
      </c>
      <c r="IQV139" s="827">
        <f t="shared" si="364"/>
        <v>0</v>
      </c>
      <c r="IQW139" s="827">
        <f t="shared" si="364"/>
        <v>0</v>
      </c>
      <c r="IQX139" s="827">
        <f t="shared" si="364"/>
        <v>0</v>
      </c>
      <c r="IQY139" s="827">
        <f t="shared" si="364"/>
        <v>0</v>
      </c>
      <c r="IQZ139" s="827">
        <f t="shared" si="364"/>
        <v>0</v>
      </c>
      <c r="IRA139" s="827">
        <f t="shared" si="364"/>
        <v>0</v>
      </c>
      <c r="IRB139" s="827">
        <f t="shared" si="364"/>
        <v>0</v>
      </c>
      <c r="IRC139" s="827">
        <f t="shared" si="364"/>
        <v>0</v>
      </c>
      <c r="IRD139" s="827">
        <f t="shared" si="364"/>
        <v>0</v>
      </c>
      <c r="IRE139" s="827">
        <f t="shared" si="364"/>
        <v>0</v>
      </c>
      <c r="IRF139" s="827">
        <f t="shared" si="364"/>
        <v>0</v>
      </c>
      <c r="IRG139" s="827">
        <f t="shared" si="364"/>
        <v>0</v>
      </c>
      <c r="IRH139" s="827">
        <f t="shared" si="364"/>
        <v>0</v>
      </c>
      <c r="IRI139" s="827">
        <f t="shared" si="364"/>
        <v>0</v>
      </c>
      <c r="IRJ139" s="827">
        <f t="shared" si="364"/>
        <v>0</v>
      </c>
      <c r="IRK139" s="827">
        <f t="shared" si="364"/>
        <v>0</v>
      </c>
      <c r="IRL139" s="827">
        <f t="shared" si="364"/>
        <v>0</v>
      </c>
      <c r="IRM139" s="827">
        <f t="shared" si="364"/>
        <v>0</v>
      </c>
      <c r="IRN139" s="827">
        <f t="shared" si="364"/>
        <v>0</v>
      </c>
      <c r="IRO139" s="827">
        <f t="shared" si="364"/>
        <v>0</v>
      </c>
      <c r="IRP139" s="827">
        <f t="shared" si="364"/>
        <v>0</v>
      </c>
      <c r="IRQ139" s="827">
        <f t="shared" si="364"/>
        <v>0</v>
      </c>
      <c r="IRR139" s="827">
        <f t="shared" si="364"/>
        <v>0</v>
      </c>
      <c r="IRS139" s="827">
        <f t="shared" si="364"/>
        <v>0</v>
      </c>
      <c r="IRT139" s="827">
        <f t="shared" si="364"/>
        <v>0</v>
      </c>
      <c r="IRU139" s="827">
        <f t="shared" si="364"/>
        <v>0</v>
      </c>
      <c r="IRV139" s="827">
        <f t="shared" si="364"/>
        <v>0</v>
      </c>
      <c r="IRW139" s="827">
        <f t="shared" si="364"/>
        <v>0</v>
      </c>
      <c r="IRX139" s="827">
        <f t="shared" si="364"/>
        <v>0</v>
      </c>
      <c r="IRY139" s="827">
        <f t="shared" si="364"/>
        <v>0</v>
      </c>
      <c r="IRZ139" s="827">
        <f t="shared" si="364"/>
        <v>0</v>
      </c>
      <c r="ISA139" s="827">
        <f t="shared" si="364"/>
        <v>0</v>
      </c>
      <c r="ISB139" s="827">
        <f t="shared" si="364"/>
        <v>0</v>
      </c>
      <c r="ISC139" s="827">
        <f t="shared" si="364"/>
        <v>0</v>
      </c>
      <c r="ISD139" s="827">
        <f t="shared" si="364"/>
        <v>0</v>
      </c>
      <c r="ISE139" s="827">
        <f t="shared" si="364"/>
        <v>0</v>
      </c>
      <c r="ISF139" s="827">
        <f t="shared" si="364"/>
        <v>0</v>
      </c>
      <c r="ISG139" s="827">
        <f t="shared" si="364"/>
        <v>0</v>
      </c>
      <c r="ISH139" s="827">
        <f t="shared" si="364"/>
        <v>0</v>
      </c>
      <c r="ISI139" s="827">
        <f t="shared" si="364"/>
        <v>0</v>
      </c>
      <c r="ISJ139" s="827">
        <f t="shared" si="364"/>
        <v>0</v>
      </c>
      <c r="ISK139" s="827">
        <f t="shared" si="364"/>
        <v>0</v>
      </c>
      <c r="ISL139" s="827">
        <f t="shared" si="364"/>
        <v>0</v>
      </c>
      <c r="ISM139" s="827">
        <f t="shared" si="364"/>
        <v>0</v>
      </c>
      <c r="ISN139" s="827">
        <f t="shared" si="364"/>
        <v>0</v>
      </c>
      <c r="ISO139" s="827">
        <f t="shared" si="364"/>
        <v>0</v>
      </c>
      <c r="ISP139" s="827">
        <f t="shared" si="364"/>
        <v>0</v>
      </c>
      <c r="ISQ139" s="827">
        <f t="shared" si="364"/>
        <v>0</v>
      </c>
      <c r="ISR139" s="827">
        <f t="shared" si="364"/>
        <v>0</v>
      </c>
      <c r="ISS139" s="827">
        <f t="shared" si="364"/>
        <v>0</v>
      </c>
      <c r="IST139" s="827">
        <f t="shared" si="364"/>
        <v>0</v>
      </c>
      <c r="ISU139" s="827">
        <f t="shared" si="364"/>
        <v>0</v>
      </c>
      <c r="ISV139" s="827">
        <f t="shared" si="364"/>
        <v>0</v>
      </c>
      <c r="ISW139" s="827">
        <f t="shared" si="364"/>
        <v>0</v>
      </c>
      <c r="ISX139" s="827">
        <f t="shared" si="364"/>
        <v>0</v>
      </c>
      <c r="ISY139" s="827">
        <f t="shared" si="364"/>
        <v>0</v>
      </c>
      <c r="ISZ139" s="827">
        <f t="shared" si="364"/>
        <v>0</v>
      </c>
      <c r="ITA139" s="827">
        <f t="shared" si="364"/>
        <v>0</v>
      </c>
      <c r="ITB139" s="827">
        <f t="shared" si="364"/>
        <v>0</v>
      </c>
      <c r="ITC139" s="827">
        <f t="shared" si="364"/>
        <v>0</v>
      </c>
      <c r="ITD139" s="827">
        <f t="shared" si="364"/>
        <v>0</v>
      </c>
      <c r="ITE139" s="827">
        <f t="shared" si="364"/>
        <v>0</v>
      </c>
      <c r="ITF139" s="827">
        <f t="shared" si="364"/>
        <v>0</v>
      </c>
      <c r="ITG139" s="827">
        <f t="shared" ref="ITG139:IVR139" si="365">ITG131+ITG133</f>
        <v>0</v>
      </c>
      <c r="ITH139" s="827">
        <f t="shared" si="365"/>
        <v>0</v>
      </c>
      <c r="ITI139" s="827">
        <f t="shared" si="365"/>
        <v>0</v>
      </c>
      <c r="ITJ139" s="827">
        <f t="shared" si="365"/>
        <v>0</v>
      </c>
      <c r="ITK139" s="827">
        <f t="shared" si="365"/>
        <v>0</v>
      </c>
      <c r="ITL139" s="827">
        <f t="shared" si="365"/>
        <v>0</v>
      </c>
      <c r="ITM139" s="827">
        <f t="shared" si="365"/>
        <v>0</v>
      </c>
      <c r="ITN139" s="827">
        <f t="shared" si="365"/>
        <v>0</v>
      </c>
      <c r="ITO139" s="827">
        <f t="shared" si="365"/>
        <v>0</v>
      </c>
      <c r="ITP139" s="827">
        <f t="shared" si="365"/>
        <v>0</v>
      </c>
      <c r="ITQ139" s="827">
        <f t="shared" si="365"/>
        <v>0</v>
      </c>
      <c r="ITR139" s="827">
        <f t="shared" si="365"/>
        <v>0</v>
      </c>
      <c r="ITS139" s="827">
        <f t="shared" si="365"/>
        <v>0</v>
      </c>
      <c r="ITT139" s="827">
        <f t="shared" si="365"/>
        <v>0</v>
      </c>
      <c r="ITU139" s="827">
        <f t="shared" si="365"/>
        <v>0</v>
      </c>
      <c r="ITV139" s="827">
        <f t="shared" si="365"/>
        <v>0</v>
      </c>
      <c r="ITW139" s="827">
        <f t="shared" si="365"/>
        <v>0</v>
      </c>
      <c r="ITX139" s="827">
        <f t="shared" si="365"/>
        <v>0</v>
      </c>
      <c r="ITY139" s="827">
        <f t="shared" si="365"/>
        <v>0</v>
      </c>
      <c r="ITZ139" s="827">
        <f t="shared" si="365"/>
        <v>0</v>
      </c>
      <c r="IUA139" s="827">
        <f t="shared" si="365"/>
        <v>0</v>
      </c>
      <c r="IUB139" s="827">
        <f t="shared" si="365"/>
        <v>0</v>
      </c>
      <c r="IUC139" s="827">
        <f t="shared" si="365"/>
        <v>0</v>
      </c>
      <c r="IUD139" s="827">
        <f t="shared" si="365"/>
        <v>0</v>
      </c>
      <c r="IUE139" s="827">
        <f t="shared" si="365"/>
        <v>0</v>
      </c>
      <c r="IUF139" s="827">
        <f t="shared" si="365"/>
        <v>0</v>
      </c>
      <c r="IUG139" s="827">
        <f t="shared" si="365"/>
        <v>0</v>
      </c>
      <c r="IUH139" s="827">
        <f t="shared" si="365"/>
        <v>0</v>
      </c>
      <c r="IUI139" s="827">
        <f t="shared" si="365"/>
        <v>0</v>
      </c>
      <c r="IUJ139" s="827">
        <f t="shared" si="365"/>
        <v>0</v>
      </c>
      <c r="IUK139" s="827">
        <f t="shared" si="365"/>
        <v>0</v>
      </c>
      <c r="IUL139" s="827">
        <f t="shared" si="365"/>
        <v>0</v>
      </c>
      <c r="IUM139" s="827">
        <f t="shared" si="365"/>
        <v>0</v>
      </c>
      <c r="IUN139" s="827">
        <f t="shared" si="365"/>
        <v>0</v>
      </c>
      <c r="IUO139" s="827">
        <f t="shared" si="365"/>
        <v>0</v>
      </c>
      <c r="IUP139" s="827">
        <f t="shared" si="365"/>
        <v>0</v>
      </c>
      <c r="IUQ139" s="827">
        <f t="shared" si="365"/>
        <v>0</v>
      </c>
      <c r="IUR139" s="827">
        <f t="shared" si="365"/>
        <v>0</v>
      </c>
      <c r="IUS139" s="827">
        <f t="shared" si="365"/>
        <v>0</v>
      </c>
      <c r="IUT139" s="827">
        <f t="shared" si="365"/>
        <v>0</v>
      </c>
      <c r="IUU139" s="827">
        <f t="shared" si="365"/>
        <v>0</v>
      </c>
      <c r="IUV139" s="827">
        <f t="shared" si="365"/>
        <v>0</v>
      </c>
      <c r="IUW139" s="827">
        <f t="shared" si="365"/>
        <v>0</v>
      </c>
      <c r="IUX139" s="827">
        <f t="shared" si="365"/>
        <v>0</v>
      </c>
      <c r="IUY139" s="827">
        <f t="shared" si="365"/>
        <v>0</v>
      </c>
      <c r="IUZ139" s="827">
        <f t="shared" si="365"/>
        <v>0</v>
      </c>
      <c r="IVA139" s="827">
        <f t="shared" si="365"/>
        <v>0</v>
      </c>
      <c r="IVB139" s="827">
        <f t="shared" si="365"/>
        <v>0</v>
      </c>
      <c r="IVC139" s="827">
        <f t="shared" si="365"/>
        <v>0</v>
      </c>
      <c r="IVD139" s="827">
        <f t="shared" si="365"/>
        <v>0</v>
      </c>
      <c r="IVE139" s="827">
        <f t="shared" si="365"/>
        <v>0</v>
      </c>
      <c r="IVF139" s="827">
        <f t="shared" si="365"/>
        <v>0</v>
      </c>
      <c r="IVG139" s="827">
        <f t="shared" si="365"/>
        <v>0</v>
      </c>
      <c r="IVH139" s="827">
        <f t="shared" si="365"/>
        <v>0</v>
      </c>
      <c r="IVI139" s="827">
        <f t="shared" si="365"/>
        <v>0</v>
      </c>
      <c r="IVJ139" s="827">
        <f t="shared" si="365"/>
        <v>0</v>
      </c>
      <c r="IVK139" s="827">
        <f t="shared" si="365"/>
        <v>0</v>
      </c>
      <c r="IVL139" s="827">
        <f t="shared" si="365"/>
        <v>0</v>
      </c>
      <c r="IVM139" s="827">
        <f t="shared" si="365"/>
        <v>0</v>
      </c>
      <c r="IVN139" s="827">
        <f t="shared" si="365"/>
        <v>0</v>
      </c>
      <c r="IVO139" s="827">
        <f t="shared" si="365"/>
        <v>0</v>
      </c>
      <c r="IVP139" s="827">
        <f t="shared" si="365"/>
        <v>0</v>
      </c>
      <c r="IVQ139" s="827">
        <f t="shared" si="365"/>
        <v>0</v>
      </c>
      <c r="IVR139" s="827">
        <f t="shared" si="365"/>
        <v>0</v>
      </c>
      <c r="IVS139" s="827">
        <f t="shared" ref="IVS139:IYD139" si="366">IVS131+IVS133</f>
        <v>0</v>
      </c>
      <c r="IVT139" s="827">
        <f t="shared" si="366"/>
        <v>0</v>
      </c>
      <c r="IVU139" s="827">
        <f t="shared" si="366"/>
        <v>0</v>
      </c>
      <c r="IVV139" s="827">
        <f t="shared" si="366"/>
        <v>0</v>
      </c>
      <c r="IVW139" s="827">
        <f t="shared" si="366"/>
        <v>0</v>
      </c>
      <c r="IVX139" s="827">
        <f t="shared" si="366"/>
        <v>0</v>
      </c>
      <c r="IVY139" s="827">
        <f t="shared" si="366"/>
        <v>0</v>
      </c>
      <c r="IVZ139" s="827">
        <f t="shared" si="366"/>
        <v>0</v>
      </c>
      <c r="IWA139" s="827">
        <f t="shared" si="366"/>
        <v>0</v>
      </c>
      <c r="IWB139" s="827">
        <f t="shared" si="366"/>
        <v>0</v>
      </c>
      <c r="IWC139" s="827">
        <f t="shared" si="366"/>
        <v>0</v>
      </c>
      <c r="IWD139" s="827">
        <f t="shared" si="366"/>
        <v>0</v>
      </c>
      <c r="IWE139" s="827">
        <f t="shared" si="366"/>
        <v>0</v>
      </c>
      <c r="IWF139" s="827">
        <f t="shared" si="366"/>
        <v>0</v>
      </c>
      <c r="IWG139" s="827">
        <f t="shared" si="366"/>
        <v>0</v>
      </c>
      <c r="IWH139" s="827">
        <f t="shared" si="366"/>
        <v>0</v>
      </c>
      <c r="IWI139" s="827">
        <f t="shared" si="366"/>
        <v>0</v>
      </c>
      <c r="IWJ139" s="827">
        <f t="shared" si="366"/>
        <v>0</v>
      </c>
      <c r="IWK139" s="827">
        <f t="shared" si="366"/>
        <v>0</v>
      </c>
      <c r="IWL139" s="827">
        <f t="shared" si="366"/>
        <v>0</v>
      </c>
      <c r="IWM139" s="827">
        <f t="shared" si="366"/>
        <v>0</v>
      </c>
      <c r="IWN139" s="827">
        <f t="shared" si="366"/>
        <v>0</v>
      </c>
      <c r="IWO139" s="827">
        <f t="shared" si="366"/>
        <v>0</v>
      </c>
      <c r="IWP139" s="827">
        <f t="shared" si="366"/>
        <v>0</v>
      </c>
      <c r="IWQ139" s="827">
        <f t="shared" si="366"/>
        <v>0</v>
      </c>
      <c r="IWR139" s="827">
        <f t="shared" si="366"/>
        <v>0</v>
      </c>
      <c r="IWS139" s="827">
        <f t="shared" si="366"/>
        <v>0</v>
      </c>
      <c r="IWT139" s="827">
        <f t="shared" si="366"/>
        <v>0</v>
      </c>
      <c r="IWU139" s="827">
        <f t="shared" si="366"/>
        <v>0</v>
      </c>
      <c r="IWV139" s="827">
        <f t="shared" si="366"/>
        <v>0</v>
      </c>
      <c r="IWW139" s="827">
        <f t="shared" si="366"/>
        <v>0</v>
      </c>
      <c r="IWX139" s="827">
        <f t="shared" si="366"/>
        <v>0</v>
      </c>
      <c r="IWY139" s="827">
        <f t="shared" si="366"/>
        <v>0</v>
      </c>
      <c r="IWZ139" s="827">
        <f t="shared" si="366"/>
        <v>0</v>
      </c>
      <c r="IXA139" s="827">
        <f t="shared" si="366"/>
        <v>0</v>
      </c>
      <c r="IXB139" s="827">
        <f t="shared" si="366"/>
        <v>0</v>
      </c>
      <c r="IXC139" s="827">
        <f t="shared" si="366"/>
        <v>0</v>
      </c>
      <c r="IXD139" s="827">
        <f t="shared" si="366"/>
        <v>0</v>
      </c>
      <c r="IXE139" s="827">
        <f t="shared" si="366"/>
        <v>0</v>
      </c>
      <c r="IXF139" s="827">
        <f t="shared" si="366"/>
        <v>0</v>
      </c>
      <c r="IXG139" s="827">
        <f t="shared" si="366"/>
        <v>0</v>
      </c>
      <c r="IXH139" s="827">
        <f t="shared" si="366"/>
        <v>0</v>
      </c>
      <c r="IXI139" s="827">
        <f t="shared" si="366"/>
        <v>0</v>
      </c>
      <c r="IXJ139" s="827">
        <f t="shared" si="366"/>
        <v>0</v>
      </c>
      <c r="IXK139" s="827">
        <f t="shared" si="366"/>
        <v>0</v>
      </c>
      <c r="IXL139" s="827">
        <f t="shared" si="366"/>
        <v>0</v>
      </c>
      <c r="IXM139" s="827">
        <f t="shared" si="366"/>
        <v>0</v>
      </c>
      <c r="IXN139" s="827">
        <f t="shared" si="366"/>
        <v>0</v>
      </c>
      <c r="IXO139" s="827">
        <f t="shared" si="366"/>
        <v>0</v>
      </c>
      <c r="IXP139" s="827">
        <f t="shared" si="366"/>
        <v>0</v>
      </c>
      <c r="IXQ139" s="827">
        <f t="shared" si="366"/>
        <v>0</v>
      </c>
      <c r="IXR139" s="827">
        <f t="shared" si="366"/>
        <v>0</v>
      </c>
      <c r="IXS139" s="827">
        <f t="shared" si="366"/>
        <v>0</v>
      </c>
      <c r="IXT139" s="827">
        <f t="shared" si="366"/>
        <v>0</v>
      </c>
      <c r="IXU139" s="827">
        <f t="shared" si="366"/>
        <v>0</v>
      </c>
      <c r="IXV139" s="827">
        <f t="shared" si="366"/>
        <v>0</v>
      </c>
      <c r="IXW139" s="827">
        <f t="shared" si="366"/>
        <v>0</v>
      </c>
      <c r="IXX139" s="827">
        <f t="shared" si="366"/>
        <v>0</v>
      </c>
      <c r="IXY139" s="827">
        <f t="shared" si="366"/>
        <v>0</v>
      </c>
      <c r="IXZ139" s="827">
        <f t="shared" si="366"/>
        <v>0</v>
      </c>
      <c r="IYA139" s="827">
        <f t="shared" si="366"/>
        <v>0</v>
      </c>
      <c r="IYB139" s="827">
        <f t="shared" si="366"/>
        <v>0</v>
      </c>
      <c r="IYC139" s="827">
        <f t="shared" si="366"/>
        <v>0</v>
      </c>
      <c r="IYD139" s="827">
        <f t="shared" si="366"/>
        <v>0</v>
      </c>
      <c r="IYE139" s="827">
        <f t="shared" ref="IYE139:JAP139" si="367">IYE131+IYE133</f>
        <v>0</v>
      </c>
      <c r="IYF139" s="827">
        <f t="shared" si="367"/>
        <v>0</v>
      </c>
      <c r="IYG139" s="827">
        <f t="shared" si="367"/>
        <v>0</v>
      </c>
      <c r="IYH139" s="827">
        <f t="shared" si="367"/>
        <v>0</v>
      </c>
      <c r="IYI139" s="827">
        <f t="shared" si="367"/>
        <v>0</v>
      </c>
      <c r="IYJ139" s="827">
        <f t="shared" si="367"/>
        <v>0</v>
      </c>
      <c r="IYK139" s="827">
        <f t="shared" si="367"/>
        <v>0</v>
      </c>
      <c r="IYL139" s="827">
        <f t="shared" si="367"/>
        <v>0</v>
      </c>
      <c r="IYM139" s="827">
        <f t="shared" si="367"/>
        <v>0</v>
      </c>
      <c r="IYN139" s="827">
        <f t="shared" si="367"/>
        <v>0</v>
      </c>
      <c r="IYO139" s="827">
        <f t="shared" si="367"/>
        <v>0</v>
      </c>
      <c r="IYP139" s="827">
        <f t="shared" si="367"/>
        <v>0</v>
      </c>
      <c r="IYQ139" s="827">
        <f t="shared" si="367"/>
        <v>0</v>
      </c>
      <c r="IYR139" s="827">
        <f t="shared" si="367"/>
        <v>0</v>
      </c>
      <c r="IYS139" s="827">
        <f t="shared" si="367"/>
        <v>0</v>
      </c>
      <c r="IYT139" s="827">
        <f t="shared" si="367"/>
        <v>0</v>
      </c>
      <c r="IYU139" s="827">
        <f t="shared" si="367"/>
        <v>0</v>
      </c>
      <c r="IYV139" s="827">
        <f t="shared" si="367"/>
        <v>0</v>
      </c>
      <c r="IYW139" s="827">
        <f t="shared" si="367"/>
        <v>0</v>
      </c>
      <c r="IYX139" s="827">
        <f t="shared" si="367"/>
        <v>0</v>
      </c>
      <c r="IYY139" s="827">
        <f t="shared" si="367"/>
        <v>0</v>
      </c>
      <c r="IYZ139" s="827">
        <f t="shared" si="367"/>
        <v>0</v>
      </c>
      <c r="IZA139" s="827">
        <f t="shared" si="367"/>
        <v>0</v>
      </c>
      <c r="IZB139" s="827">
        <f t="shared" si="367"/>
        <v>0</v>
      </c>
      <c r="IZC139" s="827">
        <f t="shared" si="367"/>
        <v>0</v>
      </c>
      <c r="IZD139" s="827">
        <f t="shared" si="367"/>
        <v>0</v>
      </c>
      <c r="IZE139" s="827">
        <f t="shared" si="367"/>
        <v>0</v>
      </c>
      <c r="IZF139" s="827">
        <f t="shared" si="367"/>
        <v>0</v>
      </c>
      <c r="IZG139" s="827">
        <f t="shared" si="367"/>
        <v>0</v>
      </c>
      <c r="IZH139" s="827">
        <f t="shared" si="367"/>
        <v>0</v>
      </c>
      <c r="IZI139" s="827">
        <f t="shared" si="367"/>
        <v>0</v>
      </c>
      <c r="IZJ139" s="827">
        <f t="shared" si="367"/>
        <v>0</v>
      </c>
      <c r="IZK139" s="827">
        <f t="shared" si="367"/>
        <v>0</v>
      </c>
      <c r="IZL139" s="827">
        <f t="shared" si="367"/>
        <v>0</v>
      </c>
      <c r="IZM139" s="827">
        <f t="shared" si="367"/>
        <v>0</v>
      </c>
      <c r="IZN139" s="827">
        <f t="shared" si="367"/>
        <v>0</v>
      </c>
      <c r="IZO139" s="827">
        <f t="shared" si="367"/>
        <v>0</v>
      </c>
      <c r="IZP139" s="827">
        <f t="shared" si="367"/>
        <v>0</v>
      </c>
      <c r="IZQ139" s="827">
        <f t="shared" si="367"/>
        <v>0</v>
      </c>
      <c r="IZR139" s="827">
        <f t="shared" si="367"/>
        <v>0</v>
      </c>
      <c r="IZS139" s="827">
        <f t="shared" si="367"/>
        <v>0</v>
      </c>
      <c r="IZT139" s="827">
        <f t="shared" si="367"/>
        <v>0</v>
      </c>
      <c r="IZU139" s="827">
        <f t="shared" si="367"/>
        <v>0</v>
      </c>
      <c r="IZV139" s="827">
        <f t="shared" si="367"/>
        <v>0</v>
      </c>
      <c r="IZW139" s="827">
        <f t="shared" si="367"/>
        <v>0</v>
      </c>
      <c r="IZX139" s="827">
        <f t="shared" si="367"/>
        <v>0</v>
      </c>
      <c r="IZY139" s="827">
        <f t="shared" si="367"/>
        <v>0</v>
      </c>
      <c r="IZZ139" s="827">
        <f t="shared" si="367"/>
        <v>0</v>
      </c>
      <c r="JAA139" s="827">
        <f t="shared" si="367"/>
        <v>0</v>
      </c>
      <c r="JAB139" s="827">
        <f t="shared" si="367"/>
        <v>0</v>
      </c>
      <c r="JAC139" s="827">
        <f t="shared" si="367"/>
        <v>0</v>
      </c>
      <c r="JAD139" s="827">
        <f t="shared" si="367"/>
        <v>0</v>
      </c>
      <c r="JAE139" s="827">
        <f t="shared" si="367"/>
        <v>0</v>
      </c>
      <c r="JAF139" s="827">
        <f t="shared" si="367"/>
        <v>0</v>
      </c>
      <c r="JAG139" s="827">
        <f t="shared" si="367"/>
        <v>0</v>
      </c>
      <c r="JAH139" s="827">
        <f t="shared" si="367"/>
        <v>0</v>
      </c>
      <c r="JAI139" s="827">
        <f t="shared" si="367"/>
        <v>0</v>
      </c>
      <c r="JAJ139" s="827">
        <f t="shared" si="367"/>
        <v>0</v>
      </c>
      <c r="JAK139" s="827">
        <f t="shared" si="367"/>
        <v>0</v>
      </c>
      <c r="JAL139" s="827">
        <f t="shared" si="367"/>
        <v>0</v>
      </c>
      <c r="JAM139" s="827">
        <f t="shared" si="367"/>
        <v>0</v>
      </c>
      <c r="JAN139" s="827">
        <f t="shared" si="367"/>
        <v>0</v>
      </c>
      <c r="JAO139" s="827">
        <f t="shared" si="367"/>
        <v>0</v>
      </c>
      <c r="JAP139" s="827">
        <f t="shared" si="367"/>
        <v>0</v>
      </c>
      <c r="JAQ139" s="827">
        <f t="shared" ref="JAQ139:JDB139" si="368">JAQ131+JAQ133</f>
        <v>0</v>
      </c>
      <c r="JAR139" s="827">
        <f t="shared" si="368"/>
        <v>0</v>
      </c>
      <c r="JAS139" s="827">
        <f t="shared" si="368"/>
        <v>0</v>
      </c>
      <c r="JAT139" s="827">
        <f t="shared" si="368"/>
        <v>0</v>
      </c>
      <c r="JAU139" s="827">
        <f t="shared" si="368"/>
        <v>0</v>
      </c>
      <c r="JAV139" s="827">
        <f t="shared" si="368"/>
        <v>0</v>
      </c>
      <c r="JAW139" s="827">
        <f t="shared" si="368"/>
        <v>0</v>
      </c>
      <c r="JAX139" s="827">
        <f t="shared" si="368"/>
        <v>0</v>
      </c>
      <c r="JAY139" s="827">
        <f t="shared" si="368"/>
        <v>0</v>
      </c>
      <c r="JAZ139" s="827">
        <f t="shared" si="368"/>
        <v>0</v>
      </c>
      <c r="JBA139" s="827">
        <f t="shared" si="368"/>
        <v>0</v>
      </c>
      <c r="JBB139" s="827">
        <f t="shared" si="368"/>
        <v>0</v>
      </c>
      <c r="JBC139" s="827">
        <f t="shared" si="368"/>
        <v>0</v>
      </c>
      <c r="JBD139" s="827">
        <f t="shared" si="368"/>
        <v>0</v>
      </c>
      <c r="JBE139" s="827">
        <f t="shared" si="368"/>
        <v>0</v>
      </c>
      <c r="JBF139" s="827">
        <f t="shared" si="368"/>
        <v>0</v>
      </c>
      <c r="JBG139" s="827">
        <f t="shared" si="368"/>
        <v>0</v>
      </c>
      <c r="JBH139" s="827">
        <f t="shared" si="368"/>
        <v>0</v>
      </c>
      <c r="JBI139" s="827">
        <f t="shared" si="368"/>
        <v>0</v>
      </c>
      <c r="JBJ139" s="827">
        <f t="shared" si="368"/>
        <v>0</v>
      </c>
      <c r="JBK139" s="827">
        <f t="shared" si="368"/>
        <v>0</v>
      </c>
      <c r="JBL139" s="827">
        <f t="shared" si="368"/>
        <v>0</v>
      </c>
      <c r="JBM139" s="827">
        <f t="shared" si="368"/>
        <v>0</v>
      </c>
      <c r="JBN139" s="827">
        <f t="shared" si="368"/>
        <v>0</v>
      </c>
      <c r="JBO139" s="827">
        <f t="shared" si="368"/>
        <v>0</v>
      </c>
      <c r="JBP139" s="827">
        <f t="shared" si="368"/>
        <v>0</v>
      </c>
      <c r="JBQ139" s="827">
        <f t="shared" si="368"/>
        <v>0</v>
      </c>
      <c r="JBR139" s="827">
        <f t="shared" si="368"/>
        <v>0</v>
      </c>
      <c r="JBS139" s="827">
        <f t="shared" si="368"/>
        <v>0</v>
      </c>
      <c r="JBT139" s="827">
        <f t="shared" si="368"/>
        <v>0</v>
      </c>
      <c r="JBU139" s="827">
        <f t="shared" si="368"/>
        <v>0</v>
      </c>
      <c r="JBV139" s="827">
        <f t="shared" si="368"/>
        <v>0</v>
      </c>
      <c r="JBW139" s="827">
        <f t="shared" si="368"/>
        <v>0</v>
      </c>
      <c r="JBX139" s="827">
        <f t="shared" si="368"/>
        <v>0</v>
      </c>
      <c r="JBY139" s="827">
        <f t="shared" si="368"/>
        <v>0</v>
      </c>
      <c r="JBZ139" s="827">
        <f t="shared" si="368"/>
        <v>0</v>
      </c>
      <c r="JCA139" s="827">
        <f t="shared" si="368"/>
        <v>0</v>
      </c>
      <c r="JCB139" s="827">
        <f t="shared" si="368"/>
        <v>0</v>
      </c>
      <c r="JCC139" s="827">
        <f t="shared" si="368"/>
        <v>0</v>
      </c>
      <c r="JCD139" s="827">
        <f t="shared" si="368"/>
        <v>0</v>
      </c>
      <c r="JCE139" s="827">
        <f t="shared" si="368"/>
        <v>0</v>
      </c>
      <c r="JCF139" s="827">
        <f t="shared" si="368"/>
        <v>0</v>
      </c>
      <c r="JCG139" s="827">
        <f t="shared" si="368"/>
        <v>0</v>
      </c>
      <c r="JCH139" s="827">
        <f t="shared" si="368"/>
        <v>0</v>
      </c>
      <c r="JCI139" s="827">
        <f t="shared" si="368"/>
        <v>0</v>
      </c>
      <c r="JCJ139" s="827">
        <f t="shared" si="368"/>
        <v>0</v>
      </c>
      <c r="JCK139" s="827">
        <f t="shared" si="368"/>
        <v>0</v>
      </c>
      <c r="JCL139" s="827">
        <f t="shared" si="368"/>
        <v>0</v>
      </c>
      <c r="JCM139" s="827">
        <f t="shared" si="368"/>
        <v>0</v>
      </c>
      <c r="JCN139" s="827">
        <f t="shared" si="368"/>
        <v>0</v>
      </c>
      <c r="JCO139" s="827">
        <f t="shared" si="368"/>
        <v>0</v>
      </c>
      <c r="JCP139" s="827">
        <f t="shared" si="368"/>
        <v>0</v>
      </c>
      <c r="JCQ139" s="827">
        <f t="shared" si="368"/>
        <v>0</v>
      </c>
      <c r="JCR139" s="827">
        <f t="shared" si="368"/>
        <v>0</v>
      </c>
      <c r="JCS139" s="827">
        <f t="shared" si="368"/>
        <v>0</v>
      </c>
      <c r="JCT139" s="827">
        <f t="shared" si="368"/>
        <v>0</v>
      </c>
      <c r="JCU139" s="827">
        <f t="shared" si="368"/>
        <v>0</v>
      </c>
      <c r="JCV139" s="827">
        <f t="shared" si="368"/>
        <v>0</v>
      </c>
      <c r="JCW139" s="827">
        <f t="shared" si="368"/>
        <v>0</v>
      </c>
      <c r="JCX139" s="827">
        <f t="shared" si="368"/>
        <v>0</v>
      </c>
      <c r="JCY139" s="827">
        <f t="shared" si="368"/>
        <v>0</v>
      </c>
      <c r="JCZ139" s="827">
        <f t="shared" si="368"/>
        <v>0</v>
      </c>
      <c r="JDA139" s="827">
        <f t="shared" si="368"/>
        <v>0</v>
      </c>
      <c r="JDB139" s="827">
        <f t="shared" si="368"/>
        <v>0</v>
      </c>
      <c r="JDC139" s="827">
        <f t="shared" ref="JDC139:JFN139" si="369">JDC131+JDC133</f>
        <v>0</v>
      </c>
      <c r="JDD139" s="827">
        <f t="shared" si="369"/>
        <v>0</v>
      </c>
      <c r="JDE139" s="827">
        <f t="shared" si="369"/>
        <v>0</v>
      </c>
      <c r="JDF139" s="827">
        <f t="shared" si="369"/>
        <v>0</v>
      </c>
      <c r="JDG139" s="827">
        <f t="shared" si="369"/>
        <v>0</v>
      </c>
      <c r="JDH139" s="827">
        <f t="shared" si="369"/>
        <v>0</v>
      </c>
      <c r="JDI139" s="827">
        <f t="shared" si="369"/>
        <v>0</v>
      </c>
      <c r="JDJ139" s="827">
        <f t="shared" si="369"/>
        <v>0</v>
      </c>
      <c r="JDK139" s="827">
        <f t="shared" si="369"/>
        <v>0</v>
      </c>
      <c r="JDL139" s="827">
        <f t="shared" si="369"/>
        <v>0</v>
      </c>
      <c r="JDM139" s="827">
        <f t="shared" si="369"/>
        <v>0</v>
      </c>
      <c r="JDN139" s="827">
        <f t="shared" si="369"/>
        <v>0</v>
      </c>
      <c r="JDO139" s="827">
        <f t="shared" si="369"/>
        <v>0</v>
      </c>
      <c r="JDP139" s="827">
        <f t="shared" si="369"/>
        <v>0</v>
      </c>
      <c r="JDQ139" s="827">
        <f t="shared" si="369"/>
        <v>0</v>
      </c>
      <c r="JDR139" s="827">
        <f t="shared" si="369"/>
        <v>0</v>
      </c>
      <c r="JDS139" s="827">
        <f t="shared" si="369"/>
        <v>0</v>
      </c>
      <c r="JDT139" s="827">
        <f t="shared" si="369"/>
        <v>0</v>
      </c>
      <c r="JDU139" s="827">
        <f t="shared" si="369"/>
        <v>0</v>
      </c>
      <c r="JDV139" s="827">
        <f t="shared" si="369"/>
        <v>0</v>
      </c>
      <c r="JDW139" s="827">
        <f t="shared" si="369"/>
        <v>0</v>
      </c>
      <c r="JDX139" s="827">
        <f t="shared" si="369"/>
        <v>0</v>
      </c>
      <c r="JDY139" s="827">
        <f t="shared" si="369"/>
        <v>0</v>
      </c>
      <c r="JDZ139" s="827">
        <f t="shared" si="369"/>
        <v>0</v>
      </c>
      <c r="JEA139" s="827">
        <f t="shared" si="369"/>
        <v>0</v>
      </c>
      <c r="JEB139" s="827">
        <f t="shared" si="369"/>
        <v>0</v>
      </c>
      <c r="JEC139" s="827">
        <f t="shared" si="369"/>
        <v>0</v>
      </c>
      <c r="JED139" s="827">
        <f t="shared" si="369"/>
        <v>0</v>
      </c>
      <c r="JEE139" s="827">
        <f t="shared" si="369"/>
        <v>0</v>
      </c>
      <c r="JEF139" s="827">
        <f t="shared" si="369"/>
        <v>0</v>
      </c>
      <c r="JEG139" s="827">
        <f t="shared" si="369"/>
        <v>0</v>
      </c>
      <c r="JEH139" s="827">
        <f t="shared" si="369"/>
        <v>0</v>
      </c>
      <c r="JEI139" s="827">
        <f t="shared" si="369"/>
        <v>0</v>
      </c>
      <c r="JEJ139" s="827">
        <f t="shared" si="369"/>
        <v>0</v>
      </c>
      <c r="JEK139" s="827">
        <f t="shared" si="369"/>
        <v>0</v>
      </c>
      <c r="JEL139" s="827">
        <f t="shared" si="369"/>
        <v>0</v>
      </c>
      <c r="JEM139" s="827">
        <f t="shared" si="369"/>
        <v>0</v>
      </c>
      <c r="JEN139" s="827">
        <f t="shared" si="369"/>
        <v>0</v>
      </c>
      <c r="JEO139" s="827">
        <f t="shared" si="369"/>
        <v>0</v>
      </c>
      <c r="JEP139" s="827">
        <f t="shared" si="369"/>
        <v>0</v>
      </c>
      <c r="JEQ139" s="827">
        <f t="shared" si="369"/>
        <v>0</v>
      </c>
      <c r="JER139" s="827">
        <f t="shared" si="369"/>
        <v>0</v>
      </c>
      <c r="JES139" s="827">
        <f t="shared" si="369"/>
        <v>0</v>
      </c>
      <c r="JET139" s="827">
        <f t="shared" si="369"/>
        <v>0</v>
      </c>
      <c r="JEU139" s="827">
        <f t="shared" si="369"/>
        <v>0</v>
      </c>
      <c r="JEV139" s="827">
        <f t="shared" si="369"/>
        <v>0</v>
      </c>
      <c r="JEW139" s="827">
        <f t="shared" si="369"/>
        <v>0</v>
      </c>
      <c r="JEX139" s="827">
        <f t="shared" si="369"/>
        <v>0</v>
      </c>
      <c r="JEY139" s="827">
        <f t="shared" si="369"/>
        <v>0</v>
      </c>
      <c r="JEZ139" s="827">
        <f t="shared" si="369"/>
        <v>0</v>
      </c>
      <c r="JFA139" s="827">
        <f t="shared" si="369"/>
        <v>0</v>
      </c>
      <c r="JFB139" s="827">
        <f t="shared" si="369"/>
        <v>0</v>
      </c>
      <c r="JFC139" s="827">
        <f t="shared" si="369"/>
        <v>0</v>
      </c>
      <c r="JFD139" s="827">
        <f t="shared" si="369"/>
        <v>0</v>
      </c>
      <c r="JFE139" s="827">
        <f t="shared" si="369"/>
        <v>0</v>
      </c>
      <c r="JFF139" s="827">
        <f t="shared" si="369"/>
        <v>0</v>
      </c>
      <c r="JFG139" s="827">
        <f t="shared" si="369"/>
        <v>0</v>
      </c>
      <c r="JFH139" s="827">
        <f t="shared" si="369"/>
        <v>0</v>
      </c>
      <c r="JFI139" s="827">
        <f t="shared" si="369"/>
        <v>0</v>
      </c>
      <c r="JFJ139" s="827">
        <f t="shared" si="369"/>
        <v>0</v>
      </c>
      <c r="JFK139" s="827">
        <f t="shared" si="369"/>
        <v>0</v>
      </c>
      <c r="JFL139" s="827">
        <f t="shared" si="369"/>
        <v>0</v>
      </c>
      <c r="JFM139" s="827">
        <f t="shared" si="369"/>
        <v>0</v>
      </c>
      <c r="JFN139" s="827">
        <f t="shared" si="369"/>
        <v>0</v>
      </c>
      <c r="JFO139" s="827">
        <f t="shared" ref="JFO139:JHZ139" si="370">JFO131+JFO133</f>
        <v>0</v>
      </c>
      <c r="JFP139" s="827">
        <f t="shared" si="370"/>
        <v>0</v>
      </c>
      <c r="JFQ139" s="827">
        <f t="shared" si="370"/>
        <v>0</v>
      </c>
      <c r="JFR139" s="827">
        <f t="shared" si="370"/>
        <v>0</v>
      </c>
      <c r="JFS139" s="827">
        <f t="shared" si="370"/>
        <v>0</v>
      </c>
      <c r="JFT139" s="827">
        <f t="shared" si="370"/>
        <v>0</v>
      </c>
      <c r="JFU139" s="827">
        <f t="shared" si="370"/>
        <v>0</v>
      </c>
      <c r="JFV139" s="827">
        <f t="shared" si="370"/>
        <v>0</v>
      </c>
      <c r="JFW139" s="827">
        <f t="shared" si="370"/>
        <v>0</v>
      </c>
      <c r="JFX139" s="827">
        <f t="shared" si="370"/>
        <v>0</v>
      </c>
      <c r="JFY139" s="827">
        <f t="shared" si="370"/>
        <v>0</v>
      </c>
      <c r="JFZ139" s="827">
        <f t="shared" si="370"/>
        <v>0</v>
      </c>
      <c r="JGA139" s="827">
        <f t="shared" si="370"/>
        <v>0</v>
      </c>
      <c r="JGB139" s="827">
        <f t="shared" si="370"/>
        <v>0</v>
      </c>
      <c r="JGC139" s="827">
        <f t="shared" si="370"/>
        <v>0</v>
      </c>
      <c r="JGD139" s="827">
        <f t="shared" si="370"/>
        <v>0</v>
      </c>
      <c r="JGE139" s="827">
        <f t="shared" si="370"/>
        <v>0</v>
      </c>
      <c r="JGF139" s="827">
        <f t="shared" si="370"/>
        <v>0</v>
      </c>
      <c r="JGG139" s="827">
        <f t="shared" si="370"/>
        <v>0</v>
      </c>
      <c r="JGH139" s="827">
        <f t="shared" si="370"/>
        <v>0</v>
      </c>
      <c r="JGI139" s="827">
        <f t="shared" si="370"/>
        <v>0</v>
      </c>
      <c r="JGJ139" s="827">
        <f t="shared" si="370"/>
        <v>0</v>
      </c>
      <c r="JGK139" s="827">
        <f t="shared" si="370"/>
        <v>0</v>
      </c>
      <c r="JGL139" s="827">
        <f t="shared" si="370"/>
        <v>0</v>
      </c>
      <c r="JGM139" s="827">
        <f t="shared" si="370"/>
        <v>0</v>
      </c>
      <c r="JGN139" s="827">
        <f t="shared" si="370"/>
        <v>0</v>
      </c>
      <c r="JGO139" s="827">
        <f t="shared" si="370"/>
        <v>0</v>
      </c>
      <c r="JGP139" s="827">
        <f t="shared" si="370"/>
        <v>0</v>
      </c>
      <c r="JGQ139" s="827">
        <f t="shared" si="370"/>
        <v>0</v>
      </c>
      <c r="JGR139" s="827">
        <f t="shared" si="370"/>
        <v>0</v>
      </c>
      <c r="JGS139" s="827">
        <f t="shared" si="370"/>
        <v>0</v>
      </c>
      <c r="JGT139" s="827">
        <f t="shared" si="370"/>
        <v>0</v>
      </c>
      <c r="JGU139" s="827">
        <f t="shared" si="370"/>
        <v>0</v>
      </c>
      <c r="JGV139" s="827">
        <f t="shared" si="370"/>
        <v>0</v>
      </c>
      <c r="JGW139" s="827">
        <f t="shared" si="370"/>
        <v>0</v>
      </c>
      <c r="JGX139" s="827">
        <f t="shared" si="370"/>
        <v>0</v>
      </c>
      <c r="JGY139" s="827">
        <f t="shared" si="370"/>
        <v>0</v>
      </c>
      <c r="JGZ139" s="827">
        <f t="shared" si="370"/>
        <v>0</v>
      </c>
      <c r="JHA139" s="827">
        <f t="shared" si="370"/>
        <v>0</v>
      </c>
      <c r="JHB139" s="827">
        <f t="shared" si="370"/>
        <v>0</v>
      </c>
      <c r="JHC139" s="827">
        <f t="shared" si="370"/>
        <v>0</v>
      </c>
      <c r="JHD139" s="827">
        <f t="shared" si="370"/>
        <v>0</v>
      </c>
      <c r="JHE139" s="827">
        <f t="shared" si="370"/>
        <v>0</v>
      </c>
      <c r="JHF139" s="827">
        <f t="shared" si="370"/>
        <v>0</v>
      </c>
      <c r="JHG139" s="827">
        <f t="shared" si="370"/>
        <v>0</v>
      </c>
      <c r="JHH139" s="827">
        <f t="shared" si="370"/>
        <v>0</v>
      </c>
      <c r="JHI139" s="827">
        <f t="shared" si="370"/>
        <v>0</v>
      </c>
      <c r="JHJ139" s="827">
        <f t="shared" si="370"/>
        <v>0</v>
      </c>
      <c r="JHK139" s="827">
        <f t="shared" si="370"/>
        <v>0</v>
      </c>
      <c r="JHL139" s="827">
        <f t="shared" si="370"/>
        <v>0</v>
      </c>
      <c r="JHM139" s="827">
        <f t="shared" si="370"/>
        <v>0</v>
      </c>
      <c r="JHN139" s="827">
        <f t="shared" si="370"/>
        <v>0</v>
      </c>
      <c r="JHO139" s="827">
        <f t="shared" si="370"/>
        <v>0</v>
      </c>
      <c r="JHP139" s="827">
        <f t="shared" si="370"/>
        <v>0</v>
      </c>
      <c r="JHQ139" s="827">
        <f t="shared" si="370"/>
        <v>0</v>
      </c>
      <c r="JHR139" s="827">
        <f t="shared" si="370"/>
        <v>0</v>
      </c>
      <c r="JHS139" s="827">
        <f t="shared" si="370"/>
        <v>0</v>
      </c>
      <c r="JHT139" s="827">
        <f t="shared" si="370"/>
        <v>0</v>
      </c>
      <c r="JHU139" s="827">
        <f t="shared" si="370"/>
        <v>0</v>
      </c>
      <c r="JHV139" s="827">
        <f t="shared" si="370"/>
        <v>0</v>
      </c>
      <c r="JHW139" s="827">
        <f t="shared" si="370"/>
        <v>0</v>
      </c>
      <c r="JHX139" s="827">
        <f t="shared" si="370"/>
        <v>0</v>
      </c>
      <c r="JHY139" s="827">
        <f t="shared" si="370"/>
        <v>0</v>
      </c>
      <c r="JHZ139" s="827">
        <f t="shared" si="370"/>
        <v>0</v>
      </c>
      <c r="JIA139" s="827">
        <f t="shared" ref="JIA139:JKL139" si="371">JIA131+JIA133</f>
        <v>0</v>
      </c>
      <c r="JIB139" s="827">
        <f t="shared" si="371"/>
        <v>0</v>
      </c>
      <c r="JIC139" s="827">
        <f t="shared" si="371"/>
        <v>0</v>
      </c>
      <c r="JID139" s="827">
        <f t="shared" si="371"/>
        <v>0</v>
      </c>
      <c r="JIE139" s="827">
        <f t="shared" si="371"/>
        <v>0</v>
      </c>
      <c r="JIF139" s="827">
        <f t="shared" si="371"/>
        <v>0</v>
      </c>
      <c r="JIG139" s="827">
        <f t="shared" si="371"/>
        <v>0</v>
      </c>
      <c r="JIH139" s="827">
        <f t="shared" si="371"/>
        <v>0</v>
      </c>
      <c r="JII139" s="827">
        <f t="shared" si="371"/>
        <v>0</v>
      </c>
      <c r="JIJ139" s="827">
        <f t="shared" si="371"/>
        <v>0</v>
      </c>
      <c r="JIK139" s="827">
        <f t="shared" si="371"/>
        <v>0</v>
      </c>
      <c r="JIL139" s="827">
        <f t="shared" si="371"/>
        <v>0</v>
      </c>
      <c r="JIM139" s="827">
        <f t="shared" si="371"/>
        <v>0</v>
      </c>
      <c r="JIN139" s="827">
        <f t="shared" si="371"/>
        <v>0</v>
      </c>
      <c r="JIO139" s="827">
        <f t="shared" si="371"/>
        <v>0</v>
      </c>
      <c r="JIP139" s="827">
        <f t="shared" si="371"/>
        <v>0</v>
      </c>
      <c r="JIQ139" s="827">
        <f t="shared" si="371"/>
        <v>0</v>
      </c>
      <c r="JIR139" s="827">
        <f t="shared" si="371"/>
        <v>0</v>
      </c>
      <c r="JIS139" s="827">
        <f t="shared" si="371"/>
        <v>0</v>
      </c>
      <c r="JIT139" s="827">
        <f t="shared" si="371"/>
        <v>0</v>
      </c>
      <c r="JIU139" s="827">
        <f t="shared" si="371"/>
        <v>0</v>
      </c>
      <c r="JIV139" s="827">
        <f t="shared" si="371"/>
        <v>0</v>
      </c>
      <c r="JIW139" s="827">
        <f t="shared" si="371"/>
        <v>0</v>
      </c>
      <c r="JIX139" s="827">
        <f t="shared" si="371"/>
        <v>0</v>
      </c>
      <c r="JIY139" s="827">
        <f t="shared" si="371"/>
        <v>0</v>
      </c>
      <c r="JIZ139" s="827">
        <f t="shared" si="371"/>
        <v>0</v>
      </c>
      <c r="JJA139" s="827">
        <f t="shared" si="371"/>
        <v>0</v>
      </c>
      <c r="JJB139" s="827">
        <f t="shared" si="371"/>
        <v>0</v>
      </c>
      <c r="JJC139" s="827">
        <f t="shared" si="371"/>
        <v>0</v>
      </c>
      <c r="JJD139" s="827">
        <f t="shared" si="371"/>
        <v>0</v>
      </c>
      <c r="JJE139" s="827">
        <f t="shared" si="371"/>
        <v>0</v>
      </c>
      <c r="JJF139" s="827">
        <f t="shared" si="371"/>
        <v>0</v>
      </c>
      <c r="JJG139" s="827">
        <f t="shared" si="371"/>
        <v>0</v>
      </c>
      <c r="JJH139" s="827">
        <f t="shared" si="371"/>
        <v>0</v>
      </c>
      <c r="JJI139" s="827">
        <f t="shared" si="371"/>
        <v>0</v>
      </c>
      <c r="JJJ139" s="827">
        <f t="shared" si="371"/>
        <v>0</v>
      </c>
      <c r="JJK139" s="827">
        <f t="shared" si="371"/>
        <v>0</v>
      </c>
      <c r="JJL139" s="827">
        <f t="shared" si="371"/>
        <v>0</v>
      </c>
      <c r="JJM139" s="827">
        <f t="shared" si="371"/>
        <v>0</v>
      </c>
      <c r="JJN139" s="827">
        <f t="shared" si="371"/>
        <v>0</v>
      </c>
      <c r="JJO139" s="827">
        <f t="shared" si="371"/>
        <v>0</v>
      </c>
      <c r="JJP139" s="827">
        <f t="shared" si="371"/>
        <v>0</v>
      </c>
      <c r="JJQ139" s="827">
        <f t="shared" si="371"/>
        <v>0</v>
      </c>
      <c r="JJR139" s="827">
        <f t="shared" si="371"/>
        <v>0</v>
      </c>
      <c r="JJS139" s="827">
        <f t="shared" si="371"/>
        <v>0</v>
      </c>
      <c r="JJT139" s="827">
        <f t="shared" si="371"/>
        <v>0</v>
      </c>
      <c r="JJU139" s="827">
        <f t="shared" si="371"/>
        <v>0</v>
      </c>
      <c r="JJV139" s="827">
        <f t="shared" si="371"/>
        <v>0</v>
      </c>
      <c r="JJW139" s="827">
        <f t="shared" si="371"/>
        <v>0</v>
      </c>
      <c r="JJX139" s="827">
        <f t="shared" si="371"/>
        <v>0</v>
      </c>
      <c r="JJY139" s="827">
        <f t="shared" si="371"/>
        <v>0</v>
      </c>
      <c r="JJZ139" s="827">
        <f t="shared" si="371"/>
        <v>0</v>
      </c>
      <c r="JKA139" s="827">
        <f t="shared" si="371"/>
        <v>0</v>
      </c>
      <c r="JKB139" s="827">
        <f t="shared" si="371"/>
        <v>0</v>
      </c>
      <c r="JKC139" s="827">
        <f t="shared" si="371"/>
        <v>0</v>
      </c>
      <c r="JKD139" s="827">
        <f t="shared" si="371"/>
        <v>0</v>
      </c>
      <c r="JKE139" s="827">
        <f t="shared" si="371"/>
        <v>0</v>
      </c>
      <c r="JKF139" s="827">
        <f t="shared" si="371"/>
        <v>0</v>
      </c>
      <c r="JKG139" s="827">
        <f t="shared" si="371"/>
        <v>0</v>
      </c>
      <c r="JKH139" s="827">
        <f t="shared" si="371"/>
        <v>0</v>
      </c>
      <c r="JKI139" s="827">
        <f t="shared" si="371"/>
        <v>0</v>
      </c>
      <c r="JKJ139" s="827">
        <f t="shared" si="371"/>
        <v>0</v>
      </c>
      <c r="JKK139" s="827">
        <f t="shared" si="371"/>
        <v>0</v>
      </c>
      <c r="JKL139" s="827">
        <f t="shared" si="371"/>
        <v>0</v>
      </c>
      <c r="JKM139" s="827">
        <f t="shared" ref="JKM139:JMX139" si="372">JKM131+JKM133</f>
        <v>0</v>
      </c>
      <c r="JKN139" s="827">
        <f t="shared" si="372"/>
        <v>0</v>
      </c>
      <c r="JKO139" s="827">
        <f t="shared" si="372"/>
        <v>0</v>
      </c>
      <c r="JKP139" s="827">
        <f t="shared" si="372"/>
        <v>0</v>
      </c>
      <c r="JKQ139" s="827">
        <f t="shared" si="372"/>
        <v>0</v>
      </c>
      <c r="JKR139" s="827">
        <f t="shared" si="372"/>
        <v>0</v>
      </c>
      <c r="JKS139" s="827">
        <f t="shared" si="372"/>
        <v>0</v>
      </c>
      <c r="JKT139" s="827">
        <f t="shared" si="372"/>
        <v>0</v>
      </c>
      <c r="JKU139" s="827">
        <f t="shared" si="372"/>
        <v>0</v>
      </c>
      <c r="JKV139" s="827">
        <f t="shared" si="372"/>
        <v>0</v>
      </c>
      <c r="JKW139" s="827">
        <f t="shared" si="372"/>
        <v>0</v>
      </c>
      <c r="JKX139" s="827">
        <f t="shared" si="372"/>
        <v>0</v>
      </c>
      <c r="JKY139" s="827">
        <f t="shared" si="372"/>
        <v>0</v>
      </c>
      <c r="JKZ139" s="827">
        <f t="shared" si="372"/>
        <v>0</v>
      </c>
      <c r="JLA139" s="827">
        <f t="shared" si="372"/>
        <v>0</v>
      </c>
      <c r="JLB139" s="827">
        <f t="shared" si="372"/>
        <v>0</v>
      </c>
      <c r="JLC139" s="827">
        <f t="shared" si="372"/>
        <v>0</v>
      </c>
      <c r="JLD139" s="827">
        <f t="shared" si="372"/>
        <v>0</v>
      </c>
      <c r="JLE139" s="827">
        <f t="shared" si="372"/>
        <v>0</v>
      </c>
      <c r="JLF139" s="827">
        <f t="shared" si="372"/>
        <v>0</v>
      </c>
      <c r="JLG139" s="827">
        <f t="shared" si="372"/>
        <v>0</v>
      </c>
      <c r="JLH139" s="827">
        <f t="shared" si="372"/>
        <v>0</v>
      </c>
      <c r="JLI139" s="827">
        <f t="shared" si="372"/>
        <v>0</v>
      </c>
      <c r="JLJ139" s="827">
        <f t="shared" si="372"/>
        <v>0</v>
      </c>
      <c r="JLK139" s="827">
        <f t="shared" si="372"/>
        <v>0</v>
      </c>
      <c r="JLL139" s="827">
        <f t="shared" si="372"/>
        <v>0</v>
      </c>
      <c r="JLM139" s="827">
        <f t="shared" si="372"/>
        <v>0</v>
      </c>
      <c r="JLN139" s="827">
        <f t="shared" si="372"/>
        <v>0</v>
      </c>
      <c r="JLO139" s="827">
        <f t="shared" si="372"/>
        <v>0</v>
      </c>
      <c r="JLP139" s="827">
        <f t="shared" si="372"/>
        <v>0</v>
      </c>
      <c r="JLQ139" s="827">
        <f t="shared" si="372"/>
        <v>0</v>
      </c>
      <c r="JLR139" s="827">
        <f t="shared" si="372"/>
        <v>0</v>
      </c>
      <c r="JLS139" s="827">
        <f t="shared" si="372"/>
        <v>0</v>
      </c>
      <c r="JLT139" s="827">
        <f t="shared" si="372"/>
        <v>0</v>
      </c>
      <c r="JLU139" s="827">
        <f t="shared" si="372"/>
        <v>0</v>
      </c>
      <c r="JLV139" s="827">
        <f t="shared" si="372"/>
        <v>0</v>
      </c>
      <c r="JLW139" s="827">
        <f t="shared" si="372"/>
        <v>0</v>
      </c>
      <c r="JLX139" s="827">
        <f t="shared" si="372"/>
        <v>0</v>
      </c>
      <c r="JLY139" s="827">
        <f t="shared" si="372"/>
        <v>0</v>
      </c>
      <c r="JLZ139" s="827">
        <f t="shared" si="372"/>
        <v>0</v>
      </c>
      <c r="JMA139" s="827">
        <f t="shared" si="372"/>
        <v>0</v>
      </c>
      <c r="JMB139" s="827">
        <f t="shared" si="372"/>
        <v>0</v>
      </c>
      <c r="JMC139" s="827">
        <f t="shared" si="372"/>
        <v>0</v>
      </c>
      <c r="JMD139" s="827">
        <f t="shared" si="372"/>
        <v>0</v>
      </c>
      <c r="JME139" s="827">
        <f t="shared" si="372"/>
        <v>0</v>
      </c>
      <c r="JMF139" s="827">
        <f t="shared" si="372"/>
        <v>0</v>
      </c>
      <c r="JMG139" s="827">
        <f t="shared" si="372"/>
        <v>0</v>
      </c>
      <c r="JMH139" s="827">
        <f t="shared" si="372"/>
        <v>0</v>
      </c>
      <c r="JMI139" s="827">
        <f t="shared" si="372"/>
        <v>0</v>
      </c>
      <c r="JMJ139" s="827">
        <f t="shared" si="372"/>
        <v>0</v>
      </c>
      <c r="JMK139" s="827">
        <f t="shared" si="372"/>
        <v>0</v>
      </c>
      <c r="JML139" s="827">
        <f t="shared" si="372"/>
        <v>0</v>
      </c>
      <c r="JMM139" s="827">
        <f t="shared" si="372"/>
        <v>0</v>
      </c>
      <c r="JMN139" s="827">
        <f t="shared" si="372"/>
        <v>0</v>
      </c>
      <c r="JMO139" s="827">
        <f t="shared" si="372"/>
        <v>0</v>
      </c>
      <c r="JMP139" s="827">
        <f t="shared" si="372"/>
        <v>0</v>
      </c>
      <c r="JMQ139" s="827">
        <f t="shared" si="372"/>
        <v>0</v>
      </c>
      <c r="JMR139" s="827">
        <f t="shared" si="372"/>
        <v>0</v>
      </c>
      <c r="JMS139" s="827">
        <f t="shared" si="372"/>
        <v>0</v>
      </c>
      <c r="JMT139" s="827">
        <f t="shared" si="372"/>
        <v>0</v>
      </c>
      <c r="JMU139" s="827">
        <f t="shared" si="372"/>
        <v>0</v>
      </c>
      <c r="JMV139" s="827">
        <f t="shared" si="372"/>
        <v>0</v>
      </c>
      <c r="JMW139" s="827">
        <f t="shared" si="372"/>
        <v>0</v>
      </c>
      <c r="JMX139" s="827">
        <f t="shared" si="372"/>
        <v>0</v>
      </c>
      <c r="JMY139" s="827">
        <f t="shared" ref="JMY139:JPJ139" si="373">JMY131+JMY133</f>
        <v>0</v>
      </c>
      <c r="JMZ139" s="827">
        <f t="shared" si="373"/>
        <v>0</v>
      </c>
      <c r="JNA139" s="827">
        <f t="shared" si="373"/>
        <v>0</v>
      </c>
      <c r="JNB139" s="827">
        <f t="shared" si="373"/>
        <v>0</v>
      </c>
      <c r="JNC139" s="827">
        <f t="shared" si="373"/>
        <v>0</v>
      </c>
      <c r="JND139" s="827">
        <f t="shared" si="373"/>
        <v>0</v>
      </c>
      <c r="JNE139" s="827">
        <f t="shared" si="373"/>
        <v>0</v>
      </c>
      <c r="JNF139" s="827">
        <f t="shared" si="373"/>
        <v>0</v>
      </c>
      <c r="JNG139" s="827">
        <f t="shared" si="373"/>
        <v>0</v>
      </c>
      <c r="JNH139" s="827">
        <f t="shared" si="373"/>
        <v>0</v>
      </c>
      <c r="JNI139" s="827">
        <f t="shared" si="373"/>
        <v>0</v>
      </c>
      <c r="JNJ139" s="827">
        <f t="shared" si="373"/>
        <v>0</v>
      </c>
      <c r="JNK139" s="827">
        <f t="shared" si="373"/>
        <v>0</v>
      </c>
      <c r="JNL139" s="827">
        <f t="shared" si="373"/>
        <v>0</v>
      </c>
      <c r="JNM139" s="827">
        <f t="shared" si="373"/>
        <v>0</v>
      </c>
      <c r="JNN139" s="827">
        <f t="shared" si="373"/>
        <v>0</v>
      </c>
      <c r="JNO139" s="827">
        <f t="shared" si="373"/>
        <v>0</v>
      </c>
      <c r="JNP139" s="827">
        <f t="shared" si="373"/>
        <v>0</v>
      </c>
      <c r="JNQ139" s="827">
        <f t="shared" si="373"/>
        <v>0</v>
      </c>
      <c r="JNR139" s="827">
        <f t="shared" si="373"/>
        <v>0</v>
      </c>
      <c r="JNS139" s="827">
        <f t="shared" si="373"/>
        <v>0</v>
      </c>
      <c r="JNT139" s="827">
        <f t="shared" si="373"/>
        <v>0</v>
      </c>
      <c r="JNU139" s="827">
        <f t="shared" si="373"/>
        <v>0</v>
      </c>
      <c r="JNV139" s="827">
        <f t="shared" si="373"/>
        <v>0</v>
      </c>
      <c r="JNW139" s="827">
        <f t="shared" si="373"/>
        <v>0</v>
      </c>
      <c r="JNX139" s="827">
        <f t="shared" si="373"/>
        <v>0</v>
      </c>
      <c r="JNY139" s="827">
        <f t="shared" si="373"/>
        <v>0</v>
      </c>
      <c r="JNZ139" s="827">
        <f t="shared" si="373"/>
        <v>0</v>
      </c>
      <c r="JOA139" s="827">
        <f t="shared" si="373"/>
        <v>0</v>
      </c>
      <c r="JOB139" s="827">
        <f t="shared" si="373"/>
        <v>0</v>
      </c>
      <c r="JOC139" s="827">
        <f t="shared" si="373"/>
        <v>0</v>
      </c>
      <c r="JOD139" s="827">
        <f t="shared" si="373"/>
        <v>0</v>
      </c>
      <c r="JOE139" s="827">
        <f t="shared" si="373"/>
        <v>0</v>
      </c>
      <c r="JOF139" s="827">
        <f t="shared" si="373"/>
        <v>0</v>
      </c>
      <c r="JOG139" s="827">
        <f t="shared" si="373"/>
        <v>0</v>
      </c>
      <c r="JOH139" s="827">
        <f t="shared" si="373"/>
        <v>0</v>
      </c>
      <c r="JOI139" s="827">
        <f t="shared" si="373"/>
        <v>0</v>
      </c>
      <c r="JOJ139" s="827">
        <f t="shared" si="373"/>
        <v>0</v>
      </c>
      <c r="JOK139" s="827">
        <f t="shared" si="373"/>
        <v>0</v>
      </c>
      <c r="JOL139" s="827">
        <f t="shared" si="373"/>
        <v>0</v>
      </c>
      <c r="JOM139" s="827">
        <f t="shared" si="373"/>
        <v>0</v>
      </c>
      <c r="JON139" s="827">
        <f t="shared" si="373"/>
        <v>0</v>
      </c>
      <c r="JOO139" s="827">
        <f t="shared" si="373"/>
        <v>0</v>
      </c>
      <c r="JOP139" s="827">
        <f t="shared" si="373"/>
        <v>0</v>
      </c>
      <c r="JOQ139" s="827">
        <f t="shared" si="373"/>
        <v>0</v>
      </c>
      <c r="JOR139" s="827">
        <f t="shared" si="373"/>
        <v>0</v>
      </c>
      <c r="JOS139" s="827">
        <f t="shared" si="373"/>
        <v>0</v>
      </c>
      <c r="JOT139" s="827">
        <f t="shared" si="373"/>
        <v>0</v>
      </c>
      <c r="JOU139" s="827">
        <f t="shared" si="373"/>
        <v>0</v>
      </c>
      <c r="JOV139" s="827">
        <f t="shared" si="373"/>
        <v>0</v>
      </c>
      <c r="JOW139" s="827">
        <f t="shared" si="373"/>
        <v>0</v>
      </c>
      <c r="JOX139" s="827">
        <f t="shared" si="373"/>
        <v>0</v>
      </c>
      <c r="JOY139" s="827">
        <f t="shared" si="373"/>
        <v>0</v>
      </c>
      <c r="JOZ139" s="827">
        <f t="shared" si="373"/>
        <v>0</v>
      </c>
      <c r="JPA139" s="827">
        <f t="shared" si="373"/>
        <v>0</v>
      </c>
      <c r="JPB139" s="827">
        <f t="shared" si="373"/>
        <v>0</v>
      </c>
      <c r="JPC139" s="827">
        <f t="shared" si="373"/>
        <v>0</v>
      </c>
      <c r="JPD139" s="827">
        <f t="shared" si="373"/>
        <v>0</v>
      </c>
      <c r="JPE139" s="827">
        <f t="shared" si="373"/>
        <v>0</v>
      </c>
      <c r="JPF139" s="827">
        <f t="shared" si="373"/>
        <v>0</v>
      </c>
      <c r="JPG139" s="827">
        <f t="shared" si="373"/>
        <v>0</v>
      </c>
      <c r="JPH139" s="827">
        <f t="shared" si="373"/>
        <v>0</v>
      </c>
      <c r="JPI139" s="827">
        <f t="shared" si="373"/>
        <v>0</v>
      </c>
      <c r="JPJ139" s="827">
        <f t="shared" si="373"/>
        <v>0</v>
      </c>
      <c r="JPK139" s="827">
        <f t="shared" ref="JPK139:JRV139" si="374">JPK131+JPK133</f>
        <v>0</v>
      </c>
      <c r="JPL139" s="827">
        <f t="shared" si="374"/>
        <v>0</v>
      </c>
      <c r="JPM139" s="827">
        <f t="shared" si="374"/>
        <v>0</v>
      </c>
      <c r="JPN139" s="827">
        <f t="shared" si="374"/>
        <v>0</v>
      </c>
      <c r="JPO139" s="827">
        <f t="shared" si="374"/>
        <v>0</v>
      </c>
      <c r="JPP139" s="827">
        <f t="shared" si="374"/>
        <v>0</v>
      </c>
      <c r="JPQ139" s="827">
        <f t="shared" si="374"/>
        <v>0</v>
      </c>
      <c r="JPR139" s="827">
        <f t="shared" si="374"/>
        <v>0</v>
      </c>
      <c r="JPS139" s="827">
        <f t="shared" si="374"/>
        <v>0</v>
      </c>
      <c r="JPT139" s="827">
        <f t="shared" si="374"/>
        <v>0</v>
      </c>
      <c r="JPU139" s="827">
        <f t="shared" si="374"/>
        <v>0</v>
      </c>
      <c r="JPV139" s="827">
        <f t="shared" si="374"/>
        <v>0</v>
      </c>
      <c r="JPW139" s="827">
        <f t="shared" si="374"/>
        <v>0</v>
      </c>
      <c r="JPX139" s="827">
        <f t="shared" si="374"/>
        <v>0</v>
      </c>
      <c r="JPY139" s="827">
        <f t="shared" si="374"/>
        <v>0</v>
      </c>
      <c r="JPZ139" s="827">
        <f t="shared" si="374"/>
        <v>0</v>
      </c>
      <c r="JQA139" s="827">
        <f t="shared" si="374"/>
        <v>0</v>
      </c>
      <c r="JQB139" s="827">
        <f t="shared" si="374"/>
        <v>0</v>
      </c>
      <c r="JQC139" s="827">
        <f t="shared" si="374"/>
        <v>0</v>
      </c>
      <c r="JQD139" s="827">
        <f t="shared" si="374"/>
        <v>0</v>
      </c>
      <c r="JQE139" s="827">
        <f t="shared" si="374"/>
        <v>0</v>
      </c>
      <c r="JQF139" s="827">
        <f t="shared" si="374"/>
        <v>0</v>
      </c>
      <c r="JQG139" s="827">
        <f t="shared" si="374"/>
        <v>0</v>
      </c>
      <c r="JQH139" s="827">
        <f t="shared" si="374"/>
        <v>0</v>
      </c>
      <c r="JQI139" s="827">
        <f t="shared" si="374"/>
        <v>0</v>
      </c>
      <c r="JQJ139" s="827">
        <f t="shared" si="374"/>
        <v>0</v>
      </c>
      <c r="JQK139" s="827">
        <f t="shared" si="374"/>
        <v>0</v>
      </c>
      <c r="JQL139" s="827">
        <f t="shared" si="374"/>
        <v>0</v>
      </c>
      <c r="JQM139" s="827">
        <f t="shared" si="374"/>
        <v>0</v>
      </c>
      <c r="JQN139" s="827">
        <f t="shared" si="374"/>
        <v>0</v>
      </c>
      <c r="JQO139" s="827">
        <f t="shared" si="374"/>
        <v>0</v>
      </c>
      <c r="JQP139" s="827">
        <f t="shared" si="374"/>
        <v>0</v>
      </c>
      <c r="JQQ139" s="827">
        <f t="shared" si="374"/>
        <v>0</v>
      </c>
      <c r="JQR139" s="827">
        <f t="shared" si="374"/>
        <v>0</v>
      </c>
      <c r="JQS139" s="827">
        <f t="shared" si="374"/>
        <v>0</v>
      </c>
      <c r="JQT139" s="827">
        <f t="shared" si="374"/>
        <v>0</v>
      </c>
      <c r="JQU139" s="827">
        <f t="shared" si="374"/>
        <v>0</v>
      </c>
      <c r="JQV139" s="827">
        <f t="shared" si="374"/>
        <v>0</v>
      </c>
      <c r="JQW139" s="827">
        <f t="shared" si="374"/>
        <v>0</v>
      </c>
      <c r="JQX139" s="827">
        <f t="shared" si="374"/>
        <v>0</v>
      </c>
      <c r="JQY139" s="827">
        <f t="shared" si="374"/>
        <v>0</v>
      </c>
      <c r="JQZ139" s="827">
        <f t="shared" si="374"/>
        <v>0</v>
      </c>
      <c r="JRA139" s="827">
        <f t="shared" si="374"/>
        <v>0</v>
      </c>
      <c r="JRB139" s="827">
        <f t="shared" si="374"/>
        <v>0</v>
      </c>
      <c r="JRC139" s="827">
        <f t="shared" si="374"/>
        <v>0</v>
      </c>
      <c r="JRD139" s="827">
        <f t="shared" si="374"/>
        <v>0</v>
      </c>
      <c r="JRE139" s="827">
        <f t="shared" si="374"/>
        <v>0</v>
      </c>
      <c r="JRF139" s="827">
        <f t="shared" si="374"/>
        <v>0</v>
      </c>
      <c r="JRG139" s="827">
        <f t="shared" si="374"/>
        <v>0</v>
      </c>
      <c r="JRH139" s="827">
        <f t="shared" si="374"/>
        <v>0</v>
      </c>
      <c r="JRI139" s="827">
        <f t="shared" si="374"/>
        <v>0</v>
      </c>
      <c r="JRJ139" s="827">
        <f t="shared" si="374"/>
        <v>0</v>
      </c>
      <c r="JRK139" s="827">
        <f t="shared" si="374"/>
        <v>0</v>
      </c>
      <c r="JRL139" s="827">
        <f t="shared" si="374"/>
        <v>0</v>
      </c>
      <c r="JRM139" s="827">
        <f t="shared" si="374"/>
        <v>0</v>
      </c>
      <c r="JRN139" s="827">
        <f t="shared" si="374"/>
        <v>0</v>
      </c>
      <c r="JRO139" s="827">
        <f t="shared" si="374"/>
        <v>0</v>
      </c>
      <c r="JRP139" s="827">
        <f t="shared" si="374"/>
        <v>0</v>
      </c>
      <c r="JRQ139" s="827">
        <f t="shared" si="374"/>
        <v>0</v>
      </c>
      <c r="JRR139" s="827">
        <f t="shared" si="374"/>
        <v>0</v>
      </c>
      <c r="JRS139" s="827">
        <f t="shared" si="374"/>
        <v>0</v>
      </c>
      <c r="JRT139" s="827">
        <f t="shared" si="374"/>
        <v>0</v>
      </c>
      <c r="JRU139" s="827">
        <f t="shared" si="374"/>
        <v>0</v>
      </c>
      <c r="JRV139" s="827">
        <f t="shared" si="374"/>
        <v>0</v>
      </c>
      <c r="JRW139" s="827">
        <f t="shared" ref="JRW139:JUH139" si="375">JRW131+JRW133</f>
        <v>0</v>
      </c>
      <c r="JRX139" s="827">
        <f t="shared" si="375"/>
        <v>0</v>
      </c>
      <c r="JRY139" s="827">
        <f t="shared" si="375"/>
        <v>0</v>
      </c>
      <c r="JRZ139" s="827">
        <f t="shared" si="375"/>
        <v>0</v>
      </c>
      <c r="JSA139" s="827">
        <f t="shared" si="375"/>
        <v>0</v>
      </c>
      <c r="JSB139" s="827">
        <f t="shared" si="375"/>
        <v>0</v>
      </c>
      <c r="JSC139" s="827">
        <f t="shared" si="375"/>
        <v>0</v>
      </c>
      <c r="JSD139" s="827">
        <f t="shared" si="375"/>
        <v>0</v>
      </c>
      <c r="JSE139" s="827">
        <f t="shared" si="375"/>
        <v>0</v>
      </c>
      <c r="JSF139" s="827">
        <f t="shared" si="375"/>
        <v>0</v>
      </c>
      <c r="JSG139" s="827">
        <f t="shared" si="375"/>
        <v>0</v>
      </c>
      <c r="JSH139" s="827">
        <f t="shared" si="375"/>
        <v>0</v>
      </c>
      <c r="JSI139" s="827">
        <f t="shared" si="375"/>
        <v>0</v>
      </c>
      <c r="JSJ139" s="827">
        <f t="shared" si="375"/>
        <v>0</v>
      </c>
      <c r="JSK139" s="827">
        <f t="shared" si="375"/>
        <v>0</v>
      </c>
      <c r="JSL139" s="827">
        <f t="shared" si="375"/>
        <v>0</v>
      </c>
      <c r="JSM139" s="827">
        <f t="shared" si="375"/>
        <v>0</v>
      </c>
      <c r="JSN139" s="827">
        <f t="shared" si="375"/>
        <v>0</v>
      </c>
      <c r="JSO139" s="827">
        <f t="shared" si="375"/>
        <v>0</v>
      </c>
      <c r="JSP139" s="827">
        <f t="shared" si="375"/>
        <v>0</v>
      </c>
      <c r="JSQ139" s="827">
        <f t="shared" si="375"/>
        <v>0</v>
      </c>
      <c r="JSR139" s="827">
        <f t="shared" si="375"/>
        <v>0</v>
      </c>
      <c r="JSS139" s="827">
        <f t="shared" si="375"/>
        <v>0</v>
      </c>
      <c r="JST139" s="827">
        <f t="shared" si="375"/>
        <v>0</v>
      </c>
      <c r="JSU139" s="827">
        <f t="shared" si="375"/>
        <v>0</v>
      </c>
      <c r="JSV139" s="827">
        <f t="shared" si="375"/>
        <v>0</v>
      </c>
      <c r="JSW139" s="827">
        <f t="shared" si="375"/>
        <v>0</v>
      </c>
      <c r="JSX139" s="827">
        <f t="shared" si="375"/>
        <v>0</v>
      </c>
      <c r="JSY139" s="827">
        <f t="shared" si="375"/>
        <v>0</v>
      </c>
      <c r="JSZ139" s="827">
        <f t="shared" si="375"/>
        <v>0</v>
      </c>
      <c r="JTA139" s="827">
        <f t="shared" si="375"/>
        <v>0</v>
      </c>
      <c r="JTB139" s="827">
        <f t="shared" si="375"/>
        <v>0</v>
      </c>
      <c r="JTC139" s="827">
        <f t="shared" si="375"/>
        <v>0</v>
      </c>
      <c r="JTD139" s="827">
        <f t="shared" si="375"/>
        <v>0</v>
      </c>
      <c r="JTE139" s="827">
        <f t="shared" si="375"/>
        <v>0</v>
      </c>
      <c r="JTF139" s="827">
        <f t="shared" si="375"/>
        <v>0</v>
      </c>
      <c r="JTG139" s="827">
        <f t="shared" si="375"/>
        <v>0</v>
      </c>
      <c r="JTH139" s="827">
        <f t="shared" si="375"/>
        <v>0</v>
      </c>
      <c r="JTI139" s="827">
        <f t="shared" si="375"/>
        <v>0</v>
      </c>
      <c r="JTJ139" s="827">
        <f t="shared" si="375"/>
        <v>0</v>
      </c>
      <c r="JTK139" s="827">
        <f t="shared" si="375"/>
        <v>0</v>
      </c>
      <c r="JTL139" s="827">
        <f t="shared" si="375"/>
        <v>0</v>
      </c>
      <c r="JTM139" s="827">
        <f t="shared" si="375"/>
        <v>0</v>
      </c>
      <c r="JTN139" s="827">
        <f t="shared" si="375"/>
        <v>0</v>
      </c>
      <c r="JTO139" s="827">
        <f t="shared" si="375"/>
        <v>0</v>
      </c>
      <c r="JTP139" s="827">
        <f t="shared" si="375"/>
        <v>0</v>
      </c>
      <c r="JTQ139" s="827">
        <f t="shared" si="375"/>
        <v>0</v>
      </c>
      <c r="JTR139" s="827">
        <f t="shared" si="375"/>
        <v>0</v>
      </c>
      <c r="JTS139" s="827">
        <f t="shared" si="375"/>
        <v>0</v>
      </c>
      <c r="JTT139" s="827">
        <f t="shared" si="375"/>
        <v>0</v>
      </c>
      <c r="JTU139" s="827">
        <f t="shared" si="375"/>
        <v>0</v>
      </c>
      <c r="JTV139" s="827">
        <f t="shared" si="375"/>
        <v>0</v>
      </c>
      <c r="JTW139" s="827">
        <f t="shared" si="375"/>
        <v>0</v>
      </c>
      <c r="JTX139" s="827">
        <f t="shared" si="375"/>
        <v>0</v>
      </c>
      <c r="JTY139" s="827">
        <f t="shared" si="375"/>
        <v>0</v>
      </c>
      <c r="JTZ139" s="827">
        <f t="shared" si="375"/>
        <v>0</v>
      </c>
      <c r="JUA139" s="827">
        <f t="shared" si="375"/>
        <v>0</v>
      </c>
      <c r="JUB139" s="827">
        <f t="shared" si="375"/>
        <v>0</v>
      </c>
      <c r="JUC139" s="827">
        <f t="shared" si="375"/>
        <v>0</v>
      </c>
      <c r="JUD139" s="827">
        <f t="shared" si="375"/>
        <v>0</v>
      </c>
      <c r="JUE139" s="827">
        <f t="shared" si="375"/>
        <v>0</v>
      </c>
      <c r="JUF139" s="827">
        <f t="shared" si="375"/>
        <v>0</v>
      </c>
      <c r="JUG139" s="827">
        <f t="shared" si="375"/>
        <v>0</v>
      </c>
      <c r="JUH139" s="827">
        <f t="shared" si="375"/>
        <v>0</v>
      </c>
      <c r="JUI139" s="827">
        <f t="shared" ref="JUI139:JWT139" si="376">JUI131+JUI133</f>
        <v>0</v>
      </c>
      <c r="JUJ139" s="827">
        <f t="shared" si="376"/>
        <v>0</v>
      </c>
      <c r="JUK139" s="827">
        <f t="shared" si="376"/>
        <v>0</v>
      </c>
      <c r="JUL139" s="827">
        <f t="shared" si="376"/>
        <v>0</v>
      </c>
      <c r="JUM139" s="827">
        <f t="shared" si="376"/>
        <v>0</v>
      </c>
      <c r="JUN139" s="827">
        <f t="shared" si="376"/>
        <v>0</v>
      </c>
      <c r="JUO139" s="827">
        <f t="shared" si="376"/>
        <v>0</v>
      </c>
      <c r="JUP139" s="827">
        <f t="shared" si="376"/>
        <v>0</v>
      </c>
      <c r="JUQ139" s="827">
        <f t="shared" si="376"/>
        <v>0</v>
      </c>
      <c r="JUR139" s="827">
        <f t="shared" si="376"/>
        <v>0</v>
      </c>
      <c r="JUS139" s="827">
        <f t="shared" si="376"/>
        <v>0</v>
      </c>
      <c r="JUT139" s="827">
        <f t="shared" si="376"/>
        <v>0</v>
      </c>
      <c r="JUU139" s="827">
        <f t="shared" si="376"/>
        <v>0</v>
      </c>
      <c r="JUV139" s="827">
        <f t="shared" si="376"/>
        <v>0</v>
      </c>
      <c r="JUW139" s="827">
        <f t="shared" si="376"/>
        <v>0</v>
      </c>
      <c r="JUX139" s="827">
        <f t="shared" si="376"/>
        <v>0</v>
      </c>
      <c r="JUY139" s="827">
        <f t="shared" si="376"/>
        <v>0</v>
      </c>
      <c r="JUZ139" s="827">
        <f t="shared" si="376"/>
        <v>0</v>
      </c>
      <c r="JVA139" s="827">
        <f t="shared" si="376"/>
        <v>0</v>
      </c>
      <c r="JVB139" s="827">
        <f t="shared" si="376"/>
        <v>0</v>
      </c>
      <c r="JVC139" s="827">
        <f t="shared" si="376"/>
        <v>0</v>
      </c>
      <c r="JVD139" s="827">
        <f t="shared" si="376"/>
        <v>0</v>
      </c>
      <c r="JVE139" s="827">
        <f t="shared" si="376"/>
        <v>0</v>
      </c>
      <c r="JVF139" s="827">
        <f t="shared" si="376"/>
        <v>0</v>
      </c>
      <c r="JVG139" s="827">
        <f t="shared" si="376"/>
        <v>0</v>
      </c>
      <c r="JVH139" s="827">
        <f t="shared" si="376"/>
        <v>0</v>
      </c>
      <c r="JVI139" s="827">
        <f t="shared" si="376"/>
        <v>0</v>
      </c>
      <c r="JVJ139" s="827">
        <f t="shared" si="376"/>
        <v>0</v>
      </c>
      <c r="JVK139" s="827">
        <f t="shared" si="376"/>
        <v>0</v>
      </c>
      <c r="JVL139" s="827">
        <f t="shared" si="376"/>
        <v>0</v>
      </c>
      <c r="JVM139" s="827">
        <f t="shared" si="376"/>
        <v>0</v>
      </c>
      <c r="JVN139" s="827">
        <f t="shared" si="376"/>
        <v>0</v>
      </c>
      <c r="JVO139" s="827">
        <f t="shared" si="376"/>
        <v>0</v>
      </c>
      <c r="JVP139" s="827">
        <f t="shared" si="376"/>
        <v>0</v>
      </c>
      <c r="JVQ139" s="827">
        <f t="shared" si="376"/>
        <v>0</v>
      </c>
      <c r="JVR139" s="827">
        <f t="shared" si="376"/>
        <v>0</v>
      </c>
      <c r="JVS139" s="827">
        <f t="shared" si="376"/>
        <v>0</v>
      </c>
      <c r="JVT139" s="827">
        <f t="shared" si="376"/>
        <v>0</v>
      </c>
      <c r="JVU139" s="827">
        <f t="shared" si="376"/>
        <v>0</v>
      </c>
      <c r="JVV139" s="827">
        <f t="shared" si="376"/>
        <v>0</v>
      </c>
      <c r="JVW139" s="827">
        <f t="shared" si="376"/>
        <v>0</v>
      </c>
      <c r="JVX139" s="827">
        <f t="shared" si="376"/>
        <v>0</v>
      </c>
      <c r="JVY139" s="827">
        <f t="shared" si="376"/>
        <v>0</v>
      </c>
      <c r="JVZ139" s="827">
        <f t="shared" si="376"/>
        <v>0</v>
      </c>
      <c r="JWA139" s="827">
        <f t="shared" si="376"/>
        <v>0</v>
      </c>
      <c r="JWB139" s="827">
        <f t="shared" si="376"/>
        <v>0</v>
      </c>
      <c r="JWC139" s="827">
        <f t="shared" si="376"/>
        <v>0</v>
      </c>
      <c r="JWD139" s="827">
        <f t="shared" si="376"/>
        <v>0</v>
      </c>
      <c r="JWE139" s="827">
        <f t="shared" si="376"/>
        <v>0</v>
      </c>
      <c r="JWF139" s="827">
        <f t="shared" si="376"/>
        <v>0</v>
      </c>
      <c r="JWG139" s="827">
        <f t="shared" si="376"/>
        <v>0</v>
      </c>
      <c r="JWH139" s="827">
        <f t="shared" si="376"/>
        <v>0</v>
      </c>
      <c r="JWI139" s="827">
        <f t="shared" si="376"/>
        <v>0</v>
      </c>
      <c r="JWJ139" s="827">
        <f t="shared" si="376"/>
        <v>0</v>
      </c>
      <c r="JWK139" s="827">
        <f t="shared" si="376"/>
        <v>0</v>
      </c>
      <c r="JWL139" s="827">
        <f t="shared" si="376"/>
        <v>0</v>
      </c>
      <c r="JWM139" s="827">
        <f t="shared" si="376"/>
        <v>0</v>
      </c>
      <c r="JWN139" s="827">
        <f t="shared" si="376"/>
        <v>0</v>
      </c>
      <c r="JWO139" s="827">
        <f t="shared" si="376"/>
        <v>0</v>
      </c>
      <c r="JWP139" s="827">
        <f t="shared" si="376"/>
        <v>0</v>
      </c>
      <c r="JWQ139" s="827">
        <f t="shared" si="376"/>
        <v>0</v>
      </c>
      <c r="JWR139" s="827">
        <f t="shared" si="376"/>
        <v>0</v>
      </c>
      <c r="JWS139" s="827">
        <f t="shared" si="376"/>
        <v>0</v>
      </c>
      <c r="JWT139" s="827">
        <f t="shared" si="376"/>
        <v>0</v>
      </c>
      <c r="JWU139" s="827">
        <f t="shared" ref="JWU139:JZF139" si="377">JWU131+JWU133</f>
        <v>0</v>
      </c>
      <c r="JWV139" s="827">
        <f t="shared" si="377"/>
        <v>0</v>
      </c>
      <c r="JWW139" s="827">
        <f t="shared" si="377"/>
        <v>0</v>
      </c>
      <c r="JWX139" s="827">
        <f t="shared" si="377"/>
        <v>0</v>
      </c>
      <c r="JWY139" s="827">
        <f t="shared" si="377"/>
        <v>0</v>
      </c>
      <c r="JWZ139" s="827">
        <f t="shared" si="377"/>
        <v>0</v>
      </c>
      <c r="JXA139" s="827">
        <f t="shared" si="377"/>
        <v>0</v>
      </c>
      <c r="JXB139" s="827">
        <f t="shared" si="377"/>
        <v>0</v>
      </c>
      <c r="JXC139" s="827">
        <f t="shared" si="377"/>
        <v>0</v>
      </c>
      <c r="JXD139" s="827">
        <f t="shared" si="377"/>
        <v>0</v>
      </c>
      <c r="JXE139" s="827">
        <f t="shared" si="377"/>
        <v>0</v>
      </c>
      <c r="JXF139" s="827">
        <f t="shared" si="377"/>
        <v>0</v>
      </c>
      <c r="JXG139" s="827">
        <f t="shared" si="377"/>
        <v>0</v>
      </c>
      <c r="JXH139" s="827">
        <f t="shared" si="377"/>
        <v>0</v>
      </c>
      <c r="JXI139" s="827">
        <f t="shared" si="377"/>
        <v>0</v>
      </c>
      <c r="JXJ139" s="827">
        <f t="shared" si="377"/>
        <v>0</v>
      </c>
      <c r="JXK139" s="827">
        <f t="shared" si="377"/>
        <v>0</v>
      </c>
      <c r="JXL139" s="827">
        <f t="shared" si="377"/>
        <v>0</v>
      </c>
      <c r="JXM139" s="827">
        <f t="shared" si="377"/>
        <v>0</v>
      </c>
      <c r="JXN139" s="827">
        <f t="shared" si="377"/>
        <v>0</v>
      </c>
      <c r="JXO139" s="827">
        <f t="shared" si="377"/>
        <v>0</v>
      </c>
      <c r="JXP139" s="827">
        <f t="shared" si="377"/>
        <v>0</v>
      </c>
      <c r="JXQ139" s="827">
        <f t="shared" si="377"/>
        <v>0</v>
      </c>
      <c r="JXR139" s="827">
        <f t="shared" si="377"/>
        <v>0</v>
      </c>
      <c r="JXS139" s="827">
        <f t="shared" si="377"/>
        <v>0</v>
      </c>
      <c r="JXT139" s="827">
        <f t="shared" si="377"/>
        <v>0</v>
      </c>
      <c r="JXU139" s="827">
        <f t="shared" si="377"/>
        <v>0</v>
      </c>
      <c r="JXV139" s="827">
        <f t="shared" si="377"/>
        <v>0</v>
      </c>
      <c r="JXW139" s="827">
        <f t="shared" si="377"/>
        <v>0</v>
      </c>
      <c r="JXX139" s="827">
        <f t="shared" si="377"/>
        <v>0</v>
      </c>
      <c r="JXY139" s="827">
        <f t="shared" si="377"/>
        <v>0</v>
      </c>
      <c r="JXZ139" s="827">
        <f t="shared" si="377"/>
        <v>0</v>
      </c>
      <c r="JYA139" s="827">
        <f t="shared" si="377"/>
        <v>0</v>
      </c>
      <c r="JYB139" s="827">
        <f t="shared" si="377"/>
        <v>0</v>
      </c>
      <c r="JYC139" s="827">
        <f t="shared" si="377"/>
        <v>0</v>
      </c>
      <c r="JYD139" s="827">
        <f t="shared" si="377"/>
        <v>0</v>
      </c>
      <c r="JYE139" s="827">
        <f t="shared" si="377"/>
        <v>0</v>
      </c>
      <c r="JYF139" s="827">
        <f t="shared" si="377"/>
        <v>0</v>
      </c>
      <c r="JYG139" s="827">
        <f t="shared" si="377"/>
        <v>0</v>
      </c>
      <c r="JYH139" s="827">
        <f t="shared" si="377"/>
        <v>0</v>
      </c>
      <c r="JYI139" s="827">
        <f t="shared" si="377"/>
        <v>0</v>
      </c>
      <c r="JYJ139" s="827">
        <f t="shared" si="377"/>
        <v>0</v>
      </c>
      <c r="JYK139" s="827">
        <f t="shared" si="377"/>
        <v>0</v>
      </c>
      <c r="JYL139" s="827">
        <f t="shared" si="377"/>
        <v>0</v>
      </c>
      <c r="JYM139" s="827">
        <f t="shared" si="377"/>
        <v>0</v>
      </c>
      <c r="JYN139" s="827">
        <f t="shared" si="377"/>
        <v>0</v>
      </c>
      <c r="JYO139" s="827">
        <f t="shared" si="377"/>
        <v>0</v>
      </c>
      <c r="JYP139" s="827">
        <f t="shared" si="377"/>
        <v>0</v>
      </c>
      <c r="JYQ139" s="827">
        <f t="shared" si="377"/>
        <v>0</v>
      </c>
      <c r="JYR139" s="827">
        <f t="shared" si="377"/>
        <v>0</v>
      </c>
      <c r="JYS139" s="827">
        <f t="shared" si="377"/>
        <v>0</v>
      </c>
      <c r="JYT139" s="827">
        <f t="shared" si="377"/>
        <v>0</v>
      </c>
      <c r="JYU139" s="827">
        <f t="shared" si="377"/>
        <v>0</v>
      </c>
      <c r="JYV139" s="827">
        <f t="shared" si="377"/>
        <v>0</v>
      </c>
      <c r="JYW139" s="827">
        <f t="shared" si="377"/>
        <v>0</v>
      </c>
      <c r="JYX139" s="827">
        <f t="shared" si="377"/>
        <v>0</v>
      </c>
      <c r="JYY139" s="827">
        <f t="shared" si="377"/>
        <v>0</v>
      </c>
      <c r="JYZ139" s="827">
        <f t="shared" si="377"/>
        <v>0</v>
      </c>
      <c r="JZA139" s="827">
        <f t="shared" si="377"/>
        <v>0</v>
      </c>
      <c r="JZB139" s="827">
        <f t="shared" si="377"/>
        <v>0</v>
      </c>
      <c r="JZC139" s="827">
        <f t="shared" si="377"/>
        <v>0</v>
      </c>
      <c r="JZD139" s="827">
        <f t="shared" si="377"/>
        <v>0</v>
      </c>
      <c r="JZE139" s="827">
        <f t="shared" si="377"/>
        <v>0</v>
      </c>
      <c r="JZF139" s="827">
        <f t="shared" si="377"/>
        <v>0</v>
      </c>
      <c r="JZG139" s="827">
        <f t="shared" ref="JZG139:KBR139" si="378">JZG131+JZG133</f>
        <v>0</v>
      </c>
      <c r="JZH139" s="827">
        <f t="shared" si="378"/>
        <v>0</v>
      </c>
      <c r="JZI139" s="827">
        <f t="shared" si="378"/>
        <v>0</v>
      </c>
      <c r="JZJ139" s="827">
        <f t="shared" si="378"/>
        <v>0</v>
      </c>
      <c r="JZK139" s="827">
        <f t="shared" si="378"/>
        <v>0</v>
      </c>
      <c r="JZL139" s="827">
        <f t="shared" si="378"/>
        <v>0</v>
      </c>
      <c r="JZM139" s="827">
        <f t="shared" si="378"/>
        <v>0</v>
      </c>
      <c r="JZN139" s="827">
        <f t="shared" si="378"/>
        <v>0</v>
      </c>
      <c r="JZO139" s="827">
        <f t="shared" si="378"/>
        <v>0</v>
      </c>
      <c r="JZP139" s="827">
        <f t="shared" si="378"/>
        <v>0</v>
      </c>
      <c r="JZQ139" s="827">
        <f t="shared" si="378"/>
        <v>0</v>
      </c>
      <c r="JZR139" s="827">
        <f t="shared" si="378"/>
        <v>0</v>
      </c>
      <c r="JZS139" s="827">
        <f t="shared" si="378"/>
        <v>0</v>
      </c>
      <c r="JZT139" s="827">
        <f t="shared" si="378"/>
        <v>0</v>
      </c>
      <c r="JZU139" s="827">
        <f t="shared" si="378"/>
        <v>0</v>
      </c>
      <c r="JZV139" s="827">
        <f t="shared" si="378"/>
        <v>0</v>
      </c>
      <c r="JZW139" s="827">
        <f t="shared" si="378"/>
        <v>0</v>
      </c>
      <c r="JZX139" s="827">
        <f t="shared" si="378"/>
        <v>0</v>
      </c>
      <c r="JZY139" s="827">
        <f t="shared" si="378"/>
        <v>0</v>
      </c>
      <c r="JZZ139" s="827">
        <f t="shared" si="378"/>
        <v>0</v>
      </c>
      <c r="KAA139" s="827">
        <f t="shared" si="378"/>
        <v>0</v>
      </c>
      <c r="KAB139" s="827">
        <f t="shared" si="378"/>
        <v>0</v>
      </c>
      <c r="KAC139" s="827">
        <f t="shared" si="378"/>
        <v>0</v>
      </c>
      <c r="KAD139" s="827">
        <f t="shared" si="378"/>
        <v>0</v>
      </c>
      <c r="KAE139" s="827">
        <f t="shared" si="378"/>
        <v>0</v>
      </c>
      <c r="KAF139" s="827">
        <f t="shared" si="378"/>
        <v>0</v>
      </c>
      <c r="KAG139" s="827">
        <f t="shared" si="378"/>
        <v>0</v>
      </c>
      <c r="KAH139" s="827">
        <f t="shared" si="378"/>
        <v>0</v>
      </c>
      <c r="KAI139" s="827">
        <f t="shared" si="378"/>
        <v>0</v>
      </c>
      <c r="KAJ139" s="827">
        <f t="shared" si="378"/>
        <v>0</v>
      </c>
      <c r="KAK139" s="827">
        <f t="shared" si="378"/>
        <v>0</v>
      </c>
      <c r="KAL139" s="827">
        <f t="shared" si="378"/>
        <v>0</v>
      </c>
      <c r="KAM139" s="827">
        <f t="shared" si="378"/>
        <v>0</v>
      </c>
      <c r="KAN139" s="827">
        <f t="shared" si="378"/>
        <v>0</v>
      </c>
      <c r="KAO139" s="827">
        <f t="shared" si="378"/>
        <v>0</v>
      </c>
      <c r="KAP139" s="827">
        <f t="shared" si="378"/>
        <v>0</v>
      </c>
      <c r="KAQ139" s="827">
        <f t="shared" si="378"/>
        <v>0</v>
      </c>
      <c r="KAR139" s="827">
        <f t="shared" si="378"/>
        <v>0</v>
      </c>
      <c r="KAS139" s="827">
        <f t="shared" si="378"/>
        <v>0</v>
      </c>
      <c r="KAT139" s="827">
        <f t="shared" si="378"/>
        <v>0</v>
      </c>
      <c r="KAU139" s="827">
        <f t="shared" si="378"/>
        <v>0</v>
      </c>
      <c r="KAV139" s="827">
        <f t="shared" si="378"/>
        <v>0</v>
      </c>
      <c r="KAW139" s="827">
        <f t="shared" si="378"/>
        <v>0</v>
      </c>
      <c r="KAX139" s="827">
        <f t="shared" si="378"/>
        <v>0</v>
      </c>
      <c r="KAY139" s="827">
        <f t="shared" si="378"/>
        <v>0</v>
      </c>
      <c r="KAZ139" s="827">
        <f t="shared" si="378"/>
        <v>0</v>
      </c>
      <c r="KBA139" s="827">
        <f t="shared" si="378"/>
        <v>0</v>
      </c>
      <c r="KBB139" s="827">
        <f t="shared" si="378"/>
        <v>0</v>
      </c>
      <c r="KBC139" s="827">
        <f t="shared" si="378"/>
        <v>0</v>
      </c>
      <c r="KBD139" s="827">
        <f t="shared" si="378"/>
        <v>0</v>
      </c>
      <c r="KBE139" s="827">
        <f t="shared" si="378"/>
        <v>0</v>
      </c>
      <c r="KBF139" s="827">
        <f t="shared" si="378"/>
        <v>0</v>
      </c>
      <c r="KBG139" s="827">
        <f t="shared" si="378"/>
        <v>0</v>
      </c>
      <c r="KBH139" s="827">
        <f t="shared" si="378"/>
        <v>0</v>
      </c>
      <c r="KBI139" s="827">
        <f t="shared" si="378"/>
        <v>0</v>
      </c>
      <c r="KBJ139" s="827">
        <f t="shared" si="378"/>
        <v>0</v>
      </c>
      <c r="KBK139" s="827">
        <f t="shared" si="378"/>
        <v>0</v>
      </c>
      <c r="KBL139" s="827">
        <f t="shared" si="378"/>
        <v>0</v>
      </c>
      <c r="KBM139" s="827">
        <f t="shared" si="378"/>
        <v>0</v>
      </c>
      <c r="KBN139" s="827">
        <f t="shared" si="378"/>
        <v>0</v>
      </c>
      <c r="KBO139" s="827">
        <f t="shared" si="378"/>
        <v>0</v>
      </c>
      <c r="KBP139" s="827">
        <f t="shared" si="378"/>
        <v>0</v>
      </c>
      <c r="KBQ139" s="827">
        <f t="shared" si="378"/>
        <v>0</v>
      </c>
      <c r="KBR139" s="827">
        <f t="shared" si="378"/>
        <v>0</v>
      </c>
      <c r="KBS139" s="827">
        <f t="shared" ref="KBS139:KED139" si="379">KBS131+KBS133</f>
        <v>0</v>
      </c>
      <c r="KBT139" s="827">
        <f t="shared" si="379"/>
        <v>0</v>
      </c>
      <c r="KBU139" s="827">
        <f t="shared" si="379"/>
        <v>0</v>
      </c>
      <c r="KBV139" s="827">
        <f t="shared" si="379"/>
        <v>0</v>
      </c>
      <c r="KBW139" s="827">
        <f t="shared" si="379"/>
        <v>0</v>
      </c>
      <c r="KBX139" s="827">
        <f t="shared" si="379"/>
        <v>0</v>
      </c>
      <c r="KBY139" s="827">
        <f t="shared" si="379"/>
        <v>0</v>
      </c>
      <c r="KBZ139" s="827">
        <f t="shared" si="379"/>
        <v>0</v>
      </c>
      <c r="KCA139" s="827">
        <f t="shared" si="379"/>
        <v>0</v>
      </c>
      <c r="KCB139" s="827">
        <f t="shared" si="379"/>
        <v>0</v>
      </c>
      <c r="KCC139" s="827">
        <f t="shared" si="379"/>
        <v>0</v>
      </c>
      <c r="KCD139" s="827">
        <f t="shared" si="379"/>
        <v>0</v>
      </c>
      <c r="KCE139" s="827">
        <f t="shared" si="379"/>
        <v>0</v>
      </c>
      <c r="KCF139" s="827">
        <f t="shared" si="379"/>
        <v>0</v>
      </c>
      <c r="KCG139" s="827">
        <f t="shared" si="379"/>
        <v>0</v>
      </c>
      <c r="KCH139" s="827">
        <f t="shared" si="379"/>
        <v>0</v>
      </c>
      <c r="KCI139" s="827">
        <f t="shared" si="379"/>
        <v>0</v>
      </c>
      <c r="KCJ139" s="827">
        <f t="shared" si="379"/>
        <v>0</v>
      </c>
      <c r="KCK139" s="827">
        <f t="shared" si="379"/>
        <v>0</v>
      </c>
      <c r="KCL139" s="827">
        <f t="shared" si="379"/>
        <v>0</v>
      </c>
      <c r="KCM139" s="827">
        <f t="shared" si="379"/>
        <v>0</v>
      </c>
      <c r="KCN139" s="827">
        <f t="shared" si="379"/>
        <v>0</v>
      </c>
      <c r="KCO139" s="827">
        <f t="shared" si="379"/>
        <v>0</v>
      </c>
      <c r="KCP139" s="827">
        <f t="shared" si="379"/>
        <v>0</v>
      </c>
      <c r="KCQ139" s="827">
        <f t="shared" si="379"/>
        <v>0</v>
      </c>
      <c r="KCR139" s="827">
        <f t="shared" si="379"/>
        <v>0</v>
      </c>
      <c r="KCS139" s="827">
        <f t="shared" si="379"/>
        <v>0</v>
      </c>
      <c r="KCT139" s="827">
        <f t="shared" si="379"/>
        <v>0</v>
      </c>
      <c r="KCU139" s="827">
        <f t="shared" si="379"/>
        <v>0</v>
      </c>
      <c r="KCV139" s="827">
        <f t="shared" si="379"/>
        <v>0</v>
      </c>
      <c r="KCW139" s="827">
        <f t="shared" si="379"/>
        <v>0</v>
      </c>
      <c r="KCX139" s="827">
        <f t="shared" si="379"/>
        <v>0</v>
      </c>
      <c r="KCY139" s="827">
        <f t="shared" si="379"/>
        <v>0</v>
      </c>
      <c r="KCZ139" s="827">
        <f t="shared" si="379"/>
        <v>0</v>
      </c>
      <c r="KDA139" s="827">
        <f t="shared" si="379"/>
        <v>0</v>
      </c>
      <c r="KDB139" s="827">
        <f t="shared" si="379"/>
        <v>0</v>
      </c>
      <c r="KDC139" s="827">
        <f t="shared" si="379"/>
        <v>0</v>
      </c>
      <c r="KDD139" s="827">
        <f t="shared" si="379"/>
        <v>0</v>
      </c>
      <c r="KDE139" s="827">
        <f t="shared" si="379"/>
        <v>0</v>
      </c>
      <c r="KDF139" s="827">
        <f t="shared" si="379"/>
        <v>0</v>
      </c>
      <c r="KDG139" s="827">
        <f t="shared" si="379"/>
        <v>0</v>
      </c>
      <c r="KDH139" s="827">
        <f t="shared" si="379"/>
        <v>0</v>
      </c>
      <c r="KDI139" s="827">
        <f t="shared" si="379"/>
        <v>0</v>
      </c>
      <c r="KDJ139" s="827">
        <f t="shared" si="379"/>
        <v>0</v>
      </c>
      <c r="KDK139" s="827">
        <f t="shared" si="379"/>
        <v>0</v>
      </c>
      <c r="KDL139" s="827">
        <f t="shared" si="379"/>
        <v>0</v>
      </c>
      <c r="KDM139" s="827">
        <f t="shared" si="379"/>
        <v>0</v>
      </c>
      <c r="KDN139" s="827">
        <f t="shared" si="379"/>
        <v>0</v>
      </c>
      <c r="KDO139" s="827">
        <f t="shared" si="379"/>
        <v>0</v>
      </c>
      <c r="KDP139" s="827">
        <f t="shared" si="379"/>
        <v>0</v>
      </c>
      <c r="KDQ139" s="827">
        <f t="shared" si="379"/>
        <v>0</v>
      </c>
      <c r="KDR139" s="827">
        <f t="shared" si="379"/>
        <v>0</v>
      </c>
      <c r="KDS139" s="827">
        <f t="shared" si="379"/>
        <v>0</v>
      </c>
      <c r="KDT139" s="827">
        <f t="shared" si="379"/>
        <v>0</v>
      </c>
      <c r="KDU139" s="827">
        <f t="shared" si="379"/>
        <v>0</v>
      </c>
      <c r="KDV139" s="827">
        <f t="shared" si="379"/>
        <v>0</v>
      </c>
      <c r="KDW139" s="827">
        <f t="shared" si="379"/>
        <v>0</v>
      </c>
      <c r="KDX139" s="827">
        <f t="shared" si="379"/>
        <v>0</v>
      </c>
      <c r="KDY139" s="827">
        <f t="shared" si="379"/>
        <v>0</v>
      </c>
      <c r="KDZ139" s="827">
        <f t="shared" si="379"/>
        <v>0</v>
      </c>
      <c r="KEA139" s="827">
        <f t="shared" si="379"/>
        <v>0</v>
      </c>
      <c r="KEB139" s="827">
        <f t="shared" si="379"/>
        <v>0</v>
      </c>
      <c r="KEC139" s="827">
        <f t="shared" si="379"/>
        <v>0</v>
      </c>
      <c r="KED139" s="827">
        <f t="shared" si="379"/>
        <v>0</v>
      </c>
      <c r="KEE139" s="827">
        <f t="shared" ref="KEE139:KGP139" si="380">KEE131+KEE133</f>
        <v>0</v>
      </c>
      <c r="KEF139" s="827">
        <f t="shared" si="380"/>
        <v>0</v>
      </c>
      <c r="KEG139" s="827">
        <f t="shared" si="380"/>
        <v>0</v>
      </c>
      <c r="KEH139" s="827">
        <f t="shared" si="380"/>
        <v>0</v>
      </c>
      <c r="KEI139" s="827">
        <f t="shared" si="380"/>
        <v>0</v>
      </c>
      <c r="KEJ139" s="827">
        <f t="shared" si="380"/>
        <v>0</v>
      </c>
      <c r="KEK139" s="827">
        <f t="shared" si="380"/>
        <v>0</v>
      </c>
      <c r="KEL139" s="827">
        <f t="shared" si="380"/>
        <v>0</v>
      </c>
      <c r="KEM139" s="827">
        <f t="shared" si="380"/>
        <v>0</v>
      </c>
      <c r="KEN139" s="827">
        <f t="shared" si="380"/>
        <v>0</v>
      </c>
      <c r="KEO139" s="827">
        <f t="shared" si="380"/>
        <v>0</v>
      </c>
      <c r="KEP139" s="827">
        <f t="shared" si="380"/>
        <v>0</v>
      </c>
      <c r="KEQ139" s="827">
        <f t="shared" si="380"/>
        <v>0</v>
      </c>
      <c r="KER139" s="827">
        <f t="shared" si="380"/>
        <v>0</v>
      </c>
      <c r="KES139" s="827">
        <f t="shared" si="380"/>
        <v>0</v>
      </c>
      <c r="KET139" s="827">
        <f t="shared" si="380"/>
        <v>0</v>
      </c>
      <c r="KEU139" s="827">
        <f t="shared" si="380"/>
        <v>0</v>
      </c>
      <c r="KEV139" s="827">
        <f t="shared" si="380"/>
        <v>0</v>
      </c>
      <c r="KEW139" s="827">
        <f t="shared" si="380"/>
        <v>0</v>
      </c>
      <c r="KEX139" s="827">
        <f t="shared" si="380"/>
        <v>0</v>
      </c>
      <c r="KEY139" s="827">
        <f t="shared" si="380"/>
        <v>0</v>
      </c>
      <c r="KEZ139" s="827">
        <f t="shared" si="380"/>
        <v>0</v>
      </c>
      <c r="KFA139" s="827">
        <f t="shared" si="380"/>
        <v>0</v>
      </c>
      <c r="KFB139" s="827">
        <f t="shared" si="380"/>
        <v>0</v>
      </c>
      <c r="KFC139" s="827">
        <f t="shared" si="380"/>
        <v>0</v>
      </c>
      <c r="KFD139" s="827">
        <f t="shared" si="380"/>
        <v>0</v>
      </c>
      <c r="KFE139" s="827">
        <f t="shared" si="380"/>
        <v>0</v>
      </c>
      <c r="KFF139" s="827">
        <f t="shared" si="380"/>
        <v>0</v>
      </c>
      <c r="KFG139" s="827">
        <f t="shared" si="380"/>
        <v>0</v>
      </c>
      <c r="KFH139" s="827">
        <f t="shared" si="380"/>
        <v>0</v>
      </c>
      <c r="KFI139" s="827">
        <f t="shared" si="380"/>
        <v>0</v>
      </c>
      <c r="KFJ139" s="827">
        <f t="shared" si="380"/>
        <v>0</v>
      </c>
      <c r="KFK139" s="827">
        <f t="shared" si="380"/>
        <v>0</v>
      </c>
      <c r="KFL139" s="827">
        <f t="shared" si="380"/>
        <v>0</v>
      </c>
      <c r="KFM139" s="827">
        <f t="shared" si="380"/>
        <v>0</v>
      </c>
      <c r="KFN139" s="827">
        <f t="shared" si="380"/>
        <v>0</v>
      </c>
      <c r="KFO139" s="827">
        <f t="shared" si="380"/>
        <v>0</v>
      </c>
      <c r="KFP139" s="827">
        <f t="shared" si="380"/>
        <v>0</v>
      </c>
      <c r="KFQ139" s="827">
        <f t="shared" si="380"/>
        <v>0</v>
      </c>
      <c r="KFR139" s="827">
        <f t="shared" si="380"/>
        <v>0</v>
      </c>
      <c r="KFS139" s="827">
        <f t="shared" si="380"/>
        <v>0</v>
      </c>
      <c r="KFT139" s="827">
        <f t="shared" si="380"/>
        <v>0</v>
      </c>
      <c r="KFU139" s="827">
        <f t="shared" si="380"/>
        <v>0</v>
      </c>
      <c r="KFV139" s="827">
        <f t="shared" si="380"/>
        <v>0</v>
      </c>
      <c r="KFW139" s="827">
        <f t="shared" si="380"/>
        <v>0</v>
      </c>
      <c r="KFX139" s="827">
        <f t="shared" si="380"/>
        <v>0</v>
      </c>
      <c r="KFY139" s="827">
        <f t="shared" si="380"/>
        <v>0</v>
      </c>
      <c r="KFZ139" s="827">
        <f t="shared" si="380"/>
        <v>0</v>
      </c>
      <c r="KGA139" s="827">
        <f t="shared" si="380"/>
        <v>0</v>
      </c>
      <c r="KGB139" s="827">
        <f t="shared" si="380"/>
        <v>0</v>
      </c>
      <c r="KGC139" s="827">
        <f t="shared" si="380"/>
        <v>0</v>
      </c>
      <c r="KGD139" s="827">
        <f t="shared" si="380"/>
        <v>0</v>
      </c>
      <c r="KGE139" s="827">
        <f t="shared" si="380"/>
        <v>0</v>
      </c>
      <c r="KGF139" s="827">
        <f t="shared" si="380"/>
        <v>0</v>
      </c>
      <c r="KGG139" s="827">
        <f t="shared" si="380"/>
        <v>0</v>
      </c>
      <c r="KGH139" s="827">
        <f t="shared" si="380"/>
        <v>0</v>
      </c>
      <c r="KGI139" s="827">
        <f t="shared" si="380"/>
        <v>0</v>
      </c>
      <c r="KGJ139" s="827">
        <f t="shared" si="380"/>
        <v>0</v>
      </c>
      <c r="KGK139" s="827">
        <f t="shared" si="380"/>
        <v>0</v>
      </c>
      <c r="KGL139" s="827">
        <f t="shared" si="380"/>
        <v>0</v>
      </c>
      <c r="KGM139" s="827">
        <f t="shared" si="380"/>
        <v>0</v>
      </c>
      <c r="KGN139" s="827">
        <f t="shared" si="380"/>
        <v>0</v>
      </c>
      <c r="KGO139" s="827">
        <f t="shared" si="380"/>
        <v>0</v>
      </c>
      <c r="KGP139" s="827">
        <f t="shared" si="380"/>
        <v>0</v>
      </c>
      <c r="KGQ139" s="827">
        <f t="shared" ref="KGQ139:KJB139" si="381">KGQ131+KGQ133</f>
        <v>0</v>
      </c>
      <c r="KGR139" s="827">
        <f t="shared" si="381"/>
        <v>0</v>
      </c>
      <c r="KGS139" s="827">
        <f t="shared" si="381"/>
        <v>0</v>
      </c>
      <c r="KGT139" s="827">
        <f t="shared" si="381"/>
        <v>0</v>
      </c>
      <c r="KGU139" s="827">
        <f t="shared" si="381"/>
        <v>0</v>
      </c>
      <c r="KGV139" s="827">
        <f t="shared" si="381"/>
        <v>0</v>
      </c>
      <c r="KGW139" s="827">
        <f t="shared" si="381"/>
        <v>0</v>
      </c>
      <c r="KGX139" s="827">
        <f t="shared" si="381"/>
        <v>0</v>
      </c>
      <c r="KGY139" s="827">
        <f t="shared" si="381"/>
        <v>0</v>
      </c>
      <c r="KGZ139" s="827">
        <f t="shared" si="381"/>
        <v>0</v>
      </c>
      <c r="KHA139" s="827">
        <f t="shared" si="381"/>
        <v>0</v>
      </c>
      <c r="KHB139" s="827">
        <f t="shared" si="381"/>
        <v>0</v>
      </c>
      <c r="KHC139" s="827">
        <f t="shared" si="381"/>
        <v>0</v>
      </c>
      <c r="KHD139" s="827">
        <f t="shared" si="381"/>
        <v>0</v>
      </c>
      <c r="KHE139" s="827">
        <f t="shared" si="381"/>
        <v>0</v>
      </c>
      <c r="KHF139" s="827">
        <f t="shared" si="381"/>
        <v>0</v>
      </c>
      <c r="KHG139" s="827">
        <f t="shared" si="381"/>
        <v>0</v>
      </c>
      <c r="KHH139" s="827">
        <f t="shared" si="381"/>
        <v>0</v>
      </c>
      <c r="KHI139" s="827">
        <f t="shared" si="381"/>
        <v>0</v>
      </c>
      <c r="KHJ139" s="827">
        <f t="shared" si="381"/>
        <v>0</v>
      </c>
      <c r="KHK139" s="827">
        <f t="shared" si="381"/>
        <v>0</v>
      </c>
      <c r="KHL139" s="827">
        <f t="shared" si="381"/>
        <v>0</v>
      </c>
      <c r="KHM139" s="827">
        <f t="shared" si="381"/>
        <v>0</v>
      </c>
      <c r="KHN139" s="827">
        <f t="shared" si="381"/>
        <v>0</v>
      </c>
      <c r="KHO139" s="827">
        <f t="shared" si="381"/>
        <v>0</v>
      </c>
      <c r="KHP139" s="827">
        <f t="shared" si="381"/>
        <v>0</v>
      </c>
      <c r="KHQ139" s="827">
        <f t="shared" si="381"/>
        <v>0</v>
      </c>
      <c r="KHR139" s="827">
        <f t="shared" si="381"/>
        <v>0</v>
      </c>
      <c r="KHS139" s="827">
        <f t="shared" si="381"/>
        <v>0</v>
      </c>
      <c r="KHT139" s="827">
        <f t="shared" si="381"/>
        <v>0</v>
      </c>
      <c r="KHU139" s="827">
        <f t="shared" si="381"/>
        <v>0</v>
      </c>
      <c r="KHV139" s="827">
        <f t="shared" si="381"/>
        <v>0</v>
      </c>
      <c r="KHW139" s="827">
        <f t="shared" si="381"/>
        <v>0</v>
      </c>
      <c r="KHX139" s="827">
        <f t="shared" si="381"/>
        <v>0</v>
      </c>
      <c r="KHY139" s="827">
        <f t="shared" si="381"/>
        <v>0</v>
      </c>
      <c r="KHZ139" s="827">
        <f t="shared" si="381"/>
        <v>0</v>
      </c>
      <c r="KIA139" s="827">
        <f t="shared" si="381"/>
        <v>0</v>
      </c>
      <c r="KIB139" s="827">
        <f t="shared" si="381"/>
        <v>0</v>
      </c>
      <c r="KIC139" s="827">
        <f t="shared" si="381"/>
        <v>0</v>
      </c>
      <c r="KID139" s="827">
        <f t="shared" si="381"/>
        <v>0</v>
      </c>
      <c r="KIE139" s="827">
        <f t="shared" si="381"/>
        <v>0</v>
      </c>
      <c r="KIF139" s="827">
        <f t="shared" si="381"/>
        <v>0</v>
      </c>
      <c r="KIG139" s="827">
        <f t="shared" si="381"/>
        <v>0</v>
      </c>
      <c r="KIH139" s="827">
        <f t="shared" si="381"/>
        <v>0</v>
      </c>
      <c r="KII139" s="827">
        <f t="shared" si="381"/>
        <v>0</v>
      </c>
      <c r="KIJ139" s="827">
        <f t="shared" si="381"/>
        <v>0</v>
      </c>
      <c r="KIK139" s="827">
        <f t="shared" si="381"/>
        <v>0</v>
      </c>
      <c r="KIL139" s="827">
        <f t="shared" si="381"/>
        <v>0</v>
      </c>
      <c r="KIM139" s="827">
        <f t="shared" si="381"/>
        <v>0</v>
      </c>
      <c r="KIN139" s="827">
        <f t="shared" si="381"/>
        <v>0</v>
      </c>
      <c r="KIO139" s="827">
        <f t="shared" si="381"/>
        <v>0</v>
      </c>
      <c r="KIP139" s="827">
        <f t="shared" si="381"/>
        <v>0</v>
      </c>
      <c r="KIQ139" s="827">
        <f t="shared" si="381"/>
        <v>0</v>
      </c>
      <c r="KIR139" s="827">
        <f t="shared" si="381"/>
        <v>0</v>
      </c>
      <c r="KIS139" s="827">
        <f t="shared" si="381"/>
        <v>0</v>
      </c>
      <c r="KIT139" s="827">
        <f t="shared" si="381"/>
        <v>0</v>
      </c>
      <c r="KIU139" s="827">
        <f t="shared" si="381"/>
        <v>0</v>
      </c>
      <c r="KIV139" s="827">
        <f t="shared" si="381"/>
        <v>0</v>
      </c>
      <c r="KIW139" s="827">
        <f t="shared" si="381"/>
        <v>0</v>
      </c>
      <c r="KIX139" s="827">
        <f t="shared" si="381"/>
        <v>0</v>
      </c>
      <c r="KIY139" s="827">
        <f t="shared" si="381"/>
        <v>0</v>
      </c>
      <c r="KIZ139" s="827">
        <f t="shared" si="381"/>
        <v>0</v>
      </c>
      <c r="KJA139" s="827">
        <f t="shared" si="381"/>
        <v>0</v>
      </c>
      <c r="KJB139" s="827">
        <f t="shared" si="381"/>
        <v>0</v>
      </c>
      <c r="KJC139" s="827">
        <f t="shared" ref="KJC139:KLN139" si="382">KJC131+KJC133</f>
        <v>0</v>
      </c>
      <c r="KJD139" s="827">
        <f t="shared" si="382"/>
        <v>0</v>
      </c>
      <c r="KJE139" s="827">
        <f t="shared" si="382"/>
        <v>0</v>
      </c>
      <c r="KJF139" s="827">
        <f t="shared" si="382"/>
        <v>0</v>
      </c>
      <c r="KJG139" s="827">
        <f t="shared" si="382"/>
        <v>0</v>
      </c>
      <c r="KJH139" s="827">
        <f t="shared" si="382"/>
        <v>0</v>
      </c>
      <c r="KJI139" s="827">
        <f t="shared" si="382"/>
        <v>0</v>
      </c>
      <c r="KJJ139" s="827">
        <f t="shared" si="382"/>
        <v>0</v>
      </c>
      <c r="KJK139" s="827">
        <f t="shared" si="382"/>
        <v>0</v>
      </c>
      <c r="KJL139" s="827">
        <f t="shared" si="382"/>
        <v>0</v>
      </c>
      <c r="KJM139" s="827">
        <f t="shared" si="382"/>
        <v>0</v>
      </c>
      <c r="KJN139" s="827">
        <f t="shared" si="382"/>
        <v>0</v>
      </c>
      <c r="KJO139" s="827">
        <f t="shared" si="382"/>
        <v>0</v>
      </c>
      <c r="KJP139" s="827">
        <f t="shared" si="382"/>
        <v>0</v>
      </c>
      <c r="KJQ139" s="827">
        <f t="shared" si="382"/>
        <v>0</v>
      </c>
      <c r="KJR139" s="827">
        <f t="shared" si="382"/>
        <v>0</v>
      </c>
      <c r="KJS139" s="827">
        <f t="shared" si="382"/>
        <v>0</v>
      </c>
      <c r="KJT139" s="827">
        <f t="shared" si="382"/>
        <v>0</v>
      </c>
      <c r="KJU139" s="827">
        <f t="shared" si="382"/>
        <v>0</v>
      </c>
      <c r="KJV139" s="827">
        <f t="shared" si="382"/>
        <v>0</v>
      </c>
      <c r="KJW139" s="827">
        <f t="shared" si="382"/>
        <v>0</v>
      </c>
      <c r="KJX139" s="827">
        <f t="shared" si="382"/>
        <v>0</v>
      </c>
      <c r="KJY139" s="827">
        <f t="shared" si="382"/>
        <v>0</v>
      </c>
      <c r="KJZ139" s="827">
        <f t="shared" si="382"/>
        <v>0</v>
      </c>
      <c r="KKA139" s="827">
        <f t="shared" si="382"/>
        <v>0</v>
      </c>
      <c r="KKB139" s="827">
        <f t="shared" si="382"/>
        <v>0</v>
      </c>
      <c r="KKC139" s="827">
        <f t="shared" si="382"/>
        <v>0</v>
      </c>
      <c r="KKD139" s="827">
        <f t="shared" si="382"/>
        <v>0</v>
      </c>
      <c r="KKE139" s="827">
        <f t="shared" si="382"/>
        <v>0</v>
      </c>
      <c r="KKF139" s="827">
        <f t="shared" si="382"/>
        <v>0</v>
      </c>
      <c r="KKG139" s="827">
        <f t="shared" si="382"/>
        <v>0</v>
      </c>
      <c r="KKH139" s="827">
        <f t="shared" si="382"/>
        <v>0</v>
      </c>
      <c r="KKI139" s="827">
        <f t="shared" si="382"/>
        <v>0</v>
      </c>
      <c r="KKJ139" s="827">
        <f t="shared" si="382"/>
        <v>0</v>
      </c>
      <c r="KKK139" s="827">
        <f t="shared" si="382"/>
        <v>0</v>
      </c>
      <c r="KKL139" s="827">
        <f t="shared" si="382"/>
        <v>0</v>
      </c>
      <c r="KKM139" s="827">
        <f t="shared" si="382"/>
        <v>0</v>
      </c>
      <c r="KKN139" s="827">
        <f t="shared" si="382"/>
        <v>0</v>
      </c>
      <c r="KKO139" s="827">
        <f t="shared" si="382"/>
        <v>0</v>
      </c>
      <c r="KKP139" s="827">
        <f t="shared" si="382"/>
        <v>0</v>
      </c>
      <c r="KKQ139" s="827">
        <f t="shared" si="382"/>
        <v>0</v>
      </c>
      <c r="KKR139" s="827">
        <f t="shared" si="382"/>
        <v>0</v>
      </c>
      <c r="KKS139" s="827">
        <f t="shared" si="382"/>
        <v>0</v>
      </c>
      <c r="KKT139" s="827">
        <f t="shared" si="382"/>
        <v>0</v>
      </c>
      <c r="KKU139" s="827">
        <f t="shared" si="382"/>
        <v>0</v>
      </c>
      <c r="KKV139" s="827">
        <f t="shared" si="382"/>
        <v>0</v>
      </c>
      <c r="KKW139" s="827">
        <f t="shared" si="382"/>
        <v>0</v>
      </c>
      <c r="KKX139" s="827">
        <f t="shared" si="382"/>
        <v>0</v>
      </c>
      <c r="KKY139" s="827">
        <f t="shared" si="382"/>
        <v>0</v>
      </c>
      <c r="KKZ139" s="827">
        <f t="shared" si="382"/>
        <v>0</v>
      </c>
      <c r="KLA139" s="827">
        <f t="shared" si="382"/>
        <v>0</v>
      </c>
      <c r="KLB139" s="827">
        <f t="shared" si="382"/>
        <v>0</v>
      </c>
      <c r="KLC139" s="827">
        <f t="shared" si="382"/>
        <v>0</v>
      </c>
      <c r="KLD139" s="827">
        <f t="shared" si="382"/>
        <v>0</v>
      </c>
      <c r="KLE139" s="827">
        <f t="shared" si="382"/>
        <v>0</v>
      </c>
      <c r="KLF139" s="827">
        <f t="shared" si="382"/>
        <v>0</v>
      </c>
      <c r="KLG139" s="827">
        <f t="shared" si="382"/>
        <v>0</v>
      </c>
      <c r="KLH139" s="827">
        <f t="shared" si="382"/>
        <v>0</v>
      </c>
      <c r="KLI139" s="827">
        <f t="shared" si="382"/>
        <v>0</v>
      </c>
      <c r="KLJ139" s="827">
        <f t="shared" si="382"/>
        <v>0</v>
      </c>
      <c r="KLK139" s="827">
        <f t="shared" si="382"/>
        <v>0</v>
      </c>
      <c r="KLL139" s="827">
        <f t="shared" si="382"/>
        <v>0</v>
      </c>
      <c r="KLM139" s="827">
        <f t="shared" si="382"/>
        <v>0</v>
      </c>
      <c r="KLN139" s="827">
        <f t="shared" si="382"/>
        <v>0</v>
      </c>
      <c r="KLO139" s="827">
        <f t="shared" ref="KLO139:KNZ139" si="383">KLO131+KLO133</f>
        <v>0</v>
      </c>
      <c r="KLP139" s="827">
        <f t="shared" si="383"/>
        <v>0</v>
      </c>
      <c r="KLQ139" s="827">
        <f t="shared" si="383"/>
        <v>0</v>
      </c>
      <c r="KLR139" s="827">
        <f t="shared" si="383"/>
        <v>0</v>
      </c>
      <c r="KLS139" s="827">
        <f t="shared" si="383"/>
        <v>0</v>
      </c>
      <c r="KLT139" s="827">
        <f t="shared" si="383"/>
        <v>0</v>
      </c>
      <c r="KLU139" s="827">
        <f t="shared" si="383"/>
        <v>0</v>
      </c>
      <c r="KLV139" s="827">
        <f t="shared" si="383"/>
        <v>0</v>
      </c>
      <c r="KLW139" s="827">
        <f t="shared" si="383"/>
        <v>0</v>
      </c>
      <c r="KLX139" s="827">
        <f t="shared" si="383"/>
        <v>0</v>
      </c>
      <c r="KLY139" s="827">
        <f t="shared" si="383"/>
        <v>0</v>
      </c>
      <c r="KLZ139" s="827">
        <f t="shared" si="383"/>
        <v>0</v>
      </c>
      <c r="KMA139" s="827">
        <f t="shared" si="383"/>
        <v>0</v>
      </c>
      <c r="KMB139" s="827">
        <f t="shared" si="383"/>
        <v>0</v>
      </c>
      <c r="KMC139" s="827">
        <f t="shared" si="383"/>
        <v>0</v>
      </c>
      <c r="KMD139" s="827">
        <f t="shared" si="383"/>
        <v>0</v>
      </c>
      <c r="KME139" s="827">
        <f t="shared" si="383"/>
        <v>0</v>
      </c>
      <c r="KMF139" s="827">
        <f t="shared" si="383"/>
        <v>0</v>
      </c>
      <c r="KMG139" s="827">
        <f t="shared" si="383"/>
        <v>0</v>
      </c>
      <c r="KMH139" s="827">
        <f t="shared" si="383"/>
        <v>0</v>
      </c>
      <c r="KMI139" s="827">
        <f t="shared" si="383"/>
        <v>0</v>
      </c>
      <c r="KMJ139" s="827">
        <f t="shared" si="383"/>
        <v>0</v>
      </c>
      <c r="KMK139" s="827">
        <f t="shared" si="383"/>
        <v>0</v>
      </c>
      <c r="KML139" s="827">
        <f t="shared" si="383"/>
        <v>0</v>
      </c>
      <c r="KMM139" s="827">
        <f t="shared" si="383"/>
        <v>0</v>
      </c>
      <c r="KMN139" s="827">
        <f t="shared" si="383"/>
        <v>0</v>
      </c>
      <c r="KMO139" s="827">
        <f t="shared" si="383"/>
        <v>0</v>
      </c>
      <c r="KMP139" s="827">
        <f t="shared" si="383"/>
        <v>0</v>
      </c>
      <c r="KMQ139" s="827">
        <f t="shared" si="383"/>
        <v>0</v>
      </c>
      <c r="KMR139" s="827">
        <f t="shared" si="383"/>
        <v>0</v>
      </c>
      <c r="KMS139" s="827">
        <f t="shared" si="383"/>
        <v>0</v>
      </c>
      <c r="KMT139" s="827">
        <f t="shared" si="383"/>
        <v>0</v>
      </c>
      <c r="KMU139" s="827">
        <f t="shared" si="383"/>
        <v>0</v>
      </c>
      <c r="KMV139" s="827">
        <f t="shared" si="383"/>
        <v>0</v>
      </c>
      <c r="KMW139" s="827">
        <f t="shared" si="383"/>
        <v>0</v>
      </c>
      <c r="KMX139" s="827">
        <f t="shared" si="383"/>
        <v>0</v>
      </c>
      <c r="KMY139" s="827">
        <f t="shared" si="383"/>
        <v>0</v>
      </c>
      <c r="KMZ139" s="827">
        <f t="shared" si="383"/>
        <v>0</v>
      </c>
      <c r="KNA139" s="827">
        <f t="shared" si="383"/>
        <v>0</v>
      </c>
      <c r="KNB139" s="827">
        <f t="shared" si="383"/>
        <v>0</v>
      </c>
      <c r="KNC139" s="827">
        <f t="shared" si="383"/>
        <v>0</v>
      </c>
      <c r="KND139" s="827">
        <f t="shared" si="383"/>
        <v>0</v>
      </c>
      <c r="KNE139" s="827">
        <f t="shared" si="383"/>
        <v>0</v>
      </c>
      <c r="KNF139" s="827">
        <f t="shared" si="383"/>
        <v>0</v>
      </c>
      <c r="KNG139" s="827">
        <f t="shared" si="383"/>
        <v>0</v>
      </c>
      <c r="KNH139" s="827">
        <f t="shared" si="383"/>
        <v>0</v>
      </c>
      <c r="KNI139" s="827">
        <f t="shared" si="383"/>
        <v>0</v>
      </c>
      <c r="KNJ139" s="827">
        <f t="shared" si="383"/>
        <v>0</v>
      </c>
      <c r="KNK139" s="827">
        <f t="shared" si="383"/>
        <v>0</v>
      </c>
      <c r="KNL139" s="827">
        <f t="shared" si="383"/>
        <v>0</v>
      </c>
      <c r="KNM139" s="827">
        <f t="shared" si="383"/>
        <v>0</v>
      </c>
      <c r="KNN139" s="827">
        <f t="shared" si="383"/>
        <v>0</v>
      </c>
      <c r="KNO139" s="827">
        <f t="shared" si="383"/>
        <v>0</v>
      </c>
      <c r="KNP139" s="827">
        <f t="shared" si="383"/>
        <v>0</v>
      </c>
      <c r="KNQ139" s="827">
        <f t="shared" si="383"/>
        <v>0</v>
      </c>
      <c r="KNR139" s="827">
        <f t="shared" si="383"/>
        <v>0</v>
      </c>
      <c r="KNS139" s="827">
        <f t="shared" si="383"/>
        <v>0</v>
      </c>
      <c r="KNT139" s="827">
        <f t="shared" si="383"/>
        <v>0</v>
      </c>
      <c r="KNU139" s="827">
        <f t="shared" si="383"/>
        <v>0</v>
      </c>
      <c r="KNV139" s="827">
        <f t="shared" si="383"/>
        <v>0</v>
      </c>
      <c r="KNW139" s="827">
        <f t="shared" si="383"/>
        <v>0</v>
      </c>
      <c r="KNX139" s="827">
        <f t="shared" si="383"/>
        <v>0</v>
      </c>
      <c r="KNY139" s="827">
        <f t="shared" si="383"/>
        <v>0</v>
      </c>
      <c r="KNZ139" s="827">
        <f t="shared" si="383"/>
        <v>0</v>
      </c>
      <c r="KOA139" s="827">
        <f t="shared" ref="KOA139:KQL139" si="384">KOA131+KOA133</f>
        <v>0</v>
      </c>
      <c r="KOB139" s="827">
        <f t="shared" si="384"/>
        <v>0</v>
      </c>
      <c r="KOC139" s="827">
        <f t="shared" si="384"/>
        <v>0</v>
      </c>
      <c r="KOD139" s="827">
        <f t="shared" si="384"/>
        <v>0</v>
      </c>
      <c r="KOE139" s="827">
        <f t="shared" si="384"/>
        <v>0</v>
      </c>
      <c r="KOF139" s="827">
        <f t="shared" si="384"/>
        <v>0</v>
      </c>
      <c r="KOG139" s="827">
        <f t="shared" si="384"/>
        <v>0</v>
      </c>
      <c r="KOH139" s="827">
        <f t="shared" si="384"/>
        <v>0</v>
      </c>
      <c r="KOI139" s="827">
        <f t="shared" si="384"/>
        <v>0</v>
      </c>
      <c r="KOJ139" s="827">
        <f t="shared" si="384"/>
        <v>0</v>
      </c>
      <c r="KOK139" s="827">
        <f t="shared" si="384"/>
        <v>0</v>
      </c>
      <c r="KOL139" s="827">
        <f t="shared" si="384"/>
        <v>0</v>
      </c>
      <c r="KOM139" s="827">
        <f t="shared" si="384"/>
        <v>0</v>
      </c>
      <c r="KON139" s="827">
        <f t="shared" si="384"/>
        <v>0</v>
      </c>
      <c r="KOO139" s="827">
        <f t="shared" si="384"/>
        <v>0</v>
      </c>
      <c r="KOP139" s="827">
        <f t="shared" si="384"/>
        <v>0</v>
      </c>
      <c r="KOQ139" s="827">
        <f t="shared" si="384"/>
        <v>0</v>
      </c>
      <c r="KOR139" s="827">
        <f t="shared" si="384"/>
        <v>0</v>
      </c>
      <c r="KOS139" s="827">
        <f t="shared" si="384"/>
        <v>0</v>
      </c>
      <c r="KOT139" s="827">
        <f t="shared" si="384"/>
        <v>0</v>
      </c>
      <c r="KOU139" s="827">
        <f t="shared" si="384"/>
        <v>0</v>
      </c>
      <c r="KOV139" s="827">
        <f t="shared" si="384"/>
        <v>0</v>
      </c>
      <c r="KOW139" s="827">
        <f t="shared" si="384"/>
        <v>0</v>
      </c>
      <c r="KOX139" s="827">
        <f t="shared" si="384"/>
        <v>0</v>
      </c>
      <c r="KOY139" s="827">
        <f t="shared" si="384"/>
        <v>0</v>
      </c>
      <c r="KOZ139" s="827">
        <f t="shared" si="384"/>
        <v>0</v>
      </c>
      <c r="KPA139" s="827">
        <f t="shared" si="384"/>
        <v>0</v>
      </c>
      <c r="KPB139" s="827">
        <f t="shared" si="384"/>
        <v>0</v>
      </c>
      <c r="KPC139" s="827">
        <f t="shared" si="384"/>
        <v>0</v>
      </c>
      <c r="KPD139" s="827">
        <f t="shared" si="384"/>
        <v>0</v>
      </c>
      <c r="KPE139" s="827">
        <f t="shared" si="384"/>
        <v>0</v>
      </c>
      <c r="KPF139" s="827">
        <f t="shared" si="384"/>
        <v>0</v>
      </c>
      <c r="KPG139" s="827">
        <f t="shared" si="384"/>
        <v>0</v>
      </c>
      <c r="KPH139" s="827">
        <f t="shared" si="384"/>
        <v>0</v>
      </c>
      <c r="KPI139" s="827">
        <f t="shared" si="384"/>
        <v>0</v>
      </c>
      <c r="KPJ139" s="827">
        <f t="shared" si="384"/>
        <v>0</v>
      </c>
      <c r="KPK139" s="827">
        <f t="shared" si="384"/>
        <v>0</v>
      </c>
      <c r="KPL139" s="827">
        <f t="shared" si="384"/>
        <v>0</v>
      </c>
      <c r="KPM139" s="827">
        <f t="shared" si="384"/>
        <v>0</v>
      </c>
      <c r="KPN139" s="827">
        <f t="shared" si="384"/>
        <v>0</v>
      </c>
      <c r="KPO139" s="827">
        <f t="shared" si="384"/>
        <v>0</v>
      </c>
      <c r="KPP139" s="827">
        <f t="shared" si="384"/>
        <v>0</v>
      </c>
      <c r="KPQ139" s="827">
        <f t="shared" si="384"/>
        <v>0</v>
      </c>
      <c r="KPR139" s="827">
        <f t="shared" si="384"/>
        <v>0</v>
      </c>
      <c r="KPS139" s="827">
        <f t="shared" si="384"/>
        <v>0</v>
      </c>
      <c r="KPT139" s="827">
        <f t="shared" si="384"/>
        <v>0</v>
      </c>
      <c r="KPU139" s="827">
        <f t="shared" si="384"/>
        <v>0</v>
      </c>
      <c r="KPV139" s="827">
        <f t="shared" si="384"/>
        <v>0</v>
      </c>
      <c r="KPW139" s="827">
        <f t="shared" si="384"/>
        <v>0</v>
      </c>
      <c r="KPX139" s="827">
        <f t="shared" si="384"/>
        <v>0</v>
      </c>
      <c r="KPY139" s="827">
        <f t="shared" si="384"/>
        <v>0</v>
      </c>
      <c r="KPZ139" s="827">
        <f t="shared" si="384"/>
        <v>0</v>
      </c>
      <c r="KQA139" s="827">
        <f t="shared" si="384"/>
        <v>0</v>
      </c>
      <c r="KQB139" s="827">
        <f t="shared" si="384"/>
        <v>0</v>
      </c>
      <c r="KQC139" s="827">
        <f t="shared" si="384"/>
        <v>0</v>
      </c>
      <c r="KQD139" s="827">
        <f t="shared" si="384"/>
        <v>0</v>
      </c>
      <c r="KQE139" s="827">
        <f t="shared" si="384"/>
        <v>0</v>
      </c>
      <c r="KQF139" s="827">
        <f t="shared" si="384"/>
        <v>0</v>
      </c>
      <c r="KQG139" s="827">
        <f t="shared" si="384"/>
        <v>0</v>
      </c>
      <c r="KQH139" s="827">
        <f t="shared" si="384"/>
        <v>0</v>
      </c>
      <c r="KQI139" s="827">
        <f t="shared" si="384"/>
        <v>0</v>
      </c>
      <c r="KQJ139" s="827">
        <f t="shared" si="384"/>
        <v>0</v>
      </c>
      <c r="KQK139" s="827">
        <f t="shared" si="384"/>
        <v>0</v>
      </c>
      <c r="KQL139" s="827">
        <f t="shared" si="384"/>
        <v>0</v>
      </c>
      <c r="KQM139" s="827">
        <f t="shared" ref="KQM139:KSX139" si="385">KQM131+KQM133</f>
        <v>0</v>
      </c>
      <c r="KQN139" s="827">
        <f t="shared" si="385"/>
        <v>0</v>
      </c>
      <c r="KQO139" s="827">
        <f t="shared" si="385"/>
        <v>0</v>
      </c>
      <c r="KQP139" s="827">
        <f t="shared" si="385"/>
        <v>0</v>
      </c>
      <c r="KQQ139" s="827">
        <f t="shared" si="385"/>
        <v>0</v>
      </c>
      <c r="KQR139" s="827">
        <f t="shared" si="385"/>
        <v>0</v>
      </c>
      <c r="KQS139" s="827">
        <f t="shared" si="385"/>
        <v>0</v>
      </c>
      <c r="KQT139" s="827">
        <f t="shared" si="385"/>
        <v>0</v>
      </c>
      <c r="KQU139" s="827">
        <f t="shared" si="385"/>
        <v>0</v>
      </c>
      <c r="KQV139" s="827">
        <f t="shared" si="385"/>
        <v>0</v>
      </c>
      <c r="KQW139" s="827">
        <f t="shared" si="385"/>
        <v>0</v>
      </c>
      <c r="KQX139" s="827">
        <f t="shared" si="385"/>
        <v>0</v>
      </c>
      <c r="KQY139" s="827">
        <f t="shared" si="385"/>
        <v>0</v>
      </c>
      <c r="KQZ139" s="827">
        <f t="shared" si="385"/>
        <v>0</v>
      </c>
      <c r="KRA139" s="827">
        <f t="shared" si="385"/>
        <v>0</v>
      </c>
      <c r="KRB139" s="827">
        <f t="shared" si="385"/>
        <v>0</v>
      </c>
      <c r="KRC139" s="827">
        <f t="shared" si="385"/>
        <v>0</v>
      </c>
      <c r="KRD139" s="827">
        <f t="shared" si="385"/>
        <v>0</v>
      </c>
      <c r="KRE139" s="827">
        <f t="shared" si="385"/>
        <v>0</v>
      </c>
      <c r="KRF139" s="827">
        <f t="shared" si="385"/>
        <v>0</v>
      </c>
      <c r="KRG139" s="827">
        <f t="shared" si="385"/>
        <v>0</v>
      </c>
      <c r="KRH139" s="827">
        <f t="shared" si="385"/>
        <v>0</v>
      </c>
      <c r="KRI139" s="827">
        <f t="shared" si="385"/>
        <v>0</v>
      </c>
      <c r="KRJ139" s="827">
        <f t="shared" si="385"/>
        <v>0</v>
      </c>
      <c r="KRK139" s="827">
        <f t="shared" si="385"/>
        <v>0</v>
      </c>
      <c r="KRL139" s="827">
        <f t="shared" si="385"/>
        <v>0</v>
      </c>
      <c r="KRM139" s="827">
        <f t="shared" si="385"/>
        <v>0</v>
      </c>
      <c r="KRN139" s="827">
        <f t="shared" si="385"/>
        <v>0</v>
      </c>
      <c r="KRO139" s="827">
        <f t="shared" si="385"/>
        <v>0</v>
      </c>
      <c r="KRP139" s="827">
        <f t="shared" si="385"/>
        <v>0</v>
      </c>
      <c r="KRQ139" s="827">
        <f t="shared" si="385"/>
        <v>0</v>
      </c>
      <c r="KRR139" s="827">
        <f t="shared" si="385"/>
        <v>0</v>
      </c>
      <c r="KRS139" s="827">
        <f t="shared" si="385"/>
        <v>0</v>
      </c>
      <c r="KRT139" s="827">
        <f t="shared" si="385"/>
        <v>0</v>
      </c>
      <c r="KRU139" s="827">
        <f t="shared" si="385"/>
        <v>0</v>
      </c>
      <c r="KRV139" s="827">
        <f t="shared" si="385"/>
        <v>0</v>
      </c>
      <c r="KRW139" s="827">
        <f t="shared" si="385"/>
        <v>0</v>
      </c>
      <c r="KRX139" s="827">
        <f t="shared" si="385"/>
        <v>0</v>
      </c>
      <c r="KRY139" s="827">
        <f t="shared" si="385"/>
        <v>0</v>
      </c>
      <c r="KRZ139" s="827">
        <f t="shared" si="385"/>
        <v>0</v>
      </c>
      <c r="KSA139" s="827">
        <f t="shared" si="385"/>
        <v>0</v>
      </c>
      <c r="KSB139" s="827">
        <f t="shared" si="385"/>
        <v>0</v>
      </c>
      <c r="KSC139" s="827">
        <f t="shared" si="385"/>
        <v>0</v>
      </c>
      <c r="KSD139" s="827">
        <f t="shared" si="385"/>
        <v>0</v>
      </c>
      <c r="KSE139" s="827">
        <f t="shared" si="385"/>
        <v>0</v>
      </c>
      <c r="KSF139" s="827">
        <f t="shared" si="385"/>
        <v>0</v>
      </c>
      <c r="KSG139" s="827">
        <f t="shared" si="385"/>
        <v>0</v>
      </c>
      <c r="KSH139" s="827">
        <f t="shared" si="385"/>
        <v>0</v>
      </c>
      <c r="KSI139" s="827">
        <f t="shared" si="385"/>
        <v>0</v>
      </c>
      <c r="KSJ139" s="827">
        <f t="shared" si="385"/>
        <v>0</v>
      </c>
      <c r="KSK139" s="827">
        <f t="shared" si="385"/>
        <v>0</v>
      </c>
      <c r="KSL139" s="827">
        <f t="shared" si="385"/>
        <v>0</v>
      </c>
      <c r="KSM139" s="827">
        <f t="shared" si="385"/>
        <v>0</v>
      </c>
      <c r="KSN139" s="827">
        <f t="shared" si="385"/>
        <v>0</v>
      </c>
      <c r="KSO139" s="827">
        <f t="shared" si="385"/>
        <v>0</v>
      </c>
      <c r="KSP139" s="827">
        <f t="shared" si="385"/>
        <v>0</v>
      </c>
      <c r="KSQ139" s="827">
        <f t="shared" si="385"/>
        <v>0</v>
      </c>
      <c r="KSR139" s="827">
        <f t="shared" si="385"/>
        <v>0</v>
      </c>
      <c r="KSS139" s="827">
        <f t="shared" si="385"/>
        <v>0</v>
      </c>
      <c r="KST139" s="827">
        <f t="shared" si="385"/>
        <v>0</v>
      </c>
      <c r="KSU139" s="827">
        <f t="shared" si="385"/>
        <v>0</v>
      </c>
      <c r="KSV139" s="827">
        <f t="shared" si="385"/>
        <v>0</v>
      </c>
      <c r="KSW139" s="827">
        <f t="shared" si="385"/>
        <v>0</v>
      </c>
      <c r="KSX139" s="827">
        <f t="shared" si="385"/>
        <v>0</v>
      </c>
      <c r="KSY139" s="827">
        <f t="shared" ref="KSY139:KVJ139" si="386">KSY131+KSY133</f>
        <v>0</v>
      </c>
      <c r="KSZ139" s="827">
        <f t="shared" si="386"/>
        <v>0</v>
      </c>
      <c r="KTA139" s="827">
        <f t="shared" si="386"/>
        <v>0</v>
      </c>
      <c r="KTB139" s="827">
        <f t="shared" si="386"/>
        <v>0</v>
      </c>
      <c r="KTC139" s="827">
        <f t="shared" si="386"/>
        <v>0</v>
      </c>
      <c r="KTD139" s="827">
        <f t="shared" si="386"/>
        <v>0</v>
      </c>
      <c r="KTE139" s="827">
        <f t="shared" si="386"/>
        <v>0</v>
      </c>
      <c r="KTF139" s="827">
        <f t="shared" si="386"/>
        <v>0</v>
      </c>
      <c r="KTG139" s="827">
        <f t="shared" si="386"/>
        <v>0</v>
      </c>
      <c r="KTH139" s="827">
        <f t="shared" si="386"/>
        <v>0</v>
      </c>
      <c r="KTI139" s="827">
        <f t="shared" si="386"/>
        <v>0</v>
      </c>
      <c r="KTJ139" s="827">
        <f t="shared" si="386"/>
        <v>0</v>
      </c>
      <c r="KTK139" s="827">
        <f t="shared" si="386"/>
        <v>0</v>
      </c>
      <c r="KTL139" s="827">
        <f t="shared" si="386"/>
        <v>0</v>
      </c>
      <c r="KTM139" s="827">
        <f t="shared" si="386"/>
        <v>0</v>
      </c>
      <c r="KTN139" s="827">
        <f t="shared" si="386"/>
        <v>0</v>
      </c>
      <c r="KTO139" s="827">
        <f t="shared" si="386"/>
        <v>0</v>
      </c>
      <c r="KTP139" s="827">
        <f t="shared" si="386"/>
        <v>0</v>
      </c>
      <c r="KTQ139" s="827">
        <f t="shared" si="386"/>
        <v>0</v>
      </c>
      <c r="KTR139" s="827">
        <f t="shared" si="386"/>
        <v>0</v>
      </c>
      <c r="KTS139" s="827">
        <f t="shared" si="386"/>
        <v>0</v>
      </c>
      <c r="KTT139" s="827">
        <f t="shared" si="386"/>
        <v>0</v>
      </c>
      <c r="KTU139" s="827">
        <f t="shared" si="386"/>
        <v>0</v>
      </c>
      <c r="KTV139" s="827">
        <f t="shared" si="386"/>
        <v>0</v>
      </c>
      <c r="KTW139" s="827">
        <f t="shared" si="386"/>
        <v>0</v>
      </c>
      <c r="KTX139" s="827">
        <f t="shared" si="386"/>
        <v>0</v>
      </c>
      <c r="KTY139" s="827">
        <f t="shared" si="386"/>
        <v>0</v>
      </c>
      <c r="KTZ139" s="827">
        <f t="shared" si="386"/>
        <v>0</v>
      </c>
      <c r="KUA139" s="827">
        <f t="shared" si="386"/>
        <v>0</v>
      </c>
      <c r="KUB139" s="827">
        <f t="shared" si="386"/>
        <v>0</v>
      </c>
      <c r="KUC139" s="827">
        <f t="shared" si="386"/>
        <v>0</v>
      </c>
      <c r="KUD139" s="827">
        <f t="shared" si="386"/>
        <v>0</v>
      </c>
      <c r="KUE139" s="827">
        <f t="shared" si="386"/>
        <v>0</v>
      </c>
      <c r="KUF139" s="827">
        <f t="shared" si="386"/>
        <v>0</v>
      </c>
      <c r="KUG139" s="827">
        <f t="shared" si="386"/>
        <v>0</v>
      </c>
      <c r="KUH139" s="827">
        <f t="shared" si="386"/>
        <v>0</v>
      </c>
      <c r="KUI139" s="827">
        <f t="shared" si="386"/>
        <v>0</v>
      </c>
      <c r="KUJ139" s="827">
        <f t="shared" si="386"/>
        <v>0</v>
      </c>
      <c r="KUK139" s="827">
        <f t="shared" si="386"/>
        <v>0</v>
      </c>
      <c r="KUL139" s="827">
        <f t="shared" si="386"/>
        <v>0</v>
      </c>
      <c r="KUM139" s="827">
        <f t="shared" si="386"/>
        <v>0</v>
      </c>
      <c r="KUN139" s="827">
        <f t="shared" si="386"/>
        <v>0</v>
      </c>
      <c r="KUO139" s="827">
        <f t="shared" si="386"/>
        <v>0</v>
      </c>
      <c r="KUP139" s="827">
        <f t="shared" si="386"/>
        <v>0</v>
      </c>
      <c r="KUQ139" s="827">
        <f t="shared" si="386"/>
        <v>0</v>
      </c>
      <c r="KUR139" s="827">
        <f t="shared" si="386"/>
        <v>0</v>
      </c>
      <c r="KUS139" s="827">
        <f t="shared" si="386"/>
        <v>0</v>
      </c>
      <c r="KUT139" s="827">
        <f t="shared" si="386"/>
        <v>0</v>
      </c>
      <c r="KUU139" s="827">
        <f t="shared" si="386"/>
        <v>0</v>
      </c>
      <c r="KUV139" s="827">
        <f t="shared" si="386"/>
        <v>0</v>
      </c>
      <c r="KUW139" s="827">
        <f t="shared" si="386"/>
        <v>0</v>
      </c>
      <c r="KUX139" s="827">
        <f t="shared" si="386"/>
        <v>0</v>
      </c>
      <c r="KUY139" s="827">
        <f t="shared" si="386"/>
        <v>0</v>
      </c>
      <c r="KUZ139" s="827">
        <f t="shared" si="386"/>
        <v>0</v>
      </c>
      <c r="KVA139" s="827">
        <f t="shared" si="386"/>
        <v>0</v>
      </c>
      <c r="KVB139" s="827">
        <f t="shared" si="386"/>
        <v>0</v>
      </c>
      <c r="KVC139" s="827">
        <f t="shared" si="386"/>
        <v>0</v>
      </c>
      <c r="KVD139" s="827">
        <f t="shared" si="386"/>
        <v>0</v>
      </c>
      <c r="KVE139" s="827">
        <f t="shared" si="386"/>
        <v>0</v>
      </c>
      <c r="KVF139" s="827">
        <f t="shared" si="386"/>
        <v>0</v>
      </c>
      <c r="KVG139" s="827">
        <f t="shared" si="386"/>
        <v>0</v>
      </c>
      <c r="KVH139" s="827">
        <f t="shared" si="386"/>
        <v>0</v>
      </c>
      <c r="KVI139" s="827">
        <f t="shared" si="386"/>
        <v>0</v>
      </c>
      <c r="KVJ139" s="827">
        <f t="shared" si="386"/>
        <v>0</v>
      </c>
      <c r="KVK139" s="827">
        <f t="shared" ref="KVK139:KXV139" si="387">KVK131+KVK133</f>
        <v>0</v>
      </c>
      <c r="KVL139" s="827">
        <f t="shared" si="387"/>
        <v>0</v>
      </c>
      <c r="KVM139" s="827">
        <f t="shared" si="387"/>
        <v>0</v>
      </c>
      <c r="KVN139" s="827">
        <f t="shared" si="387"/>
        <v>0</v>
      </c>
      <c r="KVO139" s="827">
        <f t="shared" si="387"/>
        <v>0</v>
      </c>
      <c r="KVP139" s="827">
        <f t="shared" si="387"/>
        <v>0</v>
      </c>
      <c r="KVQ139" s="827">
        <f t="shared" si="387"/>
        <v>0</v>
      </c>
      <c r="KVR139" s="827">
        <f t="shared" si="387"/>
        <v>0</v>
      </c>
      <c r="KVS139" s="827">
        <f t="shared" si="387"/>
        <v>0</v>
      </c>
      <c r="KVT139" s="827">
        <f t="shared" si="387"/>
        <v>0</v>
      </c>
      <c r="KVU139" s="827">
        <f t="shared" si="387"/>
        <v>0</v>
      </c>
      <c r="KVV139" s="827">
        <f t="shared" si="387"/>
        <v>0</v>
      </c>
      <c r="KVW139" s="827">
        <f t="shared" si="387"/>
        <v>0</v>
      </c>
      <c r="KVX139" s="827">
        <f t="shared" si="387"/>
        <v>0</v>
      </c>
      <c r="KVY139" s="827">
        <f t="shared" si="387"/>
        <v>0</v>
      </c>
      <c r="KVZ139" s="827">
        <f t="shared" si="387"/>
        <v>0</v>
      </c>
      <c r="KWA139" s="827">
        <f t="shared" si="387"/>
        <v>0</v>
      </c>
      <c r="KWB139" s="827">
        <f t="shared" si="387"/>
        <v>0</v>
      </c>
      <c r="KWC139" s="827">
        <f t="shared" si="387"/>
        <v>0</v>
      </c>
      <c r="KWD139" s="827">
        <f t="shared" si="387"/>
        <v>0</v>
      </c>
      <c r="KWE139" s="827">
        <f t="shared" si="387"/>
        <v>0</v>
      </c>
      <c r="KWF139" s="827">
        <f t="shared" si="387"/>
        <v>0</v>
      </c>
      <c r="KWG139" s="827">
        <f t="shared" si="387"/>
        <v>0</v>
      </c>
      <c r="KWH139" s="827">
        <f t="shared" si="387"/>
        <v>0</v>
      </c>
      <c r="KWI139" s="827">
        <f t="shared" si="387"/>
        <v>0</v>
      </c>
      <c r="KWJ139" s="827">
        <f t="shared" si="387"/>
        <v>0</v>
      </c>
      <c r="KWK139" s="827">
        <f t="shared" si="387"/>
        <v>0</v>
      </c>
      <c r="KWL139" s="827">
        <f t="shared" si="387"/>
        <v>0</v>
      </c>
      <c r="KWM139" s="827">
        <f t="shared" si="387"/>
        <v>0</v>
      </c>
      <c r="KWN139" s="827">
        <f t="shared" si="387"/>
        <v>0</v>
      </c>
      <c r="KWO139" s="827">
        <f t="shared" si="387"/>
        <v>0</v>
      </c>
      <c r="KWP139" s="827">
        <f t="shared" si="387"/>
        <v>0</v>
      </c>
      <c r="KWQ139" s="827">
        <f t="shared" si="387"/>
        <v>0</v>
      </c>
      <c r="KWR139" s="827">
        <f t="shared" si="387"/>
        <v>0</v>
      </c>
      <c r="KWS139" s="827">
        <f t="shared" si="387"/>
        <v>0</v>
      </c>
      <c r="KWT139" s="827">
        <f t="shared" si="387"/>
        <v>0</v>
      </c>
      <c r="KWU139" s="827">
        <f t="shared" si="387"/>
        <v>0</v>
      </c>
      <c r="KWV139" s="827">
        <f t="shared" si="387"/>
        <v>0</v>
      </c>
      <c r="KWW139" s="827">
        <f t="shared" si="387"/>
        <v>0</v>
      </c>
      <c r="KWX139" s="827">
        <f t="shared" si="387"/>
        <v>0</v>
      </c>
      <c r="KWY139" s="827">
        <f t="shared" si="387"/>
        <v>0</v>
      </c>
      <c r="KWZ139" s="827">
        <f t="shared" si="387"/>
        <v>0</v>
      </c>
      <c r="KXA139" s="827">
        <f t="shared" si="387"/>
        <v>0</v>
      </c>
      <c r="KXB139" s="827">
        <f t="shared" si="387"/>
        <v>0</v>
      </c>
      <c r="KXC139" s="827">
        <f t="shared" si="387"/>
        <v>0</v>
      </c>
      <c r="KXD139" s="827">
        <f t="shared" si="387"/>
        <v>0</v>
      </c>
      <c r="KXE139" s="827">
        <f t="shared" si="387"/>
        <v>0</v>
      </c>
      <c r="KXF139" s="827">
        <f t="shared" si="387"/>
        <v>0</v>
      </c>
      <c r="KXG139" s="827">
        <f t="shared" si="387"/>
        <v>0</v>
      </c>
      <c r="KXH139" s="827">
        <f t="shared" si="387"/>
        <v>0</v>
      </c>
      <c r="KXI139" s="827">
        <f t="shared" si="387"/>
        <v>0</v>
      </c>
      <c r="KXJ139" s="827">
        <f t="shared" si="387"/>
        <v>0</v>
      </c>
      <c r="KXK139" s="827">
        <f t="shared" si="387"/>
        <v>0</v>
      </c>
      <c r="KXL139" s="827">
        <f t="shared" si="387"/>
        <v>0</v>
      </c>
      <c r="KXM139" s="827">
        <f t="shared" si="387"/>
        <v>0</v>
      </c>
      <c r="KXN139" s="827">
        <f t="shared" si="387"/>
        <v>0</v>
      </c>
      <c r="KXO139" s="827">
        <f t="shared" si="387"/>
        <v>0</v>
      </c>
      <c r="KXP139" s="827">
        <f t="shared" si="387"/>
        <v>0</v>
      </c>
      <c r="KXQ139" s="827">
        <f t="shared" si="387"/>
        <v>0</v>
      </c>
      <c r="KXR139" s="827">
        <f t="shared" si="387"/>
        <v>0</v>
      </c>
      <c r="KXS139" s="827">
        <f t="shared" si="387"/>
        <v>0</v>
      </c>
      <c r="KXT139" s="827">
        <f t="shared" si="387"/>
        <v>0</v>
      </c>
      <c r="KXU139" s="827">
        <f t="shared" si="387"/>
        <v>0</v>
      </c>
      <c r="KXV139" s="827">
        <f t="shared" si="387"/>
        <v>0</v>
      </c>
      <c r="KXW139" s="827">
        <f t="shared" ref="KXW139:LAH139" si="388">KXW131+KXW133</f>
        <v>0</v>
      </c>
      <c r="KXX139" s="827">
        <f t="shared" si="388"/>
        <v>0</v>
      </c>
      <c r="KXY139" s="827">
        <f t="shared" si="388"/>
        <v>0</v>
      </c>
      <c r="KXZ139" s="827">
        <f t="shared" si="388"/>
        <v>0</v>
      </c>
      <c r="KYA139" s="827">
        <f t="shared" si="388"/>
        <v>0</v>
      </c>
      <c r="KYB139" s="827">
        <f t="shared" si="388"/>
        <v>0</v>
      </c>
      <c r="KYC139" s="827">
        <f t="shared" si="388"/>
        <v>0</v>
      </c>
      <c r="KYD139" s="827">
        <f t="shared" si="388"/>
        <v>0</v>
      </c>
      <c r="KYE139" s="827">
        <f t="shared" si="388"/>
        <v>0</v>
      </c>
      <c r="KYF139" s="827">
        <f t="shared" si="388"/>
        <v>0</v>
      </c>
      <c r="KYG139" s="827">
        <f t="shared" si="388"/>
        <v>0</v>
      </c>
      <c r="KYH139" s="827">
        <f t="shared" si="388"/>
        <v>0</v>
      </c>
      <c r="KYI139" s="827">
        <f t="shared" si="388"/>
        <v>0</v>
      </c>
      <c r="KYJ139" s="827">
        <f t="shared" si="388"/>
        <v>0</v>
      </c>
      <c r="KYK139" s="827">
        <f t="shared" si="388"/>
        <v>0</v>
      </c>
      <c r="KYL139" s="827">
        <f t="shared" si="388"/>
        <v>0</v>
      </c>
      <c r="KYM139" s="827">
        <f t="shared" si="388"/>
        <v>0</v>
      </c>
      <c r="KYN139" s="827">
        <f t="shared" si="388"/>
        <v>0</v>
      </c>
      <c r="KYO139" s="827">
        <f t="shared" si="388"/>
        <v>0</v>
      </c>
      <c r="KYP139" s="827">
        <f t="shared" si="388"/>
        <v>0</v>
      </c>
      <c r="KYQ139" s="827">
        <f t="shared" si="388"/>
        <v>0</v>
      </c>
      <c r="KYR139" s="827">
        <f t="shared" si="388"/>
        <v>0</v>
      </c>
      <c r="KYS139" s="827">
        <f t="shared" si="388"/>
        <v>0</v>
      </c>
      <c r="KYT139" s="827">
        <f t="shared" si="388"/>
        <v>0</v>
      </c>
      <c r="KYU139" s="827">
        <f t="shared" si="388"/>
        <v>0</v>
      </c>
      <c r="KYV139" s="827">
        <f t="shared" si="388"/>
        <v>0</v>
      </c>
      <c r="KYW139" s="827">
        <f t="shared" si="388"/>
        <v>0</v>
      </c>
      <c r="KYX139" s="827">
        <f t="shared" si="388"/>
        <v>0</v>
      </c>
      <c r="KYY139" s="827">
        <f t="shared" si="388"/>
        <v>0</v>
      </c>
      <c r="KYZ139" s="827">
        <f t="shared" si="388"/>
        <v>0</v>
      </c>
      <c r="KZA139" s="827">
        <f t="shared" si="388"/>
        <v>0</v>
      </c>
      <c r="KZB139" s="827">
        <f t="shared" si="388"/>
        <v>0</v>
      </c>
      <c r="KZC139" s="827">
        <f t="shared" si="388"/>
        <v>0</v>
      </c>
      <c r="KZD139" s="827">
        <f t="shared" si="388"/>
        <v>0</v>
      </c>
      <c r="KZE139" s="827">
        <f t="shared" si="388"/>
        <v>0</v>
      </c>
      <c r="KZF139" s="827">
        <f t="shared" si="388"/>
        <v>0</v>
      </c>
      <c r="KZG139" s="827">
        <f t="shared" si="388"/>
        <v>0</v>
      </c>
      <c r="KZH139" s="827">
        <f t="shared" si="388"/>
        <v>0</v>
      </c>
      <c r="KZI139" s="827">
        <f t="shared" si="388"/>
        <v>0</v>
      </c>
      <c r="KZJ139" s="827">
        <f t="shared" si="388"/>
        <v>0</v>
      </c>
      <c r="KZK139" s="827">
        <f t="shared" si="388"/>
        <v>0</v>
      </c>
      <c r="KZL139" s="827">
        <f t="shared" si="388"/>
        <v>0</v>
      </c>
      <c r="KZM139" s="827">
        <f t="shared" si="388"/>
        <v>0</v>
      </c>
      <c r="KZN139" s="827">
        <f t="shared" si="388"/>
        <v>0</v>
      </c>
      <c r="KZO139" s="827">
        <f t="shared" si="388"/>
        <v>0</v>
      </c>
      <c r="KZP139" s="827">
        <f t="shared" si="388"/>
        <v>0</v>
      </c>
      <c r="KZQ139" s="827">
        <f t="shared" si="388"/>
        <v>0</v>
      </c>
      <c r="KZR139" s="827">
        <f t="shared" si="388"/>
        <v>0</v>
      </c>
      <c r="KZS139" s="827">
        <f t="shared" si="388"/>
        <v>0</v>
      </c>
      <c r="KZT139" s="827">
        <f t="shared" si="388"/>
        <v>0</v>
      </c>
      <c r="KZU139" s="827">
        <f t="shared" si="388"/>
        <v>0</v>
      </c>
      <c r="KZV139" s="827">
        <f t="shared" si="388"/>
        <v>0</v>
      </c>
      <c r="KZW139" s="827">
        <f t="shared" si="388"/>
        <v>0</v>
      </c>
      <c r="KZX139" s="827">
        <f t="shared" si="388"/>
        <v>0</v>
      </c>
      <c r="KZY139" s="827">
        <f t="shared" si="388"/>
        <v>0</v>
      </c>
      <c r="KZZ139" s="827">
        <f t="shared" si="388"/>
        <v>0</v>
      </c>
      <c r="LAA139" s="827">
        <f t="shared" si="388"/>
        <v>0</v>
      </c>
      <c r="LAB139" s="827">
        <f t="shared" si="388"/>
        <v>0</v>
      </c>
      <c r="LAC139" s="827">
        <f t="shared" si="388"/>
        <v>0</v>
      </c>
      <c r="LAD139" s="827">
        <f t="shared" si="388"/>
        <v>0</v>
      </c>
      <c r="LAE139" s="827">
        <f t="shared" si="388"/>
        <v>0</v>
      </c>
      <c r="LAF139" s="827">
        <f t="shared" si="388"/>
        <v>0</v>
      </c>
      <c r="LAG139" s="827">
        <f t="shared" si="388"/>
        <v>0</v>
      </c>
      <c r="LAH139" s="827">
        <f t="shared" si="388"/>
        <v>0</v>
      </c>
      <c r="LAI139" s="827">
        <f t="shared" ref="LAI139:LCT139" si="389">LAI131+LAI133</f>
        <v>0</v>
      </c>
      <c r="LAJ139" s="827">
        <f t="shared" si="389"/>
        <v>0</v>
      </c>
      <c r="LAK139" s="827">
        <f t="shared" si="389"/>
        <v>0</v>
      </c>
      <c r="LAL139" s="827">
        <f t="shared" si="389"/>
        <v>0</v>
      </c>
      <c r="LAM139" s="827">
        <f t="shared" si="389"/>
        <v>0</v>
      </c>
      <c r="LAN139" s="827">
        <f t="shared" si="389"/>
        <v>0</v>
      </c>
      <c r="LAO139" s="827">
        <f t="shared" si="389"/>
        <v>0</v>
      </c>
      <c r="LAP139" s="827">
        <f t="shared" si="389"/>
        <v>0</v>
      </c>
      <c r="LAQ139" s="827">
        <f t="shared" si="389"/>
        <v>0</v>
      </c>
      <c r="LAR139" s="827">
        <f t="shared" si="389"/>
        <v>0</v>
      </c>
      <c r="LAS139" s="827">
        <f t="shared" si="389"/>
        <v>0</v>
      </c>
      <c r="LAT139" s="827">
        <f t="shared" si="389"/>
        <v>0</v>
      </c>
      <c r="LAU139" s="827">
        <f t="shared" si="389"/>
        <v>0</v>
      </c>
      <c r="LAV139" s="827">
        <f t="shared" si="389"/>
        <v>0</v>
      </c>
      <c r="LAW139" s="827">
        <f t="shared" si="389"/>
        <v>0</v>
      </c>
      <c r="LAX139" s="827">
        <f t="shared" si="389"/>
        <v>0</v>
      </c>
      <c r="LAY139" s="827">
        <f t="shared" si="389"/>
        <v>0</v>
      </c>
      <c r="LAZ139" s="827">
        <f t="shared" si="389"/>
        <v>0</v>
      </c>
      <c r="LBA139" s="827">
        <f t="shared" si="389"/>
        <v>0</v>
      </c>
      <c r="LBB139" s="827">
        <f t="shared" si="389"/>
        <v>0</v>
      </c>
      <c r="LBC139" s="827">
        <f t="shared" si="389"/>
        <v>0</v>
      </c>
      <c r="LBD139" s="827">
        <f t="shared" si="389"/>
        <v>0</v>
      </c>
      <c r="LBE139" s="827">
        <f t="shared" si="389"/>
        <v>0</v>
      </c>
      <c r="LBF139" s="827">
        <f t="shared" si="389"/>
        <v>0</v>
      </c>
      <c r="LBG139" s="827">
        <f t="shared" si="389"/>
        <v>0</v>
      </c>
      <c r="LBH139" s="827">
        <f t="shared" si="389"/>
        <v>0</v>
      </c>
      <c r="LBI139" s="827">
        <f t="shared" si="389"/>
        <v>0</v>
      </c>
      <c r="LBJ139" s="827">
        <f t="shared" si="389"/>
        <v>0</v>
      </c>
      <c r="LBK139" s="827">
        <f t="shared" si="389"/>
        <v>0</v>
      </c>
      <c r="LBL139" s="827">
        <f t="shared" si="389"/>
        <v>0</v>
      </c>
      <c r="LBM139" s="827">
        <f t="shared" si="389"/>
        <v>0</v>
      </c>
      <c r="LBN139" s="827">
        <f t="shared" si="389"/>
        <v>0</v>
      </c>
      <c r="LBO139" s="827">
        <f t="shared" si="389"/>
        <v>0</v>
      </c>
      <c r="LBP139" s="827">
        <f t="shared" si="389"/>
        <v>0</v>
      </c>
      <c r="LBQ139" s="827">
        <f t="shared" si="389"/>
        <v>0</v>
      </c>
      <c r="LBR139" s="827">
        <f t="shared" si="389"/>
        <v>0</v>
      </c>
      <c r="LBS139" s="827">
        <f t="shared" si="389"/>
        <v>0</v>
      </c>
      <c r="LBT139" s="827">
        <f t="shared" si="389"/>
        <v>0</v>
      </c>
      <c r="LBU139" s="827">
        <f t="shared" si="389"/>
        <v>0</v>
      </c>
      <c r="LBV139" s="827">
        <f t="shared" si="389"/>
        <v>0</v>
      </c>
      <c r="LBW139" s="827">
        <f t="shared" si="389"/>
        <v>0</v>
      </c>
      <c r="LBX139" s="827">
        <f t="shared" si="389"/>
        <v>0</v>
      </c>
      <c r="LBY139" s="827">
        <f t="shared" si="389"/>
        <v>0</v>
      </c>
      <c r="LBZ139" s="827">
        <f t="shared" si="389"/>
        <v>0</v>
      </c>
      <c r="LCA139" s="827">
        <f t="shared" si="389"/>
        <v>0</v>
      </c>
      <c r="LCB139" s="827">
        <f t="shared" si="389"/>
        <v>0</v>
      </c>
      <c r="LCC139" s="827">
        <f t="shared" si="389"/>
        <v>0</v>
      </c>
      <c r="LCD139" s="827">
        <f t="shared" si="389"/>
        <v>0</v>
      </c>
      <c r="LCE139" s="827">
        <f t="shared" si="389"/>
        <v>0</v>
      </c>
      <c r="LCF139" s="827">
        <f t="shared" si="389"/>
        <v>0</v>
      </c>
      <c r="LCG139" s="827">
        <f t="shared" si="389"/>
        <v>0</v>
      </c>
      <c r="LCH139" s="827">
        <f t="shared" si="389"/>
        <v>0</v>
      </c>
      <c r="LCI139" s="827">
        <f t="shared" si="389"/>
        <v>0</v>
      </c>
      <c r="LCJ139" s="827">
        <f t="shared" si="389"/>
        <v>0</v>
      </c>
      <c r="LCK139" s="827">
        <f t="shared" si="389"/>
        <v>0</v>
      </c>
      <c r="LCL139" s="827">
        <f t="shared" si="389"/>
        <v>0</v>
      </c>
      <c r="LCM139" s="827">
        <f t="shared" si="389"/>
        <v>0</v>
      </c>
      <c r="LCN139" s="827">
        <f t="shared" si="389"/>
        <v>0</v>
      </c>
      <c r="LCO139" s="827">
        <f t="shared" si="389"/>
        <v>0</v>
      </c>
      <c r="LCP139" s="827">
        <f t="shared" si="389"/>
        <v>0</v>
      </c>
      <c r="LCQ139" s="827">
        <f t="shared" si="389"/>
        <v>0</v>
      </c>
      <c r="LCR139" s="827">
        <f t="shared" si="389"/>
        <v>0</v>
      </c>
      <c r="LCS139" s="827">
        <f t="shared" si="389"/>
        <v>0</v>
      </c>
      <c r="LCT139" s="827">
        <f t="shared" si="389"/>
        <v>0</v>
      </c>
      <c r="LCU139" s="827">
        <f t="shared" ref="LCU139:LFF139" si="390">LCU131+LCU133</f>
        <v>0</v>
      </c>
      <c r="LCV139" s="827">
        <f t="shared" si="390"/>
        <v>0</v>
      </c>
      <c r="LCW139" s="827">
        <f t="shared" si="390"/>
        <v>0</v>
      </c>
      <c r="LCX139" s="827">
        <f t="shared" si="390"/>
        <v>0</v>
      </c>
      <c r="LCY139" s="827">
        <f t="shared" si="390"/>
        <v>0</v>
      </c>
      <c r="LCZ139" s="827">
        <f t="shared" si="390"/>
        <v>0</v>
      </c>
      <c r="LDA139" s="827">
        <f t="shared" si="390"/>
        <v>0</v>
      </c>
      <c r="LDB139" s="827">
        <f t="shared" si="390"/>
        <v>0</v>
      </c>
      <c r="LDC139" s="827">
        <f t="shared" si="390"/>
        <v>0</v>
      </c>
      <c r="LDD139" s="827">
        <f t="shared" si="390"/>
        <v>0</v>
      </c>
      <c r="LDE139" s="827">
        <f t="shared" si="390"/>
        <v>0</v>
      </c>
      <c r="LDF139" s="827">
        <f t="shared" si="390"/>
        <v>0</v>
      </c>
      <c r="LDG139" s="827">
        <f t="shared" si="390"/>
        <v>0</v>
      </c>
      <c r="LDH139" s="827">
        <f t="shared" si="390"/>
        <v>0</v>
      </c>
      <c r="LDI139" s="827">
        <f t="shared" si="390"/>
        <v>0</v>
      </c>
      <c r="LDJ139" s="827">
        <f t="shared" si="390"/>
        <v>0</v>
      </c>
      <c r="LDK139" s="827">
        <f t="shared" si="390"/>
        <v>0</v>
      </c>
      <c r="LDL139" s="827">
        <f t="shared" si="390"/>
        <v>0</v>
      </c>
      <c r="LDM139" s="827">
        <f t="shared" si="390"/>
        <v>0</v>
      </c>
      <c r="LDN139" s="827">
        <f t="shared" si="390"/>
        <v>0</v>
      </c>
      <c r="LDO139" s="827">
        <f t="shared" si="390"/>
        <v>0</v>
      </c>
      <c r="LDP139" s="827">
        <f t="shared" si="390"/>
        <v>0</v>
      </c>
      <c r="LDQ139" s="827">
        <f t="shared" si="390"/>
        <v>0</v>
      </c>
      <c r="LDR139" s="827">
        <f t="shared" si="390"/>
        <v>0</v>
      </c>
      <c r="LDS139" s="827">
        <f t="shared" si="390"/>
        <v>0</v>
      </c>
      <c r="LDT139" s="827">
        <f t="shared" si="390"/>
        <v>0</v>
      </c>
      <c r="LDU139" s="827">
        <f t="shared" si="390"/>
        <v>0</v>
      </c>
      <c r="LDV139" s="827">
        <f t="shared" si="390"/>
        <v>0</v>
      </c>
      <c r="LDW139" s="827">
        <f t="shared" si="390"/>
        <v>0</v>
      </c>
      <c r="LDX139" s="827">
        <f t="shared" si="390"/>
        <v>0</v>
      </c>
      <c r="LDY139" s="827">
        <f t="shared" si="390"/>
        <v>0</v>
      </c>
      <c r="LDZ139" s="827">
        <f t="shared" si="390"/>
        <v>0</v>
      </c>
      <c r="LEA139" s="827">
        <f t="shared" si="390"/>
        <v>0</v>
      </c>
      <c r="LEB139" s="827">
        <f t="shared" si="390"/>
        <v>0</v>
      </c>
      <c r="LEC139" s="827">
        <f t="shared" si="390"/>
        <v>0</v>
      </c>
      <c r="LED139" s="827">
        <f t="shared" si="390"/>
        <v>0</v>
      </c>
      <c r="LEE139" s="827">
        <f t="shared" si="390"/>
        <v>0</v>
      </c>
      <c r="LEF139" s="827">
        <f t="shared" si="390"/>
        <v>0</v>
      </c>
      <c r="LEG139" s="827">
        <f t="shared" si="390"/>
        <v>0</v>
      </c>
      <c r="LEH139" s="827">
        <f t="shared" si="390"/>
        <v>0</v>
      </c>
      <c r="LEI139" s="827">
        <f t="shared" si="390"/>
        <v>0</v>
      </c>
      <c r="LEJ139" s="827">
        <f t="shared" si="390"/>
        <v>0</v>
      </c>
      <c r="LEK139" s="827">
        <f t="shared" si="390"/>
        <v>0</v>
      </c>
      <c r="LEL139" s="827">
        <f t="shared" si="390"/>
        <v>0</v>
      </c>
      <c r="LEM139" s="827">
        <f t="shared" si="390"/>
        <v>0</v>
      </c>
      <c r="LEN139" s="827">
        <f t="shared" si="390"/>
        <v>0</v>
      </c>
      <c r="LEO139" s="827">
        <f t="shared" si="390"/>
        <v>0</v>
      </c>
      <c r="LEP139" s="827">
        <f t="shared" si="390"/>
        <v>0</v>
      </c>
      <c r="LEQ139" s="827">
        <f t="shared" si="390"/>
        <v>0</v>
      </c>
      <c r="LER139" s="827">
        <f t="shared" si="390"/>
        <v>0</v>
      </c>
      <c r="LES139" s="827">
        <f t="shared" si="390"/>
        <v>0</v>
      </c>
      <c r="LET139" s="827">
        <f t="shared" si="390"/>
        <v>0</v>
      </c>
      <c r="LEU139" s="827">
        <f t="shared" si="390"/>
        <v>0</v>
      </c>
      <c r="LEV139" s="827">
        <f t="shared" si="390"/>
        <v>0</v>
      </c>
      <c r="LEW139" s="827">
        <f t="shared" si="390"/>
        <v>0</v>
      </c>
      <c r="LEX139" s="827">
        <f t="shared" si="390"/>
        <v>0</v>
      </c>
      <c r="LEY139" s="827">
        <f t="shared" si="390"/>
        <v>0</v>
      </c>
      <c r="LEZ139" s="827">
        <f t="shared" si="390"/>
        <v>0</v>
      </c>
      <c r="LFA139" s="827">
        <f t="shared" si="390"/>
        <v>0</v>
      </c>
      <c r="LFB139" s="827">
        <f t="shared" si="390"/>
        <v>0</v>
      </c>
      <c r="LFC139" s="827">
        <f t="shared" si="390"/>
        <v>0</v>
      </c>
      <c r="LFD139" s="827">
        <f t="shared" si="390"/>
        <v>0</v>
      </c>
      <c r="LFE139" s="827">
        <f t="shared" si="390"/>
        <v>0</v>
      </c>
      <c r="LFF139" s="827">
        <f t="shared" si="390"/>
        <v>0</v>
      </c>
      <c r="LFG139" s="827">
        <f t="shared" ref="LFG139:LHR139" si="391">LFG131+LFG133</f>
        <v>0</v>
      </c>
      <c r="LFH139" s="827">
        <f t="shared" si="391"/>
        <v>0</v>
      </c>
      <c r="LFI139" s="827">
        <f t="shared" si="391"/>
        <v>0</v>
      </c>
      <c r="LFJ139" s="827">
        <f t="shared" si="391"/>
        <v>0</v>
      </c>
      <c r="LFK139" s="827">
        <f t="shared" si="391"/>
        <v>0</v>
      </c>
      <c r="LFL139" s="827">
        <f t="shared" si="391"/>
        <v>0</v>
      </c>
      <c r="LFM139" s="827">
        <f t="shared" si="391"/>
        <v>0</v>
      </c>
      <c r="LFN139" s="827">
        <f t="shared" si="391"/>
        <v>0</v>
      </c>
      <c r="LFO139" s="827">
        <f t="shared" si="391"/>
        <v>0</v>
      </c>
      <c r="LFP139" s="827">
        <f t="shared" si="391"/>
        <v>0</v>
      </c>
      <c r="LFQ139" s="827">
        <f t="shared" si="391"/>
        <v>0</v>
      </c>
      <c r="LFR139" s="827">
        <f t="shared" si="391"/>
        <v>0</v>
      </c>
      <c r="LFS139" s="827">
        <f t="shared" si="391"/>
        <v>0</v>
      </c>
      <c r="LFT139" s="827">
        <f t="shared" si="391"/>
        <v>0</v>
      </c>
      <c r="LFU139" s="827">
        <f t="shared" si="391"/>
        <v>0</v>
      </c>
      <c r="LFV139" s="827">
        <f t="shared" si="391"/>
        <v>0</v>
      </c>
      <c r="LFW139" s="827">
        <f t="shared" si="391"/>
        <v>0</v>
      </c>
      <c r="LFX139" s="827">
        <f t="shared" si="391"/>
        <v>0</v>
      </c>
      <c r="LFY139" s="827">
        <f t="shared" si="391"/>
        <v>0</v>
      </c>
      <c r="LFZ139" s="827">
        <f t="shared" si="391"/>
        <v>0</v>
      </c>
      <c r="LGA139" s="827">
        <f t="shared" si="391"/>
        <v>0</v>
      </c>
      <c r="LGB139" s="827">
        <f t="shared" si="391"/>
        <v>0</v>
      </c>
      <c r="LGC139" s="827">
        <f t="shared" si="391"/>
        <v>0</v>
      </c>
      <c r="LGD139" s="827">
        <f t="shared" si="391"/>
        <v>0</v>
      </c>
      <c r="LGE139" s="827">
        <f t="shared" si="391"/>
        <v>0</v>
      </c>
      <c r="LGF139" s="827">
        <f t="shared" si="391"/>
        <v>0</v>
      </c>
      <c r="LGG139" s="827">
        <f t="shared" si="391"/>
        <v>0</v>
      </c>
      <c r="LGH139" s="827">
        <f t="shared" si="391"/>
        <v>0</v>
      </c>
      <c r="LGI139" s="827">
        <f t="shared" si="391"/>
        <v>0</v>
      </c>
      <c r="LGJ139" s="827">
        <f t="shared" si="391"/>
        <v>0</v>
      </c>
      <c r="LGK139" s="827">
        <f t="shared" si="391"/>
        <v>0</v>
      </c>
      <c r="LGL139" s="827">
        <f t="shared" si="391"/>
        <v>0</v>
      </c>
      <c r="LGM139" s="827">
        <f t="shared" si="391"/>
        <v>0</v>
      </c>
      <c r="LGN139" s="827">
        <f t="shared" si="391"/>
        <v>0</v>
      </c>
      <c r="LGO139" s="827">
        <f t="shared" si="391"/>
        <v>0</v>
      </c>
      <c r="LGP139" s="827">
        <f t="shared" si="391"/>
        <v>0</v>
      </c>
      <c r="LGQ139" s="827">
        <f t="shared" si="391"/>
        <v>0</v>
      </c>
      <c r="LGR139" s="827">
        <f t="shared" si="391"/>
        <v>0</v>
      </c>
      <c r="LGS139" s="827">
        <f t="shared" si="391"/>
        <v>0</v>
      </c>
      <c r="LGT139" s="827">
        <f t="shared" si="391"/>
        <v>0</v>
      </c>
      <c r="LGU139" s="827">
        <f t="shared" si="391"/>
        <v>0</v>
      </c>
      <c r="LGV139" s="827">
        <f t="shared" si="391"/>
        <v>0</v>
      </c>
      <c r="LGW139" s="827">
        <f t="shared" si="391"/>
        <v>0</v>
      </c>
      <c r="LGX139" s="827">
        <f t="shared" si="391"/>
        <v>0</v>
      </c>
      <c r="LGY139" s="827">
        <f t="shared" si="391"/>
        <v>0</v>
      </c>
      <c r="LGZ139" s="827">
        <f t="shared" si="391"/>
        <v>0</v>
      </c>
      <c r="LHA139" s="827">
        <f t="shared" si="391"/>
        <v>0</v>
      </c>
      <c r="LHB139" s="827">
        <f t="shared" si="391"/>
        <v>0</v>
      </c>
      <c r="LHC139" s="827">
        <f t="shared" si="391"/>
        <v>0</v>
      </c>
      <c r="LHD139" s="827">
        <f t="shared" si="391"/>
        <v>0</v>
      </c>
      <c r="LHE139" s="827">
        <f t="shared" si="391"/>
        <v>0</v>
      </c>
      <c r="LHF139" s="827">
        <f t="shared" si="391"/>
        <v>0</v>
      </c>
      <c r="LHG139" s="827">
        <f t="shared" si="391"/>
        <v>0</v>
      </c>
      <c r="LHH139" s="827">
        <f t="shared" si="391"/>
        <v>0</v>
      </c>
      <c r="LHI139" s="827">
        <f t="shared" si="391"/>
        <v>0</v>
      </c>
      <c r="LHJ139" s="827">
        <f t="shared" si="391"/>
        <v>0</v>
      </c>
      <c r="LHK139" s="827">
        <f t="shared" si="391"/>
        <v>0</v>
      </c>
      <c r="LHL139" s="827">
        <f t="shared" si="391"/>
        <v>0</v>
      </c>
      <c r="LHM139" s="827">
        <f t="shared" si="391"/>
        <v>0</v>
      </c>
      <c r="LHN139" s="827">
        <f t="shared" si="391"/>
        <v>0</v>
      </c>
      <c r="LHO139" s="827">
        <f t="shared" si="391"/>
        <v>0</v>
      </c>
      <c r="LHP139" s="827">
        <f t="shared" si="391"/>
        <v>0</v>
      </c>
      <c r="LHQ139" s="827">
        <f t="shared" si="391"/>
        <v>0</v>
      </c>
      <c r="LHR139" s="827">
        <f t="shared" si="391"/>
        <v>0</v>
      </c>
      <c r="LHS139" s="827">
        <f t="shared" ref="LHS139:LKD139" si="392">LHS131+LHS133</f>
        <v>0</v>
      </c>
      <c r="LHT139" s="827">
        <f t="shared" si="392"/>
        <v>0</v>
      </c>
      <c r="LHU139" s="827">
        <f t="shared" si="392"/>
        <v>0</v>
      </c>
      <c r="LHV139" s="827">
        <f t="shared" si="392"/>
        <v>0</v>
      </c>
      <c r="LHW139" s="827">
        <f t="shared" si="392"/>
        <v>0</v>
      </c>
      <c r="LHX139" s="827">
        <f t="shared" si="392"/>
        <v>0</v>
      </c>
      <c r="LHY139" s="827">
        <f t="shared" si="392"/>
        <v>0</v>
      </c>
      <c r="LHZ139" s="827">
        <f t="shared" si="392"/>
        <v>0</v>
      </c>
      <c r="LIA139" s="827">
        <f t="shared" si="392"/>
        <v>0</v>
      </c>
      <c r="LIB139" s="827">
        <f t="shared" si="392"/>
        <v>0</v>
      </c>
      <c r="LIC139" s="827">
        <f t="shared" si="392"/>
        <v>0</v>
      </c>
      <c r="LID139" s="827">
        <f t="shared" si="392"/>
        <v>0</v>
      </c>
      <c r="LIE139" s="827">
        <f t="shared" si="392"/>
        <v>0</v>
      </c>
      <c r="LIF139" s="827">
        <f t="shared" si="392"/>
        <v>0</v>
      </c>
      <c r="LIG139" s="827">
        <f t="shared" si="392"/>
        <v>0</v>
      </c>
      <c r="LIH139" s="827">
        <f t="shared" si="392"/>
        <v>0</v>
      </c>
      <c r="LII139" s="827">
        <f t="shared" si="392"/>
        <v>0</v>
      </c>
      <c r="LIJ139" s="827">
        <f t="shared" si="392"/>
        <v>0</v>
      </c>
      <c r="LIK139" s="827">
        <f t="shared" si="392"/>
        <v>0</v>
      </c>
      <c r="LIL139" s="827">
        <f t="shared" si="392"/>
        <v>0</v>
      </c>
      <c r="LIM139" s="827">
        <f t="shared" si="392"/>
        <v>0</v>
      </c>
      <c r="LIN139" s="827">
        <f t="shared" si="392"/>
        <v>0</v>
      </c>
      <c r="LIO139" s="827">
        <f t="shared" si="392"/>
        <v>0</v>
      </c>
      <c r="LIP139" s="827">
        <f t="shared" si="392"/>
        <v>0</v>
      </c>
      <c r="LIQ139" s="827">
        <f t="shared" si="392"/>
        <v>0</v>
      </c>
      <c r="LIR139" s="827">
        <f t="shared" si="392"/>
        <v>0</v>
      </c>
      <c r="LIS139" s="827">
        <f t="shared" si="392"/>
        <v>0</v>
      </c>
      <c r="LIT139" s="827">
        <f t="shared" si="392"/>
        <v>0</v>
      </c>
      <c r="LIU139" s="827">
        <f t="shared" si="392"/>
        <v>0</v>
      </c>
      <c r="LIV139" s="827">
        <f t="shared" si="392"/>
        <v>0</v>
      </c>
      <c r="LIW139" s="827">
        <f t="shared" si="392"/>
        <v>0</v>
      </c>
      <c r="LIX139" s="827">
        <f t="shared" si="392"/>
        <v>0</v>
      </c>
      <c r="LIY139" s="827">
        <f t="shared" si="392"/>
        <v>0</v>
      </c>
      <c r="LIZ139" s="827">
        <f t="shared" si="392"/>
        <v>0</v>
      </c>
      <c r="LJA139" s="827">
        <f t="shared" si="392"/>
        <v>0</v>
      </c>
      <c r="LJB139" s="827">
        <f t="shared" si="392"/>
        <v>0</v>
      </c>
      <c r="LJC139" s="827">
        <f t="shared" si="392"/>
        <v>0</v>
      </c>
      <c r="LJD139" s="827">
        <f t="shared" si="392"/>
        <v>0</v>
      </c>
      <c r="LJE139" s="827">
        <f t="shared" si="392"/>
        <v>0</v>
      </c>
      <c r="LJF139" s="827">
        <f t="shared" si="392"/>
        <v>0</v>
      </c>
      <c r="LJG139" s="827">
        <f t="shared" si="392"/>
        <v>0</v>
      </c>
      <c r="LJH139" s="827">
        <f t="shared" si="392"/>
        <v>0</v>
      </c>
      <c r="LJI139" s="827">
        <f t="shared" si="392"/>
        <v>0</v>
      </c>
      <c r="LJJ139" s="827">
        <f t="shared" si="392"/>
        <v>0</v>
      </c>
      <c r="LJK139" s="827">
        <f t="shared" si="392"/>
        <v>0</v>
      </c>
      <c r="LJL139" s="827">
        <f t="shared" si="392"/>
        <v>0</v>
      </c>
      <c r="LJM139" s="827">
        <f t="shared" si="392"/>
        <v>0</v>
      </c>
      <c r="LJN139" s="827">
        <f t="shared" si="392"/>
        <v>0</v>
      </c>
      <c r="LJO139" s="827">
        <f t="shared" si="392"/>
        <v>0</v>
      </c>
      <c r="LJP139" s="827">
        <f t="shared" si="392"/>
        <v>0</v>
      </c>
      <c r="LJQ139" s="827">
        <f t="shared" si="392"/>
        <v>0</v>
      </c>
      <c r="LJR139" s="827">
        <f t="shared" si="392"/>
        <v>0</v>
      </c>
      <c r="LJS139" s="827">
        <f t="shared" si="392"/>
        <v>0</v>
      </c>
      <c r="LJT139" s="827">
        <f t="shared" si="392"/>
        <v>0</v>
      </c>
      <c r="LJU139" s="827">
        <f t="shared" si="392"/>
        <v>0</v>
      </c>
      <c r="LJV139" s="827">
        <f t="shared" si="392"/>
        <v>0</v>
      </c>
      <c r="LJW139" s="827">
        <f t="shared" si="392"/>
        <v>0</v>
      </c>
      <c r="LJX139" s="827">
        <f t="shared" si="392"/>
        <v>0</v>
      </c>
      <c r="LJY139" s="827">
        <f t="shared" si="392"/>
        <v>0</v>
      </c>
      <c r="LJZ139" s="827">
        <f t="shared" si="392"/>
        <v>0</v>
      </c>
      <c r="LKA139" s="827">
        <f t="shared" si="392"/>
        <v>0</v>
      </c>
      <c r="LKB139" s="827">
        <f t="shared" si="392"/>
        <v>0</v>
      </c>
      <c r="LKC139" s="827">
        <f t="shared" si="392"/>
        <v>0</v>
      </c>
      <c r="LKD139" s="827">
        <f t="shared" si="392"/>
        <v>0</v>
      </c>
      <c r="LKE139" s="827">
        <f t="shared" ref="LKE139:LMP139" si="393">LKE131+LKE133</f>
        <v>0</v>
      </c>
      <c r="LKF139" s="827">
        <f t="shared" si="393"/>
        <v>0</v>
      </c>
      <c r="LKG139" s="827">
        <f t="shared" si="393"/>
        <v>0</v>
      </c>
      <c r="LKH139" s="827">
        <f t="shared" si="393"/>
        <v>0</v>
      </c>
      <c r="LKI139" s="827">
        <f t="shared" si="393"/>
        <v>0</v>
      </c>
      <c r="LKJ139" s="827">
        <f t="shared" si="393"/>
        <v>0</v>
      </c>
      <c r="LKK139" s="827">
        <f t="shared" si="393"/>
        <v>0</v>
      </c>
      <c r="LKL139" s="827">
        <f t="shared" si="393"/>
        <v>0</v>
      </c>
      <c r="LKM139" s="827">
        <f t="shared" si="393"/>
        <v>0</v>
      </c>
      <c r="LKN139" s="827">
        <f t="shared" si="393"/>
        <v>0</v>
      </c>
      <c r="LKO139" s="827">
        <f t="shared" si="393"/>
        <v>0</v>
      </c>
      <c r="LKP139" s="827">
        <f t="shared" si="393"/>
        <v>0</v>
      </c>
      <c r="LKQ139" s="827">
        <f t="shared" si="393"/>
        <v>0</v>
      </c>
      <c r="LKR139" s="827">
        <f t="shared" si="393"/>
        <v>0</v>
      </c>
      <c r="LKS139" s="827">
        <f t="shared" si="393"/>
        <v>0</v>
      </c>
      <c r="LKT139" s="827">
        <f t="shared" si="393"/>
        <v>0</v>
      </c>
      <c r="LKU139" s="827">
        <f t="shared" si="393"/>
        <v>0</v>
      </c>
      <c r="LKV139" s="827">
        <f t="shared" si="393"/>
        <v>0</v>
      </c>
      <c r="LKW139" s="827">
        <f t="shared" si="393"/>
        <v>0</v>
      </c>
      <c r="LKX139" s="827">
        <f t="shared" si="393"/>
        <v>0</v>
      </c>
      <c r="LKY139" s="827">
        <f t="shared" si="393"/>
        <v>0</v>
      </c>
      <c r="LKZ139" s="827">
        <f t="shared" si="393"/>
        <v>0</v>
      </c>
      <c r="LLA139" s="827">
        <f t="shared" si="393"/>
        <v>0</v>
      </c>
      <c r="LLB139" s="827">
        <f t="shared" si="393"/>
        <v>0</v>
      </c>
      <c r="LLC139" s="827">
        <f t="shared" si="393"/>
        <v>0</v>
      </c>
      <c r="LLD139" s="827">
        <f t="shared" si="393"/>
        <v>0</v>
      </c>
      <c r="LLE139" s="827">
        <f t="shared" si="393"/>
        <v>0</v>
      </c>
      <c r="LLF139" s="827">
        <f t="shared" si="393"/>
        <v>0</v>
      </c>
      <c r="LLG139" s="827">
        <f t="shared" si="393"/>
        <v>0</v>
      </c>
      <c r="LLH139" s="827">
        <f t="shared" si="393"/>
        <v>0</v>
      </c>
      <c r="LLI139" s="827">
        <f t="shared" si="393"/>
        <v>0</v>
      </c>
      <c r="LLJ139" s="827">
        <f t="shared" si="393"/>
        <v>0</v>
      </c>
      <c r="LLK139" s="827">
        <f t="shared" si="393"/>
        <v>0</v>
      </c>
      <c r="LLL139" s="827">
        <f t="shared" si="393"/>
        <v>0</v>
      </c>
      <c r="LLM139" s="827">
        <f t="shared" si="393"/>
        <v>0</v>
      </c>
      <c r="LLN139" s="827">
        <f t="shared" si="393"/>
        <v>0</v>
      </c>
      <c r="LLO139" s="827">
        <f t="shared" si="393"/>
        <v>0</v>
      </c>
      <c r="LLP139" s="827">
        <f t="shared" si="393"/>
        <v>0</v>
      </c>
      <c r="LLQ139" s="827">
        <f t="shared" si="393"/>
        <v>0</v>
      </c>
      <c r="LLR139" s="827">
        <f t="shared" si="393"/>
        <v>0</v>
      </c>
      <c r="LLS139" s="827">
        <f t="shared" si="393"/>
        <v>0</v>
      </c>
      <c r="LLT139" s="827">
        <f t="shared" si="393"/>
        <v>0</v>
      </c>
      <c r="LLU139" s="827">
        <f t="shared" si="393"/>
        <v>0</v>
      </c>
      <c r="LLV139" s="827">
        <f t="shared" si="393"/>
        <v>0</v>
      </c>
      <c r="LLW139" s="827">
        <f t="shared" si="393"/>
        <v>0</v>
      </c>
      <c r="LLX139" s="827">
        <f t="shared" si="393"/>
        <v>0</v>
      </c>
      <c r="LLY139" s="827">
        <f t="shared" si="393"/>
        <v>0</v>
      </c>
      <c r="LLZ139" s="827">
        <f t="shared" si="393"/>
        <v>0</v>
      </c>
      <c r="LMA139" s="827">
        <f t="shared" si="393"/>
        <v>0</v>
      </c>
      <c r="LMB139" s="827">
        <f t="shared" si="393"/>
        <v>0</v>
      </c>
      <c r="LMC139" s="827">
        <f t="shared" si="393"/>
        <v>0</v>
      </c>
      <c r="LMD139" s="827">
        <f t="shared" si="393"/>
        <v>0</v>
      </c>
      <c r="LME139" s="827">
        <f t="shared" si="393"/>
        <v>0</v>
      </c>
      <c r="LMF139" s="827">
        <f t="shared" si="393"/>
        <v>0</v>
      </c>
      <c r="LMG139" s="827">
        <f t="shared" si="393"/>
        <v>0</v>
      </c>
      <c r="LMH139" s="827">
        <f t="shared" si="393"/>
        <v>0</v>
      </c>
      <c r="LMI139" s="827">
        <f t="shared" si="393"/>
        <v>0</v>
      </c>
      <c r="LMJ139" s="827">
        <f t="shared" si="393"/>
        <v>0</v>
      </c>
      <c r="LMK139" s="827">
        <f t="shared" si="393"/>
        <v>0</v>
      </c>
      <c r="LML139" s="827">
        <f t="shared" si="393"/>
        <v>0</v>
      </c>
      <c r="LMM139" s="827">
        <f t="shared" si="393"/>
        <v>0</v>
      </c>
      <c r="LMN139" s="827">
        <f t="shared" si="393"/>
        <v>0</v>
      </c>
      <c r="LMO139" s="827">
        <f t="shared" si="393"/>
        <v>0</v>
      </c>
      <c r="LMP139" s="827">
        <f t="shared" si="393"/>
        <v>0</v>
      </c>
      <c r="LMQ139" s="827">
        <f t="shared" ref="LMQ139:LPB139" si="394">LMQ131+LMQ133</f>
        <v>0</v>
      </c>
      <c r="LMR139" s="827">
        <f t="shared" si="394"/>
        <v>0</v>
      </c>
      <c r="LMS139" s="827">
        <f t="shared" si="394"/>
        <v>0</v>
      </c>
      <c r="LMT139" s="827">
        <f t="shared" si="394"/>
        <v>0</v>
      </c>
      <c r="LMU139" s="827">
        <f t="shared" si="394"/>
        <v>0</v>
      </c>
      <c r="LMV139" s="827">
        <f t="shared" si="394"/>
        <v>0</v>
      </c>
      <c r="LMW139" s="827">
        <f t="shared" si="394"/>
        <v>0</v>
      </c>
      <c r="LMX139" s="827">
        <f t="shared" si="394"/>
        <v>0</v>
      </c>
      <c r="LMY139" s="827">
        <f t="shared" si="394"/>
        <v>0</v>
      </c>
      <c r="LMZ139" s="827">
        <f t="shared" si="394"/>
        <v>0</v>
      </c>
      <c r="LNA139" s="827">
        <f t="shared" si="394"/>
        <v>0</v>
      </c>
      <c r="LNB139" s="827">
        <f t="shared" si="394"/>
        <v>0</v>
      </c>
      <c r="LNC139" s="827">
        <f t="shared" si="394"/>
        <v>0</v>
      </c>
      <c r="LND139" s="827">
        <f t="shared" si="394"/>
        <v>0</v>
      </c>
      <c r="LNE139" s="827">
        <f t="shared" si="394"/>
        <v>0</v>
      </c>
      <c r="LNF139" s="827">
        <f t="shared" si="394"/>
        <v>0</v>
      </c>
      <c r="LNG139" s="827">
        <f t="shared" si="394"/>
        <v>0</v>
      </c>
      <c r="LNH139" s="827">
        <f t="shared" si="394"/>
        <v>0</v>
      </c>
      <c r="LNI139" s="827">
        <f t="shared" si="394"/>
        <v>0</v>
      </c>
      <c r="LNJ139" s="827">
        <f t="shared" si="394"/>
        <v>0</v>
      </c>
      <c r="LNK139" s="827">
        <f t="shared" si="394"/>
        <v>0</v>
      </c>
      <c r="LNL139" s="827">
        <f t="shared" si="394"/>
        <v>0</v>
      </c>
      <c r="LNM139" s="827">
        <f t="shared" si="394"/>
        <v>0</v>
      </c>
      <c r="LNN139" s="827">
        <f t="shared" si="394"/>
        <v>0</v>
      </c>
      <c r="LNO139" s="827">
        <f t="shared" si="394"/>
        <v>0</v>
      </c>
      <c r="LNP139" s="827">
        <f t="shared" si="394"/>
        <v>0</v>
      </c>
      <c r="LNQ139" s="827">
        <f t="shared" si="394"/>
        <v>0</v>
      </c>
      <c r="LNR139" s="827">
        <f t="shared" si="394"/>
        <v>0</v>
      </c>
      <c r="LNS139" s="827">
        <f t="shared" si="394"/>
        <v>0</v>
      </c>
      <c r="LNT139" s="827">
        <f t="shared" si="394"/>
        <v>0</v>
      </c>
      <c r="LNU139" s="827">
        <f t="shared" si="394"/>
        <v>0</v>
      </c>
      <c r="LNV139" s="827">
        <f t="shared" si="394"/>
        <v>0</v>
      </c>
      <c r="LNW139" s="827">
        <f t="shared" si="394"/>
        <v>0</v>
      </c>
      <c r="LNX139" s="827">
        <f t="shared" si="394"/>
        <v>0</v>
      </c>
      <c r="LNY139" s="827">
        <f t="shared" si="394"/>
        <v>0</v>
      </c>
      <c r="LNZ139" s="827">
        <f t="shared" si="394"/>
        <v>0</v>
      </c>
      <c r="LOA139" s="827">
        <f t="shared" si="394"/>
        <v>0</v>
      </c>
      <c r="LOB139" s="827">
        <f t="shared" si="394"/>
        <v>0</v>
      </c>
      <c r="LOC139" s="827">
        <f t="shared" si="394"/>
        <v>0</v>
      </c>
      <c r="LOD139" s="827">
        <f t="shared" si="394"/>
        <v>0</v>
      </c>
      <c r="LOE139" s="827">
        <f t="shared" si="394"/>
        <v>0</v>
      </c>
      <c r="LOF139" s="827">
        <f t="shared" si="394"/>
        <v>0</v>
      </c>
      <c r="LOG139" s="827">
        <f t="shared" si="394"/>
        <v>0</v>
      </c>
      <c r="LOH139" s="827">
        <f t="shared" si="394"/>
        <v>0</v>
      </c>
      <c r="LOI139" s="827">
        <f t="shared" si="394"/>
        <v>0</v>
      </c>
      <c r="LOJ139" s="827">
        <f t="shared" si="394"/>
        <v>0</v>
      </c>
      <c r="LOK139" s="827">
        <f t="shared" si="394"/>
        <v>0</v>
      </c>
      <c r="LOL139" s="827">
        <f t="shared" si="394"/>
        <v>0</v>
      </c>
      <c r="LOM139" s="827">
        <f t="shared" si="394"/>
        <v>0</v>
      </c>
      <c r="LON139" s="827">
        <f t="shared" si="394"/>
        <v>0</v>
      </c>
      <c r="LOO139" s="827">
        <f t="shared" si="394"/>
        <v>0</v>
      </c>
      <c r="LOP139" s="827">
        <f t="shared" si="394"/>
        <v>0</v>
      </c>
      <c r="LOQ139" s="827">
        <f t="shared" si="394"/>
        <v>0</v>
      </c>
      <c r="LOR139" s="827">
        <f t="shared" si="394"/>
        <v>0</v>
      </c>
      <c r="LOS139" s="827">
        <f t="shared" si="394"/>
        <v>0</v>
      </c>
      <c r="LOT139" s="827">
        <f t="shared" si="394"/>
        <v>0</v>
      </c>
      <c r="LOU139" s="827">
        <f t="shared" si="394"/>
        <v>0</v>
      </c>
      <c r="LOV139" s="827">
        <f t="shared" si="394"/>
        <v>0</v>
      </c>
      <c r="LOW139" s="827">
        <f t="shared" si="394"/>
        <v>0</v>
      </c>
      <c r="LOX139" s="827">
        <f t="shared" si="394"/>
        <v>0</v>
      </c>
      <c r="LOY139" s="827">
        <f t="shared" si="394"/>
        <v>0</v>
      </c>
      <c r="LOZ139" s="827">
        <f t="shared" si="394"/>
        <v>0</v>
      </c>
      <c r="LPA139" s="827">
        <f t="shared" si="394"/>
        <v>0</v>
      </c>
      <c r="LPB139" s="827">
        <f t="shared" si="394"/>
        <v>0</v>
      </c>
      <c r="LPC139" s="827">
        <f t="shared" ref="LPC139:LRN139" si="395">LPC131+LPC133</f>
        <v>0</v>
      </c>
      <c r="LPD139" s="827">
        <f t="shared" si="395"/>
        <v>0</v>
      </c>
      <c r="LPE139" s="827">
        <f t="shared" si="395"/>
        <v>0</v>
      </c>
      <c r="LPF139" s="827">
        <f t="shared" si="395"/>
        <v>0</v>
      </c>
      <c r="LPG139" s="827">
        <f t="shared" si="395"/>
        <v>0</v>
      </c>
      <c r="LPH139" s="827">
        <f t="shared" si="395"/>
        <v>0</v>
      </c>
      <c r="LPI139" s="827">
        <f t="shared" si="395"/>
        <v>0</v>
      </c>
      <c r="LPJ139" s="827">
        <f t="shared" si="395"/>
        <v>0</v>
      </c>
      <c r="LPK139" s="827">
        <f t="shared" si="395"/>
        <v>0</v>
      </c>
      <c r="LPL139" s="827">
        <f t="shared" si="395"/>
        <v>0</v>
      </c>
      <c r="LPM139" s="827">
        <f t="shared" si="395"/>
        <v>0</v>
      </c>
      <c r="LPN139" s="827">
        <f t="shared" si="395"/>
        <v>0</v>
      </c>
      <c r="LPO139" s="827">
        <f t="shared" si="395"/>
        <v>0</v>
      </c>
      <c r="LPP139" s="827">
        <f t="shared" si="395"/>
        <v>0</v>
      </c>
      <c r="LPQ139" s="827">
        <f t="shared" si="395"/>
        <v>0</v>
      </c>
      <c r="LPR139" s="827">
        <f t="shared" si="395"/>
        <v>0</v>
      </c>
      <c r="LPS139" s="827">
        <f t="shared" si="395"/>
        <v>0</v>
      </c>
      <c r="LPT139" s="827">
        <f t="shared" si="395"/>
        <v>0</v>
      </c>
      <c r="LPU139" s="827">
        <f t="shared" si="395"/>
        <v>0</v>
      </c>
      <c r="LPV139" s="827">
        <f t="shared" si="395"/>
        <v>0</v>
      </c>
      <c r="LPW139" s="827">
        <f t="shared" si="395"/>
        <v>0</v>
      </c>
      <c r="LPX139" s="827">
        <f t="shared" si="395"/>
        <v>0</v>
      </c>
      <c r="LPY139" s="827">
        <f t="shared" si="395"/>
        <v>0</v>
      </c>
      <c r="LPZ139" s="827">
        <f t="shared" si="395"/>
        <v>0</v>
      </c>
      <c r="LQA139" s="827">
        <f t="shared" si="395"/>
        <v>0</v>
      </c>
      <c r="LQB139" s="827">
        <f t="shared" si="395"/>
        <v>0</v>
      </c>
      <c r="LQC139" s="827">
        <f t="shared" si="395"/>
        <v>0</v>
      </c>
      <c r="LQD139" s="827">
        <f t="shared" si="395"/>
        <v>0</v>
      </c>
      <c r="LQE139" s="827">
        <f t="shared" si="395"/>
        <v>0</v>
      </c>
      <c r="LQF139" s="827">
        <f t="shared" si="395"/>
        <v>0</v>
      </c>
      <c r="LQG139" s="827">
        <f t="shared" si="395"/>
        <v>0</v>
      </c>
      <c r="LQH139" s="827">
        <f t="shared" si="395"/>
        <v>0</v>
      </c>
      <c r="LQI139" s="827">
        <f t="shared" si="395"/>
        <v>0</v>
      </c>
      <c r="LQJ139" s="827">
        <f t="shared" si="395"/>
        <v>0</v>
      </c>
      <c r="LQK139" s="827">
        <f t="shared" si="395"/>
        <v>0</v>
      </c>
      <c r="LQL139" s="827">
        <f t="shared" si="395"/>
        <v>0</v>
      </c>
      <c r="LQM139" s="827">
        <f t="shared" si="395"/>
        <v>0</v>
      </c>
      <c r="LQN139" s="827">
        <f t="shared" si="395"/>
        <v>0</v>
      </c>
      <c r="LQO139" s="827">
        <f t="shared" si="395"/>
        <v>0</v>
      </c>
      <c r="LQP139" s="827">
        <f t="shared" si="395"/>
        <v>0</v>
      </c>
      <c r="LQQ139" s="827">
        <f t="shared" si="395"/>
        <v>0</v>
      </c>
      <c r="LQR139" s="827">
        <f t="shared" si="395"/>
        <v>0</v>
      </c>
      <c r="LQS139" s="827">
        <f t="shared" si="395"/>
        <v>0</v>
      </c>
      <c r="LQT139" s="827">
        <f t="shared" si="395"/>
        <v>0</v>
      </c>
      <c r="LQU139" s="827">
        <f t="shared" si="395"/>
        <v>0</v>
      </c>
      <c r="LQV139" s="827">
        <f t="shared" si="395"/>
        <v>0</v>
      </c>
      <c r="LQW139" s="827">
        <f t="shared" si="395"/>
        <v>0</v>
      </c>
      <c r="LQX139" s="827">
        <f t="shared" si="395"/>
        <v>0</v>
      </c>
      <c r="LQY139" s="827">
        <f t="shared" si="395"/>
        <v>0</v>
      </c>
      <c r="LQZ139" s="827">
        <f t="shared" si="395"/>
        <v>0</v>
      </c>
      <c r="LRA139" s="827">
        <f t="shared" si="395"/>
        <v>0</v>
      </c>
      <c r="LRB139" s="827">
        <f t="shared" si="395"/>
        <v>0</v>
      </c>
      <c r="LRC139" s="827">
        <f t="shared" si="395"/>
        <v>0</v>
      </c>
      <c r="LRD139" s="827">
        <f t="shared" si="395"/>
        <v>0</v>
      </c>
      <c r="LRE139" s="827">
        <f t="shared" si="395"/>
        <v>0</v>
      </c>
      <c r="LRF139" s="827">
        <f t="shared" si="395"/>
        <v>0</v>
      </c>
      <c r="LRG139" s="827">
        <f t="shared" si="395"/>
        <v>0</v>
      </c>
      <c r="LRH139" s="827">
        <f t="shared" si="395"/>
        <v>0</v>
      </c>
      <c r="LRI139" s="827">
        <f t="shared" si="395"/>
        <v>0</v>
      </c>
      <c r="LRJ139" s="827">
        <f t="shared" si="395"/>
        <v>0</v>
      </c>
      <c r="LRK139" s="827">
        <f t="shared" si="395"/>
        <v>0</v>
      </c>
      <c r="LRL139" s="827">
        <f t="shared" si="395"/>
        <v>0</v>
      </c>
      <c r="LRM139" s="827">
        <f t="shared" si="395"/>
        <v>0</v>
      </c>
      <c r="LRN139" s="827">
        <f t="shared" si="395"/>
        <v>0</v>
      </c>
      <c r="LRO139" s="827">
        <f t="shared" ref="LRO139:LTZ139" si="396">LRO131+LRO133</f>
        <v>0</v>
      </c>
      <c r="LRP139" s="827">
        <f t="shared" si="396"/>
        <v>0</v>
      </c>
      <c r="LRQ139" s="827">
        <f t="shared" si="396"/>
        <v>0</v>
      </c>
      <c r="LRR139" s="827">
        <f t="shared" si="396"/>
        <v>0</v>
      </c>
      <c r="LRS139" s="827">
        <f t="shared" si="396"/>
        <v>0</v>
      </c>
      <c r="LRT139" s="827">
        <f t="shared" si="396"/>
        <v>0</v>
      </c>
      <c r="LRU139" s="827">
        <f t="shared" si="396"/>
        <v>0</v>
      </c>
      <c r="LRV139" s="827">
        <f t="shared" si="396"/>
        <v>0</v>
      </c>
      <c r="LRW139" s="827">
        <f t="shared" si="396"/>
        <v>0</v>
      </c>
      <c r="LRX139" s="827">
        <f t="shared" si="396"/>
        <v>0</v>
      </c>
      <c r="LRY139" s="827">
        <f t="shared" si="396"/>
        <v>0</v>
      </c>
      <c r="LRZ139" s="827">
        <f t="shared" si="396"/>
        <v>0</v>
      </c>
      <c r="LSA139" s="827">
        <f t="shared" si="396"/>
        <v>0</v>
      </c>
      <c r="LSB139" s="827">
        <f t="shared" si="396"/>
        <v>0</v>
      </c>
      <c r="LSC139" s="827">
        <f t="shared" si="396"/>
        <v>0</v>
      </c>
      <c r="LSD139" s="827">
        <f t="shared" si="396"/>
        <v>0</v>
      </c>
      <c r="LSE139" s="827">
        <f t="shared" si="396"/>
        <v>0</v>
      </c>
      <c r="LSF139" s="827">
        <f t="shared" si="396"/>
        <v>0</v>
      </c>
      <c r="LSG139" s="827">
        <f t="shared" si="396"/>
        <v>0</v>
      </c>
      <c r="LSH139" s="827">
        <f t="shared" si="396"/>
        <v>0</v>
      </c>
      <c r="LSI139" s="827">
        <f t="shared" si="396"/>
        <v>0</v>
      </c>
      <c r="LSJ139" s="827">
        <f t="shared" si="396"/>
        <v>0</v>
      </c>
      <c r="LSK139" s="827">
        <f t="shared" si="396"/>
        <v>0</v>
      </c>
      <c r="LSL139" s="827">
        <f t="shared" si="396"/>
        <v>0</v>
      </c>
      <c r="LSM139" s="827">
        <f t="shared" si="396"/>
        <v>0</v>
      </c>
      <c r="LSN139" s="827">
        <f t="shared" si="396"/>
        <v>0</v>
      </c>
      <c r="LSO139" s="827">
        <f t="shared" si="396"/>
        <v>0</v>
      </c>
      <c r="LSP139" s="827">
        <f t="shared" si="396"/>
        <v>0</v>
      </c>
      <c r="LSQ139" s="827">
        <f t="shared" si="396"/>
        <v>0</v>
      </c>
      <c r="LSR139" s="827">
        <f t="shared" si="396"/>
        <v>0</v>
      </c>
      <c r="LSS139" s="827">
        <f t="shared" si="396"/>
        <v>0</v>
      </c>
      <c r="LST139" s="827">
        <f t="shared" si="396"/>
        <v>0</v>
      </c>
      <c r="LSU139" s="827">
        <f t="shared" si="396"/>
        <v>0</v>
      </c>
      <c r="LSV139" s="827">
        <f t="shared" si="396"/>
        <v>0</v>
      </c>
      <c r="LSW139" s="827">
        <f t="shared" si="396"/>
        <v>0</v>
      </c>
      <c r="LSX139" s="827">
        <f t="shared" si="396"/>
        <v>0</v>
      </c>
      <c r="LSY139" s="827">
        <f t="shared" si="396"/>
        <v>0</v>
      </c>
      <c r="LSZ139" s="827">
        <f t="shared" si="396"/>
        <v>0</v>
      </c>
      <c r="LTA139" s="827">
        <f t="shared" si="396"/>
        <v>0</v>
      </c>
      <c r="LTB139" s="827">
        <f t="shared" si="396"/>
        <v>0</v>
      </c>
      <c r="LTC139" s="827">
        <f t="shared" si="396"/>
        <v>0</v>
      </c>
      <c r="LTD139" s="827">
        <f t="shared" si="396"/>
        <v>0</v>
      </c>
      <c r="LTE139" s="827">
        <f t="shared" si="396"/>
        <v>0</v>
      </c>
      <c r="LTF139" s="827">
        <f t="shared" si="396"/>
        <v>0</v>
      </c>
      <c r="LTG139" s="827">
        <f t="shared" si="396"/>
        <v>0</v>
      </c>
      <c r="LTH139" s="827">
        <f t="shared" si="396"/>
        <v>0</v>
      </c>
      <c r="LTI139" s="827">
        <f t="shared" si="396"/>
        <v>0</v>
      </c>
      <c r="LTJ139" s="827">
        <f t="shared" si="396"/>
        <v>0</v>
      </c>
      <c r="LTK139" s="827">
        <f t="shared" si="396"/>
        <v>0</v>
      </c>
      <c r="LTL139" s="827">
        <f t="shared" si="396"/>
        <v>0</v>
      </c>
      <c r="LTM139" s="827">
        <f t="shared" si="396"/>
        <v>0</v>
      </c>
      <c r="LTN139" s="827">
        <f t="shared" si="396"/>
        <v>0</v>
      </c>
      <c r="LTO139" s="827">
        <f t="shared" si="396"/>
        <v>0</v>
      </c>
      <c r="LTP139" s="827">
        <f t="shared" si="396"/>
        <v>0</v>
      </c>
      <c r="LTQ139" s="827">
        <f t="shared" si="396"/>
        <v>0</v>
      </c>
      <c r="LTR139" s="827">
        <f t="shared" si="396"/>
        <v>0</v>
      </c>
      <c r="LTS139" s="827">
        <f t="shared" si="396"/>
        <v>0</v>
      </c>
      <c r="LTT139" s="827">
        <f t="shared" si="396"/>
        <v>0</v>
      </c>
      <c r="LTU139" s="827">
        <f t="shared" si="396"/>
        <v>0</v>
      </c>
      <c r="LTV139" s="827">
        <f t="shared" si="396"/>
        <v>0</v>
      </c>
      <c r="LTW139" s="827">
        <f t="shared" si="396"/>
        <v>0</v>
      </c>
      <c r="LTX139" s="827">
        <f t="shared" si="396"/>
        <v>0</v>
      </c>
      <c r="LTY139" s="827">
        <f t="shared" si="396"/>
        <v>0</v>
      </c>
      <c r="LTZ139" s="827">
        <f t="shared" si="396"/>
        <v>0</v>
      </c>
      <c r="LUA139" s="827">
        <f t="shared" ref="LUA139:LWL139" si="397">LUA131+LUA133</f>
        <v>0</v>
      </c>
      <c r="LUB139" s="827">
        <f t="shared" si="397"/>
        <v>0</v>
      </c>
      <c r="LUC139" s="827">
        <f t="shared" si="397"/>
        <v>0</v>
      </c>
      <c r="LUD139" s="827">
        <f t="shared" si="397"/>
        <v>0</v>
      </c>
      <c r="LUE139" s="827">
        <f t="shared" si="397"/>
        <v>0</v>
      </c>
      <c r="LUF139" s="827">
        <f t="shared" si="397"/>
        <v>0</v>
      </c>
      <c r="LUG139" s="827">
        <f t="shared" si="397"/>
        <v>0</v>
      </c>
      <c r="LUH139" s="827">
        <f t="shared" si="397"/>
        <v>0</v>
      </c>
      <c r="LUI139" s="827">
        <f t="shared" si="397"/>
        <v>0</v>
      </c>
      <c r="LUJ139" s="827">
        <f t="shared" si="397"/>
        <v>0</v>
      </c>
      <c r="LUK139" s="827">
        <f t="shared" si="397"/>
        <v>0</v>
      </c>
      <c r="LUL139" s="827">
        <f t="shared" si="397"/>
        <v>0</v>
      </c>
      <c r="LUM139" s="827">
        <f t="shared" si="397"/>
        <v>0</v>
      </c>
      <c r="LUN139" s="827">
        <f t="shared" si="397"/>
        <v>0</v>
      </c>
      <c r="LUO139" s="827">
        <f t="shared" si="397"/>
        <v>0</v>
      </c>
      <c r="LUP139" s="827">
        <f t="shared" si="397"/>
        <v>0</v>
      </c>
      <c r="LUQ139" s="827">
        <f t="shared" si="397"/>
        <v>0</v>
      </c>
      <c r="LUR139" s="827">
        <f t="shared" si="397"/>
        <v>0</v>
      </c>
      <c r="LUS139" s="827">
        <f t="shared" si="397"/>
        <v>0</v>
      </c>
      <c r="LUT139" s="827">
        <f t="shared" si="397"/>
        <v>0</v>
      </c>
      <c r="LUU139" s="827">
        <f t="shared" si="397"/>
        <v>0</v>
      </c>
      <c r="LUV139" s="827">
        <f t="shared" si="397"/>
        <v>0</v>
      </c>
      <c r="LUW139" s="827">
        <f t="shared" si="397"/>
        <v>0</v>
      </c>
      <c r="LUX139" s="827">
        <f t="shared" si="397"/>
        <v>0</v>
      </c>
      <c r="LUY139" s="827">
        <f t="shared" si="397"/>
        <v>0</v>
      </c>
      <c r="LUZ139" s="827">
        <f t="shared" si="397"/>
        <v>0</v>
      </c>
      <c r="LVA139" s="827">
        <f t="shared" si="397"/>
        <v>0</v>
      </c>
      <c r="LVB139" s="827">
        <f t="shared" si="397"/>
        <v>0</v>
      </c>
      <c r="LVC139" s="827">
        <f t="shared" si="397"/>
        <v>0</v>
      </c>
      <c r="LVD139" s="827">
        <f t="shared" si="397"/>
        <v>0</v>
      </c>
      <c r="LVE139" s="827">
        <f t="shared" si="397"/>
        <v>0</v>
      </c>
      <c r="LVF139" s="827">
        <f t="shared" si="397"/>
        <v>0</v>
      </c>
      <c r="LVG139" s="827">
        <f t="shared" si="397"/>
        <v>0</v>
      </c>
      <c r="LVH139" s="827">
        <f t="shared" si="397"/>
        <v>0</v>
      </c>
      <c r="LVI139" s="827">
        <f t="shared" si="397"/>
        <v>0</v>
      </c>
      <c r="LVJ139" s="827">
        <f t="shared" si="397"/>
        <v>0</v>
      </c>
      <c r="LVK139" s="827">
        <f t="shared" si="397"/>
        <v>0</v>
      </c>
      <c r="LVL139" s="827">
        <f t="shared" si="397"/>
        <v>0</v>
      </c>
      <c r="LVM139" s="827">
        <f t="shared" si="397"/>
        <v>0</v>
      </c>
      <c r="LVN139" s="827">
        <f t="shared" si="397"/>
        <v>0</v>
      </c>
      <c r="LVO139" s="827">
        <f t="shared" si="397"/>
        <v>0</v>
      </c>
      <c r="LVP139" s="827">
        <f t="shared" si="397"/>
        <v>0</v>
      </c>
      <c r="LVQ139" s="827">
        <f t="shared" si="397"/>
        <v>0</v>
      </c>
      <c r="LVR139" s="827">
        <f t="shared" si="397"/>
        <v>0</v>
      </c>
      <c r="LVS139" s="827">
        <f t="shared" si="397"/>
        <v>0</v>
      </c>
      <c r="LVT139" s="827">
        <f t="shared" si="397"/>
        <v>0</v>
      </c>
      <c r="LVU139" s="827">
        <f t="shared" si="397"/>
        <v>0</v>
      </c>
      <c r="LVV139" s="827">
        <f t="shared" si="397"/>
        <v>0</v>
      </c>
      <c r="LVW139" s="827">
        <f t="shared" si="397"/>
        <v>0</v>
      </c>
      <c r="LVX139" s="827">
        <f t="shared" si="397"/>
        <v>0</v>
      </c>
      <c r="LVY139" s="827">
        <f t="shared" si="397"/>
        <v>0</v>
      </c>
      <c r="LVZ139" s="827">
        <f t="shared" si="397"/>
        <v>0</v>
      </c>
      <c r="LWA139" s="827">
        <f t="shared" si="397"/>
        <v>0</v>
      </c>
      <c r="LWB139" s="827">
        <f t="shared" si="397"/>
        <v>0</v>
      </c>
      <c r="LWC139" s="827">
        <f t="shared" si="397"/>
        <v>0</v>
      </c>
      <c r="LWD139" s="827">
        <f t="shared" si="397"/>
        <v>0</v>
      </c>
      <c r="LWE139" s="827">
        <f t="shared" si="397"/>
        <v>0</v>
      </c>
      <c r="LWF139" s="827">
        <f t="shared" si="397"/>
        <v>0</v>
      </c>
      <c r="LWG139" s="827">
        <f t="shared" si="397"/>
        <v>0</v>
      </c>
      <c r="LWH139" s="827">
        <f t="shared" si="397"/>
        <v>0</v>
      </c>
      <c r="LWI139" s="827">
        <f t="shared" si="397"/>
        <v>0</v>
      </c>
      <c r="LWJ139" s="827">
        <f t="shared" si="397"/>
        <v>0</v>
      </c>
      <c r="LWK139" s="827">
        <f t="shared" si="397"/>
        <v>0</v>
      </c>
      <c r="LWL139" s="827">
        <f t="shared" si="397"/>
        <v>0</v>
      </c>
      <c r="LWM139" s="827">
        <f t="shared" ref="LWM139:LYX139" si="398">LWM131+LWM133</f>
        <v>0</v>
      </c>
      <c r="LWN139" s="827">
        <f t="shared" si="398"/>
        <v>0</v>
      </c>
      <c r="LWO139" s="827">
        <f t="shared" si="398"/>
        <v>0</v>
      </c>
      <c r="LWP139" s="827">
        <f t="shared" si="398"/>
        <v>0</v>
      </c>
      <c r="LWQ139" s="827">
        <f t="shared" si="398"/>
        <v>0</v>
      </c>
      <c r="LWR139" s="827">
        <f t="shared" si="398"/>
        <v>0</v>
      </c>
      <c r="LWS139" s="827">
        <f t="shared" si="398"/>
        <v>0</v>
      </c>
      <c r="LWT139" s="827">
        <f t="shared" si="398"/>
        <v>0</v>
      </c>
      <c r="LWU139" s="827">
        <f t="shared" si="398"/>
        <v>0</v>
      </c>
      <c r="LWV139" s="827">
        <f t="shared" si="398"/>
        <v>0</v>
      </c>
      <c r="LWW139" s="827">
        <f t="shared" si="398"/>
        <v>0</v>
      </c>
      <c r="LWX139" s="827">
        <f t="shared" si="398"/>
        <v>0</v>
      </c>
      <c r="LWY139" s="827">
        <f t="shared" si="398"/>
        <v>0</v>
      </c>
      <c r="LWZ139" s="827">
        <f t="shared" si="398"/>
        <v>0</v>
      </c>
      <c r="LXA139" s="827">
        <f t="shared" si="398"/>
        <v>0</v>
      </c>
      <c r="LXB139" s="827">
        <f t="shared" si="398"/>
        <v>0</v>
      </c>
      <c r="LXC139" s="827">
        <f t="shared" si="398"/>
        <v>0</v>
      </c>
      <c r="LXD139" s="827">
        <f t="shared" si="398"/>
        <v>0</v>
      </c>
      <c r="LXE139" s="827">
        <f t="shared" si="398"/>
        <v>0</v>
      </c>
      <c r="LXF139" s="827">
        <f t="shared" si="398"/>
        <v>0</v>
      </c>
      <c r="LXG139" s="827">
        <f t="shared" si="398"/>
        <v>0</v>
      </c>
      <c r="LXH139" s="827">
        <f t="shared" si="398"/>
        <v>0</v>
      </c>
      <c r="LXI139" s="827">
        <f t="shared" si="398"/>
        <v>0</v>
      </c>
      <c r="LXJ139" s="827">
        <f t="shared" si="398"/>
        <v>0</v>
      </c>
      <c r="LXK139" s="827">
        <f t="shared" si="398"/>
        <v>0</v>
      </c>
      <c r="LXL139" s="827">
        <f t="shared" si="398"/>
        <v>0</v>
      </c>
      <c r="LXM139" s="827">
        <f t="shared" si="398"/>
        <v>0</v>
      </c>
      <c r="LXN139" s="827">
        <f t="shared" si="398"/>
        <v>0</v>
      </c>
      <c r="LXO139" s="827">
        <f t="shared" si="398"/>
        <v>0</v>
      </c>
      <c r="LXP139" s="827">
        <f t="shared" si="398"/>
        <v>0</v>
      </c>
      <c r="LXQ139" s="827">
        <f t="shared" si="398"/>
        <v>0</v>
      </c>
      <c r="LXR139" s="827">
        <f t="shared" si="398"/>
        <v>0</v>
      </c>
      <c r="LXS139" s="827">
        <f t="shared" si="398"/>
        <v>0</v>
      </c>
      <c r="LXT139" s="827">
        <f t="shared" si="398"/>
        <v>0</v>
      </c>
      <c r="LXU139" s="827">
        <f t="shared" si="398"/>
        <v>0</v>
      </c>
      <c r="LXV139" s="827">
        <f t="shared" si="398"/>
        <v>0</v>
      </c>
      <c r="LXW139" s="827">
        <f t="shared" si="398"/>
        <v>0</v>
      </c>
      <c r="LXX139" s="827">
        <f t="shared" si="398"/>
        <v>0</v>
      </c>
      <c r="LXY139" s="827">
        <f t="shared" si="398"/>
        <v>0</v>
      </c>
      <c r="LXZ139" s="827">
        <f t="shared" si="398"/>
        <v>0</v>
      </c>
      <c r="LYA139" s="827">
        <f t="shared" si="398"/>
        <v>0</v>
      </c>
      <c r="LYB139" s="827">
        <f t="shared" si="398"/>
        <v>0</v>
      </c>
      <c r="LYC139" s="827">
        <f t="shared" si="398"/>
        <v>0</v>
      </c>
      <c r="LYD139" s="827">
        <f t="shared" si="398"/>
        <v>0</v>
      </c>
      <c r="LYE139" s="827">
        <f t="shared" si="398"/>
        <v>0</v>
      </c>
      <c r="LYF139" s="827">
        <f t="shared" si="398"/>
        <v>0</v>
      </c>
      <c r="LYG139" s="827">
        <f t="shared" si="398"/>
        <v>0</v>
      </c>
      <c r="LYH139" s="827">
        <f t="shared" si="398"/>
        <v>0</v>
      </c>
      <c r="LYI139" s="827">
        <f t="shared" si="398"/>
        <v>0</v>
      </c>
      <c r="LYJ139" s="827">
        <f t="shared" si="398"/>
        <v>0</v>
      </c>
      <c r="LYK139" s="827">
        <f t="shared" si="398"/>
        <v>0</v>
      </c>
      <c r="LYL139" s="827">
        <f t="shared" si="398"/>
        <v>0</v>
      </c>
      <c r="LYM139" s="827">
        <f t="shared" si="398"/>
        <v>0</v>
      </c>
      <c r="LYN139" s="827">
        <f t="shared" si="398"/>
        <v>0</v>
      </c>
      <c r="LYO139" s="827">
        <f t="shared" si="398"/>
        <v>0</v>
      </c>
      <c r="LYP139" s="827">
        <f t="shared" si="398"/>
        <v>0</v>
      </c>
      <c r="LYQ139" s="827">
        <f t="shared" si="398"/>
        <v>0</v>
      </c>
      <c r="LYR139" s="827">
        <f t="shared" si="398"/>
        <v>0</v>
      </c>
      <c r="LYS139" s="827">
        <f t="shared" si="398"/>
        <v>0</v>
      </c>
      <c r="LYT139" s="827">
        <f t="shared" si="398"/>
        <v>0</v>
      </c>
      <c r="LYU139" s="827">
        <f t="shared" si="398"/>
        <v>0</v>
      </c>
      <c r="LYV139" s="827">
        <f t="shared" si="398"/>
        <v>0</v>
      </c>
      <c r="LYW139" s="827">
        <f t="shared" si="398"/>
        <v>0</v>
      </c>
      <c r="LYX139" s="827">
        <f t="shared" si="398"/>
        <v>0</v>
      </c>
      <c r="LYY139" s="827">
        <f t="shared" ref="LYY139:MBJ139" si="399">LYY131+LYY133</f>
        <v>0</v>
      </c>
      <c r="LYZ139" s="827">
        <f t="shared" si="399"/>
        <v>0</v>
      </c>
      <c r="LZA139" s="827">
        <f t="shared" si="399"/>
        <v>0</v>
      </c>
      <c r="LZB139" s="827">
        <f t="shared" si="399"/>
        <v>0</v>
      </c>
      <c r="LZC139" s="827">
        <f t="shared" si="399"/>
        <v>0</v>
      </c>
      <c r="LZD139" s="827">
        <f t="shared" si="399"/>
        <v>0</v>
      </c>
      <c r="LZE139" s="827">
        <f t="shared" si="399"/>
        <v>0</v>
      </c>
      <c r="LZF139" s="827">
        <f t="shared" si="399"/>
        <v>0</v>
      </c>
      <c r="LZG139" s="827">
        <f t="shared" si="399"/>
        <v>0</v>
      </c>
      <c r="LZH139" s="827">
        <f t="shared" si="399"/>
        <v>0</v>
      </c>
      <c r="LZI139" s="827">
        <f t="shared" si="399"/>
        <v>0</v>
      </c>
      <c r="LZJ139" s="827">
        <f t="shared" si="399"/>
        <v>0</v>
      </c>
      <c r="LZK139" s="827">
        <f t="shared" si="399"/>
        <v>0</v>
      </c>
      <c r="LZL139" s="827">
        <f t="shared" si="399"/>
        <v>0</v>
      </c>
      <c r="LZM139" s="827">
        <f t="shared" si="399"/>
        <v>0</v>
      </c>
      <c r="LZN139" s="827">
        <f t="shared" si="399"/>
        <v>0</v>
      </c>
      <c r="LZO139" s="827">
        <f t="shared" si="399"/>
        <v>0</v>
      </c>
      <c r="LZP139" s="827">
        <f t="shared" si="399"/>
        <v>0</v>
      </c>
      <c r="LZQ139" s="827">
        <f t="shared" si="399"/>
        <v>0</v>
      </c>
      <c r="LZR139" s="827">
        <f t="shared" si="399"/>
        <v>0</v>
      </c>
      <c r="LZS139" s="827">
        <f t="shared" si="399"/>
        <v>0</v>
      </c>
      <c r="LZT139" s="827">
        <f t="shared" si="399"/>
        <v>0</v>
      </c>
      <c r="LZU139" s="827">
        <f t="shared" si="399"/>
        <v>0</v>
      </c>
      <c r="LZV139" s="827">
        <f t="shared" si="399"/>
        <v>0</v>
      </c>
      <c r="LZW139" s="827">
        <f t="shared" si="399"/>
        <v>0</v>
      </c>
      <c r="LZX139" s="827">
        <f t="shared" si="399"/>
        <v>0</v>
      </c>
      <c r="LZY139" s="827">
        <f t="shared" si="399"/>
        <v>0</v>
      </c>
      <c r="LZZ139" s="827">
        <f t="shared" si="399"/>
        <v>0</v>
      </c>
      <c r="MAA139" s="827">
        <f t="shared" si="399"/>
        <v>0</v>
      </c>
      <c r="MAB139" s="827">
        <f t="shared" si="399"/>
        <v>0</v>
      </c>
      <c r="MAC139" s="827">
        <f t="shared" si="399"/>
        <v>0</v>
      </c>
      <c r="MAD139" s="827">
        <f t="shared" si="399"/>
        <v>0</v>
      </c>
      <c r="MAE139" s="827">
        <f t="shared" si="399"/>
        <v>0</v>
      </c>
      <c r="MAF139" s="827">
        <f t="shared" si="399"/>
        <v>0</v>
      </c>
      <c r="MAG139" s="827">
        <f t="shared" si="399"/>
        <v>0</v>
      </c>
      <c r="MAH139" s="827">
        <f t="shared" si="399"/>
        <v>0</v>
      </c>
      <c r="MAI139" s="827">
        <f t="shared" si="399"/>
        <v>0</v>
      </c>
      <c r="MAJ139" s="827">
        <f t="shared" si="399"/>
        <v>0</v>
      </c>
      <c r="MAK139" s="827">
        <f t="shared" si="399"/>
        <v>0</v>
      </c>
      <c r="MAL139" s="827">
        <f t="shared" si="399"/>
        <v>0</v>
      </c>
      <c r="MAM139" s="827">
        <f t="shared" si="399"/>
        <v>0</v>
      </c>
      <c r="MAN139" s="827">
        <f t="shared" si="399"/>
        <v>0</v>
      </c>
      <c r="MAO139" s="827">
        <f t="shared" si="399"/>
        <v>0</v>
      </c>
      <c r="MAP139" s="827">
        <f t="shared" si="399"/>
        <v>0</v>
      </c>
      <c r="MAQ139" s="827">
        <f t="shared" si="399"/>
        <v>0</v>
      </c>
      <c r="MAR139" s="827">
        <f t="shared" si="399"/>
        <v>0</v>
      </c>
      <c r="MAS139" s="827">
        <f t="shared" si="399"/>
        <v>0</v>
      </c>
      <c r="MAT139" s="827">
        <f t="shared" si="399"/>
        <v>0</v>
      </c>
      <c r="MAU139" s="827">
        <f t="shared" si="399"/>
        <v>0</v>
      </c>
      <c r="MAV139" s="827">
        <f t="shared" si="399"/>
        <v>0</v>
      </c>
      <c r="MAW139" s="827">
        <f t="shared" si="399"/>
        <v>0</v>
      </c>
      <c r="MAX139" s="827">
        <f t="shared" si="399"/>
        <v>0</v>
      </c>
      <c r="MAY139" s="827">
        <f t="shared" si="399"/>
        <v>0</v>
      </c>
      <c r="MAZ139" s="827">
        <f t="shared" si="399"/>
        <v>0</v>
      </c>
      <c r="MBA139" s="827">
        <f t="shared" si="399"/>
        <v>0</v>
      </c>
      <c r="MBB139" s="827">
        <f t="shared" si="399"/>
        <v>0</v>
      </c>
      <c r="MBC139" s="827">
        <f t="shared" si="399"/>
        <v>0</v>
      </c>
      <c r="MBD139" s="827">
        <f t="shared" si="399"/>
        <v>0</v>
      </c>
      <c r="MBE139" s="827">
        <f t="shared" si="399"/>
        <v>0</v>
      </c>
      <c r="MBF139" s="827">
        <f t="shared" si="399"/>
        <v>0</v>
      </c>
      <c r="MBG139" s="827">
        <f t="shared" si="399"/>
        <v>0</v>
      </c>
      <c r="MBH139" s="827">
        <f t="shared" si="399"/>
        <v>0</v>
      </c>
      <c r="MBI139" s="827">
        <f t="shared" si="399"/>
        <v>0</v>
      </c>
      <c r="MBJ139" s="827">
        <f t="shared" si="399"/>
        <v>0</v>
      </c>
      <c r="MBK139" s="827">
        <f t="shared" ref="MBK139:MDV139" si="400">MBK131+MBK133</f>
        <v>0</v>
      </c>
      <c r="MBL139" s="827">
        <f t="shared" si="400"/>
        <v>0</v>
      </c>
      <c r="MBM139" s="827">
        <f t="shared" si="400"/>
        <v>0</v>
      </c>
      <c r="MBN139" s="827">
        <f t="shared" si="400"/>
        <v>0</v>
      </c>
      <c r="MBO139" s="827">
        <f t="shared" si="400"/>
        <v>0</v>
      </c>
      <c r="MBP139" s="827">
        <f t="shared" si="400"/>
        <v>0</v>
      </c>
      <c r="MBQ139" s="827">
        <f t="shared" si="400"/>
        <v>0</v>
      </c>
      <c r="MBR139" s="827">
        <f t="shared" si="400"/>
        <v>0</v>
      </c>
      <c r="MBS139" s="827">
        <f t="shared" si="400"/>
        <v>0</v>
      </c>
      <c r="MBT139" s="827">
        <f t="shared" si="400"/>
        <v>0</v>
      </c>
      <c r="MBU139" s="827">
        <f t="shared" si="400"/>
        <v>0</v>
      </c>
      <c r="MBV139" s="827">
        <f t="shared" si="400"/>
        <v>0</v>
      </c>
      <c r="MBW139" s="827">
        <f t="shared" si="400"/>
        <v>0</v>
      </c>
      <c r="MBX139" s="827">
        <f t="shared" si="400"/>
        <v>0</v>
      </c>
      <c r="MBY139" s="827">
        <f t="shared" si="400"/>
        <v>0</v>
      </c>
      <c r="MBZ139" s="827">
        <f t="shared" si="400"/>
        <v>0</v>
      </c>
      <c r="MCA139" s="827">
        <f t="shared" si="400"/>
        <v>0</v>
      </c>
      <c r="MCB139" s="827">
        <f t="shared" si="400"/>
        <v>0</v>
      </c>
      <c r="MCC139" s="827">
        <f t="shared" si="400"/>
        <v>0</v>
      </c>
      <c r="MCD139" s="827">
        <f t="shared" si="400"/>
        <v>0</v>
      </c>
      <c r="MCE139" s="827">
        <f t="shared" si="400"/>
        <v>0</v>
      </c>
      <c r="MCF139" s="827">
        <f t="shared" si="400"/>
        <v>0</v>
      </c>
      <c r="MCG139" s="827">
        <f t="shared" si="400"/>
        <v>0</v>
      </c>
      <c r="MCH139" s="827">
        <f t="shared" si="400"/>
        <v>0</v>
      </c>
      <c r="MCI139" s="827">
        <f t="shared" si="400"/>
        <v>0</v>
      </c>
      <c r="MCJ139" s="827">
        <f t="shared" si="400"/>
        <v>0</v>
      </c>
      <c r="MCK139" s="827">
        <f t="shared" si="400"/>
        <v>0</v>
      </c>
      <c r="MCL139" s="827">
        <f t="shared" si="400"/>
        <v>0</v>
      </c>
      <c r="MCM139" s="827">
        <f t="shared" si="400"/>
        <v>0</v>
      </c>
      <c r="MCN139" s="827">
        <f t="shared" si="400"/>
        <v>0</v>
      </c>
      <c r="MCO139" s="827">
        <f t="shared" si="400"/>
        <v>0</v>
      </c>
      <c r="MCP139" s="827">
        <f t="shared" si="400"/>
        <v>0</v>
      </c>
      <c r="MCQ139" s="827">
        <f t="shared" si="400"/>
        <v>0</v>
      </c>
      <c r="MCR139" s="827">
        <f t="shared" si="400"/>
        <v>0</v>
      </c>
      <c r="MCS139" s="827">
        <f t="shared" si="400"/>
        <v>0</v>
      </c>
      <c r="MCT139" s="827">
        <f t="shared" si="400"/>
        <v>0</v>
      </c>
      <c r="MCU139" s="827">
        <f t="shared" si="400"/>
        <v>0</v>
      </c>
      <c r="MCV139" s="827">
        <f t="shared" si="400"/>
        <v>0</v>
      </c>
      <c r="MCW139" s="827">
        <f t="shared" si="400"/>
        <v>0</v>
      </c>
      <c r="MCX139" s="827">
        <f t="shared" si="400"/>
        <v>0</v>
      </c>
      <c r="MCY139" s="827">
        <f t="shared" si="400"/>
        <v>0</v>
      </c>
      <c r="MCZ139" s="827">
        <f t="shared" si="400"/>
        <v>0</v>
      </c>
      <c r="MDA139" s="827">
        <f t="shared" si="400"/>
        <v>0</v>
      </c>
      <c r="MDB139" s="827">
        <f t="shared" si="400"/>
        <v>0</v>
      </c>
      <c r="MDC139" s="827">
        <f t="shared" si="400"/>
        <v>0</v>
      </c>
      <c r="MDD139" s="827">
        <f t="shared" si="400"/>
        <v>0</v>
      </c>
      <c r="MDE139" s="827">
        <f t="shared" si="400"/>
        <v>0</v>
      </c>
      <c r="MDF139" s="827">
        <f t="shared" si="400"/>
        <v>0</v>
      </c>
      <c r="MDG139" s="827">
        <f t="shared" si="400"/>
        <v>0</v>
      </c>
      <c r="MDH139" s="827">
        <f t="shared" si="400"/>
        <v>0</v>
      </c>
      <c r="MDI139" s="827">
        <f t="shared" si="400"/>
        <v>0</v>
      </c>
      <c r="MDJ139" s="827">
        <f t="shared" si="400"/>
        <v>0</v>
      </c>
      <c r="MDK139" s="827">
        <f t="shared" si="400"/>
        <v>0</v>
      </c>
      <c r="MDL139" s="827">
        <f t="shared" si="400"/>
        <v>0</v>
      </c>
      <c r="MDM139" s="827">
        <f t="shared" si="400"/>
        <v>0</v>
      </c>
      <c r="MDN139" s="827">
        <f t="shared" si="400"/>
        <v>0</v>
      </c>
      <c r="MDO139" s="827">
        <f t="shared" si="400"/>
        <v>0</v>
      </c>
      <c r="MDP139" s="827">
        <f t="shared" si="400"/>
        <v>0</v>
      </c>
      <c r="MDQ139" s="827">
        <f t="shared" si="400"/>
        <v>0</v>
      </c>
      <c r="MDR139" s="827">
        <f t="shared" si="400"/>
        <v>0</v>
      </c>
      <c r="MDS139" s="827">
        <f t="shared" si="400"/>
        <v>0</v>
      </c>
      <c r="MDT139" s="827">
        <f t="shared" si="400"/>
        <v>0</v>
      </c>
      <c r="MDU139" s="827">
        <f t="shared" si="400"/>
        <v>0</v>
      </c>
      <c r="MDV139" s="827">
        <f t="shared" si="400"/>
        <v>0</v>
      </c>
      <c r="MDW139" s="827">
        <f t="shared" ref="MDW139:MGH139" si="401">MDW131+MDW133</f>
        <v>0</v>
      </c>
      <c r="MDX139" s="827">
        <f t="shared" si="401"/>
        <v>0</v>
      </c>
      <c r="MDY139" s="827">
        <f t="shared" si="401"/>
        <v>0</v>
      </c>
      <c r="MDZ139" s="827">
        <f t="shared" si="401"/>
        <v>0</v>
      </c>
      <c r="MEA139" s="827">
        <f t="shared" si="401"/>
        <v>0</v>
      </c>
      <c r="MEB139" s="827">
        <f t="shared" si="401"/>
        <v>0</v>
      </c>
      <c r="MEC139" s="827">
        <f t="shared" si="401"/>
        <v>0</v>
      </c>
      <c r="MED139" s="827">
        <f t="shared" si="401"/>
        <v>0</v>
      </c>
      <c r="MEE139" s="827">
        <f t="shared" si="401"/>
        <v>0</v>
      </c>
      <c r="MEF139" s="827">
        <f t="shared" si="401"/>
        <v>0</v>
      </c>
      <c r="MEG139" s="827">
        <f t="shared" si="401"/>
        <v>0</v>
      </c>
      <c r="MEH139" s="827">
        <f t="shared" si="401"/>
        <v>0</v>
      </c>
      <c r="MEI139" s="827">
        <f t="shared" si="401"/>
        <v>0</v>
      </c>
      <c r="MEJ139" s="827">
        <f t="shared" si="401"/>
        <v>0</v>
      </c>
      <c r="MEK139" s="827">
        <f t="shared" si="401"/>
        <v>0</v>
      </c>
      <c r="MEL139" s="827">
        <f t="shared" si="401"/>
        <v>0</v>
      </c>
      <c r="MEM139" s="827">
        <f t="shared" si="401"/>
        <v>0</v>
      </c>
      <c r="MEN139" s="827">
        <f t="shared" si="401"/>
        <v>0</v>
      </c>
      <c r="MEO139" s="827">
        <f t="shared" si="401"/>
        <v>0</v>
      </c>
      <c r="MEP139" s="827">
        <f t="shared" si="401"/>
        <v>0</v>
      </c>
      <c r="MEQ139" s="827">
        <f t="shared" si="401"/>
        <v>0</v>
      </c>
      <c r="MER139" s="827">
        <f t="shared" si="401"/>
        <v>0</v>
      </c>
      <c r="MES139" s="827">
        <f t="shared" si="401"/>
        <v>0</v>
      </c>
      <c r="MET139" s="827">
        <f t="shared" si="401"/>
        <v>0</v>
      </c>
      <c r="MEU139" s="827">
        <f t="shared" si="401"/>
        <v>0</v>
      </c>
      <c r="MEV139" s="827">
        <f t="shared" si="401"/>
        <v>0</v>
      </c>
      <c r="MEW139" s="827">
        <f t="shared" si="401"/>
        <v>0</v>
      </c>
      <c r="MEX139" s="827">
        <f t="shared" si="401"/>
        <v>0</v>
      </c>
      <c r="MEY139" s="827">
        <f t="shared" si="401"/>
        <v>0</v>
      </c>
      <c r="MEZ139" s="827">
        <f t="shared" si="401"/>
        <v>0</v>
      </c>
      <c r="MFA139" s="827">
        <f t="shared" si="401"/>
        <v>0</v>
      </c>
      <c r="MFB139" s="827">
        <f t="shared" si="401"/>
        <v>0</v>
      </c>
      <c r="MFC139" s="827">
        <f t="shared" si="401"/>
        <v>0</v>
      </c>
      <c r="MFD139" s="827">
        <f t="shared" si="401"/>
        <v>0</v>
      </c>
      <c r="MFE139" s="827">
        <f t="shared" si="401"/>
        <v>0</v>
      </c>
      <c r="MFF139" s="827">
        <f t="shared" si="401"/>
        <v>0</v>
      </c>
      <c r="MFG139" s="827">
        <f t="shared" si="401"/>
        <v>0</v>
      </c>
      <c r="MFH139" s="827">
        <f t="shared" si="401"/>
        <v>0</v>
      </c>
      <c r="MFI139" s="827">
        <f t="shared" si="401"/>
        <v>0</v>
      </c>
      <c r="MFJ139" s="827">
        <f t="shared" si="401"/>
        <v>0</v>
      </c>
      <c r="MFK139" s="827">
        <f t="shared" si="401"/>
        <v>0</v>
      </c>
      <c r="MFL139" s="827">
        <f t="shared" si="401"/>
        <v>0</v>
      </c>
      <c r="MFM139" s="827">
        <f t="shared" si="401"/>
        <v>0</v>
      </c>
      <c r="MFN139" s="827">
        <f t="shared" si="401"/>
        <v>0</v>
      </c>
      <c r="MFO139" s="827">
        <f t="shared" si="401"/>
        <v>0</v>
      </c>
      <c r="MFP139" s="827">
        <f t="shared" si="401"/>
        <v>0</v>
      </c>
      <c r="MFQ139" s="827">
        <f t="shared" si="401"/>
        <v>0</v>
      </c>
      <c r="MFR139" s="827">
        <f t="shared" si="401"/>
        <v>0</v>
      </c>
      <c r="MFS139" s="827">
        <f t="shared" si="401"/>
        <v>0</v>
      </c>
      <c r="MFT139" s="827">
        <f t="shared" si="401"/>
        <v>0</v>
      </c>
      <c r="MFU139" s="827">
        <f t="shared" si="401"/>
        <v>0</v>
      </c>
      <c r="MFV139" s="827">
        <f t="shared" si="401"/>
        <v>0</v>
      </c>
      <c r="MFW139" s="827">
        <f t="shared" si="401"/>
        <v>0</v>
      </c>
      <c r="MFX139" s="827">
        <f t="shared" si="401"/>
        <v>0</v>
      </c>
      <c r="MFY139" s="827">
        <f t="shared" si="401"/>
        <v>0</v>
      </c>
      <c r="MFZ139" s="827">
        <f t="shared" si="401"/>
        <v>0</v>
      </c>
      <c r="MGA139" s="827">
        <f t="shared" si="401"/>
        <v>0</v>
      </c>
      <c r="MGB139" s="827">
        <f t="shared" si="401"/>
        <v>0</v>
      </c>
      <c r="MGC139" s="827">
        <f t="shared" si="401"/>
        <v>0</v>
      </c>
      <c r="MGD139" s="827">
        <f t="shared" si="401"/>
        <v>0</v>
      </c>
      <c r="MGE139" s="827">
        <f t="shared" si="401"/>
        <v>0</v>
      </c>
      <c r="MGF139" s="827">
        <f t="shared" si="401"/>
        <v>0</v>
      </c>
      <c r="MGG139" s="827">
        <f t="shared" si="401"/>
        <v>0</v>
      </c>
      <c r="MGH139" s="827">
        <f t="shared" si="401"/>
        <v>0</v>
      </c>
      <c r="MGI139" s="827">
        <f t="shared" ref="MGI139:MIT139" si="402">MGI131+MGI133</f>
        <v>0</v>
      </c>
      <c r="MGJ139" s="827">
        <f t="shared" si="402"/>
        <v>0</v>
      </c>
      <c r="MGK139" s="827">
        <f t="shared" si="402"/>
        <v>0</v>
      </c>
      <c r="MGL139" s="827">
        <f t="shared" si="402"/>
        <v>0</v>
      </c>
      <c r="MGM139" s="827">
        <f t="shared" si="402"/>
        <v>0</v>
      </c>
      <c r="MGN139" s="827">
        <f t="shared" si="402"/>
        <v>0</v>
      </c>
      <c r="MGO139" s="827">
        <f t="shared" si="402"/>
        <v>0</v>
      </c>
      <c r="MGP139" s="827">
        <f t="shared" si="402"/>
        <v>0</v>
      </c>
      <c r="MGQ139" s="827">
        <f t="shared" si="402"/>
        <v>0</v>
      </c>
      <c r="MGR139" s="827">
        <f t="shared" si="402"/>
        <v>0</v>
      </c>
      <c r="MGS139" s="827">
        <f t="shared" si="402"/>
        <v>0</v>
      </c>
      <c r="MGT139" s="827">
        <f t="shared" si="402"/>
        <v>0</v>
      </c>
      <c r="MGU139" s="827">
        <f t="shared" si="402"/>
        <v>0</v>
      </c>
      <c r="MGV139" s="827">
        <f t="shared" si="402"/>
        <v>0</v>
      </c>
      <c r="MGW139" s="827">
        <f t="shared" si="402"/>
        <v>0</v>
      </c>
      <c r="MGX139" s="827">
        <f t="shared" si="402"/>
        <v>0</v>
      </c>
      <c r="MGY139" s="827">
        <f t="shared" si="402"/>
        <v>0</v>
      </c>
      <c r="MGZ139" s="827">
        <f t="shared" si="402"/>
        <v>0</v>
      </c>
      <c r="MHA139" s="827">
        <f t="shared" si="402"/>
        <v>0</v>
      </c>
      <c r="MHB139" s="827">
        <f t="shared" si="402"/>
        <v>0</v>
      </c>
      <c r="MHC139" s="827">
        <f t="shared" si="402"/>
        <v>0</v>
      </c>
      <c r="MHD139" s="827">
        <f t="shared" si="402"/>
        <v>0</v>
      </c>
      <c r="MHE139" s="827">
        <f t="shared" si="402"/>
        <v>0</v>
      </c>
      <c r="MHF139" s="827">
        <f t="shared" si="402"/>
        <v>0</v>
      </c>
      <c r="MHG139" s="827">
        <f t="shared" si="402"/>
        <v>0</v>
      </c>
      <c r="MHH139" s="827">
        <f t="shared" si="402"/>
        <v>0</v>
      </c>
      <c r="MHI139" s="827">
        <f t="shared" si="402"/>
        <v>0</v>
      </c>
      <c r="MHJ139" s="827">
        <f t="shared" si="402"/>
        <v>0</v>
      </c>
      <c r="MHK139" s="827">
        <f t="shared" si="402"/>
        <v>0</v>
      </c>
      <c r="MHL139" s="827">
        <f t="shared" si="402"/>
        <v>0</v>
      </c>
      <c r="MHM139" s="827">
        <f t="shared" si="402"/>
        <v>0</v>
      </c>
      <c r="MHN139" s="827">
        <f t="shared" si="402"/>
        <v>0</v>
      </c>
      <c r="MHO139" s="827">
        <f t="shared" si="402"/>
        <v>0</v>
      </c>
      <c r="MHP139" s="827">
        <f t="shared" si="402"/>
        <v>0</v>
      </c>
      <c r="MHQ139" s="827">
        <f t="shared" si="402"/>
        <v>0</v>
      </c>
      <c r="MHR139" s="827">
        <f t="shared" si="402"/>
        <v>0</v>
      </c>
      <c r="MHS139" s="827">
        <f t="shared" si="402"/>
        <v>0</v>
      </c>
      <c r="MHT139" s="827">
        <f t="shared" si="402"/>
        <v>0</v>
      </c>
      <c r="MHU139" s="827">
        <f t="shared" si="402"/>
        <v>0</v>
      </c>
      <c r="MHV139" s="827">
        <f t="shared" si="402"/>
        <v>0</v>
      </c>
      <c r="MHW139" s="827">
        <f t="shared" si="402"/>
        <v>0</v>
      </c>
      <c r="MHX139" s="827">
        <f t="shared" si="402"/>
        <v>0</v>
      </c>
      <c r="MHY139" s="827">
        <f t="shared" si="402"/>
        <v>0</v>
      </c>
      <c r="MHZ139" s="827">
        <f t="shared" si="402"/>
        <v>0</v>
      </c>
      <c r="MIA139" s="827">
        <f t="shared" si="402"/>
        <v>0</v>
      </c>
      <c r="MIB139" s="827">
        <f t="shared" si="402"/>
        <v>0</v>
      </c>
      <c r="MIC139" s="827">
        <f t="shared" si="402"/>
        <v>0</v>
      </c>
      <c r="MID139" s="827">
        <f t="shared" si="402"/>
        <v>0</v>
      </c>
      <c r="MIE139" s="827">
        <f t="shared" si="402"/>
        <v>0</v>
      </c>
      <c r="MIF139" s="827">
        <f t="shared" si="402"/>
        <v>0</v>
      </c>
      <c r="MIG139" s="827">
        <f t="shared" si="402"/>
        <v>0</v>
      </c>
      <c r="MIH139" s="827">
        <f t="shared" si="402"/>
        <v>0</v>
      </c>
      <c r="MII139" s="827">
        <f t="shared" si="402"/>
        <v>0</v>
      </c>
      <c r="MIJ139" s="827">
        <f t="shared" si="402"/>
        <v>0</v>
      </c>
      <c r="MIK139" s="827">
        <f t="shared" si="402"/>
        <v>0</v>
      </c>
      <c r="MIL139" s="827">
        <f t="shared" si="402"/>
        <v>0</v>
      </c>
      <c r="MIM139" s="827">
        <f t="shared" si="402"/>
        <v>0</v>
      </c>
      <c r="MIN139" s="827">
        <f t="shared" si="402"/>
        <v>0</v>
      </c>
      <c r="MIO139" s="827">
        <f t="shared" si="402"/>
        <v>0</v>
      </c>
      <c r="MIP139" s="827">
        <f t="shared" si="402"/>
        <v>0</v>
      </c>
      <c r="MIQ139" s="827">
        <f t="shared" si="402"/>
        <v>0</v>
      </c>
      <c r="MIR139" s="827">
        <f t="shared" si="402"/>
        <v>0</v>
      </c>
      <c r="MIS139" s="827">
        <f t="shared" si="402"/>
        <v>0</v>
      </c>
      <c r="MIT139" s="827">
        <f t="shared" si="402"/>
        <v>0</v>
      </c>
      <c r="MIU139" s="827">
        <f t="shared" ref="MIU139:MLF139" si="403">MIU131+MIU133</f>
        <v>0</v>
      </c>
      <c r="MIV139" s="827">
        <f t="shared" si="403"/>
        <v>0</v>
      </c>
      <c r="MIW139" s="827">
        <f t="shared" si="403"/>
        <v>0</v>
      </c>
      <c r="MIX139" s="827">
        <f t="shared" si="403"/>
        <v>0</v>
      </c>
      <c r="MIY139" s="827">
        <f t="shared" si="403"/>
        <v>0</v>
      </c>
      <c r="MIZ139" s="827">
        <f t="shared" si="403"/>
        <v>0</v>
      </c>
      <c r="MJA139" s="827">
        <f t="shared" si="403"/>
        <v>0</v>
      </c>
      <c r="MJB139" s="827">
        <f t="shared" si="403"/>
        <v>0</v>
      </c>
      <c r="MJC139" s="827">
        <f t="shared" si="403"/>
        <v>0</v>
      </c>
      <c r="MJD139" s="827">
        <f t="shared" si="403"/>
        <v>0</v>
      </c>
      <c r="MJE139" s="827">
        <f t="shared" si="403"/>
        <v>0</v>
      </c>
      <c r="MJF139" s="827">
        <f t="shared" si="403"/>
        <v>0</v>
      </c>
      <c r="MJG139" s="827">
        <f t="shared" si="403"/>
        <v>0</v>
      </c>
      <c r="MJH139" s="827">
        <f t="shared" si="403"/>
        <v>0</v>
      </c>
      <c r="MJI139" s="827">
        <f t="shared" si="403"/>
        <v>0</v>
      </c>
      <c r="MJJ139" s="827">
        <f t="shared" si="403"/>
        <v>0</v>
      </c>
      <c r="MJK139" s="827">
        <f t="shared" si="403"/>
        <v>0</v>
      </c>
      <c r="MJL139" s="827">
        <f t="shared" si="403"/>
        <v>0</v>
      </c>
      <c r="MJM139" s="827">
        <f t="shared" si="403"/>
        <v>0</v>
      </c>
      <c r="MJN139" s="827">
        <f t="shared" si="403"/>
        <v>0</v>
      </c>
      <c r="MJO139" s="827">
        <f t="shared" si="403"/>
        <v>0</v>
      </c>
      <c r="MJP139" s="827">
        <f t="shared" si="403"/>
        <v>0</v>
      </c>
      <c r="MJQ139" s="827">
        <f t="shared" si="403"/>
        <v>0</v>
      </c>
      <c r="MJR139" s="827">
        <f t="shared" si="403"/>
        <v>0</v>
      </c>
      <c r="MJS139" s="827">
        <f t="shared" si="403"/>
        <v>0</v>
      </c>
      <c r="MJT139" s="827">
        <f t="shared" si="403"/>
        <v>0</v>
      </c>
      <c r="MJU139" s="827">
        <f t="shared" si="403"/>
        <v>0</v>
      </c>
      <c r="MJV139" s="827">
        <f t="shared" si="403"/>
        <v>0</v>
      </c>
      <c r="MJW139" s="827">
        <f t="shared" si="403"/>
        <v>0</v>
      </c>
      <c r="MJX139" s="827">
        <f t="shared" si="403"/>
        <v>0</v>
      </c>
      <c r="MJY139" s="827">
        <f t="shared" si="403"/>
        <v>0</v>
      </c>
      <c r="MJZ139" s="827">
        <f t="shared" si="403"/>
        <v>0</v>
      </c>
      <c r="MKA139" s="827">
        <f t="shared" si="403"/>
        <v>0</v>
      </c>
      <c r="MKB139" s="827">
        <f t="shared" si="403"/>
        <v>0</v>
      </c>
      <c r="MKC139" s="827">
        <f t="shared" si="403"/>
        <v>0</v>
      </c>
      <c r="MKD139" s="827">
        <f t="shared" si="403"/>
        <v>0</v>
      </c>
      <c r="MKE139" s="827">
        <f t="shared" si="403"/>
        <v>0</v>
      </c>
      <c r="MKF139" s="827">
        <f t="shared" si="403"/>
        <v>0</v>
      </c>
      <c r="MKG139" s="827">
        <f t="shared" si="403"/>
        <v>0</v>
      </c>
      <c r="MKH139" s="827">
        <f t="shared" si="403"/>
        <v>0</v>
      </c>
      <c r="MKI139" s="827">
        <f t="shared" si="403"/>
        <v>0</v>
      </c>
      <c r="MKJ139" s="827">
        <f t="shared" si="403"/>
        <v>0</v>
      </c>
      <c r="MKK139" s="827">
        <f t="shared" si="403"/>
        <v>0</v>
      </c>
      <c r="MKL139" s="827">
        <f t="shared" si="403"/>
        <v>0</v>
      </c>
      <c r="MKM139" s="827">
        <f t="shared" si="403"/>
        <v>0</v>
      </c>
      <c r="MKN139" s="827">
        <f t="shared" si="403"/>
        <v>0</v>
      </c>
      <c r="MKO139" s="827">
        <f t="shared" si="403"/>
        <v>0</v>
      </c>
      <c r="MKP139" s="827">
        <f t="shared" si="403"/>
        <v>0</v>
      </c>
      <c r="MKQ139" s="827">
        <f t="shared" si="403"/>
        <v>0</v>
      </c>
      <c r="MKR139" s="827">
        <f t="shared" si="403"/>
        <v>0</v>
      </c>
      <c r="MKS139" s="827">
        <f t="shared" si="403"/>
        <v>0</v>
      </c>
      <c r="MKT139" s="827">
        <f t="shared" si="403"/>
        <v>0</v>
      </c>
      <c r="MKU139" s="827">
        <f t="shared" si="403"/>
        <v>0</v>
      </c>
      <c r="MKV139" s="827">
        <f t="shared" si="403"/>
        <v>0</v>
      </c>
      <c r="MKW139" s="827">
        <f t="shared" si="403"/>
        <v>0</v>
      </c>
      <c r="MKX139" s="827">
        <f t="shared" si="403"/>
        <v>0</v>
      </c>
      <c r="MKY139" s="827">
        <f t="shared" si="403"/>
        <v>0</v>
      </c>
      <c r="MKZ139" s="827">
        <f t="shared" si="403"/>
        <v>0</v>
      </c>
      <c r="MLA139" s="827">
        <f t="shared" si="403"/>
        <v>0</v>
      </c>
      <c r="MLB139" s="827">
        <f t="shared" si="403"/>
        <v>0</v>
      </c>
      <c r="MLC139" s="827">
        <f t="shared" si="403"/>
        <v>0</v>
      </c>
      <c r="MLD139" s="827">
        <f t="shared" si="403"/>
        <v>0</v>
      </c>
      <c r="MLE139" s="827">
        <f t="shared" si="403"/>
        <v>0</v>
      </c>
      <c r="MLF139" s="827">
        <f t="shared" si="403"/>
        <v>0</v>
      </c>
      <c r="MLG139" s="827">
        <f t="shared" ref="MLG139:MNR139" si="404">MLG131+MLG133</f>
        <v>0</v>
      </c>
      <c r="MLH139" s="827">
        <f t="shared" si="404"/>
        <v>0</v>
      </c>
      <c r="MLI139" s="827">
        <f t="shared" si="404"/>
        <v>0</v>
      </c>
      <c r="MLJ139" s="827">
        <f t="shared" si="404"/>
        <v>0</v>
      </c>
      <c r="MLK139" s="827">
        <f t="shared" si="404"/>
        <v>0</v>
      </c>
      <c r="MLL139" s="827">
        <f t="shared" si="404"/>
        <v>0</v>
      </c>
      <c r="MLM139" s="827">
        <f t="shared" si="404"/>
        <v>0</v>
      </c>
      <c r="MLN139" s="827">
        <f t="shared" si="404"/>
        <v>0</v>
      </c>
      <c r="MLO139" s="827">
        <f t="shared" si="404"/>
        <v>0</v>
      </c>
      <c r="MLP139" s="827">
        <f t="shared" si="404"/>
        <v>0</v>
      </c>
      <c r="MLQ139" s="827">
        <f t="shared" si="404"/>
        <v>0</v>
      </c>
      <c r="MLR139" s="827">
        <f t="shared" si="404"/>
        <v>0</v>
      </c>
      <c r="MLS139" s="827">
        <f t="shared" si="404"/>
        <v>0</v>
      </c>
      <c r="MLT139" s="827">
        <f t="shared" si="404"/>
        <v>0</v>
      </c>
      <c r="MLU139" s="827">
        <f t="shared" si="404"/>
        <v>0</v>
      </c>
      <c r="MLV139" s="827">
        <f t="shared" si="404"/>
        <v>0</v>
      </c>
      <c r="MLW139" s="827">
        <f t="shared" si="404"/>
        <v>0</v>
      </c>
      <c r="MLX139" s="827">
        <f t="shared" si="404"/>
        <v>0</v>
      </c>
      <c r="MLY139" s="827">
        <f t="shared" si="404"/>
        <v>0</v>
      </c>
      <c r="MLZ139" s="827">
        <f t="shared" si="404"/>
        <v>0</v>
      </c>
      <c r="MMA139" s="827">
        <f t="shared" si="404"/>
        <v>0</v>
      </c>
      <c r="MMB139" s="827">
        <f t="shared" si="404"/>
        <v>0</v>
      </c>
      <c r="MMC139" s="827">
        <f t="shared" si="404"/>
        <v>0</v>
      </c>
      <c r="MMD139" s="827">
        <f t="shared" si="404"/>
        <v>0</v>
      </c>
      <c r="MME139" s="827">
        <f t="shared" si="404"/>
        <v>0</v>
      </c>
      <c r="MMF139" s="827">
        <f t="shared" si="404"/>
        <v>0</v>
      </c>
      <c r="MMG139" s="827">
        <f t="shared" si="404"/>
        <v>0</v>
      </c>
      <c r="MMH139" s="827">
        <f t="shared" si="404"/>
        <v>0</v>
      </c>
      <c r="MMI139" s="827">
        <f t="shared" si="404"/>
        <v>0</v>
      </c>
      <c r="MMJ139" s="827">
        <f t="shared" si="404"/>
        <v>0</v>
      </c>
      <c r="MMK139" s="827">
        <f t="shared" si="404"/>
        <v>0</v>
      </c>
      <c r="MML139" s="827">
        <f t="shared" si="404"/>
        <v>0</v>
      </c>
      <c r="MMM139" s="827">
        <f t="shared" si="404"/>
        <v>0</v>
      </c>
      <c r="MMN139" s="827">
        <f t="shared" si="404"/>
        <v>0</v>
      </c>
      <c r="MMO139" s="827">
        <f t="shared" si="404"/>
        <v>0</v>
      </c>
      <c r="MMP139" s="827">
        <f t="shared" si="404"/>
        <v>0</v>
      </c>
      <c r="MMQ139" s="827">
        <f t="shared" si="404"/>
        <v>0</v>
      </c>
      <c r="MMR139" s="827">
        <f t="shared" si="404"/>
        <v>0</v>
      </c>
      <c r="MMS139" s="827">
        <f t="shared" si="404"/>
        <v>0</v>
      </c>
      <c r="MMT139" s="827">
        <f t="shared" si="404"/>
        <v>0</v>
      </c>
      <c r="MMU139" s="827">
        <f t="shared" si="404"/>
        <v>0</v>
      </c>
      <c r="MMV139" s="827">
        <f t="shared" si="404"/>
        <v>0</v>
      </c>
      <c r="MMW139" s="827">
        <f t="shared" si="404"/>
        <v>0</v>
      </c>
      <c r="MMX139" s="827">
        <f t="shared" si="404"/>
        <v>0</v>
      </c>
      <c r="MMY139" s="827">
        <f t="shared" si="404"/>
        <v>0</v>
      </c>
      <c r="MMZ139" s="827">
        <f t="shared" si="404"/>
        <v>0</v>
      </c>
      <c r="MNA139" s="827">
        <f t="shared" si="404"/>
        <v>0</v>
      </c>
      <c r="MNB139" s="827">
        <f t="shared" si="404"/>
        <v>0</v>
      </c>
      <c r="MNC139" s="827">
        <f t="shared" si="404"/>
        <v>0</v>
      </c>
      <c r="MND139" s="827">
        <f t="shared" si="404"/>
        <v>0</v>
      </c>
      <c r="MNE139" s="827">
        <f t="shared" si="404"/>
        <v>0</v>
      </c>
      <c r="MNF139" s="827">
        <f t="shared" si="404"/>
        <v>0</v>
      </c>
      <c r="MNG139" s="827">
        <f t="shared" si="404"/>
        <v>0</v>
      </c>
      <c r="MNH139" s="827">
        <f t="shared" si="404"/>
        <v>0</v>
      </c>
      <c r="MNI139" s="827">
        <f t="shared" si="404"/>
        <v>0</v>
      </c>
      <c r="MNJ139" s="827">
        <f t="shared" si="404"/>
        <v>0</v>
      </c>
      <c r="MNK139" s="827">
        <f t="shared" si="404"/>
        <v>0</v>
      </c>
      <c r="MNL139" s="827">
        <f t="shared" si="404"/>
        <v>0</v>
      </c>
      <c r="MNM139" s="827">
        <f t="shared" si="404"/>
        <v>0</v>
      </c>
      <c r="MNN139" s="827">
        <f t="shared" si="404"/>
        <v>0</v>
      </c>
      <c r="MNO139" s="827">
        <f t="shared" si="404"/>
        <v>0</v>
      </c>
      <c r="MNP139" s="827">
        <f t="shared" si="404"/>
        <v>0</v>
      </c>
      <c r="MNQ139" s="827">
        <f t="shared" si="404"/>
        <v>0</v>
      </c>
      <c r="MNR139" s="827">
        <f t="shared" si="404"/>
        <v>0</v>
      </c>
      <c r="MNS139" s="827">
        <f t="shared" ref="MNS139:MQD139" si="405">MNS131+MNS133</f>
        <v>0</v>
      </c>
      <c r="MNT139" s="827">
        <f t="shared" si="405"/>
        <v>0</v>
      </c>
      <c r="MNU139" s="827">
        <f t="shared" si="405"/>
        <v>0</v>
      </c>
      <c r="MNV139" s="827">
        <f t="shared" si="405"/>
        <v>0</v>
      </c>
      <c r="MNW139" s="827">
        <f t="shared" si="405"/>
        <v>0</v>
      </c>
      <c r="MNX139" s="827">
        <f t="shared" si="405"/>
        <v>0</v>
      </c>
      <c r="MNY139" s="827">
        <f t="shared" si="405"/>
        <v>0</v>
      </c>
      <c r="MNZ139" s="827">
        <f t="shared" si="405"/>
        <v>0</v>
      </c>
      <c r="MOA139" s="827">
        <f t="shared" si="405"/>
        <v>0</v>
      </c>
      <c r="MOB139" s="827">
        <f t="shared" si="405"/>
        <v>0</v>
      </c>
      <c r="MOC139" s="827">
        <f t="shared" si="405"/>
        <v>0</v>
      </c>
      <c r="MOD139" s="827">
        <f t="shared" si="405"/>
        <v>0</v>
      </c>
      <c r="MOE139" s="827">
        <f t="shared" si="405"/>
        <v>0</v>
      </c>
      <c r="MOF139" s="827">
        <f t="shared" si="405"/>
        <v>0</v>
      </c>
      <c r="MOG139" s="827">
        <f t="shared" si="405"/>
        <v>0</v>
      </c>
      <c r="MOH139" s="827">
        <f t="shared" si="405"/>
        <v>0</v>
      </c>
      <c r="MOI139" s="827">
        <f t="shared" si="405"/>
        <v>0</v>
      </c>
      <c r="MOJ139" s="827">
        <f t="shared" si="405"/>
        <v>0</v>
      </c>
      <c r="MOK139" s="827">
        <f t="shared" si="405"/>
        <v>0</v>
      </c>
      <c r="MOL139" s="827">
        <f t="shared" si="405"/>
        <v>0</v>
      </c>
      <c r="MOM139" s="827">
        <f t="shared" si="405"/>
        <v>0</v>
      </c>
      <c r="MON139" s="827">
        <f t="shared" si="405"/>
        <v>0</v>
      </c>
      <c r="MOO139" s="827">
        <f t="shared" si="405"/>
        <v>0</v>
      </c>
      <c r="MOP139" s="827">
        <f t="shared" si="405"/>
        <v>0</v>
      </c>
      <c r="MOQ139" s="827">
        <f t="shared" si="405"/>
        <v>0</v>
      </c>
      <c r="MOR139" s="827">
        <f t="shared" si="405"/>
        <v>0</v>
      </c>
      <c r="MOS139" s="827">
        <f t="shared" si="405"/>
        <v>0</v>
      </c>
      <c r="MOT139" s="827">
        <f t="shared" si="405"/>
        <v>0</v>
      </c>
      <c r="MOU139" s="827">
        <f t="shared" si="405"/>
        <v>0</v>
      </c>
      <c r="MOV139" s="827">
        <f t="shared" si="405"/>
        <v>0</v>
      </c>
      <c r="MOW139" s="827">
        <f t="shared" si="405"/>
        <v>0</v>
      </c>
      <c r="MOX139" s="827">
        <f t="shared" si="405"/>
        <v>0</v>
      </c>
      <c r="MOY139" s="827">
        <f t="shared" si="405"/>
        <v>0</v>
      </c>
      <c r="MOZ139" s="827">
        <f t="shared" si="405"/>
        <v>0</v>
      </c>
      <c r="MPA139" s="827">
        <f t="shared" si="405"/>
        <v>0</v>
      </c>
      <c r="MPB139" s="827">
        <f t="shared" si="405"/>
        <v>0</v>
      </c>
      <c r="MPC139" s="827">
        <f t="shared" si="405"/>
        <v>0</v>
      </c>
      <c r="MPD139" s="827">
        <f t="shared" si="405"/>
        <v>0</v>
      </c>
      <c r="MPE139" s="827">
        <f t="shared" si="405"/>
        <v>0</v>
      </c>
      <c r="MPF139" s="827">
        <f t="shared" si="405"/>
        <v>0</v>
      </c>
      <c r="MPG139" s="827">
        <f t="shared" si="405"/>
        <v>0</v>
      </c>
      <c r="MPH139" s="827">
        <f t="shared" si="405"/>
        <v>0</v>
      </c>
      <c r="MPI139" s="827">
        <f t="shared" si="405"/>
        <v>0</v>
      </c>
      <c r="MPJ139" s="827">
        <f t="shared" si="405"/>
        <v>0</v>
      </c>
      <c r="MPK139" s="827">
        <f t="shared" si="405"/>
        <v>0</v>
      </c>
      <c r="MPL139" s="827">
        <f t="shared" si="405"/>
        <v>0</v>
      </c>
      <c r="MPM139" s="827">
        <f t="shared" si="405"/>
        <v>0</v>
      </c>
      <c r="MPN139" s="827">
        <f t="shared" si="405"/>
        <v>0</v>
      </c>
      <c r="MPO139" s="827">
        <f t="shared" si="405"/>
        <v>0</v>
      </c>
      <c r="MPP139" s="827">
        <f t="shared" si="405"/>
        <v>0</v>
      </c>
      <c r="MPQ139" s="827">
        <f t="shared" si="405"/>
        <v>0</v>
      </c>
      <c r="MPR139" s="827">
        <f t="shared" si="405"/>
        <v>0</v>
      </c>
      <c r="MPS139" s="827">
        <f t="shared" si="405"/>
        <v>0</v>
      </c>
      <c r="MPT139" s="827">
        <f t="shared" si="405"/>
        <v>0</v>
      </c>
      <c r="MPU139" s="827">
        <f t="shared" si="405"/>
        <v>0</v>
      </c>
      <c r="MPV139" s="827">
        <f t="shared" si="405"/>
        <v>0</v>
      </c>
      <c r="MPW139" s="827">
        <f t="shared" si="405"/>
        <v>0</v>
      </c>
      <c r="MPX139" s="827">
        <f t="shared" si="405"/>
        <v>0</v>
      </c>
      <c r="MPY139" s="827">
        <f t="shared" si="405"/>
        <v>0</v>
      </c>
      <c r="MPZ139" s="827">
        <f t="shared" si="405"/>
        <v>0</v>
      </c>
      <c r="MQA139" s="827">
        <f t="shared" si="405"/>
        <v>0</v>
      </c>
      <c r="MQB139" s="827">
        <f t="shared" si="405"/>
        <v>0</v>
      </c>
      <c r="MQC139" s="827">
        <f t="shared" si="405"/>
        <v>0</v>
      </c>
      <c r="MQD139" s="827">
        <f t="shared" si="405"/>
        <v>0</v>
      </c>
      <c r="MQE139" s="827">
        <f t="shared" ref="MQE139:MSP139" si="406">MQE131+MQE133</f>
        <v>0</v>
      </c>
      <c r="MQF139" s="827">
        <f t="shared" si="406"/>
        <v>0</v>
      </c>
      <c r="MQG139" s="827">
        <f t="shared" si="406"/>
        <v>0</v>
      </c>
      <c r="MQH139" s="827">
        <f t="shared" si="406"/>
        <v>0</v>
      </c>
      <c r="MQI139" s="827">
        <f t="shared" si="406"/>
        <v>0</v>
      </c>
      <c r="MQJ139" s="827">
        <f t="shared" si="406"/>
        <v>0</v>
      </c>
      <c r="MQK139" s="827">
        <f t="shared" si="406"/>
        <v>0</v>
      </c>
      <c r="MQL139" s="827">
        <f t="shared" si="406"/>
        <v>0</v>
      </c>
      <c r="MQM139" s="827">
        <f t="shared" si="406"/>
        <v>0</v>
      </c>
      <c r="MQN139" s="827">
        <f t="shared" si="406"/>
        <v>0</v>
      </c>
      <c r="MQO139" s="827">
        <f t="shared" si="406"/>
        <v>0</v>
      </c>
      <c r="MQP139" s="827">
        <f t="shared" si="406"/>
        <v>0</v>
      </c>
      <c r="MQQ139" s="827">
        <f t="shared" si="406"/>
        <v>0</v>
      </c>
      <c r="MQR139" s="827">
        <f t="shared" si="406"/>
        <v>0</v>
      </c>
      <c r="MQS139" s="827">
        <f t="shared" si="406"/>
        <v>0</v>
      </c>
      <c r="MQT139" s="827">
        <f t="shared" si="406"/>
        <v>0</v>
      </c>
      <c r="MQU139" s="827">
        <f t="shared" si="406"/>
        <v>0</v>
      </c>
      <c r="MQV139" s="827">
        <f t="shared" si="406"/>
        <v>0</v>
      </c>
      <c r="MQW139" s="827">
        <f t="shared" si="406"/>
        <v>0</v>
      </c>
      <c r="MQX139" s="827">
        <f t="shared" si="406"/>
        <v>0</v>
      </c>
      <c r="MQY139" s="827">
        <f t="shared" si="406"/>
        <v>0</v>
      </c>
      <c r="MQZ139" s="827">
        <f t="shared" si="406"/>
        <v>0</v>
      </c>
      <c r="MRA139" s="827">
        <f t="shared" si="406"/>
        <v>0</v>
      </c>
      <c r="MRB139" s="827">
        <f t="shared" si="406"/>
        <v>0</v>
      </c>
      <c r="MRC139" s="827">
        <f t="shared" si="406"/>
        <v>0</v>
      </c>
      <c r="MRD139" s="827">
        <f t="shared" si="406"/>
        <v>0</v>
      </c>
      <c r="MRE139" s="827">
        <f t="shared" si="406"/>
        <v>0</v>
      </c>
      <c r="MRF139" s="827">
        <f t="shared" si="406"/>
        <v>0</v>
      </c>
      <c r="MRG139" s="827">
        <f t="shared" si="406"/>
        <v>0</v>
      </c>
      <c r="MRH139" s="827">
        <f t="shared" si="406"/>
        <v>0</v>
      </c>
      <c r="MRI139" s="827">
        <f t="shared" si="406"/>
        <v>0</v>
      </c>
      <c r="MRJ139" s="827">
        <f t="shared" si="406"/>
        <v>0</v>
      </c>
      <c r="MRK139" s="827">
        <f t="shared" si="406"/>
        <v>0</v>
      </c>
      <c r="MRL139" s="827">
        <f t="shared" si="406"/>
        <v>0</v>
      </c>
      <c r="MRM139" s="827">
        <f t="shared" si="406"/>
        <v>0</v>
      </c>
      <c r="MRN139" s="827">
        <f t="shared" si="406"/>
        <v>0</v>
      </c>
      <c r="MRO139" s="827">
        <f t="shared" si="406"/>
        <v>0</v>
      </c>
      <c r="MRP139" s="827">
        <f t="shared" si="406"/>
        <v>0</v>
      </c>
      <c r="MRQ139" s="827">
        <f t="shared" si="406"/>
        <v>0</v>
      </c>
      <c r="MRR139" s="827">
        <f t="shared" si="406"/>
        <v>0</v>
      </c>
      <c r="MRS139" s="827">
        <f t="shared" si="406"/>
        <v>0</v>
      </c>
      <c r="MRT139" s="827">
        <f t="shared" si="406"/>
        <v>0</v>
      </c>
      <c r="MRU139" s="827">
        <f t="shared" si="406"/>
        <v>0</v>
      </c>
      <c r="MRV139" s="827">
        <f t="shared" si="406"/>
        <v>0</v>
      </c>
      <c r="MRW139" s="827">
        <f t="shared" si="406"/>
        <v>0</v>
      </c>
      <c r="MRX139" s="827">
        <f t="shared" si="406"/>
        <v>0</v>
      </c>
      <c r="MRY139" s="827">
        <f t="shared" si="406"/>
        <v>0</v>
      </c>
      <c r="MRZ139" s="827">
        <f t="shared" si="406"/>
        <v>0</v>
      </c>
      <c r="MSA139" s="827">
        <f t="shared" si="406"/>
        <v>0</v>
      </c>
      <c r="MSB139" s="827">
        <f t="shared" si="406"/>
        <v>0</v>
      </c>
      <c r="MSC139" s="827">
        <f t="shared" si="406"/>
        <v>0</v>
      </c>
      <c r="MSD139" s="827">
        <f t="shared" si="406"/>
        <v>0</v>
      </c>
      <c r="MSE139" s="827">
        <f t="shared" si="406"/>
        <v>0</v>
      </c>
      <c r="MSF139" s="827">
        <f t="shared" si="406"/>
        <v>0</v>
      </c>
      <c r="MSG139" s="827">
        <f t="shared" si="406"/>
        <v>0</v>
      </c>
      <c r="MSH139" s="827">
        <f t="shared" si="406"/>
        <v>0</v>
      </c>
      <c r="MSI139" s="827">
        <f t="shared" si="406"/>
        <v>0</v>
      </c>
      <c r="MSJ139" s="827">
        <f t="shared" si="406"/>
        <v>0</v>
      </c>
      <c r="MSK139" s="827">
        <f t="shared" si="406"/>
        <v>0</v>
      </c>
      <c r="MSL139" s="827">
        <f t="shared" si="406"/>
        <v>0</v>
      </c>
      <c r="MSM139" s="827">
        <f t="shared" si="406"/>
        <v>0</v>
      </c>
      <c r="MSN139" s="827">
        <f t="shared" si="406"/>
        <v>0</v>
      </c>
      <c r="MSO139" s="827">
        <f t="shared" si="406"/>
        <v>0</v>
      </c>
      <c r="MSP139" s="827">
        <f t="shared" si="406"/>
        <v>0</v>
      </c>
      <c r="MSQ139" s="827">
        <f t="shared" ref="MSQ139:MVB139" si="407">MSQ131+MSQ133</f>
        <v>0</v>
      </c>
      <c r="MSR139" s="827">
        <f t="shared" si="407"/>
        <v>0</v>
      </c>
      <c r="MSS139" s="827">
        <f t="shared" si="407"/>
        <v>0</v>
      </c>
      <c r="MST139" s="827">
        <f t="shared" si="407"/>
        <v>0</v>
      </c>
      <c r="MSU139" s="827">
        <f t="shared" si="407"/>
        <v>0</v>
      </c>
      <c r="MSV139" s="827">
        <f t="shared" si="407"/>
        <v>0</v>
      </c>
      <c r="MSW139" s="827">
        <f t="shared" si="407"/>
        <v>0</v>
      </c>
      <c r="MSX139" s="827">
        <f t="shared" si="407"/>
        <v>0</v>
      </c>
      <c r="MSY139" s="827">
        <f t="shared" si="407"/>
        <v>0</v>
      </c>
      <c r="MSZ139" s="827">
        <f t="shared" si="407"/>
        <v>0</v>
      </c>
      <c r="MTA139" s="827">
        <f t="shared" si="407"/>
        <v>0</v>
      </c>
      <c r="MTB139" s="827">
        <f t="shared" si="407"/>
        <v>0</v>
      </c>
      <c r="MTC139" s="827">
        <f t="shared" si="407"/>
        <v>0</v>
      </c>
      <c r="MTD139" s="827">
        <f t="shared" si="407"/>
        <v>0</v>
      </c>
      <c r="MTE139" s="827">
        <f t="shared" si="407"/>
        <v>0</v>
      </c>
      <c r="MTF139" s="827">
        <f t="shared" si="407"/>
        <v>0</v>
      </c>
      <c r="MTG139" s="827">
        <f t="shared" si="407"/>
        <v>0</v>
      </c>
      <c r="MTH139" s="827">
        <f t="shared" si="407"/>
        <v>0</v>
      </c>
      <c r="MTI139" s="827">
        <f t="shared" si="407"/>
        <v>0</v>
      </c>
      <c r="MTJ139" s="827">
        <f t="shared" si="407"/>
        <v>0</v>
      </c>
      <c r="MTK139" s="827">
        <f t="shared" si="407"/>
        <v>0</v>
      </c>
      <c r="MTL139" s="827">
        <f t="shared" si="407"/>
        <v>0</v>
      </c>
      <c r="MTM139" s="827">
        <f t="shared" si="407"/>
        <v>0</v>
      </c>
      <c r="MTN139" s="827">
        <f t="shared" si="407"/>
        <v>0</v>
      </c>
      <c r="MTO139" s="827">
        <f t="shared" si="407"/>
        <v>0</v>
      </c>
      <c r="MTP139" s="827">
        <f t="shared" si="407"/>
        <v>0</v>
      </c>
      <c r="MTQ139" s="827">
        <f t="shared" si="407"/>
        <v>0</v>
      </c>
      <c r="MTR139" s="827">
        <f t="shared" si="407"/>
        <v>0</v>
      </c>
      <c r="MTS139" s="827">
        <f t="shared" si="407"/>
        <v>0</v>
      </c>
      <c r="MTT139" s="827">
        <f t="shared" si="407"/>
        <v>0</v>
      </c>
      <c r="MTU139" s="827">
        <f t="shared" si="407"/>
        <v>0</v>
      </c>
      <c r="MTV139" s="827">
        <f t="shared" si="407"/>
        <v>0</v>
      </c>
      <c r="MTW139" s="827">
        <f t="shared" si="407"/>
        <v>0</v>
      </c>
      <c r="MTX139" s="827">
        <f t="shared" si="407"/>
        <v>0</v>
      </c>
      <c r="MTY139" s="827">
        <f t="shared" si="407"/>
        <v>0</v>
      </c>
      <c r="MTZ139" s="827">
        <f t="shared" si="407"/>
        <v>0</v>
      </c>
      <c r="MUA139" s="827">
        <f t="shared" si="407"/>
        <v>0</v>
      </c>
      <c r="MUB139" s="827">
        <f t="shared" si="407"/>
        <v>0</v>
      </c>
      <c r="MUC139" s="827">
        <f t="shared" si="407"/>
        <v>0</v>
      </c>
      <c r="MUD139" s="827">
        <f t="shared" si="407"/>
        <v>0</v>
      </c>
      <c r="MUE139" s="827">
        <f t="shared" si="407"/>
        <v>0</v>
      </c>
      <c r="MUF139" s="827">
        <f t="shared" si="407"/>
        <v>0</v>
      </c>
      <c r="MUG139" s="827">
        <f t="shared" si="407"/>
        <v>0</v>
      </c>
      <c r="MUH139" s="827">
        <f t="shared" si="407"/>
        <v>0</v>
      </c>
      <c r="MUI139" s="827">
        <f t="shared" si="407"/>
        <v>0</v>
      </c>
      <c r="MUJ139" s="827">
        <f t="shared" si="407"/>
        <v>0</v>
      </c>
      <c r="MUK139" s="827">
        <f t="shared" si="407"/>
        <v>0</v>
      </c>
      <c r="MUL139" s="827">
        <f t="shared" si="407"/>
        <v>0</v>
      </c>
      <c r="MUM139" s="827">
        <f t="shared" si="407"/>
        <v>0</v>
      </c>
      <c r="MUN139" s="827">
        <f t="shared" si="407"/>
        <v>0</v>
      </c>
      <c r="MUO139" s="827">
        <f t="shared" si="407"/>
        <v>0</v>
      </c>
      <c r="MUP139" s="827">
        <f t="shared" si="407"/>
        <v>0</v>
      </c>
      <c r="MUQ139" s="827">
        <f t="shared" si="407"/>
        <v>0</v>
      </c>
      <c r="MUR139" s="827">
        <f t="shared" si="407"/>
        <v>0</v>
      </c>
      <c r="MUS139" s="827">
        <f t="shared" si="407"/>
        <v>0</v>
      </c>
      <c r="MUT139" s="827">
        <f t="shared" si="407"/>
        <v>0</v>
      </c>
      <c r="MUU139" s="827">
        <f t="shared" si="407"/>
        <v>0</v>
      </c>
      <c r="MUV139" s="827">
        <f t="shared" si="407"/>
        <v>0</v>
      </c>
      <c r="MUW139" s="827">
        <f t="shared" si="407"/>
        <v>0</v>
      </c>
      <c r="MUX139" s="827">
        <f t="shared" si="407"/>
        <v>0</v>
      </c>
      <c r="MUY139" s="827">
        <f t="shared" si="407"/>
        <v>0</v>
      </c>
      <c r="MUZ139" s="827">
        <f t="shared" si="407"/>
        <v>0</v>
      </c>
      <c r="MVA139" s="827">
        <f t="shared" si="407"/>
        <v>0</v>
      </c>
      <c r="MVB139" s="827">
        <f t="shared" si="407"/>
        <v>0</v>
      </c>
      <c r="MVC139" s="827">
        <f t="shared" ref="MVC139:MXN139" si="408">MVC131+MVC133</f>
        <v>0</v>
      </c>
      <c r="MVD139" s="827">
        <f t="shared" si="408"/>
        <v>0</v>
      </c>
      <c r="MVE139" s="827">
        <f t="shared" si="408"/>
        <v>0</v>
      </c>
      <c r="MVF139" s="827">
        <f t="shared" si="408"/>
        <v>0</v>
      </c>
      <c r="MVG139" s="827">
        <f t="shared" si="408"/>
        <v>0</v>
      </c>
      <c r="MVH139" s="827">
        <f t="shared" si="408"/>
        <v>0</v>
      </c>
      <c r="MVI139" s="827">
        <f t="shared" si="408"/>
        <v>0</v>
      </c>
      <c r="MVJ139" s="827">
        <f t="shared" si="408"/>
        <v>0</v>
      </c>
      <c r="MVK139" s="827">
        <f t="shared" si="408"/>
        <v>0</v>
      </c>
      <c r="MVL139" s="827">
        <f t="shared" si="408"/>
        <v>0</v>
      </c>
      <c r="MVM139" s="827">
        <f t="shared" si="408"/>
        <v>0</v>
      </c>
      <c r="MVN139" s="827">
        <f t="shared" si="408"/>
        <v>0</v>
      </c>
      <c r="MVO139" s="827">
        <f t="shared" si="408"/>
        <v>0</v>
      </c>
      <c r="MVP139" s="827">
        <f t="shared" si="408"/>
        <v>0</v>
      </c>
      <c r="MVQ139" s="827">
        <f t="shared" si="408"/>
        <v>0</v>
      </c>
      <c r="MVR139" s="827">
        <f t="shared" si="408"/>
        <v>0</v>
      </c>
      <c r="MVS139" s="827">
        <f t="shared" si="408"/>
        <v>0</v>
      </c>
      <c r="MVT139" s="827">
        <f t="shared" si="408"/>
        <v>0</v>
      </c>
      <c r="MVU139" s="827">
        <f t="shared" si="408"/>
        <v>0</v>
      </c>
      <c r="MVV139" s="827">
        <f t="shared" si="408"/>
        <v>0</v>
      </c>
      <c r="MVW139" s="827">
        <f t="shared" si="408"/>
        <v>0</v>
      </c>
      <c r="MVX139" s="827">
        <f t="shared" si="408"/>
        <v>0</v>
      </c>
      <c r="MVY139" s="827">
        <f t="shared" si="408"/>
        <v>0</v>
      </c>
      <c r="MVZ139" s="827">
        <f t="shared" si="408"/>
        <v>0</v>
      </c>
      <c r="MWA139" s="827">
        <f t="shared" si="408"/>
        <v>0</v>
      </c>
      <c r="MWB139" s="827">
        <f t="shared" si="408"/>
        <v>0</v>
      </c>
      <c r="MWC139" s="827">
        <f t="shared" si="408"/>
        <v>0</v>
      </c>
      <c r="MWD139" s="827">
        <f t="shared" si="408"/>
        <v>0</v>
      </c>
      <c r="MWE139" s="827">
        <f t="shared" si="408"/>
        <v>0</v>
      </c>
      <c r="MWF139" s="827">
        <f t="shared" si="408"/>
        <v>0</v>
      </c>
      <c r="MWG139" s="827">
        <f t="shared" si="408"/>
        <v>0</v>
      </c>
      <c r="MWH139" s="827">
        <f t="shared" si="408"/>
        <v>0</v>
      </c>
      <c r="MWI139" s="827">
        <f t="shared" si="408"/>
        <v>0</v>
      </c>
      <c r="MWJ139" s="827">
        <f t="shared" si="408"/>
        <v>0</v>
      </c>
      <c r="MWK139" s="827">
        <f t="shared" si="408"/>
        <v>0</v>
      </c>
      <c r="MWL139" s="827">
        <f t="shared" si="408"/>
        <v>0</v>
      </c>
      <c r="MWM139" s="827">
        <f t="shared" si="408"/>
        <v>0</v>
      </c>
      <c r="MWN139" s="827">
        <f t="shared" si="408"/>
        <v>0</v>
      </c>
      <c r="MWO139" s="827">
        <f t="shared" si="408"/>
        <v>0</v>
      </c>
      <c r="MWP139" s="827">
        <f t="shared" si="408"/>
        <v>0</v>
      </c>
      <c r="MWQ139" s="827">
        <f t="shared" si="408"/>
        <v>0</v>
      </c>
      <c r="MWR139" s="827">
        <f t="shared" si="408"/>
        <v>0</v>
      </c>
      <c r="MWS139" s="827">
        <f t="shared" si="408"/>
        <v>0</v>
      </c>
      <c r="MWT139" s="827">
        <f t="shared" si="408"/>
        <v>0</v>
      </c>
      <c r="MWU139" s="827">
        <f t="shared" si="408"/>
        <v>0</v>
      </c>
      <c r="MWV139" s="827">
        <f t="shared" si="408"/>
        <v>0</v>
      </c>
      <c r="MWW139" s="827">
        <f t="shared" si="408"/>
        <v>0</v>
      </c>
      <c r="MWX139" s="827">
        <f t="shared" si="408"/>
        <v>0</v>
      </c>
      <c r="MWY139" s="827">
        <f t="shared" si="408"/>
        <v>0</v>
      </c>
      <c r="MWZ139" s="827">
        <f t="shared" si="408"/>
        <v>0</v>
      </c>
      <c r="MXA139" s="827">
        <f t="shared" si="408"/>
        <v>0</v>
      </c>
      <c r="MXB139" s="827">
        <f t="shared" si="408"/>
        <v>0</v>
      </c>
      <c r="MXC139" s="827">
        <f t="shared" si="408"/>
        <v>0</v>
      </c>
      <c r="MXD139" s="827">
        <f t="shared" si="408"/>
        <v>0</v>
      </c>
      <c r="MXE139" s="827">
        <f t="shared" si="408"/>
        <v>0</v>
      </c>
      <c r="MXF139" s="827">
        <f t="shared" si="408"/>
        <v>0</v>
      </c>
      <c r="MXG139" s="827">
        <f t="shared" si="408"/>
        <v>0</v>
      </c>
      <c r="MXH139" s="827">
        <f t="shared" si="408"/>
        <v>0</v>
      </c>
      <c r="MXI139" s="827">
        <f t="shared" si="408"/>
        <v>0</v>
      </c>
      <c r="MXJ139" s="827">
        <f t="shared" si="408"/>
        <v>0</v>
      </c>
      <c r="MXK139" s="827">
        <f t="shared" si="408"/>
        <v>0</v>
      </c>
      <c r="MXL139" s="827">
        <f t="shared" si="408"/>
        <v>0</v>
      </c>
      <c r="MXM139" s="827">
        <f t="shared" si="408"/>
        <v>0</v>
      </c>
      <c r="MXN139" s="827">
        <f t="shared" si="408"/>
        <v>0</v>
      </c>
      <c r="MXO139" s="827">
        <f t="shared" ref="MXO139:MZZ139" si="409">MXO131+MXO133</f>
        <v>0</v>
      </c>
      <c r="MXP139" s="827">
        <f t="shared" si="409"/>
        <v>0</v>
      </c>
      <c r="MXQ139" s="827">
        <f t="shared" si="409"/>
        <v>0</v>
      </c>
      <c r="MXR139" s="827">
        <f t="shared" si="409"/>
        <v>0</v>
      </c>
      <c r="MXS139" s="827">
        <f t="shared" si="409"/>
        <v>0</v>
      </c>
      <c r="MXT139" s="827">
        <f t="shared" si="409"/>
        <v>0</v>
      </c>
      <c r="MXU139" s="827">
        <f t="shared" si="409"/>
        <v>0</v>
      </c>
      <c r="MXV139" s="827">
        <f t="shared" si="409"/>
        <v>0</v>
      </c>
      <c r="MXW139" s="827">
        <f t="shared" si="409"/>
        <v>0</v>
      </c>
      <c r="MXX139" s="827">
        <f t="shared" si="409"/>
        <v>0</v>
      </c>
      <c r="MXY139" s="827">
        <f t="shared" si="409"/>
        <v>0</v>
      </c>
      <c r="MXZ139" s="827">
        <f t="shared" si="409"/>
        <v>0</v>
      </c>
      <c r="MYA139" s="827">
        <f t="shared" si="409"/>
        <v>0</v>
      </c>
      <c r="MYB139" s="827">
        <f t="shared" si="409"/>
        <v>0</v>
      </c>
      <c r="MYC139" s="827">
        <f t="shared" si="409"/>
        <v>0</v>
      </c>
      <c r="MYD139" s="827">
        <f t="shared" si="409"/>
        <v>0</v>
      </c>
      <c r="MYE139" s="827">
        <f t="shared" si="409"/>
        <v>0</v>
      </c>
      <c r="MYF139" s="827">
        <f t="shared" si="409"/>
        <v>0</v>
      </c>
      <c r="MYG139" s="827">
        <f t="shared" si="409"/>
        <v>0</v>
      </c>
      <c r="MYH139" s="827">
        <f t="shared" si="409"/>
        <v>0</v>
      </c>
      <c r="MYI139" s="827">
        <f t="shared" si="409"/>
        <v>0</v>
      </c>
      <c r="MYJ139" s="827">
        <f t="shared" si="409"/>
        <v>0</v>
      </c>
      <c r="MYK139" s="827">
        <f t="shared" si="409"/>
        <v>0</v>
      </c>
      <c r="MYL139" s="827">
        <f t="shared" si="409"/>
        <v>0</v>
      </c>
      <c r="MYM139" s="827">
        <f t="shared" si="409"/>
        <v>0</v>
      </c>
      <c r="MYN139" s="827">
        <f t="shared" si="409"/>
        <v>0</v>
      </c>
      <c r="MYO139" s="827">
        <f t="shared" si="409"/>
        <v>0</v>
      </c>
      <c r="MYP139" s="827">
        <f t="shared" si="409"/>
        <v>0</v>
      </c>
      <c r="MYQ139" s="827">
        <f t="shared" si="409"/>
        <v>0</v>
      </c>
      <c r="MYR139" s="827">
        <f t="shared" si="409"/>
        <v>0</v>
      </c>
      <c r="MYS139" s="827">
        <f t="shared" si="409"/>
        <v>0</v>
      </c>
      <c r="MYT139" s="827">
        <f t="shared" si="409"/>
        <v>0</v>
      </c>
      <c r="MYU139" s="827">
        <f t="shared" si="409"/>
        <v>0</v>
      </c>
      <c r="MYV139" s="827">
        <f t="shared" si="409"/>
        <v>0</v>
      </c>
      <c r="MYW139" s="827">
        <f t="shared" si="409"/>
        <v>0</v>
      </c>
      <c r="MYX139" s="827">
        <f t="shared" si="409"/>
        <v>0</v>
      </c>
      <c r="MYY139" s="827">
        <f t="shared" si="409"/>
        <v>0</v>
      </c>
      <c r="MYZ139" s="827">
        <f t="shared" si="409"/>
        <v>0</v>
      </c>
      <c r="MZA139" s="827">
        <f t="shared" si="409"/>
        <v>0</v>
      </c>
      <c r="MZB139" s="827">
        <f t="shared" si="409"/>
        <v>0</v>
      </c>
      <c r="MZC139" s="827">
        <f t="shared" si="409"/>
        <v>0</v>
      </c>
      <c r="MZD139" s="827">
        <f t="shared" si="409"/>
        <v>0</v>
      </c>
      <c r="MZE139" s="827">
        <f t="shared" si="409"/>
        <v>0</v>
      </c>
      <c r="MZF139" s="827">
        <f t="shared" si="409"/>
        <v>0</v>
      </c>
      <c r="MZG139" s="827">
        <f t="shared" si="409"/>
        <v>0</v>
      </c>
      <c r="MZH139" s="827">
        <f t="shared" si="409"/>
        <v>0</v>
      </c>
      <c r="MZI139" s="827">
        <f t="shared" si="409"/>
        <v>0</v>
      </c>
      <c r="MZJ139" s="827">
        <f t="shared" si="409"/>
        <v>0</v>
      </c>
      <c r="MZK139" s="827">
        <f t="shared" si="409"/>
        <v>0</v>
      </c>
      <c r="MZL139" s="827">
        <f t="shared" si="409"/>
        <v>0</v>
      </c>
      <c r="MZM139" s="827">
        <f t="shared" si="409"/>
        <v>0</v>
      </c>
      <c r="MZN139" s="827">
        <f t="shared" si="409"/>
        <v>0</v>
      </c>
      <c r="MZO139" s="827">
        <f t="shared" si="409"/>
        <v>0</v>
      </c>
      <c r="MZP139" s="827">
        <f t="shared" si="409"/>
        <v>0</v>
      </c>
      <c r="MZQ139" s="827">
        <f t="shared" si="409"/>
        <v>0</v>
      </c>
      <c r="MZR139" s="827">
        <f t="shared" si="409"/>
        <v>0</v>
      </c>
      <c r="MZS139" s="827">
        <f t="shared" si="409"/>
        <v>0</v>
      </c>
      <c r="MZT139" s="827">
        <f t="shared" si="409"/>
        <v>0</v>
      </c>
      <c r="MZU139" s="827">
        <f t="shared" si="409"/>
        <v>0</v>
      </c>
      <c r="MZV139" s="827">
        <f t="shared" si="409"/>
        <v>0</v>
      </c>
      <c r="MZW139" s="827">
        <f t="shared" si="409"/>
        <v>0</v>
      </c>
      <c r="MZX139" s="827">
        <f t="shared" si="409"/>
        <v>0</v>
      </c>
      <c r="MZY139" s="827">
        <f t="shared" si="409"/>
        <v>0</v>
      </c>
      <c r="MZZ139" s="827">
        <f t="shared" si="409"/>
        <v>0</v>
      </c>
      <c r="NAA139" s="827">
        <f t="shared" ref="NAA139:NCL139" si="410">NAA131+NAA133</f>
        <v>0</v>
      </c>
      <c r="NAB139" s="827">
        <f t="shared" si="410"/>
        <v>0</v>
      </c>
      <c r="NAC139" s="827">
        <f t="shared" si="410"/>
        <v>0</v>
      </c>
      <c r="NAD139" s="827">
        <f t="shared" si="410"/>
        <v>0</v>
      </c>
      <c r="NAE139" s="827">
        <f t="shared" si="410"/>
        <v>0</v>
      </c>
      <c r="NAF139" s="827">
        <f t="shared" si="410"/>
        <v>0</v>
      </c>
      <c r="NAG139" s="827">
        <f t="shared" si="410"/>
        <v>0</v>
      </c>
      <c r="NAH139" s="827">
        <f t="shared" si="410"/>
        <v>0</v>
      </c>
      <c r="NAI139" s="827">
        <f t="shared" si="410"/>
        <v>0</v>
      </c>
      <c r="NAJ139" s="827">
        <f t="shared" si="410"/>
        <v>0</v>
      </c>
      <c r="NAK139" s="827">
        <f t="shared" si="410"/>
        <v>0</v>
      </c>
      <c r="NAL139" s="827">
        <f t="shared" si="410"/>
        <v>0</v>
      </c>
      <c r="NAM139" s="827">
        <f t="shared" si="410"/>
        <v>0</v>
      </c>
      <c r="NAN139" s="827">
        <f t="shared" si="410"/>
        <v>0</v>
      </c>
      <c r="NAO139" s="827">
        <f t="shared" si="410"/>
        <v>0</v>
      </c>
      <c r="NAP139" s="827">
        <f t="shared" si="410"/>
        <v>0</v>
      </c>
      <c r="NAQ139" s="827">
        <f t="shared" si="410"/>
        <v>0</v>
      </c>
      <c r="NAR139" s="827">
        <f t="shared" si="410"/>
        <v>0</v>
      </c>
      <c r="NAS139" s="827">
        <f t="shared" si="410"/>
        <v>0</v>
      </c>
      <c r="NAT139" s="827">
        <f t="shared" si="410"/>
        <v>0</v>
      </c>
      <c r="NAU139" s="827">
        <f t="shared" si="410"/>
        <v>0</v>
      </c>
      <c r="NAV139" s="827">
        <f t="shared" si="410"/>
        <v>0</v>
      </c>
      <c r="NAW139" s="827">
        <f t="shared" si="410"/>
        <v>0</v>
      </c>
      <c r="NAX139" s="827">
        <f t="shared" si="410"/>
        <v>0</v>
      </c>
      <c r="NAY139" s="827">
        <f t="shared" si="410"/>
        <v>0</v>
      </c>
      <c r="NAZ139" s="827">
        <f t="shared" si="410"/>
        <v>0</v>
      </c>
      <c r="NBA139" s="827">
        <f t="shared" si="410"/>
        <v>0</v>
      </c>
      <c r="NBB139" s="827">
        <f t="shared" si="410"/>
        <v>0</v>
      </c>
      <c r="NBC139" s="827">
        <f t="shared" si="410"/>
        <v>0</v>
      </c>
      <c r="NBD139" s="827">
        <f t="shared" si="410"/>
        <v>0</v>
      </c>
      <c r="NBE139" s="827">
        <f t="shared" si="410"/>
        <v>0</v>
      </c>
      <c r="NBF139" s="827">
        <f t="shared" si="410"/>
        <v>0</v>
      </c>
      <c r="NBG139" s="827">
        <f t="shared" si="410"/>
        <v>0</v>
      </c>
      <c r="NBH139" s="827">
        <f t="shared" si="410"/>
        <v>0</v>
      </c>
      <c r="NBI139" s="827">
        <f t="shared" si="410"/>
        <v>0</v>
      </c>
      <c r="NBJ139" s="827">
        <f t="shared" si="410"/>
        <v>0</v>
      </c>
      <c r="NBK139" s="827">
        <f t="shared" si="410"/>
        <v>0</v>
      </c>
      <c r="NBL139" s="827">
        <f t="shared" si="410"/>
        <v>0</v>
      </c>
      <c r="NBM139" s="827">
        <f t="shared" si="410"/>
        <v>0</v>
      </c>
      <c r="NBN139" s="827">
        <f t="shared" si="410"/>
        <v>0</v>
      </c>
      <c r="NBO139" s="827">
        <f t="shared" si="410"/>
        <v>0</v>
      </c>
      <c r="NBP139" s="827">
        <f t="shared" si="410"/>
        <v>0</v>
      </c>
      <c r="NBQ139" s="827">
        <f t="shared" si="410"/>
        <v>0</v>
      </c>
      <c r="NBR139" s="827">
        <f t="shared" si="410"/>
        <v>0</v>
      </c>
      <c r="NBS139" s="827">
        <f t="shared" si="410"/>
        <v>0</v>
      </c>
      <c r="NBT139" s="827">
        <f t="shared" si="410"/>
        <v>0</v>
      </c>
      <c r="NBU139" s="827">
        <f t="shared" si="410"/>
        <v>0</v>
      </c>
      <c r="NBV139" s="827">
        <f t="shared" si="410"/>
        <v>0</v>
      </c>
      <c r="NBW139" s="827">
        <f t="shared" si="410"/>
        <v>0</v>
      </c>
      <c r="NBX139" s="827">
        <f t="shared" si="410"/>
        <v>0</v>
      </c>
      <c r="NBY139" s="827">
        <f t="shared" si="410"/>
        <v>0</v>
      </c>
      <c r="NBZ139" s="827">
        <f t="shared" si="410"/>
        <v>0</v>
      </c>
      <c r="NCA139" s="827">
        <f t="shared" si="410"/>
        <v>0</v>
      </c>
      <c r="NCB139" s="827">
        <f t="shared" si="410"/>
        <v>0</v>
      </c>
      <c r="NCC139" s="827">
        <f t="shared" si="410"/>
        <v>0</v>
      </c>
      <c r="NCD139" s="827">
        <f t="shared" si="410"/>
        <v>0</v>
      </c>
      <c r="NCE139" s="827">
        <f t="shared" si="410"/>
        <v>0</v>
      </c>
      <c r="NCF139" s="827">
        <f t="shared" si="410"/>
        <v>0</v>
      </c>
      <c r="NCG139" s="827">
        <f t="shared" si="410"/>
        <v>0</v>
      </c>
      <c r="NCH139" s="827">
        <f t="shared" si="410"/>
        <v>0</v>
      </c>
      <c r="NCI139" s="827">
        <f t="shared" si="410"/>
        <v>0</v>
      </c>
      <c r="NCJ139" s="827">
        <f t="shared" si="410"/>
        <v>0</v>
      </c>
      <c r="NCK139" s="827">
        <f t="shared" si="410"/>
        <v>0</v>
      </c>
      <c r="NCL139" s="827">
        <f t="shared" si="410"/>
        <v>0</v>
      </c>
      <c r="NCM139" s="827">
        <f t="shared" ref="NCM139:NEX139" si="411">NCM131+NCM133</f>
        <v>0</v>
      </c>
      <c r="NCN139" s="827">
        <f t="shared" si="411"/>
        <v>0</v>
      </c>
      <c r="NCO139" s="827">
        <f t="shared" si="411"/>
        <v>0</v>
      </c>
      <c r="NCP139" s="827">
        <f t="shared" si="411"/>
        <v>0</v>
      </c>
      <c r="NCQ139" s="827">
        <f t="shared" si="411"/>
        <v>0</v>
      </c>
      <c r="NCR139" s="827">
        <f t="shared" si="411"/>
        <v>0</v>
      </c>
      <c r="NCS139" s="827">
        <f t="shared" si="411"/>
        <v>0</v>
      </c>
      <c r="NCT139" s="827">
        <f t="shared" si="411"/>
        <v>0</v>
      </c>
      <c r="NCU139" s="827">
        <f t="shared" si="411"/>
        <v>0</v>
      </c>
      <c r="NCV139" s="827">
        <f t="shared" si="411"/>
        <v>0</v>
      </c>
      <c r="NCW139" s="827">
        <f t="shared" si="411"/>
        <v>0</v>
      </c>
      <c r="NCX139" s="827">
        <f t="shared" si="411"/>
        <v>0</v>
      </c>
      <c r="NCY139" s="827">
        <f t="shared" si="411"/>
        <v>0</v>
      </c>
      <c r="NCZ139" s="827">
        <f t="shared" si="411"/>
        <v>0</v>
      </c>
      <c r="NDA139" s="827">
        <f t="shared" si="411"/>
        <v>0</v>
      </c>
      <c r="NDB139" s="827">
        <f t="shared" si="411"/>
        <v>0</v>
      </c>
      <c r="NDC139" s="827">
        <f t="shared" si="411"/>
        <v>0</v>
      </c>
      <c r="NDD139" s="827">
        <f t="shared" si="411"/>
        <v>0</v>
      </c>
      <c r="NDE139" s="827">
        <f t="shared" si="411"/>
        <v>0</v>
      </c>
      <c r="NDF139" s="827">
        <f t="shared" si="411"/>
        <v>0</v>
      </c>
      <c r="NDG139" s="827">
        <f t="shared" si="411"/>
        <v>0</v>
      </c>
      <c r="NDH139" s="827">
        <f t="shared" si="411"/>
        <v>0</v>
      </c>
      <c r="NDI139" s="827">
        <f t="shared" si="411"/>
        <v>0</v>
      </c>
      <c r="NDJ139" s="827">
        <f t="shared" si="411"/>
        <v>0</v>
      </c>
      <c r="NDK139" s="827">
        <f t="shared" si="411"/>
        <v>0</v>
      </c>
      <c r="NDL139" s="827">
        <f t="shared" si="411"/>
        <v>0</v>
      </c>
      <c r="NDM139" s="827">
        <f t="shared" si="411"/>
        <v>0</v>
      </c>
      <c r="NDN139" s="827">
        <f t="shared" si="411"/>
        <v>0</v>
      </c>
      <c r="NDO139" s="827">
        <f t="shared" si="411"/>
        <v>0</v>
      </c>
      <c r="NDP139" s="827">
        <f t="shared" si="411"/>
        <v>0</v>
      </c>
      <c r="NDQ139" s="827">
        <f t="shared" si="411"/>
        <v>0</v>
      </c>
      <c r="NDR139" s="827">
        <f t="shared" si="411"/>
        <v>0</v>
      </c>
      <c r="NDS139" s="827">
        <f t="shared" si="411"/>
        <v>0</v>
      </c>
      <c r="NDT139" s="827">
        <f t="shared" si="411"/>
        <v>0</v>
      </c>
      <c r="NDU139" s="827">
        <f t="shared" si="411"/>
        <v>0</v>
      </c>
      <c r="NDV139" s="827">
        <f t="shared" si="411"/>
        <v>0</v>
      </c>
      <c r="NDW139" s="827">
        <f t="shared" si="411"/>
        <v>0</v>
      </c>
      <c r="NDX139" s="827">
        <f t="shared" si="411"/>
        <v>0</v>
      </c>
      <c r="NDY139" s="827">
        <f t="shared" si="411"/>
        <v>0</v>
      </c>
      <c r="NDZ139" s="827">
        <f t="shared" si="411"/>
        <v>0</v>
      </c>
      <c r="NEA139" s="827">
        <f t="shared" si="411"/>
        <v>0</v>
      </c>
      <c r="NEB139" s="827">
        <f t="shared" si="411"/>
        <v>0</v>
      </c>
      <c r="NEC139" s="827">
        <f t="shared" si="411"/>
        <v>0</v>
      </c>
      <c r="NED139" s="827">
        <f t="shared" si="411"/>
        <v>0</v>
      </c>
      <c r="NEE139" s="827">
        <f t="shared" si="411"/>
        <v>0</v>
      </c>
      <c r="NEF139" s="827">
        <f t="shared" si="411"/>
        <v>0</v>
      </c>
      <c r="NEG139" s="827">
        <f t="shared" si="411"/>
        <v>0</v>
      </c>
      <c r="NEH139" s="827">
        <f t="shared" si="411"/>
        <v>0</v>
      </c>
      <c r="NEI139" s="827">
        <f t="shared" si="411"/>
        <v>0</v>
      </c>
      <c r="NEJ139" s="827">
        <f t="shared" si="411"/>
        <v>0</v>
      </c>
      <c r="NEK139" s="827">
        <f t="shared" si="411"/>
        <v>0</v>
      </c>
      <c r="NEL139" s="827">
        <f t="shared" si="411"/>
        <v>0</v>
      </c>
      <c r="NEM139" s="827">
        <f t="shared" si="411"/>
        <v>0</v>
      </c>
      <c r="NEN139" s="827">
        <f t="shared" si="411"/>
        <v>0</v>
      </c>
      <c r="NEO139" s="827">
        <f t="shared" si="411"/>
        <v>0</v>
      </c>
      <c r="NEP139" s="827">
        <f t="shared" si="411"/>
        <v>0</v>
      </c>
      <c r="NEQ139" s="827">
        <f t="shared" si="411"/>
        <v>0</v>
      </c>
      <c r="NER139" s="827">
        <f t="shared" si="411"/>
        <v>0</v>
      </c>
      <c r="NES139" s="827">
        <f t="shared" si="411"/>
        <v>0</v>
      </c>
      <c r="NET139" s="827">
        <f t="shared" si="411"/>
        <v>0</v>
      </c>
      <c r="NEU139" s="827">
        <f t="shared" si="411"/>
        <v>0</v>
      </c>
      <c r="NEV139" s="827">
        <f t="shared" si="411"/>
        <v>0</v>
      </c>
      <c r="NEW139" s="827">
        <f t="shared" si="411"/>
        <v>0</v>
      </c>
      <c r="NEX139" s="827">
        <f t="shared" si="411"/>
        <v>0</v>
      </c>
      <c r="NEY139" s="827">
        <f t="shared" ref="NEY139:NHJ139" si="412">NEY131+NEY133</f>
        <v>0</v>
      </c>
      <c r="NEZ139" s="827">
        <f t="shared" si="412"/>
        <v>0</v>
      </c>
      <c r="NFA139" s="827">
        <f t="shared" si="412"/>
        <v>0</v>
      </c>
      <c r="NFB139" s="827">
        <f t="shared" si="412"/>
        <v>0</v>
      </c>
      <c r="NFC139" s="827">
        <f t="shared" si="412"/>
        <v>0</v>
      </c>
      <c r="NFD139" s="827">
        <f t="shared" si="412"/>
        <v>0</v>
      </c>
      <c r="NFE139" s="827">
        <f t="shared" si="412"/>
        <v>0</v>
      </c>
      <c r="NFF139" s="827">
        <f t="shared" si="412"/>
        <v>0</v>
      </c>
      <c r="NFG139" s="827">
        <f t="shared" si="412"/>
        <v>0</v>
      </c>
      <c r="NFH139" s="827">
        <f t="shared" si="412"/>
        <v>0</v>
      </c>
      <c r="NFI139" s="827">
        <f t="shared" si="412"/>
        <v>0</v>
      </c>
      <c r="NFJ139" s="827">
        <f t="shared" si="412"/>
        <v>0</v>
      </c>
      <c r="NFK139" s="827">
        <f t="shared" si="412"/>
        <v>0</v>
      </c>
      <c r="NFL139" s="827">
        <f t="shared" si="412"/>
        <v>0</v>
      </c>
      <c r="NFM139" s="827">
        <f t="shared" si="412"/>
        <v>0</v>
      </c>
      <c r="NFN139" s="827">
        <f t="shared" si="412"/>
        <v>0</v>
      </c>
      <c r="NFO139" s="827">
        <f t="shared" si="412"/>
        <v>0</v>
      </c>
      <c r="NFP139" s="827">
        <f t="shared" si="412"/>
        <v>0</v>
      </c>
      <c r="NFQ139" s="827">
        <f t="shared" si="412"/>
        <v>0</v>
      </c>
      <c r="NFR139" s="827">
        <f t="shared" si="412"/>
        <v>0</v>
      </c>
      <c r="NFS139" s="827">
        <f t="shared" si="412"/>
        <v>0</v>
      </c>
      <c r="NFT139" s="827">
        <f t="shared" si="412"/>
        <v>0</v>
      </c>
      <c r="NFU139" s="827">
        <f t="shared" si="412"/>
        <v>0</v>
      </c>
      <c r="NFV139" s="827">
        <f t="shared" si="412"/>
        <v>0</v>
      </c>
      <c r="NFW139" s="827">
        <f t="shared" si="412"/>
        <v>0</v>
      </c>
      <c r="NFX139" s="827">
        <f t="shared" si="412"/>
        <v>0</v>
      </c>
      <c r="NFY139" s="827">
        <f t="shared" si="412"/>
        <v>0</v>
      </c>
      <c r="NFZ139" s="827">
        <f t="shared" si="412"/>
        <v>0</v>
      </c>
      <c r="NGA139" s="827">
        <f t="shared" si="412"/>
        <v>0</v>
      </c>
      <c r="NGB139" s="827">
        <f t="shared" si="412"/>
        <v>0</v>
      </c>
      <c r="NGC139" s="827">
        <f t="shared" si="412"/>
        <v>0</v>
      </c>
      <c r="NGD139" s="827">
        <f t="shared" si="412"/>
        <v>0</v>
      </c>
      <c r="NGE139" s="827">
        <f t="shared" si="412"/>
        <v>0</v>
      </c>
      <c r="NGF139" s="827">
        <f t="shared" si="412"/>
        <v>0</v>
      </c>
      <c r="NGG139" s="827">
        <f t="shared" si="412"/>
        <v>0</v>
      </c>
      <c r="NGH139" s="827">
        <f t="shared" si="412"/>
        <v>0</v>
      </c>
      <c r="NGI139" s="827">
        <f t="shared" si="412"/>
        <v>0</v>
      </c>
      <c r="NGJ139" s="827">
        <f t="shared" si="412"/>
        <v>0</v>
      </c>
      <c r="NGK139" s="827">
        <f t="shared" si="412"/>
        <v>0</v>
      </c>
      <c r="NGL139" s="827">
        <f t="shared" si="412"/>
        <v>0</v>
      </c>
      <c r="NGM139" s="827">
        <f t="shared" si="412"/>
        <v>0</v>
      </c>
      <c r="NGN139" s="827">
        <f t="shared" si="412"/>
        <v>0</v>
      </c>
      <c r="NGO139" s="827">
        <f t="shared" si="412"/>
        <v>0</v>
      </c>
      <c r="NGP139" s="827">
        <f t="shared" si="412"/>
        <v>0</v>
      </c>
      <c r="NGQ139" s="827">
        <f t="shared" si="412"/>
        <v>0</v>
      </c>
      <c r="NGR139" s="827">
        <f t="shared" si="412"/>
        <v>0</v>
      </c>
      <c r="NGS139" s="827">
        <f t="shared" si="412"/>
        <v>0</v>
      </c>
      <c r="NGT139" s="827">
        <f t="shared" si="412"/>
        <v>0</v>
      </c>
      <c r="NGU139" s="827">
        <f t="shared" si="412"/>
        <v>0</v>
      </c>
      <c r="NGV139" s="827">
        <f t="shared" si="412"/>
        <v>0</v>
      </c>
      <c r="NGW139" s="827">
        <f t="shared" si="412"/>
        <v>0</v>
      </c>
      <c r="NGX139" s="827">
        <f t="shared" si="412"/>
        <v>0</v>
      </c>
      <c r="NGY139" s="827">
        <f t="shared" si="412"/>
        <v>0</v>
      </c>
      <c r="NGZ139" s="827">
        <f t="shared" si="412"/>
        <v>0</v>
      </c>
      <c r="NHA139" s="827">
        <f t="shared" si="412"/>
        <v>0</v>
      </c>
      <c r="NHB139" s="827">
        <f t="shared" si="412"/>
        <v>0</v>
      </c>
      <c r="NHC139" s="827">
        <f t="shared" si="412"/>
        <v>0</v>
      </c>
      <c r="NHD139" s="827">
        <f t="shared" si="412"/>
        <v>0</v>
      </c>
      <c r="NHE139" s="827">
        <f t="shared" si="412"/>
        <v>0</v>
      </c>
      <c r="NHF139" s="827">
        <f t="shared" si="412"/>
        <v>0</v>
      </c>
      <c r="NHG139" s="827">
        <f t="shared" si="412"/>
        <v>0</v>
      </c>
      <c r="NHH139" s="827">
        <f t="shared" si="412"/>
        <v>0</v>
      </c>
      <c r="NHI139" s="827">
        <f t="shared" si="412"/>
        <v>0</v>
      </c>
      <c r="NHJ139" s="827">
        <f t="shared" si="412"/>
        <v>0</v>
      </c>
      <c r="NHK139" s="827">
        <f t="shared" ref="NHK139:NJV139" si="413">NHK131+NHK133</f>
        <v>0</v>
      </c>
      <c r="NHL139" s="827">
        <f t="shared" si="413"/>
        <v>0</v>
      </c>
      <c r="NHM139" s="827">
        <f t="shared" si="413"/>
        <v>0</v>
      </c>
      <c r="NHN139" s="827">
        <f t="shared" si="413"/>
        <v>0</v>
      </c>
      <c r="NHO139" s="827">
        <f t="shared" si="413"/>
        <v>0</v>
      </c>
      <c r="NHP139" s="827">
        <f t="shared" si="413"/>
        <v>0</v>
      </c>
      <c r="NHQ139" s="827">
        <f t="shared" si="413"/>
        <v>0</v>
      </c>
      <c r="NHR139" s="827">
        <f t="shared" si="413"/>
        <v>0</v>
      </c>
      <c r="NHS139" s="827">
        <f t="shared" si="413"/>
        <v>0</v>
      </c>
      <c r="NHT139" s="827">
        <f t="shared" si="413"/>
        <v>0</v>
      </c>
      <c r="NHU139" s="827">
        <f t="shared" si="413"/>
        <v>0</v>
      </c>
      <c r="NHV139" s="827">
        <f t="shared" si="413"/>
        <v>0</v>
      </c>
      <c r="NHW139" s="827">
        <f t="shared" si="413"/>
        <v>0</v>
      </c>
      <c r="NHX139" s="827">
        <f t="shared" si="413"/>
        <v>0</v>
      </c>
      <c r="NHY139" s="827">
        <f t="shared" si="413"/>
        <v>0</v>
      </c>
      <c r="NHZ139" s="827">
        <f t="shared" si="413"/>
        <v>0</v>
      </c>
      <c r="NIA139" s="827">
        <f t="shared" si="413"/>
        <v>0</v>
      </c>
      <c r="NIB139" s="827">
        <f t="shared" si="413"/>
        <v>0</v>
      </c>
      <c r="NIC139" s="827">
        <f t="shared" si="413"/>
        <v>0</v>
      </c>
      <c r="NID139" s="827">
        <f t="shared" si="413"/>
        <v>0</v>
      </c>
      <c r="NIE139" s="827">
        <f t="shared" si="413"/>
        <v>0</v>
      </c>
      <c r="NIF139" s="827">
        <f t="shared" si="413"/>
        <v>0</v>
      </c>
      <c r="NIG139" s="827">
        <f t="shared" si="413"/>
        <v>0</v>
      </c>
      <c r="NIH139" s="827">
        <f t="shared" si="413"/>
        <v>0</v>
      </c>
      <c r="NII139" s="827">
        <f t="shared" si="413"/>
        <v>0</v>
      </c>
      <c r="NIJ139" s="827">
        <f t="shared" si="413"/>
        <v>0</v>
      </c>
      <c r="NIK139" s="827">
        <f t="shared" si="413"/>
        <v>0</v>
      </c>
      <c r="NIL139" s="827">
        <f t="shared" si="413"/>
        <v>0</v>
      </c>
      <c r="NIM139" s="827">
        <f t="shared" si="413"/>
        <v>0</v>
      </c>
      <c r="NIN139" s="827">
        <f t="shared" si="413"/>
        <v>0</v>
      </c>
      <c r="NIO139" s="827">
        <f t="shared" si="413"/>
        <v>0</v>
      </c>
      <c r="NIP139" s="827">
        <f t="shared" si="413"/>
        <v>0</v>
      </c>
      <c r="NIQ139" s="827">
        <f t="shared" si="413"/>
        <v>0</v>
      </c>
      <c r="NIR139" s="827">
        <f t="shared" si="413"/>
        <v>0</v>
      </c>
      <c r="NIS139" s="827">
        <f t="shared" si="413"/>
        <v>0</v>
      </c>
      <c r="NIT139" s="827">
        <f t="shared" si="413"/>
        <v>0</v>
      </c>
      <c r="NIU139" s="827">
        <f t="shared" si="413"/>
        <v>0</v>
      </c>
      <c r="NIV139" s="827">
        <f t="shared" si="413"/>
        <v>0</v>
      </c>
      <c r="NIW139" s="827">
        <f t="shared" si="413"/>
        <v>0</v>
      </c>
      <c r="NIX139" s="827">
        <f t="shared" si="413"/>
        <v>0</v>
      </c>
      <c r="NIY139" s="827">
        <f t="shared" si="413"/>
        <v>0</v>
      </c>
      <c r="NIZ139" s="827">
        <f t="shared" si="413"/>
        <v>0</v>
      </c>
      <c r="NJA139" s="827">
        <f t="shared" si="413"/>
        <v>0</v>
      </c>
      <c r="NJB139" s="827">
        <f t="shared" si="413"/>
        <v>0</v>
      </c>
      <c r="NJC139" s="827">
        <f t="shared" si="413"/>
        <v>0</v>
      </c>
      <c r="NJD139" s="827">
        <f t="shared" si="413"/>
        <v>0</v>
      </c>
      <c r="NJE139" s="827">
        <f t="shared" si="413"/>
        <v>0</v>
      </c>
      <c r="NJF139" s="827">
        <f t="shared" si="413"/>
        <v>0</v>
      </c>
      <c r="NJG139" s="827">
        <f t="shared" si="413"/>
        <v>0</v>
      </c>
      <c r="NJH139" s="827">
        <f t="shared" si="413"/>
        <v>0</v>
      </c>
      <c r="NJI139" s="827">
        <f t="shared" si="413"/>
        <v>0</v>
      </c>
      <c r="NJJ139" s="827">
        <f t="shared" si="413"/>
        <v>0</v>
      </c>
      <c r="NJK139" s="827">
        <f t="shared" si="413"/>
        <v>0</v>
      </c>
      <c r="NJL139" s="827">
        <f t="shared" si="413"/>
        <v>0</v>
      </c>
      <c r="NJM139" s="827">
        <f t="shared" si="413"/>
        <v>0</v>
      </c>
      <c r="NJN139" s="827">
        <f t="shared" si="413"/>
        <v>0</v>
      </c>
      <c r="NJO139" s="827">
        <f t="shared" si="413"/>
        <v>0</v>
      </c>
      <c r="NJP139" s="827">
        <f t="shared" si="413"/>
        <v>0</v>
      </c>
      <c r="NJQ139" s="827">
        <f t="shared" si="413"/>
        <v>0</v>
      </c>
      <c r="NJR139" s="827">
        <f t="shared" si="413"/>
        <v>0</v>
      </c>
      <c r="NJS139" s="827">
        <f t="shared" si="413"/>
        <v>0</v>
      </c>
      <c r="NJT139" s="827">
        <f t="shared" si="413"/>
        <v>0</v>
      </c>
      <c r="NJU139" s="827">
        <f t="shared" si="413"/>
        <v>0</v>
      </c>
      <c r="NJV139" s="827">
        <f t="shared" si="413"/>
        <v>0</v>
      </c>
      <c r="NJW139" s="827">
        <f t="shared" ref="NJW139:NMH139" si="414">NJW131+NJW133</f>
        <v>0</v>
      </c>
      <c r="NJX139" s="827">
        <f t="shared" si="414"/>
        <v>0</v>
      </c>
      <c r="NJY139" s="827">
        <f t="shared" si="414"/>
        <v>0</v>
      </c>
      <c r="NJZ139" s="827">
        <f t="shared" si="414"/>
        <v>0</v>
      </c>
      <c r="NKA139" s="827">
        <f t="shared" si="414"/>
        <v>0</v>
      </c>
      <c r="NKB139" s="827">
        <f t="shared" si="414"/>
        <v>0</v>
      </c>
      <c r="NKC139" s="827">
        <f t="shared" si="414"/>
        <v>0</v>
      </c>
      <c r="NKD139" s="827">
        <f t="shared" si="414"/>
        <v>0</v>
      </c>
      <c r="NKE139" s="827">
        <f t="shared" si="414"/>
        <v>0</v>
      </c>
      <c r="NKF139" s="827">
        <f t="shared" si="414"/>
        <v>0</v>
      </c>
      <c r="NKG139" s="827">
        <f t="shared" si="414"/>
        <v>0</v>
      </c>
      <c r="NKH139" s="827">
        <f t="shared" si="414"/>
        <v>0</v>
      </c>
      <c r="NKI139" s="827">
        <f t="shared" si="414"/>
        <v>0</v>
      </c>
      <c r="NKJ139" s="827">
        <f t="shared" si="414"/>
        <v>0</v>
      </c>
      <c r="NKK139" s="827">
        <f t="shared" si="414"/>
        <v>0</v>
      </c>
      <c r="NKL139" s="827">
        <f t="shared" si="414"/>
        <v>0</v>
      </c>
      <c r="NKM139" s="827">
        <f t="shared" si="414"/>
        <v>0</v>
      </c>
      <c r="NKN139" s="827">
        <f t="shared" si="414"/>
        <v>0</v>
      </c>
      <c r="NKO139" s="827">
        <f t="shared" si="414"/>
        <v>0</v>
      </c>
      <c r="NKP139" s="827">
        <f t="shared" si="414"/>
        <v>0</v>
      </c>
      <c r="NKQ139" s="827">
        <f t="shared" si="414"/>
        <v>0</v>
      </c>
      <c r="NKR139" s="827">
        <f t="shared" si="414"/>
        <v>0</v>
      </c>
      <c r="NKS139" s="827">
        <f t="shared" si="414"/>
        <v>0</v>
      </c>
      <c r="NKT139" s="827">
        <f t="shared" si="414"/>
        <v>0</v>
      </c>
      <c r="NKU139" s="827">
        <f t="shared" si="414"/>
        <v>0</v>
      </c>
      <c r="NKV139" s="827">
        <f t="shared" si="414"/>
        <v>0</v>
      </c>
      <c r="NKW139" s="827">
        <f t="shared" si="414"/>
        <v>0</v>
      </c>
      <c r="NKX139" s="827">
        <f t="shared" si="414"/>
        <v>0</v>
      </c>
      <c r="NKY139" s="827">
        <f t="shared" si="414"/>
        <v>0</v>
      </c>
      <c r="NKZ139" s="827">
        <f t="shared" si="414"/>
        <v>0</v>
      </c>
      <c r="NLA139" s="827">
        <f t="shared" si="414"/>
        <v>0</v>
      </c>
      <c r="NLB139" s="827">
        <f t="shared" si="414"/>
        <v>0</v>
      </c>
      <c r="NLC139" s="827">
        <f t="shared" si="414"/>
        <v>0</v>
      </c>
      <c r="NLD139" s="827">
        <f t="shared" si="414"/>
        <v>0</v>
      </c>
      <c r="NLE139" s="827">
        <f t="shared" si="414"/>
        <v>0</v>
      </c>
      <c r="NLF139" s="827">
        <f t="shared" si="414"/>
        <v>0</v>
      </c>
      <c r="NLG139" s="827">
        <f t="shared" si="414"/>
        <v>0</v>
      </c>
      <c r="NLH139" s="827">
        <f t="shared" si="414"/>
        <v>0</v>
      </c>
      <c r="NLI139" s="827">
        <f t="shared" si="414"/>
        <v>0</v>
      </c>
      <c r="NLJ139" s="827">
        <f t="shared" si="414"/>
        <v>0</v>
      </c>
      <c r="NLK139" s="827">
        <f t="shared" si="414"/>
        <v>0</v>
      </c>
      <c r="NLL139" s="827">
        <f t="shared" si="414"/>
        <v>0</v>
      </c>
      <c r="NLM139" s="827">
        <f t="shared" si="414"/>
        <v>0</v>
      </c>
      <c r="NLN139" s="827">
        <f t="shared" si="414"/>
        <v>0</v>
      </c>
      <c r="NLO139" s="827">
        <f t="shared" si="414"/>
        <v>0</v>
      </c>
      <c r="NLP139" s="827">
        <f t="shared" si="414"/>
        <v>0</v>
      </c>
      <c r="NLQ139" s="827">
        <f t="shared" si="414"/>
        <v>0</v>
      </c>
      <c r="NLR139" s="827">
        <f t="shared" si="414"/>
        <v>0</v>
      </c>
      <c r="NLS139" s="827">
        <f t="shared" si="414"/>
        <v>0</v>
      </c>
      <c r="NLT139" s="827">
        <f t="shared" si="414"/>
        <v>0</v>
      </c>
      <c r="NLU139" s="827">
        <f t="shared" si="414"/>
        <v>0</v>
      </c>
      <c r="NLV139" s="827">
        <f t="shared" si="414"/>
        <v>0</v>
      </c>
      <c r="NLW139" s="827">
        <f t="shared" si="414"/>
        <v>0</v>
      </c>
      <c r="NLX139" s="827">
        <f t="shared" si="414"/>
        <v>0</v>
      </c>
      <c r="NLY139" s="827">
        <f t="shared" si="414"/>
        <v>0</v>
      </c>
      <c r="NLZ139" s="827">
        <f t="shared" si="414"/>
        <v>0</v>
      </c>
      <c r="NMA139" s="827">
        <f t="shared" si="414"/>
        <v>0</v>
      </c>
      <c r="NMB139" s="827">
        <f t="shared" si="414"/>
        <v>0</v>
      </c>
      <c r="NMC139" s="827">
        <f t="shared" si="414"/>
        <v>0</v>
      </c>
      <c r="NMD139" s="827">
        <f t="shared" si="414"/>
        <v>0</v>
      </c>
      <c r="NME139" s="827">
        <f t="shared" si="414"/>
        <v>0</v>
      </c>
      <c r="NMF139" s="827">
        <f t="shared" si="414"/>
        <v>0</v>
      </c>
      <c r="NMG139" s="827">
        <f t="shared" si="414"/>
        <v>0</v>
      </c>
      <c r="NMH139" s="827">
        <f t="shared" si="414"/>
        <v>0</v>
      </c>
      <c r="NMI139" s="827">
        <f t="shared" ref="NMI139:NOT139" si="415">NMI131+NMI133</f>
        <v>0</v>
      </c>
      <c r="NMJ139" s="827">
        <f t="shared" si="415"/>
        <v>0</v>
      </c>
      <c r="NMK139" s="827">
        <f t="shared" si="415"/>
        <v>0</v>
      </c>
      <c r="NML139" s="827">
        <f t="shared" si="415"/>
        <v>0</v>
      </c>
      <c r="NMM139" s="827">
        <f t="shared" si="415"/>
        <v>0</v>
      </c>
      <c r="NMN139" s="827">
        <f t="shared" si="415"/>
        <v>0</v>
      </c>
      <c r="NMO139" s="827">
        <f t="shared" si="415"/>
        <v>0</v>
      </c>
      <c r="NMP139" s="827">
        <f t="shared" si="415"/>
        <v>0</v>
      </c>
      <c r="NMQ139" s="827">
        <f t="shared" si="415"/>
        <v>0</v>
      </c>
      <c r="NMR139" s="827">
        <f t="shared" si="415"/>
        <v>0</v>
      </c>
      <c r="NMS139" s="827">
        <f t="shared" si="415"/>
        <v>0</v>
      </c>
      <c r="NMT139" s="827">
        <f t="shared" si="415"/>
        <v>0</v>
      </c>
      <c r="NMU139" s="827">
        <f t="shared" si="415"/>
        <v>0</v>
      </c>
      <c r="NMV139" s="827">
        <f t="shared" si="415"/>
        <v>0</v>
      </c>
      <c r="NMW139" s="827">
        <f t="shared" si="415"/>
        <v>0</v>
      </c>
      <c r="NMX139" s="827">
        <f t="shared" si="415"/>
        <v>0</v>
      </c>
      <c r="NMY139" s="827">
        <f t="shared" si="415"/>
        <v>0</v>
      </c>
      <c r="NMZ139" s="827">
        <f t="shared" si="415"/>
        <v>0</v>
      </c>
      <c r="NNA139" s="827">
        <f t="shared" si="415"/>
        <v>0</v>
      </c>
      <c r="NNB139" s="827">
        <f t="shared" si="415"/>
        <v>0</v>
      </c>
      <c r="NNC139" s="827">
        <f t="shared" si="415"/>
        <v>0</v>
      </c>
      <c r="NND139" s="827">
        <f t="shared" si="415"/>
        <v>0</v>
      </c>
      <c r="NNE139" s="827">
        <f t="shared" si="415"/>
        <v>0</v>
      </c>
      <c r="NNF139" s="827">
        <f t="shared" si="415"/>
        <v>0</v>
      </c>
      <c r="NNG139" s="827">
        <f t="shared" si="415"/>
        <v>0</v>
      </c>
      <c r="NNH139" s="827">
        <f t="shared" si="415"/>
        <v>0</v>
      </c>
      <c r="NNI139" s="827">
        <f t="shared" si="415"/>
        <v>0</v>
      </c>
      <c r="NNJ139" s="827">
        <f t="shared" si="415"/>
        <v>0</v>
      </c>
      <c r="NNK139" s="827">
        <f t="shared" si="415"/>
        <v>0</v>
      </c>
      <c r="NNL139" s="827">
        <f t="shared" si="415"/>
        <v>0</v>
      </c>
      <c r="NNM139" s="827">
        <f t="shared" si="415"/>
        <v>0</v>
      </c>
      <c r="NNN139" s="827">
        <f t="shared" si="415"/>
        <v>0</v>
      </c>
      <c r="NNO139" s="827">
        <f t="shared" si="415"/>
        <v>0</v>
      </c>
      <c r="NNP139" s="827">
        <f t="shared" si="415"/>
        <v>0</v>
      </c>
      <c r="NNQ139" s="827">
        <f t="shared" si="415"/>
        <v>0</v>
      </c>
      <c r="NNR139" s="827">
        <f t="shared" si="415"/>
        <v>0</v>
      </c>
      <c r="NNS139" s="827">
        <f t="shared" si="415"/>
        <v>0</v>
      </c>
      <c r="NNT139" s="827">
        <f t="shared" si="415"/>
        <v>0</v>
      </c>
      <c r="NNU139" s="827">
        <f t="shared" si="415"/>
        <v>0</v>
      </c>
      <c r="NNV139" s="827">
        <f t="shared" si="415"/>
        <v>0</v>
      </c>
      <c r="NNW139" s="827">
        <f t="shared" si="415"/>
        <v>0</v>
      </c>
      <c r="NNX139" s="827">
        <f t="shared" si="415"/>
        <v>0</v>
      </c>
      <c r="NNY139" s="827">
        <f t="shared" si="415"/>
        <v>0</v>
      </c>
      <c r="NNZ139" s="827">
        <f t="shared" si="415"/>
        <v>0</v>
      </c>
      <c r="NOA139" s="827">
        <f t="shared" si="415"/>
        <v>0</v>
      </c>
      <c r="NOB139" s="827">
        <f t="shared" si="415"/>
        <v>0</v>
      </c>
      <c r="NOC139" s="827">
        <f t="shared" si="415"/>
        <v>0</v>
      </c>
      <c r="NOD139" s="827">
        <f t="shared" si="415"/>
        <v>0</v>
      </c>
      <c r="NOE139" s="827">
        <f t="shared" si="415"/>
        <v>0</v>
      </c>
      <c r="NOF139" s="827">
        <f t="shared" si="415"/>
        <v>0</v>
      </c>
      <c r="NOG139" s="827">
        <f t="shared" si="415"/>
        <v>0</v>
      </c>
      <c r="NOH139" s="827">
        <f t="shared" si="415"/>
        <v>0</v>
      </c>
      <c r="NOI139" s="827">
        <f t="shared" si="415"/>
        <v>0</v>
      </c>
      <c r="NOJ139" s="827">
        <f t="shared" si="415"/>
        <v>0</v>
      </c>
      <c r="NOK139" s="827">
        <f t="shared" si="415"/>
        <v>0</v>
      </c>
      <c r="NOL139" s="827">
        <f t="shared" si="415"/>
        <v>0</v>
      </c>
      <c r="NOM139" s="827">
        <f t="shared" si="415"/>
        <v>0</v>
      </c>
      <c r="NON139" s="827">
        <f t="shared" si="415"/>
        <v>0</v>
      </c>
      <c r="NOO139" s="827">
        <f t="shared" si="415"/>
        <v>0</v>
      </c>
      <c r="NOP139" s="827">
        <f t="shared" si="415"/>
        <v>0</v>
      </c>
      <c r="NOQ139" s="827">
        <f t="shared" si="415"/>
        <v>0</v>
      </c>
      <c r="NOR139" s="827">
        <f t="shared" si="415"/>
        <v>0</v>
      </c>
      <c r="NOS139" s="827">
        <f t="shared" si="415"/>
        <v>0</v>
      </c>
      <c r="NOT139" s="827">
        <f t="shared" si="415"/>
        <v>0</v>
      </c>
      <c r="NOU139" s="827">
        <f t="shared" ref="NOU139:NRF139" si="416">NOU131+NOU133</f>
        <v>0</v>
      </c>
      <c r="NOV139" s="827">
        <f t="shared" si="416"/>
        <v>0</v>
      </c>
      <c r="NOW139" s="827">
        <f t="shared" si="416"/>
        <v>0</v>
      </c>
      <c r="NOX139" s="827">
        <f t="shared" si="416"/>
        <v>0</v>
      </c>
      <c r="NOY139" s="827">
        <f t="shared" si="416"/>
        <v>0</v>
      </c>
      <c r="NOZ139" s="827">
        <f t="shared" si="416"/>
        <v>0</v>
      </c>
      <c r="NPA139" s="827">
        <f t="shared" si="416"/>
        <v>0</v>
      </c>
      <c r="NPB139" s="827">
        <f t="shared" si="416"/>
        <v>0</v>
      </c>
      <c r="NPC139" s="827">
        <f t="shared" si="416"/>
        <v>0</v>
      </c>
      <c r="NPD139" s="827">
        <f t="shared" si="416"/>
        <v>0</v>
      </c>
      <c r="NPE139" s="827">
        <f t="shared" si="416"/>
        <v>0</v>
      </c>
      <c r="NPF139" s="827">
        <f t="shared" si="416"/>
        <v>0</v>
      </c>
      <c r="NPG139" s="827">
        <f t="shared" si="416"/>
        <v>0</v>
      </c>
      <c r="NPH139" s="827">
        <f t="shared" si="416"/>
        <v>0</v>
      </c>
      <c r="NPI139" s="827">
        <f t="shared" si="416"/>
        <v>0</v>
      </c>
      <c r="NPJ139" s="827">
        <f t="shared" si="416"/>
        <v>0</v>
      </c>
      <c r="NPK139" s="827">
        <f t="shared" si="416"/>
        <v>0</v>
      </c>
      <c r="NPL139" s="827">
        <f t="shared" si="416"/>
        <v>0</v>
      </c>
      <c r="NPM139" s="827">
        <f t="shared" si="416"/>
        <v>0</v>
      </c>
      <c r="NPN139" s="827">
        <f t="shared" si="416"/>
        <v>0</v>
      </c>
      <c r="NPO139" s="827">
        <f t="shared" si="416"/>
        <v>0</v>
      </c>
      <c r="NPP139" s="827">
        <f t="shared" si="416"/>
        <v>0</v>
      </c>
      <c r="NPQ139" s="827">
        <f t="shared" si="416"/>
        <v>0</v>
      </c>
      <c r="NPR139" s="827">
        <f t="shared" si="416"/>
        <v>0</v>
      </c>
      <c r="NPS139" s="827">
        <f t="shared" si="416"/>
        <v>0</v>
      </c>
      <c r="NPT139" s="827">
        <f t="shared" si="416"/>
        <v>0</v>
      </c>
      <c r="NPU139" s="827">
        <f t="shared" si="416"/>
        <v>0</v>
      </c>
      <c r="NPV139" s="827">
        <f t="shared" si="416"/>
        <v>0</v>
      </c>
      <c r="NPW139" s="827">
        <f t="shared" si="416"/>
        <v>0</v>
      </c>
      <c r="NPX139" s="827">
        <f t="shared" si="416"/>
        <v>0</v>
      </c>
      <c r="NPY139" s="827">
        <f t="shared" si="416"/>
        <v>0</v>
      </c>
      <c r="NPZ139" s="827">
        <f t="shared" si="416"/>
        <v>0</v>
      </c>
      <c r="NQA139" s="827">
        <f t="shared" si="416"/>
        <v>0</v>
      </c>
      <c r="NQB139" s="827">
        <f t="shared" si="416"/>
        <v>0</v>
      </c>
      <c r="NQC139" s="827">
        <f t="shared" si="416"/>
        <v>0</v>
      </c>
      <c r="NQD139" s="827">
        <f t="shared" si="416"/>
        <v>0</v>
      </c>
      <c r="NQE139" s="827">
        <f t="shared" si="416"/>
        <v>0</v>
      </c>
      <c r="NQF139" s="827">
        <f t="shared" si="416"/>
        <v>0</v>
      </c>
      <c r="NQG139" s="827">
        <f t="shared" si="416"/>
        <v>0</v>
      </c>
      <c r="NQH139" s="827">
        <f t="shared" si="416"/>
        <v>0</v>
      </c>
      <c r="NQI139" s="827">
        <f t="shared" si="416"/>
        <v>0</v>
      </c>
      <c r="NQJ139" s="827">
        <f t="shared" si="416"/>
        <v>0</v>
      </c>
      <c r="NQK139" s="827">
        <f t="shared" si="416"/>
        <v>0</v>
      </c>
      <c r="NQL139" s="827">
        <f t="shared" si="416"/>
        <v>0</v>
      </c>
      <c r="NQM139" s="827">
        <f t="shared" si="416"/>
        <v>0</v>
      </c>
      <c r="NQN139" s="827">
        <f t="shared" si="416"/>
        <v>0</v>
      </c>
      <c r="NQO139" s="827">
        <f t="shared" si="416"/>
        <v>0</v>
      </c>
      <c r="NQP139" s="827">
        <f t="shared" si="416"/>
        <v>0</v>
      </c>
      <c r="NQQ139" s="827">
        <f t="shared" si="416"/>
        <v>0</v>
      </c>
      <c r="NQR139" s="827">
        <f t="shared" si="416"/>
        <v>0</v>
      </c>
      <c r="NQS139" s="827">
        <f t="shared" si="416"/>
        <v>0</v>
      </c>
      <c r="NQT139" s="827">
        <f t="shared" si="416"/>
        <v>0</v>
      </c>
      <c r="NQU139" s="827">
        <f t="shared" si="416"/>
        <v>0</v>
      </c>
      <c r="NQV139" s="827">
        <f t="shared" si="416"/>
        <v>0</v>
      </c>
      <c r="NQW139" s="827">
        <f t="shared" si="416"/>
        <v>0</v>
      </c>
      <c r="NQX139" s="827">
        <f t="shared" si="416"/>
        <v>0</v>
      </c>
      <c r="NQY139" s="827">
        <f t="shared" si="416"/>
        <v>0</v>
      </c>
      <c r="NQZ139" s="827">
        <f t="shared" si="416"/>
        <v>0</v>
      </c>
      <c r="NRA139" s="827">
        <f t="shared" si="416"/>
        <v>0</v>
      </c>
      <c r="NRB139" s="827">
        <f t="shared" si="416"/>
        <v>0</v>
      </c>
      <c r="NRC139" s="827">
        <f t="shared" si="416"/>
        <v>0</v>
      </c>
      <c r="NRD139" s="827">
        <f t="shared" si="416"/>
        <v>0</v>
      </c>
      <c r="NRE139" s="827">
        <f t="shared" si="416"/>
        <v>0</v>
      </c>
      <c r="NRF139" s="827">
        <f t="shared" si="416"/>
        <v>0</v>
      </c>
      <c r="NRG139" s="827">
        <f t="shared" ref="NRG139:NTR139" si="417">NRG131+NRG133</f>
        <v>0</v>
      </c>
      <c r="NRH139" s="827">
        <f t="shared" si="417"/>
        <v>0</v>
      </c>
      <c r="NRI139" s="827">
        <f t="shared" si="417"/>
        <v>0</v>
      </c>
      <c r="NRJ139" s="827">
        <f t="shared" si="417"/>
        <v>0</v>
      </c>
      <c r="NRK139" s="827">
        <f t="shared" si="417"/>
        <v>0</v>
      </c>
      <c r="NRL139" s="827">
        <f t="shared" si="417"/>
        <v>0</v>
      </c>
      <c r="NRM139" s="827">
        <f t="shared" si="417"/>
        <v>0</v>
      </c>
      <c r="NRN139" s="827">
        <f t="shared" si="417"/>
        <v>0</v>
      </c>
      <c r="NRO139" s="827">
        <f t="shared" si="417"/>
        <v>0</v>
      </c>
      <c r="NRP139" s="827">
        <f t="shared" si="417"/>
        <v>0</v>
      </c>
      <c r="NRQ139" s="827">
        <f t="shared" si="417"/>
        <v>0</v>
      </c>
      <c r="NRR139" s="827">
        <f t="shared" si="417"/>
        <v>0</v>
      </c>
      <c r="NRS139" s="827">
        <f t="shared" si="417"/>
        <v>0</v>
      </c>
      <c r="NRT139" s="827">
        <f t="shared" si="417"/>
        <v>0</v>
      </c>
      <c r="NRU139" s="827">
        <f t="shared" si="417"/>
        <v>0</v>
      </c>
      <c r="NRV139" s="827">
        <f t="shared" si="417"/>
        <v>0</v>
      </c>
      <c r="NRW139" s="827">
        <f t="shared" si="417"/>
        <v>0</v>
      </c>
      <c r="NRX139" s="827">
        <f t="shared" si="417"/>
        <v>0</v>
      </c>
      <c r="NRY139" s="827">
        <f t="shared" si="417"/>
        <v>0</v>
      </c>
      <c r="NRZ139" s="827">
        <f t="shared" si="417"/>
        <v>0</v>
      </c>
      <c r="NSA139" s="827">
        <f t="shared" si="417"/>
        <v>0</v>
      </c>
      <c r="NSB139" s="827">
        <f t="shared" si="417"/>
        <v>0</v>
      </c>
      <c r="NSC139" s="827">
        <f t="shared" si="417"/>
        <v>0</v>
      </c>
      <c r="NSD139" s="827">
        <f t="shared" si="417"/>
        <v>0</v>
      </c>
      <c r="NSE139" s="827">
        <f t="shared" si="417"/>
        <v>0</v>
      </c>
      <c r="NSF139" s="827">
        <f t="shared" si="417"/>
        <v>0</v>
      </c>
      <c r="NSG139" s="827">
        <f t="shared" si="417"/>
        <v>0</v>
      </c>
      <c r="NSH139" s="827">
        <f t="shared" si="417"/>
        <v>0</v>
      </c>
      <c r="NSI139" s="827">
        <f t="shared" si="417"/>
        <v>0</v>
      </c>
      <c r="NSJ139" s="827">
        <f t="shared" si="417"/>
        <v>0</v>
      </c>
      <c r="NSK139" s="827">
        <f t="shared" si="417"/>
        <v>0</v>
      </c>
      <c r="NSL139" s="827">
        <f t="shared" si="417"/>
        <v>0</v>
      </c>
      <c r="NSM139" s="827">
        <f t="shared" si="417"/>
        <v>0</v>
      </c>
      <c r="NSN139" s="827">
        <f t="shared" si="417"/>
        <v>0</v>
      </c>
      <c r="NSO139" s="827">
        <f t="shared" si="417"/>
        <v>0</v>
      </c>
      <c r="NSP139" s="827">
        <f t="shared" si="417"/>
        <v>0</v>
      </c>
      <c r="NSQ139" s="827">
        <f t="shared" si="417"/>
        <v>0</v>
      </c>
      <c r="NSR139" s="827">
        <f t="shared" si="417"/>
        <v>0</v>
      </c>
      <c r="NSS139" s="827">
        <f t="shared" si="417"/>
        <v>0</v>
      </c>
      <c r="NST139" s="827">
        <f t="shared" si="417"/>
        <v>0</v>
      </c>
      <c r="NSU139" s="827">
        <f t="shared" si="417"/>
        <v>0</v>
      </c>
      <c r="NSV139" s="827">
        <f t="shared" si="417"/>
        <v>0</v>
      </c>
      <c r="NSW139" s="827">
        <f t="shared" si="417"/>
        <v>0</v>
      </c>
      <c r="NSX139" s="827">
        <f t="shared" si="417"/>
        <v>0</v>
      </c>
      <c r="NSY139" s="827">
        <f t="shared" si="417"/>
        <v>0</v>
      </c>
      <c r="NSZ139" s="827">
        <f t="shared" si="417"/>
        <v>0</v>
      </c>
      <c r="NTA139" s="827">
        <f t="shared" si="417"/>
        <v>0</v>
      </c>
      <c r="NTB139" s="827">
        <f t="shared" si="417"/>
        <v>0</v>
      </c>
      <c r="NTC139" s="827">
        <f t="shared" si="417"/>
        <v>0</v>
      </c>
      <c r="NTD139" s="827">
        <f t="shared" si="417"/>
        <v>0</v>
      </c>
      <c r="NTE139" s="827">
        <f t="shared" si="417"/>
        <v>0</v>
      </c>
      <c r="NTF139" s="827">
        <f t="shared" si="417"/>
        <v>0</v>
      </c>
      <c r="NTG139" s="827">
        <f t="shared" si="417"/>
        <v>0</v>
      </c>
      <c r="NTH139" s="827">
        <f t="shared" si="417"/>
        <v>0</v>
      </c>
      <c r="NTI139" s="827">
        <f t="shared" si="417"/>
        <v>0</v>
      </c>
      <c r="NTJ139" s="827">
        <f t="shared" si="417"/>
        <v>0</v>
      </c>
      <c r="NTK139" s="827">
        <f t="shared" si="417"/>
        <v>0</v>
      </c>
      <c r="NTL139" s="827">
        <f t="shared" si="417"/>
        <v>0</v>
      </c>
      <c r="NTM139" s="827">
        <f t="shared" si="417"/>
        <v>0</v>
      </c>
      <c r="NTN139" s="827">
        <f t="shared" si="417"/>
        <v>0</v>
      </c>
      <c r="NTO139" s="827">
        <f t="shared" si="417"/>
        <v>0</v>
      </c>
      <c r="NTP139" s="827">
        <f t="shared" si="417"/>
        <v>0</v>
      </c>
      <c r="NTQ139" s="827">
        <f t="shared" si="417"/>
        <v>0</v>
      </c>
      <c r="NTR139" s="827">
        <f t="shared" si="417"/>
        <v>0</v>
      </c>
      <c r="NTS139" s="827">
        <f t="shared" ref="NTS139:NWD139" si="418">NTS131+NTS133</f>
        <v>0</v>
      </c>
      <c r="NTT139" s="827">
        <f t="shared" si="418"/>
        <v>0</v>
      </c>
      <c r="NTU139" s="827">
        <f t="shared" si="418"/>
        <v>0</v>
      </c>
      <c r="NTV139" s="827">
        <f t="shared" si="418"/>
        <v>0</v>
      </c>
      <c r="NTW139" s="827">
        <f t="shared" si="418"/>
        <v>0</v>
      </c>
      <c r="NTX139" s="827">
        <f t="shared" si="418"/>
        <v>0</v>
      </c>
      <c r="NTY139" s="827">
        <f t="shared" si="418"/>
        <v>0</v>
      </c>
      <c r="NTZ139" s="827">
        <f t="shared" si="418"/>
        <v>0</v>
      </c>
      <c r="NUA139" s="827">
        <f t="shared" si="418"/>
        <v>0</v>
      </c>
      <c r="NUB139" s="827">
        <f t="shared" si="418"/>
        <v>0</v>
      </c>
      <c r="NUC139" s="827">
        <f t="shared" si="418"/>
        <v>0</v>
      </c>
      <c r="NUD139" s="827">
        <f t="shared" si="418"/>
        <v>0</v>
      </c>
      <c r="NUE139" s="827">
        <f t="shared" si="418"/>
        <v>0</v>
      </c>
      <c r="NUF139" s="827">
        <f t="shared" si="418"/>
        <v>0</v>
      </c>
      <c r="NUG139" s="827">
        <f t="shared" si="418"/>
        <v>0</v>
      </c>
      <c r="NUH139" s="827">
        <f t="shared" si="418"/>
        <v>0</v>
      </c>
      <c r="NUI139" s="827">
        <f t="shared" si="418"/>
        <v>0</v>
      </c>
      <c r="NUJ139" s="827">
        <f t="shared" si="418"/>
        <v>0</v>
      </c>
      <c r="NUK139" s="827">
        <f t="shared" si="418"/>
        <v>0</v>
      </c>
      <c r="NUL139" s="827">
        <f t="shared" si="418"/>
        <v>0</v>
      </c>
      <c r="NUM139" s="827">
        <f t="shared" si="418"/>
        <v>0</v>
      </c>
      <c r="NUN139" s="827">
        <f t="shared" si="418"/>
        <v>0</v>
      </c>
      <c r="NUO139" s="827">
        <f t="shared" si="418"/>
        <v>0</v>
      </c>
      <c r="NUP139" s="827">
        <f t="shared" si="418"/>
        <v>0</v>
      </c>
      <c r="NUQ139" s="827">
        <f t="shared" si="418"/>
        <v>0</v>
      </c>
      <c r="NUR139" s="827">
        <f t="shared" si="418"/>
        <v>0</v>
      </c>
      <c r="NUS139" s="827">
        <f t="shared" si="418"/>
        <v>0</v>
      </c>
      <c r="NUT139" s="827">
        <f t="shared" si="418"/>
        <v>0</v>
      </c>
      <c r="NUU139" s="827">
        <f t="shared" si="418"/>
        <v>0</v>
      </c>
      <c r="NUV139" s="827">
        <f t="shared" si="418"/>
        <v>0</v>
      </c>
      <c r="NUW139" s="827">
        <f t="shared" si="418"/>
        <v>0</v>
      </c>
      <c r="NUX139" s="827">
        <f t="shared" si="418"/>
        <v>0</v>
      </c>
      <c r="NUY139" s="827">
        <f t="shared" si="418"/>
        <v>0</v>
      </c>
      <c r="NUZ139" s="827">
        <f t="shared" si="418"/>
        <v>0</v>
      </c>
      <c r="NVA139" s="827">
        <f t="shared" si="418"/>
        <v>0</v>
      </c>
      <c r="NVB139" s="827">
        <f t="shared" si="418"/>
        <v>0</v>
      </c>
      <c r="NVC139" s="827">
        <f t="shared" si="418"/>
        <v>0</v>
      </c>
      <c r="NVD139" s="827">
        <f t="shared" si="418"/>
        <v>0</v>
      </c>
      <c r="NVE139" s="827">
        <f t="shared" si="418"/>
        <v>0</v>
      </c>
      <c r="NVF139" s="827">
        <f t="shared" si="418"/>
        <v>0</v>
      </c>
      <c r="NVG139" s="827">
        <f t="shared" si="418"/>
        <v>0</v>
      </c>
      <c r="NVH139" s="827">
        <f t="shared" si="418"/>
        <v>0</v>
      </c>
      <c r="NVI139" s="827">
        <f t="shared" si="418"/>
        <v>0</v>
      </c>
      <c r="NVJ139" s="827">
        <f t="shared" si="418"/>
        <v>0</v>
      </c>
      <c r="NVK139" s="827">
        <f t="shared" si="418"/>
        <v>0</v>
      </c>
      <c r="NVL139" s="827">
        <f t="shared" si="418"/>
        <v>0</v>
      </c>
      <c r="NVM139" s="827">
        <f t="shared" si="418"/>
        <v>0</v>
      </c>
      <c r="NVN139" s="827">
        <f t="shared" si="418"/>
        <v>0</v>
      </c>
      <c r="NVO139" s="827">
        <f t="shared" si="418"/>
        <v>0</v>
      </c>
      <c r="NVP139" s="827">
        <f t="shared" si="418"/>
        <v>0</v>
      </c>
      <c r="NVQ139" s="827">
        <f t="shared" si="418"/>
        <v>0</v>
      </c>
      <c r="NVR139" s="827">
        <f t="shared" si="418"/>
        <v>0</v>
      </c>
      <c r="NVS139" s="827">
        <f t="shared" si="418"/>
        <v>0</v>
      </c>
      <c r="NVT139" s="827">
        <f t="shared" si="418"/>
        <v>0</v>
      </c>
      <c r="NVU139" s="827">
        <f t="shared" si="418"/>
        <v>0</v>
      </c>
      <c r="NVV139" s="827">
        <f t="shared" si="418"/>
        <v>0</v>
      </c>
      <c r="NVW139" s="827">
        <f t="shared" si="418"/>
        <v>0</v>
      </c>
      <c r="NVX139" s="827">
        <f t="shared" si="418"/>
        <v>0</v>
      </c>
      <c r="NVY139" s="827">
        <f t="shared" si="418"/>
        <v>0</v>
      </c>
      <c r="NVZ139" s="827">
        <f t="shared" si="418"/>
        <v>0</v>
      </c>
      <c r="NWA139" s="827">
        <f t="shared" si="418"/>
        <v>0</v>
      </c>
      <c r="NWB139" s="827">
        <f t="shared" si="418"/>
        <v>0</v>
      </c>
      <c r="NWC139" s="827">
        <f t="shared" si="418"/>
        <v>0</v>
      </c>
      <c r="NWD139" s="827">
        <f t="shared" si="418"/>
        <v>0</v>
      </c>
      <c r="NWE139" s="827">
        <f t="shared" ref="NWE139:NYP139" si="419">NWE131+NWE133</f>
        <v>0</v>
      </c>
      <c r="NWF139" s="827">
        <f t="shared" si="419"/>
        <v>0</v>
      </c>
      <c r="NWG139" s="827">
        <f t="shared" si="419"/>
        <v>0</v>
      </c>
      <c r="NWH139" s="827">
        <f t="shared" si="419"/>
        <v>0</v>
      </c>
      <c r="NWI139" s="827">
        <f t="shared" si="419"/>
        <v>0</v>
      </c>
      <c r="NWJ139" s="827">
        <f t="shared" si="419"/>
        <v>0</v>
      </c>
      <c r="NWK139" s="827">
        <f t="shared" si="419"/>
        <v>0</v>
      </c>
      <c r="NWL139" s="827">
        <f t="shared" si="419"/>
        <v>0</v>
      </c>
      <c r="NWM139" s="827">
        <f t="shared" si="419"/>
        <v>0</v>
      </c>
      <c r="NWN139" s="827">
        <f t="shared" si="419"/>
        <v>0</v>
      </c>
      <c r="NWO139" s="827">
        <f t="shared" si="419"/>
        <v>0</v>
      </c>
      <c r="NWP139" s="827">
        <f t="shared" si="419"/>
        <v>0</v>
      </c>
      <c r="NWQ139" s="827">
        <f t="shared" si="419"/>
        <v>0</v>
      </c>
      <c r="NWR139" s="827">
        <f t="shared" si="419"/>
        <v>0</v>
      </c>
      <c r="NWS139" s="827">
        <f t="shared" si="419"/>
        <v>0</v>
      </c>
      <c r="NWT139" s="827">
        <f t="shared" si="419"/>
        <v>0</v>
      </c>
      <c r="NWU139" s="827">
        <f t="shared" si="419"/>
        <v>0</v>
      </c>
      <c r="NWV139" s="827">
        <f t="shared" si="419"/>
        <v>0</v>
      </c>
      <c r="NWW139" s="827">
        <f t="shared" si="419"/>
        <v>0</v>
      </c>
      <c r="NWX139" s="827">
        <f t="shared" si="419"/>
        <v>0</v>
      </c>
      <c r="NWY139" s="827">
        <f t="shared" si="419"/>
        <v>0</v>
      </c>
      <c r="NWZ139" s="827">
        <f t="shared" si="419"/>
        <v>0</v>
      </c>
      <c r="NXA139" s="827">
        <f t="shared" si="419"/>
        <v>0</v>
      </c>
      <c r="NXB139" s="827">
        <f t="shared" si="419"/>
        <v>0</v>
      </c>
      <c r="NXC139" s="827">
        <f t="shared" si="419"/>
        <v>0</v>
      </c>
      <c r="NXD139" s="827">
        <f t="shared" si="419"/>
        <v>0</v>
      </c>
      <c r="NXE139" s="827">
        <f t="shared" si="419"/>
        <v>0</v>
      </c>
      <c r="NXF139" s="827">
        <f t="shared" si="419"/>
        <v>0</v>
      </c>
      <c r="NXG139" s="827">
        <f t="shared" si="419"/>
        <v>0</v>
      </c>
      <c r="NXH139" s="827">
        <f t="shared" si="419"/>
        <v>0</v>
      </c>
      <c r="NXI139" s="827">
        <f t="shared" si="419"/>
        <v>0</v>
      </c>
      <c r="NXJ139" s="827">
        <f t="shared" si="419"/>
        <v>0</v>
      </c>
      <c r="NXK139" s="827">
        <f t="shared" si="419"/>
        <v>0</v>
      </c>
      <c r="NXL139" s="827">
        <f t="shared" si="419"/>
        <v>0</v>
      </c>
      <c r="NXM139" s="827">
        <f t="shared" si="419"/>
        <v>0</v>
      </c>
      <c r="NXN139" s="827">
        <f t="shared" si="419"/>
        <v>0</v>
      </c>
      <c r="NXO139" s="827">
        <f t="shared" si="419"/>
        <v>0</v>
      </c>
      <c r="NXP139" s="827">
        <f t="shared" si="419"/>
        <v>0</v>
      </c>
      <c r="NXQ139" s="827">
        <f t="shared" si="419"/>
        <v>0</v>
      </c>
      <c r="NXR139" s="827">
        <f t="shared" si="419"/>
        <v>0</v>
      </c>
      <c r="NXS139" s="827">
        <f t="shared" si="419"/>
        <v>0</v>
      </c>
      <c r="NXT139" s="827">
        <f t="shared" si="419"/>
        <v>0</v>
      </c>
      <c r="NXU139" s="827">
        <f t="shared" si="419"/>
        <v>0</v>
      </c>
      <c r="NXV139" s="827">
        <f t="shared" si="419"/>
        <v>0</v>
      </c>
      <c r="NXW139" s="827">
        <f t="shared" si="419"/>
        <v>0</v>
      </c>
      <c r="NXX139" s="827">
        <f t="shared" si="419"/>
        <v>0</v>
      </c>
      <c r="NXY139" s="827">
        <f t="shared" si="419"/>
        <v>0</v>
      </c>
      <c r="NXZ139" s="827">
        <f t="shared" si="419"/>
        <v>0</v>
      </c>
      <c r="NYA139" s="827">
        <f t="shared" si="419"/>
        <v>0</v>
      </c>
      <c r="NYB139" s="827">
        <f t="shared" si="419"/>
        <v>0</v>
      </c>
      <c r="NYC139" s="827">
        <f t="shared" si="419"/>
        <v>0</v>
      </c>
      <c r="NYD139" s="827">
        <f t="shared" si="419"/>
        <v>0</v>
      </c>
      <c r="NYE139" s="827">
        <f t="shared" si="419"/>
        <v>0</v>
      </c>
      <c r="NYF139" s="827">
        <f t="shared" si="419"/>
        <v>0</v>
      </c>
      <c r="NYG139" s="827">
        <f t="shared" si="419"/>
        <v>0</v>
      </c>
      <c r="NYH139" s="827">
        <f t="shared" si="419"/>
        <v>0</v>
      </c>
      <c r="NYI139" s="827">
        <f t="shared" si="419"/>
        <v>0</v>
      </c>
      <c r="NYJ139" s="827">
        <f t="shared" si="419"/>
        <v>0</v>
      </c>
      <c r="NYK139" s="827">
        <f t="shared" si="419"/>
        <v>0</v>
      </c>
      <c r="NYL139" s="827">
        <f t="shared" si="419"/>
        <v>0</v>
      </c>
      <c r="NYM139" s="827">
        <f t="shared" si="419"/>
        <v>0</v>
      </c>
      <c r="NYN139" s="827">
        <f t="shared" si="419"/>
        <v>0</v>
      </c>
      <c r="NYO139" s="827">
        <f t="shared" si="419"/>
        <v>0</v>
      </c>
      <c r="NYP139" s="827">
        <f t="shared" si="419"/>
        <v>0</v>
      </c>
      <c r="NYQ139" s="827">
        <f t="shared" ref="NYQ139:OBB139" si="420">NYQ131+NYQ133</f>
        <v>0</v>
      </c>
      <c r="NYR139" s="827">
        <f t="shared" si="420"/>
        <v>0</v>
      </c>
      <c r="NYS139" s="827">
        <f t="shared" si="420"/>
        <v>0</v>
      </c>
      <c r="NYT139" s="827">
        <f t="shared" si="420"/>
        <v>0</v>
      </c>
      <c r="NYU139" s="827">
        <f t="shared" si="420"/>
        <v>0</v>
      </c>
      <c r="NYV139" s="827">
        <f t="shared" si="420"/>
        <v>0</v>
      </c>
      <c r="NYW139" s="827">
        <f t="shared" si="420"/>
        <v>0</v>
      </c>
      <c r="NYX139" s="827">
        <f t="shared" si="420"/>
        <v>0</v>
      </c>
      <c r="NYY139" s="827">
        <f t="shared" si="420"/>
        <v>0</v>
      </c>
      <c r="NYZ139" s="827">
        <f t="shared" si="420"/>
        <v>0</v>
      </c>
      <c r="NZA139" s="827">
        <f t="shared" si="420"/>
        <v>0</v>
      </c>
      <c r="NZB139" s="827">
        <f t="shared" si="420"/>
        <v>0</v>
      </c>
      <c r="NZC139" s="827">
        <f t="shared" si="420"/>
        <v>0</v>
      </c>
      <c r="NZD139" s="827">
        <f t="shared" si="420"/>
        <v>0</v>
      </c>
      <c r="NZE139" s="827">
        <f t="shared" si="420"/>
        <v>0</v>
      </c>
      <c r="NZF139" s="827">
        <f t="shared" si="420"/>
        <v>0</v>
      </c>
      <c r="NZG139" s="827">
        <f t="shared" si="420"/>
        <v>0</v>
      </c>
      <c r="NZH139" s="827">
        <f t="shared" si="420"/>
        <v>0</v>
      </c>
      <c r="NZI139" s="827">
        <f t="shared" si="420"/>
        <v>0</v>
      </c>
      <c r="NZJ139" s="827">
        <f t="shared" si="420"/>
        <v>0</v>
      </c>
      <c r="NZK139" s="827">
        <f t="shared" si="420"/>
        <v>0</v>
      </c>
      <c r="NZL139" s="827">
        <f t="shared" si="420"/>
        <v>0</v>
      </c>
      <c r="NZM139" s="827">
        <f t="shared" si="420"/>
        <v>0</v>
      </c>
      <c r="NZN139" s="827">
        <f t="shared" si="420"/>
        <v>0</v>
      </c>
      <c r="NZO139" s="827">
        <f t="shared" si="420"/>
        <v>0</v>
      </c>
      <c r="NZP139" s="827">
        <f t="shared" si="420"/>
        <v>0</v>
      </c>
      <c r="NZQ139" s="827">
        <f t="shared" si="420"/>
        <v>0</v>
      </c>
      <c r="NZR139" s="827">
        <f t="shared" si="420"/>
        <v>0</v>
      </c>
      <c r="NZS139" s="827">
        <f t="shared" si="420"/>
        <v>0</v>
      </c>
      <c r="NZT139" s="827">
        <f t="shared" si="420"/>
        <v>0</v>
      </c>
      <c r="NZU139" s="827">
        <f t="shared" si="420"/>
        <v>0</v>
      </c>
      <c r="NZV139" s="827">
        <f t="shared" si="420"/>
        <v>0</v>
      </c>
      <c r="NZW139" s="827">
        <f t="shared" si="420"/>
        <v>0</v>
      </c>
      <c r="NZX139" s="827">
        <f t="shared" si="420"/>
        <v>0</v>
      </c>
      <c r="NZY139" s="827">
        <f t="shared" si="420"/>
        <v>0</v>
      </c>
      <c r="NZZ139" s="827">
        <f t="shared" si="420"/>
        <v>0</v>
      </c>
      <c r="OAA139" s="827">
        <f t="shared" si="420"/>
        <v>0</v>
      </c>
      <c r="OAB139" s="827">
        <f t="shared" si="420"/>
        <v>0</v>
      </c>
      <c r="OAC139" s="827">
        <f t="shared" si="420"/>
        <v>0</v>
      </c>
      <c r="OAD139" s="827">
        <f t="shared" si="420"/>
        <v>0</v>
      </c>
      <c r="OAE139" s="827">
        <f t="shared" si="420"/>
        <v>0</v>
      </c>
      <c r="OAF139" s="827">
        <f t="shared" si="420"/>
        <v>0</v>
      </c>
      <c r="OAG139" s="827">
        <f t="shared" si="420"/>
        <v>0</v>
      </c>
      <c r="OAH139" s="827">
        <f t="shared" si="420"/>
        <v>0</v>
      </c>
      <c r="OAI139" s="827">
        <f t="shared" si="420"/>
        <v>0</v>
      </c>
      <c r="OAJ139" s="827">
        <f t="shared" si="420"/>
        <v>0</v>
      </c>
      <c r="OAK139" s="827">
        <f t="shared" si="420"/>
        <v>0</v>
      </c>
      <c r="OAL139" s="827">
        <f t="shared" si="420"/>
        <v>0</v>
      </c>
      <c r="OAM139" s="827">
        <f t="shared" si="420"/>
        <v>0</v>
      </c>
      <c r="OAN139" s="827">
        <f t="shared" si="420"/>
        <v>0</v>
      </c>
      <c r="OAO139" s="827">
        <f t="shared" si="420"/>
        <v>0</v>
      </c>
      <c r="OAP139" s="827">
        <f t="shared" si="420"/>
        <v>0</v>
      </c>
      <c r="OAQ139" s="827">
        <f t="shared" si="420"/>
        <v>0</v>
      </c>
      <c r="OAR139" s="827">
        <f t="shared" si="420"/>
        <v>0</v>
      </c>
      <c r="OAS139" s="827">
        <f t="shared" si="420"/>
        <v>0</v>
      </c>
      <c r="OAT139" s="827">
        <f t="shared" si="420"/>
        <v>0</v>
      </c>
      <c r="OAU139" s="827">
        <f t="shared" si="420"/>
        <v>0</v>
      </c>
      <c r="OAV139" s="827">
        <f t="shared" si="420"/>
        <v>0</v>
      </c>
      <c r="OAW139" s="827">
        <f t="shared" si="420"/>
        <v>0</v>
      </c>
      <c r="OAX139" s="827">
        <f t="shared" si="420"/>
        <v>0</v>
      </c>
      <c r="OAY139" s="827">
        <f t="shared" si="420"/>
        <v>0</v>
      </c>
      <c r="OAZ139" s="827">
        <f t="shared" si="420"/>
        <v>0</v>
      </c>
      <c r="OBA139" s="827">
        <f t="shared" si="420"/>
        <v>0</v>
      </c>
      <c r="OBB139" s="827">
        <f t="shared" si="420"/>
        <v>0</v>
      </c>
      <c r="OBC139" s="827">
        <f t="shared" ref="OBC139:ODN139" si="421">OBC131+OBC133</f>
        <v>0</v>
      </c>
      <c r="OBD139" s="827">
        <f t="shared" si="421"/>
        <v>0</v>
      </c>
      <c r="OBE139" s="827">
        <f t="shared" si="421"/>
        <v>0</v>
      </c>
      <c r="OBF139" s="827">
        <f t="shared" si="421"/>
        <v>0</v>
      </c>
      <c r="OBG139" s="827">
        <f t="shared" si="421"/>
        <v>0</v>
      </c>
      <c r="OBH139" s="827">
        <f t="shared" si="421"/>
        <v>0</v>
      </c>
      <c r="OBI139" s="827">
        <f t="shared" si="421"/>
        <v>0</v>
      </c>
      <c r="OBJ139" s="827">
        <f t="shared" si="421"/>
        <v>0</v>
      </c>
      <c r="OBK139" s="827">
        <f t="shared" si="421"/>
        <v>0</v>
      </c>
      <c r="OBL139" s="827">
        <f t="shared" si="421"/>
        <v>0</v>
      </c>
      <c r="OBM139" s="827">
        <f t="shared" si="421"/>
        <v>0</v>
      </c>
      <c r="OBN139" s="827">
        <f t="shared" si="421"/>
        <v>0</v>
      </c>
      <c r="OBO139" s="827">
        <f t="shared" si="421"/>
        <v>0</v>
      </c>
      <c r="OBP139" s="827">
        <f t="shared" si="421"/>
        <v>0</v>
      </c>
      <c r="OBQ139" s="827">
        <f t="shared" si="421"/>
        <v>0</v>
      </c>
      <c r="OBR139" s="827">
        <f t="shared" si="421"/>
        <v>0</v>
      </c>
      <c r="OBS139" s="827">
        <f t="shared" si="421"/>
        <v>0</v>
      </c>
      <c r="OBT139" s="827">
        <f t="shared" si="421"/>
        <v>0</v>
      </c>
      <c r="OBU139" s="827">
        <f t="shared" si="421"/>
        <v>0</v>
      </c>
      <c r="OBV139" s="827">
        <f t="shared" si="421"/>
        <v>0</v>
      </c>
      <c r="OBW139" s="827">
        <f t="shared" si="421"/>
        <v>0</v>
      </c>
      <c r="OBX139" s="827">
        <f t="shared" si="421"/>
        <v>0</v>
      </c>
      <c r="OBY139" s="827">
        <f t="shared" si="421"/>
        <v>0</v>
      </c>
      <c r="OBZ139" s="827">
        <f t="shared" si="421"/>
        <v>0</v>
      </c>
      <c r="OCA139" s="827">
        <f t="shared" si="421"/>
        <v>0</v>
      </c>
      <c r="OCB139" s="827">
        <f t="shared" si="421"/>
        <v>0</v>
      </c>
      <c r="OCC139" s="827">
        <f t="shared" si="421"/>
        <v>0</v>
      </c>
      <c r="OCD139" s="827">
        <f t="shared" si="421"/>
        <v>0</v>
      </c>
      <c r="OCE139" s="827">
        <f t="shared" si="421"/>
        <v>0</v>
      </c>
      <c r="OCF139" s="827">
        <f t="shared" si="421"/>
        <v>0</v>
      </c>
      <c r="OCG139" s="827">
        <f t="shared" si="421"/>
        <v>0</v>
      </c>
      <c r="OCH139" s="827">
        <f t="shared" si="421"/>
        <v>0</v>
      </c>
      <c r="OCI139" s="827">
        <f t="shared" si="421"/>
        <v>0</v>
      </c>
      <c r="OCJ139" s="827">
        <f t="shared" si="421"/>
        <v>0</v>
      </c>
      <c r="OCK139" s="827">
        <f t="shared" si="421"/>
        <v>0</v>
      </c>
      <c r="OCL139" s="827">
        <f t="shared" si="421"/>
        <v>0</v>
      </c>
      <c r="OCM139" s="827">
        <f t="shared" si="421"/>
        <v>0</v>
      </c>
      <c r="OCN139" s="827">
        <f t="shared" si="421"/>
        <v>0</v>
      </c>
      <c r="OCO139" s="827">
        <f t="shared" si="421"/>
        <v>0</v>
      </c>
      <c r="OCP139" s="827">
        <f t="shared" si="421"/>
        <v>0</v>
      </c>
      <c r="OCQ139" s="827">
        <f t="shared" si="421"/>
        <v>0</v>
      </c>
      <c r="OCR139" s="827">
        <f t="shared" si="421"/>
        <v>0</v>
      </c>
      <c r="OCS139" s="827">
        <f t="shared" si="421"/>
        <v>0</v>
      </c>
      <c r="OCT139" s="827">
        <f t="shared" si="421"/>
        <v>0</v>
      </c>
      <c r="OCU139" s="827">
        <f t="shared" si="421"/>
        <v>0</v>
      </c>
      <c r="OCV139" s="827">
        <f t="shared" si="421"/>
        <v>0</v>
      </c>
      <c r="OCW139" s="827">
        <f t="shared" si="421"/>
        <v>0</v>
      </c>
      <c r="OCX139" s="827">
        <f t="shared" si="421"/>
        <v>0</v>
      </c>
      <c r="OCY139" s="827">
        <f t="shared" si="421"/>
        <v>0</v>
      </c>
      <c r="OCZ139" s="827">
        <f t="shared" si="421"/>
        <v>0</v>
      </c>
      <c r="ODA139" s="827">
        <f t="shared" si="421"/>
        <v>0</v>
      </c>
      <c r="ODB139" s="827">
        <f t="shared" si="421"/>
        <v>0</v>
      </c>
      <c r="ODC139" s="827">
        <f t="shared" si="421"/>
        <v>0</v>
      </c>
      <c r="ODD139" s="827">
        <f t="shared" si="421"/>
        <v>0</v>
      </c>
      <c r="ODE139" s="827">
        <f t="shared" si="421"/>
        <v>0</v>
      </c>
      <c r="ODF139" s="827">
        <f t="shared" si="421"/>
        <v>0</v>
      </c>
      <c r="ODG139" s="827">
        <f t="shared" si="421"/>
        <v>0</v>
      </c>
      <c r="ODH139" s="827">
        <f t="shared" si="421"/>
        <v>0</v>
      </c>
      <c r="ODI139" s="827">
        <f t="shared" si="421"/>
        <v>0</v>
      </c>
      <c r="ODJ139" s="827">
        <f t="shared" si="421"/>
        <v>0</v>
      </c>
      <c r="ODK139" s="827">
        <f t="shared" si="421"/>
        <v>0</v>
      </c>
      <c r="ODL139" s="827">
        <f t="shared" si="421"/>
        <v>0</v>
      </c>
      <c r="ODM139" s="827">
        <f t="shared" si="421"/>
        <v>0</v>
      </c>
      <c r="ODN139" s="827">
        <f t="shared" si="421"/>
        <v>0</v>
      </c>
      <c r="ODO139" s="827">
        <f t="shared" ref="ODO139:OFZ139" si="422">ODO131+ODO133</f>
        <v>0</v>
      </c>
      <c r="ODP139" s="827">
        <f t="shared" si="422"/>
        <v>0</v>
      </c>
      <c r="ODQ139" s="827">
        <f t="shared" si="422"/>
        <v>0</v>
      </c>
      <c r="ODR139" s="827">
        <f t="shared" si="422"/>
        <v>0</v>
      </c>
      <c r="ODS139" s="827">
        <f t="shared" si="422"/>
        <v>0</v>
      </c>
      <c r="ODT139" s="827">
        <f t="shared" si="422"/>
        <v>0</v>
      </c>
      <c r="ODU139" s="827">
        <f t="shared" si="422"/>
        <v>0</v>
      </c>
      <c r="ODV139" s="827">
        <f t="shared" si="422"/>
        <v>0</v>
      </c>
      <c r="ODW139" s="827">
        <f t="shared" si="422"/>
        <v>0</v>
      </c>
      <c r="ODX139" s="827">
        <f t="shared" si="422"/>
        <v>0</v>
      </c>
      <c r="ODY139" s="827">
        <f t="shared" si="422"/>
        <v>0</v>
      </c>
      <c r="ODZ139" s="827">
        <f t="shared" si="422"/>
        <v>0</v>
      </c>
      <c r="OEA139" s="827">
        <f t="shared" si="422"/>
        <v>0</v>
      </c>
      <c r="OEB139" s="827">
        <f t="shared" si="422"/>
        <v>0</v>
      </c>
      <c r="OEC139" s="827">
        <f t="shared" si="422"/>
        <v>0</v>
      </c>
      <c r="OED139" s="827">
        <f t="shared" si="422"/>
        <v>0</v>
      </c>
      <c r="OEE139" s="827">
        <f t="shared" si="422"/>
        <v>0</v>
      </c>
      <c r="OEF139" s="827">
        <f t="shared" si="422"/>
        <v>0</v>
      </c>
      <c r="OEG139" s="827">
        <f t="shared" si="422"/>
        <v>0</v>
      </c>
      <c r="OEH139" s="827">
        <f t="shared" si="422"/>
        <v>0</v>
      </c>
      <c r="OEI139" s="827">
        <f t="shared" si="422"/>
        <v>0</v>
      </c>
      <c r="OEJ139" s="827">
        <f t="shared" si="422"/>
        <v>0</v>
      </c>
      <c r="OEK139" s="827">
        <f t="shared" si="422"/>
        <v>0</v>
      </c>
      <c r="OEL139" s="827">
        <f t="shared" si="422"/>
        <v>0</v>
      </c>
      <c r="OEM139" s="827">
        <f t="shared" si="422"/>
        <v>0</v>
      </c>
      <c r="OEN139" s="827">
        <f t="shared" si="422"/>
        <v>0</v>
      </c>
      <c r="OEO139" s="827">
        <f t="shared" si="422"/>
        <v>0</v>
      </c>
      <c r="OEP139" s="827">
        <f t="shared" si="422"/>
        <v>0</v>
      </c>
      <c r="OEQ139" s="827">
        <f t="shared" si="422"/>
        <v>0</v>
      </c>
      <c r="OER139" s="827">
        <f t="shared" si="422"/>
        <v>0</v>
      </c>
      <c r="OES139" s="827">
        <f t="shared" si="422"/>
        <v>0</v>
      </c>
      <c r="OET139" s="827">
        <f t="shared" si="422"/>
        <v>0</v>
      </c>
      <c r="OEU139" s="827">
        <f t="shared" si="422"/>
        <v>0</v>
      </c>
      <c r="OEV139" s="827">
        <f t="shared" si="422"/>
        <v>0</v>
      </c>
      <c r="OEW139" s="827">
        <f t="shared" si="422"/>
        <v>0</v>
      </c>
      <c r="OEX139" s="827">
        <f t="shared" si="422"/>
        <v>0</v>
      </c>
      <c r="OEY139" s="827">
        <f t="shared" si="422"/>
        <v>0</v>
      </c>
      <c r="OEZ139" s="827">
        <f t="shared" si="422"/>
        <v>0</v>
      </c>
      <c r="OFA139" s="827">
        <f t="shared" si="422"/>
        <v>0</v>
      </c>
      <c r="OFB139" s="827">
        <f t="shared" si="422"/>
        <v>0</v>
      </c>
      <c r="OFC139" s="827">
        <f t="shared" si="422"/>
        <v>0</v>
      </c>
      <c r="OFD139" s="827">
        <f t="shared" si="422"/>
        <v>0</v>
      </c>
      <c r="OFE139" s="827">
        <f t="shared" si="422"/>
        <v>0</v>
      </c>
      <c r="OFF139" s="827">
        <f t="shared" si="422"/>
        <v>0</v>
      </c>
      <c r="OFG139" s="827">
        <f t="shared" si="422"/>
        <v>0</v>
      </c>
      <c r="OFH139" s="827">
        <f t="shared" si="422"/>
        <v>0</v>
      </c>
      <c r="OFI139" s="827">
        <f t="shared" si="422"/>
        <v>0</v>
      </c>
      <c r="OFJ139" s="827">
        <f t="shared" si="422"/>
        <v>0</v>
      </c>
      <c r="OFK139" s="827">
        <f t="shared" si="422"/>
        <v>0</v>
      </c>
      <c r="OFL139" s="827">
        <f t="shared" si="422"/>
        <v>0</v>
      </c>
      <c r="OFM139" s="827">
        <f t="shared" si="422"/>
        <v>0</v>
      </c>
      <c r="OFN139" s="827">
        <f t="shared" si="422"/>
        <v>0</v>
      </c>
      <c r="OFO139" s="827">
        <f t="shared" si="422"/>
        <v>0</v>
      </c>
      <c r="OFP139" s="827">
        <f t="shared" si="422"/>
        <v>0</v>
      </c>
      <c r="OFQ139" s="827">
        <f t="shared" si="422"/>
        <v>0</v>
      </c>
      <c r="OFR139" s="827">
        <f t="shared" si="422"/>
        <v>0</v>
      </c>
      <c r="OFS139" s="827">
        <f t="shared" si="422"/>
        <v>0</v>
      </c>
      <c r="OFT139" s="827">
        <f t="shared" si="422"/>
        <v>0</v>
      </c>
      <c r="OFU139" s="827">
        <f t="shared" si="422"/>
        <v>0</v>
      </c>
      <c r="OFV139" s="827">
        <f t="shared" si="422"/>
        <v>0</v>
      </c>
      <c r="OFW139" s="827">
        <f t="shared" si="422"/>
        <v>0</v>
      </c>
      <c r="OFX139" s="827">
        <f t="shared" si="422"/>
        <v>0</v>
      </c>
      <c r="OFY139" s="827">
        <f t="shared" si="422"/>
        <v>0</v>
      </c>
      <c r="OFZ139" s="827">
        <f t="shared" si="422"/>
        <v>0</v>
      </c>
      <c r="OGA139" s="827">
        <f t="shared" ref="OGA139:OIL139" si="423">OGA131+OGA133</f>
        <v>0</v>
      </c>
      <c r="OGB139" s="827">
        <f t="shared" si="423"/>
        <v>0</v>
      </c>
      <c r="OGC139" s="827">
        <f t="shared" si="423"/>
        <v>0</v>
      </c>
      <c r="OGD139" s="827">
        <f t="shared" si="423"/>
        <v>0</v>
      </c>
      <c r="OGE139" s="827">
        <f t="shared" si="423"/>
        <v>0</v>
      </c>
      <c r="OGF139" s="827">
        <f t="shared" si="423"/>
        <v>0</v>
      </c>
      <c r="OGG139" s="827">
        <f t="shared" si="423"/>
        <v>0</v>
      </c>
      <c r="OGH139" s="827">
        <f t="shared" si="423"/>
        <v>0</v>
      </c>
      <c r="OGI139" s="827">
        <f t="shared" si="423"/>
        <v>0</v>
      </c>
      <c r="OGJ139" s="827">
        <f t="shared" si="423"/>
        <v>0</v>
      </c>
      <c r="OGK139" s="827">
        <f t="shared" si="423"/>
        <v>0</v>
      </c>
      <c r="OGL139" s="827">
        <f t="shared" si="423"/>
        <v>0</v>
      </c>
      <c r="OGM139" s="827">
        <f t="shared" si="423"/>
        <v>0</v>
      </c>
      <c r="OGN139" s="827">
        <f t="shared" si="423"/>
        <v>0</v>
      </c>
      <c r="OGO139" s="827">
        <f t="shared" si="423"/>
        <v>0</v>
      </c>
      <c r="OGP139" s="827">
        <f t="shared" si="423"/>
        <v>0</v>
      </c>
      <c r="OGQ139" s="827">
        <f t="shared" si="423"/>
        <v>0</v>
      </c>
      <c r="OGR139" s="827">
        <f t="shared" si="423"/>
        <v>0</v>
      </c>
      <c r="OGS139" s="827">
        <f t="shared" si="423"/>
        <v>0</v>
      </c>
      <c r="OGT139" s="827">
        <f t="shared" si="423"/>
        <v>0</v>
      </c>
      <c r="OGU139" s="827">
        <f t="shared" si="423"/>
        <v>0</v>
      </c>
      <c r="OGV139" s="827">
        <f t="shared" si="423"/>
        <v>0</v>
      </c>
      <c r="OGW139" s="827">
        <f t="shared" si="423"/>
        <v>0</v>
      </c>
      <c r="OGX139" s="827">
        <f t="shared" si="423"/>
        <v>0</v>
      </c>
      <c r="OGY139" s="827">
        <f t="shared" si="423"/>
        <v>0</v>
      </c>
      <c r="OGZ139" s="827">
        <f t="shared" si="423"/>
        <v>0</v>
      </c>
      <c r="OHA139" s="827">
        <f t="shared" si="423"/>
        <v>0</v>
      </c>
      <c r="OHB139" s="827">
        <f t="shared" si="423"/>
        <v>0</v>
      </c>
      <c r="OHC139" s="827">
        <f t="shared" si="423"/>
        <v>0</v>
      </c>
      <c r="OHD139" s="827">
        <f t="shared" si="423"/>
        <v>0</v>
      </c>
      <c r="OHE139" s="827">
        <f t="shared" si="423"/>
        <v>0</v>
      </c>
      <c r="OHF139" s="827">
        <f t="shared" si="423"/>
        <v>0</v>
      </c>
      <c r="OHG139" s="827">
        <f t="shared" si="423"/>
        <v>0</v>
      </c>
      <c r="OHH139" s="827">
        <f t="shared" si="423"/>
        <v>0</v>
      </c>
      <c r="OHI139" s="827">
        <f t="shared" si="423"/>
        <v>0</v>
      </c>
      <c r="OHJ139" s="827">
        <f t="shared" si="423"/>
        <v>0</v>
      </c>
      <c r="OHK139" s="827">
        <f t="shared" si="423"/>
        <v>0</v>
      </c>
      <c r="OHL139" s="827">
        <f t="shared" si="423"/>
        <v>0</v>
      </c>
      <c r="OHM139" s="827">
        <f t="shared" si="423"/>
        <v>0</v>
      </c>
      <c r="OHN139" s="827">
        <f t="shared" si="423"/>
        <v>0</v>
      </c>
      <c r="OHO139" s="827">
        <f t="shared" si="423"/>
        <v>0</v>
      </c>
      <c r="OHP139" s="827">
        <f t="shared" si="423"/>
        <v>0</v>
      </c>
      <c r="OHQ139" s="827">
        <f t="shared" si="423"/>
        <v>0</v>
      </c>
      <c r="OHR139" s="827">
        <f t="shared" si="423"/>
        <v>0</v>
      </c>
      <c r="OHS139" s="827">
        <f t="shared" si="423"/>
        <v>0</v>
      </c>
      <c r="OHT139" s="827">
        <f t="shared" si="423"/>
        <v>0</v>
      </c>
      <c r="OHU139" s="827">
        <f t="shared" si="423"/>
        <v>0</v>
      </c>
      <c r="OHV139" s="827">
        <f t="shared" si="423"/>
        <v>0</v>
      </c>
      <c r="OHW139" s="827">
        <f t="shared" si="423"/>
        <v>0</v>
      </c>
      <c r="OHX139" s="827">
        <f t="shared" si="423"/>
        <v>0</v>
      </c>
      <c r="OHY139" s="827">
        <f t="shared" si="423"/>
        <v>0</v>
      </c>
      <c r="OHZ139" s="827">
        <f t="shared" si="423"/>
        <v>0</v>
      </c>
      <c r="OIA139" s="827">
        <f t="shared" si="423"/>
        <v>0</v>
      </c>
      <c r="OIB139" s="827">
        <f t="shared" si="423"/>
        <v>0</v>
      </c>
      <c r="OIC139" s="827">
        <f t="shared" si="423"/>
        <v>0</v>
      </c>
      <c r="OID139" s="827">
        <f t="shared" si="423"/>
        <v>0</v>
      </c>
      <c r="OIE139" s="827">
        <f t="shared" si="423"/>
        <v>0</v>
      </c>
      <c r="OIF139" s="827">
        <f t="shared" si="423"/>
        <v>0</v>
      </c>
      <c r="OIG139" s="827">
        <f t="shared" si="423"/>
        <v>0</v>
      </c>
      <c r="OIH139" s="827">
        <f t="shared" si="423"/>
        <v>0</v>
      </c>
      <c r="OII139" s="827">
        <f t="shared" si="423"/>
        <v>0</v>
      </c>
      <c r="OIJ139" s="827">
        <f t="shared" si="423"/>
        <v>0</v>
      </c>
      <c r="OIK139" s="827">
        <f t="shared" si="423"/>
        <v>0</v>
      </c>
      <c r="OIL139" s="827">
        <f t="shared" si="423"/>
        <v>0</v>
      </c>
      <c r="OIM139" s="827">
        <f t="shared" ref="OIM139:OKX139" si="424">OIM131+OIM133</f>
        <v>0</v>
      </c>
      <c r="OIN139" s="827">
        <f t="shared" si="424"/>
        <v>0</v>
      </c>
      <c r="OIO139" s="827">
        <f t="shared" si="424"/>
        <v>0</v>
      </c>
      <c r="OIP139" s="827">
        <f t="shared" si="424"/>
        <v>0</v>
      </c>
      <c r="OIQ139" s="827">
        <f t="shared" si="424"/>
        <v>0</v>
      </c>
      <c r="OIR139" s="827">
        <f t="shared" si="424"/>
        <v>0</v>
      </c>
      <c r="OIS139" s="827">
        <f t="shared" si="424"/>
        <v>0</v>
      </c>
      <c r="OIT139" s="827">
        <f t="shared" si="424"/>
        <v>0</v>
      </c>
      <c r="OIU139" s="827">
        <f t="shared" si="424"/>
        <v>0</v>
      </c>
      <c r="OIV139" s="827">
        <f t="shared" si="424"/>
        <v>0</v>
      </c>
      <c r="OIW139" s="827">
        <f t="shared" si="424"/>
        <v>0</v>
      </c>
      <c r="OIX139" s="827">
        <f t="shared" si="424"/>
        <v>0</v>
      </c>
      <c r="OIY139" s="827">
        <f t="shared" si="424"/>
        <v>0</v>
      </c>
      <c r="OIZ139" s="827">
        <f t="shared" si="424"/>
        <v>0</v>
      </c>
      <c r="OJA139" s="827">
        <f t="shared" si="424"/>
        <v>0</v>
      </c>
      <c r="OJB139" s="827">
        <f t="shared" si="424"/>
        <v>0</v>
      </c>
      <c r="OJC139" s="827">
        <f t="shared" si="424"/>
        <v>0</v>
      </c>
      <c r="OJD139" s="827">
        <f t="shared" si="424"/>
        <v>0</v>
      </c>
      <c r="OJE139" s="827">
        <f t="shared" si="424"/>
        <v>0</v>
      </c>
      <c r="OJF139" s="827">
        <f t="shared" si="424"/>
        <v>0</v>
      </c>
      <c r="OJG139" s="827">
        <f t="shared" si="424"/>
        <v>0</v>
      </c>
      <c r="OJH139" s="827">
        <f t="shared" si="424"/>
        <v>0</v>
      </c>
      <c r="OJI139" s="827">
        <f t="shared" si="424"/>
        <v>0</v>
      </c>
      <c r="OJJ139" s="827">
        <f t="shared" si="424"/>
        <v>0</v>
      </c>
      <c r="OJK139" s="827">
        <f t="shared" si="424"/>
        <v>0</v>
      </c>
      <c r="OJL139" s="827">
        <f t="shared" si="424"/>
        <v>0</v>
      </c>
      <c r="OJM139" s="827">
        <f t="shared" si="424"/>
        <v>0</v>
      </c>
      <c r="OJN139" s="827">
        <f t="shared" si="424"/>
        <v>0</v>
      </c>
      <c r="OJO139" s="827">
        <f t="shared" si="424"/>
        <v>0</v>
      </c>
      <c r="OJP139" s="827">
        <f t="shared" si="424"/>
        <v>0</v>
      </c>
      <c r="OJQ139" s="827">
        <f t="shared" si="424"/>
        <v>0</v>
      </c>
      <c r="OJR139" s="827">
        <f t="shared" si="424"/>
        <v>0</v>
      </c>
      <c r="OJS139" s="827">
        <f t="shared" si="424"/>
        <v>0</v>
      </c>
      <c r="OJT139" s="827">
        <f t="shared" si="424"/>
        <v>0</v>
      </c>
      <c r="OJU139" s="827">
        <f t="shared" si="424"/>
        <v>0</v>
      </c>
      <c r="OJV139" s="827">
        <f t="shared" si="424"/>
        <v>0</v>
      </c>
      <c r="OJW139" s="827">
        <f t="shared" si="424"/>
        <v>0</v>
      </c>
      <c r="OJX139" s="827">
        <f t="shared" si="424"/>
        <v>0</v>
      </c>
      <c r="OJY139" s="827">
        <f t="shared" si="424"/>
        <v>0</v>
      </c>
      <c r="OJZ139" s="827">
        <f t="shared" si="424"/>
        <v>0</v>
      </c>
      <c r="OKA139" s="827">
        <f t="shared" si="424"/>
        <v>0</v>
      </c>
      <c r="OKB139" s="827">
        <f t="shared" si="424"/>
        <v>0</v>
      </c>
      <c r="OKC139" s="827">
        <f t="shared" si="424"/>
        <v>0</v>
      </c>
      <c r="OKD139" s="827">
        <f t="shared" si="424"/>
        <v>0</v>
      </c>
      <c r="OKE139" s="827">
        <f t="shared" si="424"/>
        <v>0</v>
      </c>
      <c r="OKF139" s="827">
        <f t="shared" si="424"/>
        <v>0</v>
      </c>
      <c r="OKG139" s="827">
        <f t="shared" si="424"/>
        <v>0</v>
      </c>
      <c r="OKH139" s="827">
        <f t="shared" si="424"/>
        <v>0</v>
      </c>
      <c r="OKI139" s="827">
        <f t="shared" si="424"/>
        <v>0</v>
      </c>
      <c r="OKJ139" s="827">
        <f t="shared" si="424"/>
        <v>0</v>
      </c>
      <c r="OKK139" s="827">
        <f t="shared" si="424"/>
        <v>0</v>
      </c>
      <c r="OKL139" s="827">
        <f t="shared" si="424"/>
        <v>0</v>
      </c>
      <c r="OKM139" s="827">
        <f t="shared" si="424"/>
        <v>0</v>
      </c>
      <c r="OKN139" s="827">
        <f t="shared" si="424"/>
        <v>0</v>
      </c>
      <c r="OKO139" s="827">
        <f t="shared" si="424"/>
        <v>0</v>
      </c>
      <c r="OKP139" s="827">
        <f t="shared" si="424"/>
        <v>0</v>
      </c>
      <c r="OKQ139" s="827">
        <f t="shared" si="424"/>
        <v>0</v>
      </c>
      <c r="OKR139" s="827">
        <f t="shared" si="424"/>
        <v>0</v>
      </c>
      <c r="OKS139" s="827">
        <f t="shared" si="424"/>
        <v>0</v>
      </c>
      <c r="OKT139" s="827">
        <f t="shared" si="424"/>
        <v>0</v>
      </c>
      <c r="OKU139" s="827">
        <f t="shared" si="424"/>
        <v>0</v>
      </c>
      <c r="OKV139" s="827">
        <f t="shared" si="424"/>
        <v>0</v>
      </c>
      <c r="OKW139" s="827">
        <f t="shared" si="424"/>
        <v>0</v>
      </c>
      <c r="OKX139" s="827">
        <f t="shared" si="424"/>
        <v>0</v>
      </c>
      <c r="OKY139" s="827">
        <f t="shared" ref="OKY139:ONJ139" si="425">OKY131+OKY133</f>
        <v>0</v>
      </c>
      <c r="OKZ139" s="827">
        <f t="shared" si="425"/>
        <v>0</v>
      </c>
      <c r="OLA139" s="827">
        <f t="shared" si="425"/>
        <v>0</v>
      </c>
      <c r="OLB139" s="827">
        <f t="shared" si="425"/>
        <v>0</v>
      </c>
      <c r="OLC139" s="827">
        <f t="shared" si="425"/>
        <v>0</v>
      </c>
      <c r="OLD139" s="827">
        <f t="shared" si="425"/>
        <v>0</v>
      </c>
      <c r="OLE139" s="827">
        <f t="shared" si="425"/>
        <v>0</v>
      </c>
      <c r="OLF139" s="827">
        <f t="shared" si="425"/>
        <v>0</v>
      </c>
      <c r="OLG139" s="827">
        <f t="shared" si="425"/>
        <v>0</v>
      </c>
      <c r="OLH139" s="827">
        <f t="shared" si="425"/>
        <v>0</v>
      </c>
      <c r="OLI139" s="827">
        <f t="shared" si="425"/>
        <v>0</v>
      </c>
      <c r="OLJ139" s="827">
        <f t="shared" si="425"/>
        <v>0</v>
      </c>
      <c r="OLK139" s="827">
        <f t="shared" si="425"/>
        <v>0</v>
      </c>
      <c r="OLL139" s="827">
        <f t="shared" si="425"/>
        <v>0</v>
      </c>
      <c r="OLM139" s="827">
        <f t="shared" si="425"/>
        <v>0</v>
      </c>
      <c r="OLN139" s="827">
        <f t="shared" si="425"/>
        <v>0</v>
      </c>
      <c r="OLO139" s="827">
        <f t="shared" si="425"/>
        <v>0</v>
      </c>
      <c r="OLP139" s="827">
        <f t="shared" si="425"/>
        <v>0</v>
      </c>
      <c r="OLQ139" s="827">
        <f t="shared" si="425"/>
        <v>0</v>
      </c>
      <c r="OLR139" s="827">
        <f t="shared" si="425"/>
        <v>0</v>
      </c>
      <c r="OLS139" s="827">
        <f t="shared" si="425"/>
        <v>0</v>
      </c>
      <c r="OLT139" s="827">
        <f t="shared" si="425"/>
        <v>0</v>
      </c>
      <c r="OLU139" s="827">
        <f t="shared" si="425"/>
        <v>0</v>
      </c>
      <c r="OLV139" s="827">
        <f t="shared" si="425"/>
        <v>0</v>
      </c>
      <c r="OLW139" s="827">
        <f t="shared" si="425"/>
        <v>0</v>
      </c>
      <c r="OLX139" s="827">
        <f t="shared" si="425"/>
        <v>0</v>
      </c>
      <c r="OLY139" s="827">
        <f t="shared" si="425"/>
        <v>0</v>
      </c>
      <c r="OLZ139" s="827">
        <f t="shared" si="425"/>
        <v>0</v>
      </c>
      <c r="OMA139" s="827">
        <f t="shared" si="425"/>
        <v>0</v>
      </c>
      <c r="OMB139" s="827">
        <f t="shared" si="425"/>
        <v>0</v>
      </c>
      <c r="OMC139" s="827">
        <f t="shared" si="425"/>
        <v>0</v>
      </c>
      <c r="OMD139" s="827">
        <f t="shared" si="425"/>
        <v>0</v>
      </c>
      <c r="OME139" s="827">
        <f t="shared" si="425"/>
        <v>0</v>
      </c>
      <c r="OMF139" s="827">
        <f t="shared" si="425"/>
        <v>0</v>
      </c>
      <c r="OMG139" s="827">
        <f t="shared" si="425"/>
        <v>0</v>
      </c>
      <c r="OMH139" s="827">
        <f t="shared" si="425"/>
        <v>0</v>
      </c>
      <c r="OMI139" s="827">
        <f t="shared" si="425"/>
        <v>0</v>
      </c>
      <c r="OMJ139" s="827">
        <f t="shared" si="425"/>
        <v>0</v>
      </c>
      <c r="OMK139" s="827">
        <f t="shared" si="425"/>
        <v>0</v>
      </c>
      <c r="OML139" s="827">
        <f t="shared" si="425"/>
        <v>0</v>
      </c>
      <c r="OMM139" s="827">
        <f t="shared" si="425"/>
        <v>0</v>
      </c>
      <c r="OMN139" s="827">
        <f t="shared" si="425"/>
        <v>0</v>
      </c>
      <c r="OMO139" s="827">
        <f t="shared" si="425"/>
        <v>0</v>
      </c>
      <c r="OMP139" s="827">
        <f t="shared" si="425"/>
        <v>0</v>
      </c>
      <c r="OMQ139" s="827">
        <f t="shared" si="425"/>
        <v>0</v>
      </c>
      <c r="OMR139" s="827">
        <f t="shared" si="425"/>
        <v>0</v>
      </c>
      <c r="OMS139" s="827">
        <f t="shared" si="425"/>
        <v>0</v>
      </c>
      <c r="OMT139" s="827">
        <f t="shared" si="425"/>
        <v>0</v>
      </c>
      <c r="OMU139" s="827">
        <f t="shared" si="425"/>
        <v>0</v>
      </c>
      <c r="OMV139" s="827">
        <f t="shared" si="425"/>
        <v>0</v>
      </c>
      <c r="OMW139" s="827">
        <f t="shared" si="425"/>
        <v>0</v>
      </c>
      <c r="OMX139" s="827">
        <f t="shared" si="425"/>
        <v>0</v>
      </c>
      <c r="OMY139" s="827">
        <f t="shared" si="425"/>
        <v>0</v>
      </c>
      <c r="OMZ139" s="827">
        <f t="shared" si="425"/>
        <v>0</v>
      </c>
      <c r="ONA139" s="827">
        <f t="shared" si="425"/>
        <v>0</v>
      </c>
      <c r="ONB139" s="827">
        <f t="shared" si="425"/>
        <v>0</v>
      </c>
      <c r="ONC139" s="827">
        <f t="shared" si="425"/>
        <v>0</v>
      </c>
      <c r="OND139" s="827">
        <f t="shared" si="425"/>
        <v>0</v>
      </c>
      <c r="ONE139" s="827">
        <f t="shared" si="425"/>
        <v>0</v>
      </c>
      <c r="ONF139" s="827">
        <f t="shared" si="425"/>
        <v>0</v>
      </c>
      <c r="ONG139" s="827">
        <f t="shared" si="425"/>
        <v>0</v>
      </c>
      <c r="ONH139" s="827">
        <f t="shared" si="425"/>
        <v>0</v>
      </c>
      <c r="ONI139" s="827">
        <f t="shared" si="425"/>
        <v>0</v>
      </c>
      <c r="ONJ139" s="827">
        <f t="shared" si="425"/>
        <v>0</v>
      </c>
      <c r="ONK139" s="827">
        <f t="shared" ref="ONK139:OPV139" si="426">ONK131+ONK133</f>
        <v>0</v>
      </c>
      <c r="ONL139" s="827">
        <f t="shared" si="426"/>
        <v>0</v>
      </c>
      <c r="ONM139" s="827">
        <f t="shared" si="426"/>
        <v>0</v>
      </c>
      <c r="ONN139" s="827">
        <f t="shared" si="426"/>
        <v>0</v>
      </c>
      <c r="ONO139" s="827">
        <f t="shared" si="426"/>
        <v>0</v>
      </c>
      <c r="ONP139" s="827">
        <f t="shared" si="426"/>
        <v>0</v>
      </c>
      <c r="ONQ139" s="827">
        <f t="shared" si="426"/>
        <v>0</v>
      </c>
      <c r="ONR139" s="827">
        <f t="shared" si="426"/>
        <v>0</v>
      </c>
      <c r="ONS139" s="827">
        <f t="shared" si="426"/>
        <v>0</v>
      </c>
      <c r="ONT139" s="827">
        <f t="shared" si="426"/>
        <v>0</v>
      </c>
      <c r="ONU139" s="827">
        <f t="shared" si="426"/>
        <v>0</v>
      </c>
      <c r="ONV139" s="827">
        <f t="shared" si="426"/>
        <v>0</v>
      </c>
      <c r="ONW139" s="827">
        <f t="shared" si="426"/>
        <v>0</v>
      </c>
      <c r="ONX139" s="827">
        <f t="shared" si="426"/>
        <v>0</v>
      </c>
      <c r="ONY139" s="827">
        <f t="shared" si="426"/>
        <v>0</v>
      </c>
      <c r="ONZ139" s="827">
        <f t="shared" si="426"/>
        <v>0</v>
      </c>
      <c r="OOA139" s="827">
        <f t="shared" si="426"/>
        <v>0</v>
      </c>
      <c r="OOB139" s="827">
        <f t="shared" si="426"/>
        <v>0</v>
      </c>
      <c r="OOC139" s="827">
        <f t="shared" si="426"/>
        <v>0</v>
      </c>
      <c r="OOD139" s="827">
        <f t="shared" si="426"/>
        <v>0</v>
      </c>
      <c r="OOE139" s="827">
        <f t="shared" si="426"/>
        <v>0</v>
      </c>
      <c r="OOF139" s="827">
        <f t="shared" si="426"/>
        <v>0</v>
      </c>
      <c r="OOG139" s="827">
        <f t="shared" si="426"/>
        <v>0</v>
      </c>
      <c r="OOH139" s="827">
        <f t="shared" si="426"/>
        <v>0</v>
      </c>
      <c r="OOI139" s="827">
        <f t="shared" si="426"/>
        <v>0</v>
      </c>
      <c r="OOJ139" s="827">
        <f t="shared" si="426"/>
        <v>0</v>
      </c>
      <c r="OOK139" s="827">
        <f t="shared" si="426"/>
        <v>0</v>
      </c>
      <c r="OOL139" s="827">
        <f t="shared" si="426"/>
        <v>0</v>
      </c>
      <c r="OOM139" s="827">
        <f t="shared" si="426"/>
        <v>0</v>
      </c>
      <c r="OON139" s="827">
        <f t="shared" si="426"/>
        <v>0</v>
      </c>
      <c r="OOO139" s="827">
        <f t="shared" si="426"/>
        <v>0</v>
      </c>
      <c r="OOP139" s="827">
        <f t="shared" si="426"/>
        <v>0</v>
      </c>
      <c r="OOQ139" s="827">
        <f t="shared" si="426"/>
        <v>0</v>
      </c>
      <c r="OOR139" s="827">
        <f t="shared" si="426"/>
        <v>0</v>
      </c>
      <c r="OOS139" s="827">
        <f t="shared" si="426"/>
        <v>0</v>
      </c>
      <c r="OOT139" s="827">
        <f t="shared" si="426"/>
        <v>0</v>
      </c>
      <c r="OOU139" s="827">
        <f t="shared" si="426"/>
        <v>0</v>
      </c>
      <c r="OOV139" s="827">
        <f t="shared" si="426"/>
        <v>0</v>
      </c>
      <c r="OOW139" s="827">
        <f t="shared" si="426"/>
        <v>0</v>
      </c>
      <c r="OOX139" s="827">
        <f t="shared" si="426"/>
        <v>0</v>
      </c>
      <c r="OOY139" s="827">
        <f t="shared" si="426"/>
        <v>0</v>
      </c>
      <c r="OOZ139" s="827">
        <f t="shared" si="426"/>
        <v>0</v>
      </c>
      <c r="OPA139" s="827">
        <f t="shared" si="426"/>
        <v>0</v>
      </c>
      <c r="OPB139" s="827">
        <f t="shared" si="426"/>
        <v>0</v>
      </c>
      <c r="OPC139" s="827">
        <f t="shared" si="426"/>
        <v>0</v>
      </c>
      <c r="OPD139" s="827">
        <f t="shared" si="426"/>
        <v>0</v>
      </c>
      <c r="OPE139" s="827">
        <f t="shared" si="426"/>
        <v>0</v>
      </c>
      <c r="OPF139" s="827">
        <f t="shared" si="426"/>
        <v>0</v>
      </c>
      <c r="OPG139" s="827">
        <f t="shared" si="426"/>
        <v>0</v>
      </c>
      <c r="OPH139" s="827">
        <f t="shared" si="426"/>
        <v>0</v>
      </c>
      <c r="OPI139" s="827">
        <f t="shared" si="426"/>
        <v>0</v>
      </c>
      <c r="OPJ139" s="827">
        <f t="shared" si="426"/>
        <v>0</v>
      </c>
      <c r="OPK139" s="827">
        <f t="shared" si="426"/>
        <v>0</v>
      </c>
      <c r="OPL139" s="827">
        <f t="shared" si="426"/>
        <v>0</v>
      </c>
      <c r="OPM139" s="827">
        <f t="shared" si="426"/>
        <v>0</v>
      </c>
      <c r="OPN139" s="827">
        <f t="shared" si="426"/>
        <v>0</v>
      </c>
      <c r="OPO139" s="827">
        <f t="shared" si="426"/>
        <v>0</v>
      </c>
      <c r="OPP139" s="827">
        <f t="shared" si="426"/>
        <v>0</v>
      </c>
      <c r="OPQ139" s="827">
        <f t="shared" si="426"/>
        <v>0</v>
      </c>
      <c r="OPR139" s="827">
        <f t="shared" si="426"/>
        <v>0</v>
      </c>
      <c r="OPS139" s="827">
        <f t="shared" si="426"/>
        <v>0</v>
      </c>
      <c r="OPT139" s="827">
        <f t="shared" si="426"/>
        <v>0</v>
      </c>
      <c r="OPU139" s="827">
        <f t="shared" si="426"/>
        <v>0</v>
      </c>
      <c r="OPV139" s="827">
        <f t="shared" si="426"/>
        <v>0</v>
      </c>
      <c r="OPW139" s="827">
        <f t="shared" ref="OPW139:OSH139" si="427">OPW131+OPW133</f>
        <v>0</v>
      </c>
      <c r="OPX139" s="827">
        <f t="shared" si="427"/>
        <v>0</v>
      </c>
      <c r="OPY139" s="827">
        <f t="shared" si="427"/>
        <v>0</v>
      </c>
      <c r="OPZ139" s="827">
        <f t="shared" si="427"/>
        <v>0</v>
      </c>
      <c r="OQA139" s="827">
        <f t="shared" si="427"/>
        <v>0</v>
      </c>
      <c r="OQB139" s="827">
        <f t="shared" si="427"/>
        <v>0</v>
      </c>
      <c r="OQC139" s="827">
        <f t="shared" si="427"/>
        <v>0</v>
      </c>
      <c r="OQD139" s="827">
        <f t="shared" si="427"/>
        <v>0</v>
      </c>
      <c r="OQE139" s="827">
        <f t="shared" si="427"/>
        <v>0</v>
      </c>
      <c r="OQF139" s="827">
        <f t="shared" si="427"/>
        <v>0</v>
      </c>
      <c r="OQG139" s="827">
        <f t="shared" si="427"/>
        <v>0</v>
      </c>
      <c r="OQH139" s="827">
        <f t="shared" si="427"/>
        <v>0</v>
      </c>
      <c r="OQI139" s="827">
        <f t="shared" si="427"/>
        <v>0</v>
      </c>
      <c r="OQJ139" s="827">
        <f t="shared" si="427"/>
        <v>0</v>
      </c>
      <c r="OQK139" s="827">
        <f t="shared" si="427"/>
        <v>0</v>
      </c>
      <c r="OQL139" s="827">
        <f t="shared" si="427"/>
        <v>0</v>
      </c>
      <c r="OQM139" s="827">
        <f t="shared" si="427"/>
        <v>0</v>
      </c>
      <c r="OQN139" s="827">
        <f t="shared" si="427"/>
        <v>0</v>
      </c>
      <c r="OQO139" s="827">
        <f t="shared" si="427"/>
        <v>0</v>
      </c>
      <c r="OQP139" s="827">
        <f t="shared" si="427"/>
        <v>0</v>
      </c>
      <c r="OQQ139" s="827">
        <f t="shared" si="427"/>
        <v>0</v>
      </c>
      <c r="OQR139" s="827">
        <f t="shared" si="427"/>
        <v>0</v>
      </c>
      <c r="OQS139" s="827">
        <f t="shared" si="427"/>
        <v>0</v>
      </c>
      <c r="OQT139" s="827">
        <f t="shared" si="427"/>
        <v>0</v>
      </c>
      <c r="OQU139" s="827">
        <f t="shared" si="427"/>
        <v>0</v>
      </c>
      <c r="OQV139" s="827">
        <f t="shared" si="427"/>
        <v>0</v>
      </c>
      <c r="OQW139" s="827">
        <f t="shared" si="427"/>
        <v>0</v>
      </c>
      <c r="OQX139" s="827">
        <f t="shared" si="427"/>
        <v>0</v>
      </c>
      <c r="OQY139" s="827">
        <f t="shared" si="427"/>
        <v>0</v>
      </c>
      <c r="OQZ139" s="827">
        <f t="shared" si="427"/>
        <v>0</v>
      </c>
      <c r="ORA139" s="827">
        <f t="shared" si="427"/>
        <v>0</v>
      </c>
      <c r="ORB139" s="827">
        <f t="shared" si="427"/>
        <v>0</v>
      </c>
      <c r="ORC139" s="827">
        <f t="shared" si="427"/>
        <v>0</v>
      </c>
      <c r="ORD139" s="827">
        <f t="shared" si="427"/>
        <v>0</v>
      </c>
      <c r="ORE139" s="827">
        <f t="shared" si="427"/>
        <v>0</v>
      </c>
      <c r="ORF139" s="827">
        <f t="shared" si="427"/>
        <v>0</v>
      </c>
      <c r="ORG139" s="827">
        <f t="shared" si="427"/>
        <v>0</v>
      </c>
      <c r="ORH139" s="827">
        <f t="shared" si="427"/>
        <v>0</v>
      </c>
      <c r="ORI139" s="827">
        <f t="shared" si="427"/>
        <v>0</v>
      </c>
      <c r="ORJ139" s="827">
        <f t="shared" si="427"/>
        <v>0</v>
      </c>
      <c r="ORK139" s="827">
        <f t="shared" si="427"/>
        <v>0</v>
      </c>
      <c r="ORL139" s="827">
        <f t="shared" si="427"/>
        <v>0</v>
      </c>
      <c r="ORM139" s="827">
        <f t="shared" si="427"/>
        <v>0</v>
      </c>
      <c r="ORN139" s="827">
        <f t="shared" si="427"/>
        <v>0</v>
      </c>
      <c r="ORO139" s="827">
        <f t="shared" si="427"/>
        <v>0</v>
      </c>
      <c r="ORP139" s="827">
        <f t="shared" si="427"/>
        <v>0</v>
      </c>
      <c r="ORQ139" s="827">
        <f t="shared" si="427"/>
        <v>0</v>
      </c>
      <c r="ORR139" s="827">
        <f t="shared" si="427"/>
        <v>0</v>
      </c>
      <c r="ORS139" s="827">
        <f t="shared" si="427"/>
        <v>0</v>
      </c>
      <c r="ORT139" s="827">
        <f t="shared" si="427"/>
        <v>0</v>
      </c>
      <c r="ORU139" s="827">
        <f t="shared" si="427"/>
        <v>0</v>
      </c>
      <c r="ORV139" s="827">
        <f t="shared" si="427"/>
        <v>0</v>
      </c>
      <c r="ORW139" s="827">
        <f t="shared" si="427"/>
        <v>0</v>
      </c>
      <c r="ORX139" s="827">
        <f t="shared" si="427"/>
        <v>0</v>
      </c>
      <c r="ORY139" s="827">
        <f t="shared" si="427"/>
        <v>0</v>
      </c>
      <c r="ORZ139" s="827">
        <f t="shared" si="427"/>
        <v>0</v>
      </c>
      <c r="OSA139" s="827">
        <f t="shared" si="427"/>
        <v>0</v>
      </c>
      <c r="OSB139" s="827">
        <f t="shared" si="427"/>
        <v>0</v>
      </c>
      <c r="OSC139" s="827">
        <f t="shared" si="427"/>
        <v>0</v>
      </c>
      <c r="OSD139" s="827">
        <f t="shared" si="427"/>
        <v>0</v>
      </c>
      <c r="OSE139" s="827">
        <f t="shared" si="427"/>
        <v>0</v>
      </c>
      <c r="OSF139" s="827">
        <f t="shared" si="427"/>
        <v>0</v>
      </c>
      <c r="OSG139" s="827">
        <f t="shared" si="427"/>
        <v>0</v>
      </c>
      <c r="OSH139" s="827">
        <f t="shared" si="427"/>
        <v>0</v>
      </c>
      <c r="OSI139" s="827">
        <f t="shared" ref="OSI139:OUT139" si="428">OSI131+OSI133</f>
        <v>0</v>
      </c>
      <c r="OSJ139" s="827">
        <f t="shared" si="428"/>
        <v>0</v>
      </c>
      <c r="OSK139" s="827">
        <f t="shared" si="428"/>
        <v>0</v>
      </c>
      <c r="OSL139" s="827">
        <f t="shared" si="428"/>
        <v>0</v>
      </c>
      <c r="OSM139" s="827">
        <f t="shared" si="428"/>
        <v>0</v>
      </c>
      <c r="OSN139" s="827">
        <f t="shared" si="428"/>
        <v>0</v>
      </c>
      <c r="OSO139" s="827">
        <f t="shared" si="428"/>
        <v>0</v>
      </c>
      <c r="OSP139" s="827">
        <f t="shared" si="428"/>
        <v>0</v>
      </c>
      <c r="OSQ139" s="827">
        <f t="shared" si="428"/>
        <v>0</v>
      </c>
      <c r="OSR139" s="827">
        <f t="shared" si="428"/>
        <v>0</v>
      </c>
      <c r="OSS139" s="827">
        <f t="shared" si="428"/>
        <v>0</v>
      </c>
      <c r="OST139" s="827">
        <f t="shared" si="428"/>
        <v>0</v>
      </c>
      <c r="OSU139" s="827">
        <f t="shared" si="428"/>
        <v>0</v>
      </c>
      <c r="OSV139" s="827">
        <f t="shared" si="428"/>
        <v>0</v>
      </c>
      <c r="OSW139" s="827">
        <f t="shared" si="428"/>
        <v>0</v>
      </c>
      <c r="OSX139" s="827">
        <f t="shared" si="428"/>
        <v>0</v>
      </c>
      <c r="OSY139" s="827">
        <f t="shared" si="428"/>
        <v>0</v>
      </c>
      <c r="OSZ139" s="827">
        <f t="shared" si="428"/>
        <v>0</v>
      </c>
      <c r="OTA139" s="827">
        <f t="shared" si="428"/>
        <v>0</v>
      </c>
      <c r="OTB139" s="827">
        <f t="shared" si="428"/>
        <v>0</v>
      </c>
      <c r="OTC139" s="827">
        <f t="shared" si="428"/>
        <v>0</v>
      </c>
      <c r="OTD139" s="827">
        <f t="shared" si="428"/>
        <v>0</v>
      </c>
      <c r="OTE139" s="827">
        <f t="shared" si="428"/>
        <v>0</v>
      </c>
      <c r="OTF139" s="827">
        <f t="shared" si="428"/>
        <v>0</v>
      </c>
      <c r="OTG139" s="827">
        <f t="shared" si="428"/>
        <v>0</v>
      </c>
      <c r="OTH139" s="827">
        <f t="shared" si="428"/>
        <v>0</v>
      </c>
      <c r="OTI139" s="827">
        <f t="shared" si="428"/>
        <v>0</v>
      </c>
      <c r="OTJ139" s="827">
        <f t="shared" si="428"/>
        <v>0</v>
      </c>
      <c r="OTK139" s="827">
        <f t="shared" si="428"/>
        <v>0</v>
      </c>
      <c r="OTL139" s="827">
        <f t="shared" si="428"/>
        <v>0</v>
      </c>
      <c r="OTM139" s="827">
        <f t="shared" si="428"/>
        <v>0</v>
      </c>
      <c r="OTN139" s="827">
        <f t="shared" si="428"/>
        <v>0</v>
      </c>
      <c r="OTO139" s="827">
        <f t="shared" si="428"/>
        <v>0</v>
      </c>
      <c r="OTP139" s="827">
        <f t="shared" si="428"/>
        <v>0</v>
      </c>
      <c r="OTQ139" s="827">
        <f t="shared" si="428"/>
        <v>0</v>
      </c>
      <c r="OTR139" s="827">
        <f t="shared" si="428"/>
        <v>0</v>
      </c>
      <c r="OTS139" s="827">
        <f t="shared" si="428"/>
        <v>0</v>
      </c>
      <c r="OTT139" s="827">
        <f t="shared" si="428"/>
        <v>0</v>
      </c>
      <c r="OTU139" s="827">
        <f t="shared" si="428"/>
        <v>0</v>
      </c>
      <c r="OTV139" s="827">
        <f t="shared" si="428"/>
        <v>0</v>
      </c>
      <c r="OTW139" s="827">
        <f t="shared" si="428"/>
        <v>0</v>
      </c>
      <c r="OTX139" s="827">
        <f t="shared" si="428"/>
        <v>0</v>
      </c>
      <c r="OTY139" s="827">
        <f t="shared" si="428"/>
        <v>0</v>
      </c>
      <c r="OTZ139" s="827">
        <f t="shared" si="428"/>
        <v>0</v>
      </c>
      <c r="OUA139" s="827">
        <f t="shared" si="428"/>
        <v>0</v>
      </c>
      <c r="OUB139" s="827">
        <f t="shared" si="428"/>
        <v>0</v>
      </c>
      <c r="OUC139" s="827">
        <f t="shared" si="428"/>
        <v>0</v>
      </c>
      <c r="OUD139" s="827">
        <f t="shared" si="428"/>
        <v>0</v>
      </c>
      <c r="OUE139" s="827">
        <f t="shared" si="428"/>
        <v>0</v>
      </c>
      <c r="OUF139" s="827">
        <f t="shared" si="428"/>
        <v>0</v>
      </c>
      <c r="OUG139" s="827">
        <f t="shared" si="428"/>
        <v>0</v>
      </c>
      <c r="OUH139" s="827">
        <f t="shared" si="428"/>
        <v>0</v>
      </c>
      <c r="OUI139" s="827">
        <f t="shared" si="428"/>
        <v>0</v>
      </c>
      <c r="OUJ139" s="827">
        <f t="shared" si="428"/>
        <v>0</v>
      </c>
      <c r="OUK139" s="827">
        <f t="shared" si="428"/>
        <v>0</v>
      </c>
      <c r="OUL139" s="827">
        <f t="shared" si="428"/>
        <v>0</v>
      </c>
      <c r="OUM139" s="827">
        <f t="shared" si="428"/>
        <v>0</v>
      </c>
      <c r="OUN139" s="827">
        <f t="shared" si="428"/>
        <v>0</v>
      </c>
      <c r="OUO139" s="827">
        <f t="shared" si="428"/>
        <v>0</v>
      </c>
      <c r="OUP139" s="827">
        <f t="shared" si="428"/>
        <v>0</v>
      </c>
      <c r="OUQ139" s="827">
        <f t="shared" si="428"/>
        <v>0</v>
      </c>
      <c r="OUR139" s="827">
        <f t="shared" si="428"/>
        <v>0</v>
      </c>
      <c r="OUS139" s="827">
        <f t="shared" si="428"/>
        <v>0</v>
      </c>
      <c r="OUT139" s="827">
        <f t="shared" si="428"/>
        <v>0</v>
      </c>
      <c r="OUU139" s="827">
        <f t="shared" ref="OUU139:OXF139" si="429">OUU131+OUU133</f>
        <v>0</v>
      </c>
      <c r="OUV139" s="827">
        <f t="shared" si="429"/>
        <v>0</v>
      </c>
      <c r="OUW139" s="827">
        <f t="shared" si="429"/>
        <v>0</v>
      </c>
      <c r="OUX139" s="827">
        <f t="shared" si="429"/>
        <v>0</v>
      </c>
      <c r="OUY139" s="827">
        <f t="shared" si="429"/>
        <v>0</v>
      </c>
      <c r="OUZ139" s="827">
        <f t="shared" si="429"/>
        <v>0</v>
      </c>
      <c r="OVA139" s="827">
        <f t="shared" si="429"/>
        <v>0</v>
      </c>
      <c r="OVB139" s="827">
        <f t="shared" si="429"/>
        <v>0</v>
      </c>
      <c r="OVC139" s="827">
        <f t="shared" si="429"/>
        <v>0</v>
      </c>
      <c r="OVD139" s="827">
        <f t="shared" si="429"/>
        <v>0</v>
      </c>
      <c r="OVE139" s="827">
        <f t="shared" si="429"/>
        <v>0</v>
      </c>
      <c r="OVF139" s="827">
        <f t="shared" si="429"/>
        <v>0</v>
      </c>
      <c r="OVG139" s="827">
        <f t="shared" si="429"/>
        <v>0</v>
      </c>
      <c r="OVH139" s="827">
        <f t="shared" si="429"/>
        <v>0</v>
      </c>
      <c r="OVI139" s="827">
        <f t="shared" si="429"/>
        <v>0</v>
      </c>
      <c r="OVJ139" s="827">
        <f t="shared" si="429"/>
        <v>0</v>
      </c>
      <c r="OVK139" s="827">
        <f t="shared" si="429"/>
        <v>0</v>
      </c>
      <c r="OVL139" s="827">
        <f t="shared" si="429"/>
        <v>0</v>
      </c>
      <c r="OVM139" s="827">
        <f t="shared" si="429"/>
        <v>0</v>
      </c>
      <c r="OVN139" s="827">
        <f t="shared" si="429"/>
        <v>0</v>
      </c>
      <c r="OVO139" s="827">
        <f t="shared" si="429"/>
        <v>0</v>
      </c>
      <c r="OVP139" s="827">
        <f t="shared" si="429"/>
        <v>0</v>
      </c>
      <c r="OVQ139" s="827">
        <f t="shared" si="429"/>
        <v>0</v>
      </c>
      <c r="OVR139" s="827">
        <f t="shared" si="429"/>
        <v>0</v>
      </c>
      <c r="OVS139" s="827">
        <f t="shared" si="429"/>
        <v>0</v>
      </c>
      <c r="OVT139" s="827">
        <f t="shared" si="429"/>
        <v>0</v>
      </c>
      <c r="OVU139" s="827">
        <f t="shared" si="429"/>
        <v>0</v>
      </c>
      <c r="OVV139" s="827">
        <f t="shared" si="429"/>
        <v>0</v>
      </c>
      <c r="OVW139" s="827">
        <f t="shared" si="429"/>
        <v>0</v>
      </c>
      <c r="OVX139" s="827">
        <f t="shared" si="429"/>
        <v>0</v>
      </c>
      <c r="OVY139" s="827">
        <f t="shared" si="429"/>
        <v>0</v>
      </c>
      <c r="OVZ139" s="827">
        <f t="shared" si="429"/>
        <v>0</v>
      </c>
      <c r="OWA139" s="827">
        <f t="shared" si="429"/>
        <v>0</v>
      </c>
      <c r="OWB139" s="827">
        <f t="shared" si="429"/>
        <v>0</v>
      </c>
      <c r="OWC139" s="827">
        <f t="shared" si="429"/>
        <v>0</v>
      </c>
      <c r="OWD139" s="827">
        <f t="shared" si="429"/>
        <v>0</v>
      </c>
      <c r="OWE139" s="827">
        <f t="shared" si="429"/>
        <v>0</v>
      </c>
      <c r="OWF139" s="827">
        <f t="shared" si="429"/>
        <v>0</v>
      </c>
      <c r="OWG139" s="827">
        <f t="shared" si="429"/>
        <v>0</v>
      </c>
      <c r="OWH139" s="827">
        <f t="shared" si="429"/>
        <v>0</v>
      </c>
      <c r="OWI139" s="827">
        <f t="shared" si="429"/>
        <v>0</v>
      </c>
      <c r="OWJ139" s="827">
        <f t="shared" si="429"/>
        <v>0</v>
      </c>
      <c r="OWK139" s="827">
        <f t="shared" si="429"/>
        <v>0</v>
      </c>
      <c r="OWL139" s="827">
        <f t="shared" si="429"/>
        <v>0</v>
      </c>
      <c r="OWM139" s="827">
        <f t="shared" si="429"/>
        <v>0</v>
      </c>
      <c r="OWN139" s="827">
        <f t="shared" si="429"/>
        <v>0</v>
      </c>
      <c r="OWO139" s="827">
        <f t="shared" si="429"/>
        <v>0</v>
      </c>
      <c r="OWP139" s="827">
        <f t="shared" si="429"/>
        <v>0</v>
      </c>
      <c r="OWQ139" s="827">
        <f t="shared" si="429"/>
        <v>0</v>
      </c>
      <c r="OWR139" s="827">
        <f t="shared" si="429"/>
        <v>0</v>
      </c>
      <c r="OWS139" s="827">
        <f t="shared" si="429"/>
        <v>0</v>
      </c>
      <c r="OWT139" s="827">
        <f t="shared" si="429"/>
        <v>0</v>
      </c>
      <c r="OWU139" s="827">
        <f t="shared" si="429"/>
        <v>0</v>
      </c>
      <c r="OWV139" s="827">
        <f t="shared" si="429"/>
        <v>0</v>
      </c>
      <c r="OWW139" s="827">
        <f t="shared" si="429"/>
        <v>0</v>
      </c>
      <c r="OWX139" s="827">
        <f t="shared" si="429"/>
        <v>0</v>
      </c>
      <c r="OWY139" s="827">
        <f t="shared" si="429"/>
        <v>0</v>
      </c>
      <c r="OWZ139" s="827">
        <f t="shared" si="429"/>
        <v>0</v>
      </c>
      <c r="OXA139" s="827">
        <f t="shared" si="429"/>
        <v>0</v>
      </c>
      <c r="OXB139" s="827">
        <f t="shared" si="429"/>
        <v>0</v>
      </c>
      <c r="OXC139" s="827">
        <f t="shared" si="429"/>
        <v>0</v>
      </c>
      <c r="OXD139" s="827">
        <f t="shared" si="429"/>
        <v>0</v>
      </c>
      <c r="OXE139" s="827">
        <f t="shared" si="429"/>
        <v>0</v>
      </c>
      <c r="OXF139" s="827">
        <f t="shared" si="429"/>
        <v>0</v>
      </c>
      <c r="OXG139" s="827">
        <f t="shared" ref="OXG139:OZR139" si="430">OXG131+OXG133</f>
        <v>0</v>
      </c>
      <c r="OXH139" s="827">
        <f t="shared" si="430"/>
        <v>0</v>
      </c>
      <c r="OXI139" s="827">
        <f t="shared" si="430"/>
        <v>0</v>
      </c>
      <c r="OXJ139" s="827">
        <f t="shared" si="430"/>
        <v>0</v>
      </c>
      <c r="OXK139" s="827">
        <f t="shared" si="430"/>
        <v>0</v>
      </c>
      <c r="OXL139" s="827">
        <f t="shared" si="430"/>
        <v>0</v>
      </c>
      <c r="OXM139" s="827">
        <f t="shared" si="430"/>
        <v>0</v>
      </c>
      <c r="OXN139" s="827">
        <f t="shared" si="430"/>
        <v>0</v>
      </c>
      <c r="OXO139" s="827">
        <f t="shared" si="430"/>
        <v>0</v>
      </c>
      <c r="OXP139" s="827">
        <f t="shared" si="430"/>
        <v>0</v>
      </c>
      <c r="OXQ139" s="827">
        <f t="shared" si="430"/>
        <v>0</v>
      </c>
      <c r="OXR139" s="827">
        <f t="shared" si="430"/>
        <v>0</v>
      </c>
      <c r="OXS139" s="827">
        <f t="shared" si="430"/>
        <v>0</v>
      </c>
      <c r="OXT139" s="827">
        <f t="shared" si="430"/>
        <v>0</v>
      </c>
      <c r="OXU139" s="827">
        <f t="shared" si="430"/>
        <v>0</v>
      </c>
      <c r="OXV139" s="827">
        <f t="shared" si="430"/>
        <v>0</v>
      </c>
      <c r="OXW139" s="827">
        <f t="shared" si="430"/>
        <v>0</v>
      </c>
      <c r="OXX139" s="827">
        <f t="shared" si="430"/>
        <v>0</v>
      </c>
      <c r="OXY139" s="827">
        <f t="shared" si="430"/>
        <v>0</v>
      </c>
      <c r="OXZ139" s="827">
        <f t="shared" si="430"/>
        <v>0</v>
      </c>
      <c r="OYA139" s="827">
        <f t="shared" si="430"/>
        <v>0</v>
      </c>
      <c r="OYB139" s="827">
        <f t="shared" si="430"/>
        <v>0</v>
      </c>
      <c r="OYC139" s="827">
        <f t="shared" si="430"/>
        <v>0</v>
      </c>
      <c r="OYD139" s="827">
        <f t="shared" si="430"/>
        <v>0</v>
      </c>
      <c r="OYE139" s="827">
        <f t="shared" si="430"/>
        <v>0</v>
      </c>
      <c r="OYF139" s="827">
        <f t="shared" si="430"/>
        <v>0</v>
      </c>
      <c r="OYG139" s="827">
        <f t="shared" si="430"/>
        <v>0</v>
      </c>
      <c r="OYH139" s="827">
        <f t="shared" si="430"/>
        <v>0</v>
      </c>
      <c r="OYI139" s="827">
        <f t="shared" si="430"/>
        <v>0</v>
      </c>
      <c r="OYJ139" s="827">
        <f t="shared" si="430"/>
        <v>0</v>
      </c>
      <c r="OYK139" s="827">
        <f t="shared" si="430"/>
        <v>0</v>
      </c>
      <c r="OYL139" s="827">
        <f t="shared" si="430"/>
        <v>0</v>
      </c>
      <c r="OYM139" s="827">
        <f t="shared" si="430"/>
        <v>0</v>
      </c>
      <c r="OYN139" s="827">
        <f t="shared" si="430"/>
        <v>0</v>
      </c>
      <c r="OYO139" s="827">
        <f t="shared" si="430"/>
        <v>0</v>
      </c>
      <c r="OYP139" s="827">
        <f t="shared" si="430"/>
        <v>0</v>
      </c>
      <c r="OYQ139" s="827">
        <f t="shared" si="430"/>
        <v>0</v>
      </c>
      <c r="OYR139" s="827">
        <f t="shared" si="430"/>
        <v>0</v>
      </c>
      <c r="OYS139" s="827">
        <f t="shared" si="430"/>
        <v>0</v>
      </c>
      <c r="OYT139" s="827">
        <f t="shared" si="430"/>
        <v>0</v>
      </c>
      <c r="OYU139" s="827">
        <f t="shared" si="430"/>
        <v>0</v>
      </c>
      <c r="OYV139" s="827">
        <f t="shared" si="430"/>
        <v>0</v>
      </c>
      <c r="OYW139" s="827">
        <f t="shared" si="430"/>
        <v>0</v>
      </c>
      <c r="OYX139" s="827">
        <f t="shared" si="430"/>
        <v>0</v>
      </c>
      <c r="OYY139" s="827">
        <f t="shared" si="430"/>
        <v>0</v>
      </c>
      <c r="OYZ139" s="827">
        <f t="shared" si="430"/>
        <v>0</v>
      </c>
      <c r="OZA139" s="827">
        <f t="shared" si="430"/>
        <v>0</v>
      </c>
      <c r="OZB139" s="827">
        <f t="shared" si="430"/>
        <v>0</v>
      </c>
      <c r="OZC139" s="827">
        <f t="shared" si="430"/>
        <v>0</v>
      </c>
      <c r="OZD139" s="827">
        <f t="shared" si="430"/>
        <v>0</v>
      </c>
      <c r="OZE139" s="827">
        <f t="shared" si="430"/>
        <v>0</v>
      </c>
      <c r="OZF139" s="827">
        <f t="shared" si="430"/>
        <v>0</v>
      </c>
      <c r="OZG139" s="827">
        <f t="shared" si="430"/>
        <v>0</v>
      </c>
      <c r="OZH139" s="827">
        <f t="shared" si="430"/>
        <v>0</v>
      </c>
      <c r="OZI139" s="827">
        <f t="shared" si="430"/>
        <v>0</v>
      </c>
      <c r="OZJ139" s="827">
        <f t="shared" si="430"/>
        <v>0</v>
      </c>
      <c r="OZK139" s="827">
        <f t="shared" si="430"/>
        <v>0</v>
      </c>
      <c r="OZL139" s="827">
        <f t="shared" si="430"/>
        <v>0</v>
      </c>
      <c r="OZM139" s="827">
        <f t="shared" si="430"/>
        <v>0</v>
      </c>
      <c r="OZN139" s="827">
        <f t="shared" si="430"/>
        <v>0</v>
      </c>
      <c r="OZO139" s="827">
        <f t="shared" si="430"/>
        <v>0</v>
      </c>
      <c r="OZP139" s="827">
        <f t="shared" si="430"/>
        <v>0</v>
      </c>
      <c r="OZQ139" s="827">
        <f t="shared" si="430"/>
        <v>0</v>
      </c>
      <c r="OZR139" s="827">
        <f t="shared" si="430"/>
        <v>0</v>
      </c>
      <c r="OZS139" s="827">
        <f t="shared" ref="OZS139:PCD139" si="431">OZS131+OZS133</f>
        <v>0</v>
      </c>
      <c r="OZT139" s="827">
        <f t="shared" si="431"/>
        <v>0</v>
      </c>
      <c r="OZU139" s="827">
        <f t="shared" si="431"/>
        <v>0</v>
      </c>
      <c r="OZV139" s="827">
        <f t="shared" si="431"/>
        <v>0</v>
      </c>
      <c r="OZW139" s="827">
        <f t="shared" si="431"/>
        <v>0</v>
      </c>
      <c r="OZX139" s="827">
        <f t="shared" si="431"/>
        <v>0</v>
      </c>
      <c r="OZY139" s="827">
        <f t="shared" si="431"/>
        <v>0</v>
      </c>
      <c r="OZZ139" s="827">
        <f t="shared" si="431"/>
        <v>0</v>
      </c>
      <c r="PAA139" s="827">
        <f t="shared" si="431"/>
        <v>0</v>
      </c>
      <c r="PAB139" s="827">
        <f t="shared" si="431"/>
        <v>0</v>
      </c>
      <c r="PAC139" s="827">
        <f t="shared" si="431"/>
        <v>0</v>
      </c>
      <c r="PAD139" s="827">
        <f t="shared" si="431"/>
        <v>0</v>
      </c>
      <c r="PAE139" s="827">
        <f t="shared" si="431"/>
        <v>0</v>
      </c>
      <c r="PAF139" s="827">
        <f t="shared" si="431"/>
        <v>0</v>
      </c>
      <c r="PAG139" s="827">
        <f t="shared" si="431"/>
        <v>0</v>
      </c>
      <c r="PAH139" s="827">
        <f t="shared" si="431"/>
        <v>0</v>
      </c>
      <c r="PAI139" s="827">
        <f t="shared" si="431"/>
        <v>0</v>
      </c>
      <c r="PAJ139" s="827">
        <f t="shared" si="431"/>
        <v>0</v>
      </c>
      <c r="PAK139" s="827">
        <f t="shared" si="431"/>
        <v>0</v>
      </c>
      <c r="PAL139" s="827">
        <f t="shared" si="431"/>
        <v>0</v>
      </c>
      <c r="PAM139" s="827">
        <f t="shared" si="431"/>
        <v>0</v>
      </c>
      <c r="PAN139" s="827">
        <f t="shared" si="431"/>
        <v>0</v>
      </c>
      <c r="PAO139" s="827">
        <f t="shared" si="431"/>
        <v>0</v>
      </c>
      <c r="PAP139" s="827">
        <f t="shared" si="431"/>
        <v>0</v>
      </c>
      <c r="PAQ139" s="827">
        <f t="shared" si="431"/>
        <v>0</v>
      </c>
      <c r="PAR139" s="827">
        <f t="shared" si="431"/>
        <v>0</v>
      </c>
      <c r="PAS139" s="827">
        <f t="shared" si="431"/>
        <v>0</v>
      </c>
      <c r="PAT139" s="827">
        <f t="shared" si="431"/>
        <v>0</v>
      </c>
      <c r="PAU139" s="827">
        <f t="shared" si="431"/>
        <v>0</v>
      </c>
      <c r="PAV139" s="827">
        <f t="shared" si="431"/>
        <v>0</v>
      </c>
      <c r="PAW139" s="827">
        <f t="shared" si="431"/>
        <v>0</v>
      </c>
      <c r="PAX139" s="827">
        <f t="shared" si="431"/>
        <v>0</v>
      </c>
      <c r="PAY139" s="827">
        <f t="shared" si="431"/>
        <v>0</v>
      </c>
      <c r="PAZ139" s="827">
        <f t="shared" si="431"/>
        <v>0</v>
      </c>
      <c r="PBA139" s="827">
        <f t="shared" si="431"/>
        <v>0</v>
      </c>
      <c r="PBB139" s="827">
        <f t="shared" si="431"/>
        <v>0</v>
      </c>
      <c r="PBC139" s="827">
        <f t="shared" si="431"/>
        <v>0</v>
      </c>
      <c r="PBD139" s="827">
        <f t="shared" si="431"/>
        <v>0</v>
      </c>
      <c r="PBE139" s="827">
        <f t="shared" si="431"/>
        <v>0</v>
      </c>
      <c r="PBF139" s="827">
        <f t="shared" si="431"/>
        <v>0</v>
      </c>
      <c r="PBG139" s="827">
        <f t="shared" si="431"/>
        <v>0</v>
      </c>
      <c r="PBH139" s="827">
        <f t="shared" si="431"/>
        <v>0</v>
      </c>
      <c r="PBI139" s="827">
        <f t="shared" si="431"/>
        <v>0</v>
      </c>
      <c r="PBJ139" s="827">
        <f t="shared" si="431"/>
        <v>0</v>
      </c>
      <c r="PBK139" s="827">
        <f t="shared" si="431"/>
        <v>0</v>
      </c>
      <c r="PBL139" s="827">
        <f t="shared" si="431"/>
        <v>0</v>
      </c>
      <c r="PBM139" s="827">
        <f t="shared" si="431"/>
        <v>0</v>
      </c>
      <c r="PBN139" s="827">
        <f t="shared" si="431"/>
        <v>0</v>
      </c>
      <c r="PBO139" s="827">
        <f t="shared" si="431"/>
        <v>0</v>
      </c>
      <c r="PBP139" s="827">
        <f t="shared" si="431"/>
        <v>0</v>
      </c>
      <c r="PBQ139" s="827">
        <f t="shared" si="431"/>
        <v>0</v>
      </c>
      <c r="PBR139" s="827">
        <f t="shared" si="431"/>
        <v>0</v>
      </c>
      <c r="PBS139" s="827">
        <f t="shared" si="431"/>
        <v>0</v>
      </c>
      <c r="PBT139" s="827">
        <f t="shared" si="431"/>
        <v>0</v>
      </c>
      <c r="PBU139" s="827">
        <f t="shared" si="431"/>
        <v>0</v>
      </c>
      <c r="PBV139" s="827">
        <f t="shared" si="431"/>
        <v>0</v>
      </c>
      <c r="PBW139" s="827">
        <f t="shared" si="431"/>
        <v>0</v>
      </c>
      <c r="PBX139" s="827">
        <f t="shared" si="431"/>
        <v>0</v>
      </c>
      <c r="PBY139" s="827">
        <f t="shared" si="431"/>
        <v>0</v>
      </c>
      <c r="PBZ139" s="827">
        <f t="shared" si="431"/>
        <v>0</v>
      </c>
      <c r="PCA139" s="827">
        <f t="shared" si="431"/>
        <v>0</v>
      </c>
      <c r="PCB139" s="827">
        <f t="shared" si="431"/>
        <v>0</v>
      </c>
      <c r="PCC139" s="827">
        <f t="shared" si="431"/>
        <v>0</v>
      </c>
      <c r="PCD139" s="827">
        <f t="shared" si="431"/>
        <v>0</v>
      </c>
      <c r="PCE139" s="827">
        <f t="shared" ref="PCE139:PEP139" si="432">PCE131+PCE133</f>
        <v>0</v>
      </c>
      <c r="PCF139" s="827">
        <f t="shared" si="432"/>
        <v>0</v>
      </c>
      <c r="PCG139" s="827">
        <f t="shared" si="432"/>
        <v>0</v>
      </c>
      <c r="PCH139" s="827">
        <f t="shared" si="432"/>
        <v>0</v>
      </c>
      <c r="PCI139" s="827">
        <f t="shared" si="432"/>
        <v>0</v>
      </c>
      <c r="PCJ139" s="827">
        <f t="shared" si="432"/>
        <v>0</v>
      </c>
      <c r="PCK139" s="827">
        <f t="shared" si="432"/>
        <v>0</v>
      </c>
      <c r="PCL139" s="827">
        <f t="shared" si="432"/>
        <v>0</v>
      </c>
      <c r="PCM139" s="827">
        <f t="shared" si="432"/>
        <v>0</v>
      </c>
      <c r="PCN139" s="827">
        <f t="shared" si="432"/>
        <v>0</v>
      </c>
      <c r="PCO139" s="827">
        <f t="shared" si="432"/>
        <v>0</v>
      </c>
      <c r="PCP139" s="827">
        <f t="shared" si="432"/>
        <v>0</v>
      </c>
      <c r="PCQ139" s="827">
        <f t="shared" si="432"/>
        <v>0</v>
      </c>
      <c r="PCR139" s="827">
        <f t="shared" si="432"/>
        <v>0</v>
      </c>
      <c r="PCS139" s="827">
        <f t="shared" si="432"/>
        <v>0</v>
      </c>
      <c r="PCT139" s="827">
        <f t="shared" si="432"/>
        <v>0</v>
      </c>
      <c r="PCU139" s="827">
        <f t="shared" si="432"/>
        <v>0</v>
      </c>
      <c r="PCV139" s="827">
        <f t="shared" si="432"/>
        <v>0</v>
      </c>
      <c r="PCW139" s="827">
        <f t="shared" si="432"/>
        <v>0</v>
      </c>
      <c r="PCX139" s="827">
        <f t="shared" si="432"/>
        <v>0</v>
      </c>
      <c r="PCY139" s="827">
        <f t="shared" si="432"/>
        <v>0</v>
      </c>
      <c r="PCZ139" s="827">
        <f t="shared" si="432"/>
        <v>0</v>
      </c>
      <c r="PDA139" s="827">
        <f t="shared" si="432"/>
        <v>0</v>
      </c>
      <c r="PDB139" s="827">
        <f t="shared" si="432"/>
        <v>0</v>
      </c>
      <c r="PDC139" s="827">
        <f t="shared" si="432"/>
        <v>0</v>
      </c>
      <c r="PDD139" s="827">
        <f t="shared" si="432"/>
        <v>0</v>
      </c>
      <c r="PDE139" s="827">
        <f t="shared" si="432"/>
        <v>0</v>
      </c>
      <c r="PDF139" s="827">
        <f t="shared" si="432"/>
        <v>0</v>
      </c>
      <c r="PDG139" s="827">
        <f t="shared" si="432"/>
        <v>0</v>
      </c>
      <c r="PDH139" s="827">
        <f t="shared" si="432"/>
        <v>0</v>
      </c>
      <c r="PDI139" s="827">
        <f t="shared" si="432"/>
        <v>0</v>
      </c>
      <c r="PDJ139" s="827">
        <f t="shared" si="432"/>
        <v>0</v>
      </c>
      <c r="PDK139" s="827">
        <f t="shared" si="432"/>
        <v>0</v>
      </c>
      <c r="PDL139" s="827">
        <f t="shared" si="432"/>
        <v>0</v>
      </c>
      <c r="PDM139" s="827">
        <f t="shared" si="432"/>
        <v>0</v>
      </c>
      <c r="PDN139" s="827">
        <f t="shared" si="432"/>
        <v>0</v>
      </c>
      <c r="PDO139" s="827">
        <f t="shared" si="432"/>
        <v>0</v>
      </c>
      <c r="PDP139" s="827">
        <f t="shared" si="432"/>
        <v>0</v>
      </c>
      <c r="PDQ139" s="827">
        <f t="shared" si="432"/>
        <v>0</v>
      </c>
      <c r="PDR139" s="827">
        <f t="shared" si="432"/>
        <v>0</v>
      </c>
      <c r="PDS139" s="827">
        <f t="shared" si="432"/>
        <v>0</v>
      </c>
      <c r="PDT139" s="827">
        <f t="shared" si="432"/>
        <v>0</v>
      </c>
      <c r="PDU139" s="827">
        <f t="shared" si="432"/>
        <v>0</v>
      </c>
      <c r="PDV139" s="827">
        <f t="shared" si="432"/>
        <v>0</v>
      </c>
      <c r="PDW139" s="827">
        <f t="shared" si="432"/>
        <v>0</v>
      </c>
      <c r="PDX139" s="827">
        <f t="shared" si="432"/>
        <v>0</v>
      </c>
      <c r="PDY139" s="827">
        <f t="shared" si="432"/>
        <v>0</v>
      </c>
      <c r="PDZ139" s="827">
        <f t="shared" si="432"/>
        <v>0</v>
      </c>
      <c r="PEA139" s="827">
        <f t="shared" si="432"/>
        <v>0</v>
      </c>
      <c r="PEB139" s="827">
        <f t="shared" si="432"/>
        <v>0</v>
      </c>
      <c r="PEC139" s="827">
        <f t="shared" si="432"/>
        <v>0</v>
      </c>
      <c r="PED139" s="827">
        <f t="shared" si="432"/>
        <v>0</v>
      </c>
      <c r="PEE139" s="827">
        <f t="shared" si="432"/>
        <v>0</v>
      </c>
      <c r="PEF139" s="827">
        <f t="shared" si="432"/>
        <v>0</v>
      </c>
      <c r="PEG139" s="827">
        <f t="shared" si="432"/>
        <v>0</v>
      </c>
      <c r="PEH139" s="827">
        <f t="shared" si="432"/>
        <v>0</v>
      </c>
      <c r="PEI139" s="827">
        <f t="shared" si="432"/>
        <v>0</v>
      </c>
      <c r="PEJ139" s="827">
        <f t="shared" si="432"/>
        <v>0</v>
      </c>
      <c r="PEK139" s="827">
        <f t="shared" si="432"/>
        <v>0</v>
      </c>
      <c r="PEL139" s="827">
        <f t="shared" si="432"/>
        <v>0</v>
      </c>
      <c r="PEM139" s="827">
        <f t="shared" si="432"/>
        <v>0</v>
      </c>
      <c r="PEN139" s="827">
        <f t="shared" si="432"/>
        <v>0</v>
      </c>
      <c r="PEO139" s="827">
        <f t="shared" si="432"/>
        <v>0</v>
      </c>
      <c r="PEP139" s="827">
        <f t="shared" si="432"/>
        <v>0</v>
      </c>
      <c r="PEQ139" s="827">
        <f t="shared" ref="PEQ139:PHB139" si="433">PEQ131+PEQ133</f>
        <v>0</v>
      </c>
      <c r="PER139" s="827">
        <f t="shared" si="433"/>
        <v>0</v>
      </c>
      <c r="PES139" s="827">
        <f t="shared" si="433"/>
        <v>0</v>
      </c>
      <c r="PET139" s="827">
        <f t="shared" si="433"/>
        <v>0</v>
      </c>
      <c r="PEU139" s="827">
        <f t="shared" si="433"/>
        <v>0</v>
      </c>
      <c r="PEV139" s="827">
        <f t="shared" si="433"/>
        <v>0</v>
      </c>
      <c r="PEW139" s="827">
        <f t="shared" si="433"/>
        <v>0</v>
      </c>
      <c r="PEX139" s="827">
        <f t="shared" si="433"/>
        <v>0</v>
      </c>
      <c r="PEY139" s="827">
        <f t="shared" si="433"/>
        <v>0</v>
      </c>
      <c r="PEZ139" s="827">
        <f t="shared" si="433"/>
        <v>0</v>
      </c>
      <c r="PFA139" s="827">
        <f t="shared" si="433"/>
        <v>0</v>
      </c>
      <c r="PFB139" s="827">
        <f t="shared" si="433"/>
        <v>0</v>
      </c>
      <c r="PFC139" s="827">
        <f t="shared" si="433"/>
        <v>0</v>
      </c>
      <c r="PFD139" s="827">
        <f t="shared" si="433"/>
        <v>0</v>
      </c>
      <c r="PFE139" s="827">
        <f t="shared" si="433"/>
        <v>0</v>
      </c>
      <c r="PFF139" s="827">
        <f t="shared" si="433"/>
        <v>0</v>
      </c>
      <c r="PFG139" s="827">
        <f t="shared" si="433"/>
        <v>0</v>
      </c>
      <c r="PFH139" s="827">
        <f t="shared" si="433"/>
        <v>0</v>
      </c>
      <c r="PFI139" s="827">
        <f t="shared" si="433"/>
        <v>0</v>
      </c>
      <c r="PFJ139" s="827">
        <f t="shared" si="433"/>
        <v>0</v>
      </c>
      <c r="PFK139" s="827">
        <f t="shared" si="433"/>
        <v>0</v>
      </c>
      <c r="PFL139" s="827">
        <f t="shared" si="433"/>
        <v>0</v>
      </c>
      <c r="PFM139" s="827">
        <f t="shared" si="433"/>
        <v>0</v>
      </c>
      <c r="PFN139" s="827">
        <f t="shared" si="433"/>
        <v>0</v>
      </c>
      <c r="PFO139" s="827">
        <f t="shared" si="433"/>
        <v>0</v>
      </c>
      <c r="PFP139" s="827">
        <f t="shared" si="433"/>
        <v>0</v>
      </c>
      <c r="PFQ139" s="827">
        <f t="shared" si="433"/>
        <v>0</v>
      </c>
      <c r="PFR139" s="827">
        <f t="shared" si="433"/>
        <v>0</v>
      </c>
      <c r="PFS139" s="827">
        <f t="shared" si="433"/>
        <v>0</v>
      </c>
      <c r="PFT139" s="827">
        <f t="shared" si="433"/>
        <v>0</v>
      </c>
      <c r="PFU139" s="827">
        <f t="shared" si="433"/>
        <v>0</v>
      </c>
      <c r="PFV139" s="827">
        <f t="shared" si="433"/>
        <v>0</v>
      </c>
      <c r="PFW139" s="827">
        <f t="shared" si="433"/>
        <v>0</v>
      </c>
      <c r="PFX139" s="827">
        <f t="shared" si="433"/>
        <v>0</v>
      </c>
      <c r="PFY139" s="827">
        <f t="shared" si="433"/>
        <v>0</v>
      </c>
      <c r="PFZ139" s="827">
        <f t="shared" si="433"/>
        <v>0</v>
      </c>
      <c r="PGA139" s="827">
        <f t="shared" si="433"/>
        <v>0</v>
      </c>
      <c r="PGB139" s="827">
        <f t="shared" si="433"/>
        <v>0</v>
      </c>
      <c r="PGC139" s="827">
        <f t="shared" si="433"/>
        <v>0</v>
      </c>
      <c r="PGD139" s="827">
        <f t="shared" si="433"/>
        <v>0</v>
      </c>
      <c r="PGE139" s="827">
        <f t="shared" si="433"/>
        <v>0</v>
      </c>
      <c r="PGF139" s="827">
        <f t="shared" si="433"/>
        <v>0</v>
      </c>
      <c r="PGG139" s="827">
        <f t="shared" si="433"/>
        <v>0</v>
      </c>
      <c r="PGH139" s="827">
        <f t="shared" si="433"/>
        <v>0</v>
      </c>
      <c r="PGI139" s="827">
        <f t="shared" si="433"/>
        <v>0</v>
      </c>
      <c r="PGJ139" s="827">
        <f t="shared" si="433"/>
        <v>0</v>
      </c>
      <c r="PGK139" s="827">
        <f t="shared" si="433"/>
        <v>0</v>
      </c>
      <c r="PGL139" s="827">
        <f t="shared" si="433"/>
        <v>0</v>
      </c>
      <c r="PGM139" s="827">
        <f t="shared" si="433"/>
        <v>0</v>
      </c>
      <c r="PGN139" s="827">
        <f t="shared" si="433"/>
        <v>0</v>
      </c>
      <c r="PGO139" s="827">
        <f t="shared" si="433"/>
        <v>0</v>
      </c>
      <c r="PGP139" s="827">
        <f t="shared" si="433"/>
        <v>0</v>
      </c>
      <c r="PGQ139" s="827">
        <f t="shared" si="433"/>
        <v>0</v>
      </c>
      <c r="PGR139" s="827">
        <f t="shared" si="433"/>
        <v>0</v>
      </c>
      <c r="PGS139" s="827">
        <f t="shared" si="433"/>
        <v>0</v>
      </c>
      <c r="PGT139" s="827">
        <f t="shared" si="433"/>
        <v>0</v>
      </c>
      <c r="PGU139" s="827">
        <f t="shared" si="433"/>
        <v>0</v>
      </c>
      <c r="PGV139" s="827">
        <f t="shared" si="433"/>
        <v>0</v>
      </c>
      <c r="PGW139" s="827">
        <f t="shared" si="433"/>
        <v>0</v>
      </c>
      <c r="PGX139" s="827">
        <f t="shared" si="433"/>
        <v>0</v>
      </c>
      <c r="PGY139" s="827">
        <f t="shared" si="433"/>
        <v>0</v>
      </c>
      <c r="PGZ139" s="827">
        <f t="shared" si="433"/>
        <v>0</v>
      </c>
      <c r="PHA139" s="827">
        <f t="shared" si="433"/>
        <v>0</v>
      </c>
      <c r="PHB139" s="827">
        <f t="shared" si="433"/>
        <v>0</v>
      </c>
      <c r="PHC139" s="827">
        <f t="shared" ref="PHC139:PJN139" si="434">PHC131+PHC133</f>
        <v>0</v>
      </c>
      <c r="PHD139" s="827">
        <f t="shared" si="434"/>
        <v>0</v>
      </c>
      <c r="PHE139" s="827">
        <f t="shared" si="434"/>
        <v>0</v>
      </c>
      <c r="PHF139" s="827">
        <f t="shared" si="434"/>
        <v>0</v>
      </c>
      <c r="PHG139" s="827">
        <f t="shared" si="434"/>
        <v>0</v>
      </c>
      <c r="PHH139" s="827">
        <f t="shared" si="434"/>
        <v>0</v>
      </c>
      <c r="PHI139" s="827">
        <f t="shared" si="434"/>
        <v>0</v>
      </c>
      <c r="PHJ139" s="827">
        <f t="shared" si="434"/>
        <v>0</v>
      </c>
      <c r="PHK139" s="827">
        <f t="shared" si="434"/>
        <v>0</v>
      </c>
      <c r="PHL139" s="827">
        <f t="shared" si="434"/>
        <v>0</v>
      </c>
      <c r="PHM139" s="827">
        <f t="shared" si="434"/>
        <v>0</v>
      </c>
      <c r="PHN139" s="827">
        <f t="shared" si="434"/>
        <v>0</v>
      </c>
      <c r="PHO139" s="827">
        <f t="shared" si="434"/>
        <v>0</v>
      </c>
      <c r="PHP139" s="827">
        <f t="shared" si="434"/>
        <v>0</v>
      </c>
      <c r="PHQ139" s="827">
        <f t="shared" si="434"/>
        <v>0</v>
      </c>
      <c r="PHR139" s="827">
        <f t="shared" si="434"/>
        <v>0</v>
      </c>
      <c r="PHS139" s="827">
        <f t="shared" si="434"/>
        <v>0</v>
      </c>
      <c r="PHT139" s="827">
        <f t="shared" si="434"/>
        <v>0</v>
      </c>
      <c r="PHU139" s="827">
        <f t="shared" si="434"/>
        <v>0</v>
      </c>
      <c r="PHV139" s="827">
        <f t="shared" si="434"/>
        <v>0</v>
      </c>
      <c r="PHW139" s="827">
        <f t="shared" si="434"/>
        <v>0</v>
      </c>
      <c r="PHX139" s="827">
        <f t="shared" si="434"/>
        <v>0</v>
      </c>
      <c r="PHY139" s="827">
        <f t="shared" si="434"/>
        <v>0</v>
      </c>
      <c r="PHZ139" s="827">
        <f t="shared" si="434"/>
        <v>0</v>
      </c>
      <c r="PIA139" s="827">
        <f t="shared" si="434"/>
        <v>0</v>
      </c>
      <c r="PIB139" s="827">
        <f t="shared" si="434"/>
        <v>0</v>
      </c>
      <c r="PIC139" s="827">
        <f t="shared" si="434"/>
        <v>0</v>
      </c>
      <c r="PID139" s="827">
        <f t="shared" si="434"/>
        <v>0</v>
      </c>
      <c r="PIE139" s="827">
        <f t="shared" si="434"/>
        <v>0</v>
      </c>
      <c r="PIF139" s="827">
        <f t="shared" si="434"/>
        <v>0</v>
      </c>
      <c r="PIG139" s="827">
        <f t="shared" si="434"/>
        <v>0</v>
      </c>
      <c r="PIH139" s="827">
        <f t="shared" si="434"/>
        <v>0</v>
      </c>
      <c r="PII139" s="827">
        <f t="shared" si="434"/>
        <v>0</v>
      </c>
      <c r="PIJ139" s="827">
        <f t="shared" si="434"/>
        <v>0</v>
      </c>
      <c r="PIK139" s="827">
        <f t="shared" si="434"/>
        <v>0</v>
      </c>
      <c r="PIL139" s="827">
        <f t="shared" si="434"/>
        <v>0</v>
      </c>
      <c r="PIM139" s="827">
        <f t="shared" si="434"/>
        <v>0</v>
      </c>
      <c r="PIN139" s="827">
        <f t="shared" si="434"/>
        <v>0</v>
      </c>
      <c r="PIO139" s="827">
        <f t="shared" si="434"/>
        <v>0</v>
      </c>
      <c r="PIP139" s="827">
        <f t="shared" si="434"/>
        <v>0</v>
      </c>
      <c r="PIQ139" s="827">
        <f t="shared" si="434"/>
        <v>0</v>
      </c>
      <c r="PIR139" s="827">
        <f t="shared" si="434"/>
        <v>0</v>
      </c>
      <c r="PIS139" s="827">
        <f t="shared" si="434"/>
        <v>0</v>
      </c>
      <c r="PIT139" s="827">
        <f t="shared" si="434"/>
        <v>0</v>
      </c>
      <c r="PIU139" s="827">
        <f t="shared" si="434"/>
        <v>0</v>
      </c>
      <c r="PIV139" s="827">
        <f t="shared" si="434"/>
        <v>0</v>
      </c>
      <c r="PIW139" s="827">
        <f t="shared" si="434"/>
        <v>0</v>
      </c>
      <c r="PIX139" s="827">
        <f t="shared" si="434"/>
        <v>0</v>
      </c>
      <c r="PIY139" s="827">
        <f t="shared" si="434"/>
        <v>0</v>
      </c>
      <c r="PIZ139" s="827">
        <f t="shared" si="434"/>
        <v>0</v>
      </c>
      <c r="PJA139" s="827">
        <f t="shared" si="434"/>
        <v>0</v>
      </c>
      <c r="PJB139" s="827">
        <f t="shared" si="434"/>
        <v>0</v>
      </c>
      <c r="PJC139" s="827">
        <f t="shared" si="434"/>
        <v>0</v>
      </c>
      <c r="PJD139" s="827">
        <f t="shared" si="434"/>
        <v>0</v>
      </c>
      <c r="PJE139" s="827">
        <f t="shared" si="434"/>
        <v>0</v>
      </c>
      <c r="PJF139" s="827">
        <f t="shared" si="434"/>
        <v>0</v>
      </c>
      <c r="PJG139" s="827">
        <f t="shared" si="434"/>
        <v>0</v>
      </c>
      <c r="PJH139" s="827">
        <f t="shared" si="434"/>
        <v>0</v>
      </c>
      <c r="PJI139" s="827">
        <f t="shared" si="434"/>
        <v>0</v>
      </c>
      <c r="PJJ139" s="827">
        <f t="shared" si="434"/>
        <v>0</v>
      </c>
      <c r="PJK139" s="827">
        <f t="shared" si="434"/>
        <v>0</v>
      </c>
      <c r="PJL139" s="827">
        <f t="shared" si="434"/>
        <v>0</v>
      </c>
      <c r="PJM139" s="827">
        <f t="shared" si="434"/>
        <v>0</v>
      </c>
      <c r="PJN139" s="827">
        <f t="shared" si="434"/>
        <v>0</v>
      </c>
      <c r="PJO139" s="827">
        <f t="shared" ref="PJO139:PLZ139" si="435">PJO131+PJO133</f>
        <v>0</v>
      </c>
      <c r="PJP139" s="827">
        <f t="shared" si="435"/>
        <v>0</v>
      </c>
      <c r="PJQ139" s="827">
        <f t="shared" si="435"/>
        <v>0</v>
      </c>
      <c r="PJR139" s="827">
        <f t="shared" si="435"/>
        <v>0</v>
      </c>
      <c r="PJS139" s="827">
        <f t="shared" si="435"/>
        <v>0</v>
      </c>
      <c r="PJT139" s="827">
        <f t="shared" si="435"/>
        <v>0</v>
      </c>
      <c r="PJU139" s="827">
        <f t="shared" si="435"/>
        <v>0</v>
      </c>
      <c r="PJV139" s="827">
        <f t="shared" si="435"/>
        <v>0</v>
      </c>
      <c r="PJW139" s="827">
        <f t="shared" si="435"/>
        <v>0</v>
      </c>
      <c r="PJX139" s="827">
        <f t="shared" si="435"/>
        <v>0</v>
      </c>
      <c r="PJY139" s="827">
        <f t="shared" si="435"/>
        <v>0</v>
      </c>
      <c r="PJZ139" s="827">
        <f t="shared" si="435"/>
        <v>0</v>
      </c>
      <c r="PKA139" s="827">
        <f t="shared" si="435"/>
        <v>0</v>
      </c>
      <c r="PKB139" s="827">
        <f t="shared" si="435"/>
        <v>0</v>
      </c>
      <c r="PKC139" s="827">
        <f t="shared" si="435"/>
        <v>0</v>
      </c>
      <c r="PKD139" s="827">
        <f t="shared" si="435"/>
        <v>0</v>
      </c>
      <c r="PKE139" s="827">
        <f t="shared" si="435"/>
        <v>0</v>
      </c>
      <c r="PKF139" s="827">
        <f t="shared" si="435"/>
        <v>0</v>
      </c>
      <c r="PKG139" s="827">
        <f t="shared" si="435"/>
        <v>0</v>
      </c>
      <c r="PKH139" s="827">
        <f t="shared" si="435"/>
        <v>0</v>
      </c>
      <c r="PKI139" s="827">
        <f t="shared" si="435"/>
        <v>0</v>
      </c>
      <c r="PKJ139" s="827">
        <f t="shared" si="435"/>
        <v>0</v>
      </c>
      <c r="PKK139" s="827">
        <f t="shared" si="435"/>
        <v>0</v>
      </c>
      <c r="PKL139" s="827">
        <f t="shared" si="435"/>
        <v>0</v>
      </c>
      <c r="PKM139" s="827">
        <f t="shared" si="435"/>
        <v>0</v>
      </c>
      <c r="PKN139" s="827">
        <f t="shared" si="435"/>
        <v>0</v>
      </c>
      <c r="PKO139" s="827">
        <f t="shared" si="435"/>
        <v>0</v>
      </c>
      <c r="PKP139" s="827">
        <f t="shared" si="435"/>
        <v>0</v>
      </c>
      <c r="PKQ139" s="827">
        <f t="shared" si="435"/>
        <v>0</v>
      </c>
      <c r="PKR139" s="827">
        <f t="shared" si="435"/>
        <v>0</v>
      </c>
      <c r="PKS139" s="827">
        <f t="shared" si="435"/>
        <v>0</v>
      </c>
      <c r="PKT139" s="827">
        <f t="shared" si="435"/>
        <v>0</v>
      </c>
      <c r="PKU139" s="827">
        <f t="shared" si="435"/>
        <v>0</v>
      </c>
      <c r="PKV139" s="827">
        <f t="shared" si="435"/>
        <v>0</v>
      </c>
      <c r="PKW139" s="827">
        <f t="shared" si="435"/>
        <v>0</v>
      </c>
      <c r="PKX139" s="827">
        <f t="shared" si="435"/>
        <v>0</v>
      </c>
      <c r="PKY139" s="827">
        <f t="shared" si="435"/>
        <v>0</v>
      </c>
      <c r="PKZ139" s="827">
        <f t="shared" si="435"/>
        <v>0</v>
      </c>
      <c r="PLA139" s="827">
        <f t="shared" si="435"/>
        <v>0</v>
      </c>
      <c r="PLB139" s="827">
        <f t="shared" si="435"/>
        <v>0</v>
      </c>
      <c r="PLC139" s="827">
        <f t="shared" si="435"/>
        <v>0</v>
      </c>
      <c r="PLD139" s="827">
        <f t="shared" si="435"/>
        <v>0</v>
      </c>
      <c r="PLE139" s="827">
        <f t="shared" si="435"/>
        <v>0</v>
      </c>
      <c r="PLF139" s="827">
        <f t="shared" si="435"/>
        <v>0</v>
      </c>
      <c r="PLG139" s="827">
        <f t="shared" si="435"/>
        <v>0</v>
      </c>
      <c r="PLH139" s="827">
        <f t="shared" si="435"/>
        <v>0</v>
      </c>
      <c r="PLI139" s="827">
        <f t="shared" si="435"/>
        <v>0</v>
      </c>
      <c r="PLJ139" s="827">
        <f t="shared" si="435"/>
        <v>0</v>
      </c>
      <c r="PLK139" s="827">
        <f t="shared" si="435"/>
        <v>0</v>
      </c>
      <c r="PLL139" s="827">
        <f t="shared" si="435"/>
        <v>0</v>
      </c>
      <c r="PLM139" s="827">
        <f t="shared" si="435"/>
        <v>0</v>
      </c>
      <c r="PLN139" s="827">
        <f t="shared" si="435"/>
        <v>0</v>
      </c>
      <c r="PLO139" s="827">
        <f t="shared" si="435"/>
        <v>0</v>
      </c>
      <c r="PLP139" s="827">
        <f t="shared" si="435"/>
        <v>0</v>
      </c>
      <c r="PLQ139" s="827">
        <f t="shared" si="435"/>
        <v>0</v>
      </c>
      <c r="PLR139" s="827">
        <f t="shared" si="435"/>
        <v>0</v>
      </c>
      <c r="PLS139" s="827">
        <f t="shared" si="435"/>
        <v>0</v>
      </c>
      <c r="PLT139" s="827">
        <f t="shared" si="435"/>
        <v>0</v>
      </c>
      <c r="PLU139" s="827">
        <f t="shared" si="435"/>
        <v>0</v>
      </c>
      <c r="PLV139" s="827">
        <f t="shared" si="435"/>
        <v>0</v>
      </c>
      <c r="PLW139" s="827">
        <f t="shared" si="435"/>
        <v>0</v>
      </c>
      <c r="PLX139" s="827">
        <f t="shared" si="435"/>
        <v>0</v>
      </c>
      <c r="PLY139" s="827">
        <f t="shared" si="435"/>
        <v>0</v>
      </c>
      <c r="PLZ139" s="827">
        <f t="shared" si="435"/>
        <v>0</v>
      </c>
      <c r="PMA139" s="827">
        <f t="shared" ref="PMA139:POL139" si="436">PMA131+PMA133</f>
        <v>0</v>
      </c>
      <c r="PMB139" s="827">
        <f t="shared" si="436"/>
        <v>0</v>
      </c>
      <c r="PMC139" s="827">
        <f t="shared" si="436"/>
        <v>0</v>
      </c>
      <c r="PMD139" s="827">
        <f t="shared" si="436"/>
        <v>0</v>
      </c>
      <c r="PME139" s="827">
        <f t="shared" si="436"/>
        <v>0</v>
      </c>
      <c r="PMF139" s="827">
        <f t="shared" si="436"/>
        <v>0</v>
      </c>
      <c r="PMG139" s="827">
        <f t="shared" si="436"/>
        <v>0</v>
      </c>
      <c r="PMH139" s="827">
        <f t="shared" si="436"/>
        <v>0</v>
      </c>
      <c r="PMI139" s="827">
        <f t="shared" si="436"/>
        <v>0</v>
      </c>
      <c r="PMJ139" s="827">
        <f t="shared" si="436"/>
        <v>0</v>
      </c>
      <c r="PMK139" s="827">
        <f t="shared" si="436"/>
        <v>0</v>
      </c>
      <c r="PML139" s="827">
        <f t="shared" si="436"/>
        <v>0</v>
      </c>
      <c r="PMM139" s="827">
        <f t="shared" si="436"/>
        <v>0</v>
      </c>
      <c r="PMN139" s="827">
        <f t="shared" si="436"/>
        <v>0</v>
      </c>
      <c r="PMO139" s="827">
        <f t="shared" si="436"/>
        <v>0</v>
      </c>
      <c r="PMP139" s="827">
        <f t="shared" si="436"/>
        <v>0</v>
      </c>
      <c r="PMQ139" s="827">
        <f t="shared" si="436"/>
        <v>0</v>
      </c>
      <c r="PMR139" s="827">
        <f t="shared" si="436"/>
        <v>0</v>
      </c>
      <c r="PMS139" s="827">
        <f t="shared" si="436"/>
        <v>0</v>
      </c>
      <c r="PMT139" s="827">
        <f t="shared" si="436"/>
        <v>0</v>
      </c>
      <c r="PMU139" s="827">
        <f t="shared" si="436"/>
        <v>0</v>
      </c>
      <c r="PMV139" s="827">
        <f t="shared" si="436"/>
        <v>0</v>
      </c>
      <c r="PMW139" s="827">
        <f t="shared" si="436"/>
        <v>0</v>
      </c>
      <c r="PMX139" s="827">
        <f t="shared" si="436"/>
        <v>0</v>
      </c>
      <c r="PMY139" s="827">
        <f t="shared" si="436"/>
        <v>0</v>
      </c>
      <c r="PMZ139" s="827">
        <f t="shared" si="436"/>
        <v>0</v>
      </c>
      <c r="PNA139" s="827">
        <f t="shared" si="436"/>
        <v>0</v>
      </c>
      <c r="PNB139" s="827">
        <f t="shared" si="436"/>
        <v>0</v>
      </c>
      <c r="PNC139" s="827">
        <f t="shared" si="436"/>
        <v>0</v>
      </c>
      <c r="PND139" s="827">
        <f t="shared" si="436"/>
        <v>0</v>
      </c>
      <c r="PNE139" s="827">
        <f t="shared" si="436"/>
        <v>0</v>
      </c>
      <c r="PNF139" s="827">
        <f t="shared" si="436"/>
        <v>0</v>
      </c>
      <c r="PNG139" s="827">
        <f t="shared" si="436"/>
        <v>0</v>
      </c>
      <c r="PNH139" s="827">
        <f t="shared" si="436"/>
        <v>0</v>
      </c>
      <c r="PNI139" s="827">
        <f t="shared" si="436"/>
        <v>0</v>
      </c>
      <c r="PNJ139" s="827">
        <f t="shared" si="436"/>
        <v>0</v>
      </c>
      <c r="PNK139" s="827">
        <f t="shared" si="436"/>
        <v>0</v>
      </c>
      <c r="PNL139" s="827">
        <f t="shared" si="436"/>
        <v>0</v>
      </c>
      <c r="PNM139" s="827">
        <f t="shared" si="436"/>
        <v>0</v>
      </c>
      <c r="PNN139" s="827">
        <f t="shared" si="436"/>
        <v>0</v>
      </c>
      <c r="PNO139" s="827">
        <f t="shared" si="436"/>
        <v>0</v>
      </c>
      <c r="PNP139" s="827">
        <f t="shared" si="436"/>
        <v>0</v>
      </c>
      <c r="PNQ139" s="827">
        <f t="shared" si="436"/>
        <v>0</v>
      </c>
      <c r="PNR139" s="827">
        <f t="shared" si="436"/>
        <v>0</v>
      </c>
      <c r="PNS139" s="827">
        <f t="shared" si="436"/>
        <v>0</v>
      </c>
      <c r="PNT139" s="827">
        <f t="shared" si="436"/>
        <v>0</v>
      </c>
      <c r="PNU139" s="827">
        <f t="shared" si="436"/>
        <v>0</v>
      </c>
      <c r="PNV139" s="827">
        <f t="shared" si="436"/>
        <v>0</v>
      </c>
      <c r="PNW139" s="827">
        <f t="shared" si="436"/>
        <v>0</v>
      </c>
      <c r="PNX139" s="827">
        <f t="shared" si="436"/>
        <v>0</v>
      </c>
      <c r="PNY139" s="827">
        <f t="shared" si="436"/>
        <v>0</v>
      </c>
      <c r="PNZ139" s="827">
        <f t="shared" si="436"/>
        <v>0</v>
      </c>
      <c r="POA139" s="827">
        <f t="shared" si="436"/>
        <v>0</v>
      </c>
      <c r="POB139" s="827">
        <f t="shared" si="436"/>
        <v>0</v>
      </c>
      <c r="POC139" s="827">
        <f t="shared" si="436"/>
        <v>0</v>
      </c>
      <c r="POD139" s="827">
        <f t="shared" si="436"/>
        <v>0</v>
      </c>
      <c r="POE139" s="827">
        <f t="shared" si="436"/>
        <v>0</v>
      </c>
      <c r="POF139" s="827">
        <f t="shared" si="436"/>
        <v>0</v>
      </c>
      <c r="POG139" s="827">
        <f t="shared" si="436"/>
        <v>0</v>
      </c>
      <c r="POH139" s="827">
        <f t="shared" si="436"/>
        <v>0</v>
      </c>
      <c r="POI139" s="827">
        <f t="shared" si="436"/>
        <v>0</v>
      </c>
      <c r="POJ139" s="827">
        <f t="shared" si="436"/>
        <v>0</v>
      </c>
      <c r="POK139" s="827">
        <f t="shared" si="436"/>
        <v>0</v>
      </c>
      <c r="POL139" s="827">
        <f t="shared" si="436"/>
        <v>0</v>
      </c>
      <c r="POM139" s="827">
        <f t="shared" ref="POM139:PQX139" si="437">POM131+POM133</f>
        <v>0</v>
      </c>
      <c r="PON139" s="827">
        <f t="shared" si="437"/>
        <v>0</v>
      </c>
      <c r="POO139" s="827">
        <f t="shared" si="437"/>
        <v>0</v>
      </c>
      <c r="POP139" s="827">
        <f t="shared" si="437"/>
        <v>0</v>
      </c>
      <c r="POQ139" s="827">
        <f t="shared" si="437"/>
        <v>0</v>
      </c>
      <c r="POR139" s="827">
        <f t="shared" si="437"/>
        <v>0</v>
      </c>
      <c r="POS139" s="827">
        <f t="shared" si="437"/>
        <v>0</v>
      </c>
      <c r="POT139" s="827">
        <f t="shared" si="437"/>
        <v>0</v>
      </c>
      <c r="POU139" s="827">
        <f t="shared" si="437"/>
        <v>0</v>
      </c>
      <c r="POV139" s="827">
        <f t="shared" si="437"/>
        <v>0</v>
      </c>
      <c r="POW139" s="827">
        <f t="shared" si="437"/>
        <v>0</v>
      </c>
      <c r="POX139" s="827">
        <f t="shared" si="437"/>
        <v>0</v>
      </c>
      <c r="POY139" s="827">
        <f t="shared" si="437"/>
        <v>0</v>
      </c>
      <c r="POZ139" s="827">
        <f t="shared" si="437"/>
        <v>0</v>
      </c>
      <c r="PPA139" s="827">
        <f t="shared" si="437"/>
        <v>0</v>
      </c>
      <c r="PPB139" s="827">
        <f t="shared" si="437"/>
        <v>0</v>
      </c>
      <c r="PPC139" s="827">
        <f t="shared" si="437"/>
        <v>0</v>
      </c>
      <c r="PPD139" s="827">
        <f t="shared" si="437"/>
        <v>0</v>
      </c>
      <c r="PPE139" s="827">
        <f t="shared" si="437"/>
        <v>0</v>
      </c>
      <c r="PPF139" s="827">
        <f t="shared" si="437"/>
        <v>0</v>
      </c>
      <c r="PPG139" s="827">
        <f t="shared" si="437"/>
        <v>0</v>
      </c>
      <c r="PPH139" s="827">
        <f t="shared" si="437"/>
        <v>0</v>
      </c>
      <c r="PPI139" s="827">
        <f t="shared" si="437"/>
        <v>0</v>
      </c>
      <c r="PPJ139" s="827">
        <f t="shared" si="437"/>
        <v>0</v>
      </c>
      <c r="PPK139" s="827">
        <f t="shared" si="437"/>
        <v>0</v>
      </c>
      <c r="PPL139" s="827">
        <f t="shared" si="437"/>
        <v>0</v>
      </c>
      <c r="PPM139" s="827">
        <f t="shared" si="437"/>
        <v>0</v>
      </c>
      <c r="PPN139" s="827">
        <f t="shared" si="437"/>
        <v>0</v>
      </c>
      <c r="PPO139" s="827">
        <f t="shared" si="437"/>
        <v>0</v>
      </c>
      <c r="PPP139" s="827">
        <f t="shared" si="437"/>
        <v>0</v>
      </c>
      <c r="PPQ139" s="827">
        <f t="shared" si="437"/>
        <v>0</v>
      </c>
      <c r="PPR139" s="827">
        <f t="shared" si="437"/>
        <v>0</v>
      </c>
      <c r="PPS139" s="827">
        <f t="shared" si="437"/>
        <v>0</v>
      </c>
      <c r="PPT139" s="827">
        <f t="shared" si="437"/>
        <v>0</v>
      </c>
      <c r="PPU139" s="827">
        <f t="shared" si="437"/>
        <v>0</v>
      </c>
      <c r="PPV139" s="827">
        <f t="shared" si="437"/>
        <v>0</v>
      </c>
      <c r="PPW139" s="827">
        <f t="shared" si="437"/>
        <v>0</v>
      </c>
      <c r="PPX139" s="827">
        <f t="shared" si="437"/>
        <v>0</v>
      </c>
      <c r="PPY139" s="827">
        <f t="shared" si="437"/>
        <v>0</v>
      </c>
      <c r="PPZ139" s="827">
        <f t="shared" si="437"/>
        <v>0</v>
      </c>
      <c r="PQA139" s="827">
        <f t="shared" si="437"/>
        <v>0</v>
      </c>
      <c r="PQB139" s="827">
        <f t="shared" si="437"/>
        <v>0</v>
      </c>
      <c r="PQC139" s="827">
        <f t="shared" si="437"/>
        <v>0</v>
      </c>
      <c r="PQD139" s="827">
        <f t="shared" si="437"/>
        <v>0</v>
      </c>
      <c r="PQE139" s="827">
        <f t="shared" si="437"/>
        <v>0</v>
      </c>
      <c r="PQF139" s="827">
        <f t="shared" si="437"/>
        <v>0</v>
      </c>
      <c r="PQG139" s="827">
        <f t="shared" si="437"/>
        <v>0</v>
      </c>
      <c r="PQH139" s="827">
        <f t="shared" si="437"/>
        <v>0</v>
      </c>
      <c r="PQI139" s="827">
        <f t="shared" si="437"/>
        <v>0</v>
      </c>
      <c r="PQJ139" s="827">
        <f t="shared" si="437"/>
        <v>0</v>
      </c>
      <c r="PQK139" s="827">
        <f t="shared" si="437"/>
        <v>0</v>
      </c>
      <c r="PQL139" s="827">
        <f t="shared" si="437"/>
        <v>0</v>
      </c>
      <c r="PQM139" s="827">
        <f t="shared" si="437"/>
        <v>0</v>
      </c>
      <c r="PQN139" s="827">
        <f t="shared" si="437"/>
        <v>0</v>
      </c>
      <c r="PQO139" s="827">
        <f t="shared" si="437"/>
        <v>0</v>
      </c>
      <c r="PQP139" s="827">
        <f t="shared" si="437"/>
        <v>0</v>
      </c>
      <c r="PQQ139" s="827">
        <f t="shared" si="437"/>
        <v>0</v>
      </c>
      <c r="PQR139" s="827">
        <f t="shared" si="437"/>
        <v>0</v>
      </c>
      <c r="PQS139" s="827">
        <f t="shared" si="437"/>
        <v>0</v>
      </c>
      <c r="PQT139" s="827">
        <f t="shared" si="437"/>
        <v>0</v>
      </c>
      <c r="PQU139" s="827">
        <f t="shared" si="437"/>
        <v>0</v>
      </c>
      <c r="PQV139" s="827">
        <f t="shared" si="437"/>
        <v>0</v>
      </c>
      <c r="PQW139" s="827">
        <f t="shared" si="437"/>
        <v>0</v>
      </c>
      <c r="PQX139" s="827">
        <f t="shared" si="437"/>
        <v>0</v>
      </c>
      <c r="PQY139" s="827">
        <f t="shared" ref="PQY139:PTJ139" si="438">PQY131+PQY133</f>
        <v>0</v>
      </c>
      <c r="PQZ139" s="827">
        <f t="shared" si="438"/>
        <v>0</v>
      </c>
      <c r="PRA139" s="827">
        <f t="shared" si="438"/>
        <v>0</v>
      </c>
      <c r="PRB139" s="827">
        <f t="shared" si="438"/>
        <v>0</v>
      </c>
      <c r="PRC139" s="827">
        <f t="shared" si="438"/>
        <v>0</v>
      </c>
      <c r="PRD139" s="827">
        <f t="shared" si="438"/>
        <v>0</v>
      </c>
      <c r="PRE139" s="827">
        <f t="shared" si="438"/>
        <v>0</v>
      </c>
      <c r="PRF139" s="827">
        <f t="shared" si="438"/>
        <v>0</v>
      </c>
      <c r="PRG139" s="827">
        <f t="shared" si="438"/>
        <v>0</v>
      </c>
      <c r="PRH139" s="827">
        <f t="shared" si="438"/>
        <v>0</v>
      </c>
      <c r="PRI139" s="827">
        <f t="shared" si="438"/>
        <v>0</v>
      </c>
      <c r="PRJ139" s="827">
        <f t="shared" si="438"/>
        <v>0</v>
      </c>
      <c r="PRK139" s="827">
        <f t="shared" si="438"/>
        <v>0</v>
      </c>
      <c r="PRL139" s="827">
        <f t="shared" si="438"/>
        <v>0</v>
      </c>
      <c r="PRM139" s="827">
        <f t="shared" si="438"/>
        <v>0</v>
      </c>
      <c r="PRN139" s="827">
        <f t="shared" si="438"/>
        <v>0</v>
      </c>
      <c r="PRO139" s="827">
        <f t="shared" si="438"/>
        <v>0</v>
      </c>
      <c r="PRP139" s="827">
        <f t="shared" si="438"/>
        <v>0</v>
      </c>
      <c r="PRQ139" s="827">
        <f t="shared" si="438"/>
        <v>0</v>
      </c>
      <c r="PRR139" s="827">
        <f t="shared" si="438"/>
        <v>0</v>
      </c>
      <c r="PRS139" s="827">
        <f t="shared" si="438"/>
        <v>0</v>
      </c>
      <c r="PRT139" s="827">
        <f t="shared" si="438"/>
        <v>0</v>
      </c>
      <c r="PRU139" s="827">
        <f t="shared" si="438"/>
        <v>0</v>
      </c>
      <c r="PRV139" s="827">
        <f t="shared" si="438"/>
        <v>0</v>
      </c>
      <c r="PRW139" s="827">
        <f t="shared" si="438"/>
        <v>0</v>
      </c>
      <c r="PRX139" s="827">
        <f t="shared" si="438"/>
        <v>0</v>
      </c>
      <c r="PRY139" s="827">
        <f t="shared" si="438"/>
        <v>0</v>
      </c>
      <c r="PRZ139" s="827">
        <f t="shared" si="438"/>
        <v>0</v>
      </c>
      <c r="PSA139" s="827">
        <f t="shared" si="438"/>
        <v>0</v>
      </c>
      <c r="PSB139" s="827">
        <f t="shared" si="438"/>
        <v>0</v>
      </c>
      <c r="PSC139" s="827">
        <f t="shared" si="438"/>
        <v>0</v>
      </c>
      <c r="PSD139" s="827">
        <f t="shared" si="438"/>
        <v>0</v>
      </c>
      <c r="PSE139" s="827">
        <f t="shared" si="438"/>
        <v>0</v>
      </c>
      <c r="PSF139" s="827">
        <f t="shared" si="438"/>
        <v>0</v>
      </c>
      <c r="PSG139" s="827">
        <f t="shared" si="438"/>
        <v>0</v>
      </c>
      <c r="PSH139" s="827">
        <f t="shared" si="438"/>
        <v>0</v>
      </c>
      <c r="PSI139" s="827">
        <f t="shared" si="438"/>
        <v>0</v>
      </c>
      <c r="PSJ139" s="827">
        <f t="shared" si="438"/>
        <v>0</v>
      </c>
      <c r="PSK139" s="827">
        <f t="shared" si="438"/>
        <v>0</v>
      </c>
      <c r="PSL139" s="827">
        <f t="shared" si="438"/>
        <v>0</v>
      </c>
      <c r="PSM139" s="827">
        <f t="shared" si="438"/>
        <v>0</v>
      </c>
      <c r="PSN139" s="827">
        <f t="shared" si="438"/>
        <v>0</v>
      </c>
      <c r="PSO139" s="827">
        <f t="shared" si="438"/>
        <v>0</v>
      </c>
      <c r="PSP139" s="827">
        <f t="shared" si="438"/>
        <v>0</v>
      </c>
      <c r="PSQ139" s="827">
        <f t="shared" si="438"/>
        <v>0</v>
      </c>
      <c r="PSR139" s="827">
        <f t="shared" si="438"/>
        <v>0</v>
      </c>
      <c r="PSS139" s="827">
        <f t="shared" si="438"/>
        <v>0</v>
      </c>
      <c r="PST139" s="827">
        <f t="shared" si="438"/>
        <v>0</v>
      </c>
      <c r="PSU139" s="827">
        <f t="shared" si="438"/>
        <v>0</v>
      </c>
      <c r="PSV139" s="827">
        <f t="shared" si="438"/>
        <v>0</v>
      </c>
      <c r="PSW139" s="827">
        <f t="shared" si="438"/>
        <v>0</v>
      </c>
      <c r="PSX139" s="827">
        <f t="shared" si="438"/>
        <v>0</v>
      </c>
      <c r="PSY139" s="827">
        <f t="shared" si="438"/>
        <v>0</v>
      </c>
      <c r="PSZ139" s="827">
        <f t="shared" si="438"/>
        <v>0</v>
      </c>
      <c r="PTA139" s="827">
        <f t="shared" si="438"/>
        <v>0</v>
      </c>
      <c r="PTB139" s="827">
        <f t="shared" si="438"/>
        <v>0</v>
      </c>
      <c r="PTC139" s="827">
        <f t="shared" si="438"/>
        <v>0</v>
      </c>
      <c r="PTD139" s="827">
        <f t="shared" si="438"/>
        <v>0</v>
      </c>
      <c r="PTE139" s="827">
        <f t="shared" si="438"/>
        <v>0</v>
      </c>
      <c r="PTF139" s="827">
        <f t="shared" si="438"/>
        <v>0</v>
      </c>
      <c r="PTG139" s="827">
        <f t="shared" si="438"/>
        <v>0</v>
      </c>
      <c r="PTH139" s="827">
        <f t="shared" si="438"/>
        <v>0</v>
      </c>
      <c r="PTI139" s="827">
        <f t="shared" si="438"/>
        <v>0</v>
      </c>
      <c r="PTJ139" s="827">
        <f t="shared" si="438"/>
        <v>0</v>
      </c>
      <c r="PTK139" s="827">
        <f t="shared" ref="PTK139:PVV139" si="439">PTK131+PTK133</f>
        <v>0</v>
      </c>
      <c r="PTL139" s="827">
        <f t="shared" si="439"/>
        <v>0</v>
      </c>
      <c r="PTM139" s="827">
        <f t="shared" si="439"/>
        <v>0</v>
      </c>
      <c r="PTN139" s="827">
        <f t="shared" si="439"/>
        <v>0</v>
      </c>
      <c r="PTO139" s="827">
        <f t="shared" si="439"/>
        <v>0</v>
      </c>
      <c r="PTP139" s="827">
        <f t="shared" si="439"/>
        <v>0</v>
      </c>
      <c r="PTQ139" s="827">
        <f t="shared" si="439"/>
        <v>0</v>
      </c>
      <c r="PTR139" s="827">
        <f t="shared" si="439"/>
        <v>0</v>
      </c>
      <c r="PTS139" s="827">
        <f t="shared" si="439"/>
        <v>0</v>
      </c>
      <c r="PTT139" s="827">
        <f t="shared" si="439"/>
        <v>0</v>
      </c>
      <c r="PTU139" s="827">
        <f t="shared" si="439"/>
        <v>0</v>
      </c>
      <c r="PTV139" s="827">
        <f t="shared" si="439"/>
        <v>0</v>
      </c>
      <c r="PTW139" s="827">
        <f t="shared" si="439"/>
        <v>0</v>
      </c>
      <c r="PTX139" s="827">
        <f t="shared" si="439"/>
        <v>0</v>
      </c>
      <c r="PTY139" s="827">
        <f t="shared" si="439"/>
        <v>0</v>
      </c>
      <c r="PTZ139" s="827">
        <f t="shared" si="439"/>
        <v>0</v>
      </c>
      <c r="PUA139" s="827">
        <f t="shared" si="439"/>
        <v>0</v>
      </c>
      <c r="PUB139" s="827">
        <f t="shared" si="439"/>
        <v>0</v>
      </c>
      <c r="PUC139" s="827">
        <f t="shared" si="439"/>
        <v>0</v>
      </c>
      <c r="PUD139" s="827">
        <f t="shared" si="439"/>
        <v>0</v>
      </c>
      <c r="PUE139" s="827">
        <f t="shared" si="439"/>
        <v>0</v>
      </c>
      <c r="PUF139" s="827">
        <f t="shared" si="439"/>
        <v>0</v>
      </c>
      <c r="PUG139" s="827">
        <f t="shared" si="439"/>
        <v>0</v>
      </c>
      <c r="PUH139" s="827">
        <f t="shared" si="439"/>
        <v>0</v>
      </c>
      <c r="PUI139" s="827">
        <f t="shared" si="439"/>
        <v>0</v>
      </c>
      <c r="PUJ139" s="827">
        <f t="shared" si="439"/>
        <v>0</v>
      </c>
      <c r="PUK139" s="827">
        <f t="shared" si="439"/>
        <v>0</v>
      </c>
      <c r="PUL139" s="827">
        <f t="shared" si="439"/>
        <v>0</v>
      </c>
      <c r="PUM139" s="827">
        <f t="shared" si="439"/>
        <v>0</v>
      </c>
      <c r="PUN139" s="827">
        <f t="shared" si="439"/>
        <v>0</v>
      </c>
      <c r="PUO139" s="827">
        <f t="shared" si="439"/>
        <v>0</v>
      </c>
      <c r="PUP139" s="827">
        <f t="shared" si="439"/>
        <v>0</v>
      </c>
      <c r="PUQ139" s="827">
        <f t="shared" si="439"/>
        <v>0</v>
      </c>
      <c r="PUR139" s="827">
        <f t="shared" si="439"/>
        <v>0</v>
      </c>
      <c r="PUS139" s="827">
        <f t="shared" si="439"/>
        <v>0</v>
      </c>
      <c r="PUT139" s="827">
        <f t="shared" si="439"/>
        <v>0</v>
      </c>
      <c r="PUU139" s="827">
        <f t="shared" si="439"/>
        <v>0</v>
      </c>
      <c r="PUV139" s="827">
        <f t="shared" si="439"/>
        <v>0</v>
      </c>
      <c r="PUW139" s="827">
        <f t="shared" si="439"/>
        <v>0</v>
      </c>
      <c r="PUX139" s="827">
        <f t="shared" si="439"/>
        <v>0</v>
      </c>
      <c r="PUY139" s="827">
        <f t="shared" si="439"/>
        <v>0</v>
      </c>
      <c r="PUZ139" s="827">
        <f t="shared" si="439"/>
        <v>0</v>
      </c>
      <c r="PVA139" s="827">
        <f t="shared" si="439"/>
        <v>0</v>
      </c>
      <c r="PVB139" s="827">
        <f t="shared" si="439"/>
        <v>0</v>
      </c>
      <c r="PVC139" s="827">
        <f t="shared" si="439"/>
        <v>0</v>
      </c>
      <c r="PVD139" s="827">
        <f t="shared" si="439"/>
        <v>0</v>
      </c>
      <c r="PVE139" s="827">
        <f t="shared" si="439"/>
        <v>0</v>
      </c>
      <c r="PVF139" s="827">
        <f t="shared" si="439"/>
        <v>0</v>
      </c>
      <c r="PVG139" s="827">
        <f t="shared" si="439"/>
        <v>0</v>
      </c>
      <c r="PVH139" s="827">
        <f t="shared" si="439"/>
        <v>0</v>
      </c>
      <c r="PVI139" s="827">
        <f t="shared" si="439"/>
        <v>0</v>
      </c>
      <c r="PVJ139" s="827">
        <f t="shared" si="439"/>
        <v>0</v>
      </c>
      <c r="PVK139" s="827">
        <f t="shared" si="439"/>
        <v>0</v>
      </c>
      <c r="PVL139" s="827">
        <f t="shared" si="439"/>
        <v>0</v>
      </c>
      <c r="PVM139" s="827">
        <f t="shared" si="439"/>
        <v>0</v>
      </c>
      <c r="PVN139" s="827">
        <f t="shared" si="439"/>
        <v>0</v>
      </c>
      <c r="PVO139" s="827">
        <f t="shared" si="439"/>
        <v>0</v>
      </c>
      <c r="PVP139" s="827">
        <f t="shared" si="439"/>
        <v>0</v>
      </c>
      <c r="PVQ139" s="827">
        <f t="shared" si="439"/>
        <v>0</v>
      </c>
      <c r="PVR139" s="827">
        <f t="shared" si="439"/>
        <v>0</v>
      </c>
      <c r="PVS139" s="827">
        <f t="shared" si="439"/>
        <v>0</v>
      </c>
      <c r="PVT139" s="827">
        <f t="shared" si="439"/>
        <v>0</v>
      </c>
      <c r="PVU139" s="827">
        <f t="shared" si="439"/>
        <v>0</v>
      </c>
      <c r="PVV139" s="827">
        <f t="shared" si="439"/>
        <v>0</v>
      </c>
      <c r="PVW139" s="827">
        <f t="shared" ref="PVW139:PYH139" si="440">PVW131+PVW133</f>
        <v>0</v>
      </c>
      <c r="PVX139" s="827">
        <f t="shared" si="440"/>
        <v>0</v>
      </c>
      <c r="PVY139" s="827">
        <f t="shared" si="440"/>
        <v>0</v>
      </c>
      <c r="PVZ139" s="827">
        <f t="shared" si="440"/>
        <v>0</v>
      </c>
      <c r="PWA139" s="827">
        <f t="shared" si="440"/>
        <v>0</v>
      </c>
      <c r="PWB139" s="827">
        <f t="shared" si="440"/>
        <v>0</v>
      </c>
      <c r="PWC139" s="827">
        <f t="shared" si="440"/>
        <v>0</v>
      </c>
      <c r="PWD139" s="827">
        <f t="shared" si="440"/>
        <v>0</v>
      </c>
      <c r="PWE139" s="827">
        <f t="shared" si="440"/>
        <v>0</v>
      </c>
      <c r="PWF139" s="827">
        <f t="shared" si="440"/>
        <v>0</v>
      </c>
      <c r="PWG139" s="827">
        <f t="shared" si="440"/>
        <v>0</v>
      </c>
      <c r="PWH139" s="827">
        <f t="shared" si="440"/>
        <v>0</v>
      </c>
      <c r="PWI139" s="827">
        <f t="shared" si="440"/>
        <v>0</v>
      </c>
      <c r="PWJ139" s="827">
        <f t="shared" si="440"/>
        <v>0</v>
      </c>
      <c r="PWK139" s="827">
        <f t="shared" si="440"/>
        <v>0</v>
      </c>
      <c r="PWL139" s="827">
        <f t="shared" si="440"/>
        <v>0</v>
      </c>
      <c r="PWM139" s="827">
        <f t="shared" si="440"/>
        <v>0</v>
      </c>
      <c r="PWN139" s="827">
        <f t="shared" si="440"/>
        <v>0</v>
      </c>
      <c r="PWO139" s="827">
        <f t="shared" si="440"/>
        <v>0</v>
      </c>
      <c r="PWP139" s="827">
        <f t="shared" si="440"/>
        <v>0</v>
      </c>
      <c r="PWQ139" s="827">
        <f t="shared" si="440"/>
        <v>0</v>
      </c>
      <c r="PWR139" s="827">
        <f t="shared" si="440"/>
        <v>0</v>
      </c>
      <c r="PWS139" s="827">
        <f t="shared" si="440"/>
        <v>0</v>
      </c>
      <c r="PWT139" s="827">
        <f t="shared" si="440"/>
        <v>0</v>
      </c>
      <c r="PWU139" s="827">
        <f t="shared" si="440"/>
        <v>0</v>
      </c>
      <c r="PWV139" s="827">
        <f t="shared" si="440"/>
        <v>0</v>
      </c>
      <c r="PWW139" s="827">
        <f t="shared" si="440"/>
        <v>0</v>
      </c>
      <c r="PWX139" s="827">
        <f t="shared" si="440"/>
        <v>0</v>
      </c>
      <c r="PWY139" s="827">
        <f t="shared" si="440"/>
        <v>0</v>
      </c>
      <c r="PWZ139" s="827">
        <f t="shared" si="440"/>
        <v>0</v>
      </c>
      <c r="PXA139" s="827">
        <f t="shared" si="440"/>
        <v>0</v>
      </c>
      <c r="PXB139" s="827">
        <f t="shared" si="440"/>
        <v>0</v>
      </c>
      <c r="PXC139" s="827">
        <f t="shared" si="440"/>
        <v>0</v>
      </c>
      <c r="PXD139" s="827">
        <f t="shared" si="440"/>
        <v>0</v>
      </c>
      <c r="PXE139" s="827">
        <f t="shared" si="440"/>
        <v>0</v>
      </c>
      <c r="PXF139" s="827">
        <f t="shared" si="440"/>
        <v>0</v>
      </c>
      <c r="PXG139" s="827">
        <f t="shared" si="440"/>
        <v>0</v>
      </c>
      <c r="PXH139" s="827">
        <f t="shared" si="440"/>
        <v>0</v>
      </c>
      <c r="PXI139" s="827">
        <f t="shared" si="440"/>
        <v>0</v>
      </c>
      <c r="PXJ139" s="827">
        <f t="shared" si="440"/>
        <v>0</v>
      </c>
      <c r="PXK139" s="827">
        <f t="shared" si="440"/>
        <v>0</v>
      </c>
      <c r="PXL139" s="827">
        <f t="shared" si="440"/>
        <v>0</v>
      </c>
      <c r="PXM139" s="827">
        <f t="shared" si="440"/>
        <v>0</v>
      </c>
      <c r="PXN139" s="827">
        <f t="shared" si="440"/>
        <v>0</v>
      </c>
      <c r="PXO139" s="827">
        <f t="shared" si="440"/>
        <v>0</v>
      </c>
      <c r="PXP139" s="827">
        <f t="shared" si="440"/>
        <v>0</v>
      </c>
      <c r="PXQ139" s="827">
        <f t="shared" si="440"/>
        <v>0</v>
      </c>
      <c r="PXR139" s="827">
        <f t="shared" si="440"/>
        <v>0</v>
      </c>
      <c r="PXS139" s="827">
        <f t="shared" si="440"/>
        <v>0</v>
      </c>
      <c r="PXT139" s="827">
        <f t="shared" si="440"/>
        <v>0</v>
      </c>
      <c r="PXU139" s="827">
        <f t="shared" si="440"/>
        <v>0</v>
      </c>
      <c r="PXV139" s="827">
        <f t="shared" si="440"/>
        <v>0</v>
      </c>
      <c r="PXW139" s="827">
        <f t="shared" si="440"/>
        <v>0</v>
      </c>
      <c r="PXX139" s="827">
        <f t="shared" si="440"/>
        <v>0</v>
      </c>
      <c r="PXY139" s="827">
        <f t="shared" si="440"/>
        <v>0</v>
      </c>
      <c r="PXZ139" s="827">
        <f t="shared" si="440"/>
        <v>0</v>
      </c>
      <c r="PYA139" s="827">
        <f t="shared" si="440"/>
        <v>0</v>
      </c>
      <c r="PYB139" s="827">
        <f t="shared" si="440"/>
        <v>0</v>
      </c>
      <c r="PYC139" s="827">
        <f t="shared" si="440"/>
        <v>0</v>
      </c>
      <c r="PYD139" s="827">
        <f t="shared" si="440"/>
        <v>0</v>
      </c>
      <c r="PYE139" s="827">
        <f t="shared" si="440"/>
        <v>0</v>
      </c>
      <c r="PYF139" s="827">
        <f t="shared" si="440"/>
        <v>0</v>
      </c>
      <c r="PYG139" s="827">
        <f t="shared" si="440"/>
        <v>0</v>
      </c>
      <c r="PYH139" s="827">
        <f t="shared" si="440"/>
        <v>0</v>
      </c>
      <c r="PYI139" s="827">
        <f t="shared" ref="PYI139:QAT139" si="441">PYI131+PYI133</f>
        <v>0</v>
      </c>
      <c r="PYJ139" s="827">
        <f t="shared" si="441"/>
        <v>0</v>
      </c>
      <c r="PYK139" s="827">
        <f t="shared" si="441"/>
        <v>0</v>
      </c>
      <c r="PYL139" s="827">
        <f t="shared" si="441"/>
        <v>0</v>
      </c>
      <c r="PYM139" s="827">
        <f t="shared" si="441"/>
        <v>0</v>
      </c>
      <c r="PYN139" s="827">
        <f t="shared" si="441"/>
        <v>0</v>
      </c>
      <c r="PYO139" s="827">
        <f t="shared" si="441"/>
        <v>0</v>
      </c>
      <c r="PYP139" s="827">
        <f t="shared" si="441"/>
        <v>0</v>
      </c>
      <c r="PYQ139" s="827">
        <f t="shared" si="441"/>
        <v>0</v>
      </c>
      <c r="PYR139" s="827">
        <f t="shared" si="441"/>
        <v>0</v>
      </c>
      <c r="PYS139" s="827">
        <f t="shared" si="441"/>
        <v>0</v>
      </c>
      <c r="PYT139" s="827">
        <f t="shared" si="441"/>
        <v>0</v>
      </c>
      <c r="PYU139" s="827">
        <f t="shared" si="441"/>
        <v>0</v>
      </c>
      <c r="PYV139" s="827">
        <f t="shared" si="441"/>
        <v>0</v>
      </c>
      <c r="PYW139" s="827">
        <f t="shared" si="441"/>
        <v>0</v>
      </c>
      <c r="PYX139" s="827">
        <f t="shared" si="441"/>
        <v>0</v>
      </c>
      <c r="PYY139" s="827">
        <f t="shared" si="441"/>
        <v>0</v>
      </c>
      <c r="PYZ139" s="827">
        <f t="shared" si="441"/>
        <v>0</v>
      </c>
      <c r="PZA139" s="827">
        <f t="shared" si="441"/>
        <v>0</v>
      </c>
      <c r="PZB139" s="827">
        <f t="shared" si="441"/>
        <v>0</v>
      </c>
      <c r="PZC139" s="827">
        <f t="shared" si="441"/>
        <v>0</v>
      </c>
      <c r="PZD139" s="827">
        <f t="shared" si="441"/>
        <v>0</v>
      </c>
      <c r="PZE139" s="827">
        <f t="shared" si="441"/>
        <v>0</v>
      </c>
      <c r="PZF139" s="827">
        <f t="shared" si="441"/>
        <v>0</v>
      </c>
      <c r="PZG139" s="827">
        <f t="shared" si="441"/>
        <v>0</v>
      </c>
      <c r="PZH139" s="827">
        <f t="shared" si="441"/>
        <v>0</v>
      </c>
      <c r="PZI139" s="827">
        <f t="shared" si="441"/>
        <v>0</v>
      </c>
      <c r="PZJ139" s="827">
        <f t="shared" si="441"/>
        <v>0</v>
      </c>
      <c r="PZK139" s="827">
        <f t="shared" si="441"/>
        <v>0</v>
      </c>
      <c r="PZL139" s="827">
        <f t="shared" si="441"/>
        <v>0</v>
      </c>
      <c r="PZM139" s="827">
        <f t="shared" si="441"/>
        <v>0</v>
      </c>
      <c r="PZN139" s="827">
        <f t="shared" si="441"/>
        <v>0</v>
      </c>
      <c r="PZO139" s="827">
        <f t="shared" si="441"/>
        <v>0</v>
      </c>
      <c r="PZP139" s="827">
        <f t="shared" si="441"/>
        <v>0</v>
      </c>
      <c r="PZQ139" s="827">
        <f t="shared" si="441"/>
        <v>0</v>
      </c>
      <c r="PZR139" s="827">
        <f t="shared" si="441"/>
        <v>0</v>
      </c>
      <c r="PZS139" s="827">
        <f t="shared" si="441"/>
        <v>0</v>
      </c>
      <c r="PZT139" s="827">
        <f t="shared" si="441"/>
        <v>0</v>
      </c>
      <c r="PZU139" s="827">
        <f t="shared" si="441"/>
        <v>0</v>
      </c>
      <c r="PZV139" s="827">
        <f t="shared" si="441"/>
        <v>0</v>
      </c>
      <c r="PZW139" s="827">
        <f t="shared" si="441"/>
        <v>0</v>
      </c>
      <c r="PZX139" s="827">
        <f t="shared" si="441"/>
        <v>0</v>
      </c>
      <c r="PZY139" s="827">
        <f t="shared" si="441"/>
        <v>0</v>
      </c>
      <c r="PZZ139" s="827">
        <f t="shared" si="441"/>
        <v>0</v>
      </c>
      <c r="QAA139" s="827">
        <f t="shared" si="441"/>
        <v>0</v>
      </c>
      <c r="QAB139" s="827">
        <f t="shared" si="441"/>
        <v>0</v>
      </c>
      <c r="QAC139" s="827">
        <f t="shared" si="441"/>
        <v>0</v>
      </c>
      <c r="QAD139" s="827">
        <f t="shared" si="441"/>
        <v>0</v>
      </c>
      <c r="QAE139" s="827">
        <f t="shared" si="441"/>
        <v>0</v>
      </c>
      <c r="QAF139" s="827">
        <f t="shared" si="441"/>
        <v>0</v>
      </c>
      <c r="QAG139" s="827">
        <f t="shared" si="441"/>
        <v>0</v>
      </c>
      <c r="QAH139" s="827">
        <f t="shared" si="441"/>
        <v>0</v>
      </c>
      <c r="QAI139" s="827">
        <f t="shared" si="441"/>
        <v>0</v>
      </c>
      <c r="QAJ139" s="827">
        <f t="shared" si="441"/>
        <v>0</v>
      </c>
      <c r="QAK139" s="827">
        <f t="shared" si="441"/>
        <v>0</v>
      </c>
      <c r="QAL139" s="827">
        <f t="shared" si="441"/>
        <v>0</v>
      </c>
      <c r="QAM139" s="827">
        <f t="shared" si="441"/>
        <v>0</v>
      </c>
      <c r="QAN139" s="827">
        <f t="shared" si="441"/>
        <v>0</v>
      </c>
      <c r="QAO139" s="827">
        <f t="shared" si="441"/>
        <v>0</v>
      </c>
      <c r="QAP139" s="827">
        <f t="shared" si="441"/>
        <v>0</v>
      </c>
      <c r="QAQ139" s="827">
        <f t="shared" si="441"/>
        <v>0</v>
      </c>
      <c r="QAR139" s="827">
        <f t="shared" si="441"/>
        <v>0</v>
      </c>
      <c r="QAS139" s="827">
        <f t="shared" si="441"/>
        <v>0</v>
      </c>
      <c r="QAT139" s="827">
        <f t="shared" si="441"/>
        <v>0</v>
      </c>
      <c r="QAU139" s="827">
        <f t="shared" ref="QAU139:QDF139" si="442">QAU131+QAU133</f>
        <v>0</v>
      </c>
      <c r="QAV139" s="827">
        <f t="shared" si="442"/>
        <v>0</v>
      </c>
      <c r="QAW139" s="827">
        <f t="shared" si="442"/>
        <v>0</v>
      </c>
      <c r="QAX139" s="827">
        <f t="shared" si="442"/>
        <v>0</v>
      </c>
      <c r="QAY139" s="827">
        <f t="shared" si="442"/>
        <v>0</v>
      </c>
      <c r="QAZ139" s="827">
        <f t="shared" si="442"/>
        <v>0</v>
      </c>
      <c r="QBA139" s="827">
        <f t="shared" si="442"/>
        <v>0</v>
      </c>
      <c r="QBB139" s="827">
        <f t="shared" si="442"/>
        <v>0</v>
      </c>
      <c r="QBC139" s="827">
        <f t="shared" si="442"/>
        <v>0</v>
      </c>
      <c r="QBD139" s="827">
        <f t="shared" si="442"/>
        <v>0</v>
      </c>
      <c r="QBE139" s="827">
        <f t="shared" si="442"/>
        <v>0</v>
      </c>
      <c r="QBF139" s="827">
        <f t="shared" si="442"/>
        <v>0</v>
      </c>
      <c r="QBG139" s="827">
        <f t="shared" si="442"/>
        <v>0</v>
      </c>
      <c r="QBH139" s="827">
        <f t="shared" si="442"/>
        <v>0</v>
      </c>
      <c r="QBI139" s="827">
        <f t="shared" si="442"/>
        <v>0</v>
      </c>
      <c r="QBJ139" s="827">
        <f t="shared" si="442"/>
        <v>0</v>
      </c>
      <c r="QBK139" s="827">
        <f t="shared" si="442"/>
        <v>0</v>
      </c>
      <c r="QBL139" s="827">
        <f t="shared" si="442"/>
        <v>0</v>
      </c>
      <c r="QBM139" s="827">
        <f t="shared" si="442"/>
        <v>0</v>
      </c>
      <c r="QBN139" s="827">
        <f t="shared" si="442"/>
        <v>0</v>
      </c>
      <c r="QBO139" s="827">
        <f t="shared" si="442"/>
        <v>0</v>
      </c>
      <c r="QBP139" s="827">
        <f t="shared" si="442"/>
        <v>0</v>
      </c>
      <c r="QBQ139" s="827">
        <f t="shared" si="442"/>
        <v>0</v>
      </c>
      <c r="QBR139" s="827">
        <f t="shared" si="442"/>
        <v>0</v>
      </c>
      <c r="QBS139" s="827">
        <f t="shared" si="442"/>
        <v>0</v>
      </c>
      <c r="QBT139" s="827">
        <f t="shared" si="442"/>
        <v>0</v>
      </c>
      <c r="QBU139" s="827">
        <f t="shared" si="442"/>
        <v>0</v>
      </c>
      <c r="QBV139" s="827">
        <f t="shared" si="442"/>
        <v>0</v>
      </c>
      <c r="QBW139" s="827">
        <f t="shared" si="442"/>
        <v>0</v>
      </c>
      <c r="QBX139" s="827">
        <f t="shared" si="442"/>
        <v>0</v>
      </c>
      <c r="QBY139" s="827">
        <f t="shared" si="442"/>
        <v>0</v>
      </c>
      <c r="QBZ139" s="827">
        <f t="shared" si="442"/>
        <v>0</v>
      </c>
      <c r="QCA139" s="827">
        <f t="shared" si="442"/>
        <v>0</v>
      </c>
      <c r="QCB139" s="827">
        <f t="shared" si="442"/>
        <v>0</v>
      </c>
      <c r="QCC139" s="827">
        <f t="shared" si="442"/>
        <v>0</v>
      </c>
      <c r="QCD139" s="827">
        <f t="shared" si="442"/>
        <v>0</v>
      </c>
      <c r="QCE139" s="827">
        <f t="shared" si="442"/>
        <v>0</v>
      </c>
      <c r="QCF139" s="827">
        <f t="shared" si="442"/>
        <v>0</v>
      </c>
      <c r="QCG139" s="827">
        <f t="shared" si="442"/>
        <v>0</v>
      </c>
      <c r="QCH139" s="827">
        <f t="shared" si="442"/>
        <v>0</v>
      </c>
      <c r="QCI139" s="827">
        <f t="shared" si="442"/>
        <v>0</v>
      </c>
      <c r="QCJ139" s="827">
        <f t="shared" si="442"/>
        <v>0</v>
      </c>
      <c r="QCK139" s="827">
        <f t="shared" si="442"/>
        <v>0</v>
      </c>
      <c r="QCL139" s="827">
        <f t="shared" si="442"/>
        <v>0</v>
      </c>
      <c r="QCM139" s="827">
        <f t="shared" si="442"/>
        <v>0</v>
      </c>
      <c r="QCN139" s="827">
        <f t="shared" si="442"/>
        <v>0</v>
      </c>
      <c r="QCO139" s="827">
        <f t="shared" si="442"/>
        <v>0</v>
      </c>
      <c r="QCP139" s="827">
        <f t="shared" si="442"/>
        <v>0</v>
      </c>
      <c r="QCQ139" s="827">
        <f t="shared" si="442"/>
        <v>0</v>
      </c>
      <c r="QCR139" s="827">
        <f t="shared" si="442"/>
        <v>0</v>
      </c>
      <c r="QCS139" s="827">
        <f t="shared" si="442"/>
        <v>0</v>
      </c>
      <c r="QCT139" s="827">
        <f t="shared" si="442"/>
        <v>0</v>
      </c>
      <c r="QCU139" s="827">
        <f t="shared" si="442"/>
        <v>0</v>
      </c>
      <c r="QCV139" s="827">
        <f t="shared" si="442"/>
        <v>0</v>
      </c>
      <c r="QCW139" s="827">
        <f t="shared" si="442"/>
        <v>0</v>
      </c>
      <c r="QCX139" s="827">
        <f t="shared" si="442"/>
        <v>0</v>
      </c>
      <c r="QCY139" s="827">
        <f t="shared" si="442"/>
        <v>0</v>
      </c>
      <c r="QCZ139" s="827">
        <f t="shared" si="442"/>
        <v>0</v>
      </c>
      <c r="QDA139" s="827">
        <f t="shared" si="442"/>
        <v>0</v>
      </c>
      <c r="QDB139" s="827">
        <f t="shared" si="442"/>
        <v>0</v>
      </c>
      <c r="QDC139" s="827">
        <f t="shared" si="442"/>
        <v>0</v>
      </c>
      <c r="QDD139" s="827">
        <f t="shared" si="442"/>
        <v>0</v>
      </c>
      <c r="QDE139" s="827">
        <f t="shared" si="442"/>
        <v>0</v>
      </c>
      <c r="QDF139" s="827">
        <f t="shared" si="442"/>
        <v>0</v>
      </c>
      <c r="QDG139" s="827">
        <f t="shared" ref="QDG139:QFR139" si="443">QDG131+QDG133</f>
        <v>0</v>
      </c>
      <c r="QDH139" s="827">
        <f t="shared" si="443"/>
        <v>0</v>
      </c>
      <c r="QDI139" s="827">
        <f t="shared" si="443"/>
        <v>0</v>
      </c>
      <c r="QDJ139" s="827">
        <f t="shared" si="443"/>
        <v>0</v>
      </c>
      <c r="QDK139" s="827">
        <f t="shared" si="443"/>
        <v>0</v>
      </c>
      <c r="QDL139" s="827">
        <f t="shared" si="443"/>
        <v>0</v>
      </c>
      <c r="QDM139" s="827">
        <f t="shared" si="443"/>
        <v>0</v>
      </c>
      <c r="QDN139" s="827">
        <f t="shared" si="443"/>
        <v>0</v>
      </c>
      <c r="QDO139" s="827">
        <f t="shared" si="443"/>
        <v>0</v>
      </c>
      <c r="QDP139" s="827">
        <f t="shared" si="443"/>
        <v>0</v>
      </c>
      <c r="QDQ139" s="827">
        <f t="shared" si="443"/>
        <v>0</v>
      </c>
      <c r="QDR139" s="827">
        <f t="shared" si="443"/>
        <v>0</v>
      </c>
      <c r="QDS139" s="827">
        <f t="shared" si="443"/>
        <v>0</v>
      </c>
      <c r="QDT139" s="827">
        <f t="shared" si="443"/>
        <v>0</v>
      </c>
      <c r="QDU139" s="827">
        <f t="shared" si="443"/>
        <v>0</v>
      </c>
      <c r="QDV139" s="827">
        <f t="shared" si="443"/>
        <v>0</v>
      </c>
      <c r="QDW139" s="827">
        <f t="shared" si="443"/>
        <v>0</v>
      </c>
      <c r="QDX139" s="827">
        <f t="shared" si="443"/>
        <v>0</v>
      </c>
      <c r="QDY139" s="827">
        <f t="shared" si="443"/>
        <v>0</v>
      </c>
      <c r="QDZ139" s="827">
        <f t="shared" si="443"/>
        <v>0</v>
      </c>
      <c r="QEA139" s="827">
        <f t="shared" si="443"/>
        <v>0</v>
      </c>
      <c r="QEB139" s="827">
        <f t="shared" si="443"/>
        <v>0</v>
      </c>
      <c r="QEC139" s="827">
        <f t="shared" si="443"/>
        <v>0</v>
      </c>
      <c r="QED139" s="827">
        <f t="shared" si="443"/>
        <v>0</v>
      </c>
      <c r="QEE139" s="827">
        <f t="shared" si="443"/>
        <v>0</v>
      </c>
      <c r="QEF139" s="827">
        <f t="shared" si="443"/>
        <v>0</v>
      </c>
      <c r="QEG139" s="827">
        <f t="shared" si="443"/>
        <v>0</v>
      </c>
      <c r="QEH139" s="827">
        <f t="shared" si="443"/>
        <v>0</v>
      </c>
      <c r="QEI139" s="827">
        <f t="shared" si="443"/>
        <v>0</v>
      </c>
      <c r="QEJ139" s="827">
        <f t="shared" si="443"/>
        <v>0</v>
      </c>
      <c r="QEK139" s="827">
        <f t="shared" si="443"/>
        <v>0</v>
      </c>
      <c r="QEL139" s="827">
        <f t="shared" si="443"/>
        <v>0</v>
      </c>
      <c r="QEM139" s="827">
        <f t="shared" si="443"/>
        <v>0</v>
      </c>
      <c r="QEN139" s="827">
        <f t="shared" si="443"/>
        <v>0</v>
      </c>
      <c r="QEO139" s="827">
        <f t="shared" si="443"/>
        <v>0</v>
      </c>
      <c r="QEP139" s="827">
        <f t="shared" si="443"/>
        <v>0</v>
      </c>
      <c r="QEQ139" s="827">
        <f t="shared" si="443"/>
        <v>0</v>
      </c>
      <c r="QER139" s="827">
        <f t="shared" si="443"/>
        <v>0</v>
      </c>
      <c r="QES139" s="827">
        <f t="shared" si="443"/>
        <v>0</v>
      </c>
      <c r="QET139" s="827">
        <f t="shared" si="443"/>
        <v>0</v>
      </c>
      <c r="QEU139" s="827">
        <f t="shared" si="443"/>
        <v>0</v>
      </c>
      <c r="QEV139" s="827">
        <f t="shared" si="443"/>
        <v>0</v>
      </c>
      <c r="QEW139" s="827">
        <f t="shared" si="443"/>
        <v>0</v>
      </c>
      <c r="QEX139" s="827">
        <f t="shared" si="443"/>
        <v>0</v>
      </c>
      <c r="QEY139" s="827">
        <f t="shared" si="443"/>
        <v>0</v>
      </c>
      <c r="QEZ139" s="827">
        <f t="shared" si="443"/>
        <v>0</v>
      </c>
      <c r="QFA139" s="827">
        <f t="shared" si="443"/>
        <v>0</v>
      </c>
      <c r="QFB139" s="827">
        <f t="shared" si="443"/>
        <v>0</v>
      </c>
      <c r="QFC139" s="827">
        <f t="shared" si="443"/>
        <v>0</v>
      </c>
      <c r="QFD139" s="827">
        <f t="shared" si="443"/>
        <v>0</v>
      </c>
      <c r="QFE139" s="827">
        <f t="shared" si="443"/>
        <v>0</v>
      </c>
      <c r="QFF139" s="827">
        <f t="shared" si="443"/>
        <v>0</v>
      </c>
      <c r="QFG139" s="827">
        <f t="shared" si="443"/>
        <v>0</v>
      </c>
      <c r="QFH139" s="827">
        <f t="shared" si="443"/>
        <v>0</v>
      </c>
      <c r="QFI139" s="827">
        <f t="shared" si="443"/>
        <v>0</v>
      </c>
      <c r="QFJ139" s="827">
        <f t="shared" si="443"/>
        <v>0</v>
      </c>
      <c r="QFK139" s="827">
        <f t="shared" si="443"/>
        <v>0</v>
      </c>
      <c r="QFL139" s="827">
        <f t="shared" si="443"/>
        <v>0</v>
      </c>
      <c r="QFM139" s="827">
        <f t="shared" si="443"/>
        <v>0</v>
      </c>
      <c r="QFN139" s="827">
        <f t="shared" si="443"/>
        <v>0</v>
      </c>
      <c r="QFO139" s="827">
        <f t="shared" si="443"/>
        <v>0</v>
      </c>
      <c r="QFP139" s="827">
        <f t="shared" si="443"/>
        <v>0</v>
      </c>
      <c r="QFQ139" s="827">
        <f t="shared" si="443"/>
        <v>0</v>
      </c>
      <c r="QFR139" s="827">
        <f t="shared" si="443"/>
        <v>0</v>
      </c>
      <c r="QFS139" s="827">
        <f t="shared" ref="QFS139:QID139" si="444">QFS131+QFS133</f>
        <v>0</v>
      </c>
      <c r="QFT139" s="827">
        <f t="shared" si="444"/>
        <v>0</v>
      </c>
      <c r="QFU139" s="827">
        <f t="shared" si="444"/>
        <v>0</v>
      </c>
      <c r="QFV139" s="827">
        <f t="shared" si="444"/>
        <v>0</v>
      </c>
      <c r="QFW139" s="827">
        <f t="shared" si="444"/>
        <v>0</v>
      </c>
      <c r="QFX139" s="827">
        <f t="shared" si="444"/>
        <v>0</v>
      </c>
      <c r="QFY139" s="827">
        <f t="shared" si="444"/>
        <v>0</v>
      </c>
      <c r="QFZ139" s="827">
        <f t="shared" si="444"/>
        <v>0</v>
      </c>
      <c r="QGA139" s="827">
        <f t="shared" si="444"/>
        <v>0</v>
      </c>
      <c r="QGB139" s="827">
        <f t="shared" si="444"/>
        <v>0</v>
      </c>
      <c r="QGC139" s="827">
        <f t="shared" si="444"/>
        <v>0</v>
      </c>
      <c r="QGD139" s="827">
        <f t="shared" si="444"/>
        <v>0</v>
      </c>
      <c r="QGE139" s="827">
        <f t="shared" si="444"/>
        <v>0</v>
      </c>
      <c r="QGF139" s="827">
        <f t="shared" si="444"/>
        <v>0</v>
      </c>
      <c r="QGG139" s="827">
        <f t="shared" si="444"/>
        <v>0</v>
      </c>
      <c r="QGH139" s="827">
        <f t="shared" si="444"/>
        <v>0</v>
      </c>
      <c r="QGI139" s="827">
        <f t="shared" si="444"/>
        <v>0</v>
      </c>
      <c r="QGJ139" s="827">
        <f t="shared" si="444"/>
        <v>0</v>
      </c>
      <c r="QGK139" s="827">
        <f t="shared" si="444"/>
        <v>0</v>
      </c>
      <c r="QGL139" s="827">
        <f t="shared" si="444"/>
        <v>0</v>
      </c>
      <c r="QGM139" s="827">
        <f t="shared" si="444"/>
        <v>0</v>
      </c>
      <c r="QGN139" s="827">
        <f t="shared" si="444"/>
        <v>0</v>
      </c>
      <c r="QGO139" s="827">
        <f t="shared" si="444"/>
        <v>0</v>
      </c>
      <c r="QGP139" s="827">
        <f t="shared" si="444"/>
        <v>0</v>
      </c>
      <c r="QGQ139" s="827">
        <f t="shared" si="444"/>
        <v>0</v>
      </c>
      <c r="QGR139" s="827">
        <f t="shared" si="444"/>
        <v>0</v>
      </c>
      <c r="QGS139" s="827">
        <f t="shared" si="444"/>
        <v>0</v>
      </c>
      <c r="QGT139" s="827">
        <f t="shared" si="444"/>
        <v>0</v>
      </c>
      <c r="QGU139" s="827">
        <f t="shared" si="444"/>
        <v>0</v>
      </c>
      <c r="QGV139" s="827">
        <f t="shared" si="444"/>
        <v>0</v>
      </c>
      <c r="QGW139" s="827">
        <f t="shared" si="444"/>
        <v>0</v>
      </c>
      <c r="QGX139" s="827">
        <f t="shared" si="444"/>
        <v>0</v>
      </c>
      <c r="QGY139" s="827">
        <f t="shared" si="444"/>
        <v>0</v>
      </c>
      <c r="QGZ139" s="827">
        <f t="shared" si="444"/>
        <v>0</v>
      </c>
      <c r="QHA139" s="827">
        <f t="shared" si="444"/>
        <v>0</v>
      </c>
      <c r="QHB139" s="827">
        <f t="shared" si="444"/>
        <v>0</v>
      </c>
      <c r="QHC139" s="827">
        <f t="shared" si="444"/>
        <v>0</v>
      </c>
      <c r="QHD139" s="827">
        <f t="shared" si="444"/>
        <v>0</v>
      </c>
      <c r="QHE139" s="827">
        <f t="shared" si="444"/>
        <v>0</v>
      </c>
      <c r="QHF139" s="827">
        <f t="shared" si="444"/>
        <v>0</v>
      </c>
      <c r="QHG139" s="827">
        <f t="shared" si="444"/>
        <v>0</v>
      </c>
      <c r="QHH139" s="827">
        <f t="shared" si="444"/>
        <v>0</v>
      </c>
      <c r="QHI139" s="827">
        <f t="shared" si="444"/>
        <v>0</v>
      </c>
      <c r="QHJ139" s="827">
        <f t="shared" si="444"/>
        <v>0</v>
      </c>
      <c r="QHK139" s="827">
        <f t="shared" si="444"/>
        <v>0</v>
      </c>
      <c r="QHL139" s="827">
        <f t="shared" si="444"/>
        <v>0</v>
      </c>
      <c r="QHM139" s="827">
        <f t="shared" si="444"/>
        <v>0</v>
      </c>
      <c r="QHN139" s="827">
        <f t="shared" si="444"/>
        <v>0</v>
      </c>
      <c r="QHO139" s="827">
        <f t="shared" si="444"/>
        <v>0</v>
      </c>
      <c r="QHP139" s="827">
        <f t="shared" si="444"/>
        <v>0</v>
      </c>
      <c r="QHQ139" s="827">
        <f t="shared" si="444"/>
        <v>0</v>
      </c>
      <c r="QHR139" s="827">
        <f t="shared" si="444"/>
        <v>0</v>
      </c>
      <c r="QHS139" s="827">
        <f t="shared" si="444"/>
        <v>0</v>
      </c>
      <c r="QHT139" s="827">
        <f t="shared" si="444"/>
        <v>0</v>
      </c>
      <c r="QHU139" s="827">
        <f t="shared" si="444"/>
        <v>0</v>
      </c>
      <c r="QHV139" s="827">
        <f t="shared" si="444"/>
        <v>0</v>
      </c>
      <c r="QHW139" s="827">
        <f t="shared" si="444"/>
        <v>0</v>
      </c>
      <c r="QHX139" s="827">
        <f t="shared" si="444"/>
        <v>0</v>
      </c>
      <c r="QHY139" s="827">
        <f t="shared" si="444"/>
        <v>0</v>
      </c>
      <c r="QHZ139" s="827">
        <f t="shared" si="444"/>
        <v>0</v>
      </c>
      <c r="QIA139" s="827">
        <f t="shared" si="444"/>
        <v>0</v>
      </c>
      <c r="QIB139" s="827">
        <f t="shared" si="444"/>
        <v>0</v>
      </c>
      <c r="QIC139" s="827">
        <f t="shared" si="444"/>
        <v>0</v>
      </c>
      <c r="QID139" s="827">
        <f t="shared" si="444"/>
        <v>0</v>
      </c>
      <c r="QIE139" s="827">
        <f t="shared" ref="QIE139:QKP139" si="445">QIE131+QIE133</f>
        <v>0</v>
      </c>
      <c r="QIF139" s="827">
        <f t="shared" si="445"/>
        <v>0</v>
      </c>
      <c r="QIG139" s="827">
        <f t="shared" si="445"/>
        <v>0</v>
      </c>
      <c r="QIH139" s="827">
        <f t="shared" si="445"/>
        <v>0</v>
      </c>
      <c r="QII139" s="827">
        <f t="shared" si="445"/>
        <v>0</v>
      </c>
      <c r="QIJ139" s="827">
        <f t="shared" si="445"/>
        <v>0</v>
      </c>
      <c r="QIK139" s="827">
        <f t="shared" si="445"/>
        <v>0</v>
      </c>
      <c r="QIL139" s="827">
        <f t="shared" si="445"/>
        <v>0</v>
      </c>
      <c r="QIM139" s="827">
        <f t="shared" si="445"/>
        <v>0</v>
      </c>
      <c r="QIN139" s="827">
        <f t="shared" si="445"/>
        <v>0</v>
      </c>
      <c r="QIO139" s="827">
        <f t="shared" si="445"/>
        <v>0</v>
      </c>
      <c r="QIP139" s="827">
        <f t="shared" si="445"/>
        <v>0</v>
      </c>
      <c r="QIQ139" s="827">
        <f t="shared" si="445"/>
        <v>0</v>
      </c>
      <c r="QIR139" s="827">
        <f t="shared" si="445"/>
        <v>0</v>
      </c>
      <c r="QIS139" s="827">
        <f t="shared" si="445"/>
        <v>0</v>
      </c>
      <c r="QIT139" s="827">
        <f t="shared" si="445"/>
        <v>0</v>
      </c>
      <c r="QIU139" s="827">
        <f t="shared" si="445"/>
        <v>0</v>
      </c>
      <c r="QIV139" s="827">
        <f t="shared" si="445"/>
        <v>0</v>
      </c>
      <c r="QIW139" s="827">
        <f t="shared" si="445"/>
        <v>0</v>
      </c>
      <c r="QIX139" s="827">
        <f t="shared" si="445"/>
        <v>0</v>
      </c>
      <c r="QIY139" s="827">
        <f t="shared" si="445"/>
        <v>0</v>
      </c>
      <c r="QIZ139" s="827">
        <f t="shared" si="445"/>
        <v>0</v>
      </c>
      <c r="QJA139" s="827">
        <f t="shared" si="445"/>
        <v>0</v>
      </c>
      <c r="QJB139" s="827">
        <f t="shared" si="445"/>
        <v>0</v>
      </c>
      <c r="QJC139" s="827">
        <f t="shared" si="445"/>
        <v>0</v>
      </c>
      <c r="QJD139" s="827">
        <f t="shared" si="445"/>
        <v>0</v>
      </c>
      <c r="QJE139" s="827">
        <f t="shared" si="445"/>
        <v>0</v>
      </c>
      <c r="QJF139" s="827">
        <f t="shared" si="445"/>
        <v>0</v>
      </c>
      <c r="QJG139" s="827">
        <f t="shared" si="445"/>
        <v>0</v>
      </c>
      <c r="QJH139" s="827">
        <f t="shared" si="445"/>
        <v>0</v>
      </c>
      <c r="QJI139" s="827">
        <f t="shared" si="445"/>
        <v>0</v>
      </c>
      <c r="QJJ139" s="827">
        <f t="shared" si="445"/>
        <v>0</v>
      </c>
      <c r="QJK139" s="827">
        <f t="shared" si="445"/>
        <v>0</v>
      </c>
      <c r="QJL139" s="827">
        <f t="shared" si="445"/>
        <v>0</v>
      </c>
      <c r="QJM139" s="827">
        <f t="shared" si="445"/>
        <v>0</v>
      </c>
      <c r="QJN139" s="827">
        <f t="shared" si="445"/>
        <v>0</v>
      </c>
      <c r="QJO139" s="827">
        <f t="shared" si="445"/>
        <v>0</v>
      </c>
      <c r="QJP139" s="827">
        <f t="shared" si="445"/>
        <v>0</v>
      </c>
      <c r="QJQ139" s="827">
        <f t="shared" si="445"/>
        <v>0</v>
      </c>
      <c r="QJR139" s="827">
        <f t="shared" si="445"/>
        <v>0</v>
      </c>
      <c r="QJS139" s="827">
        <f t="shared" si="445"/>
        <v>0</v>
      </c>
      <c r="QJT139" s="827">
        <f t="shared" si="445"/>
        <v>0</v>
      </c>
      <c r="QJU139" s="827">
        <f t="shared" si="445"/>
        <v>0</v>
      </c>
      <c r="QJV139" s="827">
        <f t="shared" si="445"/>
        <v>0</v>
      </c>
      <c r="QJW139" s="827">
        <f t="shared" si="445"/>
        <v>0</v>
      </c>
      <c r="QJX139" s="827">
        <f t="shared" si="445"/>
        <v>0</v>
      </c>
      <c r="QJY139" s="827">
        <f t="shared" si="445"/>
        <v>0</v>
      </c>
      <c r="QJZ139" s="827">
        <f t="shared" si="445"/>
        <v>0</v>
      </c>
      <c r="QKA139" s="827">
        <f t="shared" si="445"/>
        <v>0</v>
      </c>
      <c r="QKB139" s="827">
        <f t="shared" si="445"/>
        <v>0</v>
      </c>
      <c r="QKC139" s="827">
        <f t="shared" si="445"/>
        <v>0</v>
      </c>
      <c r="QKD139" s="827">
        <f t="shared" si="445"/>
        <v>0</v>
      </c>
      <c r="QKE139" s="827">
        <f t="shared" si="445"/>
        <v>0</v>
      </c>
      <c r="QKF139" s="827">
        <f t="shared" si="445"/>
        <v>0</v>
      </c>
      <c r="QKG139" s="827">
        <f t="shared" si="445"/>
        <v>0</v>
      </c>
      <c r="QKH139" s="827">
        <f t="shared" si="445"/>
        <v>0</v>
      </c>
      <c r="QKI139" s="827">
        <f t="shared" si="445"/>
        <v>0</v>
      </c>
      <c r="QKJ139" s="827">
        <f t="shared" si="445"/>
        <v>0</v>
      </c>
      <c r="QKK139" s="827">
        <f t="shared" si="445"/>
        <v>0</v>
      </c>
      <c r="QKL139" s="827">
        <f t="shared" si="445"/>
        <v>0</v>
      </c>
      <c r="QKM139" s="827">
        <f t="shared" si="445"/>
        <v>0</v>
      </c>
      <c r="QKN139" s="827">
        <f t="shared" si="445"/>
        <v>0</v>
      </c>
      <c r="QKO139" s="827">
        <f t="shared" si="445"/>
        <v>0</v>
      </c>
      <c r="QKP139" s="827">
        <f t="shared" si="445"/>
        <v>0</v>
      </c>
      <c r="QKQ139" s="827">
        <f t="shared" ref="QKQ139:QNB139" si="446">QKQ131+QKQ133</f>
        <v>0</v>
      </c>
      <c r="QKR139" s="827">
        <f t="shared" si="446"/>
        <v>0</v>
      </c>
      <c r="QKS139" s="827">
        <f t="shared" si="446"/>
        <v>0</v>
      </c>
      <c r="QKT139" s="827">
        <f t="shared" si="446"/>
        <v>0</v>
      </c>
      <c r="QKU139" s="827">
        <f t="shared" si="446"/>
        <v>0</v>
      </c>
      <c r="QKV139" s="827">
        <f t="shared" si="446"/>
        <v>0</v>
      </c>
      <c r="QKW139" s="827">
        <f t="shared" si="446"/>
        <v>0</v>
      </c>
      <c r="QKX139" s="827">
        <f t="shared" si="446"/>
        <v>0</v>
      </c>
      <c r="QKY139" s="827">
        <f t="shared" si="446"/>
        <v>0</v>
      </c>
      <c r="QKZ139" s="827">
        <f t="shared" si="446"/>
        <v>0</v>
      </c>
      <c r="QLA139" s="827">
        <f t="shared" si="446"/>
        <v>0</v>
      </c>
      <c r="QLB139" s="827">
        <f t="shared" si="446"/>
        <v>0</v>
      </c>
      <c r="QLC139" s="827">
        <f t="shared" si="446"/>
        <v>0</v>
      </c>
      <c r="QLD139" s="827">
        <f t="shared" si="446"/>
        <v>0</v>
      </c>
      <c r="QLE139" s="827">
        <f t="shared" si="446"/>
        <v>0</v>
      </c>
      <c r="QLF139" s="827">
        <f t="shared" si="446"/>
        <v>0</v>
      </c>
      <c r="QLG139" s="827">
        <f t="shared" si="446"/>
        <v>0</v>
      </c>
      <c r="QLH139" s="827">
        <f t="shared" si="446"/>
        <v>0</v>
      </c>
      <c r="QLI139" s="827">
        <f t="shared" si="446"/>
        <v>0</v>
      </c>
      <c r="QLJ139" s="827">
        <f t="shared" si="446"/>
        <v>0</v>
      </c>
      <c r="QLK139" s="827">
        <f t="shared" si="446"/>
        <v>0</v>
      </c>
      <c r="QLL139" s="827">
        <f t="shared" si="446"/>
        <v>0</v>
      </c>
      <c r="QLM139" s="827">
        <f t="shared" si="446"/>
        <v>0</v>
      </c>
      <c r="QLN139" s="827">
        <f t="shared" si="446"/>
        <v>0</v>
      </c>
      <c r="QLO139" s="827">
        <f t="shared" si="446"/>
        <v>0</v>
      </c>
      <c r="QLP139" s="827">
        <f t="shared" si="446"/>
        <v>0</v>
      </c>
      <c r="QLQ139" s="827">
        <f t="shared" si="446"/>
        <v>0</v>
      </c>
      <c r="QLR139" s="827">
        <f t="shared" si="446"/>
        <v>0</v>
      </c>
      <c r="QLS139" s="827">
        <f t="shared" si="446"/>
        <v>0</v>
      </c>
      <c r="QLT139" s="827">
        <f t="shared" si="446"/>
        <v>0</v>
      </c>
      <c r="QLU139" s="827">
        <f t="shared" si="446"/>
        <v>0</v>
      </c>
      <c r="QLV139" s="827">
        <f t="shared" si="446"/>
        <v>0</v>
      </c>
      <c r="QLW139" s="827">
        <f t="shared" si="446"/>
        <v>0</v>
      </c>
      <c r="QLX139" s="827">
        <f t="shared" si="446"/>
        <v>0</v>
      </c>
      <c r="QLY139" s="827">
        <f t="shared" si="446"/>
        <v>0</v>
      </c>
      <c r="QLZ139" s="827">
        <f t="shared" si="446"/>
        <v>0</v>
      </c>
      <c r="QMA139" s="827">
        <f t="shared" si="446"/>
        <v>0</v>
      </c>
      <c r="QMB139" s="827">
        <f t="shared" si="446"/>
        <v>0</v>
      </c>
      <c r="QMC139" s="827">
        <f t="shared" si="446"/>
        <v>0</v>
      </c>
      <c r="QMD139" s="827">
        <f t="shared" si="446"/>
        <v>0</v>
      </c>
      <c r="QME139" s="827">
        <f t="shared" si="446"/>
        <v>0</v>
      </c>
      <c r="QMF139" s="827">
        <f t="shared" si="446"/>
        <v>0</v>
      </c>
      <c r="QMG139" s="827">
        <f t="shared" si="446"/>
        <v>0</v>
      </c>
      <c r="QMH139" s="827">
        <f t="shared" si="446"/>
        <v>0</v>
      </c>
      <c r="QMI139" s="827">
        <f t="shared" si="446"/>
        <v>0</v>
      </c>
      <c r="QMJ139" s="827">
        <f t="shared" si="446"/>
        <v>0</v>
      </c>
      <c r="QMK139" s="827">
        <f t="shared" si="446"/>
        <v>0</v>
      </c>
      <c r="QML139" s="827">
        <f t="shared" si="446"/>
        <v>0</v>
      </c>
      <c r="QMM139" s="827">
        <f t="shared" si="446"/>
        <v>0</v>
      </c>
      <c r="QMN139" s="827">
        <f t="shared" si="446"/>
        <v>0</v>
      </c>
      <c r="QMO139" s="827">
        <f t="shared" si="446"/>
        <v>0</v>
      </c>
      <c r="QMP139" s="827">
        <f t="shared" si="446"/>
        <v>0</v>
      </c>
      <c r="QMQ139" s="827">
        <f t="shared" si="446"/>
        <v>0</v>
      </c>
      <c r="QMR139" s="827">
        <f t="shared" si="446"/>
        <v>0</v>
      </c>
      <c r="QMS139" s="827">
        <f t="shared" si="446"/>
        <v>0</v>
      </c>
      <c r="QMT139" s="827">
        <f t="shared" si="446"/>
        <v>0</v>
      </c>
      <c r="QMU139" s="827">
        <f t="shared" si="446"/>
        <v>0</v>
      </c>
      <c r="QMV139" s="827">
        <f t="shared" si="446"/>
        <v>0</v>
      </c>
      <c r="QMW139" s="827">
        <f t="shared" si="446"/>
        <v>0</v>
      </c>
      <c r="QMX139" s="827">
        <f t="shared" si="446"/>
        <v>0</v>
      </c>
      <c r="QMY139" s="827">
        <f t="shared" si="446"/>
        <v>0</v>
      </c>
      <c r="QMZ139" s="827">
        <f t="shared" si="446"/>
        <v>0</v>
      </c>
      <c r="QNA139" s="827">
        <f t="shared" si="446"/>
        <v>0</v>
      </c>
      <c r="QNB139" s="827">
        <f t="shared" si="446"/>
        <v>0</v>
      </c>
      <c r="QNC139" s="827">
        <f t="shared" ref="QNC139:QPN139" si="447">QNC131+QNC133</f>
        <v>0</v>
      </c>
      <c r="QND139" s="827">
        <f t="shared" si="447"/>
        <v>0</v>
      </c>
      <c r="QNE139" s="827">
        <f t="shared" si="447"/>
        <v>0</v>
      </c>
      <c r="QNF139" s="827">
        <f t="shared" si="447"/>
        <v>0</v>
      </c>
      <c r="QNG139" s="827">
        <f t="shared" si="447"/>
        <v>0</v>
      </c>
      <c r="QNH139" s="827">
        <f t="shared" si="447"/>
        <v>0</v>
      </c>
      <c r="QNI139" s="827">
        <f t="shared" si="447"/>
        <v>0</v>
      </c>
      <c r="QNJ139" s="827">
        <f t="shared" si="447"/>
        <v>0</v>
      </c>
      <c r="QNK139" s="827">
        <f t="shared" si="447"/>
        <v>0</v>
      </c>
      <c r="QNL139" s="827">
        <f t="shared" si="447"/>
        <v>0</v>
      </c>
      <c r="QNM139" s="827">
        <f t="shared" si="447"/>
        <v>0</v>
      </c>
      <c r="QNN139" s="827">
        <f t="shared" si="447"/>
        <v>0</v>
      </c>
      <c r="QNO139" s="827">
        <f t="shared" si="447"/>
        <v>0</v>
      </c>
      <c r="QNP139" s="827">
        <f t="shared" si="447"/>
        <v>0</v>
      </c>
      <c r="QNQ139" s="827">
        <f t="shared" si="447"/>
        <v>0</v>
      </c>
      <c r="QNR139" s="827">
        <f t="shared" si="447"/>
        <v>0</v>
      </c>
      <c r="QNS139" s="827">
        <f t="shared" si="447"/>
        <v>0</v>
      </c>
      <c r="QNT139" s="827">
        <f t="shared" si="447"/>
        <v>0</v>
      </c>
      <c r="QNU139" s="827">
        <f t="shared" si="447"/>
        <v>0</v>
      </c>
      <c r="QNV139" s="827">
        <f t="shared" si="447"/>
        <v>0</v>
      </c>
      <c r="QNW139" s="827">
        <f t="shared" si="447"/>
        <v>0</v>
      </c>
      <c r="QNX139" s="827">
        <f t="shared" si="447"/>
        <v>0</v>
      </c>
      <c r="QNY139" s="827">
        <f t="shared" si="447"/>
        <v>0</v>
      </c>
      <c r="QNZ139" s="827">
        <f t="shared" si="447"/>
        <v>0</v>
      </c>
      <c r="QOA139" s="827">
        <f t="shared" si="447"/>
        <v>0</v>
      </c>
      <c r="QOB139" s="827">
        <f t="shared" si="447"/>
        <v>0</v>
      </c>
      <c r="QOC139" s="827">
        <f t="shared" si="447"/>
        <v>0</v>
      </c>
      <c r="QOD139" s="827">
        <f t="shared" si="447"/>
        <v>0</v>
      </c>
      <c r="QOE139" s="827">
        <f t="shared" si="447"/>
        <v>0</v>
      </c>
      <c r="QOF139" s="827">
        <f t="shared" si="447"/>
        <v>0</v>
      </c>
      <c r="QOG139" s="827">
        <f t="shared" si="447"/>
        <v>0</v>
      </c>
      <c r="QOH139" s="827">
        <f t="shared" si="447"/>
        <v>0</v>
      </c>
      <c r="QOI139" s="827">
        <f t="shared" si="447"/>
        <v>0</v>
      </c>
      <c r="QOJ139" s="827">
        <f t="shared" si="447"/>
        <v>0</v>
      </c>
      <c r="QOK139" s="827">
        <f t="shared" si="447"/>
        <v>0</v>
      </c>
      <c r="QOL139" s="827">
        <f t="shared" si="447"/>
        <v>0</v>
      </c>
      <c r="QOM139" s="827">
        <f t="shared" si="447"/>
        <v>0</v>
      </c>
      <c r="QON139" s="827">
        <f t="shared" si="447"/>
        <v>0</v>
      </c>
      <c r="QOO139" s="827">
        <f t="shared" si="447"/>
        <v>0</v>
      </c>
      <c r="QOP139" s="827">
        <f t="shared" si="447"/>
        <v>0</v>
      </c>
      <c r="QOQ139" s="827">
        <f t="shared" si="447"/>
        <v>0</v>
      </c>
      <c r="QOR139" s="827">
        <f t="shared" si="447"/>
        <v>0</v>
      </c>
      <c r="QOS139" s="827">
        <f t="shared" si="447"/>
        <v>0</v>
      </c>
      <c r="QOT139" s="827">
        <f t="shared" si="447"/>
        <v>0</v>
      </c>
      <c r="QOU139" s="827">
        <f t="shared" si="447"/>
        <v>0</v>
      </c>
      <c r="QOV139" s="827">
        <f t="shared" si="447"/>
        <v>0</v>
      </c>
      <c r="QOW139" s="827">
        <f t="shared" si="447"/>
        <v>0</v>
      </c>
      <c r="QOX139" s="827">
        <f t="shared" si="447"/>
        <v>0</v>
      </c>
      <c r="QOY139" s="827">
        <f t="shared" si="447"/>
        <v>0</v>
      </c>
      <c r="QOZ139" s="827">
        <f t="shared" si="447"/>
        <v>0</v>
      </c>
      <c r="QPA139" s="827">
        <f t="shared" si="447"/>
        <v>0</v>
      </c>
      <c r="QPB139" s="827">
        <f t="shared" si="447"/>
        <v>0</v>
      </c>
      <c r="QPC139" s="827">
        <f t="shared" si="447"/>
        <v>0</v>
      </c>
      <c r="QPD139" s="827">
        <f t="shared" si="447"/>
        <v>0</v>
      </c>
      <c r="QPE139" s="827">
        <f t="shared" si="447"/>
        <v>0</v>
      </c>
      <c r="QPF139" s="827">
        <f t="shared" si="447"/>
        <v>0</v>
      </c>
      <c r="QPG139" s="827">
        <f t="shared" si="447"/>
        <v>0</v>
      </c>
      <c r="QPH139" s="827">
        <f t="shared" si="447"/>
        <v>0</v>
      </c>
      <c r="QPI139" s="827">
        <f t="shared" si="447"/>
        <v>0</v>
      </c>
      <c r="QPJ139" s="827">
        <f t="shared" si="447"/>
        <v>0</v>
      </c>
      <c r="QPK139" s="827">
        <f t="shared" si="447"/>
        <v>0</v>
      </c>
      <c r="QPL139" s="827">
        <f t="shared" si="447"/>
        <v>0</v>
      </c>
      <c r="QPM139" s="827">
        <f t="shared" si="447"/>
        <v>0</v>
      </c>
      <c r="QPN139" s="827">
        <f t="shared" si="447"/>
        <v>0</v>
      </c>
      <c r="QPO139" s="827">
        <f t="shared" ref="QPO139:QRZ139" si="448">QPO131+QPO133</f>
        <v>0</v>
      </c>
      <c r="QPP139" s="827">
        <f t="shared" si="448"/>
        <v>0</v>
      </c>
      <c r="QPQ139" s="827">
        <f t="shared" si="448"/>
        <v>0</v>
      </c>
      <c r="QPR139" s="827">
        <f t="shared" si="448"/>
        <v>0</v>
      </c>
      <c r="QPS139" s="827">
        <f t="shared" si="448"/>
        <v>0</v>
      </c>
      <c r="QPT139" s="827">
        <f t="shared" si="448"/>
        <v>0</v>
      </c>
      <c r="QPU139" s="827">
        <f t="shared" si="448"/>
        <v>0</v>
      </c>
      <c r="QPV139" s="827">
        <f t="shared" si="448"/>
        <v>0</v>
      </c>
      <c r="QPW139" s="827">
        <f t="shared" si="448"/>
        <v>0</v>
      </c>
      <c r="QPX139" s="827">
        <f t="shared" si="448"/>
        <v>0</v>
      </c>
      <c r="QPY139" s="827">
        <f t="shared" si="448"/>
        <v>0</v>
      </c>
      <c r="QPZ139" s="827">
        <f t="shared" si="448"/>
        <v>0</v>
      </c>
      <c r="QQA139" s="827">
        <f t="shared" si="448"/>
        <v>0</v>
      </c>
      <c r="QQB139" s="827">
        <f t="shared" si="448"/>
        <v>0</v>
      </c>
      <c r="QQC139" s="827">
        <f t="shared" si="448"/>
        <v>0</v>
      </c>
      <c r="QQD139" s="827">
        <f t="shared" si="448"/>
        <v>0</v>
      </c>
      <c r="QQE139" s="827">
        <f t="shared" si="448"/>
        <v>0</v>
      </c>
      <c r="QQF139" s="827">
        <f t="shared" si="448"/>
        <v>0</v>
      </c>
      <c r="QQG139" s="827">
        <f t="shared" si="448"/>
        <v>0</v>
      </c>
      <c r="QQH139" s="827">
        <f t="shared" si="448"/>
        <v>0</v>
      </c>
      <c r="QQI139" s="827">
        <f t="shared" si="448"/>
        <v>0</v>
      </c>
      <c r="QQJ139" s="827">
        <f t="shared" si="448"/>
        <v>0</v>
      </c>
      <c r="QQK139" s="827">
        <f t="shared" si="448"/>
        <v>0</v>
      </c>
      <c r="QQL139" s="827">
        <f t="shared" si="448"/>
        <v>0</v>
      </c>
      <c r="QQM139" s="827">
        <f t="shared" si="448"/>
        <v>0</v>
      </c>
      <c r="QQN139" s="827">
        <f t="shared" si="448"/>
        <v>0</v>
      </c>
      <c r="QQO139" s="827">
        <f t="shared" si="448"/>
        <v>0</v>
      </c>
      <c r="QQP139" s="827">
        <f t="shared" si="448"/>
        <v>0</v>
      </c>
      <c r="QQQ139" s="827">
        <f t="shared" si="448"/>
        <v>0</v>
      </c>
      <c r="QQR139" s="827">
        <f t="shared" si="448"/>
        <v>0</v>
      </c>
      <c r="QQS139" s="827">
        <f t="shared" si="448"/>
        <v>0</v>
      </c>
      <c r="QQT139" s="827">
        <f t="shared" si="448"/>
        <v>0</v>
      </c>
      <c r="QQU139" s="827">
        <f t="shared" si="448"/>
        <v>0</v>
      </c>
      <c r="QQV139" s="827">
        <f t="shared" si="448"/>
        <v>0</v>
      </c>
      <c r="QQW139" s="827">
        <f t="shared" si="448"/>
        <v>0</v>
      </c>
      <c r="QQX139" s="827">
        <f t="shared" si="448"/>
        <v>0</v>
      </c>
      <c r="QQY139" s="827">
        <f t="shared" si="448"/>
        <v>0</v>
      </c>
      <c r="QQZ139" s="827">
        <f t="shared" si="448"/>
        <v>0</v>
      </c>
      <c r="QRA139" s="827">
        <f t="shared" si="448"/>
        <v>0</v>
      </c>
      <c r="QRB139" s="827">
        <f t="shared" si="448"/>
        <v>0</v>
      </c>
      <c r="QRC139" s="827">
        <f t="shared" si="448"/>
        <v>0</v>
      </c>
      <c r="QRD139" s="827">
        <f t="shared" si="448"/>
        <v>0</v>
      </c>
      <c r="QRE139" s="827">
        <f t="shared" si="448"/>
        <v>0</v>
      </c>
      <c r="QRF139" s="827">
        <f t="shared" si="448"/>
        <v>0</v>
      </c>
      <c r="QRG139" s="827">
        <f t="shared" si="448"/>
        <v>0</v>
      </c>
      <c r="QRH139" s="827">
        <f t="shared" si="448"/>
        <v>0</v>
      </c>
      <c r="QRI139" s="827">
        <f t="shared" si="448"/>
        <v>0</v>
      </c>
      <c r="QRJ139" s="827">
        <f t="shared" si="448"/>
        <v>0</v>
      </c>
      <c r="QRK139" s="827">
        <f t="shared" si="448"/>
        <v>0</v>
      </c>
      <c r="QRL139" s="827">
        <f t="shared" si="448"/>
        <v>0</v>
      </c>
      <c r="QRM139" s="827">
        <f t="shared" si="448"/>
        <v>0</v>
      </c>
      <c r="QRN139" s="827">
        <f t="shared" si="448"/>
        <v>0</v>
      </c>
      <c r="QRO139" s="827">
        <f t="shared" si="448"/>
        <v>0</v>
      </c>
      <c r="QRP139" s="827">
        <f t="shared" si="448"/>
        <v>0</v>
      </c>
      <c r="QRQ139" s="827">
        <f t="shared" si="448"/>
        <v>0</v>
      </c>
      <c r="QRR139" s="827">
        <f t="shared" si="448"/>
        <v>0</v>
      </c>
      <c r="QRS139" s="827">
        <f t="shared" si="448"/>
        <v>0</v>
      </c>
      <c r="QRT139" s="827">
        <f t="shared" si="448"/>
        <v>0</v>
      </c>
      <c r="QRU139" s="827">
        <f t="shared" si="448"/>
        <v>0</v>
      </c>
      <c r="QRV139" s="827">
        <f t="shared" si="448"/>
        <v>0</v>
      </c>
      <c r="QRW139" s="827">
        <f t="shared" si="448"/>
        <v>0</v>
      </c>
      <c r="QRX139" s="827">
        <f t="shared" si="448"/>
        <v>0</v>
      </c>
      <c r="QRY139" s="827">
        <f t="shared" si="448"/>
        <v>0</v>
      </c>
      <c r="QRZ139" s="827">
        <f t="shared" si="448"/>
        <v>0</v>
      </c>
      <c r="QSA139" s="827">
        <f t="shared" ref="QSA139:QUL139" si="449">QSA131+QSA133</f>
        <v>0</v>
      </c>
      <c r="QSB139" s="827">
        <f t="shared" si="449"/>
        <v>0</v>
      </c>
      <c r="QSC139" s="827">
        <f t="shared" si="449"/>
        <v>0</v>
      </c>
      <c r="QSD139" s="827">
        <f t="shared" si="449"/>
        <v>0</v>
      </c>
      <c r="QSE139" s="827">
        <f t="shared" si="449"/>
        <v>0</v>
      </c>
      <c r="QSF139" s="827">
        <f t="shared" si="449"/>
        <v>0</v>
      </c>
      <c r="QSG139" s="827">
        <f t="shared" si="449"/>
        <v>0</v>
      </c>
      <c r="QSH139" s="827">
        <f t="shared" si="449"/>
        <v>0</v>
      </c>
      <c r="QSI139" s="827">
        <f t="shared" si="449"/>
        <v>0</v>
      </c>
      <c r="QSJ139" s="827">
        <f t="shared" si="449"/>
        <v>0</v>
      </c>
      <c r="QSK139" s="827">
        <f t="shared" si="449"/>
        <v>0</v>
      </c>
      <c r="QSL139" s="827">
        <f t="shared" si="449"/>
        <v>0</v>
      </c>
      <c r="QSM139" s="827">
        <f t="shared" si="449"/>
        <v>0</v>
      </c>
      <c r="QSN139" s="827">
        <f t="shared" si="449"/>
        <v>0</v>
      </c>
      <c r="QSO139" s="827">
        <f t="shared" si="449"/>
        <v>0</v>
      </c>
      <c r="QSP139" s="827">
        <f t="shared" si="449"/>
        <v>0</v>
      </c>
      <c r="QSQ139" s="827">
        <f t="shared" si="449"/>
        <v>0</v>
      </c>
      <c r="QSR139" s="827">
        <f t="shared" si="449"/>
        <v>0</v>
      </c>
      <c r="QSS139" s="827">
        <f t="shared" si="449"/>
        <v>0</v>
      </c>
      <c r="QST139" s="827">
        <f t="shared" si="449"/>
        <v>0</v>
      </c>
      <c r="QSU139" s="827">
        <f t="shared" si="449"/>
        <v>0</v>
      </c>
      <c r="QSV139" s="827">
        <f t="shared" si="449"/>
        <v>0</v>
      </c>
      <c r="QSW139" s="827">
        <f t="shared" si="449"/>
        <v>0</v>
      </c>
      <c r="QSX139" s="827">
        <f t="shared" si="449"/>
        <v>0</v>
      </c>
      <c r="QSY139" s="827">
        <f t="shared" si="449"/>
        <v>0</v>
      </c>
      <c r="QSZ139" s="827">
        <f t="shared" si="449"/>
        <v>0</v>
      </c>
      <c r="QTA139" s="827">
        <f t="shared" si="449"/>
        <v>0</v>
      </c>
      <c r="QTB139" s="827">
        <f t="shared" si="449"/>
        <v>0</v>
      </c>
      <c r="QTC139" s="827">
        <f t="shared" si="449"/>
        <v>0</v>
      </c>
      <c r="QTD139" s="827">
        <f t="shared" si="449"/>
        <v>0</v>
      </c>
      <c r="QTE139" s="827">
        <f t="shared" si="449"/>
        <v>0</v>
      </c>
      <c r="QTF139" s="827">
        <f t="shared" si="449"/>
        <v>0</v>
      </c>
      <c r="QTG139" s="827">
        <f t="shared" si="449"/>
        <v>0</v>
      </c>
      <c r="QTH139" s="827">
        <f t="shared" si="449"/>
        <v>0</v>
      </c>
      <c r="QTI139" s="827">
        <f t="shared" si="449"/>
        <v>0</v>
      </c>
      <c r="QTJ139" s="827">
        <f t="shared" si="449"/>
        <v>0</v>
      </c>
      <c r="QTK139" s="827">
        <f t="shared" si="449"/>
        <v>0</v>
      </c>
      <c r="QTL139" s="827">
        <f t="shared" si="449"/>
        <v>0</v>
      </c>
      <c r="QTM139" s="827">
        <f t="shared" si="449"/>
        <v>0</v>
      </c>
      <c r="QTN139" s="827">
        <f t="shared" si="449"/>
        <v>0</v>
      </c>
      <c r="QTO139" s="827">
        <f t="shared" si="449"/>
        <v>0</v>
      </c>
      <c r="QTP139" s="827">
        <f t="shared" si="449"/>
        <v>0</v>
      </c>
      <c r="QTQ139" s="827">
        <f t="shared" si="449"/>
        <v>0</v>
      </c>
      <c r="QTR139" s="827">
        <f t="shared" si="449"/>
        <v>0</v>
      </c>
      <c r="QTS139" s="827">
        <f t="shared" si="449"/>
        <v>0</v>
      </c>
      <c r="QTT139" s="827">
        <f t="shared" si="449"/>
        <v>0</v>
      </c>
      <c r="QTU139" s="827">
        <f t="shared" si="449"/>
        <v>0</v>
      </c>
      <c r="QTV139" s="827">
        <f t="shared" si="449"/>
        <v>0</v>
      </c>
      <c r="QTW139" s="827">
        <f t="shared" si="449"/>
        <v>0</v>
      </c>
      <c r="QTX139" s="827">
        <f t="shared" si="449"/>
        <v>0</v>
      </c>
      <c r="QTY139" s="827">
        <f t="shared" si="449"/>
        <v>0</v>
      </c>
      <c r="QTZ139" s="827">
        <f t="shared" si="449"/>
        <v>0</v>
      </c>
      <c r="QUA139" s="827">
        <f t="shared" si="449"/>
        <v>0</v>
      </c>
      <c r="QUB139" s="827">
        <f t="shared" si="449"/>
        <v>0</v>
      </c>
      <c r="QUC139" s="827">
        <f t="shared" si="449"/>
        <v>0</v>
      </c>
      <c r="QUD139" s="827">
        <f t="shared" si="449"/>
        <v>0</v>
      </c>
      <c r="QUE139" s="827">
        <f t="shared" si="449"/>
        <v>0</v>
      </c>
      <c r="QUF139" s="827">
        <f t="shared" si="449"/>
        <v>0</v>
      </c>
      <c r="QUG139" s="827">
        <f t="shared" si="449"/>
        <v>0</v>
      </c>
      <c r="QUH139" s="827">
        <f t="shared" si="449"/>
        <v>0</v>
      </c>
      <c r="QUI139" s="827">
        <f t="shared" si="449"/>
        <v>0</v>
      </c>
      <c r="QUJ139" s="827">
        <f t="shared" si="449"/>
        <v>0</v>
      </c>
      <c r="QUK139" s="827">
        <f t="shared" si="449"/>
        <v>0</v>
      </c>
      <c r="QUL139" s="827">
        <f t="shared" si="449"/>
        <v>0</v>
      </c>
      <c r="QUM139" s="827">
        <f t="shared" ref="QUM139:QWX139" si="450">QUM131+QUM133</f>
        <v>0</v>
      </c>
      <c r="QUN139" s="827">
        <f t="shared" si="450"/>
        <v>0</v>
      </c>
      <c r="QUO139" s="827">
        <f t="shared" si="450"/>
        <v>0</v>
      </c>
      <c r="QUP139" s="827">
        <f t="shared" si="450"/>
        <v>0</v>
      </c>
      <c r="QUQ139" s="827">
        <f t="shared" si="450"/>
        <v>0</v>
      </c>
      <c r="QUR139" s="827">
        <f t="shared" si="450"/>
        <v>0</v>
      </c>
      <c r="QUS139" s="827">
        <f t="shared" si="450"/>
        <v>0</v>
      </c>
      <c r="QUT139" s="827">
        <f t="shared" si="450"/>
        <v>0</v>
      </c>
      <c r="QUU139" s="827">
        <f t="shared" si="450"/>
        <v>0</v>
      </c>
      <c r="QUV139" s="827">
        <f t="shared" si="450"/>
        <v>0</v>
      </c>
      <c r="QUW139" s="827">
        <f t="shared" si="450"/>
        <v>0</v>
      </c>
      <c r="QUX139" s="827">
        <f t="shared" si="450"/>
        <v>0</v>
      </c>
      <c r="QUY139" s="827">
        <f t="shared" si="450"/>
        <v>0</v>
      </c>
      <c r="QUZ139" s="827">
        <f t="shared" si="450"/>
        <v>0</v>
      </c>
      <c r="QVA139" s="827">
        <f t="shared" si="450"/>
        <v>0</v>
      </c>
      <c r="QVB139" s="827">
        <f t="shared" si="450"/>
        <v>0</v>
      </c>
      <c r="QVC139" s="827">
        <f t="shared" si="450"/>
        <v>0</v>
      </c>
      <c r="QVD139" s="827">
        <f t="shared" si="450"/>
        <v>0</v>
      </c>
      <c r="QVE139" s="827">
        <f t="shared" si="450"/>
        <v>0</v>
      </c>
      <c r="QVF139" s="827">
        <f t="shared" si="450"/>
        <v>0</v>
      </c>
      <c r="QVG139" s="827">
        <f t="shared" si="450"/>
        <v>0</v>
      </c>
      <c r="QVH139" s="827">
        <f t="shared" si="450"/>
        <v>0</v>
      </c>
      <c r="QVI139" s="827">
        <f t="shared" si="450"/>
        <v>0</v>
      </c>
      <c r="QVJ139" s="827">
        <f t="shared" si="450"/>
        <v>0</v>
      </c>
      <c r="QVK139" s="827">
        <f t="shared" si="450"/>
        <v>0</v>
      </c>
      <c r="QVL139" s="827">
        <f t="shared" si="450"/>
        <v>0</v>
      </c>
      <c r="QVM139" s="827">
        <f t="shared" si="450"/>
        <v>0</v>
      </c>
      <c r="QVN139" s="827">
        <f t="shared" si="450"/>
        <v>0</v>
      </c>
      <c r="QVO139" s="827">
        <f t="shared" si="450"/>
        <v>0</v>
      </c>
      <c r="QVP139" s="827">
        <f t="shared" si="450"/>
        <v>0</v>
      </c>
      <c r="QVQ139" s="827">
        <f t="shared" si="450"/>
        <v>0</v>
      </c>
      <c r="QVR139" s="827">
        <f t="shared" si="450"/>
        <v>0</v>
      </c>
      <c r="QVS139" s="827">
        <f t="shared" si="450"/>
        <v>0</v>
      </c>
      <c r="QVT139" s="827">
        <f t="shared" si="450"/>
        <v>0</v>
      </c>
      <c r="QVU139" s="827">
        <f t="shared" si="450"/>
        <v>0</v>
      </c>
      <c r="QVV139" s="827">
        <f t="shared" si="450"/>
        <v>0</v>
      </c>
      <c r="QVW139" s="827">
        <f t="shared" si="450"/>
        <v>0</v>
      </c>
      <c r="QVX139" s="827">
        <f t="shared" si="450"/>
        <v>0</v>
      </c>
      <c r="QVY139" s="827">
        <f t="shared" si="450"/>
        <v>0</v>
      </c>
      <c r="QVZ139" s="827">
        <f t="shared" si="450"/>
        <v>0</v>
      </c>
      <c r="QWA139" s="827">
        <f t="shared" si="450"/>
        <v>0</v>
      </c>
      <c r="QWB139" s="827">
        <f t="shared" si="450"/>
        <v>0</v>
      </c>
      <c r="QWC139" s="827">
        <f t="shared" si="450"/>
        <v>0</v>
      </c>
      <c r="QWD139" s="827">
        <f t="shared" si="450"/>
        <v>0</v>
      </c>
      <c r="QWE139" s="827">
        <f t="shared" si="450"/>
        <v>0</v>
      </c>
      <c r="QWF139" s="827">
        <f t="shared" si="450"/>
        <v>0</v>
      </c>
      <c r="QWG139" s="827">
        <f t="shared" si="450"/>
        <v>0</v>
      </c>
      <c r="QWH139" s="827">
        <f t="shared" si="450"/>
        <v>0</v>
      </c>
      <c r="QWI139" s="827">
        <f t="shared" si="450"/>
        <v>0</v>
      </c>
      <c r="QWJ139" s="827">
        <f t="shared" si="450"/>
        <v>0</v>
      </c>
      <c r="QWK139" s="827">
        <f t="shared" si="450"/>
        <v>0</v>
      </c>
      <c r="QWL139" s="827">
        <f t="shared" si="450"/>
        <v>0</v>
      </c>
      <c r="QWM139" s="827">
        <f t="shared" si="450"/>
        <v>0</v>
      </c>
      <c r="QWN139" s="827">
        <f t="shared" si="450"/>
        <v>0</v>
      </c>
      <c r="QWO139" s="827">
        <f t="shared" si="450"/>
        <v>0</v>
      </c>
      <c r="QWP139" s="827">
        <f t="shared" si="450"/>
        <v>0</v>
      </c>
      <c r="QWQ139" s="827">
        <f t="shared" si="450"/>
        <v>0</v>
      </c>
      <c r="QWR139" s="827">
        <f t="shared" si="450"/>
        <v>0</v>
      </c>
      <c r="QWS139" s="827">
        <f t="shared" si="450"/>
        <v>0</v>
      </c>
      <c r="QWT139" s="827">
        <f t="shared" si="450"/>
        <v>0</v>
      </c>
      <c r="QWU139" s="827">
        <f t="shared" si="450"/>
        <v>0</v>
      </c>
      <c r="QWV139" s="827">
        <f t="shared" si="450"/>
        <v>0</v>
      </c>
      <c r="QWW139" s="827">
        <f t="shared" si="450"/>
        <v>0</v>
      </c>
      <c r="QWX139" s="827">
        <f t="shared" si="450"/>
        <v>0</v>
      </c>
      <c r="QWY139" s="827">
        <f t="shared" ref="QWY139:QZJ139" si="451">QWY131+QWY133</f>
        <v>0</v>
      </c>
      <c r="QWZ139" s="827">
        <f t="shared" si="451"/>
        <v>0</v>
      </c>
      <c r="QXA139" s="827">
        <f t="shared" si="451"/>
        <v>0</v>
      </c>
      <c r="QXB139" s="827">
        <f t="shared" si="451"/>
        <v>0</v>
      </c>
      <c r="QXC139" s="827">
        <f t="shared" si="451"/>
        <v>0</v>
      </c>
      <c r="QXD139" s="827">
        <f t="shared" si="451"/>
        <v>0</v>
      </c>
      <c r="QXE139" s="827">
        <f t="shared" si="451"/>
        <v>0</v>
      </c>
      <c r="QXF139" s="827">
        <f t="shared" si="451"/>
        <v>0</v>
      </c>
      <c r="QXG139" s="827">
        <f t="shared" si="451"/>
        <v>0</v>
      </c>
      <c r="QXH139" s="827">
        <f t="shared" si="451"/>
        <v>0</v>
      </c>
      <c r="QXI139" s="827">
        <f t="shared" si="451"/>
        <v>0</v>
      </c>
      <c r="QXJ139" s="827">
        <f t="shared" si="451"/>
        <v>0</v>
      </c>
      <c r="QXK139" s="827">
        <f t="shared" si="451"/>
        <v>0</v>
      </c>
      <c r="QXL139" s="827">
        <f t="shared" si="451"/>
        <v>0</v>
      </c>
      <c r="QXM139" s="827">
        <f t="shared" si="451"/>
        <v>0</v>
      </c>
      <c r="QXN139" s="827">
        <f t="shared" si="451"/>
        <v>0</v>
      </c>
      <c r="QXO139" s="827">
        <f t="shared" si="451"/>
        <v>0</v>
      </c>
      <c r="QXP139" s="827">
        <f t="shared" si="451"/>
        <v>0</v>
      </c>
      <c r="QXQ139" s="827">
        <f t="shared" si="451"/>
        <v>0</v>
      </c>
      <c r="QXR139" s="827">
        <f t="shared" si="451"/>
        <v>0</v>
      </c>
      <c r="QXS139" s="827">
        <f t="shared" si="451"/>
        <v>0</v>
      </c>
      <c r="QXT139" s="827">
        <f t="shared" si="451"/>
        <v>0</v>
      </c>
      <c r="QXU139" s="827">
        <f t="shared" si="451"/>
        <v>0</v>
      </c>
      <c r="QXV139" s="827">
        <f t="shared" si="451"/>
        <v>0</v>
      </c>
      <c r="QXW139" s="827">
        <f t="shared" si="451"/>
        <v>0</v>
      </c>
      <c r="QXX139" s="827">
        <f t="shared" si="451"/>
        <v>0</v>
      </c>
      <c r="QXY139" s="827">
        <f t="shared" si="451"/>
        <v>0</v>
      </c>
      <c r="QXZ139" s="827">
        <f t="shared" si="451"/>
        <v>0</v>
      </c>
      <c r="QYA139" s="827">
        <f t="shared" si="451"/>
        <v>0</v>
      </c>
      <c r="QYB139" s="827">
        <f t="shared" si="451"/>
        <v>0</v>
      </c>
      <c r="QYC139" s="827">
        <f t="shared" si="451"/>
        <v>0</v>
      </c>
      <c r="QYD139" s="827">
        <f t="shared" si="451"/>
        <v>0</v>
      </c>
      <c r="QYE139" s="827">
        <f t="shared" si="451"/>
        <v>0</v>
      </c>
      <c r="QYF139" s="827">
        <f t="shared" si="451"/>
        <v>0</v>
      </c>
      <c r="QYG139" s="827">
        <f t="shared" si="451"/>
        <v>0</v>
      </c>
      <c r="QYH139" s="827">
        <f t="shared" si="451"/>
        <v>0</v>
      </c>
      <c r="QYI139" s="827">
        <f t="shared" si="451"/>
        <v>0</v>
      </c>
      <c r="QYJ139" s="827">
        <f t="shared" si="451"/>
        <v>0</v>
      </c>
      <c r="QYK139" s="827">
        <f t="shared" si="451"/>
        <v>0</v>
      </c>
      <c r="QYL139" s="827">
        <f t="shared" si="451"/>
        <v>0</v>
      </c>
      <c r="QYM139" s="827">
        <f t="shared" si="451"/>
        <v>0</v>
      </c>
      <c r="QYN139" s="827">
        <f t="shared" si="451"/>
        <v>0</v>
      </c>
      <c r="QYO139" s="827">
        <f t="shared" si="451"/>
        <v>0</v>
      </c>
      <c r="QYP139" s="827">
        <f t="shared" si="451"/>
        <v>0</v>
      </c>
      <c r="QYQ139" s="827">
        <f t="shared" si="451"/>
        <v>0</v>
      </c>
      <c r="QYR139" s="827">
        <f t="shared" si="451"/>
        <v>0</v>
      </c>
      <c r="QYS139" s="827">
        <f t="shared" si="451"/>
        <v>0</v>
      </c>
      <c r="QYT139" s="827">
        <f t="shared" si="451"/>
        <v>0</v>
      </c>
      <c r="QYU139" s="827">
        <f t="shared" si="451"/>
        <v>0</v>
      </c>
      <c r="QYV139" s="827">
        <f t="shared" si="451"/>
        <v>0</v>
      </c>
      <c r="QYW139" s="827">
        <f t="shared" si="451"/>
        <v>0</v>
      </c>
      <c r="QYX139" s="827">
        <f t="shared" si="451"/>
        <v>0</v>
      </c>
      <c r="QYY139" s="827">
        <f t="shared" si="451"/>
        <v>0</v>
      </c>
      <c r="QYZ139" s="827">
        <f t="shared" si="451"/>
        <v>0</v>
      </c>
      <c r="QZA139" s="827">
        <f t="shared" si="451"/>
        <v>0</v>
      </c>
      <c r="QZB139" s="827">
        <f t="shared" si="451"/>
        <v>0</v>
      </c>
      <c r="QZC139" s="827">
        <f t="shared" si="451"/>
        <v>0</v>
      </c>
      <c r="QZD139" s="827">
        <f t="shared" si="451"/>
        <v>0</v>
      </c>
      <c r="QZE139" s="827">
        <f t="shared" si="451"/>
        <v>0</v>
      </c>
      <c r="QZF139" s="827">
        <f t="shared" si="451"/>
        <v>0</v>
      </c>
      <c r="QZG139" s="827">
        <f t="shared" si="451"/>
        <v>0</v>
      </c>
      <c r="QZH139" s="827">
        <f t="shared" si="451"/>
        <v>0</v>
      </c>
      <c r="QZI139" s="827">
        <f t="shared" si="451"/>
        <v>0</v>
      </c>
      <c r="QZJ139" s="827">
        <f t="shared" si="451"/>
        <v>0</v>
      </c>
      <c r="QZK139" s="827">
        <f t="shared" ref="QZK139:RBV139" si="452">QZK131+QZK133</f>
        <v>0</v>
      </c>
      <c r="QZL139" s="827">
        <f t="shared" si="452"/>
        <v>0</v>
      </c>
      <c r="QZM139" s="827">
        <f t="shared" si="452"/>
        <v>0</v>
      </c>
      <c r="QZN139" s="827">
        <f t="shared" si="452"/>
        <v>0</v>
      </c>
      <c r="QZO139" s="827">
        <f t="shared" si="452"/>
        <v>0</v>
      </c>
      <c r="QZP139" s="827">
        <f t="shared" si="452"/>
        <v>0</v>
      </c>
      <c r="QZQ139" s="827">
        <f t="shared" si="452"/>
        <v>0</v>
      </c>
      <c r="QZR139" s="827">
        <f t="shared" si="452"/>
        <v>0</v>
      </c>
      <c r="QZS139" s="827">
        <f t="shared" si="452"/>
        <v>0</v>
      </c>
      <c r="QZT139" s="827">
        <f t="shared" si="452"/>
        <v>0</v>
      </c>
      <c r="QZU139" s="827">
        <f t="shared" si="452"/>
        <v>0</v>
      </c>
      <c r="QZV139" s="827">
        <f t="shared" si="452"/>
        <v>0</v>
      </c>
      <c r="QZW139" s="827">
        <f t="shared" si="452"/>
        <v>0</v>
      </c>
      <c r="QZX139" s="827">
        <f t="shared" si="452"/>
        <v>0</v>
      </c>
      <c r="QZY139" s="827">
        <f t="shared" si="452"/>
        <v>0</v>
      </c>
      <c r="QZZ139" s="827">
        <f t="shared" si="452"/>
        <v>0</v>
      </c>
      <c r="RAA139" s="827">
        <f t="shared" si="452"/>
        <v>0</v>
      </c>
      <c r="RAB139" s="827">
        <f t="shared" si="452"/>
        <v>0</v>
      </c>
      <c r="RAC139" s="827">
        <f t="shared" si="452"/>
        <v>0</v>
      </c>
      <c r="RAD139" s="827">
        <f t="shared" si="452"/>
        <v>0</v>
      </c>
      <c r="RAE139" s="827">
        <f t="shared" si="452"/>
        <v>0</v>
      </c>
      <c r="RAF139" s="827">
        <f t="shared" si="452"/>
        <v>0</v>
      </c>
      <c r="RAG139" s="827">
        <f t="shared" si="452"/>
        <v>0</v>
      </c>
      <c r="RAH139" s="827">
        <f t="shared" si="452"/>
        <v>0</v>
      </c>
      <c r="RAI139" s="827">
        <f t="shared" si="452"/>
        <v>0</v>
      </c>
      <c r="RAJ139" s="827">
        <f t="shared" si="452"/>
        <v>0</v>
      </c>
      <c r="RAK139" s="827">
        <f t="shared" si="452"/>
        <v>0</v>
      </c>
      <c r="RAL139" s="827">
        <f t="shared" si="452"/>
        <v>0</v>
      </c>
      <c r="RAM139" s="827">
        <f t="shared" si="452"/>
        <v>0</v>
      </c>
      <c r="RAN139" s="827">
        <f t="shared" si="452"/>
        <v>0</v>
      </c>
      <c r="RAO139" s="827">
        <f t="shared" si="452"/>
        <v>0</v>
      </c>
      <c r="RAP139" s="827">
        <f t="shared" si="452"/>
        <v>0</v>
      </c>
      <c r="RAQ139" s="827">
        <f t="shared" si="452"/>
        <v>0</v>
      </c>
      <c r="RAR139" s="827">
        <f t="shared" si="452"/>
        <v>0</v>
      </c>
      <c r="RAS139" s="827">
        <f t="shared" si="452"/>
        <v>0</v>
      </c>
      <c r="RAT139" s="827">
        <f t="shared" si="452"/>
        <v>0</v>
      </c>
      <c r="RAU139" s="827">
        <f t="shared" si="452"/>
        <v>0</v>
      </c>
      <c r="RAV139" s="827">
        <f t="shared" si="452"/>
        <v>0</v>
      </c>
      <c r="RAW139" s="827">
        <f t="shared" si="452"/>
        <v>0</v>
      </c>
      <c r="RAX139" s="827">
        <f t="shared" si="452"/>
        <v>0</v>
      </c>
      <c r="RAY139" s="827">
        <f t="shared" si="452"/>
        <v>0</v>
      </c>
      <c r="RAZ139" s="827">
        <f t="shared" si="452"/>
        <v>0</v>
      </c>
      <c r="RBA139" s="827">
        <f t="shared" si="452"/>
        <v>0</v>
      </c>
      <c r="RBB139" s="827">
        <f t="shared" si="452"/>
        <v>0</v>
      </c>
      <c r="RBC139" s="827">
        <f t="shared" si="452"/>
        <v>0</v>
      </c>
      <c r="RBD139" s="827">
        <f t="shared" si="452"/>
        <v>0</v>
      </c>
      <c r="RBE139" s="827">
        <f t="shared" si="452"/>
        <v>0</v>
      </c>
      <c r="RBF139" s="827">
        <f t="shared" si="452"/>
        <v>0</v>
      </c>
      <c r="RBG139" s="827">
        <f t="shared" si="452"/>
        <v>0</v>
      </c>
      <c r="RBH139" s="827">
        <f t="shared" si="452"/>
        <v>0</v>
      </c>
      <c r="RBI139" s="827">
        <f t="shared" si="452"/>
        <v>0</v>
      </c>
      <c r="RBJ139" s="827">
        <f t="shared" si="452"/>
        <v>0</v>
      </c>
      <c r="RBK139" s="827">
        <f t="shared" si="452"/>
        <v>0</v>
      </c>
      <c r="RBL139" s="827">
        <f t="shared" si="452"/>
        <v>0</v>
      </c>
      <c r="RBM139" s="827">
        <f t="shared" si="452"/>
        <v>0</v>
      </c>
      <c r="RBN139" s="827">
        <f t="shared" si="452"/>
        <v>0</v>
      </c>
      <c r="RBO139" s="827">
        <f t="shared" si="452"/>
        <v>0</v>
      </c>
      <c r="RBP139" s="827">
        <f t="shared" si="452"/>
        <v>0</v>
      </c>
      <c r="RBQ139" s="827">
        <f t="shared" si="452"/>
        <v>0</v>
      </c>
      <c r="RBR139" s="827">
        <f t="shared" si="452"/>
        <v>0</v>
      </c>
      <c r="RBS139" s="827">
        <f t="shared" si="452"/>
        <v>0</v>
      </c>
      <c r="RBT139" s="827">
        <f t="shared" si="452"/>
        <v>0</v>
      </c>
      <c r="RBU139" s="827">
        <f t="shared" si="452"/>
        <v>0</v>
      </c>
      <c r="RBV139" s="827">
        <f t="shared" si="452"/>
        <v>0</v>
      </c>
      <c r="RBW139" s="827">
        <f t="shared" ref="RBW139:REH139" si="453">RBW131+RBW133</f>
        <v>0</v>
      </c>
      <c r="RBX139" s="827">
        <f t="shared" si="453"/>
        <v>0</v>
      </c>
      <c r="RBY139" s="827">
        <f t="shared" si="453"/>
        <v>0</v>
      </c>
      <c r="RBZ139" s="827">
        <f t="shared" si="453"/>
        <v>0</v>
      </c>
      <c r="RCA139" s="827">
        <f t="shared" si="453"/>
        <v>0</v>
      </c>
      <c r="RCB139" s="827">
        <f t="shared" si="453"/>
        <v>0</v>
      </c>
      <c r="RCC139" s="827">
        <f t="shared" si="453"/>
        <v>0</v>
      </c>
      <c r="RCD139" s="827">
        <f t="shared" si="453"/>
        <v>0</v>
      </c>
      <c r="RCE139" s="827">
        <f t="shared" si="453"/>
        <v>0</v>
      </c>
      <c r="RCF139" s="827">
        <f t="shared" si="453"/>
        <v>0</v>
      </c>
      <c r="RCG139" s="827">
        <f t="shared" si="453"/>
        <v>0</v>
      </c>
      <c r="RCH139" s="827">
        <f t="shared" si="453"/>
        <v>0</v>
      </c>
      <c r="RCI139" s="827">
        <f t="shared" si="453"/>
        <v>0</v>
      </c>
      <c r="RCJ139" s="827">
        <f t="shared" si="453"/>
        <v>0</v>
      </c>
      <c r="RCK139" s="827">
        <f t="shared" si="453"/>
        <v>0</v>
      </c>
      <c r="RCL139" s="827">
        <f t="shared" si="453"/>
        <v>0</v>
      </c>
      <c r="RCM139" s="827">
        <f t="shared" si="453"/>
        <v>0</v>
      </c>
      <c r="RCN139" s="827">
        <f t="shared" si="453"/>
        <v>0</v>
      </c>
      <c r="RCO139" s="827">
        <f t="shared" si="453"/>
        <v>0</v>
      </c>
      <c r="RCP139" s="827">
        <f t="shared" si="453"/>
        <v>0</v>
      </c>
      <c r="RCQ139" s="827">
        <f t="shared" si="453"/>
        <v>0</v>
      </c>
      <c r="RCR139" s="827">
        <f t="shared" si="453"/>
        <v>0</v>
      </c>
      <c r="RCS139" s="827">
        <f t="shared" si="453"/>
        <v>0</v>
      </c>
      <c r="RCT139" s="827">
        <f t="shared" si="453"/>
        <v>0</v>
      </c>
      <c r="RCU139" s="827">
        <f t="shared" si="453"/>
        <v>0</v>
      </c>
      <c r="RCV139" s="827">
        <f t="shared" si="453"/>
        <v>0</v>
      </c>
      <c r="RCW139" s="827">
        <f t="shared" si="453"/>
        <v>0</v>
      </c>
      <c r="RCX139" s="827">
        <f t="shared" si="453"/>
        <v>0</v>
      </c>
      <c r="RCY139" s="827">
        <f t="shared" si="453"/>
        <v>0</v>
      </c>
      <c r="RCZ139" s="827">
        <f t="shared" si="453"/>
        <v>0</v>
      </c>
      <c r="RDA139" s="827">
        <f t="shared" si="453"/>
        <v>0</v>
      </c>
      <c r="RDB139" s="827">
        <f t="shared" si="453"/>
        <v>0</v>
      </c>
      <c r="RDC139" s="827">
        <f t="shared" si="453"/>
        <v>0</v>
      </c>
      <c r="RDD139" s="827">
        <f t="shared" si="453"/>
        <v>0</v>
      </c>
      <c r="RDE139" s="827">
        <f t="shared" si="453"/>
        <v>0</v>
      </c>
      <c r="RDF139" s="827">
        <f t="shared" si="453"/>
        <v>0</v>
      </c>
      <c r="RDG139" s="827">
        <f t="shared" si="453"/>
        <v>0</v>
      </c>
      <c r="RDH139" s="827">
        <f t="shared" si="453"/>
        <v>0</v>
      </c>
      <c r="RDI139" s="827">
        <f t="shared" si="453"/>
        <v>0</v>
      </c>
      <c r="RDJ139" s="827">
        <f t="shared" si="453"/>
        <v>0</v>
      </c>
      <c r="RDK139" s="827">
        <f t="shared" si="453"/>
        <v>0</v>
      </c>
      <c r="RDL139" s="827">
        <f t="shared" si="453"/>
        <v>0</v>
      </c>
      <c r="RDM139" s="827">
        <f t="shared" si="453"/>
        <v>0</v>
      </c>
      <c r="RDN139" s="827">
        <f t="shared" si="453"/>
        <v>0</v>
      </c>
      <c r="RDO139" s="827">
        <f t="shared" si="453"/>
        <v>0</v>
      </c>
      <c r="RDP139" s="827">
        <f t="shared" si="453"/>
        <v>0</v>
      </c>
      <c r="RDQ139" s="827">
        <f t="shared" si="453"/>
        <v>0</v>
      </c>
      <c r="RDR139" s="827">
        <f t="shared" si="453"/>
        <v>0</v>
      </c>
      <c r="RDS139" s="827">
        <f t="shared" si="453"/>
        <v>0</v>
      </c>
      <c r="RDT139" s="827">
        <f t="shared" si="453"/>
        <v>0</v>
      </c>
      <c r="RDU139" s="827">
        <f t="shared" si="453"/>
        <v>0</v>
      </c>
      <c r="RDV139" s="827">
        <f t="shared" si="453"/>
        <v>0</v>
      </c>
      <c r="RDW139" s="827">
        <f t="shared" si="453"/>
        <v>0</v>
      </c>
      <c r="RDX139" s="827">
        <f t="shared" si="453"/>
        <v>0</v>
      </c>
      <c r="RDY139" s="827">
        <f t="shared" si="453"/>
        <v>0</v>
      </c>
      <c r="RDZ139" s="827">
        <f t="shared" si="453"/>
        <v>0</v>
      </c>
      <c r="REA139" s="827">
        <f t="shared" si="453"/>
        <v>0</v>
      </c>
      <c r="REB139" s="827">
        <f t="shared" si="453"/>
        <v>0</v>
      </c>
      <c r="REC139" s="827">
        <f t="shared" si="453"/>
        <v>0</v>
      </c>
      <c r="RED139" s="827">
        <f t="shared" si="453"/>
        <v>0</v>
      </c>
      <c r="REE139" s="827">
        <f t="shared" si="453"/>
        <v>0</v>
      </c>
      <c r="REF139" s="827">
        <f t="shared" si="453"/>
        <v>0</v>
      </c>
      <c r="REG139" s="827">
        <f t="shared" si="453"/>
        <v>0</v>
      </c>
      <c r="REH139" s="827">
        <f t="shared" si="453"/>
        <v>0</v>
      </c>
      <c r="REI139" s="827">
        <f t="shared" ref="REI139:RGT139" si="454">REI131+REI133</f>
        <v>0</v>
      </c>
      <c r="REJ139" s="827">
        <f t="shared" si="454"/>
        <v>0</v>
      </c>
      <c r="REK139" s="827">
        <f t="shared" si="454"/>
        <v>0</v>
      </c>
      <c r="REL139" s="827">
        <f t="shared" si="454"/>
        <v>0</v>
      </c>
      <c r="REM139" s="827">
        <f t="shared" si="454"/>
        <v>0</v>
      </c>
      <c r="REN139" s="827">
        <f t="shared" si="454"/>
        <v>0</v>
      </c>
      <c r="REO139" s="827">
        <f t="shared" si="454"/>
        <v>0</v>
      </c>
      <c r="REP139" s="827">
        <f t="shared" si="454"/>
        <v>0</v>
      </c>
      <c r="REQ139" s="827">
        <f t="shared" si="454"/>
        <v>0</v>
      </c>
      <c r="RER139" s="827">
        <f t="shared" si="454"/>
        <v>0</v>
      </c>
      <c r="RES139" s="827">
        <f t="shared" si="454"/>
        <v>0</v>
      </c>
      <c r="RET139" s="827">
        <f t="shared" si="454"/>
        <v>0</v>
      </c>
      <c r="REU139" s="827">
        <f t="shared" si="454"/>
        <v>0</v>
      </c>
      <c r="REV139" s="827">
        <f t="shared" si="454"/>
        <v>0</v>
      </c>
      <c r="REW139" s="827">
        <f t="shared" si="454"/>
        <v>0</v>
      </c>
      <c r="REX139" s="827">
        <f t="shared" si="454"/>
        <v>0</v>
      </c>
      <c r="REY139" s="827">
        <f t="shared" si="454"/>
        <v>0</v>
      </c>
      <c r="REZ139" s="827">
        <f t="shared" si="454"/>
        <v>0</v>
      </c>
      <c r="RFA139" s="827">
        <f t="shared" si="454"/>
        <v>0</v>
      </c>
      <c r="RFB139" s="827">
        <f t="shared" si="454"/>
        <v>0</v>
      </c>
      <c r="RFC139" s="827">
        <f t="shared" si="454"/>
        <v>0</v>
      </c>
      <c r="RFD139" s="827">
        <f t="shared" si="454"/>
        <v>0</v>
      </c>
      <c r="RFE139" s="827">
        <f t="shared" si="454"/>
        <v>0</v>
      </c>
      <c r="RFF139" s="827">
        <f t="shared" si="454"/>
        <v>0</v>
      </c>
      <c r="RFG139" s="827">
        <f t="shared" si="454"/>
        <v>0</v>
      </c>
      <c r="RFH139" s="827">
        <f t="shared" si="454"/>
        <v>0</v>
      </c>
      <c r="RFI139" s="827">
        <f t="shared" si="454"/>
        <v>0</v>
      </c>
      <c r="RFJ139" s="827">
        <f t="shared" si="454"/>
        <v>0</v>
      </c>
      <c r="RFK139" s="827">
        <f t="shared" si="454"/>
        <v>0</v>
      </c>
      <c r="RFL139" s="827">
        <f t="shared" si="454"/>
        <v>0</v>
      </c>
      <c r="RFM139" s="827">
        <f t="shared" si="454"/>
        <v>0</v>
      </c>
      <c r="RFN139" s="827">
        <f t="shared" si="454"/>
        <v>0</v>
      </c>
      <c r="RFO139" s="827">
        <f t="shared" si="454"/>
        <v>0</v>
      </c>
      <c r="RFP139" s="827">
        <f t="shared" si="454"/>
        <v>0</v>
      </c>
      <c r="RFQ139" s="827">
        <f t="shared" si="454"/>
        <v>0</v>
      </c>
      <c r="RFR139" s="827">
        <f t="shared" si="454"/>
        <v>0</v>
      </c>
      <c r="RFS139" s="827">
        <f t="shared" si="454"/>
        <v>0</v>
      </c>
      <c r="RFT139" s="827">
        <f t="shared" si="454"/>
        <v>0</v>
      </c>
      <c r="RFU139" s="827">
        <f t="shared" si="454"/>
        <v>0</v>
      </c>
      <c r="RFV139" s="827">
        <f t="shared" si="454"/>
        <v>0</v>
      </c>
      <c r="RFW139" s="827">
        <f t="shared" si="454"/>
        <v>0</v>
      </c>
      <c r="RFX139" s="827">
        <f t="shared" si="454"/>
        <v>0</v>
      </c>
      <c r="RFY139" s="827">
        <f t="shared" si="454"/>
        <v>0</v>
      </c>
      <c r="RFZ139" s="827">
        <f t="shared" si="454"/>
        <v>0</v>
      </c>
      <c r="RGA139" s="827">
        <f t="shared" si="454"/>
        <v>0</v>
      </c>
      <c r="RGB139" s="827">
        <f t="shared" si="454"/>
        <v>0</v>
      </c>
      <c r="RGC139" s="827">
        <f t="shared" si="454"/>
        <v>0</v>
      </c>
      <c r="RGD139" s="827">
        <f t="shared" si="454"/>
        <v>0</v>
      </c>
      <c r="RGE139" s="827">
        <f t="shared" si="454"/>
        <v>0</v>
      </c>
      <c r="RGF139" s="827">
        <f t="shared" si="454"/>
        <v>0</v>
      </c>
      <c r="RGG139" s="827">
        <f t="shared" si="454"/>
        <v>0</v>
      </c>
      <c r="RGH139" s="827">
        <f t="shared" si="454"/>
        <v>0</v>
      </c>
      <c r="RGI139" s="827">
        <f t="shared" si="454"/>
        <v>0</v>
      </c>
      <c r="RGJ139" s="827">
        <f t="shared" si="454"/>
        <v>0</v>
      </c>
      <c r="RGK139" s="827">
        <f t="shared" si="454"/>
        <v>0</v>
      </c>
      <c r="RGL139" s="827">
        <f t="shared" si="454"/>
        <v>0</v>
      </c>
      <c r="RGM139" s="827">
        <f t="shared" si="454"/>
        <v>0</v>
      </c>
      <c r="RGN139" s="827">
        <f t="shared" si="454"/>
        <v>0</v>
      </c>
      <c r="RGO139" s="827">
        <f t="shared" si="454"/>
        <v>0</v>
      </c>
      <c r="RGP139" s="827">
        <f t="shared" si="454"/>
        <v>0</v>
      </c>
      <c r="RGQ139" s="827">
        <f t="shared" si="454"/>
        <v>0</v>
      </c>
      <c r="RGR139" s="827">
        <f t="shared" si="454"/>
        <v>0</v>
      </c>
      <c r="RGS139" s="827">
        <f t="shared" si="454"/>
        <v>0</v>
      </c>
      <c r="RGT139" s="827">
        <f t="shared" si="454"/>
        <v>0</v>
      </c>
      <c r="RGU139" s="827">
        <f t="shared" ref="RGU139:RJF139" si="455">RGU131+RGU133</f>
        <v>0</v>
      </c>
      <c r="RGV139" s="827">
        <f t="shared" si="455"/>
        <v>0</v>
      </c>
      <c r="RGW139" s="827">
        <f t="shared" si="455"/>
        <v>0</v>
      </c>
      <c r="RGX139" s="827">
        <f t="shared" si="455"/>
        <v>0</v>
      </c>
      <c r="RGY139" s="827">
        <f t="shared" si="455"/>
        <v>0</v>
      </c>
      <c r="RGZ139" s="827">
        <f t="shared" si="455"/>
        <v>0</v>
      </c>
      <c r="RHA139" s="827">
        <f t="shared" si="455"/>
        <v>0</v>
      </c>
      <c r="RHB139" s="827">
        <f t="shared" si="455"/>
        <v>0</v>
      </c>
      <c r="RHC139" s="827">
        <f t="shared" si="455"/>
        <v>0</v>
      </c>
      <c r="RHD139" s="827">
        <f t="shared" si="455"/>
        <v>0</v>
      </c>
      <c r="RHE139" s="827">
        <f t="shared" si="455"/>
        <v>0</v>
      </c>
      <c r="RHF139" s="827">
        <f t="shared" si="455"/>
        <v>0</v>
      </c>
      <c r="RHG139" s="827">
        <f t="shared" si="455"/>
        <v>0</v>
      </c>
      <c r="RHH139" s="827">
        <f t="shared" si="455"/>
        <v>0</v>
      </c>
      <c r="RHI139" s="827">
        <f t="shared" si="455"/>
        <v>0</v>
      </c>
      <c r="RHJ139" s="827">
        <f t="shared" si="455"/>
        <v>0</v>
      </c>
      <c r="RHK139" s="827">
        <f t="shared" si="455"/>
        <v>0</v>
      </c>
      <c r="RHL139" s="827">
        <f t="shared" si="455"/>
        <v>0</v>
      </c>
      <c r="RHM139" s="827">
        <f t="shared" si="455"/>
        <v>0</v>
      </c>
      <c r="RHN139" s="827">
        <f t="shared" si="455"/>
        <v>0</v>
      </c>
      <c r="RHO139" s="827">
        <f t="shared" si="455"/>
        <v>0</v>
      </c>
      <c r="RHP139" s="827">
        <f t="shared" si="455"/>
        <v>0</v>
      </c>
      <c r="RHQ139" s="827">
        <f t="shared" si="455"/>
        <v>0</v>
      </c>
      <c r="RHR139" s="827">
        <f t="shared" si="455"/>
        <v>0</v>
      </c>
      <c r="RHS139" s="827">
        <f t="shared" si="455"/>
        <v>0</v>
      </c>
      <c r="RHT139" s="827">
        <f t="shared" si="455"/>
        <v>0</v>
      </c>
      <c r="RHU139" s="827">
        <f t="shared" si="455"/>
        <v>0</v>
      </c>
      <c r="RHV139" s="827">
        <f t="shared" si="455"/>
        <v>0</v>
      </c>
      <c r="RHW139" s="827">
        <f t="shared" si="455"/>
        <v>0</v>
      </c>
      <c r="RHX139" s="827">
        <f t="shared" si="455"/>
        <v>0</v>
      </c>
      <c r="RHY139" s="827">
        <f t="shared" si="455"/>
        <v>0</v>
      </c>
      <c r="RHZ139" s="827">
        <f t="shared" si="455"/>
        <v>0</v>
      </c>
      <c r="RIA139" s="827">
        <f t="shared" si="455"/>
        <v>0</v>
      </c>
      <c r="RIB139" s="827">
        <f t="shared" si="455"/>
        <v>0</v>
      </c>
      <c r="RIC139" s="827">
        <f t="shared" si="455"/>
        <v>0</v>
      </c>
      <c r="RID139" s="827">
        <f t="shared" si="455"/>
        <v>0</v>
      </c>
      <c r="RIE139" s="827">
        <f t="shared" si="455"/>
        <v>0</v>
      </c>
      <c r="RIF139" s="827">
        <f t="shared" si="455"/>
        <v>0</v>
      </c>
      <c r="RIG139" s="827">
        <f t="shared" si="455"/>
        <v>0</v>
      </c>
      <c r="RIH139" s="827">
        <f t="shared" si="455"/>
        <v>0</v>
      </c>
      <c r="RII139" s="827">
        <f t="shared" si="455"/>
        <v>0</v>
      </c>
      <c r="RIJ139" s="827">
        <f t="shared" si="455"/>
        <v>0</v>
      </c>
      <c r="RIK139" s="827">
        <f t="shared" si="455"/>
        <v>0</v>
      </c>
      <c r="RIL139" s="827">
        <f t="shared" si="455"/>
        <v>0</v>
      </c>
      <c r="RIM139" s="827">
        <f t="shared" si="455"/>
        <v>0</v>
      </c>
      <c r="RIN139" s="827">
        <f t="shared" si="455"/>
        <v>0</v>
      </c>
      <c r="RIO139" s="827">
        <f t="shared" si="455"/>
        <v>0</v>
      </c>
      <c r="RIP139" s="827">
        <f t="shared" si="455"/>
        <v>0</v>
      </c>
      <c r="RIQ139" s="827">
        <f t="shared" si="455"/>
        <v>0</v>
      </c>
      <c r="RIR139" s="827">
        <f t="shared" si="455"/>
        <v>0</v>
      </c>
      <c r="RIS139" s="827">
        <f t="shared" si="455"/>
        <v>0</v>
      </c>
      <c r="RIT139" s="827">
        <f t="shared" si="455"/>
        <v>0</v>
      </c>
      <c r="RIU139" s="827">
        <f t="shared" si="455"/>
        <v>0</v>
      </c>
      <c r="RIV139" s="827">
        <f t="shared" si="455"/>
        <v>0</v>
      </c>
      <c r="RIW139" s="827">
        <f t="shared" si="455"/>
        <v>0</v>
      </c>
      <c r="RIX139" s="827">
        <f t="shared" si="455"/>
        <v>0</v>
      </c>
      <c r="RIY139" s="827">
        <f t="shared" si="455"/>
        <v>0</v>
      </c>
      <c r="RIZ139" s="827">
        <f t="shared" si="455"/>
        <v>0</v>
      </c>
      <c r="RJA139" s="827">
        <f t="shared" si="455"/>
        <v>0</v>
      </c>
      <c r="RJB139" s="827">
        <f t="shared" si="455"/>
        <v>0</v>
      </c>
      <c r="RJC139" s="827">
        <f t="shared" si="455"/>
        <v>0</v>
      </c>
      <c r="RJD139" s="827">
        <f t="shared" si="455"/>
        <v>0</v>
      </c>
      <c r="RJE139" s="827">
        <f t="shared" si="455"/>
        <v>0</v>
      </c>
      <c r="RJF139" s="827">
        <f t="shared" si="455"/>
        <v>0</v>
      </c>
      <c r="RJG139" s="827">
        <f t="shared" ref="RJG139:RLR139" si="456">RJG131+RJG133</f>
        <v>0</v>
      </c>
      <c r="RJH139" s="827">
        <f t="shared" si="456"/>
        <v>0</v>
      </c>
      <c r="RJI139" s="827">
        <f t="shared" si="456"/>
        <v>0</v>
      </c>
      <c r="RJJ139" s="827">
        <f t="shared" si="456"/>
        <v>0</v>
      </c>
      <c r="RJK139" s="827">
        <f t="shared" si="456"/>
        <v>0</v>
      </c>
      <c r="RJL139" s="827">
        <f t="shared" si="456"/>
        <v>0</v>
      </c>
      <c r="RJM139" s="827">
        <f t="shared" si="456"/>
        <v>0</v>
      </c>
      <c r="RJN139" s="827">
        <f t="shared" si="456"/>
        <v>0</v>
      </c>
      <c r="RJO139" s="827">
        <f t="shared" si="456"/>
        <v>0</v>
      </c>
      <c r="RJP139" s="827">
        <f t="shared" si="456"/>
        <v>0</v>
      </c>
      <c r="RJQ139" s="827">
        <f t="shared" si="456"/>
        <v>0</v>
      </c>
      <c r="RJR139" s="827">
        <f t="shared" si="456"/>
        <v>0</v>
      </c>
      <c r="RJS139" s="827">
        <f t="shared" si="456"/>
        <v>0</v>
      </c>
      <c r="RJT139" s="827">
        <f t="shared" si="456"/>
        <v>0</v>
      </c>
      <c r="RJU139" s="827">
        <f t="shared" si="456"/>
        <v>0</v>
      </c>
      <c r="RJV139" s="827">
        <f t="shared" si="456"/>
        <v>0</v>
      </c>
      <c r="RJW139" s="827">
        <f t="shared" si="456"/>
        <v>0</v>
      </c>
      <c r="RJX139" s="827">
        <f t="shared" si="456"/>
        <v>0</v>
      </c>
      <c r="RJY139" s="827">
        <f t="shared" si="456"/>
        <v>0</v>
      </c>
      <c r="RJZ139" s="827">
        <f t="shared" si="456"/>
        <v>0</v>
      </c>
      <c r="RKA139" s="827">
        <f t="shared" si="456"/>
        <v>0</v>
      </c>
      <c r="RKB139" s="827">
        <f t="shared" si="456"/>
        <v>0</v>
      </c>
      <c r="RKC139" s="827">
        <f t="shared" si="456"/>
        <v>0</v>
      </c>
      <c r="RKD139" s="827">
        <f t="shared" si="456"/>
        <v>0</v>
      </c>
      <c r="RKE139" s="827">
        <f t="shared" si="456"/>
        <v>0</v>
      </c>
      <c r="RKF139" s="827">
        <f t="shared" si="456"/>
        <v>0</v>
      </c>
      <c r="RKG139" s="827">
        <f t="shared" si="456"/>
        <v>0</v>
      </c>
      <c r="RKH139" s="827">
        <f t="shared" si="456"/>
        <v>0</v>
      </c>
      <c r="RKI139" s="827">
        <f t="shared" si="456"/>
        <v>0</v>
      </c>
      <c r="RKJ139" s="827">
        <f t="shared" si="456"/>
        <v>0</v>
      </c>
      <c r="RKK139" s="827">
        <f t="shared" si="456"/>
        <v>0</v>
      </c>
      <c r="RKL139" s="827">
        <f t="shared" si="456"/>
        <v>0</v>
      </c>
      <c r="RKM139" s="827">
        <f t="shared" si="456"/>
        <v>0</v>
      </c>
      <c r="RKN139" s="827">
        <f t="shared" si="456"/>
        <v>0</v>
      </c>
      <c r="RKO139" s="827">
        <f t="shared" si="456"/>
        <v>0</v>
      </c>
      <c r="RKP139" s="827">
        <f t="shared" si="456"/>
        <v>0</v>
      </c>
      <c r="RKQ139" s="827">
        <f t="shared" si="456"/>
        <v>0</v>
      </c>
      <c r="RKR139" s="827">
        <f t="shared" si="456"/>
        <v>0</v>
      </c>
      <c r="RKS139" s="827">
        <f t="shared" si="456"/>
        <v>0</v>
      </c>
      <c r="RKT139" s="827">
        <f t="shared" si="456"/>
        <v>0</v>
      </c>
      <c r="RKU139" s="827">
        <f t="shared" si="456"/>
        <v>0</v>
      </c>
      <c r="RKV139" s="827">
        <f t="shared" si="456"/>
        <v>0</v>
      </c>
      <c r="RKW139" s="827">
        <f t="shared" si="456"/>
        <v>0</v>
      </c>
      <c r="RKX139" s="827">
        <f t="shared" si="456"/>
        <v>0</v>
      </c>
      <c r="RKY139" s="827">
        <f t="shared" si="456"/>
        <v>0</v>
      </c>
      <c r="RKZ139" s="827">
        <f t="shared" si="456"/>
        <v>0</v>
      </c>
      <c r="RLA139" s="827">
        <f t="shared" si="456"/>
        <v>0</v>
      </c>
      <c r="RLB139" s="827">
        <f t="shared" si="456"/>
        <v>0</v>
      </c>
      <c r="RLC139" s="827">
        <f t="shared" si="456"/>
        <v>0</v>
      </c>
      <c r="RLD139" s="827">
        <f t="shared" si="456"/>
        <v>0</v>
      </c>
      <c r="RLE139" s="827">
        <f t="shared" si="456"/>
        <v>0</v>
      </c>
      <c r="RLF139" s="827">
        <f t="shared" si="456"/>
        <v>0</v>
      </c>
      <c r="RLG139" s="827">
        <f t="shared" si="456"/>
        <v>0</v>
      </c>
      <c r="RLH139" s="827">
        <f t="shared" si="456"/>
        <v>0</v>
      </c>
      <c r="RLI139" s="827">
        <f t="shared" si="456"/>
        <v>0</v>
      </c>
      <c r="RLJ139" s="827">
        <f t="shared" si="456"/>
        <v>0</v>
      </c>
      <c r="RLK139" s="827">
        <f t="shared" si="456"/>
        <v>0</v>
      </c>
      <c r="RLL139" s="827">
        <f t="shared" si="456"/>
        <v>0</v>
      </c>
      <c r="RLM139" s="827">
        <f t="shared" si="456"/>
        <v>0</v>
      </c>
      <c r="RLN139" s="827">
        <f t="shared" si="456"/>
        <v>0</v>
      </c>
      <c r="RLO139" s="827">
        <f t="shared" si="456"/>
        <v>0</v>
      </c>
      <c r="RLP139" s="827">
        <f t="shared" si="456"/>
        <v>0</v>
      </c>
      <c r="RLQ139" s="827">
        <f t="shared" si="456"/>
        <v>0</v>
      </c>
      <c r="RLR139" s="827">
        <f t="shared" si="456"/>
        <v>0</v>
      </c>
      <c r="RLS139" s="827">
        <f t="shared" ref="RLS139:ROD139" si="457">RLS131+RLS133</f>
        <v>0</v>
      </c>
      <c r="RLT139" s="827">
        <f t="shared" si="457"/>
        <v>0</v>
      </c>
      <c r="RLU139" s="827">
        <f t="shared" si="457"/>
        <v>0</v>
      </c>
      <c r="RLV139" s="827">
        <f t="shared" si="457"/>
        <v>0</v>
      </c>
      <c r="RLW139" s="827">
        <f t="shared" si="457"/>
        <v>0</v>
      </c>
      <c r="RLX139" s="827">
        <f t="shared" si="457"/>
        <v>0</v>
      </c>
      <c r="RLY139" s="827">
        <f t="shared" si="457"/>
        <v>0</v>
      </c>
      <c r="RLZ139" s="827">
        <f t="shared" si="457"/>
        <v>0</v>
      </c>
      <c r="RMA139" s="827">
        <f t="shared" si="457"/>
        <v>0</v>
      </c>
      <c r="RMB139" s="827">
        <f t="shared" si="457"/>
        <v>0</v>
      </c>
      <c r="RMC139" s="827">
        <f t="shared" si="457"/>
        <v>0</v>
      </c>
      <c r="RMD139" s="827">
        <f t="shared" si="457"/>
        <v>0</v>
      </c>
      <c r="RME139" s="827">
        <f t="shared" si="457"/>
        <v>0</v>
      </c>
      <c r="RMF139" s="827">
        <f t="shared" si="457"/>
        <v>0</v>
      </c>
      <c r="RMG139" s="827">
        <f t="shared" si="457"/>
        <v>0</v>
      </c>
      <c r="RMH139" s="827">
        <f t="shared" si="457"/>
        <v>0</v>
      </c>
      <c r="RMI139" s="827">
        <f t="shared" si="457"/>
        <v>0</v>
      </c>
      <c r="RMJ139" s="827">
        <f t="shared" si="457"/>
        <v>0</v>
      </c>
      <c r="RMK139" s="827">
        <f t="shared" si="457"/>
        <v>0</v>
      </c>
      <c r="RML139" s="827">
        <f t="shared" si="457"/>
        <v>0</v>
      </c>
      <c r="RMM139" s="827">
        <f t="shared" si="457"/>
        <v>0</v>
      </c>
      <c r="RMN139" s="827">
        <f t="shared" si="457"/>
        <v>0</v>
      </c>
      <c r="RMO139" s="827">
        <f t="shared" si="457"/>
        <v>0</v>
      </c>
      <c r="RMP139" s="827">
        <f t="shared" si="457"/>
        <v>0</v>
      </c>
      <c r="RMQ139" s="827">
        <f t="shared" si="457"/>
        <v>0</v>
      </c>
      <c r="RMR139" s="827">
        <f t="shared" si="457"/>
        <v>0</v>
      </c>
      <c r="RMS139" s="827">
        <f t="shared" si="457"/>
        <v>0</v>
      </c>
      <c r="RMT139" s="827">
        <f t="shared" si="457"/>
        <v>0</v>
      </c>
      <c r="RMU139" s="827">
        <f t="shared" si="457"/>
        <v>0</v>
      </c>
      <c r="RMV139" s="827">
        <f t="shared" si="457"/>
        <v>0</v>
      </c>
      <c r="RMW139" s="827">
        <f t="shared" si="457"/>
        <v>0</v>
      </c>
      <c r="RMX139" s="827">
        <f t="shared" si="457"/>
        <v>0</v>
      </c>
      <c r="RMY139" s="827">
        <f t="shared" si="457"/>
        <v>0</v>
      </c>
      <c r="RMZ139" s="827">
        <f t="shared" si="457"/>
        <v>0</v>
      </c>
      <c r="RNA139" s="827">
        <f t="shared" si="457"/>
        <v>0</v>
      </c>
      <c r="RNB139" s="827">
        <f t="shared" si="457"/>
        <v>0</v>
      </c>
      <c r="RNC139" s="827">
        <f t="shared" si="457"/>
        <v>0</v>
      </c>
      <c r="RND139" s="827">
        <f t="shared" si="457"/>
        <v>0</v>
      </c>
      <c r="RNE139" s="827">
        <f t="shared" si="457"/>
        <v>0</v>
      </c>
      <c r="RNF139" s="827">
        <f t="shared" si="457"/>
        <v>0</v>
      </c>
      <c r="RNG139" s="827">
        <f t="shared" si="457"/>
        <v>0</v>
      </c>
      <c r="RNH139" s="827">
        <f t="shared" si="457"/>
        <v>0</v>
      </c>
      <c r="RNI139" s="827">
        <f t="shared" si="457"/>
        <v>0</v>
      </c>
      <c r="RNJ139" s="827">
        <f t="shared" si="457"/>
        <v>0</v>
      </c>
      <c r="RNK139" s="827">
        <f t="shared" si="457"/>
        <v>0</v>
      </c>
      <c r="RNL139" s="827">
        <f t="shared" si="457"/>
        <v>0</v>
      </c>
      <c r="RNM139" s="827">
        <f t="shared" si="457"/>
        <v>0</v>
      </c>
      <c r="RNN139" s="827">
        <f t="shared" si="457"/>
        <v>0</v>
      </c>
      <c r="RNO139" s="827">
        <f t="shared" si="457"/>
        <v>0</v>
      </c>
      <c r="RNP139" s="827">
        <f t="shared" si="457"/>
        <v>0</v>
      </c>
      <c r="RNQ139" s="827">
        <f t="shared" si="457"/>
        <v>0</v>
      </c>
      <c r="RNR139" s="827">
        <f t="shared" si="457"/>
        <v>0</v>
      </c>
      <c r="RNS139" s="827">
        <f t="shared" si="457"/>
        <v>0</v>
      </c>
      <c r="RNT139" s="827">
        <f t="shared" si="457"/>
        <v>0</v>
      </c>
      <c r="RNU139" s="827">
        <f t="shared" si="457"/>
        <v>0</v>
      </c>
      <c r="RNV139" s="827">
        <f t="shared" si="457"/>
        <v>0</v>
      </c>
      <c r="RNW139" s="827">
        <f t="shared" si="457"/>
        <v>0</v>
      </c>
      <c r="RNX139" s="827">
        <f t="shared" si="457"/>
        <v>0</v>
      </c>
      <c r="RNY139" s="827">
        <f t="shared" si="457"/>
        <v>0</v>
      </c>
      <c r="RNZ139" s="827">
        <f t="shared" si="457"/>
        <v>0</v>
      </c>
      <c r="ROA139" s="827">
        <f t="shared" si="457"/>
        <v>0</v>
      </c>
      <c r="ROB139" s="827">
        <f t="shared" si="457"/>
        <v>0</v>
      </c>
      <c r="ROC139" s="827">
        <f t="shared" si="457"/>
        <v>0</v>
      </c>
      <c r="ROD139" s="827">
        <f t="shared" si="457"/>
        <v>0</v>
      </c>
      <c r="ROE139" s="827">
        <f t="shared" ref="ROE139:RQP139" si="458">ROE131+ROE133</f>
        <v>0</v>
      </c>
      <c r="ROF139" s="827">
        <f t="shared" si="458"/>
        <v>0</v>
      </c>
      <c r="ROG139" s="827">
        <f t="shared" si="458"/>
        <v>0</v>
      </c>
      <c r="ROH139" s="827">
        <f t="shared" si="458"/>
        <v>0</v>
      </c>
      <c r="ROI139" s="827">
        <f t="shared" si="458"/>
        <v>0</v>
      </c>
      <c r="ROJ139" s="827">
        <f t="shared" si="458"/>
        <v>0</v>
      </c>
      <c r="ROK139" s="827">
        <f t="shared" si="458"/>
        <v>0</v>
      </c>
      <c r="ROL139" s="827">
        <f t="shared" si="458"/>
        <v>0</v>
      </c>
      <c r="ROM139" s="827">
        <f t="shared" si="458"/>
        <v>0</v>
      </c>
      <c r="RON139" s="827">
        <f t="shared" si="458"/>
        <v>0</v>
      </c>
      <c r="ROO139" s="827">
        <f t="shared" si="458"/>
        <v>0</v>
      </c>
      <c r="ROP139" s="827">
        <f t="shared" si="458"/>
        <v>0</v>
      </c>
      <c r="ROQ139" s="827">
        <f t="shared" si="458"/>
        <v>0</v>
      </c>
      <c r="ROR139" s="827">
        <f t="shared" si="458"/>
        <v>0</v>
      </c>
      <c r="ROS139" s="827">
        <f t="shared" si="458"/>
        <v>0</v>
      </c>
      <c r="ROT139" s="827">
        <f t="shared" si="458"/>
        <v>0</v>
      </c>
      <c r="ROU139" s="827">
        <f t="shared" si="458"/>
        <v>0</v>
      </c>
      <c r="ROV139" s="827">
        <f t="shared" si="458"/>
        <v>0</v>
      </c>
      <c r="ROW139" s="827">
        <f t="shared" si="458"/>
        <v>0</v>
      </c>
      <c r="ROX139" s="827">
        <f t="shared" si="458"/>
        <v>0</v>
      </c>
      <c r="ROY139" s="827">
        <f t="shared" si="458"/>
        <v>0</v>
      </c>
      <c r="ROZ139" s="827">
        <f t="shared" si="458"/>
        <v>0</v>
      </c>
      <c r="RPA139" s="827">
        <f t="shared" si="458"/>
        <v>0</v>
      </c>
      <c r="RPB139" s="827">
        <f t="shared" si="458"/>
        <v>0</v>
      </c>
      <c r="RPC139" s="827">
        <f t="shared" si="458"/>
        <v>0</v>
      </c>
      <c r="RPD139" s="827">
        <f t="shared" si="458"/>
        <v>0</v>
      </c>
      <c r="RPE139" s="827">
        <f t="shared" si="458"/>
        <v>0</v>
      </c>
      <c r="RPF139" s="827">
        <f t="shared" si="458"/>
        <v>0</v>
      </c>
      <c r="RPG139" s="827">
        <f t="shared" si="458"/>
        <v>0</v>
      </c>
      <c r="RPH139" s="827">
        <f t="shared" si="458"/>
        <v>0</v>
      </c>
      <c r="RPI139" s="827">
        <f t="shared" si="458"/>
        <v>0</v>
      </c>
      <c r="RPJ139" s="827">
        <f t="shared" si="458"/>
        <v>0</v>
      </c>
      <c r="RPK139" s="827">
        <f t="shared" si="458"/>
        <v>0</v>
      </c>
      <c r="RPL139" s="827">
        <f t="shared" si="458"/>
        <v>0</v>
      </c>
      <c r="RPM139" s="827">
        <f t="shared" si="458"/>
        <v>0</v>
      </c>
      <c r="RPN139" s="827">
        <f t="shared" si="458"/>
        <v>0</v>
      </c>
      <c r="RPO139" s="827">
        <f t="shared" si="458"/>
        <v>0</v>
      </c>
      <c r="RPP139" s="827">
        <f t="shared" si="458"/>
        <v>0</v>
      </c>
      <c r="RPQ139" s="827">
        <f t="shared" si="458"/>
        <v>0</v>
      </c>
      <c r="RPR139" s="827">
        <f t="shared" si="458"/>
        <v>0</v>
      </c>
      <c r="RPS139" s="827">
        <f t="shared" si="458"/>
        <v>0</v>
      </c>
      <c r="RPT139" s="827">
        <f t="shared" si="458"/>
        <v>0</v>
      </c>
      <c r="RPU139" s="827">
        <f t="shared" si="458"/>
        <v>0</v>
      </c>
      <c r="RPV139" s="827">
        <f t="shared" si="458"/>
        <v>0</v>
      </c>
      <c r="RPW139" s="827">
        <f t="shared" si="458"/>
        <v>0</v>
      </c>
      <c r="RPX139" s="827">
        <f t="shared" si="458"/>
        <v>0</v>
      </c>
      <c r="RPY139" s="827">
        <f t="shared" si="458"/>
        <v>0</v>
      </c>
      <c r="RPZ139" s="827">
        <f t="shared" si="458"/>
        <v>0</v>
      </c>
      <c r="RQA139" s="827">
        <f t="shared" si="458"/>
        <v>0</v>
      </c>
      <c r="RQB139" s="827">
        <f t="shared" si="458"/>
        <v>0</v>
      </c>
      <c r="RQC139" s="827">
        <f t="shared" si="458"/>
        <v>0</v>
      </c>
      <c r="RQD139" s="827">
        <f t="shared" si="458"/>
        <v>0</v>
      </c>
      <c r="RQE139" s="827">
        <f t="shared" si="458"/>
        <v>0</v>
      </c>
      <c r="RQF139" s="827">
        <f t="shared" si="458"/>
        <v>0</v>
      </c>
      <c r="RQG139" s="827">
        <f t="shared" si="458"/>
        <v>0</v>
      </c>
      <c r="RQH139" s="827">
        <f t="shared" si="458"/>
        <v>0</v>
      </c>
      <c r="RQI139" s="827">
        <f t="shared" si="458"/>
        <v>0</v>
      </c>
      <c r="RQJ139" s="827">
        <f t="shared" si="458"/>
        <v>0</v>
      </c>
      <c r="RQK139" s="827">
        <f t="shared" si="458"/>
        <v>0</v>
      </c>
      <c r="RQL139" s="827">
        <f t="shared" si="458"/>
        <v>0</v>
      </c>
      <c r="RQM139" s="827">
        <f t="shared" si="458"/>
        <v>0</v>
      </c>
      <c r="RQN139" s="827">
        <f t="shared" si="458"/>
        <v>0</v>
      </c>
      <c r="RQO139" s="827">
        <f t="shared" si="458"/>
        <v>0</v>
      </c>
      <c r="RQP139" s="827">
        <f t="shared" si="458"/>
        <v>0</v>
      </c>
      <c r="RQQ139" s="827">
        <f t="shared" ref="RQQ139:RTB139" si="459">RQQ131+RQQ133</f>
        <v>0</v>
      </c>
      <c r="RQR139" s="827">
        <f t="shared" si="459"/>
        <v>0</v>
      </c>
      <c r="RQS139" s="827">
        <f t="shared" si="459"/>
        <v>0</v>
      </c>
      <c r="RQT139" s="827">
        <f t="shared" si="459"/>
        <v>0</v>
      </c>
      <c r="RQU139" s="827">
        <f t="shared" si="459"/>
        <v>0</v>
      </c>
      <c r="RQV139" s="827">
        <f t="shared" si="459"/>
        <v>0</v>
      </c>
      <c r="RQW139" s="827">
        <f t="shared" si="459"/>
        <v>0</v>
      </c>
      <c r="RQX139" s="827">
        <f t="shared" si="459"/>
        <v>0</v>
      </c>
      <c r="RQY139" s="827">
        <f t="shared" si="459"/>
        <v>0</v>
      </c>
      <c r="RQZ139" s="827">
        <f t="shared" si="459"/>
        <v>0</v>
      </c>
      <c r="RRA139" s="827">
        <f t="shared" si="459"/>
        <v>0</v>
      </c>
      <c r="RRB139" s="827">
        <f t="shared" si="459"/>
        <v>0</v>
      </c>
      <c r="RRC139" s="827">
        <f t="shared" si="459"/>
        <v>0</v>
      </c>
      <c r="RRD139" s="827">
        <f t="shared" si="459"/>
        <v>0</v>
      </c>
      <c r="RRE139" s="827">
        <f t="shared" si="459"/>
        <v>0</v>
      </c>
      <c r="RRF139" s="827">
        <f t="shared" si="459"/>
        <v>0</v>
      </c>
      <c r="RRG139" s="827">
        <f t="shared" si="459"/>
        <v>0</v>
      </c>
      <c r="RRH139" s="827">
        <f t="shared" si="459"/>
        <v>0</v>
      </c>
      <c r="RRI139" s="827">
        <f t="shared" si="459"/>
        <v>0</v>
      </c>
      <c r="RRJ139" s="827">
        <f t="shared" si="459"/>
        <v>0</v>
      </c>
      <c r="RRK139" s="827">
        <f t="shared" si="459"/>
        <v>0</v>
      </c>
      <c r="RRL139" s="827">
        <f t="shared" si="459"/>
        <v>0</v>
      </c>
      <c r="RRM139" s="827">
        <f t="shared" si="459"/>
        <v>0</v>
      </c>
      <c r="RRN139" s="827">
        <f t="shared" si="459"/>
        <v>0</v>
      </c>
      <c r="RRO139" s="827">
        <f t="shared" si="459"/>
        <v>0</v>
      </c>
      <c r="RRP139" s="827">
        <f t="shared" si="459"/>
        <v>0</v>
      </c>
      <c r="RRQ139" s="827">
        <f t="shared" si="459"/>
        <v>0</v>
      </c>
      <c r="RRR139" s="827">
        <f t="shared" si="459"/>
        <v>0</v>
      </c>
      <c r="RRS139" s="827">
        <f t="shared" si="459"/>
        <v>0</v>
      </c>
      <c r="RRT139" s="827">
        <f t="shared" si="459"/>
        <v>0</v>
      </c>
      <c r="RRU139" s="827">
        <f t="shared" si="459"/>
        <v>0</v>
      </c>
      <c r="RRV139" s="827">
        <f t="shared" si="459"/>
        <v>0</v>
      </c>
      <c r="RRW139" s="827">
        <f t="shared" si="459"/>
        <v>0</v>
      </c>
      <c r="RRX139" s="827">
        <f t="shared" si="459"/>
        <v>0</v>
      </c>
      <c r="RRY139" s="827">
        <f t="shared" si="459"/>
        <v>0</v>
      </c>
      <c r="RRZ139" s="827">
        <f t="shared" si="459"/>
        <v>0</v>
      </c>
      <c r="RSA139" s="827">
        <f t="shared" si="459"/>
        <v>0</v>
      </c>
      <c r="RSB139" s="827">
        <f t="shared" si="459"/>
        <v>0</v>
      </c>
      <c r="RSC139" s="827">
        <f t="shared" si="459"/>
        <v>0</v>
      </c>
      <c r="RSD139" s="827">
        <f t="shared" si="459"/>
        <v>0</v>
      </c>
      <c r="RSE139" s="827">
        <f t="shared" si="459"/>
        <v>0</v>
      </c>
      <c r="RSF139" s="827">
        <f t="shared" si="459"/>
        <v>0</v>
      </c>
      <c r="RSG139" s="827">
        <f t="shared" si="459"/>
        <v>0</v>
      </c>
      <c r="RSH139" s="827">
        <f t="shared" si="459"/>
        <v>0</v>
      </c>
      <c r="RSI139" s="827">
        <f t="shared" si="459"/>
        <v>0</v>
      </c>
      <c r="RSJ139" s="827">
        <f t="shared" si="459"/>
        <v>0</v>
      </c>
      <c r="RSK139" s="827">
        <f t="shared" si="459"/>
        <v>0</v>
      </c>
      <c r="RSL139" s="827">
        <f t="shared" si="459"/>
        <v>0</v>
      </c>
      <c r="RSM139" s="827">
        <f t="shared" si="459"/>
        <v>0</v>
      </c>
      <c r="RSN139" s="827">
        <f t="shared" si="459"/>
        <v>0</v>
      </c>
      <c r="RSO139" s="827">
        <f t="shared" si="459"/>
        <v>0</v>
      </c>
      <c r="RSP139" s="827">
        <f t="shared" si="459"/>
        <v>0</v>
      </c>
      <c r="RSQ139" s="827">
        <f t="shared" si="459"/>
        <v>0</v>
      </c>
      <c r="RSR139" s="827">
        <f t="shared" si="459"/>
        <v>0</v>
      </c>
      <c r="RSS139" s="827">
        <f t="shared" si="459"/>
        <v>0</v>
      </c>
      <c r="RST139" s="827">
        <f t="shared" si="459"/>
        <v>0</v>
      </c>
      <c r="RSU139" s="827">
        <f t="shared" si="459"/>
        <v>0</v>
      </c>
      <c r="RSV139" s="827">
        <f t="shared" si="459"/>
        <v>0</v>
      </c>
      <c r="RSW139" s="827">
        <f t="shared" si="459"/>
        <v>0</v>
      </c>
      <c r="RSX139" s="827">
        <f t="shared" si="459"/>
        <v>0</v>
      </c>
      <c r="RSY139" s="827">
        <f t="shared" si="459"/>
        <v>0</v>
      </c>
      <c r="RSZ139" s="827">
        <f t="shared" si="459"/>
        <v>0</v>
      </c>
      <c r="RTA139" s="827">
        <f t="shared" si="459"/>
        <v>0</v>
      </c>
      <c r="RTB139" s="827">
        <f t="shared" si="459"/>
        <v>0</v>
      </c>
      <c r="RTC139" s="827">
        <f t="shared" ref="RTC139:RVN139" si="460">RTC131+RTC133</f>
        <v>0</v>
      </c>
      <c r="RTD139" s="827">
        <f t="shared" si="460"/>
        <v>0</v>
      </c>
      <c r="RTE139" s="827">
        <f t="shared" si="460"/>
        <v>0</v>
      </c>
      <c r="RTF139" s="827">
        <f t="shared" si="460"/>
        <v>0</v>
      </c>
      <c r="RTG139" s="827">
        <f t="shared" si="460"/>
        <v>0</v>
      </c>
      <c r="RTH139" s="827">
        <f t="shared" si="460"/>
        <v>0</v>
      </c>
      <c r="RTI139" s="827">
        <f t="shared" si="460"/>
        <v>0</v>
      </c>
      <c r="RTJ139" s="827">
        <f t="shared" si="460"/>
        <v>0</v>
      </c>
      <c r="RTK139" s="827">
        <f t="shared" si="460"/>
        <v>0</v>
      </c>
      <c r="RTL139" s="827">
        <f t="shared" si="460"/>
        <v>0</v>
      </c>
      <c r="RTM139" s="827">
        <f t="shared" si="460"/>
        <v>0</v>
      </c>
      <c r="RTN139" s="827">
        <f t="shared" si="460"/>
        <v>0</v>
      </c>
      <c r="RTO139" s="827">
        <f t="shared" si="460"/>
        <v>0</v>
      </c>
      <c r="RTP139" s="827">
        <f t="shared" si="460"/>
        <v>0</v>
      </c>
      <c r="RTQ139" s="827">
        <f t="shared" si="460"/>
        <v>0</v>
      </c>
      <c r="RTR139" s="827">
        <f t="shared" si="460"/>
        <v>0</v>
      </c>
      <c r="RTS139" s="827">
        <f t="shared" si="460"/>
        <v>0</v>
      </c>
      <c r="RTT139" s="827">
        <f t="shared" si="460"/>
        <v>0</v>
      </c>
      <c r="RTU139" s="827">
        <f t="shared" si="460"/>
        <v>0</v>
      </c>
      <c r="RTV139" s="827">
        <f t="shared" si="460"/>
        <v>0</v>
      </c>
      <c r="RTW139" s="827">
        <f t="shared" si="460"/>
        <v>0</v>
      </c>
      <c r="RTX139" s="827">
        <f t="shared" si="460"/>
        <v>0</v>
      </c>
      <c r="RTY139" s="827">
        <f t="shared" si="460"/>
        <v>0</v>
      </c>
      <c r="RTZ139" s="827">
        <f t="shared" si="460"/>
        <v>0</v>
      </c>
      <c r="RUA139" s="827">
        <f t="shared" si="460"/>
        <v>0</v>
      </c>
      <c r="RUB139" s="827">
        <f t="shared" si="460"/>
        <v>0</v>
      </c>
      <c r="RUC139" s="827">
        <f t="shared" si="460"/>
        <v>0</v>
      </c>
      <c r="RUD139" s="827">
        <f t="shared" si="460"/>
        <v>0</v>
      </c>
      <c r="RUE139" s="827">
        <f t="shared" si="460"/>
        <v>0</v>
      </c>
      <c r="RUF139" s="827">
        <f t="shared" si="460"/>
        <v>0</v>
      </c>
      <c r="RUG139" s="827">
        <f t="shared" si="460"/>
        <v>0</v>
      </c>
      <c r="RUH139" s="827">
        <f t="shared" si="460"/>
        <v>0</v>
      </c>
      <c r="RUI139" s="827">
        <f t="shared" si="460"/>
        <v>0</v>
      </c>
      <c r="RUJ139" s="827">
        <f t="shared" si="460"/>
        <v>0</v>
      </c>
      <c r="RUK139" s="827">
        <f t="shared" si="460"/>
        <v>0</v>
      </c>
      <c r="RUL139" s="827">
        <f t="shared" si="460"/>
        <v>0</v>
      </c>
      <c r="RUM139" s="827">
        <f t="shared" si="460"/>
        <v>0</v>
      </c>
      <c r="RUN139" s="827">
        <f t="shared" si="460"/>
        <v>0</v>
      </c>
      <c r="RUO139" s="827">
        <f t="shared" si="460"/>
        <v>0</v>
      </c>
      <c r="RUP139" s="827">
        <f t="shared" si="460"/>
        <v>0</v>
      </c>
      <c r="RUQ139" s="827">
        <f t="shared" si="460"/>
        <v>0</v>
      </c>
      <c r="RUR139" s="827">
        <f t="shared" si="460"/>
        <v>0</v>
      </c>
      <c r="RUS139" s="827">
        <f t="shared" si="460"/>
        <v>0</v>
      </c>
      <c r="RUT139" s="827">
        <f t="shared" si="460"/>
        <v>0</v>
      </c>
      <c r="RUU139" s="827">
        <f t="shared" si="460"/>
        <v>0</v>
      </c>
      <c r="RUV139" s="827">
        <f t="shared" si="460"/>
        <v>0</v>
      </c>
      <c r="RUW139" s="827">
        <f t="shared" si="460"/>
        <v>0</v>
      </c>
      <c r="RUX139" s="827">
        <f t="shared" si="460"/>
        <v>0</v>
      </c>
      <c r="RUY139" s="827">
        <f t="shared" si="460"/>
        <v>0</v>
      </c>
      <c r="RUZ139" s="827">
        <f t="shared" si="460"/>
        <v>0</v>
      </c>
      <c r="RVA139" s="827">
        <f t="shared" si="460"/>
        <v>0</v>
      </c>
      <c r="RVB139" s="827">
        <f t="shared" si="460"/>
        <v>0</v>
      </c>
      <c r="RVC139" s="827">
        <f t="shared" si="460"/>
        <v>0</v>
      </c>
      <c r="RVD139" s="827">
        <f t="shared" si="460"/>
        <v>0</v>
      </c>
      <c r="RVE139" s="827">
        <f t="shared" si="460"/>
        <v>0</v>
      </c>
      <c r="RVF139" s="827">
        <f t="shared" si="460"/>
        <v>0</v>
      </c>
      <c r="RVG139" s="827">
        <f t="shared" si="460"/>
        <v>0</v>
      </c>
      <c r="RVH139" s="827">
        <f t="shared" si="460"/>
        <v>0</v>
      </c>
      <c r="RVI139" s="827">
        <f t="shared" si="460"/>
        <v>0</v>
      </c>
      <c r="RVJ139" s="827">
        <f t="shared" si="460"/>
        <v>0</v>
      </c>
      <c r="RVK139" s="827">
        <f t="shared" si="460"/>
        <v>0</v>
      </c>
      <c r="RVL139" s="827">
        <f t="shared" si="460"/>
        <v>0</v>
      </c>
      <c r="RVM139" s="827">
        <f t="shared" si="460"/>
        <v>0</v>
      </c>
      <c r="RVN139" s="827">
        <f t="shared" si="460"/>
        <v>0</v>
      </c>
      <c r="RVO139" s="827">
        <f t="shared" ref="RVO139:RXZ139" si="461">RVO131+RVO133</f>
        <v>0</v>
      </c>
      <c r="RVP139" s="827">
        <f t="shared" si="461"/>
        <v>0</v>
      </c>
      <c r="RVQ139" s="827">
        <f t="shared" si="461"/>
        <v>0</v>
      </c>
      <c r="RVR139" s="827">
        <f t="shared" si="461"/>
        <v>0</v>
      </c>
      <c r="RVS139" s="827">
        <f t="shared" si="461"/>
        <v>0</v>
      </c>
      <c r="RVT139" s="827">
        <f t="shared" si="461"/>
        <v>0</v>
      </c>
      <c r="RVU139" s="827">
        <f t="shared" si="461"/>
        <v>0</v>
      </c>
      <c r="RVV139" s="827">
        <f t="shared" si="461"/>
        <v>0</v>
      </c>
      <c r="RVW139" s="827">
        <f t="shared" si="461"/>
        <v>0</v>
      </c>
      <c r="RVX139" s="827">
        <f t="shared" si="461"/>
        <v>0</v>
      </c>
      <c r="RVY139" s="827">
        <f t="shared" si="461"/>
        <v>0</v>
      </c>
      <c r="RVZ139" s="827">
        <f t="shared" si="461"/>
        <v>0</v>
      </c>
      <c r="RWA139" s="827">
        <f t="shared" si="461"/>
        <v>0</v>
      </c>
      <c r="RWB139" s="827">
        <f t="shared" si="461"/>
        <v>0</v>
      </c>
      <c r="RWC139" s="827">
        <f t="shared" si="461"/>
        <v>0</v>
      </c>
      <c r="RWD139" s="827">
        <f t="shared" si="461"/>
        <v>0</v>
      </c>
      <c r="RWE139" s="827">
        <f t="shared" si="461"/>
        <v>0</v>
      </c>
      <c r="RWF139" s="827">
        <f t="shared" si="461"/>
        <v>0</v>
      </c>
      <c r="RWG139" s="827">
        <f t="shared" si="461"/>
        <v>0</v>
      </c>
      <c r="RWH139" s="827">
        <f t="shared" si="461"/>
        <v>0</v>
      </c>
      <c r="RWI139" s="827">
        <f t="shared" si="461"/>
        <v>0</v>
      </c>
      <c r="RWJ139" s="827">
        <f t="shared" si="461"/>
        <v>0</v>
      </c>
      <c r="RWK139" s="827">
        <f t="shared" si="461"/>
        <v>0</v>
      </c>
      <c r="RWL139" s="827">
        <f t="shared" si="461"/>
        <v>0</v>
      </c>
      <c r="RWM139" s="827">
        <f t="shared" si="461"/>
        <v>0</v>
      </c>
      <c r="RWN139" s="827">
        <f t="shared" si="461"/>
        <v>0</v>
      </c>
      <c r="RWO139" s="827">
        <f t="shared" si="461"/>
        <v>0</v>
      </c>
      <c r="RWP139" s="827">
        <f t="shared" si="461"/>
        <v>0</v>
      </c>
      <c r="RWQ139" s="827">
        <f t="shared" si="461"/>
        <v>0</v>
      </c>
      <c r="RWR139" s="827">
        <f t="shared" si="461"/>
        <v>0</v>
      </c>
      <c r="RWS139" s="827">
        <f t="shared" si="461"/>
        <v>0</v>
      </c>
      <c r="RWT139" s="827">
        <f t="shared" si="461"/>
        <v>0</v>
      </c>
      <c r="RWU139" s="827">
        <f t="shared" si="461"/>
        <v>0</v>
      </c>
      <c r="RWV139" s="827">
        <f t="shared" si="461"/>
        <v>0</v>
      </c>
      <c r="RWW139" s="827">
        <f t="shared" si="461"/>
        <v>0</v>
      </c>
      <c r="RWX139" s="827">
        <f t="shared" si="461"/>
        <v>0</v>
      </c>
      <c r="RWY139" s="827">
        <f t="shared" si="461"/>
        <v>0</v>
      </c>
      <c r="RWZ139" s="827">
        <f t="shared" si="461"/>
        <v>0</v>
      </c>
      <c r="RXA139" s="827">
        <f t="shared" si="461"/>
        <v>0</v>
      </c>
      <c r="RXB139" s="827">
        <f t="shared" si="461"/>
        <v>0</v>
      </c>
      <c r="RXC139" s="827">
        <f t="shared" si="461"/>
        <v>0</v>
      </c>
      <c r="RXD139" s="827">
        <f t="shared" si="461"/>
        <v>0</v>
      </c>
      <c r="RXE139" s="827">
        <f t="shared" si="461"/>
        <v>0</v>
      </c>
      <c r="RXF139" s="827">
        <f t="shared" si="461"/>
        <v>0</v>
      </c>
      <c r="RXG139" s="827">
        <f t="shared" si="461"/>
        <v>0</v>
      </c>
      <c r="RXH139" s="827">
        <f t="shared" si="461"/>
        <v>0</v>
      </c>
      <c r="RXI139" s="827">
        <f t="shared" si="461"/>
        <v>0</v>
      </c>
      <c r="RXJ139" s="827">
        <f t="shared" si="461"/>
        <v>0</v>
      </c>
      <c r="RXK139" s="827">
        <f t="shared" si="461"/>
        <v>0</v>
      </c>
      <c r="RXL139" s="827">
        <f t="shared" si="461"/>
        <v>0</v>
      </c>
      <c r="RXM139" s="827">
        <f t="shared" si="461"/>
        <v>0</v>
      </c>
      <c r="RXN139" s="827">
        <f t="shared" si="461"/>
        <v>0</v>
      </c>
      <c r="RXO139" s="827">
        <f t="shared" si="461"/>
        <v>0</v>
      </c>
      <c r="RXP139" s="827">
        <f t="shared" si="461"/>
        <v>0</v>
      </c>
      <c r="RXQ139" s="827">
        <f t="shared" si="461"/>
        <v>0</v>
      </c>
      <c r="RXR139" s="827">
        <f t="shared" si="461"/>
        <v>0</v>
      </c>
      <c r="RXS139" s="827">
        <f t="shared" si="461"/>
        <v>0</v>
      </c>
      <c r="RXT139" s="827">
        <f t="shared" si="461"/>
        <v>0</v>
      </c>
      <c r="RXU139" s="827">
        <f t="shared" si="461"/>
        <v>0</v>
      </c>
      <c r="RXV139" s="827">
        <f t="shared" si="461"/>
        <v>0</v>
      </c>
      <c r="RXW139" s="827">
        <f t="shared" si="461"/>
        <v>0</v>
      </c>
      <c r="RXX139" s="827">
        <f t="shared" si="461"/>
        <v>0</v>
      </c>
      <c r="RXY139" s="827">
        <f t="shared" si="461"/>
        <v>0</v>
      </c>
      <c r="RXZ139" s="827">
        <f t="shared" si="461"/>
        <v>0</v>
      </c>
      <c r="RYA139" s="827">
        <f t="shared" ref="RYA139:SAL139" si="462">RYA131+RYA133</f>
        <v>0</v>
      </c>
      <c r="RYB139" s="827">
        <f t="shared" si="462"/>
        <v>0</v>
      </c>
      <c r="RYC139" s="827">
        <f t="shared" si="462"/>
        <v>0</v>
      </c>
      <c r="RYD139" s="827">
        <f t="shared" si="462"/>
        <v>0</v>
      </c>
      <c r="RYE139" s="827">
        <f t="shared" si="462"/>
        <v>0</v>
      </c>
      <c r="RYF139" s="827">
        <f t="shared" si="462"/>
        <v>0</v>
      </c>
      <c r="RYG139" s="827">
        <f t="shared" si="462"/>
        <v>0</v>
      </c>
      <c r="RYH139" s="827">
        <f t="shared" si="462"/>
        <v>0</v>
      </c>
      <c r="RYI139" s="827">
        <f t="shared" si="462"/>
        <v>0</v>
      </c>
      <c r="RYJ139" s="827">
        <f t="shared" si="462"/>
        <v>0</v>
      </c>
      <c r="RYK139" s="827">
        <f t="shared" si="462"/>
        <v>0</v>
      </c>
      <c r="RYL139" s="827">
        <f t="shared" si="462"/>
        <v>0</v>
      </c>
      <c r="RYM139" s="827">
        <f t="shared" si="462"/>
        <v>0</v>
      </c>
      <c r="RYN139" s="827">
        <f t="shared" si="462"/>
        <v>0</v>
      </c>
      <c r="RYO139" s="827">
        <f t="shared" si="462"/>
        <v>0</v>
      </c>
      <c r="RYP139" s="827">
        <f t="shared" si="462"/>
        <v>0</v>
      </c>
      <c r="RYQ139" s="827">
        <f t="shared" si="462"/>
        <v>0</v>
      </c>
      <c r="RYR139" s="827">
        <f t="shared" si="462"/>
        <v>0</v>
      </c>
      <c r="RYS139" s="827">
        <f t="shared" si="462"/>
        <v>0</v>
      </c>
      <c r="RYT139" s="827">
        <f t="shared" si="462"/>
        <v>0</v>
      </c>
      <c r="RYU139" s="827">
        <f t="shared" si="462"/>
        <v>0</v>
      </c>
      <c r="RYV139" s="827">
        <f t="shared" si="462"/>
        <v>0</v>
      </c>
      <c r="RYW139" s="827">
        <f t="shared" si="462"/>
        <v>0</v>
      </c>
      <c r="RYX139" s="827">
        <f t="shared" si="462"/>
        <v>0</v>
      </c>
      <c r="RYY139" s="827">
        <f t="shared" si="462"/>
        <v>0</v>
      </c>
      <c r="RYZ139" s="827">
        <f t="shared" si="462"/>
        <v>0</v>
      </c>
      <c r="RZA139" s="827">
        <f t="shared" si="462"/>
        <v>0</v>
      </c>
      <c r="RZB139" s="827">
        <f t="shared" si="462"/>
        <v>0</v>
      </c>
      <c r="RZC139" s="827">
        <f t="shared" si="462"/>
        <v>0</v>
      </c>
      <c r="RZD139" s="827">
        <f t="shared" si="462"/>
        <v>0</v>
      </c>
      <c r="RZE139" s="827">
        <f t="shared" si="462"/>
        <v>0</v>
      </c>
      <c r="RZF139" s="827">
        <f t="shared" si="462"/>
        <v>0</v>
      </c>
      <c r="RZG139" s="827">
        <f t="shared" si="462"/>
        <v>0</v>
      </c>
      <c r="RZH139" s="827">
        <f t="shared" si="462"/>
        <v>0</v>
      </c>
      <c r="RZI139" s="827">
        <f t="shared" si="462"/>
        <v>0</v>
      </c>
      <c r="RZJ139" s="827">
        <f t="shared" si="462"/>
        <v>0</v>
      </c>
      <c r="RZK139" s="827">
        <f t="shared" si="462"/>
        <v>0</v>
      </c>
      <c r="RZL139" s="827">
        <f t="shared" si="462"/>
        <v>0</v>
      </c>
      <c r="RZM139" s="827">
        <f t="shared" si="462"/>
        <v>0</v>
      </c>
      <c r="RZN139" s="827">
        <f t="shared" si="462"/>
        <v>0</v>
      </c>
      <c r="RZO139" s="827">
        <f t="shared" si="462"/>
        <v>0</v>
      </c>
      <c r="RZP139" s="827">
        <f t="shared" si="462"/>
        <v>0</v>
      </c>
      <c r="RZQ139" s="827">
        <f t="shared" si="462"/>
        <v>0</v>
      </c>
      <c r="RZR139" s="827">
        <f t="shared" si="462"/>
        <v>0</v>
      </c>
      <c r="RZS139" s="827">
        <f t="shared" si="462"/>
        <v>0</v>
      </c>
      <c r="RZT139" s="827">
        <f t="shared" si="462"/>
        <v>0</v>
      </c>
      <c r="RZU139" s="827">
        <f t="shared" si="462"/>
        <v>0</v>
      </c>
      <c r="RZV139" s="827">
        <f t="shared" si="462"/>
        <v>0</v>
      </c>
      <c r="RZW139" s="827">
        <f t="shared" si="462"/>
        <v>0</v>
      </c>
      <c r="RZX139" s="827">
        <f t="shared" si="462"/>
        <v>0</v>
      </c>
      <c r="RZY139" s="827">
        <f t="shared" si="462"/>
        <v>0</v>
      </c>
      <c r="RZZ139" s="827">
        <f t="shared" si="462"/>
        <v>0</v>
      </c>
      <c r="SAA139" s="827">
        <f t="shared" si="462"/>
        <v>0</v>
      </c>
      <c r="SAB139" s="827">
        <f t="shared" si="462"/>
        <v>0</v>
      </c>
      <c r="SAC139" s="827">
        <f t="shared" si="462"/>
        <v>0</v>
      </c>
      <c r="SAD139" s="827">
        <f t="shared" si="462"/>
        <v>0</v>
      </c>
      <c r="SAE139" s="827">
        <f t="shared" si="462"/>
        <v>0</v>
      </c>
      <c r="SAF139" s="827">
        <f t="shared" si="462"/>
        <v>0</v>
      </c>
      <c r="SAG139" s="827">
        <f t="shared" si="462"/>
        <v>0</v>
      </c>
      <c r="SAH139" s="827">
        <f t="shared" si="462"/>
        <v>0</v>
      </c>
      <c r="SAI139" s="827">
        <f t="shared" si="462"/>
        <v>0</v>
      </c>
      <c r="SAJ139" s="827">
        <f t="shared" si="462"/>
        <v>0</v>
      </c>
      <c r="SAK139" s="827">
        <f t="shared" si="462"/>
        <v>0</v>
      </c>
      <c r="SAL139" s="827">
        <f t="shared" si="462"/>
        <v>0</v>
      </c>
      <c r="SAM139" s="827">
        <f t="shared" ref="SAM139:SCX139" si="463">SAM131+SAM133</f>
        <v>0</v>
      </c>
      <c r="SAN139" s="827">
        <f t="shared" si="463"/>
        <v>0</v>
      </c>
      <c r="SAO139" s="827">
        <f t="shared" si="463"/>
        <v>0</v>
      </c>
      <c r="SAP139" s="827">
        <f t="shared" si="463"/>
        <v>0</v>
      </c>
      <c r="SAQ139" s="827">
        <f t="shared" si="463"/>
        <v>0</v>
      </c>
      <c r="SAR139" s="827">
        <f t="shared" si="463"/>
        <v>0</v>
      </c>
      <c r="SAS139" s="827">
        <f t="shared" si="463"/>
        <v>0</v>
      </c>
      <c r="SAT139" s="827">
        <f t="shared" si="463"/>
        <v>0</v>
      </c>
      <c r="SAU139" s="827">
        <f t="shared" si="463"/>
        <v>0</v>
      </c>
      <c r="SAV139" s="827">
        <f t="shared" si="463"/>
        <v>0</v>
      </c>
      <c r="SAW139" s="827">
        <f t="shared" si="463"/>
        <v>0</v>
      </c>
      <c r="SAX139" s="827">
        <f t="shared" si="463"/>
        <v>0</v>
      </c>
      <c r="SAY139" s="827">
        <f t="shared" si="463"/>
        <v>0</v>
      </c>
      <c r="SAZ139" s="827">
        <f t="shared" si="463"/>
        <v>0</v>
      </c>
      <c r="SBA139" s="827">
        <f t="shared" si="463"/>
        <v>0</v>
      </c>
      <c r="SBB139" s="827">
        <f t="shared" si="463"/>
        <v>0</v>
      </c>
      <c r="SBC139" s="827">
        <f t="shared" si="463"/>
        <v>0</v>
      </c>
      <c r="SBD139" s="827">
        <f t="shared" si="463"/>
        <v>0</v>
      </c>
      <c r="SBE139" s="827">
        <f t="shared" si="463"/>
        <v>0</v>
      </c>
      <c r="SBF139" s="827">
        <f t="shared" si="463"/>
        <v>0</v>
      </c>
      <c r="SBG139" s="827">
        <f t="shared" si="463"/>
        <v>0</v>
      </c>
      <c r="SBH139" s="827">
        <f t="shared" si="463"/>
        <v>0</v>
      </c>
      <c r="SBI139" s="827">
        <f t="shared" si="463"/>
        <v>0</v>
      </c>
      <c r="SBJ139" s="827">
        <f t="shared" si="463"/>
        <v>0</v>
      </c>
      <c r="SBK139" s="827">
        <f t="shared" si="463"/>
        <v>0</v>
      </c>
      <c r="SBL139" s="827">
        <f t="shared" si="463"/>
        <v>0</v>
      </c>
      <c r="SBM139" s="827">
        <f t="shared" si="463"/>
        <v>0</v>
      </c>
      <c r="SBN139" s="827">
        <f t="shared" si="463"/>
        <v>0</v>
      </c>
      <c r="SBO139" s="827">
        <f t="shared" si="463"/>
        <v>0</v>
      </c>
      <c r="SBP139" s="827">
        <f t="shared" si="463"/>
        <v>0</v>
      </c>
      <c r="SBQ139" s="827">
        <f t="shared" si="463"/>
        <v>0</v>
      </c>
      <c r="SBR139" s="827">
        <f t="shared" si="463"/>
        <v>0</v>
      </c>
      <c r="SBS139" s="827">
        <f t="shared" si="463"/>
        <v>0</v>
      </c>
      <c r="SBT139" s="827">
        <f t="shared" si="463"/>
        <v>0</v>
      </c>
      <c r="SBU139" s="827">
        <f t="shared" si="463"/>
        <v>0</v>
      </c>
      <c r="SBV139" s="827">
        <f t="shared" si="463"/>
        <v>0</v>
      </c>
      <c r="SBW139" s="827">
        <f t="shared" si="463"/>
        <v>0</v>
      </c>
      <c r="SBX139" s="827">
        <f t="shared" si="463"/>
        <v>0</v>
      </c>
      <c r="SBY139" s="827">
        <f t="shared" si="463"/>
        <v>0</v>
      </c>
      <c r="SBZ139" s="827">
        <f t="shared" si="463"/>
        <v>0</v>
      </c>
      <c r="SCA139" s="827">
        <f t="shared" si="463"/>
        <v>0</v>
      </c>
      <c r="SCB139" s="827">
        <f t="shared" si="463"/>
        <v>0</v>
      </c>
      <c r="SCC139" s="827">
        <f t="shared" si="463"/>
        <v>0</v>
      </c>
      <c r="SCD139" s="827">
        <f t="shared" si="463"/>
        <v>0</v>
      </c>
      <c r="SCE139" s="827">
        <f t="shared" si="463"/>
        <v>0</v>
      </c>
      <c r="SCF139" s="827">
        <f t="shared" si="463"/>
        <v>0</v>
      </c>
      <c r="SCG139" s="827">
        <f t="shared" si="463"/>
        <v>0</v>
      </c>
      <c r="SCH139" s="827">
        <f t="shared" si="463"/>
        <v>0</v>
      </c>
      <c r="SCI139" s="827">
        <f t="shared" si="463"/>
        <v>0</v>
      </c>
      <c r="SCJ139" s="827">
        <f t="shared" si="463"/>
        <v>0</v>
      </c>
      <c r="SCK139" s="827">
        <f t="shared" si="463"/>
        <v>0</v>
      </c>
      <c r="SCL139" s="827">
        <f t="shared" si="463"/>
        <v>0</v>
      </c>
      <c r="SCM139" s="827">
        <f t="shared" si="463"/>
        <v>0</v>
      </c>
      <c r="SCN139" s="827">
        <f t="shared" si="463"/>
        <v>0</v>
      </c>
      <c r="SCO139" s="827">
        <f t="shared" si="463"/>
        <v>0</v>
      </c>
      <c r="SCP139" s="827">
        <f t="shared" si="463"/>
        <v>0</v>
      </c>
      <c r="SCQ139" s="827">
        <f t="shared" si="463"/>
        <v>0</v>
      </c>
      <c r="SCR139" s="827">
        <f t="shared" si="463"/>
        <v>0</v>
      </c>
      <c r="SCS139" s="827">
        <f t="shared" si="463"/>
        <v>0</v>
      </c>
      <c r="SCT139" s="827">
        <f t="shared" si="463"/>
        <v>0</v>
      </c>
      <c r="SCU139" s="827">
        <f t="shared" si="463"/>
        <v>0</v>
      </c>
      <c r="SCV139" s="827">
        <f t="shared" si="463"/>
        <v>0</v>
      </c>
      <c r="SCW139" s="827">
        <f t="shared" si="463"/>
        <v>0</v>
      </c>
      <c r="SCX139" s="827">
        <f t="shared" si="463"/>
        <v>0</v>
      </c>
      <c r="SCY139" s="827">
        <f t="shared" ref="SCY139:SFJ139" si="464">SCY131+SCY133</f>
        <v>0</v>
      </c>
      <c r="SCZ139" s="827">
        <f t="shared" si="464"/>
        <v>0</v>
      </c>
      <c r="SDA139" s="827">
        <f t="shared" si="464"/>
        <v>0</v>
      </c>
      <c r="SDB139" s="827">
        <f t="shared" si="464"/>
        <v>0</v>
      </c>
      <c r="SDC139" s="827">
        <f t="shared" si="464"/>
        <v>0</v>
      </c>
      <c r="SDD139" s="827">
        <f t="shared" si="464"/>
        <v>0</v>
      </c>
      <c r="SDE139" s="827">
        <f t="shared" si="464"/>
        <v>0</v>
      </c>
      <c r="SDF139" s="827">
        <f t="shared" si="464"/>
        <v>0</v>
      </c>
      <c r="SDG139" s="827">
        <f t="shared" si="464"/>
        <v>0</v>
      </c>
      <c r="SDH139" s="827">
        <f t="shared" si="464"/>
        <v>0</v>
      </c>
      <c r="SDI139" s="827">
        <f t="shared" si="464"/>
        <v>0</v>
      </c>
      <c r="SDJ139" s="827">
        <f t="shared" si="464"/>
        <v>0</v>
      </c>
      <c r="SDK139" s="827">
        <f t="shared" si="464"/>
        <v>0</v>
      </c>
      <c r="SDL139" s="827">
        <f t="shared" si="464"/>
        <v>0</v>
      </c>
      <c r="SDM139" s="827">
        <f t="shared" si="464"/>
        <v>0</v>
      </c>
      <c r="SDN139" s="827">
        <f t="shared" si="464"/>
        <v>0</v>
      </c>
      <c r="SDO139" s="827">
        <f t="shared" si="464"/>
        <v>0</v>
      </c>
      <c r="SDP139" s="827">
        <f t="shared" si="464"/>
        <v>0</v>
      </c>
      <c r="SDQ139" s="827">
        <f t="shared" si="464"/>
        <v>0</v>
      </c>
      <c r="SDR139" s="827">
        <f t="shared" si="464"/>
        <v>0</v>
      </c>
      <c r="SDS139" s="827">
        <f t="shared" si="464"/>
        <v>0</v>
      </c>
      <c r="SDT139" s="827">
        <f t="shared" si="464"/>
        <v>0</v>
      </c>
      <c r="SDU139" s="827">
        <f t="shared" si="464"/>
        <v>0</v>
      </c>
      <c r="SDV139" s="827">
        <f t="shared" si="464"/>
        <v>0</v>
      </c>
      <c r="SDW139" s="827">
        <f t="shared" si="464"/>
        <v>0</v>
      </c>
      <c r="SDX139" s="827">
        <f t="shared" si="464"/>
        <v>0</v>
      </c>
      <c r="SDY139" s="827">
        <f t="shared" si="464"/>
        <v>0</v>
      </c>
      <c r="SDZ139" s="827">
        <f t="shared" si="464"/>
        <v>0</v>
      </c>
      <c r="SEA139" s="827">
        <f t="shared" si="464"/>
        <v>0</v>
      </c>
      <c r="SEB139" s="827">
        <f t="shared" si="464"/>
        <v>0</v>
      </c>
      <c r="SEC139" s="827">
        <f t="shared" si="464"/>
        <v>0</v>
      </c>
      <c r="SED139" s="827">
        <f t="shared" si="464"/>
        <v>0</v>
      </c>
      <c r="SEE139" s="827">
        <f t="shared" si="464"/>
        <v>0</v>
      </c>
      <c r="SEF139" s="827">
        <f t="shared" si="464"/>
        <v>0</v>
      </c>
      <c r="SEG139" s="827">
        <f t="shared" si="464"/>
        <v>0</v>
      </c>
      <c r="SEH139" s="827">
        <f t="shared" si="464"/>
        <v>0</v>
      </c>
      <c r="SEI139" s="827">
        <f t="shared" si="464"/>
        <v>0</v>
      </c>
      <c r="SEJ139" s="827">
        <f t="shared" si="464"/>
        <v>0</v>
      </c>
      <c r="SEK139" s="827">
        <f t="shared" si="464"/>
        <v>0</v>
      </c>
      <c r="SEL139" s="827">
        <f t="shared" si="464"/>
        <v>0</v>
      </c>
      <c r="SEM139" s="827">
        <f t="shared" si="464"/>
        <v>0</v>
      </c>
      <c r="SEN139" s="827">
        <f t="shared" si="464"/>
        <v>0</v>
      </c>
      <c r="SEO139" s="827">
        <f t="shared" si="464"/>
        <v>0</v>
      </c>
      <c r="SEP139" s="827">
        <f t="shared" si="464"/>
        <v>0</v>
      </c>
      <c r="SEQ139" s="827">
        <f t="shared" si="464"/>
        <v>0</v>
      </c>
      <c r="SER139" s="827">
        <f t="shared" si="464"/>
        <v>0</v>
      </c>
      <c r="SES139" s="827">
        <f t="shared" si="464"/>
        <v>0</v>
      </c>
      <c r="SET139" s="827">
        <f t="shared" si="464"/>
        <v>0</v>
      </c>
      <c r="SEU139" s="827">
        <f t="shared" si="464"/>
        <v>0</v>
      </c>
      <c r="SEV139" s="827">
        <f t="shared" si="464"/>
        <v>0</v>
      </c>
      <c r="SEW139" s="827">
        <f t="shared" si="464"/>
        <v>0</v>
      </c>
      <c r="SEX139" s="827">
        <f t="shared" si="464"/>
        <v>0</v>
      </c>
      <c r="SEY139" s="827">
        <f t="shared" si="464"/>
        <v>0</v>
      </c>
      <c r="SEZ139" s="827">
        <f t="shared" si="464"/>
        <v>0</v>
      </c>
      <c r="SFA139" s="827">
        <f t="shared" si="464"/>
        <v>0</v>
      </c>
      <c r="SFB139" s="827">
        <f t="shared" si="464"/>
        <v>0</v>
      </c>
      <c r="SFC139" s="827">
        <f t="shared" si="464"/>
        <v>0</v>
      </c>
      <c r="SFD139" s="827">
        <f t="shared" si="464"/>
        <v>0</v>
      </c>
      <c r="SFE139" s="827">
        <f t="shared" si="464"/>
        <v>0</v>
      </c>
      <c r="SFF139" s="827">
        <f t="shared" si="464"/>
        <v>0</v>
      </c>
      <c r="SFG139" s="827">
        <f t="shared" si="464"/>
        <v>0</v>
      </c>
      <c r="SFH139" s="827">
        <f t="shared" si="464"/>
        <v>0</v>
      </c>
      <c r="SFI139" s="827">
        <f t="shared" si="464"/>
        <v>0</v>
      </c>
      <c r="SFJ139" s="827">
        <f t="shared" si="464"/>
        <v>0</v>
      </c>
      <c r="SFK139" s="827">
        <f t="shared" ref="SFK139:SHV139" si="465">SFK131+SFK133</f>
        <v>0</v>
      </c>
      <c r="SFL139" s="827">
        <f t="shared" si="465"/>
        <v>0</v>
      </c>
      <c r="SFM139" s="827">
        <f t="shared" si="465"/>
        <v>0</v>
      </c>
      <c r="SFN139" s="827">
        <f t="shared" si="465"/>
        <v>0</v>
      </c>
      <c r="SFO139" s="827">
        <f t="shared" si="465"/>
        <v>0</v>
      </c>
      <c r="SFP139" s="827">
        <f t="shared" si="465"/>
        <v>0</v>
      </c>
      <c r="SFQ139" s="827">
        <f t="shared" si="465"/>
        <v>0</v>
      </c>
      <c r="SFR139" s="827">
        <f t="shared" si="465"/>
        <v>0</v>
      </c>
      <c r="SFS139" s="827">
        <f t="shared" si="465"/>
        <v>0</v>
      </c>
      <c r="SFT139" s="827">
        <f t="shared" si="465"/>
        <v>0</v>
      </c>
      <c r="SFU139" s="827">
        <f t="shared" si="465"/>
        <v>0</v>
      </c>
      <c r="SFV139" s="827">
        <f t="shared" si="465"/>
        <v>0</v>
      </c>
      <c r="SFW139" s="827">
        <f t="shared" si="465"/>
        <v>0</v>
      </c>
      <c r="SFX139" s="827">
        <f t="shared" si="465"/>
        <v>0</v>
      </c>
      <c r="SFY139" s="827">
        <f t="shared" si="465"/>
        <v>0</v>
      </c>
      <c r="SFZ139" s="827">
        <f t="shared" si="465"/>
        <v>0</v>
      </c>
      <c r="SGA139" s="827">
        <f t="shared" si="465"/>
        <v>0</v>
      </c>
      <c r="SGB139" s="827">
        <f t="shared" si="465"/>
        <v>0</v>
      </c>
      <c r="SGC139" s="827">
        <f t="shared" si="465"/>
        <v>0</v>
      </c>
      <c r="SGD139" s="827">
        <f t="shared" si="465"/>
        <v>0</v>
      </c>
      <c r="SGE139" s="827">
        <f t="shared" si="465"/>
        <v>0</v>
      </c>
      <c r="SGF139" s="827">
        <f t="shared" si="465"/>
        <v>0</v>
      </c>
      <c r="SGG139" s="827">
        <f t="shared" si="465"/>
        <v>0</v>
      </c>
      <c r="SGH139" s="827">
        <f t="shared" si="465"/>
        <v>0</v>
      </c>
      <c r="SGI139" s="827">
        <f t="shared" si="465"/>
        <v>0</v>
      </c>
      <c r="SGJ139" s="827">
        <f t="shared" si="465"/>
        <v>0</v>
      </c>
      <c r="SGK139" s="827">
        <f t="shared" si="465"/>
        <v>0</v>
      </c>
      <c r="SGL139" s="827">
        <f t="shared" si="465"/>
        <v>0</v>
      </c>
      <c r="SGM139" s="827">
        <f t="shared" si="465"/>
        <v>0</v>
      </c>
      <c r="SGN139" s="827">
        <f t="shared" si="465"/>
        <v>0</v>
      </c>
      <c r="SGO139" s="827">
        <f t="shared" si="465"/>
        <v>0</v>
      </c>
      <c r="SGP139" s="827">
        <f t="shared" si="465"/>
        <v>0</v>
      </c>
      <c r="SGQ139" s="827">
        <f t="shared" si="465"/>
        <v>0</v>
      </c>
      <c r="SGR139" s="827">
        <f t="shared" si="465"/>
        <v>0</v>
      </c>
      <c r="SGS139" s="827">
        <f t="shared" si="465"/>
        <v>0</v>
      </c>
      <c r="SGT139" s="827">
        <f t="shared" si="465"/>
        <v>0</v>
      </c>
      <c r="SGU139" s="827">
        <f t="shared" si="465"/>
        <v>0</v>
      </c>
      <c r="SGV139" s="827">
        <f t="shared" si="465"/>
        <v>0</v>
      </c>
      <c r="SGW139" s="827">
        <f t="shared" si="465"/>
        <v>0</v>
      </c>
      <c r="SGX139" s="827">
        <f t="shared" si="465"/>
        <v>0</v>
      </c>
      <c r="SGY139" s="827">
        <f t="shared" si="465"/>
        <v>0</v>
      </c>
      <c r="SGZ139" s="827">
        <f t="shared" si="465"/>
        <v>0</v>
      </c>
      <c r="SHA139" s="827">
        <f t="shared" si="465"/>
        <v>0</v>
      </c>
      <c r="SHB139" s="827">
        <f t="shared" si="465"/>
        <v>0</v>
      </c>
      <c r="SHC139" s="827">
        <f t="shared" si="465"/>
        <v>0</v>
      </c>
      <c r="SHD139" s="827">
        <f t="shared" si="465"/>
        <v>0</v>
      </c>
      <c r="SHE139" s="827">
        <f t="shared" si="465"/>
        <v>0</v>
      </c>
      <c r="SHF139" s="827">
        <f t="shared" si="465"/>
        <v>0</v>
      </c>
      <c r="SHG139" s="827">
        <f t="shared" si="465"/>
        <v>0</v>
      </c>
      <c r="SHH139" s="827">
        <f t="shared" si="465"/>
        <v>0</v>
      </c>
      <c r="SHI139" s="827">
        <f t="shared" si="465"/>
        <v>0</v>
      </c>
      <c r="SHJ139" s="827">
        <f t="shared" si="465"/>
        <v>0</v>
      </c>
      <c r="SHK139" s="827">
        <f t="shared" si="465"/>
        <v>0</v>
      </c>
      <c r="SHL139" s="827">
        <f t="shared" si="465"/>
        <v>0</v>
      </c>
      <c r="SHM139" s="827">
        <f t="shared" si="465"/>
        <v>0</v>
      </c>
      <c r="SHN139" s="827">
        <f t="shared" si="465"/>
        <v>0</v>
      </c>
      <c r="SHO139" s="827">
        <f t="shared" si="465"/>
        <v>0</v>
      </c>
      <c r="SHP139" s="827">
        <f t="shared" si="465"/>
        <v>0</v>
      </c>
      <c r="SHQ139" s="827">
        <f t="shared" si="465"/>
        <v>0</v>
      </c>
      <c r="SHR139" s="827">
        <f t="shared" si="465"/>
        <v>0</v>
      </c>
      <c r="SHS139" s="827">
        <f t="shared" si="465"/>
        <v>0</v>
      </c>
      <c r="SHT139" s="827">
        <f t="shared" si="465"/>
        <v>0</v>
      </c>
      <c r="SHU139" s="827">
        <f t="shared" si="465"/>
        <v>0</v>
      </c>
      <c r="SHV139" s="827">
        <f t="shared" si="465"/>
        <v>0</v>
      </c>
      <c r="SHW139" s="827">
        <f t="shared" ref="SHW139:SKH139" si="466">SHW131+SHW133</f>
        <v>0</v>
      </c>
      <c r="SHX139" s="827">
        <f t="shared" si="466"/>
        <v>0</v>
      </c>
      <c r="SHY139" s="827">
        <f t="shared" si="466"/>
        <v>0</v>
      </c>
      <c r="SHZ139" s="827">
        <f t="shared" si="466"/>
        <v>0</v>
      </c>
      <c r="SIA139" s="827">
        <f t="shared" si="466"/>
        <v>0</v>
      </c>
      <c r="SIB139" s="827">
        <f t="shared" si="466"/>
        <v>0</v>
      </c>
      <c r="SIC139" s="827">
        <f t="shared" si="466"/>
        <v>0</v>
      </c>
      <c r="SID139" s="827">
        <f t="shared" si="466"/>
        <v>0</v>
      </c>
      <c r="SIE139" s="827">
        <f t="shared" si="466"/>
        <v>0</v>
      </c>
      <c r="SIF139" s="827">
        <f t="shared" si="466"/>
        <v>0</v>
      </c>
      <c r="SIG139" s="827">
        <f t="shared" si="466"/>
        <v>0</v>
      </c>
      <c r="SIH139" s="827">
        <f t="shared" si="466"/>
        <v>0</v>
      </c>
      <c r="SII139" s="827">
        <f t="shared" si="466"/>
        <v>0</v>
      </c>
      <c r="SIJ139" s="827">
        <f t="shared" si="466"/>
        <v>0</v>
      </c>
      <c r="SIK139" s="827">
        <f t="shared" si="466"/>
        <v>0</v>
      </c>
      <c r="SIL139" s="827">
        <f t="shared" si="466"/>
        <v>0</v>
      </c>
      <c r="SIM139" s="827">
        <f t="shared" si="466"/>
        <v>0</v>
      </c>
      <c r="SIN139" s="827">
        <f t="shared" si="466"/>
        <v>0</v>
      </c>
      <c r="SIO139" s="827">
        <f t="shared" si="466"/>
        <v>0</v>
      </c>
      <c r="SIP139" s="827">
        <f t="shared" si="466"/>
        <v>0</v>
      </c>
      <c r="SIQ139" s="827">
        <f t="shared" si="466"/>
        <v>0</v>
      </c>
      <c r="SIR139" s="827">
        <f t="shared" si="466"/>
        <v>0</v>
      </c>
      <c r="SIS139" s="827">
        <f t="shared" si="466"/>
        <v>0</v>
      </c>
      <c r="SIT139" s="827">
        <f t="shared" si="466"/>
        <v>0</v>
      </c>
      <c r="SIU139" s="827">
        <f t="shared" si="466"/>
        <v>0</v>
      </c>
      <c r="SIV139" s="827">
        <f t="shared" si="466"/>
        <v>0</v>
      </c>
      <c r="SIW139" s="827">
        <f t="shared" si="466"/>
        <v>0</v>
      </c>
      <c r="SIX139" s="827">
        <f t="shared" si="466"/>
        <v>0</v>
      </c>
      <c r="SIY139" s="827">
        <f t="shared" si="466"/>
        <v>0</v>
      </c>
      <c r="SIZ139" s="827">
        <f t="shared" si="466"/>
        <v>0</v>
      </c>
      <c r="SJA139" s="827">
        <f t="shared" si="466"/>
        <v>0</v>
      </c>
      <c r="SJB139" s="827">
        <f t="shared" si="466"/>
        <v>0</v>
      </c>
      <c r="SJC139" s="827">
        <f t="shared" si="466"/>
        <v>0</v>
      </c>
      <c r="SJD139" s="827">
        <f t="shared" si="466"/>
        <v>0</v>
      </c>
      <c r="SJE139" s="827">
        <f t="shared" si="466"/>
        <v>0</v>
      </c>
      <c r="SJF139" s="827">
        <f t="shared" si="466"/>
        <v>0</v>
      </c>
      <c r="SJG139" s="827">
        <f t="shared" si="466"/>
        <v>0</v>
      </c>
      <c r="SJH139" s="827">
        <f t="shared" si="466"/>
        <v>0</v>
      </c>
      <c r="SJI139" s="827">
        <f t="shared" si="466"/>
        <v>0</v>
      </c>
      <c r="SJJ139" s="827">
        <f t="shared" si="466"/>
        <v>0</v>
      </c>
      <c r="SJK139" s="827">
        <f t="shared" si="466"/>
        <v>0</v>
      </c>
      <c r="SJL139" s="827">
        <f t="shared" si="466"/>
        <v>0</v>
      </c>
      <c r="SJM139" s="827">
        <f t="shared" si="466"/>
        <v>0</v>
      </c>
      <c r="SJN139" s="827">
        <f t="shared" si="466"/>
        <v>0</v>
      </c>
      <c r="SJO139" s="827">
        <f t="shared" si="466"/>
        <v>0</v>
      </c>
      <c r="SJP139" s="827">
        <f t="shared" si="466"/>
        <v>0</v>
      </c>
      <c r="SJQ139" s="827">
        <f t="shared" si="466"/>
        <v>0</v>
      </c>
      <c r="SJR139" s="827">
        <f t="shared" si="466"/>
        <v>0</v>
      </c>
      <c r="SJS139" s="827">
        <f t="shared" si="466"/>
        <v>0</v>
      </c>
      <c r="SJT139" s="827">
        <f t="shared" si="466"/>
        <v>0</v>
      </c>
      <c r="SJU139" s="827">
        <f t="shared" si="466"/>
        <v>0</v>
      </c>
      <c r="SJV139" s="827">
        <f t="shared" si="466"/>
        <v>0</v>
      </c>
      <c r="SJW139" s="827">
        <f t="shared" si="466"/>
        <v>0</v>
      </c>
      <c r="SJX139" s="827">
        <f t="shared" si="466"/>
        <v>0</v>
      </c>
      <c r="SJY139" s="827">
        <f t="shared" si="466"/>
        <v>0</v>
      </c>
      <c r="SJZ139" s="827">
        <f t="shared" si="466"/>
        <v>0</v>
      </c>
      <c r="SKA139" s="827">
        <f t="shared" si="466"/>
        <v>0</v>
      </c>
      <c r="SKB139" s="827">
        <f t="shared" si="466"/>
        <v>0</v>
      </c>
      <c r="SKC139" s="827">
        <f t="shared" si="466"/>
        <v>0</v>
      </c>
      <c r="SKD139" s="827">
        <f t="shared" si="466"/>
        <v>0</v>
      </c>
      <c r="SKE139" s="827">
        <f t="shared" si="466"/>
        <v>0</v>
      </c>
      <c r="SKF139" s="827">
        <f t="shared" si="466"/>
        <v>0</v>
      </c>
      <c r="SKG139" s="827">
        <f t="shared" si="466"/>
        <v>0</v>
      </c>
      <c r="SKH139" s="827">
        <f t="shared" si="466"/>
        <v>0</v>
      </c>
      <c r="SKI139" s="827">
        <f t="shared" ref="SKI139:SMT139" si="467">SKI131+SKI133</f>
        <v>0</v>
      </c>
      <c r="SKJ139" s="827">
        <f t="shared" si="467"/>
        <v>0</v>
      </c>
      <c r="SKK139" s="827">
        <f t="shared" si="467"/>
        <v>0</v>
      </c>
      <c r="SKL139" s="827">
        <f t="shared" si="467"/>
        <v>0</v>
      </c>
      <c r="SKM139" s="827">
        <f t="shared" si="467"/>
        <v>0</v>
      </c>
      <c r="SKN139" s="827">
        <f t="shared" si="467"/>
        <v>0</v>
      </c>
      <c r="SKO139" s="827">
        <f t="shared" si="467"/>
        <v>0</v>
      </c>
      <c r="SKP139" s="827">
        <f t="shared" si="467"/>
        <v>0</v>
      </c>
      <c r="SKQ139" s="827">
        <f t="shared" si="467"/>
        <v>0</v>
      </c>
      <c r="SKR139" s="827">
        <f t="shared" si="467"/>
        <v>0</v>
      </c>
      <c r="SKS139" s="827">
        <f t="shared" si="467"/>
        <v>0</v>
      </c>
      <c r="SKT139" s="827">
        <f t="shared" si="467"/>
        <v>0</v>
      </c>
      <c r="SKU139" s="827">
        <f t="shared" si="467"/>
        <v>0</v>
      </c>
      <c r="SKV139" s="827">
        <f t="shared" si="467"/>
        <v>0</v>
      </c>
      <c r="SKW139" s="827">
        <f t="shared" si="467"/>
        <v>0</v>
      </c>
      <c r="SKX139" s="827">
        <f t="shared" si="467"/>
        <v>0</v>
      </c>
      <c r="SKY139" s="827">
        <f t="shared" si="467"/>
        <v>0</v>
      </c>
      <c r="SKZ139" s="827">
        <f t="shared" si="467"/>
        <v>0</v>
      </c>
      <c r="SLA139" s="827">
        <f t="shared" si="467"/>
        <v>0</v>
      </c>
      <c r="SLB139" s="827">
        <f t="shared" si="467"/>
        <v>0</v>
      </c>
      <c r="SLC139" s="827">
        <f t="shared" si="467"/>
        <v>0</v>
      </c>
      <c r="SLD139" s="827">
        <f t="shared" si="467"/>
        <v>0</v>
      </c>
      <c r="SLE139" s="827">
        <f t="shared" si="467"/>
        <v>0</v>
      </c>
      <c r="SLF139" s="827">
        <f t="shared" si="467"/>
        <v>0</v>
      </c>
      <c r="SLG139" s="827">
        <f t="shared" si="467"/>
        <v>0</v>
      </c>
      <c r="SLH139" s="827">
        <f t="shared" si="467"/>
        <v>0</v>
      </c>
      <c r="SLI139" s="827">
        <f t="shared" si="467"/>
        <v>0</v>
      </c>
      <c r="SLJ139" s="827">
        <f t="shared" si="467"/>
        <v>0</v>
      </c>
      <c r="SLK139" s="827">
        <f t="shared" si="467"/>
        <v>0</v>
      </c>
      <c r="SLL139" s="827">
        <f t="shared" si="467"/>
        <v>0</v>
      </c>
      <c r="SLM139" s="827">
        <f t="shared" si="467"/>
        <v>0</v>
      </c>
      <c r="SLN139" s="827">
        <f t="shared" si="467"/>
        <v>0</v>
      </c>
      <c r="SLO139" s="827">
        <f t="shared" si="467"/>
        <v>0</v>
      </c>
      <c r="SLP139" s="827">
        <f t="shared" si="467"/>
        <v>0</v>
      </c>
      <c r="SLQ139" s="827">
        <f t="shared" si="467"/>
        <v>0</v>
      </c>
      <c r="SLR139" s="827">
        <f t="shared" si="467"/>
        <v>0</v>
      </c>
      <c r="SLS139" s="827">
        <f t="shared" si="467"/>
        <v>0</v>
      </c>
      <c r="SLT139" s="827">
        <f t="shared" si="467"/>
        <v>0</v>
      </c>
      <c r="SLU139" s="827">
        <f t="shared" si="467"/>
        <v>0</v>
      </c>
      <c r="SLV139" s="827">
        <f t="shared" si="467"/>
        <v>0</v>
      </c>
      <c r="SLW139" s="827">
        <f t="shared" si="467"/>
        <v>0</v>
      </c>
      <c r="SLX139" s="827">
        <f t="shared" si="467"/>
        <v>0</v>
      </c>
      <c r="SLY139" s="827">
        <f t="shared" si="467"/>
        <v>0</v>
      </c>
      <c r="SLZ139" s="827">
        <f t="shared" si="467"/>
        <v>0</v>
      </c>
      <c r="SMA139" s="827">
        <f t="shared" si="467"/>
        <v>0</v>
      </c>
      <c r="SMB139" s="827">
        <f t="shared" si="467"/>
        <v>0</v>
      </c>
      <c r="SMC139" s="827">
        <f t="shared" si="467"/>
        <v>0</v>
      </c>
      <c r="SMD139" s="827">
        <f t="shared" si="467"/>
        <v>0</v>
      </c>
      <c r="SME139" s="827">
        <f t="shared" si="467"/>
        <v>0</v>
      </c>
      <c r="SMF139" s="827">
        <f t="shared" si="467"/>
        <v>0</v>
      </c>
      <c r="SMG139" s="827">
        <f t="shared" si="467"/>
        <v>0</v>
      </c>
      <c r="SMH139" s="827">
        <f t="shared" si="467"/>
        <v>0</v>
      </c>
      <c r="SMI139" s="827">
        <f t="shared" si="467"/>
        <v>0</v>
      </c>
      <c r="SMJ139" s="827">
        <f t="shared" si="467"/>
        <v>0</v>
      </c>
      <c r="SMK139" s="827">
        <f t="shared" si="467"/>
        <v>0</v>
      </c>
      <c r="SML139" s="827">
        <f t="shared" si="467"/>
        <v>0</v>
      </c>
      <c r="SMM139" s="827">
        <f t="shared" si="467"/>
        <v>0</v>
      </c>
      <c r="SMN139" s="827">
        <f t="shared" si="467"/>
        <v>0</v>
      </c>
      <c r="SMO139" s="827">
        <f t="shared" si="467"/>
        <v>0</v>
      </c>
      <c r="SMP139" s="827">
        <f t="shared" si="467"/>
        <v>0</v>
      </c>
      <c r="SMQ139" s="827">
        <f t="shared" si="467"/>
        <v>0</v>
      </c>
      <c r="SMR139" s="827">
        <f t="shared" si="467"/>
        <v>0</v>
      </c>
      <c r="SMS139" s="827">
        <f t="shared" si="467"/>
        <v>0</v>
      </c>
      <c r="SMT139" s="827">
        <f t="shared" si="467"/>
        <v>0</v>
      </c>
      <c r="SMU139" s="827">
        <f t="shared" ref="SMU139:SPF139" si="468">SMU131+SMU133</f>
        <v>0</v>
      </c>
      <c r="SMV139" s="827">
        <f t="shared" si="468"/>
        <v>0</v>
      </c>
      <c r="SMW139" s="827">
        <f t="shared" si="468"/>
        <v>0</v>
      </c>
      <c r="SMX139" s="827">
        <f t="shared" si="468"/>
        <v>0</v>
      </c>
      <c r="SMY139" s="827">
        <f t="shared" si="468"/>
        <v>0</v>
      </c>
      <c r="SMZ139" s="827">
        <f t="shared" si="468"/>
        <v>0</v>
      </c>
      <c r="SNA139" s="827">
        <f t="shared" si="468"/>
        <v>0</v>
      </c>
      <c r="SNB139" s="827">
        <f t="shared" si="468"/>
        <v>0</v>
      </c>
      <c r="SNC139" s="827">
        <f t="shared" si="468"/>
        <v>0</v>
      </c>
      <c r="SND139" s="827">
        <f t="shared" si="468"/>
        <v>0</v>
      </c>
      <c r="SNE139" s="827">
        <f t="shared" si="468"/>
        <v>0</v>
      </c>
      <c r="SNF139" s="827">
        <f t="shared" si="468"/>
        <v>0</v>
      </c>
      <c r="SNG139" s="827">
        <f t="shared" si="468"/>
        <v>0</v>
      </c>
      <c r="SNH139" s="827">
        <f t="shared" si="468"/>
        <v>0</v>
      </c>
      <c r="SNI139" s="827">
        <f t="shared" si="468"/>
        <v>0</v>
      </c>
      <c r="SNJ139" s="827">
        <f t="shared" si="468"/>
        <v>0</v>
      </c>
      <c r="SNK139" s="827">
        <f t="shared" si="468"/>
        <v>0</v>
      </c>
      <c r="SNL139" s="827">
        <f t="shared" si="468"/>
        <v>0</v>
      </c>
      <c r="SNM139" s="827">
        <f t="shared" si="468"/>
        <v>0</v>
      </c>
      <c r="SNN139" s="827">
        <f t="shared" si="468"/>
        <v>0</v>
      </c>
      <c r="SNO139" s="827">
        <f t="shared" si="468"/>
        <v>0</v>
      </c>
      <c r="SNP139" s="827">
        <f t="shared" si="468"/>
        <v>0</v>
      </c>
      <c r="SNQ139" s="827">
        <f t="shared" si="468"/>
        <v>0</v>
      </c>
      <c r="SNR139" s="827">
        <f t="shared" si="468"/>
        <v>0</v>
      </c>
      <c r="SNS139" s="827">
        <f t="shared" si="468"/>
        <v>0</v>
      </c>
      <c r="SNT139" s="827">
        <f t="shared" si="468"/>
        <v>0</v>
      </c>
      <c r="SNU139" s="827">
        <f t="shared" si="468"/>
        <v>0</v>
      </c>
      <c r="SNV139" s="827">
        <f t="shared" si="468"/>
        <v>0</v>
      </c>
      <c r="SNW139" s="827">
        <f t="shared" si="468"/>
        <v>0</v>
      </c>
      <c r="SNX139" s="827">
        <f t="shared" si="468"/>
        <v>0</v>
      </c>
      <c r="SNY139" s="827">
        <f t="shared" si="468"/>
        <v>0</v>
      </c>
      <c r="SNZ139" s="827">
        <f t="shared" si="468"/>
        <v>0</v>
      </c>
      <c r="SOA139" s="827">
        <f t="shared" si="468"/>
        <v>0</v>
      </c>
      <c r="SOB139" s="827">
        <f t="shared" si="468"/>
        <v>0</v>
      </c>
      <c r="SOC139" s="827">
        <f t="shared" si="468"/>
        <v>0</v>
      </c>
      <c r="SOD139" s="827">
        <f t="shared" si="468"/>
        <v>0</v>
      </c>
      <c r="SOE139" s="827">
        <f t="shared" si="468"/>
        <v>0</v>
      </c>
      <c r="SOF139" s="827">
        <f t="shared" si="468"/>
        <v>0</v>
      </c>
      <c r="SOG139" s="827">
        <f t="shared" si="468"/>
        <v>0</v>
      </c>
      <c r="SOH139" s="827">
        <f t="shared" si="468"/>
        <v>0</v>
      </c>
      <c r="SOI139" s="827">
        <f t="shared" si="468"/>
        <v>0</v>
      </c>
      <c r="SOJ139" s="827">
        <f t="shared" si="468"/>
        <v>0</v>
      </c>
      <c r="SOK139" s="827">
        <f t="shared" si="468"/>
        <v>0</v>
      </c>
      <c r="SOL139" s="827">
        <f t="shared" si="468"/>
        <v>0</v>
      </c>
      <c r="SOM139" s="827">
        <f t="shared" si="468"/>
        <v>0</v>
      </c>
      <c r="SON139" s="827">
        <f t="shared" si="468"/>
        <v>0</v>
      </c>
      <c r="SOO139" s="827">
        <f t="shared" si="468"/>
        <v>0</v>
      </c>
      <c r="SOP139" s="827">
        <f t="shared" si="468"/>
        <v>0</v>
      </c>
      <c r="SOQ139" s="827">
        <f t="shared" si="468"/>
        <v>0</v>
      </c>
      <c r="SOR139" s="827">
        <f t="shared" si="468"/>
        <v>0</v>
      </c>
      <c r="SOS139" s="827">
        <f t="shared" si="468"/>
        <v>0</v>
      </c>
      <c r="SOT139" s="827">
        <f t="shared" si="468"/>
        <v>0</v>
      </c>
      <c r="SOU139" s="827">
        <f t="shared" si="468"/>
        <v>0</v>
      </c>
      <c r="SOV139" s="827">
        <f t="shared" si="468"/>
        <v>0</v>
      </c>
      <c r="SOW139" s="827">
        <f t="shared" si="468"/>
        <v>0</v>
      </c>
      <c r="SOX139" s="827">
        <f t="shared" si="468"/>
        <v>0</v>
      </c>
      <c r="SOY139" s="827">
        <f t="shared" si="468"/>
        <v>0</v>
      </c>
      <c r="SOZ139" s="827">
        <f t="shared" si="468"/>
        <v>0</v>
      </c>
      <c r="SPA139" s="827">
        <f t="shared" si="468"/>
        <v>0</v>
      </c>
      <c r="SPB139" s="827">
        <f t="shared" si="468"/>
        <v>0</v>
      </c>
      <c r="SPC139" s="827">
        <f t="shared" si="468"/>
        <v>0</v>
      </c>
      <c r="SPD139" s="827">
        <f t="shared" si="468"/>
        <v>0</v>
      </c>
      <c r="SPE139" s="827">
        <f t="shared" si="468"/>
        <v>0</v>
      </c>
      <c r="SPF139" s="827">
        <f t="shared" si="468"/>
        <v>0</v>
      </c>
      <c r="SPG139" s="827">
        <f t="shared" ref="SPG139:SRR139" si="469">SPG131+SPG133</f>
        <v>0</v>
      </c>
      <c r="SPH139" s="827">
        <f t="shared" si="469"/>
        <v>0</v>
      </c>
      <c r="SPI139" s="827">
        <f t="shared" si="469"/>
        <v>0</v>
      </c>
      <c r="SPJ139" s="827">
        <f t="shared" si="469"/>
        <v>0</v>
      </c>
      <c r="SPK139" s="827">
        <f t="shared" si="469"/>
        <v>0</v>
      </c>
      <c r="SPL139" s="827">
        <f t="shared" si="469"/>
        <v>0</v>
      </c>
      <c r="SPM139" s="827">
        <f t="shared" si="469"/>
        <v>0</v>
      </c>
      <c r="SPN139" s="827">
        <f t="shared" si="469"/>
        <v>0</v>
      </c>
      <c r="SPO139" s="827">
        <f t="shared" si="469"/>
        <v>0</v>
      </c>
      <c r="SPP139" s="827">
        <f t="shared" si="469"/>
        <v>0</v>
      </c>
      <c r="SPQ139" s="827">
        <f t="shared" si="469"/>
        <v>0</v>
      </c>
      <c r="SPR139" s="827">
        <f t="shared" si="469"/>
        <v>0</v>
      </c>
      <c r="SPS139" s="827">
        <f t="shared" si="469"/>
        <v>0</v>
      </c>
      <c r="SPT139" s="827">
        <f t="shared" si="469"/>
        <v>0</v>
      </c>
      <c r="SPU139" s="827">
        <f t="shared" si="469"/>
        <v>0</v>
      </c>
      <c r="SPV139" s="827">
        <f t="shared" si="469"/>
        <v>0</v>
      </c>
      <c r="SPW139" s="827">
        <f t="shared" si="469"/>
        <v>0</v>
      </c>
      <c r="SPX139" s="827">
        <f t="shared" si="469"/>
        <v>0</v>
      </c>
      <c r="SPY139" s="827">
        <f t="shared" si="469"/>
        <v>0</v>
      </c>
      <c r="SPZ139" s="827">
        <f t="shared" si="469"/>
        <v>0</v>
      </c>
      <c r="SQA139" s="827">
        <f t="shared" si="469"/>
        <v>0</v>
      </c>
      <c r="SQB139" s="827">
        <f t="shared" si="469"/>
        <v>0</v>
      </c>
      <c r="SQC139" s="827">
        <f t="shared" si="469"/>
        <v>0</v>
      </c>
      <c r="SQD139" s="827">
        <f t="shared" si="469"/>
        <v>0</v>
      </c>
      <c r="SQE139" s="827">
        <f t="shared" si="469"/>
        <v>0</v>
      </c>
      <c r="SQF139" s="827">
        <f t="shared" si="469"/>
        <v>0</v>
      </c>
      <c r="SQG139" s="827">
        <f t="shared" si="469"/>
        <v>0</v>
      </c>
      <c r="SQH139" s="827">
        <f t="shared" si="469"/>
        <v>0</v>
      </c>
      <c r="SQI139" s="827">
        <f t="shared" si="469"/>
        <v>0</v>
      </c>
      <c r="SQJ139" s="827">
        <f t="shared" si="469"/>
        <v>0</v>
      </c>
      <c r="SQK139" s="827">
        <f t="shared" si="469"/>
        <v>0</v>
      </c>
      <c r="SQL139" s="827">
        <f t="shared" si="469"/>
        <v>0</v>
      </c>
      <c r="SQM139" s="827">
        <f t="shared" si="469"/>
        <v>0</v>
      </c>
      <c r="SQN139" s="827">
        <f t="shared" si="469"/>
        <v>0</v>
      </c>
      <c r="SQO139" s="827">
        <f t="shared" si="469"/>
        <v>0</v>
      </c>
      <c r="SQP139" s="827">
        <f t="shared" si="469"/>
        <v>0</v>
      </c>
      <c r="SQQ139" s="827">
        <f t="shared" si="469"/>
        <v>0</v>
      </c>
      <c r="SQR139" s="827">
        <f t="shared" si="469"/>
        <v>0</v>
      </c>
      <c r="SQS139" s="827">
        <f t="shared" si="469"/>
        <v>0</v>
      </c>
      <c r="SQT139" s="827">
        <f t="shared" si="469"/>
        <v>0</v>
      </c>
      <c r="SQU139" s="827">
        <f t="shared" si="469"/>
        <v>0</v>
      </c>
      <c r="SQV139" s="827">
        <f t="shared" si="469"/>
        <v>0</v>
      </c>
      <c r="SQW139" s="827">
        <f t="shared" si="469"/>
        <v>0</v>
      </c>
      <c r="SQX139" s="827">
        <f t="shared" si="469"/>
        <v>0</v>
      </c>
      <c r="SQY139" s="827">
        <f t="shared" si="469"/>
        <v>0</v>
      </c>
      <c r="SQZ139" s="827">
        <f t="shared" si="469"/>
        <v>0</v>
      </c>
      <c r="SRA139" s="827">
        <f t="shared" si="469"/>
        <v>0</v>
      </c>
      <c r="SRB139" s="827">
        <f t="shared" si="469"/>
        <v>0</v>
      </c>
      <c r="SRC139" s="827">
        <f t="shared" si="469"/>
        <v>0</v>
      </c>
      <c r="SRD139" s="827">
        <f t="shared" si="469"/>
        <v>0</v>
      </c>
      <c r="SRE139" s="827">
        <f t="shared" si="469"/>
        <v>0</v>
      </c>
      <c r="SRF139" s="827">
        <f t="shared" si="469"/>
        <v>0</v>
      </c>
      <c r="SRG139" s="827">
        <f t="shared" si="469"/>
        <v>0</v>
      </c>
      <c r="SRH139" s="827">
        <f t="shared" si="469"/>
        <v>0</v>
      </c>
      <c r="SRI139" s="827">
        <f t="shared" si="469"/>
        <v>0</v>
      </c>
      <c r="SRJ139" s="827">
        <f t="shared" si="469"/>
        <v>0</v>
      </c>
      <c r="SRK139" s="827">
        <f t="shared" si="469"/>
        <v>0</v>
      </c>
      <c r="SRL139" s="827">
        <f t="shared" si="469"/>
        <v>0</v>
      </c>
      <c r="SRM139" s="827">
        <f t="shared" si="469"/>
        <v>0</v>
      </c>
      <c r="SRN139" s="827">
        <f t="shared" si="469"/>
        <v>0</v>
      </c>
      <c r="SRO139" s="827">
        <f t="shared" si="469"/>
        <v>0</v>
      </c>
      <c r="SRP139" s="827">
        <f t="shared" si="469"/>
        <v>0</v>
      </c>
      <c r="SRQ139" s="827">
        <f t="shared" si="469"/>
        <v>0</v>
      </c>
      <c r="SRR139" s="827">
        <f t="shared" si="469"/>
        <v>0</v>
      </c>
      <c r="SRS139" s="827">
        <f t="shared" ref="SRS139:SUD139" si="470">SRS131+SRS133</f>
        <v>0</v>
      </c>
      <c r="SRT139" s="827">
        <f t="shared" si="470"/>
        <v>0</v>
      </c>
      <c r="SRU139" s="827">
        <f t="shared" si="470"/>
        <v>0</v>
      </c>
      <c r="SRV139" s="827">
        <f t="shared" si="470"/>
        <v>0</v>
      </c>
      <c r="SRW139" s="827">
        <f t="shared" si="470"/>
        <v>0</v>
      </c>
      <c r="SRX139" s="827">
        <f t="shared" si="470"/>
        <v>0</v>
      </c>
      <c r="SRY139" s="827">
        <f t="shared" si="470"/>
        <v>0</v>
      </c>
      <c r="SRZ139" s="827">
        <f t="shared" si="470"/>
        <v>0</v>
      </c>
      <c r="SSA139" s="827">
        <f t="shared" si="470"/>
        <v>0</v>
      </c>
      <c r="SSB139" s="827">
        <f t="shared" si="470"/>
        <v>0</v>
      </c>
      <c r="SSC139" s="827">
        <f t="shared" si="470"/>
        <v>0</v>
      </c>
      <c r="SSD139" s="827">
        <f t="shared" si="470"/>
        <v>0</v>
      </c>
      <c r="SSE139" s="827">
        <f t="shared" si="470"/>
        <v>0</v>
      </c>
      <c r="SSF139" s="827">
        <f t="shared" si="470"/>
        <v>0</v>
      </c>
      <c r="SSG139" s="827">
        <f t="shared" si="470"/>
        <v>0</v>
      </c>
      <c r="SSH139" s="827">
        <f t="shared" si="470"/>
        <v>0</v>
      </c>
      <c r="SSI139" s="827">
        <f t="shared" si="470"/>
        <v>0</v>
      </c>
      <c r="SSJ139" s="827">
        <f t="shared" si="470"/>
        <v>0</v>
      </c>
      <c r="SSK139" s="827">
        <f t="shared" si="470"/>
        <v>0</v>
      </c>
      <c r="SSL139" s="827">
        <f t="shared" si="470"/>
        <v>0</v>
      </c>
      <c r="SSM139" s="827">
        <f t="shared" si="470"/>
        <v>0</v>
      </c>
      <c r="SSN139" s="827">
        <f t="shared" si="470"/>
        <v>0</v>
      </c>
      <c r="SSO139" s="827">
        <f t="shared" si="470"/>
        <v>0</v>
      </c>
      <c r="SSP139" s="827">
        <f t="shared" si="470"/>
        <v>0</v>
      </c>
      <c r="SSQ139" s="827">
        <f t="shared" si="470"/>
        <v>0</v>
      </c>
      <c r="SSR139" s="827">
        <f t="shared" si="470"/>
        <v>0</v>
      </c>
      <c r="SSS139" s="827">
        <f t="shared" si="470"/>
        <v>0</v>
      </c>
      <c r="SST139" s="827">
        <f t="shared" si="470"/>
        <v>0</v>
      </c>
      <c r="SSU139" s="827">
        <f t="shared" si="470"/>
        <v>0</v>
      </c>
      <c r="SSV139" s="827">
        <f t="shared" si="470"/>
        <v>0</v>
      </c>
      <c r="SSW139" s="827">
        <f t="shared" si="470"/>
        <v>0</v>
      </c>
      <c r="SSX139" s="827">
        <f t="shared" si="470"/>
        <v>0</v>
      </c>
      <c r="SSY139" s="827">
        <f t="shared" si="470"/>
        <v>0</v>
      </c>
      <c r="SSZ139" s="827">
        <f t="shared" si="470"/>
        <v>0</v>
      </c>
      <c r="STA139" s="827">
        <f t="shared" si="470"/>
        <v>0</v>
      </c>
      <c r="STB139" s="827">
        <f t="shared" si="470"/>
        <v>0</v>
      </c>
      <c r="STC139" s="827">
        <f t="shared" si="470"/>
        <v>0</v>
      </c>
      <c r="STD139" s="827">
        <f t="shared" si="470"/>
        <v>0</v>
      </c>
      <c r="STE139" s="827">
        <f t="shared" si="470"/>
        <v>0</v>
      </c>
      <c r="STF139" s="827">
        <f t="shared" si="470"/>
        <v>0</v>
      </c>
      <c r="STG139" s="827">
        <f t="shared" si="470"/>
        <v>0</v>
      </c>
      <c r="STH139" s="827">
        <f t="shared" si="470"/>
        <v>0</v>
      </c>
      <c r="STI139" s="827">
        <f t="shared" si="470"/>
        <v>0</v>
      </c>
      <c r="STJ139" s="827">
        <f t="shared" si="470"/>
        <v>0</v>
      </c>
      <c r="STK139" s="827">
        <f t="shared" si="470"/>
        <v>0</v>
      </c>
      <c r="STL139" s="827">
        <f t="shared" si="470"/>
        <v>0</v>
      </c>
      <c r="STM139" s="827">
        <f t="shared" si="470"/>
        <v>0</v>
      </c>
      <c r="STN139" s="827">
        <f t="shared" si="470"/>
        <v>0</v>
      </c>
      <c r="STO139" s="827">
        <f t="shared" si="470"/>
        <v>0</v>
      </c>
      <c r="STP139" s="827">
        <f t="shared" si="470"/>
        <v>0</v>
      </c>
      <c r="STQ139" s="827">
        <f t="shared" si="470"/>
        <v>0</v>
      </c>
      <c r="STR139" s="827">
        <f t="shared" si="470"/>
        <v>0</v>
      </c>
      <c r="STS139" s="827">
        <f t="shared" si="470"/>
        <v>0</v>
      </c>
      <c r="STT139" s="827">
        <f t="shared" si="470"/>
        <v>0</v>
      </c>
      <c r="STU139" s="827">
        <f t="shared" si="470"/>
        <v>0</v>
      </c>
      <c r="STV139" s="827">
        <f t="shared" si="470"/>
        <v>0</v>
      </c>
      <c r="STW139" s="827">
        <f t="shared" si="470"/>
        <v>0</v>
      </c>
      <c r="STX139" s="827">
        <f t="shared" si="470"/>
        <v>0</v>
      </c>
      <c r="STY139" s="827">
        <f t="shared" si="470"/>
        <v>0</v>
      </c>
      <c r="STZ139" s="827">
        <f t="shared" si="470"/>
        <v>0</v>
      </c>
      <c r="SUA139" s="827">
        <f t="shared" si="470"/>
        <v>0</v>
      </c>
      <c r="SUB139" s="827">
        <f t="shared" si="470"/>
        <v>0</v>
      </c>
      <c r="SUC139" s="827">
        <f t="shared" si="470"/>
        <v>0</v>
      </c>
      <c r="SUD139" s="827">
        <f t="shared" si="470"/>
        <v>0</v>
      </c>
      <c r="SUE139" s="827">
        <f t="shared" ref="SUE139:SWP139" si="471">SUE131+SUE133</f>
        <v>0</v>
      </c>
      <c r="SUF139" s="827">
        <f t="shared" si="471"/>
        <v>0</v>
      </c>
      <c r="SUG139" s="827">
        <f t="shared" si="471"/>
        <v>0</v>
      </c>
      <c r="SUH139" s="827">
        <f t="shared" si="471"/>
        <v>0</v>
      </c>
      <c r="SUI139" s="827">
        <f t="shared" si="471"/>
        <v>0</v>
      </c>
      <c r="SUJ139" s="827">
        <f t="shared" si="471"/>
        <v>0</v>
      </c>
      <c r="SUK139" s="827">
        <f t="shared" si="471"/>
        <v>0</v>
      </c>
      <c r="SUL139" s="827">
        <f t="shared" si="471"/>
        <v>0</v>
      </c>
      <c r="SUM139" s="827">
        <f t="shared" si="471"/>
        <v>0</v>
      </c>
      <c r="SUN139" s="827">
        <f t="shared" si="471"/>
        <v>0</v>
      </c>
      <c r="SUO139" s="827">
        <f t="shared" si="471"/>
        <v>0</v>
      </c>
      <c r="SUP139" s="827">
        <f t="shared" si="471"/>
        <v>0</v>
      </c>
      <c r="SUQ139" s="827">
        <f t="shared" si="471"/>
        <v>0</v>
      </c>
      <c r="SUR139" s="827">
        <f t="shared" si="471"/>
        <v>0</v>
      </c>
      <c r="SUS139" s="827">
        <f t="shared" si="471"/>
        <v>0</v>
      </c>
      <c r="SUT139" s="827">
        <f t="shared" si="471"/>
        <v>0</v>
      </c>
      <c r="SUU139" s="827">
        <f t="shared" si="471"/>
        <v>0</v>
      </c>
      <c r="SUV139" s="827">
        <f t="shared" si="471"/>
        <v>0</v>
      </c>
      <c r="SUW139" s="827">
        <f t="shared" si="471"/>
        <v>0</v>
      </c>
      <c r="SUX139" s="827">
        <f t="shared" si="471"/>
        <v>0</v>
      </c>
      <c r="SUY139" s="827">
        <f t="shared" si="471"/>
        <v>0</v>
      </c>
      <c r="SUZ139" s="827">
        <f t="shared" si="471"/>
        <v>0</v>
      </c>
      <c r="SVA139" s="827">
        <f t="shared" si="471"/>
        <v>0</v>
      </c>
      <c r="SVB139" s="827">
        <f t="shared" si="471"/>
        <v>0</v>
      </c>
      <c r="SVC139" s="827">
        <f t="shared" si="471"/>
        <v>0</v>
      </c>
      <c r="SVD139" s="827">
        <f t="shared" si="471"/>
        <v>0</v>
      </c>
      <c r="SVE139" s="827">
        <f t="shared" si="471"/>
        <v>0</v>
      </c>
      <c r="SVF139" s="827">
        <f t="shared" si="471"/>
        <v>0</v>
      </c>
      <c r="SVG139" s="827">
        <f t="shared" si="471"/>
        <v>0</v>
      </c>
      <c r="SVH139" s="827">
        <f t="shared" si="471"/>
        <v>0</v>
      </c>
      <c r="SVI139" s="827">
        <f t="shared" si="471"/>
        <v>0</v>
      </c>
      <c r="SVJ139" s="827">
        <f t="shared" si="471"/>
        <v>0</v>
      </c>
      <c r="SVK139" s="827">
        <f t="shared" si="471"/>
        <v>0</v>
      </c>
      <c r="SVL139" s="827">
        <f t="shared" si="471"/>
        <v>0</v>
      </c>
      <c r="SVM139" s="827">
        <f t="shared" si="471"/>
        <v>0</v>
      </c>
      <c r="SVN139" s="827">
        <f t="shared" si="471"/>
        <v>0</v>
      </c>
      <c r="SVO139" s="827">
        <f t="shared" si="471"/>
        <v>0</v>
      </c>
      <c r="SVP139" s="827">
        <f t="shared" si="471"/>
        <v>0</v>
      </c>
      <c r="SVQ139" s="827">
        <f t="shared" si="471"/>
        <v>0</v>
      </c>
      <c r="SVR139" s="827">
        <f t="shared" si="471"/>
        <v>0</v>
      </c>
      <c r="SVS139" s="827">
        <f t="shared" si="471"/>
        <v>0</v>
      </c>
      <c r="SVT139" s="827">
        <f t="shared" si="471"/>
        <v>0</v>
      </c>
      <c r="SVU139" s="827">
        <f t="shared" si="471"/>
        <v>0</v>
      </c>
      <c r="SVV139" s="827">
        <f t="shared" si="471"/>
        <v>0</v>
      </c>
      <c r="SVW139" s="827">
        <f t="shared" si="471"/>
        <v>0</v>
      </c>
      <c r="SVX139" s="827">
        <f t="shared" si="471"/>
        <v>0</v>
      </c>
      <c r="SVY139" s="827">
        <f t="shared" si="471"/>
        <v>0</v>
      </c>
      <c r="SVZ139" s="827">
        <f t="shared" si="471"/>
        <v>0</v>
      </c>
      <c r="SWA139" s="827">
        <f t="shared" si="471"/>
        <v>0</v>
      </c>
      <c r="SWB139" s="827">
        <f t="shared" si="471"/>
        <v>0</v>
      </c>
      <c r="SWC139" s="827">
        <f t="shared" si="471"/>
        <v>0</v>
      </c>
      <c r="SWD139" s="827">
        <f t="shared" si="471"/>
        <v>0</v>
      </c>
      <c r="SWE139" s="827">
        <f t="shared" si="471"/>
        <v>0</v>
      </c>
      <c r="SWF139" s="827">
        <f t="shared" si="471"/>
        <v>0</v>
      </c>
      <c r="SWG139" s="827">
        <f t="shared" si="471"/>
        <v>0</v>
      </c>
      <c r="SWH139" s="827">
        <f t="shared" si="471"/>
        <v>0</v>
      </c>
      <c r="SWI139" s="827">
        <f t="shared" si="471"/>
        <v>0</v>
      </c>
      <c r="SWJ139" s="827">
        <f t="shared" si="471"/>
        <v>0</v>
      </c>
      <c r="SWK139" s="827">
        <f t="shared" si="471"/>
        <v>0</v>
      </c>
      <c r="SWL139" s="827">
        <f t="shared" si="471"/>
        <v>0</v>
      </c>
      <c r="SWM139" s="827">
        <f t="shared" si="471"/>
        <v>0</v>
      </c>
      <c r="SWN139" s="827">
        <f t="shared" si="471"/>
        <v>0</v>
      </c>
      <c r="SWO139" s="827">
        <f t="shared" si="471"/>
        <v>0</v>
      </c>
      <c r="SWP139" s="827">
        <f t="shared" si="471"/>
        <v>0</v>
      </c>
      <c r="SWQ139" s="827">
        <f t="shared" ref="SWQ139:SZB139" si="472">SWQ131+SWQ133</f>
        <v>0</v>
      </c>
      <c r="SWR139" s="827">
        <f t="shared" si="472"/>
        <v>0</v>
      </c>
      <c r="SWS139" s="827">
        <f t="shared" si="472"/>
        <v>0</v>
      </c>
      <c r="SWT139" s="827">
        <f t="shared" si="472"/>
        <v>0</v>
      </c>
      <c r="SWU139" s="827">
        <f t="shared" si="472"/>
        <v>0</v>
      </c>
      <c r="SWV139" s="827">
        <f t="shared" si="472"/>
        <v>0</v>
      </c>
      <c r="SWW139" s="827">
        <f t="shared" si="472"/>
        <v>0</v>
      </c>
      <c r="SWX139" s="827">
        <f t="shared" si="472"/>
        <v>0</v>
      </c>
      <c r="SWY139" s="827">
        <f t="shared" si="472"/>
        <v>0</v>
      </c>
      <c r="SWZ139" s="827">
        <f t="shared" si="472"/>
        <v>0</v>
      </c>
      <c r="SXA139" s="827">
        <f t="shared" si="472"/>
        <v>0</v>
      </c>
      <c r="SXB139" s="827">
        <f t="shared" si="472"/>
        <v>0</v>
      </c>
      <c r="SXC139" s="827">
        <f t="shared" si="472"/>
        <v>0</v>
      </c>
      <c r="SXD139" s="827">
        <f t="shared" si="472"/>
        <v>0</v>
      </c>
      <c r="SXE139" s="827">
        <f t="shared" si="472"/>
        <v>0</v>
      </c>
      <c r="SXF139" s="827">
        <f t="shared" si="472"/>
        <v>0</v>
      </c>
      <c r="SXG139" s="827">
        <f t="shared" si="472"/>
        <v>0</v>
      </c>
      <c r="SXH139" s="827">
        <f t="shared" si="472"/>
        <v>0</v>
      </c>
      <c r="SXI139" s="827">
        <f t="shared" si="472"/>
        <v>0</v>
      </c>
      <c r="SXJ139" s="827">
        <f t="shared" si="472"/>
        <v>0</v>
      </c>
      <c r="SXK139" s="827">
        <f t="shared" si="472"/>
        <v>0</v>
      </c>
      <c r="SXL139" s="827">
        <f t="shared" si="472"/>
        <v>0</v>
      </c>
      <c r="SXM139" s="827">
        <f t="shared" si="472"/>
        <v>0</v>
      </c>
      <c r="SXN139" s="827">
        <f t="shared" si="472"/>
        <v>0</v>
      </c>
      <c r="SXO139" s="827">
        <f t="shared" si="472"/>
        <v>0</v>
      </c>
      <c r="SXP139" s="827">
        <f t="shared" si="472"/>
        <v>0</v>
      </c>
      <c r="SXQ139" s="827">
        <f t="shared" si="472"/>
        <v>0</v>
      </c>
      <c r="SXR139" s="827">
        <f t="shared" si="472"/>
        <v>0</v>
      </c>
      <c r="SXS139" s="827">
        <f t="shared" si="472"/>
        <v>0</v>
      </c>
      <c r="SXT139" s="827">
        <f t="shared" si="472"/>
        <v>0</v>
      </c>
      <c r="SXU139" s="827">
        <f t="shared" si="472"/>
        <v>0</v>
      </c>
      <c r="SXV139" s="827">
        <f t="shared" si="472"/>
        <v>0</v>
      </c>
      <c r="SXW139" s="827">
        <f t="shared" si="472"/>
        <v>0</v>
      </c>
      <c r="SXX139" s="827">
        <f t="shared" si="472"/>
        <v>0</v>
      </c>
      <c r="SXY139" s="827">
        <f t="shared" si="472"/>
        <v>0</v>
      </c>
      <c r="SXZ139" s="827">
        <f t="shared" si="472"/>
        <v>0</v>
      </c>
      <c r="SYA139" s="827">
        <f t="shared" si="472"/>
        <v>0</v>
      </c>
      <c r="SYB139" s="827">
        <f t="shared" si="472"/>
        <v>0</v>
      </c>
      <c r="SYC139" s="827">
        <f t="shared" si="472"/>
        <v>0</v>
      </c>
      <c r="SYD139" s="827">
        <f t="shared" si="472"/>
        <v>0</v>
      </c>
      <c r="SYE139" s="827">
        <f t="shared" si="472"/>
        <v>0</v>
      </c>
      <c r="SYF139" s="827">
        <f t="shared" si="472"/>
        <v>0</v>
      </c>
      <c r="SYG139" s="827">
        <f t="shared" si="472"/>
        <v>0</v>
      </c>
      <c r="SYH139" s="827">
        <f t="shared" si="472"/>
        <v>0</v>
      </c>
      <c r="SYI139" s="827">
        <f t="shared" si="472"/>
        <v>0</v>
      </c>
      <c r="SYJ139" s="827">
        <f t="shared" si="472"/>
        <v>0</v>
      </c>
      <c r="SYK139" s="827">
        <f t="shared" si="472"/>
        <v>0</v>
      </c>
      <c r="SYL139" s="827">
        <f t="shared" si="472"/>
        <v>0</v>
      </c>
      <c r="SYM139" s="827">
        <f t="shared" si="472"/>
        <v>0</v>
      </c>
      <c r="SYN139" s="827">
        <f t="shared" si="472"/>
        <v>0</v>
      </c>
      <c r="SYO139" s="827">
        <f t="shared" si="472"/>
        <v>0</v>
      </c>
      <c r="SYP139" s="827">
        <f t="shared" si="472"/>
        <v>0</v>
      </c>
      <c r="SYQ139" s="827">
        <f t="shared" si="472"/>
        <v>0</v>
      </c>
      <c r="SYR139" s="827">
        <f t="shared" si="472"/>
        <v>0</v>
      </c>
      <c r="SYS139" s="827">
        <f t="shared" si="472"/>
        <v>0</v>
      </c>
      <c r="SYT139" s="827">
        <f t="shared" si="472"/>
        <v>0</v>
      </c>
      <c r="SYU139" s="827">
        <f t="shared" si="472"/>
        <v>0</v>
      </c>
      <c r="SYV139" s="827">
        <f t="shared" si="472"/>
        <v>0</v>
      </c>
      <c r="SYW139" s="827">
        <f t="shared" si="472"/>
        <v>0</v>
      </c>
      <c r="SYX139" s="827">
        <f t="shared" si="472"/>
        <v>0</v>
      </c>
      <c r="SYY139" s="827">
        <f t="shared" si="472"/>
        <v>0</v>
      </c>
      <c r="SYZ139" s="827">
        <f t="shared" si="472"/>
        <v>0</v>
      </c>
      <c r="SZA139" s="827">
        <f t="shared" si="472"/>
        <v>0</v>
      </c>
      <c r="SZB139" s="827">
        <f t="shared" si="472"/>
        <v>0</v>
      </c>
      <c r="SZC139" s="827">
        <f t="shared" ref="SZC139:TBN139" si="473">SZC131+SZC133</f>
        <v>0</v>
      </c>
      <c r="SZD139" s="827">
        <f t="shared" si="473"/>
        <v>0</v>
      </c>
      <c r="SZE139" s="827">
        <f t="shared" si="473"/>
        <v>0</v>
      </c>
      <c r="SZF139" s="827">
        <f t="shared" si="473"/>
        <v>0</v>
      </c>
      <c r="SZG139" s="827">
        <f t="shared" si="473"/>
        <v>0</v>
      </c>
      <c r="SZH139" s="827">
        <f t="shared" si="473"/>
        <v>0</v>
      </c>
      <c r="SZI139" s="827">
        <f t="shared" si="473"/>
        <v>0</v>
      </c>
      <c r="SZJ139" s="827">
        <f t="shared" si="473"/>
        <v>0</v>
      </c>
      <c r="SZK139" s="827">
        <f t="shared" si="473"/>
        <v>0</v>
      </c>
      <c r="SZL139" s="827">
        <f t="shared" si="473"/>
        <v>0</v>
      </c>
      <c r="SZM139" s="827">
        <f t="shared" si="473"/>
        <v>0</v>
      </c>
      <c r="SZN139" s="827">
        <f t="shared" si="473"/>
        <v>0</v>
      </c>
      <c r="SZO139" s="827">
        <f t="shared" si="473"/>
        <v>0</v>
      </c>
      <c r="SZP139" s="827">
        <f t="shared" si="473"/>
        <v>0</v>
      </c>
      <c r="SZQ139" s="827">
        <f t="shared" si="473"/>
        <v>0</v>
      </c>
      <c r="SZR139" s="827">
        <f t="shared" si="473"/>
        <v>0</v>
      </c>
      <c r="SZS139" s="827">
        <f t="shared" si="473"/>
        <v>0</v>
      </c>
      <c r="SZT139" s="827">
        <f t="shared" si="473"/>
        <v>0</v>
      </c>
      <c r="SZU139" s="827">
        <f t="shared" si="473"/>
        <v>0</v>
      </c>
      <c r="SZV139" s="827">
        <f t="shared" si="473"/>
        <v>0</v>
      </c>
      <c r="SZW139" s="827">
        <f t="shared" si="473"/>
        <v>0</v>
      </c>
      <c r="SZX139" s="827">
        <f t="shared" si="473"/>
        <v>0</v>
      </c>
      <c r="SZY139" s="827">
        <f t="shared" si="473"/>
        <v>0</v>
      </c>
      <c r="SZZ139" s="827">
        <f t="shared" si="473"/>
        <v>0</v>
      </c>
      <c r="TAA139" s="827">
        <f t="shared" si="473"/>
        <v>0</v>
      </c>
      <c r="TAB139" s="827">
        <f t="shared" si="473"/>
        <v>0</v>
      </c>
      <c r="TAC139" s="827">
        <f t="shared" si="473"/>
        <v>0</v>
      </c>
      <c r="TAD139" s="827">
        <f t="shared" si="473"/>
        <v>0</v>
      </c>
      <c r="TAE139" s="827">
        <f t="shared" si="473"/>
        <v>0</v>
      </c>
      <c r="TAF139" s="827">
        <f t="shared" si="473"/>
        <v>0</v>
      </c>
      <c r="TAG139" s="827">
        <f t="shared" si="473"/>
        <v>0</v>
      </c>
      <c r="TAH139" s="827">
        <f t="shared" si="473"/>
        <v>0</v>
      </c>
      <c r="TAI139" s="827">
        <f t="shared" si="473"/>
        <v>0</v>
      </c>
      <c r="TAJ139" s="827">
        <f t="shared" si="473"/>
        <v>0</v>
      </c>
      <c r="TAK139" s="827">
        <f t="shared" si="473"/>
        <v>0</v>
      </c>
      <c r="TAL139" s="827">
        <f t="shared" si="473"/>
        <v>0</v>
      </c>
      <c r="TAM139" s="827">
        <f t="shared" si="473"/>
        <v>0</v>
      </c>
      <c r="TAN139" s="827">
        <f t="shared" si="473"/>
        <v>0</v>
      </c>
      <c r="TAO139" s="827">
        <f t="shared" si="473"/>
        <v>0</v>
      </c>
      <c r="TAP139" s="827">
        <f t="shared" si="473"/>
        <v>0</v>
      </c>
      <c r="TAQ139" s="827">
        <f t="shared" si="473"/>
        <v>0</v>
      </c>
      <c r="TAR139" s="827">
        <f t="shared" si="473"/>
        <v>0</v>
      </c>
      <c r="TAS139" s="827">
        <f t="shared" si="473"/>
        <v>0</v>
      </c>
      <c r="TAT139" s="827">
        <f t="shared" si="473"/>
        <v>0</v>
      </c>
      <c r="TAU139" s="827">
        <f t="shared" si="473"/>
        <v>0</v>
      </c>
      <c r="TAV139" s="827">
        <f t="shared" si="473"/>
        <v>0</v>
      </c>
      <c r="TAW139" s="827">
        <f t="shared" si="473"/>
        <v>0</v>
      </c>
      <c r="TAX139" s="827">
        <f t="shared" si="473"/>
        <v>0</v>
      </c>
      <c r="TAY139" s="827">
        <f t="shared" si="473"/>
        <v>0</v>
      </c>
      <c r="TAZ139" s="827">
        <f t="shared" si="473"/>
        <v>0</v>
      </c>
      <c r="TBA139" s="827">
        <f t="shared" si="473"/>
        <v>0</v>
      </c>
      <c r="TBB139" s="827">
        <f t="shared" si="473"/>
        <v>0</v>
      </c>
      <c r="TBC139" s="827">
        <f t="shared" si="473"/>
        <v>0</v>
      </c>
      <c r="TBD139" s="827">
        <f t="shared" si="473"/>
        <v>0</v>
      </c>
      <c r="TBE139" s="827">
        <f t="shared" si="473"/>
        <v>0</v>
      </c>
      <c r="TBF139" s="827">
        <f t="shared" si="473"/>
        <v>0</v>
      </c>
      <c r="TBG139" s="827">
        <f t="shared" si="473"/>
        <v>0</v>
      </c>
      <c r="TBH139" s="827">
        <f t="shared" si="473"/>
        <v>0</v>
      </c>
      <c r="TBI139" s="827">
        <f t="shared" si="473"/>
        <v>0</v>
      </c>
      <c r="TBJ139" s="827">
        <f t="shared" si="473"/>
        <v>0</v>
      </c>
      <c r="TBK139" s="827">
        <f t="shared" si="473"/>
        <v>0</v>
      </c>
      <c r="TBL139" s="827">
        <f t="shared" si="473"/>
        <v>0</v>
      </c>
      <c r="TBM139" s="827">
        <f t="shared" si="473"/>
        <v>0</v>
      </c>
      <c r="TBN139" s="827">
        <f t="shared" si="473"/>
        <v>0</v>
      </c>
      <c r="TBO139" s="827">
        <f t="shared" ref="TBO139:TDZ139" si="474">TBO131+TBO133</f>
        <v>0</v>
      </c>
      <c r="TBP139" s="827">
        <f t="shared" si="474"/>
        <v>0</v>
      </c>
      <c r="TBQ139" s="827">
        <f t="shared" si="474"/>
        <v>0</v>
      </c>
      <c r="TBR139" s="827">
        <f t="shared" si="474"/>
        <v>0</v>
      </c>
      <c r="TBS139" s="827">
        <f t="shared" si="474"/>
        <v>0</v>
      </c>
      <c r="TBT139" s="827">
        <f t="shared" si="474"/>
        <v>0</v>
      </c>
      <c r="TBU139" s="827">
        <f t="shared" si="474"/>
        <v>0</v>
      </c>
      <c r="TBV139" s="827">
        <f t="shared" si="474"/>
        <v>0</v>
      </c>
      <c r="TBW139" s="827">
        <f t="shared" si="474"/>
        <v>0</v>
      </c>
      <c r="TBX139" s="827">
        <f t="shared" si="474"/>
        <v>0</v>
      </c>
      <c r="TBY139" s="827">
        <f t="shared" si="474"/>
        <v>0</v>
      </c>
      <c r="TBZ139" s="827">
        <f t="shared" si="474"/>
        <v>0</v>
      </c>
      <c r="TCA139" s="827">
        <f t="shared" si="474"/>
        <v>0</v>
      </c>
      <c r="TCB139" s="827">
        <f t="shared" si="474"/>
        <v>0</v>
      </c>
      <c r="TCC139" s="827">
        <f t="shared" si="474"/>
        <v>0</v>
      </c>
      <c r="TCD139" s="827">
        <f t="shared" si="474"/>
        <v>0</v>
      </c>
      <c r="TCE139" s="827">
        <f t="shared" si="474"/>
        <v>0</v>
      </c>
      <c r="TCF139" s="827">
        <f t="shared" si="474"/>
        <v>0</v>
      </c>
      <c r="TCG139" s="827">
        <f t="shared" si="474"/>
        <v>0</v>
      </c>
      <c r="TCH139" s="827">
        <f t="shared" si="474"/>
        <v>0</v>
      </c>
      <c r="TCI139" s="827">
        <f t="shared" si="474"/>
        <v>0</v>
      </c>
      <c r="TCJ139" s="827">
        <f t="shared" si="474"/>
        <v>0</v>
      </c>
      <c r="TCK139" s="827">
        <f t="shared" si="474"/>
        <v>0</v>
      </c>
      <c r="TCL139" s="827">
        <f t="shared" si="474"/>
        <v>0</v>
      </c>
      <c r="TCM139" s="827">
        <f t="shared" si="474"/>
        <v>0</v>
      </c>
      <c r="TCN139" s="827">
        <f t="shared" si="474"/>
        <v>0</v>
      </c>
      <c r="TCO139" s="827">
        <f t="shared" si="474"/>
        <v>0</v>
      </c>
      <c r="TCP139" s="827">
        <f t="shared" si="474"/>
        <v>0</v>
      </c>
      <c r="TCQ139" s="827">
        <f t="shared" si="474"/>
        <v>0</v>
      </c>
      <c r="TCR139" s="827">
        <f t="shared" si="474"/>
        <v>0</v>
      </c>
      <c r="TCS139" s="827">
        <f t="shared" si="474"/>
        <v>0</v>
      </c>
      <c r="TCT139" s="827">
        <f t="shared" si="474"/>
        <v>0</v>
      </c>
      <c r="TCU139" s="827">
        <f t="shared" si="474"/>
        <v>0</v>
      </c>
      <c r="TCV139" s="827">
        <f t="shared" si="474"/>
        <v>0</v>
      </c>
      <c r="TCW139" s="827">
        <f t="shared" si="474"/>
        <v>0</v>
      </c>
      <c r="TCX139" s="827">
        <f t="shared" si="474"/>
        <v>0</v>
      </c>
      <c r="TCY139" s="827">
        <f t="shared" si="474"/>
        <v>0</v>
      </c>
      <c r="TCZ139" s="827">
        <f t="shared" si="474"/>
        <v>0</v>
      </c>
      <c r="TDA139" s="827">
        <f t="shared" si="474"/>
        <v>0</v>
      </c>
      <c r="TDB139" s="827">
        <f t="shared" si="474"/>
        <v>0</v>
      </c>
      <c r="TDC139" s="827">
        <f t="shared" si="474"/>
        <v>0</v>
      </c>
      <c r="TDD139" s="827">
        <f t="shared" si="474"/>
        <v>0</v>
      </c>
      <c r="TDE139" s="827">
        <f t="shared" si="474"/>
        <v>0</v>
      </c>
      <c r="TDF139" s="827">
        <f t="shared" si="474"/>
        <v>0</v>
      </c>
      <c r="TDG139" s="827">
        <f t="shared" si="474"/>
        <v>0</v>
      </c>
      <c r="TDH139" s="827">
        <f t="shared" si="474"/>
        <v>0</v>
      </c>
      <c r="TDI139" s="827">
        <f t="shared" si="474"/>
        <v>0</v>
      </c>
      <c r="TDJ139" s="827">
        <f t="shared" si="474"/>
        <v>0</v>
      </c>
      <c r="TDK139" s="827">
        <f t="shared" si="474"/>
        <v>0</v>
      </c>
      <c r="TDL139" s="827">
        <f t="shared" si="474"/>
        <v>0</v>
      </c>
      <c r="TDM139" s="827">
        <f t="shared" si="474"/>
        <v>0</v>
      </c>
      <c r="TDN139" s="827">
        <f t="shared" si="474"/>
        <v>0</v>
      </c>
      <c r="TDO139" s="827">
        <f t="shared" si="474"/>
        <v>0</v>
      </c>
      <c r="TDP139" s="827">
        <f t="shared" si="474"/>
        <v>0</v>
      </c>
      <c r="TDQ139" s="827">
        <f t="shared" si="474"/>
        <v>0</v>
      </c>
      <c r="TDR139" s="827">
        <f t="shared" si="474"/>
        <v>0</v>
      </c>
      <c r="TDS139" s="827">
        <f t="shared" si="474"/>
        <v>0</v>
      </c>
      <c r="TDT139" s="827">
        <f t="shared" si="474"/>
        <v>0</v>
      </c>
      <c r="TDU139" s="827">
        <f t="shared" si="474"/>
        <v>0</v>
      </c>
      <c r="TDV139" s="827">
        <f t="shared" si="474"/>
        <v>0</v>
      </c>
      <c r="TDW139" s="827">
        <f t="shared" si="474"/>
        <v>0</v>
      </c>
      <c r="TDX139" s="827">
        <f t="shared" si="474"/>
        <v>0</v>
      </c>
      <c r="TDY139" s="827">
        <f t="shared" si="474"/>
        <v>0</v>
      </c>
      <c r="TDZ139" s="827">
        <f t="shared" si="474"/>
        <v>0</v>
      </c>
      <c r="TEA139" s="827">
        <f t="shared" ref="TEA139:TGL139" si="475">TEA131+TEA133</f>
        <v>0</v>
      </c>
      <c r="TEB139" s="827">
        <f t="shared" si="475"/>
        <v>0</v>
      </c>
      <c r="TEC139" s="827">
        <f t="shared" si="475"/>
        <v>0</v>
      </c>
      <c r="TED139" s="827">
        <f t="shared" si="475"/>
        <v>0</v>
      </c>
      <c r="TEE139" s="827">
        <f t="shared" si="475"/>
        <v>0</v>
      </c>
      <c r="TEF139" s="827">
        <f t="shared" si="475"/>
        <v>0</v>
      </c>
      <c r="TEG139" s="827">
        <f t="shared" si="475"/>
        <v>0</v>
      </c>
      <c r="TEH139" s="827">
        <f t="shared" si="475"/>
        <v>0</v>
      </c>
      <c r="TEI139" s="827">
        <f t="shared" si="475"/>
        <v>0</v>
      </c>
      <c r="TEJ139" s="827">
        <f t="shared" si="475"/>
        <v>0</v>
      </c>
      <c r="TEK139" s="827">
        <f t="shared" si="475"/>
        <v>0</v>
      </c>
      <c r="TEL139" s="827">
        <f t="shared" si="475"/>
        <v>0</v>
      </c>
      <c r="TEM139" s="827">
        <f t="shared" si="475"/>
        <v>0</v>
      </c>
      <c r="TEN139" s="827">
        <f t="shared" si="475"/>
        <v>0</v>
      </c>
      <c r="TEO139" s="827">
        <f t="shared" si="475"/>
        <v>0</v>
      </c>
      <c r="TEP139" s="827">
        <f t="shared" si="475"/>
        <v>0</v>
      </c>
      <c r="TEQ139" s="827">
        <f t="shared" si="475"/>
        <v>0</v>
      </c>
      <c r="TER139" s="827">
        <f t="shared" si="475"/>
        <v>0</v>
      </c>
      <c r="TES139" s="827">
        <f t="shared" si="475"/>
        <v>0</v>
      </c>
      <c r="TET139" s="827">
        <f t="shared" si="475"/>
        <v>0</v>
      </c>
      <c r="TEU139" s="827">
        <f t="shared" si="475"/>
        <v>0</v>
      </c>
      <c r="TEV139" s="827">
        <f t="shared" si="475"/>
        <v>0</v>
      </c>
      <c r="TEW139" s="827">
        <f t="shared" si="475"/>
        <v>0</v>
      </c>
      <c r="TEX139" s="827">
        <f t="shared" si="475"/>
        <v>0</v>
      </c>
      <c r="TEY139" s="827">
        <f t="shared" si="475"/>
        <v>0</v>
      </c>
      <c r="TEZ139" s="827">
        <f t="shared" si="475"/>
        <v>0</v>
      </c>
      <c r="TFA139" s="827">
        <f t="shared" si="475"/>
        <v>0</v>
      </c>
      <c r="TFB139" s="827">
        <f t="shared" si="475"/>
        <v>0</v>
      </c>
      <c r="TFC139" s="827">
        <f t="shared" si="475"/>
        <v>0</v>
      </c>
      <c r="TFD139" s="827">
        <f t="shared" si="475"/>
        <v>0</v>
      </c>
      <c r="TFE139" s="827">
        <f t="shared" si="475"/>
        <v>0</v>
      </c>
      <c r="TFF139" s="827">
        <f t="shared" si="475"/>
        <v>0</v>
      </c>
      <c r="TFG139" s="827">
        <f t="shared" si="475"/>
        <v>0</v>
      </c>
      <c r="TFH139" s="827">
        <f t="shared" si="475"/>
        <v>0</v>
      </c>
      <c r="TFI139" s="827">
        <f t="shared" si="475"/>
        <v>0</v>
      </c>
      <c r="TFJ139" s="827">
        <f t="shared" si="475"/>
        <v>0</v>
      </c>
      <c r="TFK139" s="827">
        <f t="shared" si="475"/>
        <v>0</v>
      </c>
      <c r="TFL139" s="827">
        <f t="shared" si="475"/>
        <v>0</v>
      </c>
      <c r="TFM139" s="827">
        <f t="shared" si="475"/>
        <v>0</v>
      </c>
      <c r="TFN139" s="827">
        <f t="shared" si="475"/>
        <v>0</v>
      </c>
      <c r="TFO139" s="827">
        <f t="shared" si="475"/>
        <v>0</v>
      </c>
      <c r="TFP139" s="827">
        <f t="shared" si="475"/>
        <v>0</v>
      </c>
      <c r="TFQ139" s="827">
        <f t="shared" si="475"/>
        <v>0</v>
      </c>
      <c r="TFR139" s="827">
        <f t="shared" si="475"/>
        <v>0</v>
      </c>
      <c r="TFS139" s="827">
        <f t="shared" si="475"/>
        <v>0</v>
      </c>
      <c r="TFT139" s="827">
        <f t="shared" si="475"/>
        <v>0</v>
      </c>
      <c r="TFU139" s="827">
        <f t="shared" si="475"/>
        <v>0</v>
      </c>
      <c r="TFV139" s="827">
        <f t="shared" si="475"/>
        <v>0</v>
      </c>
      <c r="TFW139" s="827">
        <f t="shared" si="475"/>
        <v>0</v>
      </c>
      <c r="TFX139" s="827">
        <f t="shared" si="475"/>
        <v>0</v>
      </c>
      <c r="TFY139" s="827">
        <f t="shared" si="475"/>
        <v>0</v>
      </c>
      <c r="TFZ139" s="827">
        <f t="shared" si="475"/>
        <v>0</v>
      </c>
      <c r="TGA139" s="827">
        <f t="shared" si="475"/>
        <v>0</v>
      </c>
      <c r="TGB139" s="827">
        <f t="shared" si="475"/>
        <v>0</v>
      </c>
      <c r="TGC139" s="827">
        <f t="shared" si="475"/>
        <v>0</v>
      </c>
      <c r="TGD139" s="827">
        <f t="shared" si="475"/>
        <v>0</v>
      </c>
      <c r="TGE139" s="827">
        <f t="shared" si="475"/>
        <v>0</v>
      </c>
      <c r="TGF139" s="827">
        <f t="shared" si="475"/>
        <v>0</v>
      </c>
      <c r="TGG139" s="827">
        <f t="shared" si="475"/>
        <v>0</v>
      </c>
      <c r="TGH139" s="827">
        <f t="shared" si="475"/>
        <v>0</v>
      </c>
      <c r="TGI139" s="827">
        <f t="shared" si="475"/>
        <v>0</v>
      </c>
      <c r="TGJ139" s="827">
        <f t="shared" si="475"/>
        <v>0</v>
      </c>
      <c r="TGK139" s="827">
        <f t="shared" si="475"/>
        <v>0</v>
      </c>
      <c r="TGL139" s="827">
        <f t="shared" si="475"/>
        <v>0</v>
      </c>
      <c r="TGM139" s="827">
        <f t="shared" ref="TGM139:TIX139" si="476">TGM131+TGM133</f>
        <v>0</v>
      </c>
      <c r="TGN139" s="827">
        <f t="shared" si="476"/>
        <v>0</v>
      </c>
      <c r="TGO139" s="827">
        <f t="shared" si="476"/>
        <v>0</v>
      </c>
      <c r="TGP139" s="827">
        <f t="shared" si="476"/>
        <v>0</v>
      </c>
      <c r="TGQ139" s="827">
        <f t="shared" si="476"/>
        <v>0</v>
      </c>
      <c r="TGR139" s="827">
        <f t="shared" si="476"/>
        <v>0</v>
      </c>
      <c r="TGS139" s="827">
        <f t="shared" si="476"/>
        <v>0</v>
      </c>
      <c r="TGT139" s="827">
        <f t="shared" si="476"/>
        <v>0</v>
      </c>
      <c r="TGU139" s="827">
        <f t="shared" si="476"/>
        <v>0</v>
      </c>
      <c r="TGV139" s="827">
        <f t="shared" si="476"/>
        <v>0</v>
      </c>
      <c r="TGW139" s="827">
        <f t="shared" si="476"/>
        <v>0</v>
      </c>
      <c r="TGX139" s="827">
        <f t="shared" si="476"/>
        <v>0</v>
      </c>
      <c r="TGY139" s="827">
        <f t="shared" si="476"/>
        <v>0</v>
      </c>
      <c r="TGZ139" s="827">
        <f t="shared" si="476"/>
        <v>0</v>
      </c>
      <c r="THA139" s="827">
        <f t="shared" si="476"/>
        <v>0</v>
      </c>
      <c r="THB139" s="827">
        <f t="shared" si="476"/>
        <v>0</v>
      </c>
      <c r="THC139" s="827">
        <f t="shared" si="476"/>
        <v>0</v>
      </c>
      <c r="THD139" s="827">
        <f t="shared" si="476"/>
        <v>0</v>
      </c>
      <c r="THE139" s="827">
        <f t="shared" si="476"/>
        <v>0</v>
      </c>
      <c r="THF139" s="827">
        <f t="shared" si="476"/>
        <v>0</v>
      </c>
      <c r="THG139" s="827">
        <f t="shared" si="476"/>
        <v>0</v>
      </c>
      <c r="THH139" s="827">
        <f t="shared" si="476"/>
        <v>0</v>
      </c>
      <c r="THI139" s="827">
        <f t="shared" si="476"/>
        <v>0</v>
      </c>
      <c r="THJ139" s="827">
        <f t="shared" si="476"/>
        <v>0</v>
      </c>
      <c r="THK139" s="827">
        <f t="shared" si="476"/>
        <v>0</v>
      </c>
      <c r="THL139" s="827">
        <f t="shared" si="476"/>
        <v>0</v>
      </c>
      <c r="THM139" s="827">
        <f t="shared" si="476"/>
        <v>0</v>
      </c>
      <c r="THN139" s="827">
        <f t="shared" si="476"/>
        <v>0</v>
      </c>
      <c r="THO139" s="827">
        <f t="shared" si="476"/>
        <v>0</v>
      </c>
      <c r="THP139" s="827">
        <f t="shared" si="476"/>
        <v>0</v>
      </c>
      <c r="THQ139" s="827">
        <f t="shared" si="476"/>
        <v>0</v>
      </c>
      <c r="THR139" s="827">
        <f t="shared" si="476"/>
        <v>0</v>
      </c>
      <c r="THS139" s="827">
        <f t="shared" si="476"/>
        <v>0</v>
      </c>
      <c r="THT139" s="827">
        <f t="shared" si="476"/>
        <v>0</v>
      </c>
      <c r="THU139" s="827">
        <f t="shared" si="476"/>
        <v>0</v>
      </c>
      <c r="THV139" s="827">
        <f t="shared" si="476"/>
        <v>0</v>
      </c>
      <c r="THW139" s="827">
        <f t="shared" si="476"/>
        <v>0</v>
      </c>
      <c r="THX139" s="827">
        <f t="shared" si="476"/>
        <v>0</v>
      </c>
      <c r="THY139" s="827">
        <f t="shared" si="476"/>
        <v>0</v>
      </c>
      <c r="THZ139" s="827">
        <f t="shared" si="476"/>
        <v>0</v>
      </c>
      <c r="TIA139" s="827">
        <f t="shared" si="476"/>
        <v>0</v>
      </c>
      <c r="TIB139" s="827">
        <f t="shared" si="476"/>
        <v>0</v>
      </c>
      <c r="TIC139" s="827">
        <f t="shared" si="476"/>
        <v>0</v>
      </c>
      <c r="TID139" s="827">
        <f t="shared" si="476"/>
        <v>0</v>
      </c>
      <c r="TIE139" s="827">
        <f t="shared" si="476"/>
        <v>0</v>
      </c>
      <c r="TIF139" s="827">
        <f t="shared" si="476"/>
        <v>0</v>
      </c>
      <c r="TIG139" s="827">
        <f t="shared" si="476"/>
        <v>0</v>
      </c>
      <c r="TIH139" s="827">
        <f t="shared" si="476"/>
        <v>0</v>
      </c>
      <c r="TII139" s="827">
        <f t="shared" si="476"/>
        <v>0</v>
      </c>
      <c r="TIJ139" s="827">
        <f t="shared" si="476"/>
        <v>0</v>
      </c>
      <c r="TIK139" s="827">
        <f t="shared" si="476"/>
        <v>0</v>
      </c>
      <c r="TIL139" s="827">
        <f t="shared" si="476"/>
        <v>0</v>
      </c>
      <c r="TIM139" s="827">
        <f t="shared" si="476"/>
        <v>0</v>
      </c>
      <c r="TIN139" s="827">
        <f t="shared" si="476"/>
        <v>0</v>
      </c>
      <c r="TIO139" s="827">
        <f t="shared" si="476"/>
        <v>0</v>
      </c>
      <c r="TIP139" s="827">
        <f t="shared" si="476"/>
        <v>0</v>
      </c>
      <c r="TIQ139" s="827">
        <f t="shared" si="476"/>
        <v>0</v>
      </c>
      <c r="TIR139" s="827">
        <f t="shared" si="476"/>
        <v>0</v>
      </c>
      <c r="TIS139" s="827">
        <f t="shared" si="476"/>
        <v>0</v>
      </c>
      <c r="TIT139" s="827">
        <f t="shared" si="476"/>
        <v>0</v>
      </c>
      <c r="TIU139" s="827">
        <f t="shared" si="476"/>
        <v>0</v>
      </c>
      <c r="TIV139" s="827">
        <f t="shared" si="476"/>
        <v>0</v>
      </c>
      <c r="TIW139" s="827">
        <f t="shared" si="476"/>
        <v>0</v>
      </c>
      <c r="TIX139" s="827">
        <f t="shared" si="476"/>
        <v>0</v>
      </c>
      <c r="TIY139" s="827">
        <f t="shared" ref="TIY139:TLJ139" si="477">TIY131+TIY133</f>
        <v>0</v>
      </c>
      <c r="TIZ139" s="827">
        <f t="shared" si="477"/>
        <v>0</v>
      </c>
      <c r="TJA139" s="827">
        <f t="shared" si="477"/>
        <v>0</v>
      </c>
      <c r="TJB139" s="827">
        <f t="shared" si="477"/>
        <v>0</v>
      </c>
      <c r="TJC139" s="827">
        <f t="shared" si="477"/>
        <v>0</v>
      </c>
      <c r="TJD139" s="827">
        <f t="shared" si="477"/>
        <v>0</v>
      </c>
      <c r="TJE139" s="827">
        <f t="shared" si="477"/>
        <v>0</v>
      </c>
      <c r="TJF139" s="827">
        <f t="shared" si="477"/>
        <v>0</v>
      </c>
      <c r="TJG139" s="827">
        <f t="shared" si="477"/>
        <v>0</v>
      </c>
      <c r="TJH139" s="827">
        <f t="shared" si="477"/>
        <v>0</v>
      </c>
      <c r="TJI139" s="827">
        <f t="shared" si="477"/>
        <v>0</v>
      </c>
      <c r="TJJ139" s="827">
        <f t="shared" si="477"/>
        <v>0</v>
      </c>
      <c r="TJK139" s="827">
        <f t="shared" si="477"/>
        <v>0</v>
      </c>
      <c r="TJL139" s="827">
        <f t="shared" si="477"/>
        <v>0</v>
      </c>
      <c r="TJM139" s="827">
        <f t="shared" si="477"/>
        <v>0</v>
      </c>
      <c r="TJN139" s="827">
        <f t="shared" si="477"/>
        <v>0</v>
      </c>
      <c r="TJO139" s="827">
        <f t="shared" si="477"/>
        <v>0</v>
      </c>
      <c r="TJP139" s="827">
        <f t="shared" si="477"/>
        <v>0</v>
      </c>
      <c r="TJQ139" s="827">
        <f t="shared" si="477"/>
        <v>0</v>
      </c>
      <c r="TJR139" s="827">
        <f t="shared" si="477"/>
        <v>0</v>
      </c>
      <c r="TJS139" s="827">
        <f t="shared" si="477"/>
        <v>0</v>
      </c>
      <c r="TJT139" s="827">
        <f t="shared" si="477"/>
        <v>0</v>
      </c>
      <c r="TJU139" s="827">
        <f t="shared" si="477"/>
        <v>0</v>
      </c>
      <c r="TJV139" s="827">
        <f t="shared" si="477"/>
        <v>0</v>
      </c>
      <c r="TJW139" s="827">
        <f t="shared" si="477"/>
        <v>0</v>
      </c>
      <c r="TJX139" s="827">
        <f t="shared" si="477"/>
        <v>0</v>
      </c>
      <c r="TJY139" s="827">
        <f t="shared" si="477"/>
        <v>0</v>
      </c>
      <c r="TJZ139" s="827">
        <f t="shared" si="477"/>
        <v>0</v>
      </c>
      <c r="TKA139" s="827">
        <f t="shared" si="477"/>
        <v>0</v>
      </c>
      <c r="TKB139" s="827">
        <f t="shared" si="477"/>
        <v>0</v>
      </c>
      <c r="TKC139" s="827">
        <f t="shared" si="477"/>
        <v>0</v>
      </c>
      <c r="TKD139" s="827">
        <f t="shared" si="477"/>
        <v>0</v>
      </c>
      <c r="TKE139" s="827">
        <f t="shared" si="477"/>
        <v>0</v>
      </c>
      <c r="TKF139" s="827">
        <f t="shared" si="477"/>
        <v>0</v>
      </c>
      <c r="TKG139" s="827">
        <f t="shared" si="477"/>
        <v>0</v>
      </c>
      <c r="TKH139" s="827">
        <f t="shared" si="477"/>
        <v>0</v>
      </c>
      <c r="TKI139" s="827">
        <f t="shared" si="477"/>
        <v>0</v>
      </c>
      <c r="TKJ139" s="827">
        <f t="shared" si="477"/>
        <v>0</v>
      </c>
      <c r="TKK139" s="827">
        <f t="shared" si="477"/>
        <v>0</v>
      </c>
      <c r="TKL139" s="827">
        <f t="shared" si="477"/>
        <v>0</v>
      </c>
      <c r="TKM139" s="827">
        <f t="shared" si="477"/>
        <v>0</v>
      </c>
      <c r="TKN139" s="827">
        <f t="shared" si="477"/>
        <v>0</v>
      </c>
      <c r="TKO139" s="827">
        <f t="shared" si="477"/>
        <v>0</v>
      </c>
      <c r="TKP139" s="827">
        <f t="shared" si="477"/>
        <v>0</v>
      </c>
      <c r="TKQ139" s="827">
        <f t="shared" si="477"/>
        <v>0</v>
      </c>
      <c r="TKR139" s="827">
        <f t="shared" si="477"/>
        <v>0</v>
      </c>
      <c r="TKS139" s="827">
        <f t="shared" si="477"/>
        <v>0</v>
      </c>
      <c r="TKT139" s="827">
        <f t="shared" si="477"/>
        <v>0</v>
      </c>
      <c r="TKU139" s="827">
        <f t="shared" si="477"/>
        <v>0</v>
      </c>
      <c r="TKV139" s="827">
        <f t="shared" si="477"/>
        <v>0</v>
      </c>
      <c r="TKW139" s="827">
        <f t="shared" si="477"/>
        <v>0</v>
      </c>
      <c r="TKX139" s="827">
        <f t="shared" si="477"/>
        <v>0</v>
      </c>
      <c r="TKY139" s="827">
        <f t="shared" si="477"/>
        <v>0</v>
      </c>
      <c r="TKZ139" s="827">
        <f t="shared" si="477"/>
        <v>0</v>
      </c>
      <c r="TLA139" s="827">
        <f t="shared" si="477"/>
        <v>0</v>
      </c>
      <c r="TLB139" s="827">
        <f t="shared" si="477"/>
        <v>0</v>
      </c>
      <c r="TLC139" s="827">
        <f t="shared" si="477"/>
        <v>0</v>
      </c>
      <c r="TLD139" s="827">
        <f t="shared" si="477"/>
        <v>0</v>
      </c>
      <c r="TLE139" s="827">
        <f t="shared" si="477"/>
        <v>0</v>
      </c>
      <c r="TLF139" s="827">
        <f t="shared" si="477"/>
        <v>0</v>
      </c>
      <c r="TLG139" s="827">
        <f t="shared" si="477"/>
        <v>0</v>
      </c>
      <c r="TLH139" s="827">
        <f t="shared" si="477"/>
        <v>0</v>
      </c>
      <c r="TLI139" s="827">
        <f t="shared" si="477"/>
        <v>0</v>
      </c>
      <c r="TLJ139" s="827">
        <f t="shared" si="477"/>
        <v>0</v>
      </c>
      <c r="TLK139" s="827">
        <f t="shared" ref="TLK139:TNV139" si="478">TLK131+TLK133</f>
        <v>0</v>
      </c>
      <c r="TLL139" s="827">
        <f t="shared" si="478"/>
        <v>0</v>
      </c>
      <c r="TLM139" s="827">
        <f t="shared" si="478"/>
        <v>0</v>
      </c>
      <c r="TLN139" s="827">
        <f t="shared" si="478"/>
        <v>0</v>
      </c>
      <c r="TLO139" s="827">
        <f t="shared" si="478"/>
        <v>0</v>
      </c>
      <c r="TLP139" s="827">
        <f t="shared" si="478"/>
        <v>0</v>
      </c>
      <c r="TLQ139" s="827">
        <f t="shared" si="478"/>
        <v>0</v>
      </c>
      <c r="TLR139" s="827">
        <f t="shared" si="478"/>
        <v>0</v>
      </c>
      <c r="TLS139" s="827">
        <f t="shared" si="478"/>
        <v>0</v>
      </c>
      <c r="TLT139" s="827">
        <f t="shared" si="478"/>
        <v>0</v>
      </c>
      <c r="TLU139" s="827">
        <f t="shared" si="478"/>
        <v>0</v>
      </c>
      <c r="TLV139" s="827">
        <f t="shared" si="478"/>
        <v>0</v>
      </c>
      <c r="TLW139" s="827">
        <f t="shared" si="478"/>
        <v>0</v>
      </c>
      <c r="TLX139" s="827">
        <f t="shared" si="478"/>
        <v>0</v>
      </c>
      <c r="TLY139" s="827">
        <f t="shared" si="478"/>
        <v>0</v>
      </c>
      <c r="TLZ139" s="827">
        <f t="shared" si="478"/>
        <v>0</v>
      </c>
      <c r="TMA139" s="827">
        <f t="shared" si="478"/>
        <v>0</v>
      </c>
      <c r="TMB139" s="827">
        <f t="shared" si="478"/>
        <v>0</v>
      </c>
      <c r="TMC139" s="827">
        <f t="shared" si="478"/>
        <v>0</v>
      </c>
      <c r="TMD139" s="827">
        <f t="shared" si="478"/>
        <v>0</v>
      </c>
      <c r="TME139" s="827">
        <f t="shared" si="478"/>
        <v>0</v>
      </c>
      <c r="TMF139" s="827">
        <f t="shared" si="478"/>
        <v>0</v>
      </c>
      <c r="TMG139" s="827">
        <f t="shared" si="478"/>
        <v>0</v>
      </c>
      <c r="TMH139" s="827">
        <f t="shared" si="478"/>
        <v>0</v>
      </c>
      <c r="TMI139" s="827">
        <f t="shared" si="478"/>
        <v>0</v>
      </c>
      <c r="TMJ139" s="827">
        <f t="shared" si="478"/>
        <v>0</v>
      </c>
      <c r="TMK139" s="827">
        <f t="shared" si="478"/>
        <v>0</v>
      </c>
      <c r="TML139" s="827">
        <f t="shared" si="478"/>
        <v>0</v>
      </c>
      <c r="TMM139" s="827">
        <f t="shared" si="478"/>
        <v>0</v>
      </c>
      <c r="TMN139" s="827">
        <f t="shared" si="478"/>
        <v>0</v>
      </c>
      <c r="TMO139" s="827">
        <f t="shared" si="478"/>
        <v>0</v>
      </c>
      <c r="TMP139" s="827">
        <f t="shared" si="478"/>
        <v>0</v>
      </c>
      <c r="TMQ139" s="827">
        <f t="shared" si="478"/>
        <v>0</v>
      </c>
      <c r="TMR139" s="827">
        <f t="shared" si="478"/>
        <v>0</v>
      </c>
      <c r="TMS139" s="827">
        <f t="shared" si="478"/>
        <v>0</v>
      </c>
      <c r="TMT139" s="827">
        <f t="shared" si="478"/>
        <v>0</v>
      </c>
      <c r="TMU139" s="827">
        <f t="shared" si="478"/>
        <v>0</v>
      </c>
      <c r="TMV139" s="827">
        <f t="shared" si="478"/>
        <v>0</v>
      </c>
      <c r="TMW139" s="827">
        <f t="shared" si="478"/>
        <v>0</v>
      </c>
      <c r="TMX139" s="827">
        <f t="shared" si="478"/>
        <v>0</v>
      </c>
      <c r="TMY139" s="827">
        <f t="shared" si="478"/>
        <v>0</v>
      </c>
      <c r="TMZ139" s="827">
        <f t="shared" si="478"/>
        <v>0</v>
      </c>
      <c r="TNA139" s="827">
        <f t="shared" si="478"/>
        <v>0</v>
      </c>
      <c r="TNB139" s="827">
        <f t="shared" si="478"/>
        <v>0</v>
      </c>
      <c r="TNC139" s="827">
        <f t="shared" si="478"/>
        <v>0</v>
      </c>
      <c r="TND139" s="827">
        <f t="shared" si="478"/>
        <v>0</v>
      </c>
      <c r="TNE139" s="827">
        <f t="shared" si="478"/>
        <v>0</v>
      </c>
      <c r="TNF139" s="827">
        <f t="shared" si="478"/>
        <v>0</v>
      </c>
      <c r="TNG139" s="827">
        <f t="shared" si="478"/>
        <v>0</v>
      </c>
      <c r="TNH139" s="827">
        <f t="shared" si="478"/>
        <v>0</v>
      </c>
      <c r="TNI139" s="827">
        <f t="shared" si="478"/>
        <v>0</v>
      </c>
      <c r="TNJ139" s="827">
        <f t="shared" si="478"/>
        <v>0</v>
      </c>
      <c r="TNK139" s="827">
        <f t="shared" si="478"/>
        <v>0</v>
      </c>
      <c r="TNL139" s="827">
        <f t="shared" si="478"/>
        <v>0</v>
      </c>
      <c r="TNM139" s="827">
        <f t="shared" si="478"/>
        <v>0</v>
      </c>
      <c r="TNN139" s="827">
        <f t="shared" si="478"/>
        <v>0</v>
      </c>
      <c r="TNO139" s="827">
        <f t="shared" si="478"/>
        <v>0</v>
      </c>
      <c r="TNP139" s="827">
        <f t="shared" si="478"/>
        <v>0</v>
      </c>
      <c r="TNQ139" s="827">
        <f t="shared" si="478"/>
        <v>0</v>
      </c>
      <c r="TNR139" s="827">
        <f t="shared" si="478"/>
        <v>0</v>
      </c>
      <c r="TNS139" s="827">
        <f t="shared" si="478"/>
        <v>0</v>
      </c>
      <c r="TNT139" s="827">
        <f t="shared" si="478"/>
        <v>0</v>
      </c>
      <c r="TNU139" s="827">
        <f t="shared" si="478"/>
        <v>0</v>
      </c>
      <c r="TNV139" s="827">
        <f t="shared" si="478"/>
        <v>0</v>
      </c>
      <c r="TNW139" s="827">
        <f t="shared" ref="TNW139:TQH139" si="479">TNW131+TNW133</f>
        <v>0</v>
      </c>
      <c r="TNX139" s="827">
        <f t="shared" si="479"/>
        <v>0</v>
      </c>
      <c r="TNY139" s="827">
        <f t="shared" si="479"/>
        <v>0</v>
      </c>
      <c r="TNZ139" s="827">
        <f t="shared" si="479"/>
        <v>0</v>
      </c>
      <c r="TOA139" s="827">
        <f t="shared" si="479"/>
        <v>0</v>
      </c>
      <c r="TOB139" s="827">
        <f t="shared" si="479"/>
        <v>0</v>
      </c>
      <c r="TOC139" s="827">
        <f t="shared" si="479"/>
        <v>0</v>
      </c>
      <c r="TOD139" s="827">
        <f t="shared" si="479"/>
        <v>0</v>
      </c>
      <c r="TOE139" s="827">
        <f t="shared" si="479"/>
        <v>0</v>
      </c>
      <c r="TOF139" s="827">
        <f t="shared" si="479"/>
        <v>0</v>
      </c>
      <c r="TOG139" s="827">
        <f t="shared" si="479"/>
        <v>0</v>
      </c>
      <c r="TOH139" s="827">
        <f t="shared" si="479"/>
        <v>0</v>
      </c>
      <c r="TOI139" s="827">
        <f t="shared" si="479"/>
        <v>0</v>
      </c>
      <c r="TOJ139" s="827">
        <f t="shared" si="479"/>
        <v>0</v>
      </c>
      <c r="TOK139" s="827">
        <f t="shared" si="479"/>
        <v>0</v>
      </c>
      <c r="TOL139" s="827">
        <f t="shared" si="479"/>
        <v>0</v>
      </c>
      <c r="TOM139" s="827">
        <f t="shared" si="479"/>
        <v>0</v>
      </c>
      <c r="TON139" s="827">
        <f t="shared" si="479"/>
        <v>0</v>
      </c>
      <c r="TOO139" s="827">
        <f t="shared" si="479"/>
        <v>0</v>
      </c>
      <c r="TOP139" s="827">
        <f t="shared" si="479"/>
        <v>0</v>
      </c>
      <c r="TOQ139" s="827">
        <f t="shared" si="479"/>
        <v>0</v>
      </c>
      <c r="TOR139" s="827">
        <f t="shared" si="479"/>
        <v>0</v>
      </c>
      <c r="TOS139" s="827">
        <f t="shared" si="479"/>
        <v>0</v>
      </c>
      <c r="TOT139" s="827">
        <f t="shared" si="479"/>
        <v>0</v>
      </c>
      <c r="TOU139" s="827">
        <f t="shared" si="479"/>
        <v>0</v>
      </c>
      <c r="TOV139" s="827">
        <f t="shared" si="479"/>
        <v>0</v>
      </c>
      <c r="TOW139" s="827">
        <f t="shared" si="479"/>
        <v>0</v>
      </c>
      <c r="TOX139" s="827">
        <f t="shared" si="479"/>
        <v>0</v>
      </c>
      <c r="TOY139" s="827">
        <f t="shared" si="479"/>
        <v>0</v>
      </c>
      <c r="TOZ139" s="827">
        <f t="shared" si="479"/>
        <v>0</v>
      </c>
      <c r="TPA139" s="827">
        <f t="shared" si="479"/>
        <v>0</v>
      </c>
      <c r="TPB139" s="827">
        <f t="shared" si="479"/>
        <v>0</v>
      </c>
      <c r="TPC139" s="827">
        <f t="shared" si="479"/>
        <v>0</v>
      </c>
      <c r="TPD139" s="827">
        <f t="shared" si="479"/>
        <v>0</v>
      </c>
      <c r="TPE139" s="827">
        <f t="shared" si="479"/>
        <v>0</v>
      </c>
      <c r="TPF139" s="827">
        <f t="shared" si="479"/>
        <v>0</v>
      </c>
      <c r="TPG139" s="827">
        <f t="shared" si="479"/>
        <v>0</v>
      </c>
      <c r="TPH139" s="827">
        <f t="shared" si="479"/>
        <v>0</v>
      </c>
      <c r="TPI139" s="827">
        <f t="shared" si="479"/>
        <v>0</v>
      </c>
      <c r="TPJ139" s="827">
        <f t="shared" si="479"/>
        <v>0</v>
      </c>
      <c r="TPK139" s="827">
        <f t="shared" si="479"/>
        <v>0</v>
      </c>
      <c r="TPL139" s="827">
        <f t="shared" si="479"/>
        <v>0</v>
      </c>
      <c r="TPM139" s="827">
        <f t="shared" si="479"/>
        <v>0</v>
      </c>
      <c r="TPN139" s="827">
        <f t="shared" si="479"/>
        <v>0</v>
      </c>
      <c r="TPO139" s="827">
        <f t="shared" si="479"/>
        <v>0</v>
      </c>
      <c r="TPP139" s="827">
        <f t="shared" si="479"/>
        <v>0</v>
      </c>
      <c r="TPQ139" s="827">
        <f t="shared" si="479"/>
        <v>0</v>
      </c>
      <c r="TPR139" s="827">
        <f t="shared" si="479"/>
        <v>0</v>
      </c>
      <c r="TPS139" s="827">
        <f t="shared" si="479"/>
        <v>0</v>
      </c>
      <c r="TPT139" s="827">
        <f t="shared" si="479"/>
        <v>0</v>
      </c>
      <c r="TPU139" s="827">
        <f t="shared" si="479"/>
        <v>0</v>
      </c>
      <c r="TPV139" s="827">
        <f t="shared" si="479"/>
        <v>0</v>
      </c>
      <c r="TPW139" s="827">
        <f t="shared" si="479"/>
        <v>0</v>
      </c>
      <c r="TPX139" s="827">
        <f t="shared" si="479"/>
        <v>0</v>
      </c>
      <c r="TPY139" s="827">
        <f t="shared" si="479"/>
        <v>0</v>
      </c>
      <c r="TPZ139" s="827">
        <f t="shared" si="479"/>
        <v>0</v>
      </c>
      <c r="TQA139" s="827">
        <f t="shared" si="479"/>
        <v>0</v>
      </c>
      <c r="TQB139" s="827">
        <f t="shared" si="479"/>
        <v>0</v>
      </c>
      <c r="TQC139" s="827">
        <f t="shared" si="479"/>
        <v>0</v>
      </c>
      <c r="TQD139" s="827">
        <f t="shared" si="479"/>
        <v>0</v>
      </c>
      <c r="TQE139" s="827">
        <f t="shared" si="479"/>
        <v>0</v>
      </c>
      <c r="TQF139" s="827">
        <f t="shared" si="479"/>
        <v>0</v>
      </c>
      <c r="TQG139" s="827">
        <f t="shared" si="479"/>
        <v>0</v>
      </c>
      <c r="TQH139" s="827">
        <f t="shared" si="479"/>
        <v>0</v>
      </c>
      <c r="TQI139" s="827">
        <f t="shared" ref="TQI139:TST139" si="480">TQI131+TQI133</f>
        <v>0</v>
      </c>
      <c r="TQJ139" s="827">
        <f t="shared" si="480"/>
        <v>0</v>
      </c>
      <c r="TQK139" s="827">
        <f t="shared" si="480"/>
        <v>0</v>
      </c>
      <c r="TQL139" s="827">
        <f t="shared" si="480"/>
        <v>0</v>
      </c>
      <c r="TQM139" s="827">
        <f t="shared" si="480"/>
        <v>0</v>
      </c>
      <c r="TQN139" s="827">
        <f t="shared" si="480"/>
        <v>0</v>
      </c>
      <c r="TQO139" s="827">
        <f t="shared" si="480"/>
        <v>0</v>
      </c>
      <c r="TQP139" s="827">
        <f t="shared" si="480"/>
        <v>0</v>
      </c>
      <c r="TQQ139" s="827">
        <f t="shared" si="480"/>
        <v>0</v>
      </c>
      <c r="TQR139" s="827">
        <f t="shared" si="480"/>
        <v>0</v>
      </c>
      <c r="TQS139" s="827">
        <f t="shared" si="480"/>
        <v>0</v>
      </c>
      <c r="TQT139" s="827">
        <f t="shared" si="480"/>
        <v>0</v>
      </c>
      <c r="TQU139" s="827">
        <f t="shared" si="480"/>
        <v>0</v>
      </c>
      <c r="TQV139" s="827">
        <f t="shared" si="480"/>
        <v>0</v>
      </c>
      <c r="TQW139" s="827">
        <f t="shared" si="480"/>
        <v>0</v>
      </c>
      <c r="TQX139" s="827">
        <f t="shared" si="480"/>
        <v>0</v>
      </c>
      <c r="TQY139" s="827">
        <f t="shared" si="480"/>
        <v>0</v>
      </c>
      <c r="TQZ139" s="827">
        <f t="shared" si="480"/>
        <v>0</v>
      </c>
      <c r="TRA139" s="827">
        <f t="shared" si="480"/>
        <v>0</v>
      </c>
      <c r="TRB139" s="827">
        <f t="shared" si="480"/>
        <v>0</v>
      </c>
      <c r="TRC139" s="827">
        <f t="shared" si="480"/>
        <v>0</v>
      </c>
      <c r="TRD139" s="827">
        <f t="shared" si="480"/>
        <v>0</v>
      </c>
      <c r="TRE139" s="827">
        <f t="shared" si="480"/>
        <v>0</v>
      </c>
      <c r="TRF139" s="827">
        <f t="shared" si="480"/>
        <v>0</v>
      </c>
      <c r="TRG139" s="827">
        <f t="shared" si="480"/>
        <v>0</v>
      </c>
      <c r="TRH139" s="827">
        <f t="shared" si="480"/>
        <v>0</v>
      </c>
      <c r="TRI139" s="827">
        <f t="shared" si="480"/>
        <v>0</v>
      </c>
      <c r="TRJ139" s="827">
        <f t="shared" si="480"/>
        <v>0</v>
      </c>
      <c r="TRK139" s="827">
        <f t="shared" si="480"/>
        <v>0</v>
      </c>
      <c r="TRL139" s="827">
        <f t="shared" si="480"/>
        <v>0</v>
      </c>
      <c r="TRM139" s="827">
        <f t="shared" si="480"/>
        <v>0</v>
      </c>
      <c r="TRN139" s="827">
        <f t="shared" si="480"/>
        <v>0</v>
      </c>
      <c r="TRO139" s="827">
        <f t="shared" si="480"/>
        <v>0</v>
      </c>
      <c r="TRP139" s="827">
        <f t="shared" si="480"/>
        <v>0</v>
      </c>
      <c r="TRQ139" s="827">
        <f t="shared" si="480"/>
        <v>0</v>
      </c>
      <c r="TRR139" s="827">
        <f t="shared" si="480"/>
        <v>0</v>
      </c>
      <c r="TRS139" s="827">
        <f t="shared" si="480"/>
        <v>0</v>
      </c>
      <c r="TRT139" s="827">
        <f t="shared" si="480"/>
        <v>0</v>
      </c>
      <c r="TRU139" s="827">
        <f t="shared" si="480"/>
        <v>0</v>
      </c>
      <c r="TRV139" s="827">
        <f t="shared" si="480"/>
        <v>0</v>
      </c>
      <c r="TRW139" s="827">
        <f t="shared" si="480"/>
        <v>0</v>
      </c>
      <c r="TRX139" s="827">
        <f t="shared" si="480"/>
        <v>0</v>
      </c>
      <c r="TRY139" s="827">
        <f t="shared" si="480"/>
        <v>0</v>
      </c>
      <c r="TRZ139" s="827">
        <f t="shared" si="480"/>
        <v>0</v>
      </c>
      <c r="TSA139" s="827">
        <f t="shared" si="480"/>
        <v>0</v>
      </c>
      <c r="TSB139" s="827">
        <f t="shared" si="480"/>
        <v>0</v>
      </c>
      <c r="TSC139" s="827">
        <f t="shared" si="480"/>
        <v>0</v>
      </c>
      <c r="TSD139" s="827">
        <f t="shared" si="480"/>
        <v>0</v>
      </c>
      <c r="TSE139" s="827">
        <f t="shared" si="480"/>
        <v>0</v>
      </c>
      <c r="TSF139" s="827">
        <f t="shared" si="480"/>
        <v>0</v>
      </c>
      <c r="TSG139" s="827">
        <f t="shared" si="480"/>
        <v>0</v>
      </c>
      <c r="TSH139" s="827">
        <f t="shared" si="480"/>
        <v>0</v>
      </c>
      <c r="TSI139" s="827">
        <f t="shared" si="480"/>
        <v>0</v>
      </c>
      <c r="TSJ139" s="827">
        <f t="shared" si="480"/>
        <v>0</v>
      </c>
      <c r="TSK139" s="827">
        <f t="shared" si="480"/>
        <v>0</v>
      </c>
      <c r="TSL139" s="827">
        <f t="shared" si="480"/>
        <v>0</v>
      </c>
      <c r="TSM139" s="827">
        <f t="shared" si="480"/>
        <v>0</v>
      </c>
      <c r="TSN139" s="827">
        <f t="shared" si="480"/>
        <v>0</v>
      </c>
      <c r="TSO139" s="827">
        <f t="shared" si="480"/>
        <v>0</v>
      </c>
      <c r="TSP139" s="827">
        <f t="shared" si="480"/>
        <v>0</v>
      </c>
      <c r="TSQ139" s="827">
        <f t="shared" si="480"/>
        <v>0</v>
      </c>
      <c r="TSR139" s="827">
        <f t="shared" si="480"/>
        <v>0</v>
      </c>
      <c r="TSS139" s="827">
        <f t="shared" si="480"/>
        <v>0</v>
      </c>
      <c r="TST139" s="827">
        <f t="shared" si="480"/>
        <v>0</v>
      </c>
      <c r="TSU139" s="827">
        <f t="shared" ref="TSU139:TVF139" si="481">TSU131+TSU133</f>
        <v>0</v>
      </c>
      <c r="TSV139" s="827">
        <f t="shared" si="481"/>
        <v>0</v>
      </c>
      <c r="TSW139" s="827">
        <f t="shared" si="481"/>
        <v>0</v>
      </c>
      <c r="TSX139" s="827">
        <f t="shared" si="481"/>
        <v>0</v>
      </c>
      <c r="TSY139" s="827">
        <f t="shared" si="481"/>
        <v>0</v>
      </c>
      <c r="TSZ139" s="827">
        <f t="shared" si="481"/>
        <v>0</v>
      </c>
      <c r="TTA139" s="827">
        <f t="shared" si="481"/>
        <v>0</v>
      </c>
      <c r="TTB139" s="827">
        <f t="shared" si="481"/>
        <v>0</v>
      </c>
      <c r="TTC139" s="827">
        <f t="shared" si="481"/>
        <v>0</v>
      </c>
      <c r="TTD139" s="827">
        <f t="shared" si="481"/>
        <v>0</v>
      </c>
      <c r="TTE139" s="827">
        <f t="shared" si="481"/>
        <v>0</v>
      </c>
      <c r="TTF139" s="827">
        <f t="shared" si="481"/>
        <v>0</v>
      </c>
      <c r="TTG139" s="827">
        <f t="shared" si="481"/>
        <v>0</v>
      </c>
      <c r="TTH139" s="827">
        <f t="shared" si="481"/>
        <v>0</v>
      </c>
      <c r="TTI139" s="827">
        <f t="shared" si="481"/>
        <v>0</v>
      </c>
      <c r="TTJ139" s="827">
        <f t="shared" si="481"/>
        <v>0</v>
      </c>
      <c r="TTK139" s="827">
        <f t="shared" si="481"/>
        <v>0</v>
      </c>
      <c r="TTL139" s="827">
        <f t="shared" si="481"/>
        <v>0</v>
      </c>
      <c r="TTM139" s="827">
        <f t="shared" si="481"/>
        <v>0</v>
      </c>
      <c r="TTN139" s="827">
        <f t="shared" si="481"/>
        <v>0</v>
      </c>
      <c r="TTO139" s="827">
        <f t="shared" si="481"/>
        <v>0</v>
      </c>
      <c r="TTP139" s="827">
        <f t="shared" si="481"/>
        <v>0</v>
      </c>
      <c r="TTQ139" s="827">
        <f t="shared" si="481"/>
        <v>0</v>
      </c>
      <c r="TTR139" s="827">
        <f t="shared" si="481"/>
        <v>0</v>
      </c>
      <c r="TTS139" s="827">
        <f t="shared" si="481"/>
        <v>0</v>
      </c>
      <c r="TTT139" s="827">
        <f t="shared" si="481"/>
        <v>0</v>
      </c>
      <c r="TTU139" s="827">
        <f t="shared" si="481"/>
        <v>0</v>
      </c>
      <c r="TTV139" s="827">
        <f t="shared" si="481"/>
        <v>0</v>
      </c>
      <c r="TTW139" s="827">
        <f t="shared" si="481"/>
        <v>0</v>
      </c>
      <c r="TTX139" s="827">
        <f t="shared" si="481"/>
        <v>0</v>
      </c>
      <c r="TTY139" s="827">
        <f t="shared" si="481"/>
        <v>0</v>
      </c>
      <c r="TTZ139" s="827">
        <f t="shared" si="481"/>
        <v>0</v>
      </c>
      <c r="TUA139" s="827">
        <f t="shared" si="481"/>
        <v>0</v>
      </c>
      <c r="TUB139" s="827">
        <f t="shared" si="481"/>
        <v>0</v>
      </c>
      <c r="TUC139" s="827">
        <f t="shared" si="481"/>
        <v>0</v>
      </c>
      <c r="TUD139" s="827">
        <f t="shared" si="481"/>
        <v>0</v>
      </c>
      <c r="TUE139" s="827">
        <f t="shared" si="481"/>
        <v>0</v>
      </c>
      <c r="TUF139" s="827">
        <f t="shared" si="481"/>
        <v>0</v>
      </c>
      <c r="TUG139" s="827">
        <f t="shared" si="481"/>
        <v>0</v>
      </c>
      <c r="TUH139" s="827">
        <f t="shared" si="481"/>
        <v>0</v>
      </c>
      <c r="TUI139" s="827">
        <f t="shared" si="481"/>
        <v>0</v>
      </c>
      <c r="TUJ139" s="827">
        <f t="shared" si="481"/>
        <v>0</v>
      </c>
      <c r="TUK139" s="827">
        <f t="shared" si="481"/>
        <v>0</v>
      </c>
      <c r="TUL139" s="827">
        <f t="shared" si="481"/>
        <v>0</v>
      </c>
      <c r="TUM139" s="827">
        <f t="shared" si="481"/>
        <v>0</v>
      </c>
      <c r="TUN139" s="827">
        <f t="shared" si="481"/>
        <v>0</v>
      </c>
      <c r="TUO139" s="827">
        <f t="shared" si="481"/>
        <v>0</v>
      </c>
      <c r="TUP139" s="827">
        <f t="shared" si="481"/>
        <v>0</v>
      </c>
      <c r="TUQ139" s="827">
        <f t="shared" si="481"/>
        <v>0</v>
      </c>
      <c r="TUR139" s="827">
        <f t="shared" si="481"/>
        <v>0</v>
      </c>
      <c r="TUS139" s="827">
        <f t="shared" si="481"/>
        <v>0</v>
      </c>
      <c r="TUT139" s="827">
        <f t="shared" si="481"/>
        <v>0</v>
      </c>
      <c r="TUU139" s="827">
        <f t="shared" si="481"/>
        <v>0</v>
      </c>
      <c r="TUV139" s="827">
        <f t="shared" si="481"/>
        <v>0</v>
      </c>
      <c r="TUW139" s="827">
        <f t="shared" si="481"/>
        <v>0</v>
      </c>
      <c r="TUX139" s="827">
        <f t="shared" si="481"/>
        <v>0</v>
      </c>
      <c r="TUY139" s="827">
        <f t="shared" si="481"/>
        <v>0</v>
      </c>
      <c r="TUZ139" s="827">
        <f t="shared" si="481"/>
        <v>0</v>
      </c>
      <c r="TVA139" s="827">
        <f t="shared" si="481"/>
        <v>0</v>
      </c>
      <c r="TVB139" s="827">
        <f t="shared" si="481"/>
        <v>0</v>
      </c>
      <c r="TVC139" s="827">
        <f t="shared" si="481"/>
        <v>0</v>
      </c>
      <c r="TVD139" s="827">
        <f t="shared" si="481"/>
        <v>0</v>
      </c>
      <c r="TVE139" s="827">
        <f t="shared" si="481"/>
        <v>0</v>
      </c>
      <c r="TVF139" s="827">
        <f t="shared" si="481"/>
        <v>0</v>
      </c>
      <c r="TVG139" s="827">
        <f t="shared" ref="TVG139:TXR139" si="482">TVG131+TVG133</f>
        <v>0</v>
      </c>
      <c r="TVH139" s="827">
        <f t="shared" si="482"/>
        <v>0</v>
      </c>
      <c r="TVI139" s="827">
        <f t="shared" si="482"/>
        <v>0</v>
      </c>
      <c r="TVJ139" s="827">
        <f t="shared" si="482"/>
        <v>0</v>
      </c>
      <c r="TVK139" s="827">
        <f t="shared" si="482"/>
        <v>0</v>
      </c>
      <c r="TVL139" s="827">
        <f t="shared" si="482"/>
        <v>0</v>
      </c>
      <c r="TVM139" s="827">
        <f t="shared" si="482"/>
        <v>0</v>
      </c>
      <c r="TVN139" s="827">
        <f t="shared" si="482"/>
        <v>0</v>
      </c>
      <c r="TVO139" s="827">
        <f t="shared" si="482"/>
        <v>0</v>
      </c>
      <c r="TVP139" s="827">
        <f t="shared" si="482"/>
        <v>0</v>
      </c>
      <c r="TVQ139" s="827">
        <f t="shared" si="482"/>
        <v>0</v>
      </c>
      <c r="TVR139" s="827">
        <f t="shared" si="482"/>
        <v>0</v>
      </c>
      <c r="TVS139" s="827">
        <f t="shared" si="482"/>
        <v>0</v>
      </c>
      <c r="TVT139" s="827">
        <f t="shared" si="482"/>
        <v>0</v>
      </c>
      <c r="TVU139" s="827">
        <f t="shared" si="482"/>
        <v>0</v>
      </c>
      <c r="TVV139" s="827">
        <f t="shared" si="482"/>
        <v>0</v>
      </c>
      <c r="TVW139" s="827">
        <f t="shared" si="482"/>
        <v>0</v>
      </c>
      <c r="TVX139" s="827">
        <f t="shared" si="482"/>
        <v>0</v>
      </c>
      <c r="TVY139" s="827">
        <f t="shared" si="482"/>
        <v>0</v>
      </c>
      <c r="TVZ139" s="827">
        <f t="shared" si="482"/>
        <v>0</v>
      </c>
      <c r="TWA139" s="827">
        <f t="shared" si="482"/>
        <v>0</v>
      </c>
      <c r="TWB139" s="827">
        <f t="shared" si="482"/>
        <v>0</v>
      </c>
      <c r="TWC139" s="827">
        <f t="shared" si="482"/>
        <v>0</v>
      </c>
      <c r="TWD139" s="827">
        <f t="shared" si="482"/>
        <v>0</v>
      </c>
      <c r="TWE139" s="827">
        <f t="shared" si="482"/>
        <v>0</v>
      </c>
      <c r="TWF139" s="827">
        <f t="shared" si="482"/>
        <v>0</v>
      </c>
      <c r="TWG139" s="827">
        <f t="shared" si="482"/>
        <v>0</v>
      </c>
      <c r="TWH139" s="827">
        <f t="shared" si="482"/>
        <v>0</v>
      </c>
      <c r="TWI139" s="827">
        <f t="shared" si="482"/>
        <v>0</v>
      </c>
      <c r="TWJ139" s="827">
        <f t="shared" si="482"/>
        <v>0</v>
      </c>
      <c r="TWK139" s="827">
        <f t="shared" si="482"/>
        <v>0</v>
      </c>
      <c r="TWL139" s="827">
        <f t="shared" si="482"/>
        <v>0</v>
      </c>
      <c r="TWM139" s="827">
        <f t="shared" si="482"/>
        <v>0</v>
      </c>
      <c r="TWN139" s="827">
        <f t="shared" si="482"/>
        <v>0</v>
      </c>
      <c r="TWO139" s="827">
        <f t="shared" si="482"/>
        <v>0</v>
      </c>
      <c r="TWP139" s="827">
        <f t="shared" si="482"/>
        <v>0</v>
      </c>
      <c r="TWQ139" s="827">
        <f t="shared" si="482"/>
        <v>0</v>
      </c>
      <c r="TWR139" s="827">
        <f t="shared" si="482"/>
        <v>0</v>
      </c>
      <c r="TWS139" s="827">
        <f t="shared" si="482"/>
        <v>0</v>
      </c>
      <c r="TWT139" s="827">
        <f t="shared" si="482"/>
        <v>0</v>
      </c>
      <c r="TWU139" s="827">
        <f t="shared" si="482"/>
        <v>0</v>
      </c>
      <c r="TWV139" s="827">
        <f t="shared" si="482"/>
        <v>0</v>
      </c>
      <c r="TWW139" s="827">
        <f t="shared" si="482"/>
        <v>0</v>
      </c>
      <c r="TWX139" s="827">
        <f t="shared" si="482"/>
        <v>0</v>
      </c>
      <c r="TWY139" s="827">
        <f t="shared" si="482"/>
        <v>0</v>
      </c>
      <c r="TWZ139" s="827">
        <f t="shared" si="482"/>
        <v>0</v>
      </c>
      <c r="TXA139" s="827">
        <f t="shared" si="482"/>
        <v>0</v>
      </c>
      <c r="TXB139" s="827">
        <f t="shared" si="482"/>
        <v>0</v>
      </c>
      <c r="TXC139" s="827">
        <f t="shared" si="482"/>
        <v>0</v>
      </c>
      <c r="TXD139" s="827">
        <f t="shared" si="482"/>
        <v>0</v>
      </c>
      <c r="TXE139" s="827">
        <f t="shared" si="482"/>
        <v>0</v>
      </c>
      <c r="TXF139" s="827">
        <f t="shared" si="482"/>
        <v>0</v>
      </c>
      <c r="TXG139" s="827">
        <f t="shared" si="482"/>
        <v>0</v>
      </c>
      <c r="TXH139" s="827">
        <f t="shared" si="482"/>
        <v>0</v>
      </c>
      <c r="TXI139" s="827">
        <f t="shared" si="482"/>
        <v>0</v>
      </c>
      <c r="TXJ139" s="827">
        <f t="shared" si="482"/>
        <v>0</v>
      </c>
      <c r="TXK139" s="827">
        <f t="shared" si="482"/>
        <v>0</v>
      </c>
      <c r="TXL139" s="827">
        <f t="shared" si="482"/>
        <v>0</v>
      </c>
      <c r="TXM139" s="827">
        <f t="shared" si="482"/>
        <v>0</v>
      </c>
      <c r="TXN139" s="827">
        <f t="shared" si="482"/>
        <v>0</v>
      </c>
      <c r="TXO139" s="827">
        <f t="shared" si="482"/>
        <v>0</v>
      </c>
      <c r="TXP139" s="827">
        <f t="shared" si="482"/>
        <v>0</v>
      </c>
      <c r="TXQ139" s="827">
        <f t="shared" si="482"/>
        <v>0</v>
      </c>
      <c r="TXR139" s="827">
        <f t="shared" si="482"/>
        <v>0</v>
      </c>
      <c r="TXS139" s="827">
        <f t="shared" ref="TXS139:UAD139" si="483">TXS131+TXS133</f>
        <v>0</v>
      </c>
      <c r="TXT139" s="827">
        <f t="shared" si="483"/>
        <v>0</v>
      </c>
      <c r="TXU139" s="827">
        <f t="shared" si="483"/>
        <v>0</v>
      </c>
      <c r="TXV139" s="827">
        <f t="shared" si="483"/>
        <v>0</v>
      </c>
      <c r="TXW139" s="827">
        <f t="shared" si="483"/>
        <v>0</v>
      </c>
      <c r="TXX139" s="827">
        <f t="shared" si="483"/>
        <v>0</v>
      </c>
      <c r="TXY139" s="827">
        <f t="shared" si="483"/>
        <v>0</v>
      </c>
      <c r="TXZ139" s="827">
        <f t="shared" si="483"/>
        <v>0</v>
      </c>
      <c r="TYA139" s="827">
        <f t="shared" si="483"/>
        <v>0</v>
      </c>
      <c r="TYB139" s="827">
        <f t="shared" si="483"/>
        <v>0</v>
      </c>
      <c r="TYC139" s="827">
        <f t="shared" si="483"/>
        <v>0</v>
      </c>
      <c r="TYD139" s="827">
        <f t="shared" si="483"/>
        <v>0</v>
      </c>
      <c r="TYE139" s="827">
        <f t="shared" si="483"/>
        <v>0</v>
      </c>
      <c r="TYF139" s="827">
        <f t="shared" si="483"/>
        <v>0</v>
      </c>
      <c r="TYG139" s="827">
        <f t="shared" si="483"/>
        <v>0</v>
      </c>
      <c r="TYH139" s="827">
        <f t="shared" si="483"/>
        <v>0</v>
      </c>
      <c r="TYI139" s="827">
        <f t="shared" si="483"/>
        <v>0</v>
      </c>
      <c r="TYJ139" s="827">
        <f t="shared" si="483"/>
        <v>0</v>
      </c>
      <c r="TYK139" s="827">
        <f t="shared" si="483"/>
        <v>0</v>
      </c>
      <c r="TYL139" s="827">
        <f t="shared" si="483"/>
        <v>0</v>
      </c>
      <c r="TYM139" s="827">
        <f t="shared" si="483"/>
        <v>0</v>
      </c>
      <c r="TYN139" s="827">
        <f t="shared" si="483"/>
        <v>0</v>
      </c>
      <c r="TYO139" s="827">
        <f t="shared" si="483"/>
        <v>0</v>
      </c>
      <c r="TYP139" s="827">
        <f t="shared" si="483"/>
        <v>0</v>
      </c>
      <c r="TYQ139" s="827">
        <f t="shared" si="483"/>
        <v>0</v>
      </c>
      <c r="TYR139" s="827">
        <f t="shared" si="483"/>
        <v>0</v>
      </c>
      <c r="TYS139" s="827">
        <f t="shared" si="483"/>
        <v>0</v>
      </c>
      <c r="TYT139" s="827">
        <f t="shared" si="483"/>
        <v>0</v>
      </c>
      <c r="TYU139" s="827">
        <f t="shared" si="483"/>
        <v>0</v>
      </c>
      <c r="TYV139" s="827">
        <f t="shared" si="483"/>
        <v>0</v>
      </c>
      <c r="TYW139" s="827">
        <f t="shared" si="483"/>
        <v>0</v>
      </c>
      <c r="TYX139" s="827">
        <f t="shared" si="483"/>
        <v>0</v>
      </c>
      <c r="TYY139" s="827">
        <f t="shared" si="483"/>
        <v>0</v>
      </c>
      <c r="TYZ139" s="827">
        <f t="shared" si="483"/>
        <v>0</v>
      </c>
      <c r="TZA139" s="827">
        <f t="shared" si="483"/>
        <v>0</v>
      </c>
      <c r="TZB139" s="827">
        <f t="shared" si="483"/>
        <v>0</v>
      </c>
      <c r="TZC139" s="827">
        <f t="shared" si="483"/>
        <v>0</v>
      </c>
      <c r="TZD139" s="827">
        <f t="shared" si="483"/>
        <v>0</v>
      </c>
      <c r="TZE139" s="827">
        <f t="shared" si="483"/>
        <v>0</v>
      </c>
      <c r="TZF139" s="827">
        <f t="shared" si="483"/>
        <v>0</v>
      </c>
      <c r="TZG139" s="827">
        <f t="shared" si="483"/>
        <v>0</v>
      </c>
      <c r="TZH139" s="827">
        <f t="shared" si="483"/>
        <v>0</v>
      </c>
      <c r="TZI139" s="827">
        <f t="shared" si="483"/>
        <v>0</v>
      </c>
      <c r="TZJ139" s="827">
        <f t="shared" si="483"/>
        <v>0</v>
      </c>
      <c r="TZK139" s="827">
        <f t="shared" si="483"/>
        <v>0</v>
      </c>
      <c r="TZL139" s="827">
        <f t="shared" si="483"/>
        <v>0</v>
      </c>
      <c r="TZM139" s="827">
        <f t="shared" si="483"/>
        <v>0</v>
      </c>
      <c r="TZN139" s="827">
        <f t="shared" si="483"/>
        <v>0</v>
      </c>
      <c r="TZO139" s="827">
        <f t="shared" si="483"/>
        <v>0</v>
      </c>
      <c r="TZP139" s="827">
        <f t="shared" si="483"/>
        <v>0</v>
      </c>
      <c r="TZQ139" s="827">
        <f t="shared" si="483"/>
        <v>0</v>
      </c>
      <c r="TZR139" s="827">
        <f t="shared" si="483"/>
        <v>0</v>
      </c>
      <c r="TZS139" s="827">
        <f t="shared" si="483"/>
        <v>0</v>
      </c>
      <c r="TZT139" s="827">
        <f t="shared" si="483"/>
        <v>0</v>
      </c>
      <c r="TZU139" s="827">
        <f t="shared" si="483"/>
        <v>0</v>
      </c>
      <c r="TZV139" s="827">
        <f t="shared" si="483"/>
        <v>0</v>
      </c>
      <c r="TZW139" s="827">
        <f t="shared" si="483"/>
        <v>0</v>
      </c>
      <c r="TZX139" s="827">
        <f t="shared" si="483"/>
        <v>0</v>
      </c>
      <c r="TZY139" s="827">
        <f t="shared" si="483"/>
        <v>0</v>
      </c>
      <c r="TZZ139" s="827">
        <f t="shared" si="483"/>
        <v>0</v>
      </c>
      <c r="UAA139" s="827">
        <f t="shared" si="483"/>
        <v>0</v>
      </c>
      <c r="UAB139" s="827">
        <f t="shared" si="483"/>
        <v>0</v>
      </c>
      <c r="UAC139" s="827">
        <f t="shared" si="483"/>
        <v>0</v>
      </c>
      <c r="UAD139" s="827">
        <f t="shared" si="483"/>
        <v>0</v>
      </c>
      <c r="UAE139" s="827">
        <f t="shared" ref="UAE139:UCP139" si="484">UAE131+UAE133</f>
        <v>0</v>
      </c>
      <c r="UAF139" s="827">
        <f t="shared" si="484"/>
        <v>0</v>
      </c>
      <c r="UAG139" s="827">
        <f t="shared" si="484"/>
        <v>0</v>
      </c>
      <c r="UAH139" s="827">
        <f t="shared" si="484"/>
        <v>0</v>
      </c>
      <c r="UAI139" s="827">
        <f t="shared" si="484"/>
        <v>0</v>
      </c>
      <c r="UAJ139" s="827">
        <f t="shared" si="484"/>
        <v>0</v>
      </c>
      <c r="UAK139" s="827">
        <f t="shared" si="484"/>
        <v>0</v>
      </c>
      <c r="UAL139" s="827">
        <f t="shared" si="484"/>
        <v>0</v>
      </c>
      <c r="UAM139" s="827">
        <f t="shared" si="484"/>
        <v>0</v>
      </c>
      <c r="UAN139" s="827">
        <f t="shared" si="484"/>
        <v>0</v>
      </c>
      <c r="UAO139" s="827">
        <f t="shared" si="484"/>
        <v>0</v>
      </c>
      <c r="UAP139" s="827">
        <f t="shared" si="484"/>
        <v>0</v>
      </c>
      <c r="UAQ139" s="827">
        <f t="shared" si="484"/>
        <v>0</v>
      </c>
      <c r="UAR139" s="827">
        <f t="shared" si="484"/>
        <v>0</v>
      </c>
      <c r="UAS139" s="827">
        <f t="shared" si="484"/>
        <v>0</v>
      </c>
      <c r="UAT139" s="827">
        <f t="shared" si="484"/>
        <v>0</v>
      </c>
      <c r="UAU139" s="827">
        <f t="shared" si="484"/>
        <v>0</v>
      </c>
      <c r="UAV139" s="827">
        <f t="shared" si="484"/>
        <v>0</v>
      </c>
      <c r="UAW139" s="827">
        <f t="shared" si="484"/>
        <v>0</v>
      </c>
      <c r="UAX139" s="827">
        <f t="shared" si="484"/>
        <v>0</v>
      </c>
      <c r="UAY139" s="827">
        <f t="shared" si="484"/>
        <v>0</v>
      </c>
      <c r="UAZ139" s="827">
        <f t="shared" si="484"/>
        <v>0</v>
      </c>
      <c r="UBA139" s="827">
        <f t="shared" si="484"/>
        <v>0</v>
      </c>
      <c r="UBB139" s="827">
        <f t="shared" si="484"/>
        <v>0</v>
      </c>
      <c r="UBC139" s="827">
        <f t="shared" si="484"/>
        <v>0</v>
      </c>
      <c r="UBD139" s="827">
        <f t="shared" si="484"/>
        <v>0</v>
      </c>
      <c r="UBE139" s="827">
        <f t="shared" si="484"/>
        <v>0</v>
      </c>
      <c r="UBF139" s="827">
        <f t="shared" si="484"/>
        <v>0</v>
      </c>
      <c r="UBG139" s="827">
        <f t="shared" si="484"/>
        <v>0</v>
      </c>
      <c r="UBH139" s="827">
        <f t="shared" si="484"/>
        <v>0</v>
      </c>
      <c r="UBI139" s="827">
        <f t="shared" si="484"/>
        <v>0</v>
      </c>
      <c r="UBJ139" s="827">
        <f t="shared" si="484"/>
        <v>0</v>
      </c>
      <c r="UBK139" s="827">
        <f t="shared" si="484"/>
        <v>0</v>
      </c>
      <c r="UBL139" s="827">
        <f t="shared" si="484"/>
        <v>0</v>
      </c>
      <c r="UBM139" s="827">
        <f t="shared" si="484"/>
        <v>0</v>
      </c>
      <c r="UBN139" s="827">
        <f t="shared" si="484"/>
        <v>0</v>
      </c>
      <c r="UBO139" s="827">
        <f t="shared" si="484"/>
        <v>0</v>
      </c>
      <c r="UBP139" s="827">
        <f t="shared" si="484"/>
        <v>0</v>
      </c>
      <c r="UBQ139" s="827">
        <f t="shared" si="484"/>
        <v>0</v>
      </c>
      <c r="UBR139" s="827">
        <f t="shared" si="484"/>
        <v>0</v>
      </c>
      <c r="UBS139" s="827">
        <f t="shared" si="484"/>
        <v>0</v>
      </c>
      <c r="UBT139" s="827">
        <f t="shared" si="484"/>
        <v>0</v>
      </c>
      <c r="UBU139" s="827">
        <f t="shared" si="484"/>
        <v>0</v>
      </c>
      <c r="UBV139" s="827">
        <f t="shared" si="484"/>
        <v>0</v>
      </c>
      <c r="UBW139" s="827">
        <f t="shared" si="484"/>
        <v>0</v>
      </c>
      <c r="UBX139" s="827">
        <f t="shared" si="484"/>
        <v>0</v>
      </c>
      <c r="UBY139" s="827">
        <f t="shared" si="484"/>
        <v>0</v>
      </c>
      <c r="UBZ139" s="827">
        <f t="shared" si="484"/>
        <v>0</v>
      </c>
      <c r="UCA139" s="827">
        <f t="shared" si="484"/>
        <v>0</v>
      </c>
      <c r="UCB139" s="827">
        <f t="shared" si="484"/>
        <v>0</v>
      </c>
      <c r="UCC139" s="827">
        <f t="shared" si="484"/>
        <v>0</v>
      </c>
      <c r="UCD139" s="827">
        <f t="shared" si="484"/>
        <v>0</v>
      </c>
      <c r="UCE139" s="827">
        <f t="shared" si="484"/>
        <v>0</v>
      </c>
      <c r="UCF139" s="827">
        <f t="shared" si="484"/>
        <v>0</v>
      </c>
      <c r="UCG139" s="827">
        <f t="shared" si="484"/>
        <v>0</v>
      </c>
      <c r="UCH139" s="827">
        <f t="shared" si="484"/>
        <v>0</v>
      </c>
      <c r="UCI139" s="827">
        <f t="shared" si="484"/>
        <v>0</v>
      </c>
      <c r="UCJ139" s="827">
        <f t="shared" si="484"/>
        <v>0</v>
      </c>
      <c r="UCK139" s="827">
        <f t="shared" si="484"/>
        <v>0</v>
      </c>
      <c r="UCL139" s="827">
        <f t="shared" si="484"/>
        <v>0</v>
      </c>
      <c r="UCM139" s="827">
        <f t="shared" si="484"/>
        <v>0</v>
      </c>
      <c r="UCN139" s="827">
        <f t="shared" si="484"/>
        <v>0</v>
      </c>
      <c r="UCO139" s="827">
        <f t="shared" si="484"/>
        <v>0</v>
      </c>
      <c r="UCP139" s="827">
        <f t="shared" si="484"/>
        <v>0</v>
      </c>
      <c r="UCQ139" s="827">
        <f t="shared" ref="UCQ139:UFB139" si="485">UCQ131+UCQ133</f>
        <v>0</v>
      </c>
      <c r="UCR139" s="827">
        <f t="shared" si="485"/>
        <v>0</v>
      </c>
      <c r="UCS139" s="827">
        <f t="shared" si="485"/>
        <v>0</v>
      </c>
      <c r="UCT139" s="827">
        <f t="shared" si="485"/>
        <v>0</v>
      </c>
      <c r="UCU139" s="827">
        <f t="shared" si="485"/>
        <v>0</v>
      </c>
      <c r="UCV139" s="827">
        <f t="shared" si="485"/>
        <v>0</v>
      </c>
      <c r="UCW139" s="827">
        <f t="shared" si="485"/>
        <v>0</v>
      </c>
      <c r="UCX139" s="827">
        <f t="shared" si="485"/>
        <v>0</v>
      </c>
      <c r="UCY139" s="827">
        <f t="shared" si="485"/>
        <v>0</v>
      </c>
      <c r="UCZ139" s="827">
        <f t="shared" si="485"/>
        <v>0</v>
      </c>
      <c r="UDA139" s="827">
        <f t="shared" si="485"/>
        <v>0</v>
      </c>
      <c r="UDB139" s="827">
        <f t="shared" si="485"/>
        <v>0</v>
      </c>
      <c r="UDC139" s="827">
        <f t="shared" si="485"/>
        <v>0</v>
      </c>
      <c r="UDD139" s="827">
        <f t="shared" si="485"/>
        <v>0</v>
      </c>
      <c r="UDE139" s="827">
        <f t="shared" si="485"/>
        <v>0</v>
      </c>
      <c r="UDF139" s="827">
        <f t="shared" si="485"/>
        <v>0</v>
      </c>
      <c r="UDG139" s="827">
        <f t="shared" si="485"/>
        <v>0</v>
      </c>
      <c r="UDH139" s="827">
        <f t="shared" si="485"/>
        <v>0</v>
      </c>
      <c r="UDI139" s="827">
        <f t="shared" si="485"/>
        <v>0</v>
      </c>
      <c r="UDJ139" s="827">
        <f t="shared" si="485"/>
        <v>0</v>
      </c>
      <c r="UDK139" s="827">
        <f t="shared" si="485"/>
        <v>0</v>
      </c>
      <c r="UDL139" s="827">
        <f t="shared" si="485"/>
        <v>0</v>
      </c>
      <c r="UDM139" s="827">
        <f t="shared" si="485"/>
        <v>0</v>
      </c>
      <c r="UDN139" s="827">
        <f t="shared" si="485"/>
        <v>0</v>
      </c>
      <c r="UDO139" s="827">
        <f t="shared" si="485"/>
        <v>0</v>
      </c>
      <c r="UDP139" s="827">
        <f t="shared" si="485"/>
        <v>0</v>
      </c>
      <c r="UDQ139" s="827">
        <f t="shared" si="485"/>
        <v>0</v>
      </c>
      <c r="UDR139" s="827">
        <f t="shared" si="485"/>
        <v>0</v>
      </c>
      <c r="UDS139" s="827">
        <f t="shared" si="485"/>
        <v>0</v>
      </c>
      <c r="UDT139" s="827">
        <f t="shared" si="485"/>
        <v>0</v>
      </c>
      <c r="UDU139" s="827">
        <f t="shared" si="485"/>
        <v>0</v>
      </c>
      <c r="UDV139" s="827">
        <f t="shared" si="485"/>
        <v>0</v>
      </c>
      <c r="UDW139" s="827">
        <f t="shared" si="485"/>
        <v>0</v>
      </c>
      <c r="UDX139" s="827">
        <f t="shared" si="485"/>
        <v>0</v>
      </c>
      <c r="UDY139" s="827">
        <f t="shared" si="485"/>
        <v>0</v>
      </c>
      <c r="UDZ139" s="827">
        <f t="shared" si="485"/>
        <v>0</v>
      </c>
      <c r="UEA139" s="827">
        <f t="shared" si="485"/>
        <v>0</v>
      </c>
      <c r="UEB139" s="827">
        <f t="shared" si="485"/>
        <v>0</v>
      </c>
      <c r="UEC139" s="827">
        <f t="shared" si="485"/>
        <v>0</v>
      </c>
      <c r="UED139" s="827">
        <f t="shared" si="485"/>
        <v>0</v>
      </c>
      <c r="UEE139" s="827">
        <f t="shared" si="485"/>
        <v>0</v>
      </c>
      <c r="UEF139" s="827">
        <f t="shared" si="485"/>
        <v>0</v>
      </c>
      <c r="UEG139" s="827">
        <f t="shared" si="485"/>
        <v>0</v>
      </c>
      <c r="UEH139" s="827">
        <f t="shared" si="485"/>
        <v>0</v>
      </c>
      <c r="UEI139" s="827">
        <f t="shared" si="485"/>
        <v>0</v>
      </c>
      <c r="UEJ139" s="827">
        <f t="shared" si="485"/>
        <v>0</v>
      </c>
      <c r="UEK139" s="827">
        <f t="shared" si="485"/>
        <v>0</v>
      </c>
      <c r="UEL139" s="827">
        <f t="shared" si="485"/>
        <v>0</v>
      </c>
      <c r="UEM139" s="827">
        <f t="shared" si="485"/>
        <v>0</v>
      </c>
      <c r="UEN139" s="827">
        <f t="shared" si="485"/>
        <v>0</v>
      </c>
      <c r="UEO139" s="827">
        <f t="shared" si="485"/>
        <v>0</v>
      </c>
      <c r="UEP139" s="827">
        <f t="shared" si="485"/>
        <v>0</v>
      </c>
      <c r="UEQ139" s="827">
        <f t="shared" si="485"/>
        <v>0</v>
      </c>
      <c r="UER139" s="827">
        <f t="shared" si="485"/>
        <v>0</v>
      </c>
      <c r="UES139" s="827">
        <f t="shared" si="485"/>
        <v>0</v>
      </c>
      <c r="UET139" s="827">
        <f t="shared" si="485"/>
        <v>0</v>
      </c>
      <c r="UEU139" s="827">
        <f t="shared" si="485"/>
        <v>0</v>
      </c>
      <c r="UEV139" s="827">
        <f t="shared" si="485"/>
        <v>0</v>
      </c>
      <c r="UEW139" s="827">
        <f t="shared" si="485"/>
        <v>0</v>
      </c>
      <c r="UEX139" s="827">
        <f t="shared" si="485"/>
        <v>0</v>
      </c>
      <c r="UEY139" s="827">
        <f t="shared" si="485"/>
        <v>0</v>
      </c>
      <c r="UEZ139" s="827">
        <f t="shared" si="485"/>
        <v>0</v>
      </c>
      <c r="UFA139" s="827">
        <f t="shared" si="485"/>
        <v>0</v>
      </c>
      <c r="UFB139" s="827">
        <f t="shared" si="485"/>
        <v>0</v>
      </c>
      <c r="UFC139" s="827">
        <f t="shared" ref="UFC139:UHN139" si="486">UFC131+UFC133</f>
        <v>0</v>
      </c>
      <c r="UFD139" s="827">
        <f t="shared" si="486"/>
        <v>0</v>
      </c>
      <c r="UFE139" s="827">
        <f t="shared" si="486"/>
        <v>0</v>
      </c>
      <c r="UFF139" s="827">
        <f t="shared" si="486"/>
        <v>0</v>
      </c>
      <c r="UFG139" s="827">
        <f t="shared" si="486"/>
        <v>0</v>
      </c>
      <c r="UFH139" s="827">
        <f t="shared" si="486"/>
        <v>0</v>
      </c>
      <c r="UFI139" s="827">
        <f t="shared" si="486"/>
        <v>0</v>
      </c>
      <c r="UFJ139" s="827">
        <f t="shared" si="486"/>
        <v>0</v>
      </c>
      <c r="UFK139" s="827">
        <f t="shared" si="486"/>
        <v>0</v>
      </c>
      <c r="UFL139" s="827">
        <f t="shared" si="486"/>
        <v>0</v>
      </c>
      <c r="UFM139" s="827">
        <f t="shared" si="486"/>
        <v>0</v>
      </c>
      <c r="UFN139" s="827">
        <f t="shared" si="486"/>
        <v>0</v>
      </c>
      <c r="UFO139" s="827">
        <f t="shared" si="486"/>
        <v>0</v>
      </c>
      <c r="UFP139" s="827">
        <f t="shared" si="486"/>
        <v>0</v>
      </c>
      <c r="UFQ139" s="827">
        <f t="shared" si="486"/>
        <v>0</v>
      </c>
      <c r="UFR139" s="827">
        <f t="shared" si="486"/>
        <v>0</v>
      </c>
      <c r="UFS139" s="827">
        <f t="shared" si="486"/>
        <v>0</v>
      </c>
      <c r="UFT139" s="827">
        <f t="shared" si="486"/>
        <v>0</v>
      </c>
      <c r="UFU139" s="827">
        <f t="shared" si="486"/>
        <v>0</v>
      </c>
      <c r="UFV139" s="827">
        <f t="shared" si="486"/>
        <v>0</v>
      </c>
      <c r="UFW139" s="827">
        <f t="shared" si="486"/>
        <v>0</v>
      </c>
      <c r="UFX139" s="827">
        <f t="shared" si="486"/>
        <v>0</v>
      </c>
      <c r="UFY139" s="827">
        <f t="shared" si="486"/>
        <v>0</v>
      </c>
      <c r="UFZ139" s="827">
        <f t="shared" si="486"/>
        <v>0</v>
      </c>
      <c r="UGA139" s="827">
        <f t="shared" si="486"/>
        <v>0</v>
      </c>
      <c r="UGB139" s="827">
        <f t="shared" si="486"/>
        <v>0</v>
      </c>
      <c r="UGC139" s="827">
        <f t="shared" si="486"/>
        <v>0</v>
      </c>
      <c r="UGD139" s="827">
        <f t="shared" si="486"/>
        <v>0</v>
      </c>
      <c r="UGE139" s="827">
        <f t="shared" si="486"/>
        <v>0</v>
      </c>
      <c r="UGF139" s="827">
        <f t="shared" si="486"/>
        <v>0</v>
      </c>
      <c r="UGG139" s="827">
        <f t="shared" si="486"/>
        <v>0</v>
      </c>
      <c r="UGH139" s="827">
        <f t="shared" si="486"/>
        <v>0</v>
      </c>
      <c r="UGI139" s="827">
        <f t="shared" si="486"/>
        <v>0</v>
      </c>
      <c r="UGJ139" s="827">
        <f t="shared" si="486"/>
        <v>0</v>
      </c>
      <c r="UGK139" s="827">
        <f t="shared" si="486"/>
        <v>0</v>
      </c>
      <c r="UGL139" s="827">
        <f t="shared" si="486"/>
        <v>0</v>
      </c>
      <c r="UGM139" s="827">
        <f t="shared" si="486"/>
        <v>0</v>
      </c>
      <c r="UGN139" s="827">
        <f t="shared" si="486"/>
        <v>0</v>
      </c>
      <c r="UGO139" s="827">
        <f t="shared" si="486"/>
        <v>0</v>
      </c>
      <c r="UGP139" s="827">
        <f t="shared" si="486"/>
        <v>0</v>
      </c>
      <c r="UGQ139" s="827">
        <f t="shared" si="486"/>
        <v>0</v>
      </c>
      <c r="UGR139" s="827">
        <f t="shared" si="486"/>
        <v>0</v>
      </c>
      <c r="UGS139" s="827">
        <f t="shared" si="486"/>
        <v>0</v>
      </c>
      <c r="UGT139" s="827">
        <f t="shared" si="486"/>
        <v>0</v>
      </c>
      <c r="UGU139" s="827">
        <f t="shared" si="486"/>
        <v>0</v>
      </c>
      <c r="UGV139" s="827">
        <f t="shared" si="486"/>
        <v>0</v>
      </c>
      <c r="UGW139" s="827">
        <f t="shared" si="486"/>
        <v>0</v>
      </c>
      <c r="UGX139" s="827">
        <f t="shared" si="486"/>
        <v>0</v>
      </c>
      <c r="UGY139" s="827">
        <f t="shared" si="486"/>
        <v>0</v>
      </c>
      <c r="UGZ139" s="827">
        <f t="shared" si="486"/>
        <v>0</v>
      </c>
      <c r="UHA139" s="827">
        <f t="shared" si="486"/>
        <v>0</v>
      </c>
      <c r="UHB139" s="827">
        <f t="shared" si="486"/>
        <v>0</v>
      </c>
      <c r="UHC139" s="827">
        <f t="shared" si="486"/>
        <v>0</v>
      </c>
      <c r="UHD139" s="827">
        <f t="shared" si="486"/>
        <v>0</v>
      </c>
      <c r="UHE139" s="827">
        <f t="shared" si="486"/>
        <v>0</v>
      </c>
      <c r="UHF139" s="827">
        <f t="shared" si="486"/>
        <v>0</v>
      </c>
      <c r="UHG139" s="827">
        <f t="shared" si="486"/>
        <v>0</v>
      </c>
      <c r="UHH139" s="827">
        <f t="shared" si="486"/>
        <v>0</v>
      </c>
      <c r="UHI139" s="827">
        <f t="shared" si="486"/>
        <v>0</v>
      </c>
      <c r="UHJ139" s="827">
        <f t="shared" si="486"/>
        <v>0</v>
      </c>
      <c r="UHK139" s="827">
        <f t="shared" si="486"/>
        <v>0</v>
      </c>
      <c r="UHL139" s="827">
        <f t="shared" si="486"/>
        <v>0</v>
      </c>
      <c r="UHM139" s="827">
        <f t="shared" si="486"/>
        <v>0</v>
      </c>
      <c r="UHN139" s="827">
        <f t="shared" si="486"/>
        <v>0</v>
      </c>
      <c r="UHO139" s="827">
        <f t="shared" ref="UHO139:UJZ139" si="487">UHO131+UHO133</f>
        <v>0</v>
      </c>
      <c r="UHP139" s="827">
        <f t="shared" si="487"/>
        <v>0</v>
      </c>
      <c r="UHQ139" s="827">
        <f t="shared" si="487"/>
        <v>0</v>
      </c>
      <c r="UHR139" s="827">
        <f t="shared" si="487"/>
        <v>0</v>
      </c>
      <c r="UHS139" s="827">
        <f t="shared" si="487"/>
        <v>0</v>
      </c>
      <c r="UHT139" s="827">
        <f t="shared" si="487"/>
        <v>0</v>
      </c>
      <c r="UHU139" s="827">
        <f t="shared" si="487"/>
        <v>0</v>
      </c>
      <c r="UHV139" s="827">
        <f t="shared" si="487"/>
        <v>0</v>
      </c>
      <c r="UHW139" s="827">
        <f t="shared" si="487"/>
        <v>0</v>
      </c>
      <c r="UHX139" s="827">
        <f t="shared" si="487"/>
        <v>0</v>
      </c>
      <c r="UHY139" s="827">
        <f t="shared" si="487"/>
        <v>0</v>
      </c>
      <c r="UHZ139" s="827">
        <f t="shared" si="487"/>
        <v>0</v>
      </c>
      <c r="UIA139" s="827">
        <f t="shared" si="487"/>
        <v>0</v>
      </c>
      <c r="UIB139" s="827">
        <f t="shared" si="487"/>
        <v>0</v>
      </c>
      <c r="UIC139" s="827">
        <f t="shared" si="487"/>
        <v>0</v>
      </c>
      <c r="UID139" s="827">
        <f t="shared" si="487"/>
        <v>0</v>
      </c>
      <c r="UIE139" s="827">
        <f t="shared" si="487"/>
        <v>0</v>
      </c>
      <c r="UIF139" s="827">
        <f t="shared" si="487"/>
        <v>0</v>
      </c>
      <c r="UIG139" s="827">
        <f t="shared" si="487"/>
        <v>0</v>
      </c>
      <c r="UIH139" s="827">
        <f t="shared" si="487"/>
        <v>0</v>
      </c>
      <c r="UII139" s="827">
        <f t="shared" si="487"/>
        <v>0</v>
      </c>
      <c r="UIJ139" s="827">
        <f t="shared" si="487"/>
        <v>0</v>
      </c>
      <c r="UIK139" s="827">
        <f t="shared" si="487"/>
        <v>0</v>
      </c>
      <c r="UIL139" s="827">
        <f t="shared" si="487"/>
        <v>0</v>
      </c>
      <c r="UIM139" s="827">
        <f t="shared" si="487"/>
        <v>0</v>
      </c>
      <c r="UIN139" s="827">
        <f t="shared" si="487"/>
        <v>0</v>
      </c>
      <c r="UIO139" s="827">
        <f t="shared" si="487"/>
        <v>0</v>
      </c>
      <c r="UIP139" s="827">
        <f t="shared" si="487"/>
        <v>0</v>
      </c>
      <c r="UIQ139" s="827">
        <f t="shared" si="487"/>
        <v>0</v>
      </c>
      <c r="UIR139" s="827">
        <f t="shared" si="487"/>
        <v>0</v>
      </c>
      <c r="UIS139" s="827">
        <f t="shared" si="487"/>
        <v>0</v>
      </c>
      <c r="UIT139" s="827">
        <f t="shared" si="487"/>
        <v>0</v>
      </c>
      <c r="UIU139" s="827">
        <f t="shared" si="487"/>
        <v>0</v>
      </c>
      <c r="UIV139" s="827">
        <f t="shared" si="487"/>
        <v>0</v>
      </c>
      <c r="UIW139" s="827">
        <f t="shared" si="487"/>
        <v>0</v>
      </c>
      <c r="UIX139" s="827">
        <f t="shared" si="487"/>
        <v>0</v>
      </c>
      <c r="UIY139" s="827">
        <f t="shared" si="487"/>
        <v>0</v>
      </c>
      <c r="UIZ139" s="827">
        <f t="shared" si="487"/>
        <v>0</v>
      </c>
      <c r="UJA139" s="827">
        <f t="shared" si="487"/>
        <v>0</v>
      </c>
      <c r="UJB139" s="827">
        <f t="shared" si="487"/>
        <v>0</v>
      </c>
      <c r="UJC139" s="827">
        <f t="shared" si="487"/>
        <v>0</v>
      </c>
      <c r="UJD139" s="827">
        <f t="shared" si="487"/>
        <v>0</v>
      </c>
      <c r="UJE139" s="827">
        <f t="shared" si="487"/>
        <v>0</v>
      </c>
      <c r="UJF139" s="827">
        <f t="shared" si="487"/>
        <v>0</v>
      </c>
      <c r="UJG139" s="827">
        <f t="shared" si="487"/>
        <v>0</v>
      </c>
      <c r="UJH139" s="827">
        <f t="shared" si="487"/>
        <v>0</v>
      </c>
      <c r="UJI139" s="827">
        <f t="shared" si="487"/>
        <v>0</v>
      </c>
      <c r="UJJ139" s="827">
        <f t="shared" si="487"/>
        <v>0</v>
      </c>
      <c r="UJK139" s="827">
        <f t="shared" si="487"/>
        <v>0</v>
      </c>
      <c r="UJL139" s="827">
        <f t="shared" si="487"/>
        <v>0</v>
      </c>
      <c r="UJM139" s="827">
        <f t="shared" si="487"/>
        <v>0</v>
      </c>
      <c r="UJN139" s="827">
        <f t="shared" si="487"/>
        <v>0</v>
      </c>
      <c r="UJO139" s="827">
        <f t="shared" si="487"/>
        <v>0</v>
      </c>
      <c r="UJP139" s="827">
        <f t="shared" si="487"/>
        <v>0</v>
      </c>
      <c r="UJQ139" s="827">
        <f t="shared" si="487"/>
        <v>0</v>
      </c>
      <c r="UJR139" s="827">
        <f t="shared" si="487"/>
        <v>0</v>
      </c>
      <c r="UJS139" s="827">
        <f t="shared" si="487"/>
        <v>0</v>
      </c>
      <c r="UJT139" s="827">
        <f t="shared" si="487"/>
        <v>0</v>
      </c>
      <c r="UJU139" s="827">
        <f t="shared" si="487"/>
        <v>0</v>
      </c>
      <c r="UJV139" s="827">
        <f t="shared" si="487"/>
        <v>0</v>
      </c>
      <c r="UJW139" s="827">
        <f t="shared" si="487"/>
        <v>0</v>
      </c>
      <c r="UJX139" s="827">
        <f t="shared" si="487"/>
        <v>0</v>
      </c>
      <c r="UJY139" s="827">
        <f t="shared" si="487"/>
        <v>0</v>
      </c>
      <c r="UJZ139" s="827">
        <f t="shared" si="487"/>
        <v>0</v>
      </c>
      <c r="UKA139" s="827">
        <f t="shared" ref="UKA139:UML139" si="488">UKA131+UKA133</f>
        <v>0</v>
      </c>
      <c r="UKB139" s="827">
        <f t="shared" si="488"/>
        <v>0</v>
      </c>
      <c r="UKC139" s="827">
        <f t="shared" si="488"/>
        <v>0</v>
      </c>
      <c r="UKD139" s="827">
        <f t="shared" si="488"/>
        <v>0</v>
      </c>
      <c r="UKE139" s="827">
        <f t="shared" si="488"/>
        <v>0</v>
      </c>
      <c r="UKF139" s="827">
        <f t="shared" si="488"/>
        <v>0</v>
      </c>
      <c r="UKG139" s="827">
        <f t="shared" si="488"/>
        <v>0</v>
      </c>
      <c r="UKH139" s="827">
        <f t="shared" si="488"/>
        <v>0</v>
      </c>
      <c r="UKI139" s="827">
        <f t="shared" si="488"/>
        <v>0</v>
      </c>
      <c r="UKJ139" s="827">
        <f t="shared" si="488"/>
        <v>0</v>
      </c>
      <c r="UKK139" s="827">
        <f t="shared" si="488"/>
        <v>0</v>
      </c>
      <c r="UKL139" s="827">
        <f t="shared" si="488"/>
        <v>0</v>
      </c>
      <c r="UKM139" s="827">
        <f t="shared" si="488"/>
        <v>0</v>
      </c>
      <c r="UKN139" s="827">
        <f t="shared" si="488"/>
        <v>0</v>
      </c>
      <c r="UKO139" s="827">
        <f t="shared" si="488"/>
        <v>0</v>
      </c>
      <c r="UKP139" s="827">
        <f t="shared" si="488"/>
        <v>0</v>
      </c>
      <c r="UKQ139" s="827">
        <f t="shared" si="488"/>
        <v>0</v>
      </c>
      <c r="UKR139" s="827">
        <f t="shared" si="488"/>
        <v>0</v>
      </c>
      <c r="UKS139" s="827">
        <f t="shared" si="488"/>
        <v>0</v>
      </c>
      <c r="UKT139" s="827">
        <f t="shared" si="488"/>
        <v>0</v>
      </c>
      <c r="UKU139" s="827">
        <f t="shared" si="488"/>
        <v>0</v>
      </c>
      <c r="UKV139" s="827">
        <f t="shared" si="488"/>
        <v>0</v>
      </c>
      <c r="UKW139" s="827">
        <f t="shared" si="488"/>
        <v>0</v>
      </c>
      <c r="UKX139" s="827">
        <f t="shared" si="488"/>
        <v>0</v>
      </c>
      <c r="UKY139" s="827">
        <f t="shared" si="488"/>
        <v>0</v>
      </c>
      <c r="UKZ139" s="827">
        <f t="shared" si="488"/>
        <v>0</v>
      </c>
      <c r="ULA139" s="827">
        <f t="shared" si="488"/>
        <v>0</v>
      </c>
      <c r="ULB139" s="827">
        <f t="shared" si="488"/>
        <v>0</v>
      </c>
      <c r="ULC139" s="827">
        <f t="shared" si="488"/>
        <v>0</v>
      </c>
      <c r="ULD139" s="827">
        <f t="shared" si="488"/>
        <v>0</v>
      </c>
      <c r="ULE139" s="827">
        <f t="shared" si="488"/>
        <v>0</v>
      </c>
      <c r="ULF139" s="827">
        <f t="shared" si="488"/>
        <v>0</v>
      </c>
      <c r="ULG139" s="827">
        <f t="shared" si="488"/>
        <v>0</v>
      </c>
      <c r="ULH139" s="827">
        <f t="shared" si="488"/>
        <v>0</v>
      </c>
      <c r="ULI139" s="827">
        <f t="shared" si="488"/>
        <v>0</v>
      </c>
      <c r="ULJ139" s="827">
        <f t="shared" si="488"/>
        <v>0</v>
      </c>
      <c r="ULK139" s="827">
        <f t="shared" si="488"/>
        <v>0</v>
      </c>
      <c r="ULL139" s="827">
        <f t="shared" si="488"/>
        <v>0</v>
      </c>
      <c r="ULM139" s="827">
        <f t="shared" si="488"/>
        <v>0</v>
      </c>
      <c r="ULN139" s="827">
        <f t="shared" si="488"/>
        <v>0</v>
      </c>
      <c r="ULO139" s="827">
        <f t="shared" si="488"/>
        <v>0</v>
      </c>
      <c r="ULP139" s="827">
        <f t="shared" si="488"/>
        <v>0</v>
      </c>
      <c r="ULQ139" s="827">
        <f t="shared" si="488"/>
        <v>0</v>
      </c>
      <c r="ULR139" s="827">
        <f t="shared" si="488"/>
        <v>0</v>
      </c>
      <c r="ULS139" s="827">
        <f t="shared" si="488"/>
        <v>0</v>
      </c>
      <c r="ULT139" s="827">
        <f t="shared" si="488"/>
        <v>0</v>
      </c>
      <c r="ULU139" s="827">
        <f t="shared" si="488"/>
        <v>0</v>
      </c>
      <c r="ULV139" s="827">
        <f t="shared" si="488"/>
        <v>0</v>
      </c>
      <c r="ULW139" s="827">
        <f t="shared" si="488"/>
        <v>0</v>
      </c>
      <c r="ULX139" s="827">
        <f t="shared" si="488"/>
        <v>0</v>
      </c>
      <c r="ULY139" s="827">
        <f t="shared" si="488"/>
        <v>0</v>
      </c>
      <c r="ULZ139" s="827">
        <f t="shared" si="488"/>
        <v>0</v>
      </c>
      <c r="UMA139" s="827">
        <f t="shared" si="488"/>
        <v>0</v>
      </c>
      <c r="UMB139" s="827">
        <f t="shared" si="488"/>
        <v>0</v>
      </c>
      <c r="UMC139" s="827">
        <f t="shared" si="488"/>
        <v>0</v>
      </c>
      <c r="UMD139" s="827">
        <f t="shared" si="488"/>
        <v>0</v>
      </c>
      <c r="UME139" s="827">
        <f t="shared" si="488"/>
        <v>0</v>
      </c>
      <c r="UMF139" s="827">
        <f t="shared" si="488"/>
        <v>0</v>
      </c>
      <c r="UMG139" s="827">
        <f t="shared" si="488"/>
        <v>0</v>
      </c>
      <c r="UMH139" s="827">
        <f t="shared" si="488"/>
        <v>0</v>
      </c>
      <c r="UMI139" s="827">
        <f t="shared" si="488"/>
        <v>0</v>
      </c>
      <c r="UMJ139" s="827">
        <f t="shared" si="488"/>
        <v>0</v>
      </c>
      <c r="UMK139" s="827">
        <f t="shared" si="488"/>
        <v>0</v>
      </c>
      <c r="UML139" s="827">
        <f t="shared" si="488"/>
        <v>0</v>
      </c>
      <c r="UMM139" s="827">
        <f t="shared" ref="UMM139:UOX139" si="489">UMM131+UMM133</f>
        <v>0</v>
      </c>
      <c r="UMN139" s="827">
        <f t="shared" si="489"/>
        <v>0</v>
      </c>
      <c r="UMO139" s="827">
        <f t="shared" si="489"/>
        <v>0</v>
      </c>
      <c r="UMP139" s="827">
        <f t="shared" si="489"/>
        <v>0</v>
      </c>
      <c r="UMQ139" s="827">
        <f t="shared" si="489"/>
        <v>0</v>
      </c>
      <c r="UMR139" s="827">
        <f t="shared" si="489"/>
        <v>0</v>
      </c>
      <c r="UMS139" s="827">
        <f t="shared" si="489"/>
        <v>0</v>
      </c>
      <c r="UMT139" s="827">
        <f t="shared" si="489"/>
        <v>0</v>
      </c>
      <c r="UMU139" s="827">
        <f t="shared" si="489"/>
        <v>0</v>
      </c>
      <c r="UMV139" s="827">
        <f t="shared" si="489"/>
        <v>0</v>
      </c>
      <c r="UMW139" s="827">
        <f t="shared" si="489"/>
        <v>0</v>
      </c>
      <c r="UMX139" s="827">
        <f t="shared" si="489"/>
        <v>0</v>
      </c>
      <c r="UMY139" s="827">
        <f t="shared" si="489"/>
        <v>0</v>
      </c>
      <c r="UMZ139" s="827">
        <f t="shared" si="489"/>
        <v>0</v>
      </c>
      <c r="UNA139" s="827">
        <f t="shared" si="489"/>
        <v>0</v>
      </c>
      <c r="UNB139" s="827">
        <f t="shared" si="489"/>
        <v>0</v>
      </c>
      <c r="UNC139" s="827">
        <f t="shared" si="489"/>
        <v>0</v>
      </c>
      <c r="UND139" s="827">
        <f t="shared" si="489"/>
        <v>0</v>
      </c>
      <c r="UNE139" s="827">
        <f t="shared" si="489"/>
        <v>0</v>
      </c>
      <c r="UNF139" s="827">
        <f t="shared" si="489"/>
        <v>0</v>
      </c>
      <c r="UNG139" s="827">
        <f t="shared" si="489"/>
        <v>0</v>
      </c>
      <c r="UNH139" s="827">
        <f t="shared" si="489"/>
        <v>0</v>
      </c>
      <c r="UNI139" s="827">
        <f t="shared" si="489"/>
        <v>0</v>
      </c>
      <c r="UNJ139" s="827">
        <f t="shared" si="489"/>
        <v>0</v>
      </c>
      <c r="UNK139" s="827">
        <f t="shared" si="489"/>
        <v>0</v>
      </c>
      <c r="UNL139" s="827">
        <f t="shared" si="489"/>
        <v>0</v>
      </c>
      <c r="UNM139" s="827">
        <f t="shared" si="489"/>
        <v>0</v>
      </c>
      <c r="UNN139" s="827">
        <f t="shared" si="489"/>
        <v>0</v>
      </c>
      <c r="UNO139" s="827">
        <f t="shared" si="489"/>
        <v>0</v>
      </c>
      <c r="UNP139" s="827">
        <f t="shared" si="489"/>
        <v>0</v>
      </c>
      <c r="UNQ139" s="827">
        <f t="shared" si="489"/>
        <v>0</v>
      </c>
      <c r="UNR139" s="827">
        <f t="shared" si="489"/>
        <v>0</v>
      </c>
      <c r="UNS139" s="827">
        <f t="shared" si="489"/>
        <v>0</v>
      </c>
      <c r="UNT139" s="827">
        <f t="shared" si="489"/>
        <v>0</v>
      </c>
      <c r="UNU139" s="827">
        <f t="shared" si="489"/>
        <v>0</v>
      </c>
      <c r="UNV139" s="827">
        <f t="shared" si="489"/>
        <v>0</v>
      </c>
      <c r="UNW139" s="827">
        <f t="shared" si="489"/>
        <v>0</v>
      </c>
      <c r="UNX139" s="827">
        <f t="shared" si="489"/>
        <v>0</v>
      </c>
      <c r="UNY139" s="827">
        <f t="shared" si="489"/>
        <v>0</v>
      </c>
      <c r="UNZ139" s="827">
        <f t="shared" si="489"/>
        <v>0</v>
      </c>
      <c r="UOA139" s="827">
        <f t="shared" si="489"/>
        <v>0</v>
      </c>
      <c r="UOB139" s="827">
        <f t="shared" si="489"/>
        <v>0</v>
      </c>
      <c r="UOC139" s="827">
        <f t="shared" si="489"/>
        <v>0</v>
      </c>
      <c r="UOD139" s="827">
        <f t="shared" si="489"/>
        <v>0</v>
      </c>
      <c r="UOE139" s="827">
        <f t="shared" si="489"/>
        <v>0</v>
      </c>
      <c r="UOF139" s="827">
        <f t="shared" si="489"/>
        <v>0</v>
      </c>
      <c r="UOG139" s="827">
        <f t="shared" si="489"/>
        <v>0</v>
      </c>
      <c r="UOH139" s="827">
        <f t="shared" si="489"/>
        <v>0</v>
      </c>
      <c r="UOI139" s="827">
        <f t="shared" si="489"/>
        <v>0</v>
      </c>
      <c r="UOJ139" s="827">
        <f t="shared" si="489"/>
        <v>0</v>
      </c>
      <c r="UOK139" s="827">
        <f t="shared" si="489"/>
        <v>0</v>
      </c>
      <c r="UOL139" s="827">
        <f t="shared" si="489"/>
        <v>0</v>
      </c>
      <c r="UOM139" s="827">
        <f t="shared" si="489"/>
        <v>0</v>
      </c>
      <c r="UON139" s="827">
        <f t="shared" si="489"/>
        <v>0</v>
      </c>
      <c r="UOO139" s="827">
        <f t="shared" si="489"/>
        <v>0</v>
      </c>
      <c r="UOP139" s="827">
        <f t="shared" si="489"/>
        <v>0</v>
      </c>
      <c r="UOQ139" s="827">
        <f t="shared" si="489"/>
        <v>0</v>
      </c>
      <c r="UOR139" s="827">
        <f t="shared" si="489"/>
        <v>0</v>
      </c>
      <c r="UOS139" s="827">
        <f t="shared" si="489"/>
        <v>0</v>
      </c>
      <c r="UOT139" s="827">
        <f t="shared" si="489"/>
        <v>0</v>
      </c>
      <c r="UOU139" s="827">
        <f t="shared" si="489"/>
        <v>0</v>
      </c>
      <c r="UOV139" s="827">
        <f t="shared" si="489"/>
        <v>0</v>
      </c>
      <c r="UOW139" s="827">
        <f t="shared" si="489"/>
        <v>0</v>
      </c>
      <c r="UOX139" s="827">
        <f t="shared" si="489"/>
        <v>0</v>
      </c>
      <c r="UOY139" s="827">
        <f t="shared" ref="UOY139:URJ139" si="490">UOY131+UOY133</f>
        <v>0</v>
      </c>
      <c r="UOZ139" s="827">
        <f t="shared" si="490"/>
        <v>0</v>
      </c>
      <c r="UPA139" s="827">
        <f t="shared" si="490"/>
        <v>0</v>
      </c>
      <c r="UPB139" s="827">
        <f t="shared" si="490"/>
        <v>0</v>
      </c>
      <c r="UPC139" s="827">
        <f t="shared" si="490"/>
        <v>0</v>
      </c>
      <c r="UPD139" s="827">
        <f t="shared" si="490"/>
        <v>0</v>
      </c>
      <c r="UPE139" s="827">
        <f t="shared" si="490"/>
        <v>0</v>
      </c>
      <c r="UPF139" s="827">
        <f t="shared" si="490"/>
        <v>0</v>
      </c>
      <c r="UPG139" s="827">
        <f t="shared" si="490"/>
        <v>0</v>
      </c>
      <c r="UPH139" s="827">
        <f t="shared" si="490"/>
        <v>0</v>
      </c>
      <c r="UPI139" s="827">
        <f t="shared" si="490"/>
        <v>0</v>
      </c>
      <c r="UPJ139" s="827">
        <f t="shared" si="490"/>
        <v>0</v>
      </c>
      <c r="UPK139" s="827">
        <f t="shared" si="490"/>
        <v>0</v>
      </c>
      <c r="UPL139" s="827">
        <f t="shared" si="490"/>
        <v>0</v>
      </c>
      <c r="UPM139" s="827">
        <f t="shared" si="490"/>
        <v>0</v>
      </c>
      <c r="UPN139" s="827">
        <f t="shared" si="490"/>
        <v>0</v>
      </c>
      <c r="UPO139" s="827">
        <f t="shared" si="490"/>
        <v>0</v>
      </c>
      <c r="UPP139" s="827">
        <f t="shared" si="490"/>
        <v>0</v>
      </c>
      <c r="UPQ139" s="827">
        <f t="shared" si="490"/>
        <v>0</v>
      </c>
      <c r="UPR139" s="827">
        <f t="shared" si="490"/>
        <v>0</v>
      </c>
      <c r="UPS139" s="827">
        <f t="shared" si="490"/>
        <v>0</v>
      </c>
      <c r="UPT139" s="827">
        <f t="shared" si="490"/>
        <v>0</v>
      </c>
      <c r="UPU139" s="827">
        <f t="shared" si="490"/>
        <v>0</v>
      </c>
      <c r="UPV139" s="827">
        <f t="shared" si="490"/>
        <v>0</v>
      </c>
      <c r="UPW139" s="827">
        <f t="shared" si="490"/>
        <v>0</v>
      </c>
      <c r="UPX139" s="827">
        <f t="shared" si="490"/>
        <v>0</v>
      </c>
      <c r="UPY139" s="827">
        <f t="shared" si="490"/>
        <v>0</v>
      </c>
      <c r="UPZ139" s="827">
        <f t="shared" si="490"/>
        <v>0</v>
      </c>
      <c r="UQA139" s="827">
        <f t="shared" si="490"/>
        <v>0</v>
      </c>
      <c r="UQB139" s="827">
        <f t="shared" si="490"/>
        <v>0</v>
      </c>
      <c r="UQC139" s="827">
        <f t="shared" si="490"/>
        <v>0</v>
      </c>
      <c r="UQD139" s="827">
        <f t="shared" si="490"/>
        <v>0</v>
      </c>
      <c r="UQE139" s="827">
        <f t="shared" si="490"/>
        <v>0</v>
      </c>
      <c r="UQF139" s="827">
        <f t="shared" si="490"/>
        <v>0</v>
      </c>
      <c r="UQG139" s="827">
        <f t="shared" si="490"/>
        <v>0</v>
      </c>
      <c r="UQH139" s="827">
        <f t="shared" si="490"/>
        <v>0</v>
      </c>
      <c r="UQI139" s="827">
        <f t="shared" si="490"/>
        <v>0</v>
      </c>
      <c r="UQJ139" s="827">
        <f t="shared" si="490"/>
        <v>0</v>
      </c>
      <c r="UQK139" s="827">
        <f t="shared" si="490"/>
        <v>0</v>
      </c>
      <c r="UQL139" s="827">
        <f t="shared" si="490"/>
        <v>0</v>
      </c>
      <c r="UQM139" s="827">
        <f t="shared" si="490"/>
        <v>0</v>
      </c>
      <c r="UQN139" s="827">
        <f t="shared" si="490"/>
        <v>0</v>
      </c>
      <c r="UQO139" s="827">
        <f t="shared" si="490"/>
        <v>0</v>
      </c>
      <c r="UQP139" s="827">
        <f t="shared" si="490"/>
        <v>0</v>
      </c>
      <c r="UQQ139" s="827">
        <f t="shared" si="490"/>
        <v>0</v>
      </c>
      <c r="UQR139" s="827">
        <f t="shared" si="490"/>
        <v>0</v>
      </c>
      <c r="UQS139" s="827">
        <f t="shared" si="490"/>
        <v>0</v>
      </c>
      <c r="UQT139" s="827">
        <f t="shared" si="490"/>
        <v>0</v>
      </c>
      <c r="UQU139" s="827">
        <f t="shared" si="490"/>
        <v>0</v>
      </c>
      <c r="UQV139" s="827">
        <f t="shared" si="490"/>
        <v>0</v>
      </c>
      <c r="UQW139" s="827">
        <f t="shared" si="490"/>
        <v>0</v>
      </c>
      <c r="UQX139" s="827">
        <f t="shared" si="490"/>
        <v>0</v>
      </c>
      <c r="UQY139" s="827">
        <f t="shared" si="490"/>
        <v>0</v>
      </c>
      <c r="UQZ139" s="827">
        <f t="shared" si="490"/>
        <v>0</v>
      </c>
      <c r="URA139" s="827">
        <f t="shared" si="490"/>
        <v>0</v>
      </c>
      <c r="URB139" s="827">
        <f t="shared" si="490"/>
        <v>0</v>
      </c>
      <c r="URC139" s="827">
        <f t="shared" si="490"/>
        <v>0</v>
      </c>
      <c r="URD139" s="827">
        <f t="shared" si="490"/>
        <v>0</v>
      </c>
      <c r="URE139" s="827">
        <f t="shared" si="490"/>
        <v>0</v>
      </c>
      <c r="URF139" s="827">
        <f t="shared" si="490"/>
        <v>0</v>
      </c>
      <c r="URG139" s="827">
        <f t="shared" si="490"/>
        <v>0</v>
      </c>
      <c r="URH139" s="827">
        <f t="shared" si="490"/>
        <v>0</v>
      </c>
      <c r="URI139" s="827">
        <f t="shared" si="490"/>
        <v>0</v>
      </c>
      <c r="URJ139" s="827">
        <f t="shared" si="490"/>
        <v>0</v>
      </c>
      <c r="URK139" s="827">
        <f t="shared" ref="URK139:UTV139" si="491">URK131+URK133</f>
        <v>0</v>
      </c>
      <c r="URL139" s="827">
        <f t="shared" si="491"/>
        <v>0</v>
      </c>
      <c r="URM139" s="827">
        <f t="shared" si="491"/>
        <v>0</v>
      </c>
      <c r="URN139" s="827">
        <f t="shared" si="491"/>
        <v>0</v>
      </c>
      <c r="URO139" s="827">
        <f t="shared" si="491"/>
        <v>0</v>
      </c>
      <c r="URP139" s="827">
        <f t="shared" si="491"/>
        <v>0</v>
      </c>
      <c r="URQ139" s="827">
        <f t="shared" si="491"/>
        <v>0</v>
      </c>
      <c r="URR139" s="827">
        <f t="shared" si="491"/>
        <v>0</v>
      </c>
      <c r="URS139" s="827">
        <f t="shared" si="491"/>
        <v>0</v>
      </c>
      <c r="URT139" s="827">
        <f t="shared" si="491"/>
        <v>0</v>
      </c>
      <c r="URU139" s="827">
        <f t="shared" si="491"/>
        <v>0</v>
      </c>
      <c r="URV139" s="827">
        <f t="shared" si="491"/>
        <v>0</v>
      </c>
      <c r="URW139" s="827">
        <f t="shared" si="491"/>
        <v>0</v>
      </c>
      <c r="URX139" s="827">
        <f t="shared" si="491"/>
        <v>0</v>
      </c>
      <c r="URY139" s="827">
        <f t="shared" si="491"/>
        <v>0</v>
      </c>
      <c r="URZ139" s="827">
        <f t="shared" si="491"/>
        <v>0</v>
      </c>
      <c r="USA139" s="827">
        <f t="shared" si="491"/>
        <v>0</v>
      </c>
      <c r="USB139" s="827">
        <f t="shared" si="491"/>
        <v>0</v>
      </c>
      <c r="USC139" s="827">
        <f t="shared" si="491"/>
        <v>0</v>
      </c>
      <c r="USD139" s="827">
        <f t="shared" si="491"/>
        <v>0</v>
      </c>
      <c r="USE139" s="827">
        <f t="shared" si="491"/>
        <v>0</v>
      </c>
      <c r="USF139" s="827">
        <f t="shared" si="491"/>
        <v>0</v>
      </c>
      <c r="USG139" s="827">
        <f t="shared" si="491"/>
        <v>0</v>
      </c>
      <c r="USH139" s="827">
        <f t="shared" si="491"/>
        <v>0</v>
      </c>
      <c r="USI139" s="827">
        <f t="shared" si="491"/>
        <v>0</v>
      </c>
      <c r="USJ139" s="827">
        <f t="shared" si="491"/>
        <v>0</v>
      </c>
      <c r="USK139" s="827">
        <f t="shared" si="491"/>
        <v>0</v>
      </c>
      <c r="USL139" s="827">
        <f t="shared" si="491"/>
        <v>0</v>
      </c>
      <c r="USM139" s="827">
        <f t="shared" si="491"/>
        <v>0</v>
      </c>
      <c r="USN139" s="827">
        <f t="shared" si="491"/>
        <v>0</v>
      </c>
      <c r="USO139" s="827">
        <f t="shared" si="491"/>
        <v>0</v>
      </c>
      <c r="USP139" s="827">
        <f t="shared" si="491"/>
        <v>0</v>
      </c>
      <c r="USQ139" s="827">
        <f t="shared" si="491"/>
        <v>0</v>
      </c>
      <c r="USR139" s="827">
        <f t="shared" si="491"/>
        <v>0</v>
      </c>
      <c r="USS139" s="827">
        <f t="shared" si="491"/>
        <v>0</v>
      </c>
      <c r="UST139" s="827">
        <f t="shared" si="491"/>
        <v>0</v>
      </c>
      <c r="USU139" s="827">
        <f t="shared" si="491"/>
        <v>0</v>
      </c>
      <c r="USV139" s="827">
        <f t="shared" si="491"/>
        <v>0</v>
      </c>
      <c r="USW139" s="827">
        <f t="shared" si="491"/>
        <v>0</v>
      </c>
      <c r="USX139" s="827">
        <f t="shared" si="491"/>
        <v>0</v>
      </c>
      <c r="USY139" s="827">
        <f t="shared" si="491"/>
        <v>0</v>
      </c>
      <c r="USZ139" s="827">
        <f t="shared" si="491"/>
        <v>0</v>
      </c>
      <c r="UTA139" s="827">
        <f t="shared" si="491"/>
        <v>0</v>
      </c>
      <c r="UTB139" s="827">
        <f t="shared" si="491"/>
        <v>0</v>
      </c>
      <c r="UTC139" s="827">
        <f t="shared" si="491"/>
        <v>0</v>
      </c>
      <c r="UTD139" s="827">
        <f t="shared" si="491"/>
        <v>0</v>
      </c>
      <c r="UTE139" s="827">
        <f t="shared" si="491"/>
        <v>0</v>
      </c>
      <c r="UTF139" s="827">
        <f t="shared" si="491"/>
        <v>0</v>
      </c>
      <c r="UTG139" s="827">
        <f t="shared" si="491"/>
        <v>0</v>
      </c>
      <c r="UTH139" s="827">
        <f t="shared" si="491"/>
        <v>0</v>
      </c>
      <c r="UTI139" s="827">
        <f t="shared" si="491"/>
        <v>0</v>
      </c>
      <c r="UTJ139" s="827">
        <f t="shared" si="491"/>
        <v>0</v>
      </c>
      <c r="UTK139" s="827">
        <f t="shared" si="491"/>
        <v>0</v>
      </c>
      <c r="UTL139" s="827">
        <f t="shared" si="491"/>
        <v>0</v>
      </c>
      <c r="UTM139" s="827">
        <f t="shared" si="491"/>
        <v>0</v>
      </c>
      <c r="UTN139" s="827">
        <f t="shared" si="491"/>
        <v>0</v>
      </c>
      <c r="UTO139" s="827">
        <f t="shared" si="491"/>
        <v>0</v>
      </c>
      <c r="UTP139" s="827">
        <f t="shared" si="491"/>
        <v>0</v>
      </c>
      <c r="UTQ139" s="827">
        <f t="shared" si="491"/>
        <v>0</v>
      </c>
      <c r="UTR139" s="827">
        <f t="shared" si="491"/>
        <v>0</v>
      </c>
      <c r="UTS139" s="827">
        <f t="shared" si="491"/>
        <v>0</v>
      </c>
      <c r="UTT139" s="827">
        <f t="shared" si="491"/>
        <v>0</v>
      </c>
      <c r="UTU139" s="827">
        <f t="shared" si="491"/>
        <v>0</v>
      </c>
      <c r="UTV139" s="827">
        <f t="shared" si="491"/>
        <v>0</v>
      </c>
      <c r="UTW139" s="827">
        <f t="shared" ref="UTW139:UWH139" si="492">UTW131+UTW133</f>
        <v>0</v>
      </c>
      <c r="UTX139" s="827">
        <f t="shared" si="492"/>
        <v>0</v>
      </c>
      <c r="UTY139" s="827">
        <f t="shared" si="492"/>
        <v>0</v>
      </c>
      <c r="UTZ139" s="827">
        <f t="shared" si="492"/>
        <v>0</v>
      </c>
      <c r="UUA139" s="827">
        <f t="shared" si="492"/>
        <v>0</v>
      </c>
      <c r="UUB139" s="827">
        <f t="shared" si="492"/>
        <v>0</v>
      </c>
      <c r="UUC139" s="827">
        <f t="shared" si="492"/>
        <v>0</v>
      </c>
      <c r="UUD139" s="827">
        <f t="shared" si="492"/>
        <v>0</v>
      </c>
      <c r="UUE139" s="827">
        <f t="shared" si="492"/>
        <v>0</v>
      </c>
      <c r="UUF139" s="827">
        <f t="shared" si="492"/>
        <v>0</v>
      </c>
      <c r="UUG139" s="827">
        <f t="shared" si="492"/>
        <v>0</v>
      </c>
      <c r="UUH139" s="827">
        <f t="shared" si="492"/>
        <v>0</v>
      </c>
      <c r="UUI139" s="827">
        <f t="shared" si="492"/>
        <v>0</v>
      </c>
      <c r="UUJ139" s="827">
        <f t="shared" si="492"/>
        <v>0</v>
      </c>
      <c r="UUK139" s="827">
        <f t="shared" si="492"/>
        <v>0</v>
      </c>
      <c r="UUL139" s="827">
        <f t="shared" si="492"/>
        <v>0</v>
      </c>
      <c r="UUM139" s="827">
        <f t="shared" si="492"/>
        <v>0</v>
      </c>
      <c r="UUN139" s="827">
        <f t="shared" si="492"/>
        <v>0</v>
      </c>
      <c r="UUO139" s="827">
        <f t="shared" si="492"/>
        <v>0</v>
      </c>
      <c r="UUP139" s="827">
        <f t="shared" si="492"/>
        <v>0</v>
      </c>
      <c r="UUQ139" s="827">
        <f t="shared" si="492"/>
        <v>0</v>
      </c>
      <c r="UUR139" s="827">
        <f t="shared" si="492"/>
        <v>0</v>
      </c>
      <c r="UUS139" s="827">
        <f t="shared" si="492"/>
        <v>0</v>
      </c>
      <c r="UUT139" s="827">
        <f t="shared" si="492"/>
        <v>0</v>
      </c>
      <c r="UUU139" s="827">
        <f t="shared" si="492"/>
        <v>0</v>
      </c>
      <c r="UUV139" s="827">
        <f t="shared" si="492"/>
        <v>0</v>
      </c>
      <c r="UUW139" s="827">
        <f t="shared" si="492"/>
        <v>0</v>
      </c>
      <c r="UUX139" s="827">
        <f t="shared" si="492"/>
        <v>0</v>
      </c>
      <c r="UUY139" s="827">
        <f t="shared" si="492"/>
        <v>0</v>
      </c>
      <c r="UUZ139" s="827">
        <f t="shared" si="492"/>
        <v>0</v>
      </c>
      <c r="UVA139" s="827">
        <f t="shared" si="492"/>
        <v>0</v>
      </c>
      <c r="UVB139" s="827">
        <f t="shared" si="492"/>
        <v>0</v>
      </c>
      <c r="UVC139" s="827">
        <f t="shared" si="492"/>
        <v>0</v>
      </c>
      <c r="UVD139" s="827">
        <f t="shared" si="492"/>
        <v>0</v>
      </c>
      <c r="UVE139" s="827">
        <f t="shared" si="492"/>
        <v>0</v>
      </c>
      <c r="UVF139" s="827">
        <f t="shared" si="492"/>
        <v>0</v>
      </c>
      <c r="UVG139" s="827">
        <f t="shared" si="492"/>
        <v>0</v>
      </c>
      <c r="UVH139" s="827">
        <f t="shared" si="492"/>
        <v>0</v>
      </c>
      <c r="UVI139" s="827">
        <f t="shared" si="492"/>
        <v>0</v>
      </c>
      <c r="UVJ139" s="827">
        <f t="shared" si="492"/>
        <v>0</v>
      </c>
      <c r="UVK139" s="827">
        <f t="shared" si="492"/>
        <v>0</v>
      </c>
      <c r="UVL139" s="827">
        <f t="shared" si="492"/>
        <v>0</v>
      </c>
      <c r="UVM139" s="827">
        <f t="shared" si="492"/>
        <v>0</v>
      </c>
      <c r="UVN139" s="827">
        <f t="shared" si="492"/>
        <v>0</v>
      </c>
      <c r="UVO139" s="827">
        <f t="shared" si="492"/>
        <v>0</v>
      </c>
      <c r="UVP139" s="827">
        <f t="shared" si="492"/>
        <v>0</v>
      </c>
      <c r="UVQ139" s="827">
        <f t="shared" si="492"/>
        <v>0</v>
      </c>
      <c r="UVR139" s="827">
        <f t="shared" si="492"/>
        <v>0</v>
      </c>
      <c r="UVS139" s="827">
        <f t="shared" si="492"/>
        <v>0</v>
      </c>
      <c r="UVT139" s="827">
        <f t="shared" si="492"/>
        <v>0</v>
      </c>
      <c r="UVU139" s="827">
        <f t="shared" si="492"/>
        <v>0</v>
      </c>
      <c r="UVV139" s="827">
        <f t="shared" si="492"/>
        <v>0</v>
      </c>
      <c r="UVW139" s="827">
        <f t="shared" si="492"/>
        <v>0</v>
      </c>
      <c r="UVX139" s="827">
        <f t="shared" si="492"/>
        <v>0</v>
      </c>
      <c r="UVY139" s="827">
        <f t="shared" si="492"/>
        <v>0</v>
      </c>
      <c r="UVZ139" s="827">
        <f t="shared" si="492"/>
        <v>0</v>
      </c>
      <c r="UWA139" s="827">
        <f t="shared" si="492"/>
        <v>0</v>
      </c>
      <c r="UWB139" s="827">
        <f t="shared" si="492"/>
        <v>0</v>
      </c>
      <c r="UWC139" s="827">
        <f t="shared" si="492"/>
        <v>0</v>
      </c>
      <c r="UWD139" s="827">
        <f t="shared" si="492"/>
        <v>0</v>
      </c>
      <c r="UWE139" s="827">
        <f t="shared" si="492"/>
        <v>0</v>
      </c>
      <c r="UWF139" s="827">
        <f t="shared" si="492"/>
        <v>0</v>
      </c>
      <c r="UWG139" s="827">
        <f t="shared" si="492"/>
        <v>0</v>
      </c>
      <c r="UWH139" s="827">
        <f t="shared" si="492"/>
        <v>0</v>
      </c>
      <c r="UWI139" s="827">
        <f t="shared" ref="UWI139:UYT139" si="493">UWI131+UWI133</f>
        <v>0</v>
      </c>
      <c r="UWJ139" s="827">
        <f t="shared" si="493"/>
        <v>0</v>
      </c>
      <c r="UWK139" s="827">
        <f t="shared" si="493"/>
        <v>0</v>
      </c>
      <c r="UWL139" s="827">
        <f t="shared" si="493"/>
        <v>0</v>
      </c>
      <c r="UWM139" s="827">
        <f t="shared" si="493"/>
        <v>0</v>
      </c>
      <c r="UWN139" s="827">
        <f t="shared" si="493"/>
        <v>0</v>
      </c>
      <c r="UWO139" s="827">
        <f t="shared" si="493"/>
        <v>0</v>
      </c>
      <c r="UWP139" s="827">
        <f t="shared" si="493"/>
        <v>0</v>
      </c>
      <c r="UWQ139" s="827">
        <f t="shared" si="493"/>
        <v>0</v>
      </c>
      <c r="UWR139" s="827">
        <f t="shared" si="493"/>
        <v>0</v>
      </c>
      <c r="UWS139" s="827">
        <f t="shared" si="493"/>
        <v>0</v>
      </c>
      <c r="UWT139" s="827">
        <f t="shared" si="493"/>
        <v>0</v>
      </c>
      <c r="UWU139" s="827">
        <f t="shared" si="493"/>
        <v>0</v>
      </c>
      <c r="UWV139" s="827">
        <f t="shared" si="493"/>
        <v>0</v>
      </c>
      <c r="UWW139" s="827">
        <f t="shared" si="493"/>
        <v>0</v>
      </c>
      <c r="UWX139" s="827">
        <f t="shared" si="493"/>
        <v>0</v>
      </c>
      <c r="UWY139" s="827">
        <f t="shared" si="493"/>
        <v>0</v>
      </c>
      <c r="UWZ139" s="827">
        <f t="shared" si="493"/>
        <v>0</v>
      </c>
      <c r="UXA139" s="827">
        <f t="shared" si="493"/>
        <v>0</v>
      </c>
      <c r="UXB139" s="827">
        <f t="shared" si="493"/>
        <v>0</v>
      </c>
      <c r="UXC139" s="827">
        <f t="shared" si="493"/>
        <v>0</v>
      </c>
      <c r="UXD139" s="827">
        <f t="shared" si="493"/>
        <v>0</v>
      </c>
      <c r="UXE139" s="827">
        <f t="shared" si="493"/>
        <v>0</v>
      </c>
      <c r="UXF139" s="827">
        <f t="shared" si="493"/>
        <v>0</v>
      </c>
      <c r="UXG139" s="827">
        <f t="shared" si="493"/>
        <v>0</v>
      </c>
      <c r="UXH139" s="827">
        <f t="shared" si="493"/>
        <v>0</v>
      </c>
      <c r="UXI139" s="827">
        <f t="shared" si="493"/>
        <v>0</v>
      </c>
      <c r="UXJ139" s="827">
        <f t="shared" si="493"/>
        <v>0</v>
      </c>
      <c r="UXK139" s="827">
        <f t="shared" si="493"/>
        <v>0</v>
      </c>
      <c r="UXL139" s="827">
        <f t="shared" si="493"/>
        <v>0</v>
      </c>
      <c r="UXM139" s="827">
        <f t="shared" si="493"/>
        <v>0</v>
      </c>
      <c r="UXN139" s="827">
        <f t="shared" si="493"/>
        <v>0</v>
      </c>
      <c r="UXO139" s="827">
        <f t="shared" si="493"/>
        <v>0</v>
      </c>
      <c r="UXP139" s="827">
        <f t="shared" si="493"/>
        <v>0</v>
      </c>
      <c r="UXQ139" s="827">
        <f t="shared" si="493"/>
        <v>0</v>
      </c>
      <c r="UXR139" s="827">
        <f t="shared" si="493"/>
        <v>0</v>
      </c>
      <c r="UXS139" s="827">
        <f t="shared" si="493"/>
        <v>0</v>
      </c>
      <c r="UXT139" s="827">
        <f t="shared" si="493"/>
        <v>0</v>
      </c>
      <c r="UXU139" s="827">
        <f t="shared" si="493"/>
        <v>0</v>
      </c>
      <c r="UXV139" s="827">
        <f t="shared" si="493"/>
        <v>0</v>
      </c>
      <c r="UXW139" s="827">
        <f t="shared" si="493"/>
        <v>0</v>
      </c>
      <c r="UXX139" s="827">
        <f t="shared" si="493"/>
        <v>0</v>
      </c>
      <c r="UXY139" s="827">
        <f t="shared" si="493"/>
        <v>0</v>
      </c>
      <c r="UXZ139" s="827">
        <f t="shared" si="493"/>
        <v>0</v>
      </c>
      <c r="UYA139" s="827">
        <f t="shared" si="493"/>
        <v>0</v>
      </c>
      <c r="UYB139" s="827">
        <f t="shared" si="493"/>
        <v>0</v>
      </c>
      <c r="UYC139" s="827">
        <f t="shared" si="493"/>
        <v>0</v>
      </c>
      <c r="UYD139" s="827">
        <f t="shared" si="493"/>
        <v>0</v>
      </c>
      <c r="UYE139" s="827">
        <f t="shared" si="493"/>
        <v>0</v>
      </c>
      <c r="UYF139" s="827">
        <f t="shared" si="493"/>
        <v>0</v>
      </c>
      <c r="UYG139" s="827">
        <f t="shared" si="493"/>
        <v>0</v>
      </c>
      <c r="UYH139" s="827">
        <f t="shared" si="493"/>
        <v>0</v>
      </c>
      <c r="UYI139" s="827">
        <f t="shared" si="493"/>
        <v>0</v>
      </c>
      <c r="UYJ139" s="827">
        <f t="shared" si="493"/>
        <v>0</v>
      </c>
      <c r="UYK139" s="827">
        <f t="shared" si="493"/>
        <v>0</v>
      </c>
      <c r="UYL139" s="827">
        <f t="shared" si="493"/>
        <v>0</v>
      </c>
      <c r="UYM139" s="827">
        <f t="shared" si="493"/>
        <v>0</v>
      </c>
      <c r="UYN139" s="827">
        <f t="shared" si="493"/>
        <v>0</v>
      </c>
      <c r="UYO139" s="827">
        <f t="shared" si="493"/>
        <v>0</v>
      </c>
      <c r="UYP139" s="827">
        <f t="shared" si="493"/>
        <v>0</v>
      </c>
      <c r="UYQ139" s="827">
        <f t="shared" si="493"/>
        <v>0</v>
      </c>
      <c r="UYR139" s="827">
        <f t="shared" si="493"/>
        <v>0</v>
      </c>
      <c r="UYS139" s="827">
        <f t="shared" si="493"/>
        <v>0</v>
      </c>
      <c r="UYT139" s="827">
        <f t="shared" si="493"/>
        <v>0</v>
      </c>
      <c r="UYU139" s="827">
        <f t="shared" ref="UYU139:VBF139" si="494">UYU131+UYU133</f>
        <v>0</v>
      </c>
      <c r="UYV139" s="827">
        <f t="shared" si="494"/>
        <v>0</v>
      </c>
      <c r="UYW139" s="827">
        <f t="shared" si="494"/>
        <v>0</v>
      </c>
      <c r="UYX139" s="827">
        <f t="shared" si="494"/>
        <v>0</v>
      </c>
      <c r="UYY139" s="827">
        <f t="shared" si="494"/>
        <v>0</v>
      </c>
      <c r="UYZ139" s="827">
        <f t="shared" si="494"/>
        <v>0</v>
      </c>
      <c r="UZA139" s="827">
        <f t="shared" si="494"/>
        <v>0</v>
      </c>
      <c r="UZB139" s="827">
        <f t="shared" si="494"/>
        <v>0</v>
      </c>
      <c r="UZC139" s="827">
        <f t="shared" si="494"/>
        <v>0</v>
      </c>
      <c r="UZD139" s="827">
        <f t="shared" si="494"/>
        <v>0</v>
      </c>
      <c r="UZE139" s="827">
        <f t="shared" si="494"/>
        <v>0</v>
      </c>
      <c r="UZF139" s="827">
        <f t="shared" si="494"/>
        <v>0</v>
      </c>
      <c r="UZG139" s="827">
        <f t="shared" si="494"/>
        <v>0</v>
      </c>
      <c r="UZH139" s="827">
        <f t="shared" si="494"/>
        <v>0</v>
      </c>
      <c r="UZI139" s="827">
        <f t="shared" si="494"/>
        <v>0</v>
      </c>
      <c r="UZJ139" s="827">
        <f t="shared" si="494"/>
        <v>0</v>
      </c>
      <c r="UZK139" s="827">
        <f t="shared" si="494"/>
        <v>0</v>
      </c>
      <c r="UZL139" s="827">
        <f t="shared" si="494"/>
        <v>0</v>
      </c>
      <c r="UZM139" s="827">
        <f t="shared" si="494"/>
        <v>0</v>
      </c>
      <c r="UZN139" s="827">
        <f t="shared" si="494"/>
        <v>0</v>
      </c>
      <c r="UZO139" s="827">
        <f t="shared" si="494"/>
        <v>0</v>
      </c>
      <c r="UZP139" s="827">
        <f t="shared" si="494"/>
        <v>0</v>
      </c>
      <c r="UZQ139" s="827">
        <f t="shared" si="494"/>
        <v>0</v>
      </c>
      <c r="UZR139" s="827">
        <f t="shared" si="494"/>
        <v>0</v>
      </c>
      <c r="UZS139" s="827">
        <f t="shared" si="494"/>
        <v>0</v>
      </c>
      <c r="UZT139" s="827">
        <f t="shared" si="494"/>
        <v>0</v>
      </c>
      <c r="UZU139" s="827">
        <f t="shared" si="494"/>
        <v>0</v>
      </c>
      <c r="UZV139" s="827">
        <f t="shared" si="494"/>
        <v>0</v>
      </c>
      <c r="UZW139" s="827">
        <f t="shared" si="494"/>
        <v>0</v>
      </c>
      <c r="UZX139" s="827">
        <f t="shared" si="494"/>
        <v>0</v>
      </c>
      <c r="UZY139" s="827">
        <f t="shared" si="494"/>
        <v>0</v>
      </c>
      <c r="UZZ139" s="827">
        <f t="shared" si="494"/>
        <v>0</v>
      </c>
      <c r="VAA139" s="827">
        <f t="shared" si="494"/>
        <v>0</v>
      </c>
      <c r="VAB139" s="827">
        <f t="shared" si="494"/>
        <v>0</v>
      </c>
      <c r="VAC139" s="827">
        <f t="shared" si="494"/>
        <v>0</v>
      </c>
      <c r="VAD139" s="827">
        <f t="shared" si="494"/>
        <v>0</v>
      </c>
      <c r="VAE139" s="827">
        <f t="shared" si="494"/>
        <v>0</v>
      </c>
      <c r="VAF139" s="827">
        <f t="shared" si="494"/>
        <v>0</v>
      </c>
      <c r="VAG139" s="827">
        <f t="shared" si="494"/>
        <v>0</v>
      </c>
      <c r="VAH139" s="827">
        <f t="shared" si="494"/>
        <v>0</v>
      </c>
      <c r="VAI139" s="827">
        <f t="shared" si="494"/>
        <v>0</v>
      </c>
      <c r="VAJ139" s="827">
        <f t="shared" si="494"/>
        <v>0</v>
      </c>
      <c r="VAK139" s="827">
        <f t="shared" si="494"/>
        <v>0</v>
      </c>
      <c r="VAL139" s="827">
        <f t="shared" si="494"/>
        <v>0</v>
      </c>
      <c r="VAM139" s="827">
        <f t="shared" si="494"/>
        <v>0</v>
      </c>
      <c r="VAN139" s="827">
        <f t="shared" si="494"/>
        <v>0</v>
      </c>
      <c r="VAO139" s="827">
        <f t="shared" si="494"/>
        <v>0</v>
      </c>
      <c r="VAP139" s="827">
        <f t="shared" si="494"/>
        <v>0</v>
      </c>
      <c r="VAQ139" s="827">
        <f t="shared" si="494"/>
        <v>0</v>
      </c>
      <c r="VAR139" s="827">
        <f t="shared" si="494"/>
        <v>0</v>
      </c>
      <c r="VAS139" s="827">
        <f t="shared" si="494"/>
        <v>0</v>
      </c>
      <c r="VAT139" s="827">
        <f t="shared" si="494"/>
        <v>0</v>
      </c>
      <c r="VAU139" s="827">
        <f t="shared" si="494"/>
        <v>0</v>
      </c>
      <c r="VAV139" s="827">
        <f t="shared" si="494"/>
        <v>0</v>
      </c>
      <c r="VAW139" s="827">
        <f t="shared" si="494"/>
        <v>0</v>
      </c>
      <c r="VAX139" s="827">
        <f t="shared" si="494"/>
        <v>0</v>
      </c>
      <c r="VAY139" s="827">
        <f t="shared" si="494"/>
        <v>0</v>
      </c>
      <c r="VAZ139" s="827">
        <f t="shared" si="494"/>
        <v>0</v>
      </c>
      <c r="VBA139" s="827">
        <f t="shared" si="494"/>
        <v>0</v>
      </c>
      <c r="VBB139" s="827">
        <f t="shared" si="494"/>
        <v>0</v>
      </c>
      <c r="VBC139" s="827">
        <f t="shared" si="494"/>
        <v>0</v>
      </c>
      <c r="VBD139" s="827">
        <f t="shared" si="494"/>
        <v>0</v>
      </c>
      <c r="VBE139" s="827">
        <f t="shared" si="494"/>
        <v>0</v>
      </c>
      <c r="VBF139" s="827">
        <f t="shared" si="494"/>
        <v>0</v>
      </c>
      <c r="VBG139" s="827">
        <f t="shared" ref="VBG139:VDR139" si="495">VBG131+VBG133</f>
        <v>0</v>
      </c>
      <c r="VBH139" s="827">
        <f t="shared" si="495"/>
        <v>0</v>
      </c>
      <c r="VBI139" s="827">
        <f t="shared" si="495"/>
        <v>0</v>
      </c>
      <c r="VBJ139" s="827">
        <f t="shared" si="495"/>
        <v>0</v>
      </c>
      <c r="VBK139" s="827">
        <f t="shared" si="495"/>
        <v>0</v>
      </c>
      <c r="VBL139" s="827">
        <f t="shared" si="495"/>
        <v>0</v>
      </c>
      <c r="VBM139" s="827">
        <f t="shared" si="495"/>
        <v>0</v>
      </c>
      <c r="VBN139" s="827">
        <f t="shared" si="495"/>
        <v>0</v>
      </c>
      <c r="VBO139" s="827">
        <f t="shared" si="495"/>
        <v>0</v>
      </c>
      <c r="VBP139" s="827">
        <f t="shared" si="495"/>
        <v>0</v>
      </c>
      <c r="VBQ139" s="827">
        <f t="shared" si="495"/>
        <v>0</v>
      </c>
      <c r="VBR139" s="827">
        <f t="shared" si="495"/>
        <v>0</v>
      </c>
      <c r="VBS139" s="827">
        <f t="shared" si="495"/>
        <v>0</v>
      </c>
      <c r="VBT139" s="827">
        <f t="shared" si="495"/>
        <v>0</v>
      </c>
      <c r="VBU139" s="827">
        <f t="shared" si="495"/>
        <v>0</v>
      </c>
      <c r="VBV139" s="827">
        <f t="shared" si="495"/>
        <v>0</v>
      </c>
      <c r="VBW139" s="827">
        <f t="shared" si="495"/>
        <v>0</v>
      </c>
      <c r="VBX139" s="827">
        <f t="shared" si="495"/>
        <v>0</v>
      </c>
      <c r="VBY139" s="827">
        <f t="shared" si="495"/>
        <v>0</v>
      </c>
      <c r="VBZ139" s="827">
        <f t="shared" si="495"/>
        <v>0</v>
      </c>
      <c r="VCA139" s="827">
        <f t="shared" si="495"/>
        <v>0</v>
      </c>
      <c r="VCB139" s="827">
        <f t="shared" si="495"/>
        <v>0</v>
      </c>
      <c r="VCC139" s="827">
        <f t="shared" si="495"/>
        <v>0</v>
      </c>
      <c r="VCD139" s="827">
        <f t="shared" si="495"/>
        <v>0</v>
      </c>
      <c r="VCE139" s="827">
        <f t="shared" si="495"/>
        <v>0</v>
      </c>
      <c r="VCF139" s="827">
        <f t="shared" si="495"/>
        <v>0</v>
      </c>
      <c r="VCG139" s="827">
        <f t="shared" si="495"/>
        <v>0</v>
      </c>
      <c r="VCH139" s="827">
        <f t="shared" si="495"/>
        <v>0</v>
      </c>
      <c r="VCI139" s="827">
        <f t="shared" si="495"/>
        <v>0</v>
      </c>
      <c r="VCJ139" s="827">
        <f t="shared" si="495"/>
        <v>0</v>
      </c>
      <c r="VCK139" s="827">
        <f t="shared" si="495"/>
        <v>0</v>
      </c>
      <c r="VCL139" s="827">
        <f t="shared" si="495"/>
        <v>0</v>
      </c>
      <c r="VCM139" s="827">
        <f t="shared" si="495"/>
        <v>0</v>
      </c>
      <c r="VCN139" s="827">
        <f t="shared" si="495"/>
        <v>0</v>
      </c>
      <c r="VCO139" s="827">
        <f t="shared" si="495"/>
        <v>0</v>
      </c>
      <c r="VCP139" s="827">
        <f t="shared" si="495"/>
        <v>0</v>
      </c>
      <c r="VCQ139" s="827">
        <f t="shared" si="495"/>
        <v>0</v>
      </c>
      <c r="VCR139" s="827">
        <f t="shared" si="495"/>
        <v>0</v>
      </c>
      <c r="VCS139" s="827">
        <f t="shared" si="495"/>
        <v>0</v>
      </c>
      <c r="VCT139" s="827">
        <f t="shared" si="495"/>
        <v>0</v>
      </c>
      <c r="VCU139" s="827">
        <f t="shared" si="495"/>
        <v>0</v>
      </c>
      <c r="VCV139" s="827">
        <f t="shared" si="495"/>
        <v>0</v>
      </c>
      <c r="VCW139" s="827">
        <f t="shared" si="495"/>
        <v>0</v>
      </c>
      <c r="VCX139" s="827">
        <f t="shared" si="495"/>
        <v>0</v>
      </c>
      <c r="VCY139" s="827">
        <f t="shared" si="495"/>
        <v>0</v>
      </c>
      <c r="VCZ139" s="827">
        <f t="shared" si="495"/>
        <v>0</v>
      </c>
      <c r="VDA139" s="827">
        <f t="shared" si="495"/>
        <v>0</v>
      </c>
      <c r="VDB139" s="827">
        <f t="shared" si="495"/>
        <v>0</v>
      </c>
      <c r="VDC139" s="827">
        <f t="shared" si="495"/>
        <v>0</v>
      </c>
      <c r="VDD139" s="827">
        <f t="shared" si="495"/>
        <v>0</v>
      </c>
      <c r="VDE139" s="827">
        <f t="shared" si="495"/>
        <v>0</v>
      </c>
      <c r="VDF139" s="827">
        <f t="shared" si="495"/>
        <v>0</v>
      </c>
      <c r="VDG139" s="827">
        <f t="shared" si="495"/>
        <v>0</v>
      </c>
      <c r="VDH139" s="827">
        <f t="shared" si="495"/>
        <v>0</v>
      </c>
      <c r="VDI139" s="827">
        <f t="shared" si="495"/>
        <v>0</v>
      </c>
      <c r="VDJ139" s="827">
        <f t="shared" si="495"/>
        <v>0</v>
      </c>
      <c r="VDK139" s="827">
        <f t="shared" si="495"/>
        <v>0</v>
      </c>
      <c r="VDL139" s="827">
        <f t="shared" si="495"/>
        <v>0</v>
      </c>
      <c r="VDM139" s="827">
        <f t="shared" si="495"/>
        <v>0</v>
      </c>
      <c r="VDN139" s="827">
        <f t="shared" si="495"/>
        <v>0</v>
      </c>
      <c r="VDO139" s="827">
        <f t="shared" si="495"/>
        <v>0</v>
      </c>
      <c r="VDP139" s="827">
        <f t="shared" si="495"/>
        <v>0</v>
      </c>
      <c r="VDQ139" s="827">
        <f t="shared" si="495"/>
        <v>0</v>
      </c>
      <c r="VDR139" s="827">
        <f t="shared" si="495"/>
        <v>0</v>
      </c>
      <c r="VDS139" s="827">
        <f t="shared" ref="VDS139:VGD139" si="496">VDS131+VDS133</f>
        <v>0</v>
      </c>
      <c r="VDT139" s="827">
        <f t="shared" si="496"/>
        <v>0</v>
      </c>
      <c r="VDU139" s="827">
        <f t="shared" si="496"/>
        <v>0</v>
      </c>
      <c r="VDV139" s="827">
        <f t="shared" si="496"/>
        <v>0</v>
      </c>
      <c r="VDW139" s="827">
        <f t="shared" si="496"/>
        <v>0</v>
      </c>
      <c r="VDX139" s="827">
        <f t="shared" si="496"/>
        <v>0</v>
      </c>
      <c r="VDY139" s="827">
        <f t="shared" si="496"/>
        <v>0</v>
      </c>
      <c r="VDZ139" s="827">
        <f t="shared" si="496"/>
        <v>0</v>
      </c>
      <c r="VEA139" s="827">
        <f t="shared" si="496"/>
        <v>0</v>
      </c>
      <c r="VEB139" s="827">
        <f t="shared" si="496"/>
        <v>0</v>
      </c>
      <c r="VEC139" s="827">
        <f t="shared" si="496"/>
        <v>0</v>
      </c>
      <c r="VED139" s="827">
        <f t="shared" si="496"/>
        <v>0</v>
      </c>
      <c r="VEE139" s="827">
        <f t="shared" si="496"/>
        <v>0</v>
      </c>
      <c r="VEF139" s="827">
        <f t="shared" si="496"/>
        <v>0</v>
      </c>
      <c r="VEG139" s="827">
        <f t="shared" si="496"/>
        <v>0</v>
      </c>
      <c r="VEH139" s="827">
        <f t="shared" si="496"/>
        <v>0</v>
      </c>
      <c r="VEI139" s="827">
        <f t="shared" si="496"/>
        <v>0</v>
      </c>
      <c r="VEJ139" s="827">
        <f t="shared" si="496"/>
        <v>0</v>
      </c>
      <c r="VEK139" s="827">
        <f t="shared" si="496"/>
        <v>0</v>
      </c>
      <c r="VEL139" s="827">
        <f t="shared" si="496"/>
        <v>0</v>
      </c>
      <c r="VEM139" s="827">
        <f t="shared" si="496"/>
        <v>0</v>
      </c>
      <c r="VEN139" s="827">
        <f t="shared" si="496"/>
        <v>0</v>
      </c>
      <c r="VEO139" s="827">
        <f t="shared" si="496"/>
        <v>0</v>
      </c>
      <c r="VEP139" s="827">
        <f t="shared" si="496"/>
        <v>0</v>
      </c>
      <c r="VEQ139" s="827">
        <f t="shared" si="496"/>
        <v>0</v>
      </c>
      <c r="VER139" s="827">
        <f t="shared" si="496"/>
        <v>0</v>
      </c>
      <c r="VES139" s="827">
        <f t="shared" si="496"/>
        <v>0</v>
      </c>
      <c r="VET139" s="827">
        <f t="shared" si="496"/>
        <v>0</v>
      </c>
      <c r="VEU139" s="827">
        <f t="shared" si="496"/>
        <v>0</v>
      </c>
      <c r="VEV139" s="827">
        <f t="shared" si="496"/>
        <v>0</v>
      </c>
      <c r="VEW139" s="827">
        <f t="shared" si="496"/>
        <v>0</v>
      </c>
      <c r="VEX139" s="827">
        <f t="shared" si="496"/>
        <v>0</v>
      </c>
      <c r="VEY139" s="827">
        <f t="shared" si="496"/>
        <v>0</v>
      </c>
      <c r="VEZ139" s="827">
        <f t="shared" si="496"/>
        <v>0</v>
      </c>
      <c r="VFA139" s="827">
        <f t="shared" si="496"/>
        <v>0</v>
      </c>
      <c r="VFB139" s="827">
        <f t="shared" si="496"/>
        <v>0</v>
      </c>
      <c r="VFC139" s="827">
        <f t="shared" si="496"/>
        <v>0</v>
      </c>
      <c r="VFD139" s="827">
        <f t="shared" si="496"/>
        <v>0</v>
      </c>
      <c r="VFE139" s="827">
        <f t="shared" si="496"/>
        <v>0</v>
      </c>
      <c r="VFF139" s="827">
        <f t="shared" si="496"/>
        <v>0</v>
      </c>
      <c r="VFG139" s="827">
        <f t="shared" si="496"/>
        <v>0</v>
      </c>
      <c r="VFH139" s="827">
        <f t="shared" si="496"/>
        <v>0</v>
      </c>
      <c r="VFI139" s="827">
        <f t="shared" si="496"/>
        <v>0</v>
      </c>
      <c r="VFJ139" s="827">
        <f t="shared" si="496"/>
        <v>0</v>
      </c>
      <c r="VFK139" s="827">
        <f t="shared" si="496"/>
        <v>0</v>
      </c>
      <c r="VFL139" s="827">
        <f t="shared" si="496"/>
        <v>0</v>
      </c>
      <c r="VFM139" s="827">
        <f t="shared" si="496"/>
        <v>0</v>
      </c>
      <c r="VFN139" s="827">
        <f t="shared" si="496"/>
        <v>0</v>
      </c>
      <c r="VFO139" s="827">
        <f t="shared" si="496"/>
        <v>0</v>
      </c>
      <c r="VFP139" s="827">
        <f t="shared" si="496"/>
        <v>0</v>
      </c>
      <c r="VFQ139" s="827">
        <f t="shared" si="496"/>
        <v>0</v>
      </c>
      <c r="VFR139" s="827">
        <f t="shared" si="496"/>
        <v>0</v>
      </c>
      <c r="VFS139" s="827">
        <f t="shared" si="496"/>
        <v>0</v>
      </c>
      <c r="VFT139" s="827">
        <f t="shared" si="496"/>
        <v>0</v>
      </c>
      <c r="VFU139" s="827">
        <f t="shared" si="496"/>
        <v>0</v>
      </c>
      <c r="VFV139" s="827">
        <f t="shared" si="496"/>
        <v>0</v>
      </c>
      <c r="VFW139" s="827">
        <f t="shared" si="496"/>
        <v>0</v>
      </c>
      <c r="VFX139" s="827">
        <f t="shared" si="496"/>
        <v>0</v>
      </c>
      <c r="VFY139" s="827">
        <f t="shared" si="496"/>
        <v>0</v>
      </c>
      <c r="VFZ139" s="827">
        <f t="shared" si="496"/>
        <v>0</v>
      </c>
      <c r="VGA139" s="827">
        <f t="shared" si="496"/>
        <v>0</v>
      </c>
      <c r="VGB139" s="827">
        <f t="shared" si="496"/>
        <v>0</v>
      </c>
      <c r="VGC139" s="827">
        <f t="shared" si="496"/>
        <v>0</v>
      </c>
      <c r="VGD139" s="827">
        <f t="shared" si="496"/>
        <v>0</v>
      </c>
      <c r="VGE139" s="827">
        <f t="shared" ref="VGE139:VIP139" si="497">VGE131+VGE133</f>
        <v>0</v>
      </c>
      <c r="VGF139" s="827">
        <f t="shared" si="497"/>
        <v>0</v>
      </c>
      <c r="VGG139" s="827">
        <f t="shared" si="497"/>
        <v>0</v>
      </c>
      <c r="VGH139" s="827">
        <f t="shared" si="497"/>
        <v>0</v>
      </c>
      <c r="VGI139" s="827">
        <f t="shared" si="497"/>
        <v>0</v>
      </c>
      <c r="VGJ139" s="827">
        <f t="shared" si="497"/>
        <v>0</v>
      </c>
      <c r="VGK139" s="827">
        <f t="shared" si="497"/>
        <v>0</v>
      </c>
      <c r="VGL139" s="827">
        <f t="shared" si="497"/>
        <v>0</v>
      </c>
      <c r="VGM139" s="827">
        <f t="shared" si="497"/>
        <v>0</v>
      </c>
      <c r="VGN139" s="827">
        <f t="shared" si="497"/>
        <v>0</v>
      </c>
      <c r="VGO139" s="827">
        <f t="shared" si="497"/>
        <v>0</v>
      </c>
      <c r="VGP139" s="827">
        <f t="shared" si="497"/>
        <v>0</v>
      </c>
      <c r="VGQ139" s="827">
        <f t="shared" si="497"/>
        <v>0</v>
      </c>
      <c r="VGR139" s="827">
        <f t="shared" si="497"/>
        <v>0</v>
      </c>
      <c r="VGS139" s="827">
        <f t="shared" si="497"/>
        <v>0</v>
      </c>
      <c r="VGT139" s="827">
        <f t="shared" si="497"/>
        <v>0</v>
      </c>
      <c r="VGU139" s="827">
        <f t="shared" si="497"/>
        <v>0</v>
      </c>
      <c r="VGV139" s="827">
        <f t="shared" si="497"/>
        <v>0</v>
      </c>
      <c r="VGW139" s="827">
        <f t="shared" si="497"/>
        <v>0</v>
      </c>
      <c r="VGX139" s="827">
        <f t="shared" si="497"/>
        <v>0</v>
      </c>
      <c r="VGY139" s="827">
        <f t="shared" si="497"/>
        <v>0</v>
      </c>
      <c r="VGZ139" s="827">
        <f t="shared" si="497"/>
        <v>0</v>
      </c>
      <c r="VHA139" s="827">
        <f t="shared" si="497"/>
        <v>0</v>
      </c>
      <c r="VHB139" s="827">
        <f t="shared" si="497"/>
        <v>0</v>
      </c>
      <c r="VHC139" s="827">
        <f t="shared" si="497"/>
        <v>0</v>
      </c>
      <c r="VHD139" s="827">
        <f t="shared" si="497"/>
        <v>0</v>
      </c>
      <c r="VHE139" s="827">
        <f t="shared" si="497"/>
        <v>0</v>
      </c>
      <c r="VHF139" s="827">
        <f t="shared" si="497"/>
        <v>0</v>
      </c>
      <c r="VHG139" s="827">
        <f t="shared" si="497"/>
        <v>0</v>
      </c>
      <c r="VHH139" s="827">
        <f t="shared" si="497"/>
        <v>0</v>
      </c>
      <c r="VHI139" s="827">
        <f t="shared" si="497"/>
        <v>0</v>
      </c>
      <c r="VHJ139" s="827">
        <f t="shared" si="497"/>
        <v>0</v>
      </c>
      <c r="VHK139" s="827">
        <f t="shared" si="497"/>
        <v>0</v>
      </c>
      <c r="VHL139" s="827">
        <f t="shared" si="497"/>
        <v>0</v>
      </c>
      <c r="VHM139" s="827">
        <f t="shared" si="497"/>
        <v>0</v>
      </c>
      <c r="VHN139" s="827">
        <f t="shared" si="497"/>
        <v>0</v>
      </c>
      <c r="VHO139" s="827">
        <f t="shared" si="497"/>
        <v>0</v>
      </c>
      <c r="VHP139" s="827">
        <f t="shared" si="497"/>
        <v>0</v>
      </c>
      <c r="VHQ139" s="827">
        <f t="shared" si="497"/>
        <v>0</v>
      </c>
      <c r="VHR139" s="827">
        <f t="shared" si="497"/>
        <v>0</v>
      </c>
      <c r="VHS139" s="827">
        <f t="shared" si="497"/>
        <v>0</v>
      </c>
      <c r="VHT139" s="827">
        <f t="shared" si="497"/>
        <v>0</v>
      </c>
      <c r="VHU139" s="827">
        <f t="shared" si="497"/>
        <v>0</v>
      </c>
      <c r="VHV139" s="827">
        <f t="shared" si="497"/>
        <v>0</v>
      </c>
      <c r="VHW139" s="827">
        <f t="shared" si="497"/>
        <v>0</v>
      </c>
      <c r="VHX139" s="827">
        <f t="shared" si="497"/>
        <v>0</v>
      </c>
      <c r="VHY139" s="827">
        <f t="shared" si="497"/>
        <v>0</v>
      </c>
      <c r="VHZ139" s="827">
        <f t="shared" si="497"/>
        <v>0</v>
      </c>
      <c r="VIA139" s="827">
        <f t="shared" si="497"/>
        <v>0</v>
      </c>
      <c r="VIB139" s="827">
        <f t="shared" si="497"/>
        <v>0</v>
      </c>
      <c r="VIC139" s="827">
        <f t="shared" si="497"/>
        <v>0</v>
      </c>
      <c r="VID139" s="827">
        <f t="shared" si="497"/>
        <v>0</v>
      </c>
      <c r="VIE139" s="827">
        <f t="shared" si="497"/>
        <v>0</v>
      </c>
      <c r="VIF139" s="827">
        <f t="shared" si="497"/>
        <v>0</v>
      </c>
      <c r="VIG139" s="827">
        <f t="shared" si="497"/>
        <v>0</v>
      </c>
      <c r="VIH139" s="827">
        <f t="shared" si="497"/>
        <v>0</v>
      </c>
      <c r="VII139" s="827">
        <f t="shared" si="497"/>
        <v>0</v>
      </c>
      <c r="VIJ139" s="827">
        <f t="shared" si="497"/>
        <v>0</v>
      </c>
      <c r="VIK139" s="827">
        <f t="shared" si="497"/>
        <v>0</v>
      </c>
      <c r="VIL139" s="827">
        <f t="shared" si="497"/>
        <v>0</v>
      </c>
      <c r="VIM139" s="827">
        <f t="shared" si="497"/>
        <v>0</v>
      </c>
      <c r="VIN139" s="827">
        <f t="shared" si="497"/>
        <v>0</v>
      </c>
      <c r="VIO139" s="827">
        <f t="shared" si="497"/>
        <v>0</v>
      </c>
      <c r="VIP139" s="827">
        <f t="shared" si="497"/>
        <v>0</v>
      </c>
      <c r="VIQ139" s="827">
        <f t="shared" ref="VIQ139:VLB139" si="498">VIQ131+VIQ133</f>
        <v>0</v>
      </c>
      <c r="VIR139" s="827">
        <f t="shared" si="498"/>
        <v>0</v>
      </c>
      <c r="VIS139" s="827">
        <f t="shared" si="498"/>
        <v>0</v>
      </c>
      <c r="VIT139" s="827">
        <f t="shared" si="498"/>
        <v>0</v>
      </c>
      <c r="VIU139" s="827">
        <f t="shared" si="498"/>
        <v>0</v>
      </c>
      <c r="VIV139" s="827">
        <f t="shared" si="498"/>
        <v>0</v>
      </c>
      <c r="VIW139" s="827">
        <f t="shared" si="498"/>
        <v>0</v>
      </c>
      <c r="VIX139" s="827">
        <f t="shared" si="498"/>
        <v>0</v>
      </c>
      <c r="VIY139" s="827">
        <f t="shared" si="498"/>
        <v>0</v>
      </c>
      <c r="VIZ139" s="827">
        <f t="shared" si="498"/>
        <v>0</v>
      </c>
      <c r="VJA139" s="827">
        <f t="shared" si="498"/>
        <v>0</v>
      </c>
      <c r="VJB139" s="827">
        <f t="shared" si="498"/>
        <v>0</v>
      </c>
      <c r="VJC139" s="827">
        <f t="shared" si="498"/>
        <v>0</v>
      </c>
      <c r="VJD139" s="827">
        <f t="shared" si="498"/>
        <v>0</v>
      </c>
      <c r="VJE139" s="827">
        <f t="shared" si="498"/>
        <v>0</v>
      </c>
      <c r="VJF139" s="827">
        <f t="shared" si="498"/>
        <v>0</v>
      </c>
      <c r="VJG139" s="827">
        <f t="shared" si="498"/>
        <v>0</v>
      </c>
      <c r="VJH139" s="827">
        <f t="shared" si="498"/>
        <v>0</v>
      </c>
      <c r="VJI139" s="827">
        <f t="shared" si="498"/>
        <v>0</v>
      </c>
      <c r="VJJ139" s="827">
        <f t="shared" si="498"/>
        <v>0</v>
      </c>
      <c r="VJK139" s="827">
        <f t="shared" si="498"/>
        <v>0</v>
      </c>
      <c r="VJL139" s="827">
        <f t="shared" si="498"/>
        <v>0</v>
      </c>
      <c r="VJM139" s="827">
        <f t="shared" si="498"/>
        <v>0</v>
      </c>
      <c r="VJN139" s="827">
        <f t="shared" si="498"/>
        <v>0</v>
      </c>
      <c r="VJO139" s="827">
        <f t="shared" si="498"/>
        <v>0</v>
      </c>
      <c r="VJP139" s="827">
        <f t="shared" si="498"/>
        <v>0</v>
      </c>
      <c r="VJQ139" s="827">
        <f t="shared" si="498"/>
        <v>0</v>
      </c>
      <c r="VJR139" s="827">
        <f t="shared" si="498"/>
        <v>0</v>
      </c>
      <c r="VJS139" s="827">
        <f t="shared" si="498"/>
        <v>0</v>
      </c>
      <c r="VJT139" s="827">
        <f t="shared" si="498"/>
        <v>0</v>
      </c>
      <c r="VJU139" s="827">
        <f t="shared" si="498"/>
        <v>0</v>
      </c>
      <c r="VJV139" s="827">
        <f t="shared" si="498"/>
        <v>0</v>
      </c>
      <c r="VJW139" s="827">
        <f t="shared" si="498"/>
        <v>0</v>
      </c>
      <c r="VJX139" s="827">
        <f t="shared" si="498"/>
        <v>0</v>
      </c>
      <c r="VJY139" s="827">
        <f t="shared" si="498"/>
        <v>0</v>
      </c>
      <c r="VJZ139" s="827">
        <f t="shared" si="498"/>
        <v>0</v>
      </c>
      <c r="VKA139" s="827">
        <f t="shared" si="498"/>
        <v>0</v>
      </c>
      <c r="VKB139" s="827">
        <f t="shared" si="498"/>
        <v>0</v>
      </c>
      <c r="VKC139" s="827">
        <f t="shared" si="498"/>
        <v>0</v>
      </c>
      <c r="VKD139" s="827">
        <f t="shared" si="498"/>
        <v>0</v>
      </c>
      <c r="VKE139" s="827">
        <f t="shared" si="498"/>
        <v>0</v>
      </c>
      <c r="VKF139" s="827">
        <f t="shared" si="498"/>
        <v>0</v>
      </c>
      <c r="VKG139" s="827">
        <f t="shared" si="498"/>
        <v>0</v>
      </c>
      <c r="VKH139" s="827">
        <f t="shared" si="498"/>
        <v>0</v>
      </c>
      <c r="VKI139" s="827">
        <f t="shared" si="498"/>
        <v>0</v>
      </c>
      <c r="VKJ139" s="827">
        <f t="shared" si="498"/>
        <v>0</v>
      </c>
      <c r="VKK139" s="827">
        <f t="shared" si="498"/>
        <v>0</v>
      </c>
      <c r="VKL139" s="827">
        <f t="shared" si="498"/>
        <v>0</v>
      </c>
      <c r="VKM139" s="827">
        <f t="shared" si="498"/>
        <v>0</v>
      </c>
      <c r="VKN139" s="827">
        <f t="shared" si="498"/>
        <v>0</v>
      </c>
      <c r="VKO139" s="827">
        <f t="shared" si="498"/>
        <v>0</v>
      </c>
      <c r="VKP139" s="827">
        <f t="shared" si="498"/>
        <v>0</v>
      </c>
      <c r="VKQ139" s="827">
        <f t="shared" si="498"/>
        <v>0</v>
      </c>
      <c r="VKR139" s="827">
        <f t="shared" si="498"/>
        <v>0</v>
      </c>
      <c r="VKS139" s="827">
        <f t="shared" si="498"/>
        <v>0</v>
      </c>
      <c r="VKT139" s="827">
        <f t="shared" si="498"/>
        <v>0</v>
      </c>
      <c r="VKU139" s="827">
        <f t="shared" si="498"/>
        <v>0</v>
      </c>
      <c r="VKV139" s="827">
        <f t="shared" si="498"/>
        <v>0</v>
      </c>
      <c r="VKW139" s="827">
        <f t="shared" si="498"/>
        <v>0</v>
      </c>
      <c r="VKX139" s="827">
        <f t="shared" si="498"/>
        <v>0</v>
      </c>
      <c r="VKY139" s="827">
        <f t="shared" si="498"/>
        <v>0</v>
      </c>
      <c r="VKZ139" s="827">
        <f t="shared" si="498"/>
        <v>0</v>
      </c>
      <c r="VLA139" s="827">
        <f t="shared" si="498"/>
        <v>0</v>
      </c>
      <c r="VLB139" s="827">
        <f t="shared" si="498"/>
        <v>0</v>
      </c>
      <c r="VLC139" s="827">
        <f t="shared" ref="VLC139:VNN139" si="499">VLC131+VLC133</f>
        <v>0</v>
      </c>
      <c r="VLD139" s="827">
        <f t="shared" si="499"/>
        <v>0</v>
      </c>
      <c r="VLE139" s="827">
        <f t="shared" si="499"/>
        <v>0</v>
      </c>
      <c r="VLF139" s="827">
        <f t="shared" si="499"/>
        <v>0</v>
      </c>
      <c r="VLG139" s="827">
        <f t="shared" si="499"/>
        <v>0</v>
      </c>
      <c r="VLH139" s="827">
        <f t="shared" si="499"/>
        <v>0</v>
      </c>
      <c r="VLI139" s="827">
        <f t="shared" si="499"/>
        <v>0</v>
      </c>
      <c r="VLJ139" s="827">
        <f t="shared" si="499"/>
        <v>0</v>
      </c>
      <c r="VLK139" s="827">
        <f t="shared" si="499"/>
        <v>0</v>
      </c>
      <c r="VLL139" s="827">
        <f t="shared" si="499"/>
        <v>0</v>
      </c>
      <c r="VLM139" s="827">
        <f t="shared" si="499"/>
        <v>0</v>
      </c>
      <c r="VLN139" s="827">
        <f t="shared" si="499"/>
        <v>0</v>
      </c>
      <c r="VLO139" s="827">
        <f t="shared" si="499"/>
        <v>0</v>
      </c>
      <c r="VLP139" s="827">
        <f t="shared" si="499"/>
        <v>0</v>
      </c>
      <c r="VLQ139" s="827">
        <f t="shared" si="499"/>
        <v>0</v>
      </c>
      <c r="VLR139" s="827">
        <f t="shared" si="499"/>
        <v>0</v>
      </c>
      <c r="VLS139" s="827">
        <f t="shared" si="499"/>
        <v>0</v>
      </c>
      <c r="VLT139" s="827">
        <f t="shared" si="499"/>
        <v>0</v>
      </c>
      <c r="VLU139" s="827">
        <f t="shared" si="499"/>
        <v>0</v>
      </c>
      <c r="VLV139" s="827">
        <f t="shared" si="499"/>
        <v>0</v>
      </c>
      <c r="VLW139" s="827">
        <f t="shared" si="499"/>
        <v>0</v>
      </c>
      <c r="VLX139" s="827">
        <f t="shared" si="499"/>
        <v>0</v>
      </c>
      <c r="VLY139" s="827">
        <f t="shared" si="499"/>
        <v>0</v>
      </c>
      <c r="VLZ139" s="827">
        <f t="shared" si="499"/>
        <v>0</v>
      </c>
      <c r="VMA139" s="827">
        <f t="shared" si="499"/>
        <v>0</v>
      </c>
      <c r="VMB139" s="827">
        <f t="shared" si="499"/>
        <v>0</v>
      </c>
      <c r="VMC139" s="827">
        <f t="shared" si="499"/>
        <v>0</v>
      </c>
      <c r="VMD139" s="827">
        <f t="shared" si="499"/>
        <v>0</v>
      </c>
      <c r="VME139" s="827">
        <f t="shared" si="499"/>
        <v>0</v>
      </c>
      <c r="VMF139" s="827">
        <f t="shared" si="499"/>
        <v>0</v>
      </c>
      <c r="VMG139" s="827">
        <f t="shared" si="499"/>
        <v>0</v>
      </c>
      <c r="VMH139" s="827">
        <f t="shared" si="499"/>
        <v>0</v>
      </c>
      <c r="VMI139" s="827">
        <f t="shared" si="499"/>
        <v>0</v>
      </c>
      <c r="VMJ139" s="827">
        <f t="shared" si="499"/>
        <v>0</v>
      </c>
      <c r="VMK139" s="827">
        <f t="shared" si="499"/>
        <v>0</v>
      </c>
      <c r="VML139" s="827">
        <f t="shared" si="499"/>
        <v>0</v>
      </c>
      <c r="VMM139" s="827">
        <f t="shared" si="499"/>
        <v>0</v>
      </c>
      <c r="VMN139" s="827">
        <f t="shared" si="499"/>
        <v>0</v>
      </c>
      <c r="VMO139" s="827">
        <f t="shared" si="499"/>
        <v>0</v>
      </c>
      <c r="VMP139" s="827">
        <f t="shared" si="499"/>
        <v>0</v>
      </c>
      <c r="VMQ139" s="827">
        <f t="shared" si="499"/>
        <v>0</v>
      </c>
      <c r="VMR139" s="827">
        <f t="shared" si="499"/>
        <v>0</v>
      </c>
      <c r="VMS139" s="827">
        <f t="shared" si="499"/>
        <v>0</v>
      </c>
      <c r="VMT139" s="827">
        <f t="shared" si="499"/>
        <v>0</v>
      </c>
      <c r="VMU139" s="827">
        <f t="shared" si="499"/>
        <v>0</v>
      </c>
      <c r="VMV139" s="827">
        <f t="shared" si="499"/>
        <v>0</v>
      </c>
      <c r="VMW139" s="827">
        <f t="shared" si="499"/>
        <v>0</v>
      </c>
      <c r="VMX139" s="827">
        <f t="shared" si="499"/>
        <v>0</v>
      </c>
      <c r="VMY139" s="827">
        <f t="shared" si="499"/>
        <v>0</v>
      </c>
      <c r="VMZ139" s="827">
        <f t="shared" si="499"/>
        <v>0</v>
      </c>
      <c r="VNA139" s="827">
        <f t="shared" si="499"/>
        <v>0</v>
      </c>
      <c r="VNB139" s="827">
        <f t="shared" si="499"/>
        <v>0</v>
      </c>
      <c r="VNC139" s="827">
        <f t="shared" si="499"/>
        <v>0</v>
      </c>
      <c r="VND139" s="827">
        <f t="shared" si="499"/>
        <v>0</v>
      </c>
      <c r="VNE139" s="827">
        <f t="shared" si="499"/>
        <v>0</v>
      </c>
      <c r="VNF139" s="827">
        <f t="shared" si="499"/>
        <v>0</v>
      </c>
      <c r="VNG139" s="827">
        <f t="shared" si="499"/>
        <v>0</v>
      </c>
      <c r="VNH139" s="827">
        <f t="shared" si="499"/>
        <v>0</v>
      </c>
      <c r="VNI139" s="827">
        <f t="shared" si="499"/>
        <v>0</v>
      </c>
      <c r="VNJ139" s="827">
        <f t="shared" si="499"/>
        <v>0</v>
      </c>
      <c r="VNK139" s="827">
        <f t="shared" si="499"/>
        <v>0</v>
      </c>
      <c r="VNL139" s="827">
        <f t="shared" si="499"/>
        <v>0</v>
      </c>
      <c r="VNM139" s="827">
        <f t="shared" si="499"/>
        <v>0</v>
      </c>
      <c r="VNN139" s="827">
        <f t="shared" si="499"/>
        <v>0</v>
      </c>
      <c r="VNO139" s="827">
        <f t="shared" ref="VNO139:VPZ139" si="500">VNO131+VNO133</f>
        <v>0</v>
      </c>
      <c r="VNP139" s="827">
        <f t="shared" si="500"/>
        <v>0</v>
      </c>
      <c r="VNQ139" s="827">
        <f t="shared" si="500"/>
        <v>0</v>
      </c>
      <c r="VNR139" s="827">
        <f t="shared" si="500"/>
        <v>0</v>
      </c>
      <c r="VNS139" s="827">
        <f t="shared" si="500"/>
        <v>0</v>
      </c>
      <c r="VNT139" s="827">
        <f t="shared" si="500"/>
        <v>0</v>
      </c>
      <c r="VNU139" s="827">
        <f t="shared" si="500"/>
        <v>0</v>
      </c>
      <c r="VNV139" s="827">
        <f t="shared" si="500"/>
        <v>0</v>
      </c>
      <c r="VNW139" s="827">
        <f t="shared" si="500"/>
        <v>0</v>
      </c>
      <c r="VNX139" s="827">
        <f t="shared" si="500"/>
        <v>0</v>
      </c>
      <c r="VNY139" s="827">
        <f t="shared" si="500"/>
        <v>0</v>
      </c>
      <c r="VNZ139" s="827">
        <f t="shared" si="500"/>
        <v>0</v>
      </c>
      <c r="VOA139" s="827">
        <f t="shared" si="500"/>
        <v>0</v>
      </c>
      <c r="VOB139" s="827">
        <f t="shared" si="500"/>
        <v>0</v>
      </c>
      <c r="VOC139" s="827">
        <f t="shared" si="500"/>
        <v>0</v>
      </c>
      <c r="VOD139" s="827">
        <f t="shared" si="500"/>
        <v>0</v>
      </c>
      <c r="VOE139" s="827">
        <f t="shared" si="500"/>
        <v>0</v>
      </c>
      <c r="VOF139" s="827">
        <f t="shared" si="500"/>
        <v>0</v>
      </c>
      <c r="VOG139" s="827">
        <f t="shared" si="500"/>
        <v>0</v>
      </c>
      <c r="VOH139" s="827">
        <f t="shared" si="500"/>
        <v>0</v>
      </c>
      <c r="VOI139" s="827">
        <f t="shared" si="500"/>
        <v>0</v>
      </c>
      <c r="VOJ139" s="827">
        <f t="shared" si="500"/>
        <v>0</v>
      </c>
      <c r="VOK139" s="827">
        <f t="shared" si="500"/>
        <v>0</v>
      </c>
      <c r="VOL139" s="827">
        <f t="shared" si="500"/>
        <v>0</v>
      </c>
      <c r="VOM139" s="827">
        <f t="shared" si="500"/>
        <v>0</v>
      </c>
      <c r="VON139" s="827">
        <f t="shared" si="500"/>
        <v>0</v>
      </c>
      <c r="VOO139" s="827">
        <f t="shared" si="500"/>
        <v>0</v>
      </c>
      <c r="VOP139" s="827">
        <f t="shared" si="500"/>
        <v>0</v>
      </c>
      <c r="VOQ139" s="827">
        <f t="shared" si="500"/>
        <v>0</v>
      </c>
      <c r="VOR139" s="827">
        <f t="shared" si="500"/>
        <v>0</v>
      </c>
      <c r="VOS139" s="827">
        <f t="shared" si="500"/>
        <v>0</v>
      </c>
      <c r="VOT139" s="827">
        <f t="shared" si="500"/>
        <v>0</v>
      </c>
      <c r="VOU139" s="827">
        <f t="shared" si="500"/>
        <v>0</v>
      </c>
      <c r="VOV139" s="827">
        <f t="shared" si="500"/>
        <v>0</v>
      </c>
      <c r="VOW139" s="827">
        <f t="shared" si="500"/>
        <v>0</v>
      </c>
      <c r="VOX139" s="827">
        <f t="shared" si="500"/>
        <v>0</v>
      </c>
      <c r="VOY139" s="827">
        <f t="shared" si="500"/>
        <v>0</v>
      </c>
      <c r="VOZ139" s="827">
        <f t="shared" si="500"/>
        <v>0</v>
      </c>
      <c r="VPA139" s="827">
        <f t="shared" si="500"/>
        <v>0</v>
      </c>
      <c r="VPB139" s="827">
        <f t="shared" si="500"/>
        <v>0</v>
      </c>
      <c r="VPC139" s="827">
        <f t="shared" si="500"/>
        <v>0</v>
      </c>
      <c r="VPD139" s="827">
        <f t="shared" si="500"/>
        <v>0</v>
      </c>
      <c r="VPE139" s="827">
        <f t="shared" si="500"/>
        <v>0</v>
      </c>
      <c r="VPF139" s="827">
        <f t="shared" si="500"/>
        <v>0</v>
      </c>
      <c r="VPG139" s="827">
        <f t="shared" si="500"/>
        <v>0</v>
      </c>
      <c r="VPH139" s="827">
        <f t="shared" si="500"/>
        <v>0</v>
      </c>
      <c r="VPI139" s="827">
        <f t="shared" si="500"/>
        <v>0</v>
      </c>
      <c r="VPJ139" s="827">
        <f t="shared" si="500"/>
        <v>0</v>
      </c>
      <c r="VPK139" s="827">
        <f t="shared" si="500"/>
        <v>0</v>
      </c>
      <c r="VPL139" s="827">
        <f t="shared" si="500"/>
        <v>0</v>
      </c>
      <c r="VPM139" s="827">
        <f t="shared" si="500"/>
        <v>0</v>
      </c>
      <c r="VPN139" s="827">
        <f t="shared" si="500"/>
        <v>0</v>
      </c>
      <c r="VPO139" s="827">
        <f t="shared" si="500"/>
        <v>0</v>
      </c>
      <c r="VPP139" s="827">
        <f t="shared" si="500"/>
        <v>0</v>
      </c>
      <c r="VPQ139" s="827">
        <f t="shared" si="500"/>
        <v>0</v>
      </c>
      <c r="VPR139" s="827">
        <f t="shared" si="500"/>
        <v>0</v>
      </c>
      <c r="VPS139" s="827">
        <f t="shared" si="500"/>
        <v>0</v>
      </c>
      <c r="VPT139" s="827">
        <f t="shared" si="500"/>
        <v>0</v>
      </c>
      <c r="VPU139" s="827">
        <f t="shared" si="500"/>
        <v>0</v>
      </c>
      <c r="VPV139" s="827">
        <f t="shared" si="500"/>
        <v>0</v>
      </c>
      <c r="VPW139" s="827">
        <f t="shared" si="500"/>
        <v>0</v>
      </c>
      <c r="VPX139" s="827">
        <f t="shared" si="500"/>
        <v>0</v>
      </c>
      <c r="VPY139" s="827">
        <f t="shared" si="500"/>
        <v>0</v>
      </c>
      <c r="VPZ139" s="827">
        <f t="shared" si="500"/>
        <v>0</v>
      </c>
      <c r="VQA139" s="827">
        <f t="shared" ref="VQA139:VSL139" si="501">VQA131+VQA133</f>
        <v>0</v>
      </c>
      <c r="VQB139" s="827">
        <f t="shared" si="501"/>
        <v>0</v>
      </c>
      <c r="VQC139" s="827">
        <f t="shared" si="501"/>
        <v>0</v>
      </c>
      <c r="VQD139" s="827">
        <f t="shared" si="501"/>
        <v>0</v>
      </c>
      <c r="VQE139" s="827">
        <f t="shared" si="501"/>
        <v>0</v>
      </c>
      <c r="VQF139" s="827">
        <f t="shared" si="501"/>
        <v>0</v>
      </c>
      <c r="VQG139" s="827">
        <f t="shared" si="501"/>
        <v>0</v>
      </c>
      <c r="VQH139" s="827">
        <f t="shared" si="501"/>
        <v>0</v>
      </c>
      <c r="VQI139" s="827">
        <f t="shared" si="501"/>
        <v>0</v>
      </c>
      <c r="VQJ139" s="827">
        <f t="shared" si="501"/>
        <v>0</v>
      </c>
      <c r="VQK139" s="827">
        <f t="shared" si="501"/>
        <v>0</v>
      </c>
      <c r="VQL139" s="827">
        <f t="shared" si="501"/>
        <v>0</v>
      </c>
      <c r="VQM139" s="827">
        <f t="shared" si="501"/>
        <v>0</v>
      </c>
      <c r="VQN139" s="827">
        <f t="shared" si="501"/>
        <v>0</v>
      </c>
      <c r="VQO139" s="827">
        <f t="shared" si="501"/>
        <v>0</v>
      </c>
      <c r="VQP139" s="827">
        <f t="shared" si="501"/>
        <v>0</v>
      </c>
      <c r="VQQ139" s="827">
        <f t="shared" si="501"/>
        <v>0</v>
      </c>
      <c r="VQR139" s="827">
        <f t="shared" si="501"/>
        <v>0</v>
      </c>
      <c r="VQS139" s="827">
        <f t="shared" si="501"/>
        <v>0</v>
      </c>
      <c r="VQT139" s="827">
        <f t="shared" si="501"/>
        <v>0</v>
      </c>
      <c r="VQU139" s="827">
        <f t="shared" si="501"/>
        <v>0</v>
      </c>
      <c r="VQV139" s="827">
        <f t="shared" si="501"/>
        <v>0</v>
      </c>
      <c r="VQW139" s="827">
        <f t="shared" si="501"/>
        <v>0</v>
      </c>
      <c r="VQX139" s="827">
        <f t="shared" si="501"/>
        <v>0</v>
      </c>
      <c r="VQY139" s="827">
        <f t="shared" si="501"/>
        <v>0</v>
      </c>
      <c r="VQZ139" s="827">
        <f t="shared" si="501"/>
        <v>0</v>
      </c>
      <c r="VRA139" s="827">
        <f t="shared" si="501"/>
        <v>0</v>
      </c>
      <c r="VRB139" s="827">
        <f t="shared" si="501"/>
        <v>0</v>
      </c>
      <c r="VRC139" s="827">
        <f t="shared" si="501"/>
        <v>0</v>
      </c>
      <c r="VRD139" s="827">
        <f t="shared" si="501"/>
        <v>0</v>
      </c>
      <c r="VRE139" s="827">
        <f t="shared" si="501"/>
        <v>0</v>
      </c>
      <c r="VRF139" s="827">
        <f t="shared" si="501"/>
        <v>0</v>
      </c>
      <c r="VRG139" s="827">
        <f t="shared" si="501"/>
        <v>0</v>
      </c>
      <c r="VRH139" s="827">
        <f t="shared" si="501"/>
        <v>0</v>
      </c>
      <c r="VRI139" s="827">
        <f t="shared" si="501"/>
        <v>0</v>
      </c>
      <c r="VRJ139" s="827">
        <f t="shared" si="501"/>
        <v>0</v>
      </c>
      <c r="VRK139" s="827">
        <f t="shared" si="501"/>
        <v>0</v>
      </c>
      <c r="VRL139" s="827">
        <f t="shared" si="501"/>
        <v>0</v>
      </c>
      <c r="VRM139" s="827">
        <f t="shared" si="501"/>
        <v>0</v>
      </c>
      <c r="VRN139" s="827">
        <f t="shared" si="501"/>
        <v>0</v>
      </c>
      <c r="VRO139" s="827">
        <f t="shared" si="501"/>
        <v>0</v>
      </c>
      <c r="VRP139" s="827">
        <f t="shared" si="501"/>
        <v>0</v>
      </c>
      <c r="VRQ139" s="827">
        <f t="shared" si="501"/>
        <v>0</v>
      </c>
      <c r="VRR139" s="827">
        <f t="shared" si="501"/>
        <v>0</v>
      </c>
      <c r="VRS139" s="827">
        <f t="shared" si="501"/>
        <v>0</v>
      </c>
      <c r="VRT139" s="827">
        <f t="shared" si="501"/>
        <v>0</v>
      </c>
      <c r="VRU139" s="827">
        <f t="shared" si="501"/>
        <v>0</v>
      </c>
      <c r="VRV139" s="827">
        <f t="shared" si="501"/>
        <v>0</v>
      </c>
      <c r="VRW139" s="827">
        <f t="shared" si="501"/>
        <v>0</v>
      </c>
      <c r="VRX139" s="827">
        <f t="shared" si="501"/>
        <v>0</v>
      </c>
      <c r="VRY139" s="827">
        <f t="shared" si="501"/>
        <v>0</v>
      </c>
      <c r="VRZ139" s="827">
        <f t="shared" si="501"/>
        <v>0</v>
      </c>
      <c r="VSA139" s="827">
        <f t="shared" si="501"/>
        <v>0</v>
      </c>
      <c r="VSB139" s="827">
        <f t="shared" si="501"/>
        <v>0</v>
      </c>
      <c r="VSC139" s="827">
        <f t="shared" si="501"/>
        <v>0</v>
      </c>
      <c r="VSD139" s="827">
        <f t="shared" si="501"/>
        <v>0</v>
      </c>
      <c r="VSE139" s="827">
        <f t="shared" si="501"/>
        <v>0</v>
      </c>
      <c r="VSF139" s="827">
        <f t="shared" si="501"/>
        <v>0</v>
      </c>
      <c r="VSG139" s="827">
        <f t="shared" si="501"/>
        <v>0</v>
      </c>
      <c r="VSH139" s="827">
        <f t="shared" si="501"/>
        <v>0</v>
      </c>
      <c r="VSI139" s="827">
        <f t="shared" si="501"/>
        <v>0</v>
      </c>
      <c r="VSJ139" s="827">
        <f t="shared" si="501"/>
        <v>0</v>
      </c>
      <c r="VSK139" s="827">
        <f t="shared" si="501"/>
        <v>0</v>
      </c>
      <c r="VSL139" s="827">
        <f t="shared" si="501"/>
        <v>0</v>
      </c>
      <c r="VSM139" s="827">
        <f t="shared" ref="VSM139:VUX139" si="502">VSM131+VSM133</f>
        <v>0</v>
      </c>
      <c r="VSN139" s="827">
        <f t="shared" si="502"/>
        <v>0</v>
      </c>
      <c r="VSO139" s="827">
        <f t="shared" si="502"/>
        <v>0</v>
      </c>
      <c r="VSP139" s="827">
        <f t="shared" si="502"/>
        <v>0</v>
      </c>
      <c r="VSQ139" s="827">
        <f t="shared" si="502"/>
        <v>0</v>
      </c>
      <c r="VSR139" s="827">
        <f t="shared" si="502"/>
        <v>0</v>
      </c>
      <c r="VSS139" s="827">
        <f t="shared" si="502"/>
        <v>0</v>
      </c>
      <c r="VST139" s="827">
        <f t="shared" si="502"/>
        <v>0</v>
      </c>
      <c r="VSU139" s="827">
        <f t="shared" si="502"/>
        <v>0</v>
      </c>
      <c r="VSV139" s="827">
        <f t="shared" si="502"/>
        <v>0</v>
      </c>
      <c r="VSW139" s="827">
        <f t="shared" si="502"/>
        <v>0</v>
      </c>
      <c r="VSX139" s="827">
        <f t="shared" si="502"/>
        <v>0</v>
      </c>
      <c r="VSY139" s="827">
        <f t="shared" si="502"/>
        <v>0</v>
      </c>
      <c r="VSZ139" s="827">
        <f t="shared" si="502"/>
        <v>0</v>
      </c>
      <c r="VTA139" s="827">
        <f t="shared" si="502"/>
        <v>0</v>
      </c>
      <c r="VTB139" s="827">
        <f t="shared" si="502"/>
        <v>0</v>
      </c>
      <c r="VTC139" s="827">
        <f t="shared" si="502"/>
        <v>0</v>
      </c>
      <c r="VTD139" s="827">
        <f t="shared" si="502"/>
        <v>0</v>
      </c>
      <c r="VTE139" s="827">
        <f t="shared" si="502"/>
        <v>0</v>
      </c>
      <c r="VTF139" s="827">
        <f t="shared" si="502"/>
        <v>0</v>
      </c>
      <c r="VTG139" s="827">
        <f t="shared" si="502"/>
        <v>0</v>
      </c>
      <c r="VTH139" s="827">
        <f t="shared" si="502"/>
        <v>0</v>
      </c>
      <c r="VTI139" s="827">
        <f t="shared" si="502"/>
        <v>0</v>
      </c>
      <c r="VTJ139" s="827">
        <f t="shared" si="502"/>
        <v>0</v>
      </c>
      <c r="VTK139" s="827">
        <f t="shared" si="502"/>
        <v>0</v>
      </c>
      <c r="VTL139" s="827">
        <f t="shared" si="502"/>
        <v>0</v>
      </c>
      <c r="VTM139" s="827">
        <f t="shared" si="502"/>
        <v>0</v>
      </c>
      <c r="VTN139" s="827">
        <f t="shared" si="502"/>
        <v>0</v>
      </c>
      <c r="VTO139" s="827">
        <f t="shared" si="502"/>
        <v>0</v>
      </c>
      <c r="VTP139" s="827">
        <f t="shared" si="502"/>
        <v>0</v>
      </c>
      <c r="VTQ139" s="827">
        <f t="shared" si="502"/>
        <v>0</v>
      </c>
      <c r="VTR139" s="827">
        <f t="shared" si="502"/>
        <v>0</v>
      </c>
      <c r="VTS139" s="827">
        <f t="shared" si="502"/>
        <v>0</v>
      </c>
      <c r="VTT139" s="827">
        <f t="shared" si="502"/>
        <v>0</v>
      </c>
      <c r="VTU139" s="827">
        <f t="shared" si="502"/>
        <v>0</v>
      </c>
      <c r="VTV139" s="827">
        <f t="shared" si="502"/>
        <v>0</v>
      </c>
      <c r="VTW139" s="827">
        <f t="shared" si="502"/>
        <v>0</v>
      </c>
      <c r="VTX139" s="827">
        <f t="shared" si="502"/>
        <v>0</v>
      </c>
      <c r="VTY139" s="827">
        <f t="shared" si="502"/>
        <v>0</v>
      </c>
      <c r="VTZ139" s="827">
        <f t="shared" si="502"/>
        <v>0</v>
      </c>
      <c r="VUA139" s="827">
        <f t="shared" si="502"/>
        <v>0</v>
      </c>
      <c r="VUB139" s="827">
        <f t="shared" si="502"/>
        <v>0</v>
      </c>
      <c r="VUC139" s="827">
        <f t="shared" si="502"/>
        <v>0</v>
      </c>
      <c r="VUD139" s="827">
        <f t="shared" si="502"/>
        <v>0</v>
      </c>
      <c r="VUE139" s="827">
        <f t="shared" si="502"/>
        <v>0</v>
      </c>
      <c r="VUF139" s="827">
        <f t="shared" si="502"/>
        <v>0</v>
      </c>
      <c r="VUG139" s="827">
        <f t="shared" si="502"/>
        <v>0</v>
      </c>
      <c r="VUH139" s="827">
        <f t="shared" si="502"/>
        <v>0</v>
      </c>
      <c r="VUI139" s="827">
        <f t="shared" si="502"/>
        <v>0</v>
      </c>
      <c r="VUJ139" s="827">
        <f t="shared" si="502"/>
        <v>0</v>
      </c>
      <c r="VUK139" s="827">
        <f t="shared" si="502"/>
        <v>0</v>
      </c>
      <c r="VUL139" s="827">
        <f t="shared" si="502"/>
        <v>0</v>
      </c>
      <c r="VUM139" s="827">
        <f t="shared" si="502"/>
        <v>0</v>
      </c>
      <c r="VUN139" s="827">
        <f t="shared" si="502"/>
        <v>0</v>
      </c>
      <c r="VUO139" s="827">
        <f t="shared" si="502"/>
        <v>0</v>
      </c>
      <c r="VUP139" s="827">
        <f t="shared" si="502"/>
        <v>0</v>
      </c>
      <c r="VUQ139" s="827">
        <f t="shared" si="502"/>
        <v>0</v>
      </c>
      <c r="VUR139" s="827">
        <f t="shared" si="502"/>
        <v>0</v>
      </c>
      <c r="VUS139" s="827">
        <f t="shared" si="502"/>
        <v>0</v>
      </c>
      <c r="VUT139" s="827">
        <f t="shared" si="502"/>
        <v>0</v>
      </c>
      <c r="VUU139" s="827">
        <f t="shared" si="502"/>
        <v>0</v>
      </c>
      <c r="VUV139" s="827">
        <f t="shared" si="502"/>
        <v>0</v>
      </c>
      <c r="VUW139" s="827">
        <f t="shared" si="502"/>
        <v>0</v>
      </c>
      <c r="VUX139" s="827">
        <f t="shared" si="502"/>
        <v>0</v>
      </c>
      <c r="VUY139" s="827">
        <f t="shared" ref="VUY139:VXJ139" si="503">VUY131+VUY133</f>
        <v>0</v>
      </c>
      <c r="VUZ139" s="827">
        <f t="shared" si="503"/>
        <v>0</v>
      </c>
      <c r="VVA139" s="827">
        <f t="shared" si="503"/>
        <v>0</v>
      </c>
      <c r="VVB139" s="827">
        <f t="shared" si="503"/>
        <v>0</v>
      </c>
      <c r="VVC139" s="827">
        <f t="shared" si="503"/>
        <v>0</v>
      </c>
      <c r="VVD139" s="827">
        <f t="shared" si="503"/>
        <v>0</v>
      </c>
      <c r="VVE139" s="827">
        <f t="shared" si="503"/>
        <v>0</v>
      </c>
      <c r="VVF139" s="827">
        <f t="shared" si="503"/>
        <v>0</v>
      </c>
      <c r="VVG139" s="827">
        <f t="shared" si="503"/>
        <v>0</v>
      </c>
      <c r="VVH139" s="827">
        <f t="shared" si="503"/>
        <v>0</v>
      </c>
      <c r="VVI139" s="827">
        <f t="shared" si="503"/>
        <v>0</v>
      </c>
      <c r="VVJ139" s="827">
        <f t="shared" si="503"/>
        <v>0</v>
      </c>
      <c r="VVK139" s="827">
        <f t="shared" si="503"/>
        <v>0</v>
      </c>
      <c r="VVL139" s="827">
        <f t="shared" si="503"/>
        <v>0</v>
      </c>
      <c r="VVM139" s="827">
        <f t="shared" si="503"/>
        <v>0</v>
      </c>
      <c r="VVN139" s="827">
        <f t="shared" si="503"/>
        <v>0</v>
      </c>
      <c r="VVO139" s="827">
        <f t="shared" si="503"/>
        <v>0</v>
      </c>
      <c r="VVP139" s="827">
        <f t="shared" si="503"/>
        <v>0</v>
      </c>
      <c r="VVQ139" s="827">
        <f t="shared" si="503"/>
        <v>0</v>
      </c>
      <c r="VVR139" s="827">
        <f t="shared" si="503"/>
        <v>0</v>
      </c>
      <c r="VVS139" s="827">
        <f t="shared" si="503"/>
        <v>0</v>
      </c>
      <c r="VVT139" s="827">
        <f t="shared" si="503"/>
        <v>0</v>
      </c>
      <c r="VVU139" s="827">
        <f t="shared" si="503"/>
        <v>0</v>
      </c>
      <c r="VVV139" s="827">
        <f t="shared" si="503"/>
        <v>0</v>
      </c>
      <c r="VVW139" s="827">
        <f t="shared" si="503"/>
        <v>0</v>
      </c>
      <c r="VVX139" s="827">
        <f t="shared" si="503"/>
        <v>0</v>
      </c>
      <c r="VVY139" s="827">
        <f t="shared" si="503"/>
        <v>0</v>
      </c>
      <c r="VVZ139" s="827">
        <f t="shared" si="503"/>
        <v>0</v>
      </c>
      <c r="VWA139" s="827">
        <f t="shared" si="503"/>
        <v>0</v>
      </c>
      <c r="VWB139" s="827">
        <f t="shared" si="503"/>
        <v>0</v>
      </c>
      <c r="VWC139" s="827">
        <f t="shared" si="503"/>
        <v>0</v>
      </c>
      <c r="VWD139" s="827">
        <f t="shared" si="503"/>
        <v>0</v>
      </c>
      <c r="VWE139" s="827">
        <f t="shared" si="503"/>
        <v>0</v>
      </c>
      <c r="VWF139" s="827">
        <f t="shared" si="503"/>
        <v>0</v>
      </c>
      <c r="VWG139" s="827">
        <f t="shared" si="503"/>
        <v>0</v>
      </c>
      <c r="VWH139" s="827">
        <f t="shared" si="503"/>
        <v>0</v>
      </c>
      <c r="VWI139" s="827">
        <f t="shared" si="503"/>
        <v>0</v>
      </c>
      <c r="VWJ139" s="827">
        <f t="shared" si="503"/>
        <v>0</v>
      </c>
      <c r="VWK139" s="827">
        <f t="shared" si="503"/>
        <v>0</v>
      </c>
      <c r="VWL139" s="827">
        <f t="shared" si="503"/>
        <v>0</v>
      </c>
      <c r="VWM139" s="827">
        <f t="shared" si="503"/>
        <v>0</v>
      </c>
      <c r="VWN139" s="827">
        <f t="shared" si="503"/>
        <v>0</v>
      </c>
      <c r="VWO139" s="827">
        <f t="shared" si="503"/>
        <v>0</v>
      </c>
      <c r="VWP139" s="827">
        <f t="shared" si="503"/>
        <v>0</v>
      </c>
      <c r="VWQ139" s="827">
        <f t="shared" si="503"/>
        <v>0</v>
      </c>
      <c r="VWR139" s="827">
        <f t="shared" si="503"/>
        <v>0</v>
      </c>
      <c r="VWS139" s="827">
        <f t="shared" si="503"/>
        <v>0</v>
      </c>
      <c r="VWT139" s="827">
        <f t="shared" si="503"/>
        <v>0</v>
      </c>
      <c r="VWU139" s="827">
        <f t="shared" si="503"/>
        <v>0</v>
      </c>
      <c r="VWV139" s="827">
        <f t="shared" si="503"/>
        <v>0</v>
      </c>
      <c r="VWW139" s="827">
        <f t="shared" si="503"/>
        <v>0</v>
      </c>
      <c r="VWX139" s="827">
        <f t="shared" si="503"/>
        <v>0</v>
      </c>
      <c r="VWY139" s="827">
        <f t="shared" si="503"/>
        <v>0</v>
      </c>
      <c r="VWZ139" s="827">
        <f t="shared" si="503"/>
        <v>0</v>
      </c>
      <c r="VXA139" s="827">
        <f t="shared" si="503"/>
        <v>0</v>
      </c>
      <c r="VXB139" s="827">
        <f t="shared" si="503"/>
        <v>0</v>
      </c>
      <c r="VXC139" s="827">
        <f t="shared" si="503"/>
        <v>0</v>
      </c>
      <c r="VXD139" s="827">
        <f t="shared" si="503"/>
        <v>0</v>
      </c>
      <c r="VXE139" s="827">
        <f t="shared" si="503"/>
        <v>0</v>
      </c>
      <c r="VXF139" s="827">
        <f t="shared" si="503"/>
        <v>0</v>
      </c>
      <c r="VXG139" s="827">
        <f t="shared" si="503"/>
        <v>0</v>
      </c>
      <c r="VXH139" s="827">
        <f t="shared" si="503"/>
        <v>0</v>
      </c>
      <c r="VXI139" s="827">
        <f t="shared" si="503"/>
        <v>0</v>
      </c>
      <c r="VXJ139" s="827">
        <f t="shared" si="503"/>
        <v>0</v>
      </c>
      <c r="VXK139" s="827">
        <f t="shared" ref="VXK139:VZV139" si="504">VXK131+VXK133</f>
        <v>0</v>
      </c>
      <c r="VXL139" s="827">
        <f t="shared" si="504"/>
        <v>0</v>
      </c>
      <c r="VXM139" s="827">
        <f t="shared" si="504"/>
        <v>0</v>
      </c>
      <c r="VXN139" s="827">
        <f t="shared" si="504"/>
        <v>0</v>
      </c>
      <c r="VXO139" s="827">
        <f t="shared" si="504"/>
        <v>0</v>
      </c>
      <c r="VXP139" s="827">
        <f t="shared" si="504"/>
        <v>0</v>
      </c>
      <c r="VXQ139" s="827">
        <f t="shared" si="504"/>
        <v>0</v>
      </c>
      <c r="VXR139" s="827">
        <f t="shared" si="504"/>
        <v>0</v>
      </c>
      <c r="VXS139" s="827">
        <f t="shared" si="504"/>
        <v>0</v>
      </c>
      <c r="VXT139" s="827">
        <f t="shared" si="504"/>
        <v>0</v>
      </c>
      <c r="VXU139" s="827">
        <f t="shared" si="504"/>
        <v>0</v>
      </c>
      <c r="VXV139" s="827">
        <f t="shared" si="504"/>
        <v>0</v>
      </c>
      <c r="VXW139" s="827">
        <f t="shared" si="504"/>
        <v>0</v>
      </c>
      <c r="VXX139" s="827">
        <f t="shared" si="504"/>
        <v>0</v>
      </c>
      <c r="VXY139" s="827">
        <f t="shared" si="504"/>
        <v>0</v>
      </c>
      <c r="VXZ139" s="827">
        <f t="shared" si="504"/>
        <v>0</v>
      </c>
      <c r="VYA139" s="827">
        <f t="shared" si="504"/>
        <v>0</v>
      </c>
      <c r="VYB139" s="827">
        <f t="shared" si="504"/>
        <v>0</v>
      </c>
      <c r="VYC139" s="827">
        <f t="shared" si="504"/>
        <v>0</v>
      </c>
      <c r="VYD139" s="827">
        <f t="shared" si="504"/>
        <v>0</v>
      </c>
      <c r="VYE139" s="827">
        <f t="shared" si="504"/>
        <v>0</v>
      </c>
      <c r="VYF139" s="827">
        <f t="shared" si="504"/>
        <v>0</v>
      </c>
      <c r="VYG139" s="827">
        <f t="shared" si="504"/>
        <v>0</v>
      </c>
      <c r="VYH139" s="827">
        <f t="shared" si="504"/>
        <v>0</v>
      </c>
      <c r="VYI139" s="827">
        <f t="shared" si="504"/>
        <v>0</v>
      </c>
      <c r="VYJ139" s="827">
        <f t="shared" si="504"/>
        <v>0</v>
      </c>
      <c r="VYK139" s="827">
        <f t="shared" si="504"/>
        <v>0</v>
      </c>
      <c r="VYL139" s="827">
        <f t="shared" si="504"/>
        <v>0</v>
      </c>
      <c r="VYM139" s="827">
        <f t="shared" si="504"/>
        <v>0</v>
      </c>
      <c r="VYN139" s="827">
        <f t="shared" si="504"/>
        <v>0</v>
      </c>
      <c r="VYO139" s="827">
        <f t="shared" si="504"/>
        <v>0</v>
      </c>
      <c r="VYP139" s="827">
        <f t="shared" si="504"/>
        <v>0</v>
      </c>
      <c r="VYQ139" s="827">
        <f t="shared" si="504"/>
        <v>0</v>
      </c>
      <c r="VYR139" s="827">
        <f t="shared" si="504"/>
        <v>0</v>
      </c>
      <c r="VYS139" s="827">
        <f t="shared" si="504"/>
        <v>0</v>
      </c>
      <c r="VYT139" s="827">
        <f t="shared" si="504"/>
        <v>0</v>
      </c>
      <c r="VYU139" s="827">
        <f t="shared" si="504"/>
        <v>0</v>
      </c>
      <c r="VYV139" s="827">
        <f t="shared" si="504"/>
        <v>0</v>
      </c>
      <c r="VYW139" s="827">
        <f t="shared" si="504"/>
        <v>0</v>
      </c>
      <c r="VYX139" s="827">
        <f t="shared" si="504"/>
        <v>0</v>
      </c>
      <c r="VYY139" s="827">
        <f t="shared" si="504"/>
        <v>0</v>
      </c>
      <c r="VYZ139" s="827">
        <f t="shared" si="504"/>
        <v>0</v>
      </c>
      <c r="VZA139" s="827">
        <f t="shared" si="504"/>
        <v>0</v>
      </c>
      <c r="VZB139" s="827">
        <f t="shared" si="504"/>
        <v>0</v>
      </c>
      <c r="VZC139" s="827">
        <f t="shared" si="504"/>
        <v>0</v>
      </c>
      <c r="VZD139" s="827">
        <f t="shared" si="504"/>
        <v>0</v>
      </c>
      <c r="VZE139" s="827">
        <f t="shared" si="504"/>
        <v>0</v>
      </c>
      <c r="VZF139" s="827">
        <f t="shared" si="504"/>
        <v>0</v>
      </c>
      <c r="VZG139" s="827">
        <f t="shared" si="504"/>
        <v>0</v>
      </c>
      <c r="VZH139" s="827">
        <f t="shared" si="504"/>
        <v>0</v>
      </c>
      <c r="VZI139" s="827">
        <f t="shared" si="504"/>
        <v>0</v>
      </c>
      <c r="VZJ139" s="827">
        <f t="shared" si="504"/>
        <v>0</v>
      </c>
      <c r="VZK139" s="827">
        <f t="shared" si="504"/>
        <v>0</v>
      </c>
      <c r="VZL139" s="827">
        <f t="shared" si="504"/>
        <v>0</v>
      </c>
      <c r="VZM139" s="827">
        <f t="shared" si="504"/>
        <v>0</v>
      </c>
      <c r="VZN139" s="827">
        <f t="shared" si="504"/>
        <v>0</v>
      </c>
      <c r="VZO139" s="827">
        <f t="shared" si="504"/>
        <v>0</v>
      </c>
      <c r="VZP139" s="827">
        <f t="shared" si="504"/>
        <v>0</v>
      </c>
      <c r="VZQ139" s="827">
        <f t="shared" si="504"/>
        <v>0</v>
      </c>
      <c r="VZR139" s="827">
        <f t="shared" si="504"/>
        <v>0</v>
      </c>
      <c r="VZS139" s="827">
        <f t="shared" si="504"/>
        <v>0</v>
      </c>
      <c r="VZT139" s="827">
        <f t="shared" si="504"/>
        <v>0</v>
      </c>
      <c r="VZU139" s="827">
        <f t="shared" si="504"/>
        <v>0</v>
      </c>
      <c r="VZV139" s="827">
        <f t="shared" si="504"/>
        <v>0</v>
      </c>
      <c r="VZW139" s="827">
        <f t="shared" ref="VZW139:WCH139" si="505">VZW131+VZW133</f>
        <v>0</v>
      </c>
      <c r="VZX139" s="827">
        <f t="shared" si="505"/>
        <v>0</v>
      </c>
      <c r="VZY139" s="827">
        <f t="shared" si="505"/>
        <v>0</v>
      </c>
      <c r="VZZ139" s="827">
        <f t="shared" si="505"/>
        <v>0</v>
      </c>
      <c r="WAA139" s="827">
        <f t="shared" si="505"/>
        <v>0</v>
      </c>
      <c r="WAB139" s="827">
        <f t="shared" si="505"/>
        <v>0</v>
      </c>
      <c r="WAC139" s="827">
        <f t="shared" si="505"/>
        <v>0</v>
      </c>
      <c r="WAD139" s="827">
        <f t="shared" si="505"/>
        <v>0</v>
      </c>
      <c r="WAE139" s="827">
        <f t="shared" si="505"/>
        <v>0</v>
      </c>
      <c r="WAF139" s="827">
        <f t="shared" si="505"/>
        <v>0</v>
      </c>
      <c r="WAG139" s="827">
        <f t="shared" si="505"/>
        <v>0</v>
      </c>
      <c r="WAH139" s="827">
        <f t="shared" si="505"/>
        <v>0</v>
      </c>
      <c r="WAI139" s="827">
        <f t="shared" si="505"/>
        <v>0</v>
      </c>
      <c r="WAJ139" s="827">
        <f t="shared" si="505"/>
        <v>0</v>
      </c>
      <c r="WAK139" s="827">
        <f t="shared" si="505"/>
        <v>0</v>
      </c>
      <c r="WAL139" s="827">
        <f t="shared" si="505"/>
        <v>0</v>
      </c>
      <c r="WAM139" s="827">
        <f t="shared" si="505"/>
        <v>0</v>
      </c>
      <c r="WAN139" s="827">
        <f t="shared" si="505"/>
        <v>0</v>
      </c>
      <c r="WAO139" s="827">
        <f t="shared" si="505"/>
        <v>0</v>
      </c>
      <c r="WAP139" s="827">
        <f t="shared" si="505"/>
        <v>0</v>
      </c>
      <c r="WAQ139" s="827">
        <f t="shared" si="505"/>
        <v>0</v>
      </c>
      <c r="WAR139" s="827">
        <f t="shared" si="505"/>
        <v>0</v>
      </c>
      <c r="WAS139" s="827">
        <f t="shared" si="505"/>
        <v>0</v>
      </c>
      <c r="WAT139" s="827">
        <f t="shared" si="505"/>
        <v>0</v>
      </c>
      <c r="WAU139" s="827">
        <f t="shared" si="505"/>
        <v>0</v>
      </c>
      <c r="WAV139" s="827">
        <f t="shared" si="505"/>
        <v>0</v>
      </c>
      <c r="WAW139" s="827">
        <f t="shared" si="505"/>
        <v>0</v>
      </c>
      <c r="WAX139" s="827">
        <f t="shared" si="505"/>
        <v>0</v>
      </c>
      <c r="WAY139" s="827">
        <f t="shared" si="505"/>
        <v>0</v>
      </c>
      <c r="WAZ139" s="827">
        <f t="shared" si="505"/>
        <v>0</v>
      </c>
      <c r="WBA139" s="827">
        <f t="shared" si="505"/>
        <v>0</v>
      </c>
      <c r="WBB139" s="827">
        <f t="shared" si="505"/>
        <v>0</v>
      </c>
      <c r="WBC139" s="827">
        <f t="shared" si="505"/>
        <v>0</v>
      </c>
      <c r="WBD139" s="827">
        <f t="shared" si="505"/>
        <v>0</v>
      </c>
      <c r="WBE139" s="827">
        <f t="shared" si="505"/>
        <v>0</v>
      </c>
      <c r="WBF139" s="827">
        <f t="shared" si="505"/>
        <v>0</v>
      </c>
      <c r="WBG139" s="827">
        <f t="shared" si="505"/>
        <v>0</v>
      </c>
      <c r="WBH139" s="827">
        <f t="shared" si="505"/>
        <v>0</v>
      </c>
      <c r="WBI139" s="827">
        <f t="shared" si="505"/>
        <v>0</v>
      </c>
      <c r="WBJ139" s="827">
        <f t="shared" si="505"/>
        <v>0</v>
      </c>
      <c r="WBK139" s="827">
        <f t="shared" si="505"/>
        <v>0</v>
      </c>
      <c r="WBL139" s="827">
        <f t="shared" si="505"/>
        <v>0</v>
      </c>
      <c r="WBM139" s="827">
        <f t="shared" si="505"/>
        <v>0</v>
      </c>
      <c r="WBN139" s="827">
        <f t="shared" si="505"/>
        <v>0</v>
      </c>
      <c r="WBO139" s="827">
        <f t="shared" si="505"/>
        <v>0</v>
      </c>
      <c r="WBP139" s="827">
        <f t="shared" si="505"/>
        <v>0</v>
      </c>
      <c r="WBQ139" s="827">
        <f t="shared" si="505"/>
        <v>0</v>
      </c>
      <c r="WBR139" s="827">
        <f t="shared" si="505"/>
        <v>0</v>
      </c>
      <c r="WBS139" s="827">
        <f t="shared" si="505"/>
        <v>0</v>
      </c>
      <c r="WBT139" s="827">
        <f t="shared" si="505"/>
        <v>0</v>
      </c>
      <c r="WBU139" s="827">
        <f t="shared" si="505"/>
        <v>0</v>
      </c>
      <c r="WBV139" s="827">
        <f t="shared" si="505"/>
        <v>0</v>
      </c>
      <c r="WBW139" s="827">
        <f t="shared" si="505"/>
        <v>0</v>
      </c>
      <c r="WBX139" s="827">
        <f t="shared" si="505"/>
        <v>0</v>
      </c>
      <c r="WBY139" s="827">
        <f t="shared" si="505"/>
        <v>0</v>
      </c>
      <c r="WBZ139" s="827">
        <f t="shared" si="505"/>
        <v>0</v>
      </c>
      <c r="WCA139" s="827">
        <f t="shared" si="505"/>
        <v>0</v>
      </c>
      <c r="WCB139" s="827">
        <f t="shared" si="505"/>
        <v>0</v>
      </c>
      <c r="WCC139" s="827">
        <f t="shared" si="505"/>
        <v>0</v>
      </c>
      <c r="WCD139" s="827">
        <f t="shared" si="505"/>
        <v>0</v>
      </c>
      <c r="WCE139" s="827">
        <f t="shared" si="505"/>
        <v>0</v>
      </c>
      <c r="WCF139" s="827">
        <f t="shared" si="505"/>
        <v>0</v>
      </c>
      <c r="WCG139" s="827">
        <f t="shared" si="505"/>
        <v>0</v>
      </c>
      <c r="WCH139" s="827">
        <f t="shared" si="505"/>
        <v>0</v>
      </c>
      <c r="WCI139" s="827">
        <f t="shared" ref="WCI139:WET139" si="506">WCI131+WCI133</f>
        <v>0</v>
      </c>
      <c r="WCJ139" s="827">
        <f t="shared" si="506"/>
        <v>0</v>
      </c>
      <c r="WCK139" s="827">
        <f t="shared" si="506"/>
        <v>0</v>
      </c>
      <c r="WCL139" s="827">
        <f t="shared" si="506"/>
        <v>0</v>
      </c>
      <c r="WCM139" s="827">
        <f t="shared" si="506"/>
        <v>0</v>
      </c>
      <c r="WCN139" s="827">
        <f t="shared" si="506"/>
        <v>0</v>
      </c>
      <c r="WCO139" s="827">
        <f t="shared" si="506"/>
        <v>0</v>
      </c>
      <c r="WCP139" s="827">
        <f t="shared" si="506"/>
        <v>0</v>
      </c>
      <c r="WCQ139" s="827">
        <f t="shared" si="506"/>
        <v>0</v>
      </c>
      <c r="WCR139" s="827">
        <f t="shared" si="506"/>
        <v>0</v>
      </c>
      <c r="WCS139" s="827">
        <f t="shared" si="506"/>
        <v>0</v>
      </c>
      <c r="WCT139" s="827">
        <f t="shared" si="506"/>
        <v>0</v>
      </c>
      <c r="WCU139" s="827">
        <f t="shared" si="506"/>
        <v>0</v>
      </c>
      <c r="WCV139" s="827">
        <f t="shared" si="506"/>
        <v>0</v>
      </c>
      <c r="WCW139" s="827">
        <f t="shared" si="506"/>
        <v>0</v>
      </c>
      <c r="WCX139" s="827">
        <f t="shared" si="506"/>
        <v>0</v>
      </c>
      <c r="WCY139" s="827">
        <f t="shared" si="506"/>
        <v>0</v>
      </c>
      <c r="WCZ139" s="827">
        <f t="shared" si="506"/>
        <v>0</v>
      </c>
      <c r="WDA139" s="827">
        <f t="shared" si="506"/>
        <v>0</v>
      </c>
      <c r="WDB139" s="827">
        <f t="shared" si="506"/>
        <v>0</v>
      </c>
      <c r="WDC139" s="827">
        <f t="shared" si="506"/>
        <v>0</v>
      </c>
      <c r="WDD139" s="827">
        <f t="shared" si="506"/>
        <v>0</v>
      </c>
      <c r="WDE139" s="827">
        <f t="shared" si="506"/>
        <v>0</v>
      </c>
      <c r="WDF139" s="827">
        <f t="shared" si="506"/>
        <v>0</v>
      </c>
      <c r="WDG139" s="827">
        <f t="shared" si="506"/>
        <v>0</v>
      </c>
      <c r="WDH139" s="827">
        <f t="shared" si="506"/>
        <v>0</v>
      </c>
      <c r="WDI139" s="827">
        <f t="shared" si="506"/>
        <v>0</v>
      </c>
      <c r="WDJ139" s="827">
        <f t="shared" si="506"/>
        <v>0</v>
      </c>
      <c r="WDK139" s="827">
        <f t="shared" si="506"/>
        <v>0</v>
      </c>
      <c r="WDL139" s="827">
        <f t="shared" si="506"/>
        <v>0</v>
      </c>
      <c r="WDM139" s="827">
        <f t="shared" si="506"/>
        <v>0</v>
      </c>
      <c r="WDN139" s="827">
        <f t="shared" si="506"/>
        <v>0</v>
      </c>
      <c r="WDO139" s="827">
        <f t="shared" si="506"/>
        <v>0</v>
      </c>
      <c r="WDP139" s="827">
        <f t="shared" si="506"/>
        <v>0</v>
      </c>
      <c r="WDQ139" s="827">
        <f t="shared" si="506"/>
        <v>0</v>
      </c>
      <c r="WDR139" s="827">
        <f t="shared" si="506"/>
        <v>0</v>
      </c>
      <c r="WDS139" s="827">
        <f t="shared" si="506"/>
        <v>0</v>
      </c>
      <c r="WDT139" s="827">
        <f t="shared" si="506"/>
        <v>0</v>
      </c>
      <c r="WDU139" s="827">
        <f t="shared" si="506"/>
        <v>0</v>
      </c>
      <c r="WDV139" s="827">
        <f t="shared" si="506"/>
        <v>0</v>
      </c>
      <c r="WDW139" s="827">
        <f t="shared" si="506"/>
        <v>0</v>
      </c>
      <c r="WDX139" s="827">
        <f t="shared" si="506"/>
        <v>0</v>
      </c>
      <c r="WDY139" s="827">
        <f t="shared" si="506"/>
        <v>0</v>
      </c>
      <c r="WDZ139" s="827">
        <f t="shared" si="506"/>
        <v>0</v>
      </c>
      <c r="WEA139" s="827">
        <f t="shared" si="506"/>
        <v>0</v>
      </c>
      <c r="WEB139" s="827">
        <f t="shared" si="506"/>
        <v>0</v>
      </c>
      <c r="WEC139" s="827">
        <f t="shared" si="506"/>
        <v>0</v>
      </c>
      <c r="WED139" s="827">
        <f t="shared" si="506"/>
        <v>0</v>
      </c>
      <c r="WEE139" s="827">
        <f t="shared" si="506"/>
        <v>0</v>
      </c>
      <c r="WEF139" s="827">
        <f t="shared" si="506"/>
        <v>0</v>
      </c>
      <c r="WEG139" s="827">
        <f t="shared" si="506"/>
        <v>0</v>
      </c>
      <c r="WEH139" s="827">
        <f t="shared" si="506"/>
        <v>0</v>
      </c>
      <c r="WEI139" s="827">
        <f t="shared" si="506"/>
        <v>0</v>
      </c>
      <c r="WEJ139" s="827">
        <f t="shared" si="506"/>
        <v>0</v>
      </c>
      <c r="WEK139" s="827">
        <f t="shared" si="506"/>
        <v>0</v>
      </c>
      <c r="WEL139" s="827">
        <f t="shared" si="506"/>
        <v>0</v>
      </c>
      <c r="WEM139" s="827">
        <f t="shared" si="506"/>
        <v>0</v>
      </c>
      <c r="WEN139" s="827">
        <f t="shared" si="506"/>
        <v>0</v>
      </c>
      <c r="WEO139" s="827">
        <f t="shared" si="506"/>
        <v>0</v>
      </c>
      <c r="WEP139" s="827">
        <f t="shared" si="506"/>
        <v>0</v>
      </c>
      <c r="WEQ139" s="827">
        <f t="shared" si="506"/>
        <v>0</v>
      </c>
      <c r="WER139" s="827">
        <f t="shared" si="506"/>
        <v>0</v>
      </c>
      <c r="WES139" s="827">
        <f t="shared" si="506"/>
        <v>0</v>
      </c>
      <c r="WET139" s="827">
        <f t="shared" si="506"/>
        <v>0</v>
      </c>
      <c r="WEU139" s="827">
        <f t="shared" ref="WEU139:WHF139" si="507">WEU131+WEU133</f>
        <v>0</v>
      </c>
      <c r="WEV139" s="827">
        <f t="shared" si="507"/>
        <v>0</v>
      </c>
      <c r="WEW139" s="827">
        <f t="shared" si="507"/>
        <v>0</v>
      </c>
      <c r="WEX139" s="827">
        <f t="shared" si="507"/>
        <v>0</v>
      </c>
      <c r="WEY139" s="827">
        <f t="shared" si="507"/>
        <v>0</v>
      </c>
      <c r="WEZ139" s="827">
        <f t="shared" si="507"/>
        <v>0</v>
      </c>
      <c r="WFA139" s="827">
        <f t="shared" si="507"/>
        <v>0</v>
      </c>
      <c r="WFB139" s="827">
        <f t="shared" si="507"/>
        <v>0</v>
      </c>
      <c r="WFC139" s="827">
        <f t="shared" si="507"/>
        <v>0</v>
      </c>
      <c r="WFD139" s="827">
        <f t="shared" si="507"/>
        <v>0</v>
      </c>
      <c r="WFE139" s="827">
        <f t="shared" si="507"/>
        <v>0</v>
      </c>
      <c r="WFF139" s="827">
        <f t="shared" si="507"/>
        <v>0</v>
      </c>
      <c r="WFG139" s="827">
        <f t="shared" si="507"/>
        <v>0</v>
      </c>
      <c r="WFH139" s="827">
        <f t="shared" si="507"/>
        <v>0</v>
      </c>
      <c r="WFI139" s="827">
        <f t="shared" si="507"/>
        <v>0</v>
      </c>
      <c r="WFJ139" s="827">
        <f t="shared" si="507"/>
        <v>0</v>
      </c>
      <c r="WFK139" s="827">
        <f t="shared" si="507"/>
        <v>0</v>
      </c>
      <c r="WFL139" s="827">
        <f t="shared" si="507"/>
        <v>0</v>
      </c>
      <c r="WFM139" s="827">
        <f t="shared" si="507"/>
        <v>0</v>
      </c>
      <c r="WFN139" s="827">
        <f t="shared" si="507"/>
        <v>0</v>
      </c>
      <c r="WFO139" s="827">
        <f t="shared" si="507"/>
        <v>0</v>
      </c>
      <c r="WFP139" s="827">
        <f t="shared" si="507"/>
        <v>0</v>
      </c>
      <c r="WFQ139" s="827">
        <f t="shared" si="507"/>
        <v>0</v>
      </c>
      <c r="WFR139" s="827">
        <f t="shared" si="507"/>
        <v>0</v>
      </c>
      <c r="WFS139" s="827">
        <f t="shared" si="507"/>
        <v>0</v>
      </c>
      <c r="WFT139" s="827">
        <f t="shared" si="507"/>
        <v>0</v>
      </c>
      <c r="WFU139" s="827">
        <f t="shared" si="507"/>
        <v>0</v>
      </c>
      <c r="WFV139" s="827">
        <f t="shared" si="507"/>
        <v>0</v>
      </c>
      <c r="WFW139" s="827">
        <f t="shared" si="507"/>
        <v>0</v>
      </c>
      <c r="WFX139" s="827">
        <f t="shared" si="507"/>
        <v>0</v>
      </c>
      <c r="WFY139" s="827">
        <f t="shared" si="507"/>
        <v>0</v>
      </c>
      <c r="WFZ139" s="827">
        <f t="shared" si="507"/>
        <v>0</v>
      </c>
      <c r="WGA139" s="827">
        <f t="shared" si="507"/>
        <v>0</v>
      </c>
      <c r="WGB139" s="827">
        <f t="shared" si="507"/>
        <v>0</v>
      </c>
      <c r="WGC139" s="827">
        <f t="shared" si="507"/>
        <v>0</v>
      </c>
      <c r="WGD139" s="827">
        <f t="shared" si="507"/>
        <v>0</v>
      </c>
      <c r="WGE139" s="827">
        <f t="shared" si="507"/>
        <v>0</v>
      </c>
      <c r="WGF139" s="827">
        <f t="shared" si="507"/>
        <v>0</v>
      </c>
      <c r="WGG139" s="827">
        <f t="shared" si="507"/>
        <v>0</v>
      </c>
      <c r="WGH139" s="827">
        <f t="shared" si="507"/>
        <v>0</v>
      </c>
      <c r="WGI139" s="827">
        <f t="shared" si="507"/>
        <v>0</v>
      </c>
      <c r="WGJ139" s="827">
        <f t="shared" si="507"/>
        <v>0</v>
      </c>
      <c r="WGK139" s="827">
        <f t="shared" si="507"/>
        <v>0</v>
      </c>
      <c r="WGL139" s="827">
        <f t="shared" si="507"/>
        <v>0</v>
      </c>
      <c r="WGM139" s="827">
        <f t="shared" si="507"/>
        <v>0</v>
      </c>
      <c r="WGN139" s="827">
        <f t="shared" si="507"/>
        <v>0</v>
      </c>
      <c r="WGO139" s="827">
        <f t="shared" si="507"/>
        <v>0</v>
      </c>
      <c r="WGP139" s="827">
        <f t="shared" si="507"/>
        <v>0</v>
      </c>
      <c r="WGQ139" s="827">
        <f t="shared" si="507"/>
        <v>0</v>
      </c>
      <c r="WGR139" s="827">
        <f t="shared" si="507"/>
        <v>0</v>
      </c>
      <c r="WGS139" s="827">
        <f t="shared" si="507"/>
        <v>0</v>
      </c>
      <c r="WGT139" s="827">
        <f t="shared" si="507"/>
        <v>0</v>
      </c>
      <c r="WGU139" s="827">
        <f t="shared" si="507"/>
        <v>0</v>
      </c>
      <c r="WGV139" s="827">
        <f t="shared" si="507"/>
        <v>0</v>
      </c>
      <c r="WGW139" s="827">
        <f t="shared" si="507"/>
        <v>0</v>
      </c>
      <c r="WGX139" s="827">
        <f t="shared" si="507"/>
        <v>0</v>
      </c>
      <c r="WGY139" s="827">
        <f t="shared" si="507"/>
        <v>0</v>
      </c>
      <c r="WGZ139" s="827">
        <f t="shared" si="507"/>
        <v>0</v>
      </c>
      <c r="WHA139" s="827">
        <f t="shared" si="507"/>
        <v>0</v>
      </c>
      <c r="WHB139" s="827">
        <f t="shared" si="507"/>
        <v>0</v>
      </c>
      <c r="WHC139" s="827">
        <f t="shared" si="507"/>
        <v>0</v>
      </c>
      <c r="WHD139" s="827">
        <f t="shared" si="507"/>
        <v>0</v>
      </c>
      <c r="WHE139" s="827">
        <f t="shared" si="507"/>
        <v>0</v>
      </c>
      <c r="WHF139" s="827">
        <f t="shared" si="507"/>
        <v>0</v>
      </c>
      <c r="WHG139" s="827">
        <f t="shared" ref="WHG139:WJR139" si="508">WHG131+WHG133</f>
        <v>0</v>
      </c>
      <c r="WHH139" s="827">
        <f t="shared" si="508"/>
        <v>0</v>
      </c>
      <c r="WHI139" s="827">
        <f t="shared" si="508"/>
        <v>0</v>
      </c>
      <c r="WHJ139" s="827">
        <f t="shared" si="508"/>
        <v>0</v>
      </c>
      <c r="WHK139" s="827">
        <f t="shared" si="508"/>
        <v>0</v>
      </c>
      <c r="WHL139" s="827">
        <f t="shared" si="508"/>
        <v>0</v>
      </c>
      <c r="WHM139" s="827">
        <f t="shared" si="508"/>
        <v>0</v>
      </c>
      <c r="WHN139" s="827">
        <f t="shared" si="508"/>
        <v>0</v>
      </c>
      <c r="WHO139" s="827">
        <f t="shared" si="508"/>
        <v>0</v>
      </c>
      <c r="WHP139" s="827">
        <f t="shared" si="508"/>
        <v>0</v>
      </c>
      <c r="WHQ139" s="827">
        <f t="shared" si="508"/>
        <v>0</v>
      </c>
      <c r="WHR139" s="827">
        <f t="shared" si="508"/>
        <v>0</v>
      </c>
      <c r="WHS139" s="827">
        <f t="shared" si="508"/>
        <v>0</v>
      </c>
      <c r="WHT139" s="827">
        <f t="shared" si="508"/>
        <v>0</v>
      </c>
      <c r="WHU139" s="827">
        <f t="shared" si="508"/>
        <v>0</v>
      </c>
      <c r="WHV139" s="827">
        <f t="shared" si="508"/>
        <v>0</v>
      </c>
      <c r="WHW139" s="827">
        <f t="shared" si="508"/>
        <v>0</v>
      </c>
      <c r="WHX139" s="827">
        <f t="shared" si="508"/>
        <v>0</v>
      </c>
      <c r="WHY139" s="827">
        <f t="shared" si="508"/>
        <v>0</v>
      </c>
      <c r="WHZ139" s="827">
        <f t="shared" si="508"/>
        <v>0</v>
      </c>
      <c r="WIA139" s="827">
        <f t="shared" si="508"/>
        <v>0</v>
      </c>
      <c r="WIB139" s="827">
        <f t="shared" si="508"/>
        <v>0</v>
      </c>
      <c r="WIC139" s="827">
        <f t="shared" si="508"/>
        <v>0</v>
      </c>
      <c r="WID139" s="827">
        <f t="shared" si="508"/>
        <v>0</v>
      </c>
      <c r="WIE139" s="827">
        <f t="shared" si="508"/>
        <v>0</v>
      </c>
      <c r="WIF139" s="827">
        <f t="shared" si="508"/>
        <v>0</v>
      </c>
      <c r="WIG139" s="827">
        <f t="shared" si="508"/>
        <v>0</v>
      </c>
      <c r="WIH139" s="827">
        <f t="shared" si="508"/>
        <v>0</v>
      </c>
      <c r="WII139" s="827">
        <f t="shared" si="508"/>
        <v>0</v>
      </c>
      <c r="WIJ139" s="827">
        <f t="shared" si="508"/>
        <v>0</v>
      </c>
      <c r="WIK139" s="827">
        <f t="shared" si="508"/>
        <v>0</v>
      </c>
      <c r="WIL139" s="827">
        <f t="shared" si="508"/>
        <v>0</v>
      </c>
      <c r="WIM139" s="827">
        <f t="shared" si="508"/>
        <v>0</v>
      </c>
      <c r="WIN139" s="827">
        <f t="shared" si="508"/>
        <v>0</v>
      </c>
      <c r="WIO139" s="827">
        <f t="shared" si="508"/>
        <v>0</v>
      </c>
      <c r="WIP139" s="827">
        <f t="shared" si="508"/>
        <v>0</v>
      </c>
      <c r="WIQ139" s="827">
        <f t="shared" si="508"/>
        <v>0</v>
      </c>
      <c r="WIR139" s="827">
        <f t="shared" si="508"/>
        <v>0</v>
      </c>
      <c r="WIS139" s="827">
        <f t="shared" si="508"/>
        <v>0</v>
      </c>
      <c r="WIT139" s="827">
        <f t="shared" si="508"/>
        <v>0</v>
      </c>
      <c r="WIU139" s="827">
        <f t="shared" si="508"/>
        <v>0</v>
      </c>
      <c r="WIV139" s="827">
        <f t="shared" si="508"/>
        <v>0</v>
      </c>
      <c r="WIW139" s="827">
        <f t="shared" si="508"/>
        <v>0</v>
      </c>
      <c r="WIX139" s="827">
        <f t="shared" si="508"/>
        <v>0</v>
      </c>
      <c r="WIY139" s="827">
        <f t="shared" si="508"/>
        <v>0</v>
      </c>
      <c r="WIZ139" s="827">
        <f t="shared" si="508"/>
        <v>0</v>
      </c>
      <c r="WJA139" s="827">
        <f t="shared" si="508"/>
        <v>0</v>
      </c>
      <c r="WJB139" s="827">
        <f t="shared" si="508"/>
        <v>0</v>
      </c>
      <c r="WJC139" s="827">
        <f t="shared" si="508"/>
        <v>0</v>
      </c>
      <c r="WJD139" s="827">
        <f t="shared" si="508"/>
        <v>0</v>
      </c>
      <c r="WJE139" s="827">
        <f t="shared" si="508"/>
        <v>0</v>
      </c>
      <c r="WJF139" s="827">
        <f t="shared" si="508"/>
        <v>0</v>
      </c>
      <c r="WJG139" s="827">
        <f t="shared" si="508"/>
        <v>0</v>
      </c>
      <c r="WJH139" s="827">
        <f t="shared" si="508"/>
        <v>0</v>
      </c>
      <c r="WJI139" s="827">
        <f t="shared" si="508"/>
        <v>0</v>
      </c>
      <c r="WJJ139" s="827">
        <f t="shared" si="508"/>
        <v>0</v>
      </c>
      <c r="WJK139" s="827">
        <f t="shared" si="508"/>
        <v>0</v>
      </c>
      <c r="WJL139" s="827">
        <f t="shared" si="508"/>
        <v>0</v>
      </c>
      <c r="WJM139" s="827">
        <f t="shared" si="508"/>
        <v>0</v>
      </c>
      <c r="WJN139" s="827">
        <f t="shared" si="508"/>
        <v>0</v>
      </c>
      <c r="WJO139" s="827">
        <f t="shared" si="508"/>
        <v>0</v>
      </c>
      <c r="WJP139" s="827">
        <f t="shared" si="508"/>
        <v>0</v>
      </c>
      <c r="WJQ139" s="827">
        <f t="shared" si="508"/>
        <v>0</v>
      </c>
      <c r="WJR139" s="827">
        <f t="shared" si="508"/>
        <v>0</v>
      </c>
      <c r="WJS139" s="827">
        <f t="shared" ref="WJS139:WMD139" si="509">WJS131+WJS133</f>
        <v>0</v>
      </c>
      <c r="WJT139" s="827">
        <f t="shared" si="509"/>
        <v>0</v>
      </c>
      <c r="WJU139" s="827">
        <f t="shared" si="509"/>
        <v>0</v>
      </c>
      <c r="WJV139" s="827">
        <f t="shared" si="509"/>
        <v>0</v>
      </c>
      <c r="WJW139" s="827">
        <f t="shared" si="509"/>
        <v>0</v>
      </c>
      <c r="WJX139" s="827">
        <f t="shared" si="509"/>
        <v>0</v>
      </c>
      <c r="WJY139" s="827">
        <f t="shared" si="509"/>
        <v>0</v>
      </c>
      <c r="WJZ139" s="827">
        <f t="shared" si="509"/>
        <v>0</v>
      </c>
      <c r="WKA139" s="827">
        <f t="shared" si="509"/>
        <v>0</v>
      </c>
      <c r="WKB139" s="827">
        <f t="shared" si="509"/>
        <v>0</v>
      </c>
      <c r="WKC139" s="827">
        <f t="shared" si="509"/>
        <v>0</v>
      </c>
      <c r="WKD139" s="827">
        <f t="shared" si="509"/>
        <v>0</v>
      </c>
      <c r="WKE139" s="827">
        <f t="shared" si="509"/>
        <v>0</v>
      </c>
      <c r="WKF139" s="827">
        <f t="shared" si="509"/>
        <v>0</v>
      </c>
      <c r="WKG139" s="827">
        <f t="shared" si="509"/>
        <v>0</v>
      </c>
      <c r="WKH139" s="827">
        <f t="shared" si="509"/>
        <v>0</v>
      </c>
      <c r="WKI139" s="827">
        <f t="shared" si="509"/>
        <v>0</v>
      </c>
      <c r="WKJ139" s="827">
        <f t="shared" si="509"/>
        <v>0</v>
      </c>
      <c r="WKK139" s="827">
        <f t="shared" si="509"/>
        <v>0</v>
      </c>
      <c r="WKL139" s="827">
        <f t="shared" si="509"/>
        <v>0</v>
      </c>
      <c r="WKM139" s="827">
        <f t="shared" si="509"/>
        <v>0</v>
      </c>
      <c r="WKN139" s="827">
        <f t="shared" si="509"/>
        <v>0</v>
      </c>
      <c r="WKO139" s="827">
        <f t="shared" si="509"/>
        <v>0</v>
      </c>
      <c r="WKP139" s="827">
        <f t="shared" si="509"/>
        <v>0</v>
      </c>
      <c r="WKQ139" s="827">
        <f t="shared" si="509"/>
        <v>0</v>
      </c>
      <c r="WKR139" s="827">
        <f t="shared" si="509"/>
        <v>0</v>
      </c>
      <c r="WKS139" s="827">
        <f t="shared" si="509"/>
        <v>0</v>
      </c>
      <c r="WKT139" s="827">
        <f t="shared" si="509"/>
        <v>0</v>
      </c>
      <c r="WKU139" s="827">
        <f t="shared" si="509"/>
        <v>0</v>
      </c>
      <c r="WKV139" s="827">
        <f t="shared" si="509"/>
        <v>0</v>
      </c>
      <c r="WKW139" s="827">
        <f t="shared" si="509"/>
        <v>0</v>
      </c>
      <c r="WKX139" s="827">
        <f t="shared" si="509"/>
        <v>0</v>
      </c>
      <c r="WKY139" s="827">
        <f t="shared" si="509"/>
        <v>0</v>
      </c>
      <c r="WKZ139" s="827">
        <f t="shared" si="509"/>
        <v>0</v>
      </c>
      <c r="WLA139" s="827">
        <f t="shared" si="509"/>
        <v>0</v>
      </c>
      <c r="WLB139" s="827">
        <f t="shared" si="509"/>
        <v>0</v>
      </c>
      <c r="WLC139" s="827">
        <f t="shared" si="509"/>
        <v>0</v>
      </c>
      <c r="WLD139" s="827">
        <f t="shared" si="509"/>
        <v>0</v>
      </c>
      <c r="WLE139" s="827">
        <f t="shared" si="509"/>
        <v>0</v>
      </c>
      <c r="WLF139" s="827">
        <f t="shared" si="509"/>
        <v>0</v>
      </c>
      <c r="WLG139" s="827">
        <f t="shared" si="509"/>
        <v>0</v>
      </c>
      <c r="WLH139" s="827">
        <f t="shared" si="509"/>
        <v>0</v>
      </c>
      <c r="WLI139" s="827">
        <f t="shared" si="509"/>
        <v>0</v>
      </c>
      <c r="WLJ139" s="827">
        <f t="shared" si="509"/>
        <v>0</v>
      </c>
      <c r="WLK139" s="827">
        <f t="shared" si="509"/>
        <v>0</v>
      </c>
      <c r="WLL139" s="827">
        <f t="shared" si="509"/>
        <v>0</v>
      </c>
      <c r="WLM139" s="827">
        <f t="shared" si="509"/>
        <v>0</v>
      </c>
      <c r="WLN139" s="827">
        <f t="shared" si="509"/>
        <v>0</v>
      </c>
      <c r="WLO139" s="827">
        <f t="shared" si="509"/>
        <v>0</v>
      </c>
      <c r="WLP139" s="827">
        <f t="shared" si="509"/>
        <v>0</v>
      </c>
      <c r="WLQ139" s="827">
        <f t="shared" si="509"/>
        <v>0</v>
      </c>
      <c r="WLR139" s="827">
        <f t="shared" si="509"/>
        <v>0</v>
      </c>
      <c r="WLS139" s="827">
        <f t="shared" si="509"/>
        <v>0</v>
      </c>
      <c r="WLT139" s="827">
        <f t="shared" si="509"/>
        <v>0</v>
      </c>
      <c r="WLU139" s="827">
        <f t="shared" si="509"/>
        <v>0</v>
      </c>
      <c r="WLV139" s="827">
        <f t="shared" si="509"/>
        <v>0</v>
      </c>
      <c r="WLW139" s="827">
        <f t="shared" si="509"/>
        <v>0</v>
      </c>
      <c r="WLX139" s="827">
        <f t="shared" si="509"/>
        <v>0</v>
      </c>
      <c r="WLY139" s="827">
        <f t="shared" si="509"/>
        <v>0</v>
      </c>
      <c r="WLZ139" s="827">
        <f t="shared" si="509"/>
        <v>0</v>
      </c>
      <c r="WMA139" s="827">
        <f t="shared" si="509"/>
        <v>0</v>
      </c>
      <c r="WMB139" s="827">
        <f t="shared" si="509"/>
        <v>0</v>
      </c>
      <c r="WMC139" s="827">
        <f t="shared" si="509"/>
        <v>0</v>
      </c>
      <c r="WMD139" s="827">
        <f t="shared" si="509"/>
        <v>0</v>
      </c>
      <c r="WME139" s="827">
        <f t="shared" ref="WME139:WOP139" si="510">WME131+WME133</f>
        <v>0</v>
      </c>
      <c r="WMF139" s="827">
        <f t="shared" si="510"/>
        <v>0</v>
      </c>
      <c r="WMG139" s="827">
        <f t="shared" si="510"/>
        <v>0</v>
      </c>
      <c r="WMH139" s="827">
        <f t="shared" si="510"/>
        <v>0</v>
      </c>
      <c r="WMI139" s="827">
        <f t="shared" si="510"/>
        <v>0</v>
      </c>
      <c r="WMJ139" s="827">
        <f t="shared" si="510"/>
        <v>0</v>
      </c>
      <c r="WMK139" s="827">
        <f t="shared" si="510"/>
        <v>0</v>
      </c>
      <c r="WML139" s="827">
        <f t="shared" si="510"/>
        <v>0</v>
      </c>
      <c r="WMM139" s="827">
        <f t="shared" si="510"/>
        <v>0</v>
      </c>
      <c r="WMN139" s="827">
        <f t="shared" si="510"/>
        <v>0</v>
      </c>
      <c r="WMO139" s="827">
        <f t="shared" si="510"/>
        <v>0</v>
      </c>
      <c r="WMP139" s="827">
        <f t="shared" si="510"/>
        <v>0</v>
      </c>
      <c r="WMQ139" s="827">
        <f t="shared" si="510"/>
        <v>0</v>
      </c>
      <c r="WMR139" s="827">
        <f t="shared" si="510"/>
        <v>0</v>
      </c>
      <c r="WMS139" s="827">
        <f t="shared" si="510"/>
        <v>0</v>
      </c>
      <c r="WMT139" s="827">
        <f t="shared" si="510"/>
        <v>0</v>
      </c>
      <c r="WMU139" s="827">
        <f t="shared" si="510"/>
        <v>0</v>
      </c>
      <c r="WMV139" s="827">
        <f t="shared" si="510"/>
        <v>0</v>
      </c>
      <c r="WMW139" s="827">
        <f t="shared" si="510"/>
        <v>0</v>
      </c>
      <c r="WMX139" s="827">
        <f t="shared" si="510"/>
        <v>0</v>
      </c>
      <c r="WMY139" s="827">
        <f t="shared" si="510"/>
        <v>0</v>
      </c>
      <c r="WMZ139" s="827">
        <f t="shared" si="510"/>
        <v>0</v>
      </c>
      <c r="WNA139" s="827">
        <f t="shared" si="510"/>
        <v>0</v>
      </c>
      <c r="WNB139" s="827">
        <f t="shared" si="510"/>
        <v>0</v>
      </c>
      <c r="WNC139" s="827">
        <f t="shared" si="510"/>
        <v>0</v>
      </c>
      <c r="WND139" s="827">
        <f t="shared" si="510"/>
        <v>0</v>
      </c>
      <c r="WNE139" s="827">
        <f t="shared" si="510"/>
        <v>0</v>
      </c>
      <c r="WNF139" s="827">
        <f t="shared" si="510"/>
        <v>0</v>
      </c>
      <c r="WNG139" s="827">
        <f t="shared" si="510"/>
        <v>0</v>
      </c>
      <c r="WNH139" s="827">
        <f t="shared" si="510"/>
        <v>0</v>
      </c>
      <c r="WNI139" s="827">
        <f t="shared" si="510"/>
        <v>0</v>
      </c>
      <c r="WNJ139" s="827">
        <f t="shared" si="510"/>
        <v>0</v>
      </c>
      <c r="WNK139" s="827">
        <f t="shared" si="510"/>
        <v>0</v>
      </c>
      <c r="WNL139" s="827">
        <f t="shared" si="510"/>
        <v>0</v>
      </c>
      <c r="WNM139" s="827">
        <f t="shared" si="510"/>
        <v>0</v>
      </c>
      <c r="WNN139" s="827">
        <f t="shared" si="510"/>
        <v>0</v>
      </c>
      <c r="WNO139" s="827">
        <f t="shared" si="510"/>
        <v>0</v>
      </c>
      <c r="WNP139" s="827">
        <f t="shared" si="510"/>
        <v>0</v>
      </c>
      <c r="WNQ139" s="827">
        <f t="shared" si="510"/>
        <v>0</v>
      </c>
      <c r="WNR139" s="827">
        <f t="shared" si="510"/>
        <v>0</v>
      </c>
      <c r="WNS139" s="827">
        <f t="shared" si="510"/>
        <v>0</v>
      </c>
      <c r="WNT139" s="827">
        <f t="shared" si="510"/>
        <v>0</v>
      </c>
      <c r="WNU139" s="827">
        <f t="shared" si="510"/>
        <v>0</v>
      </c>
      <c r="WNV139" s="827">
        <f t="shared" si="510"/>
        <v>0</v>
      </c>
      <c r="WNW139" s="827">
        <f t="shared" si="510"/>
        <v>0</v>
      </c>
      <c r="WNX139" s="827">
        <f t="shared" si="510"/>
        <v>0</v>
      </c>
      <c r="WNY139" s="827">
        <f t="shared" si="510"/>
        <v>0</v>
      </c>
      <c r="WNZ139" s="827">
        <f t="shared" si="510"/>
        <v>0</v>
      </c>
      <c r="WOA139" s="827">
        <f t="shared" si="510"/>
        <v>0</v>
      </c>
      <c r="WOB139" s="827">
        <f t="shared" si="510"/>
        <v>0</v>
      </c>
      <c r="WOC139" s="827">
        <f t="shared" si="510"/>
        <v>0</v>
      </c>
      <c r="WOD139" s="827">
        <f t="shared" si="510"/>
        <v>0</v>
      </c>
      <c r="WOE139" s="827">
        <f t="shared" si="510"/>
        <v>0</v>
      </c>
      <c r="WOF139" s="827">
        <f t="shared" si="510"/>
        <v>0</v>
      </c>
      <c r="WOG139" s="827">
        <f t="shared" si="510"/>
        <v>0</v>
      </c>
      <c r="WOH139" s="827">
        <f t="shared" si="510"/>
        <v>0</v>
      </c>
      <c r="WOI139" s="827">
        <f t="shared" si="510"/>
        <v>0</v>
      </c>
      <c r="WOJ139" s="827">
        <f t="shared" si="510"/>
        <v>0</v>
      </c>
      <c r="WOK139" s="827">
        <f t="shared" si="510"/>
        <v>0</v>
      </c>
      <c r="WOL139" s="827">
        <f t="shared" si="510"/>
        <v>0</v>
      </c>
      <c r="WOM139" s="827">
        <f t="shared" si="510"/>
        <v>0</v>
      </c>
      <c r="WON139" s="827">
        <f t="shared" si="510"/>
        <v>0</v>
      </c>
      <c r="WOO139" s="827">
        <f t="shared" si="510"/>
        <v>0</v>
      </c>
      <c r="WOP139" s="827">
        <f t="shared" si="510"/>
        <v>0</v>
      </c>
      <c r="WOQ139" s="827">
        <f t="shared" ref="WOQ139:WRB139" si="511">WOQ131+WOQ133</f>
        <v>0</v>
      </c>
      <c r="WOR139" s="827">
        <f t="shared" si="511"/>
        <v>0</v>
      </c>
      <c r="WOS139" s="827">
        <f t="shared" si="511"/>
        <v>0</v>
      </c>
      <c r="WOT139" s="827">
        <f t="shared" si="511"/>
        <v>0</v>
      </c>
      <c r="WOU139" s="827">
        <f t="shared" si="511"/>
        <v>0</v>
      </c>
      <c r="WOV139" s="827">
        <f t="shared" si="511"/>
        <v>0</v>
      </c>
      <c r="WOW139" s="827">
        <f t="shared" si="511"/>
        <v>0</v>
      </c>
      <c r="WOX139" s="827">
        <f t="shared" si="511"/>
        <v>0</v>
      </c>
      <c r="WOY139" s="827">
        <f t="shared" si="511"/>
        <v>0</v>
      </c>
      <c r="WOZ139" s="827">
        <f t="shared" si="511"/>
        <v>0</v>
      </c>
      <c r="WPA139" s="827">
        <f t="shared" si="511"/>
        <v>0</v>
      </c>
      <c r="WPB139" s="827">
        <f t="shared" si="511"/>
        <v>0</v>
      </c>
      <c r="WPC139" s="827">
        <f t="shared" si="511"/>
        <v>0</v>
      </c>
      <c r="WPD139" s="827">
        <f t="shared" si="511"/>
        <v>0</v>
      </c>
      <c r="WPE139" s="827">
        <f t="shared" si="511"/>
        <v>0</v>
      </c>
      <c r="WPF139" s="827">
        <f t="shared" si="511"/>
        <v>0</v>
      </c>
      <c r="WPG139" s="827">
        <f t="shared" si="511"/>
        <v>0</v>
      </c>
      <c r="WPH139" s="827">
        <f t="shared" si="511"/>
        <v>0</v>
      </c>
      <c r="WPI139" s="827">
        <f t="shared" si="511"/>
        <v>0</v>
      </c>
      <c r="WPJ139" s="827">
        <f t="shared" si="511"/>
        <v>0</v>
      </c>
      <c r="WPK139" s="827">
        <f t="shared" si="511"/>
        <v>0</v>
      </c>
      <c r="WPL139" s="827">
        <f t="shared" si="511"/>
        <v>0</v>
      </c>
      <c r="WPM139" s="827">
        <f t="shared" si="511"/>
        <v>0</v>
      </c>
      <c r="WPN139" s="827">
        <f t="shared" si="511"/>
        <v>0</v>
      </c>
      <c r="WPO139" s="827">
        <f t="shared" si="511"/>
        <v>0</v>
      </c>
      <c r="WPP139" s="827">
        <f t="shared" si="511"/>
        <v>0</v>
      </c>
      <c r="WPQ139" s="827">
        <f t="shared" si="511"/>
        <v>0</v>
      </c>
      <c r="WPR139" s="827">
        <f t="shared" si="511"/>
        <v>0</v>
      </c>
      <c r="WPS139" s="827">
        <f t="shared" si="511"/>
        <v>0</v>
      </c>
      <c r="WPT139" s="827">
        <f t="shared" si="511"/>
        <v>0</v>
      </c>
      <c r="WPU139" s="827">
        <f t="shared" si="511"/>
        <v>0</v>
      </c>
      <c r="WPV139" s="827">
        <f t="shared" si="511"/>
        <v>0</v>
      </c>
      <c r="WPW139" s="827">
        <f t="shared" si="511"/>
        <v>0</v>
      </c>
      <c r="WPX139" s="827">
        <f t="shared" si="511"/>
        <v>0</v>
      </c>
      <c r="WPY139" s="827">
        <f t="shared" si="511"/>
        <v>0</v>
      </c>
      <c r="WPZ139" s="827">
        <f t="shared" si="511"/>
        <v>0</v>
      </c>
      <c r="WQA139" s="827">
        <f t="shared" si="511"/>
        <v>0</v>
      </c>
      <c r="WQB139" s="827">
        <f t="shared" si="511"/>
        <v>0</v>
      </c>
      <c r="WQC139" s="827">
        <f t="shared" si="511"/>
        <v>0</v>
      </c>
      <c r="WQD139" s="827">
        <f t="shared" si="511"/>
        <v>0</v>
      </c>
      <c r="WQE139" s="827">
        <f t="shared" si="511"/>
        <v>0</v>
      </c>
      <c r="WQF139" s="827">
        <f t="shared" si="511"/>
        <v>0</v>
      </c>
      <c r="WQG139" s="827">
        <f t="shared" si="511"/>
        <v>0</v>
      </c>
      <c r="WQH139" s="827">
        <f t="shared" si="511"/>
        <v>0</v>
      </c>
      <c r="WQI139" s="827">
        <f t="shared" si="511"/>
        <v>0</v>
      </c>
      <c r="WQJ139" s="827">
        <f t="shared" si="511"/>
        <v>0</v>
      </c>
      <c r="WQK139" s="827">
        <f t="shared" si="511"/>
        <v>0</v>
      </c>
      <c r="WQL139" s="827">
        <f t="shared" si="511"/>
        <v>0</v>
      </c>
      <c r="WQM139" s="827">
        <f t="shared" si="511"/>
        <v>0</v>
      </c>
      <c r="WQN139" s="827">
        <f t="shared" si="511"/>
        <v>0</v>
      </c>
      <c r="WQO139" s="827">
        <f t="shared" si="511"/>
        <v>0</v>
      </c>
      <c r="WQP139" s="827">
        <f t="shared" si="511"/>
        <v>0</v>
      </c>
      <c r="WQQ139" s="827">
        <f t="shared" si="511"/>
        <v>0</v>
      </c>
      <c r="WQR139" s="827">
        <f t="shared" si="511"/>
        <v>0</v>
      </c>
      <c r="WQS139" s="827">
        <f t="shared" si="511"/>
        <v>0</v>
      </c>
      <c r="WQT139" s="827">
        <f t="shared" si="511"/>
        <v>0</v>
      </c>
      <c r="WQU139" s="827">
        <f t="shared" si="511"/>
        <v>0</v>
      </c>
      <c r="WQV139" s="827">
        <f t="shared" si="511"/>
        <v>0</v>
      </c>
      <c r="WQW139" s="827">
        <f t="shared" si="511"/>
        <v>0</v>
      </c>
      <c r="WQX139" s="827">
        <f t="shared" si="511"/>
        <v>0</v>
      </c>
      <c r="WQY139" s="827">
        <f t="shared" si="511"/>
        <v>0</v>
      </c>
      <c r="WQZ139" s="827">
        <f t="shared" si="511"/>
        <v>0</v>
      </c>
      <c r="WRA139" s="827">
        <f t="shared" si="511"/>
        <v>0</v>
      </c>
      <c r="WRB139" s="827">
        <f t="shared" si="511"/>
        <v>0</v>
      </c>
      <c r="WRC139" s="827">
        <f t="shared" ref="WRC139:WTN139" si="512">WRC131+WRC133</f>
        <v>0</v>
      </c>
      <c r="WRD139" s="827">
        <f t="shared" si="512"/>
        <v>0</v>
      </c>
      <c r="WRE139" s="827">
        <f t="shared" si="512"/>
        <v>0</v>
      </c>
      <c r="WRF139" s="827">
        <f t="shared" si="512"/>
        <v>0</v>
      </c>
      <c r="WRG139" s="827">
        <f t="shared" si="512"/>
        <v>0</v>
      </c>
      <c r="WRH139" s="827">
        <f t="shared" si="512"/>
        <v>0</v>
      </c>
      <c r="WRI139" s="827">
        <f t="shared" si="512"/>
        <v>0</v>
      </c>
      <c r="WRJ139" s="827">
        <f t="shared" si="512"/>
        <v>0</v>
      </c>
      <c r="WRK139" s="827">
        <f t="shared" si="512"/>
        <v>0</v>
      </c>
      <c r="WRL139" s="827">
        <f t="shared" si="512"/>
        <v>0</v>
      </c>
      <c r="WRM139" s="827">
        <f t="shared" si="512"/>
        <v>0</v>
      </c>
      <c r="WRN139" s="827">
        <f t="shared" si="512"/>
        <v>0</v>
      </c>
      <c r="WRO139" s="827">
        <f t="shared" si="512"/>
        <v>0</v>
      </c>
      <c r="WRP139" s="827">
        <f t="shared" si="512"/>
        <v>0</v>
      </c>
      <c r="WRQ139" s="827">
        <f t="shared" si="512"/>
        <v>0</v>
      </c>
      <c r="WRR139" s="827">
        <f t="shared" si="512"/>
        <v>0</v>
      </c>
      <c r="WRS139" s="827">
        <f t="shared" si="512"/>
        <v>0</v>
      </c>
      <c r="WRT139" s="827">
        <f t="shared" si="512"/>
        <v>0</v>
      </c>
      <c r="WRU139" s="827">
        <f t="shared" si="512"/>
        <v>0</v>
      </c>
      <c r="WRV139" s="827">
        <f t="shared" si="512"/>
        <v>0</v>
      </c>
      <c r="WRW139" s="827">
        <f t="shared" si="512"/>
        <v>0</v>
      </c>
      <c r="WRX139" s="827">
        <f t="shared" si="512"/>
        <v>0</v>
      </c>
      <c r="WRY139" s="827">
        <f t="shared" si="512"/>
        <v>0</v>
      </c>
      <c r="WRZ139" s="827">
        <f t="shared" si="512"/>
        <v>0</v>
      </c>
      <c r="WSA139" s="827">
        <f t="shared" si="512"/>
        <v>0</v>
      </c>
      <c r="WSB139" s="827">
        <f t="shared" si="512"/>
        <v>0</v>
      </c>
      <c r="WSC139" s="827">
        <f t="shared" si="512"/>
        <v>0</v>
      </c>
      <c r="WSD139" s="827">
        <f t="shared" si="512"/>
        <v>0</v>
      </c>
      <c r="WSE139" s="827">
        <f t="shared" si="512"/>
        <v>0</v>
      </c>
      <c r="WSF139" s="827">
        <f t="shared" si="512"/>
        <v>0</v>
      </c>
      <c r="WSG139" s="827">
        <f t="shared" si="512"/>
        <v>0</v>
      </c>
      <c r="WSH139" s="827">
        <f t="shared" si="512"/>
        <v>0</v>
      </c>
      <c r="WSI139" s="827">
        <f t="shared" si="512"/>
        <v>0</v>
      </c>
      <c r="WSJ139" s="827">
        <f t="shared" si="512"/>
        <v>0</v>
      </c>
      <c r="WSK139" s="827">
        <f t="shared" si="512"/>
        <v>0</v>
      </c>
      <c r="WSL139" s="827">
        <f t="shared" si="512"/>
        <v>0</v>
      </c>
      <c r="WSM139" s="827">
        <f t="shared" si="512"/>
        <v>0</v>
      </c>
      <c r="WSN139" s="827">
        <f t="shared" si="512"/>
        <v>0</v>
      </c>
      <c r="WSO139" s="827">
        <f t="shared" si="512"/>
        <v>0</v>
      </c>
      <c r="WSP139" s="827">
        <f t="shared" si="512"/>
        <v>0</v>
      </c>
      <c r="WSQ139" s="827">
        <f t="shared" si="512"/>
        <v>0</v>
      </c>
      <c r="WSR139" s="827">
        <f t="shared" si="512"/>
        <v>0</v>
      </c>
      <c r="WSS139" s="827">
        <f t="shared" si="512"/>
        <v>0</v>
      </c>
      <c r="WST139" s="827">
        <f t="shared" si="512"/>
        <v>0</v>
      </c>
      <c r="WSU139" s="827">
        <f t="shared" si="512"/>
        <v>0</v>
      </c>
      <c r="WSV139" s="827">
        <f t="shared" si="512"/>
        <v>0</v>
      </c>
      <c r="WSW139" s="827">
        <f t="shared" si="512"/>
        <v>0</v>
      </c>
      <c r="WSX139" s="827">
        <f t="shared" si="512"/>
        <v>0</v>
      </c>
      <c r="WSY139" s="827">
        <f t="shared" si="512"/>
        <v>0</v>
      </c>
      <c r="WSZ139" s="827">
        <f t="shared" si="512"/>
        <v>0</v>
      </c>
      <c r="WTA139" s="827">
        <f t="shared" si="512"/>
        <v>0</v>
      </c>
      <c r="WTB139" s="827">
        <f t="shared" si="512"/>
        <v>0</v>
      </c>
      <c r="WTC139" s="827">
        <f t="shared" si="512"/>
        <v>0</v>
      </c>
      <c r="WTD139" s="827">
        <f t="shared" si="512"/>
        <v>0</v>
      </c>
      <c r="WTE139" s="827">
        <f t="shared" si="512"/>
        <v>0</v>
      </c>
      <c r="WTF139" s="827">
        <f t="shared" si="512"/>
        <v>0</v>
      </c>
      <c r="WTG139" s="827">
        <f t="shared" si="512"/>
        <v>0</v>
      </c>
      <c r="WTH139" s="827">
        <f t="shared" si="512"/>
        <v>0</v>
      </c>
      <c r="WTI139" s="827">
        <f t="shared" si="512"/>
        <v>0</v>
      </c>
      <c r="WTJ139" s="827">
        <f t="shared" si="512"/>
        <v>0</v>
      </c>
      <c r="WTK139" s="827">
        <f t="shared" si="512"/>
        <v>0</v>
      </c>
      <c r="WTL139" s="827">
        <f t="shared" si="512"/>
        <v>0</v>
      </c>
      <c r="WTM139" s="827">
        <f t="shared" si="512"/>
        <v>0</v>
      </c>
      <c r="WTN139" s="827">
        <f t="shared" si="512"/>
        <v>0</v>
      </c>
      <c r="WTO139" s="827">
        <f t="shared" ref="WTO139:WVZ139" si="513">WTO131+WTO133</f>
        <v>0</v>
      </c>
      <c r="WTP139" s="827">
        <f t="shared" si="513"/>
        <v>0</v>
      </c>
      <c r="WTQ139" s="827">
        <f t="shared" si="513"/>
        <v>0</v>
      </c>
      <c r="WTR139" s="827">
        <f t="shared" si="513"/>
        <v>0</v>
      </c>
      <c r="WTS139" s="827">
        <f t="shared" si="513"/>
        <v>0</v>
      </c>
      <c r="WTT139" s="827">
        <f t="shared" si="513"/>
        <v>0</v>
      </c>
      <c r="WTU139" s="827">
        <f t="shared" si="513"/>
        <v>0</v>
      </c>
      <c r="WTV139" s="827">
        <f t="shared" si="513"/>
        <v>0</v>
      </c>
      <c r="WTW139" s="827">
        <f t="shared" si="513"/>
        <v>0</v>
      </c>
      <c r="WTX139" s="827">
        <f t="shared" si="513"/>
        <v>0</v>
      </c>
      <c r="WTY139" s="827">
        <f t="shared" si="513"/>
        <v>0</v>
      </c>
      <c r="WTZ139" s="827">
        <f t="shared" si="513"/>
        <v>0</v>
      </c>
      <c r="WUA139" s="827">
        <f t="shared" si="513"/>
        <v>0</v>
      </c>
      <c r="WUB139" s="827">
        <f t="shared" si="513"/>
        <v>0</v>
      </c>
      <c r="WUC139" s="827">
        <f t="shared" si="513"/>
        <v>0</v>
      </c>
      <c r="WUD139" s="827">
        <f t="shared" si="513"/>
        <v>0</v>
      </c>
      <c r="WUE139" s="827">
        <f t="shared" si="513"/>
        <v>0</v>
      </c>
      <c r="WUF139" s="827">
        <f t="shared" si="513"/>
        <v>0</v>
      </c>
      <c r="WUG139" s="827">
        <f t="shared" si="513"/>
        <v>0</v>
      </c>
      <c r="WUH139" s="827">
        <f t="shared" si="513"/>
        <v>0</v>
      </c>
      <c r="WUI139" s="827">
        <f t="shared" si="513"/>
        <v>0</v>
      </c>
      <c r="WUJ139" s="827">
        <f t="shared" si="513"/>
        <v>0</v>
      </c>
      <c r="WUK139" s="827">
        <f t="shared" si="513"/>
        <v>0</v>
      </c>
      <c r="WUL139" s="827">
        <f t="shared" si="513"/>
        <v>0</v>
      </c>
      <c r="WUM139" s="827">
        <f t="shared" si="513"/>
        <v>0</v>
      </c>
      <c r="WUN139" s="827">
        <f t="shared" si="513"/>
        <v>0</v>
      </c>
      <c r="WUO139" s="827">
        <f t="shared" si="513"/>
        <v>0</v>
      </c>
      <c r="WUP139" s="827">
        <f t="shared" si="513"/>
        <v>0</v>
      </c>
      <c r="WUQ139" s="827">
        <f t="shared" si="513"/>
        <v>0</v>
      </c>
      <c r="WUR139" s="827">
        <f t="shared" si="513"/>
        <v>0</v>
      </c>
      <c r="WUS139" s="827">
        <f t="shared" si="513"/>
        <v>0</v>
      </c>
      <c r="WUT139" s="827">
        <f t="shared" si="513"/>
        <v>0</v>
      </c>
      <c r="WUU139" s="827">
        <f t="shared" si="513"/>
        <v>0</v>
      </c>
      <c r="WUV139" s="827">
        <f t="shared" si="513"/>
        <v>0</v>
      </c>
      <c r="WUW139" s="827">
        <f t="shared" si="513"/>
        <v>0</v>
      </c>
      <c r="WUX139" s="827">
        <f t="shared" si="513"/>
        <v>0</v>
      </c>
      <c r="WUY139" s="827">
        <f t="shared" si="513"/>
        <v>0</v>
      </c>
      <c r="WUZ139" s="827">
        <f t="shared" si="513"/>
        <v>0</v>
      </c>
      <c r="WVA139" s="827">
        <f t="shared" si="513"/>
        <v>0</v>
      </c>
      <c r="WVB139" s="827">
        <f t="shared" si="513"/>
        <v>0</v>
      </c>
      <c r="WVC139" s="827">
        <f t="shared" si="513"/>
        <v>0</v>
      </c>
      <c r="WVD139" s="827">
        <f t="shared" si="513"/>
        <v>0</v>
      </c>
      <c r="WVE139" s="827">
        <f t="shared" si="513"/>
        <v>0</v>
      </c>
      <c r="WVF139" s="827">
        <f t="shared" si="513"/>
        <v>0</v>
      </c>
      <c r="WVG139" s="827">
        <f t="shared" si="513"/>
        <v>0</v>
      </c>
      <c r="WVH139" s="827">
        <f t="shared" si="513"/>
        <v>0</v>
      </c>
      <c r="WVI139" s="827">
        <f t="shared" si="513"/>
        <v>0</v>
      </c>
      <c r="WVJ139" s="827">
        <f t="shared" si="513"/>
        <v>0</v>
      </c>
      <c r="WVK139" s="827">
        <f t="shared" si="513"/>
        <v>0</v>
      </c>
      <c r="WVL139" s="827">
        <f t="shared" si="513"/>
        <v>0</v>
      </c>
      <c r="WVM139" s="827">
        <f t="shared" si="513"/>
        <v>0</v>
      </c>
      <c r="WVN139" s="827">
        <f t="shared" si="513"/>
        <v>0</v>
      </c>
      <c r="WVO139" s="827">
        <f t="shared" si="513"/>
        <v>0</v>
      </c>
      <c r="WVP139" s="827">
        <f t="shared" si="513"/>
        <v>0</v>
      </c>
      <c r="WVQ139" s="827">
        <f t="shared" si="513"/>
        <v>0</v>
      </c>
      <c r="WVR139" s="827">
        <f t="shared" si="513"/>
        <v>0</v>
      </c>
      <c r="WVS139" s="827">
        <f t="shared" si="513"/>
        <v>0</v>
      </c>
      <c r="WVT139" s="827">
        <f t="shared" si="513"/>
        <v>0</v>
      </c>
      <c r="WVU139" s="827">
        <f t="shared" si="513"/>
        <v>0</v>
      </c>
      <c r="WVV139" s="827">
        <f t="shared" si="513"/>
        <v>0</v>
      </c>
      <c r="WVW139" s="827">
        <f t="shared" si="513"/>
        <v>0</v>
      </c>
      <c r="WVX139" s="827">
        <f t="shared" si="513"/>
        <v>0</v>
      </c>
      <c r="WVY139" s="827">
        <f t="shared" si="513"/>
        <v>0</v>
      </c>
      <c r="WVZ139" s="827">
        <f t="shared" si="513"/>
        <v>0</v>
      </c>
      <c r="WWA139" s="827">
        <f t="shared" ref="WWA139:WYL139" si="514">WWA131+WWA133</f>
        <v>0</v>
      </c>
      <c r="WWB139" s="827">
        <f t="shared" si="514"/>
        <v>0</v>
      </c>
      <c r="WWC139" s="827">
        <f t="shared" si="514"/>
        <v>0</v>
      </c>
      <c r="WWD139" s="827">
        <f t="shared" si="514"/>
        <v>0</v>
      </c>
      <c r="WWE139" s="827">
        <f t="shared" si="514"/>
        <v>0</v>
      </c>
      <c r="WWF139" s="827">
        <f t="shared" si="514"/>
        <v>0</v>
      </c>
      <c r="WWG139" s="827">
        <f t="shared" si="514"/>
        <v>0</v>
      </c>
      <c r="WWH139" s="827">
        <f t="shared" si="514"/>
        <v>0</v>
      </c>
      <c r="WWI139" s="827">
        <f t="shared" si="514"/>
        <v>0</v>
      </c>
      <c r="WWJ139" s="827">
        <f t="shared" si="514"/>
        <v>0</v>
      </c>
      <c r="WWK139" s="827">
        <f t="shared" si="514"/>
        <v>0</v>
      </c>
      <c r="WWL139" s="827">
        <f t="shared" si="514"/>
        <v>0</v>
      </c>
      <c r="WWM139" s="827">
        <f t="shared" si="514"/>
        <v>0</v>
      </c>
      <c r="WWN139" s="827">
        <f t="shared" si="514"/>
        <v>0</v>
      </c>
      <c r="WWO139" s="827">
        <f t="shared" si="514"/>
        <v>0</v>
      </c>
      <c r="WWP139" s="827">
        <f t="shared" si="514"/>
        <v>0</v>
      </c>
      <c r="WWQ139" s="827">
        <f t="shared" si="514"/>
        <v>0</v>
      </c>
      <c r="WWR139" s="827">
        <f t="shared" si="514"/>
        <v>0</v>
      </c>
      <c r="WWS139" s="827">
        <f t="shared" si="514"/>
        <v>0</v>
      </c>
      <c r="WWT139" s="827">
        <f t="shared" si="514"/>
        <v>0</v>
      </c>
      <c r="WWU139" s="827">
        <f t="shared" si="514"/>
        <v>0</v>
      </c>
      <c r="WWV139" s="827">
        <f t="shared" si="514"/>
        <v>0</v>
      </c>
      <c r="WWW139" s="827">
        <f t="shared" si="514"/>
        <v>0</v>
      </c>
      <c r="WWX139" s="827">
        <f t="shared" si="514"/>
        <v>0</v>
      </c>
      <c r="WWY139" s="827">
        <f t="shared" si="514"/>
        <v>0</v>
      </c>
      <c r="WWZ139" s="827">
        <f t="shared" si="514"/>
        <v>0</v>
      </c>
      <c r="WXA139" s="827">
        <f t="shared" si="514"/>
        <v>0</v>
      </c>
      <c r="WXB139" s="827">
        <f t="shared" si="514"/>
        <v>0</v>
      </c>
      <c r="WXC139" s="827">
        <f t="shared" si="514"/>
        <v>0</v>
      </c>
      <c r="WXD139" s="827">
        <f t="shared" si="514"/>
        <v>0</v>
      </c>
      <c r="WXE139" s="827">
        <f t="shared" si="514"/>
        <v>0</v>
      </c>
      <c r="WXF139" s="827">
        <f t="shared" si="514"/>
        <v>0</v>
      </c>
      <c r="WXG139" s="827">
        <f t="shared" si="514"/>
        <v>0</v>
      </c>
      <c r="WXH139" s="827">
        <f t="shared" si="514"/>
        <v>0</v>
      </c>
      <c r="WXI139" s="827">
        <f t="shared" si="514"/>
        <v>0</v>
      </c>
      <c r="WXJ139" s="827">
        <f t="shared" si="514"/>
        <v>0</v>
      </c>
      <c r="WXK139" s="827">
        <f t="shared" si="514"/>
        <v>0</v>
      </c>
      <c r="WXL139" s="827">
        <f t="shared" si="514"/>
        <v>0</v>
      </c>
      <c r="WXM139" s="827">
        <f t="shared" si="514"/>
        <v>0</v>
      </c>
      <c r="WXN139" s="827">
        <f t="shared" si="514"/>
        <v>0</v>
      </c>
      <c r="WXO139" s="827">
        <f t="shared" si="514"/>
        <v>0</v>
      </c>
      <c r="WXP139" s="827">
        <f t="shared" si="514"/>
        <v>0</v>
      </c>
      <c r="WXQ139" s="827">
        <f t="shared" si="514"/>
        <v>0</v>
      </c>
      <c r="WXR139" s="827">
        <f t="shared" si="514"/>
        <v>0</v>
      </c>
      <c r="WXS139" s="827">
        <f t="shared" si="514"/>
        <v>0</v>
      </c>
      <c r="WXT139" s="827">
        <f t="shared" si="514"/>
        <v>0</v>
      </c>
      <c r="WXU139" s="827">
        <f t="shared" si="514"/>
        <v>0</v>
      </c>
      <c r="WXV139" s="827">
        <f t="shared" si="514"/>
        <v>0</v>
      </c>
      <c r="WXW139" s="827">
        <f t="shared" si="514"/>
        <v>0</v>
      </c>
      <c r="WXX139" s="827">
        <f t="shared" si="514"/>
        <v>0</v>
      </c>
      <c r="WXY139" s="827">
        <f t="shared" si="514"/>
        <v>0</v>
      </c>
      <c r="WXZ139" s="827">
        <f t="shared" si="514"/>
        <v>0</v>
      </c>
      <c r="WYA139" s="827">
        <f t="shared" si="514"/>
        <v>0</v>
      </c>
      <c r="WYB139" s="827">
        <f t="shared" si="514"/>
        <v>0</v>
      </c>
      <c r="WYC139" s="827">
        <f t="shared" si="514"/>
        <v>0</v>
      </c>
      <c r="WYD139" s="827">
        <f t="shared" si="514"/>
        <v>0</v>
      </c>
      <c r="WYE139" s="827">
        <f t="shared" si="514"/>
        <v>0</v>
      </c>
      <c r="WYF139" s="827">
        <f t="shared" si="514"/>
        <v>0</v>
      </c>
      <c r="WYG139" s="827">
        <f t="shared" si="514"/>
        <v>0</v>
      </c>
      <c r="WYH139" s="827">
        <f t="shared" si="514"/>
        <v>0</v>
      </c>
      <c r="WYI139" s="827">
        <f t="shared" si="514"/>
        <v>0</v>
      </c>
      <c r="WYJ139" s="827">
        <f t="shared" si="514"/>
        <v>0</v>
      </c>
      <c r="WYK139" s="827">
        <f t="shared" si="514"/>
        <v>0</v>
      </c>
      <c r="WYL139" s="827">
        <f t="shared" si="514"/>
        <v>0</v>
      </c>
      <c r="WYM139" s="827">
        <f t="shared" ref="WYM139:XAX139" si="515">WYM131+WYM133</f>
        <v>0</v>
      </c>
      <c r="WYN139" s="827">
        <f t="shared" si="515"/>
        <v>0</v>
      </c>
      <c r="WYO139" s="827">
        <f t="shared" si="515"/>
        <v>0</v>
      </c>
      <c r="WYP139" s="827">
        <f t="shared" si="515"/>
        <v>0</v>
      </c>
      <c r="WYQ139" s="827">
        <f t="shared" si="515"/>
        <v>0</v>
      </c>
      <c r="WYR139" s="827">
        <f t="shared" si="515"/>
        <v>0</v>
      </c>
      <c r="WYS139" s="827">
        <f t="shared" si="515"/>
        <v>0</v>
      </c>
      <c r="WYT139" s="827">
        <f t="shared" si="515"/>
        <v>0</v>
      </c>
      <c r="WYU139" s="827">
        <f t="shared" si="515"/>
        <v>0</v>
      </c>
      <c r="WYV139" s="827">
        <f t="shared" si="515"/>
        <v>0</v>
      </c>
      <c r="WYW139" s="827">
        <f t="shared" si="515"/>
        <v>0</v>
      </c>
      <c r="WYX139" s="827">
        <f t="shared" si="515"/>
        <v>0</v>
      </c>
      <c r="WYY139" s="827">
        <f t="shared" si="515"/>
        <v>0</v>
      </c>
      <c r="WYZ139" s="827">
        <f t="shared" si="515"/>
        <v>0</v>
      </c>
      <c r="WZA139" s="827">
        <f t="shared" si="515"/>
        <v>0</v>
      </c>
      <c r="WZB139" s="827">
        <f t="shared" si="515"/>
        <v>0</v>
      </c>
      <c r="WZC139" s="827">
        <f t="shared" si="515"/>
        <v>0</v>
      </c>
      <c r="WZD139" s="827">
        <f t="shared" si="515"/>
        <v>0</v>
      </c>
      <c r="WZE139" s="827">
        <f t="shared" si="515"/>
        <v>0</v>
      </c>
      <c r="WZF139" s="827">
        <f t="shared" si="515"/>
        <v>0</v>
      </c>
      <c r="WZG139" s="827">
        <f t="shared" si="515"/>
        <v>0</v>
      </c>
      <c r="WZH139" s="827">
        <f t="shared" si="515"/>
        <v>0</v>
      </c>
      <c r="WZI139" s="827">
        <f t="shared" si="515"/>
        <v>0</v>
      </c>
      <c r="WZJ139" s="827">
        <f t="shared" si="515"/>
        <v>0</v>
      </c>
      <c r="WZK139" s="827">
        <f t="shared" si="515"/>
        <v>0</v>
      </c>
      <c r="WZL139" s="827">
        <f t="shared" si="515"/>
        <v>0</v>
      </c>
      <c r="WZM139" s="827">
        <f t="shared" si="515"/>
        <v>0</v>
      </c>
      <c r="WZN139" s="827">
        <f t="shared" si="515"/>
        <v>0</v>
      </c>
      <c r="WZO139" s="827">
        <f t="shared" si="515"/>
        <v>0</v>
      </c>
      <c r="WZP139" s="827">
        <f t="shared" si="515"/>
        <v>0</v>
      </c>
      <c r="WZQ139" s="827">
        <f t="shared" si="515"/>
        <v>0</v>
      </c>
      <c r="WZR139" s="827">
        <f t="shared" si="515"/>
        <v>0</v>
      </c>
      <c r="WZS139" s="827">
        <f t="shared" si="515"/>
        <v>0</v>
      </c>
      <c r="WZT139" s="827">
        <f t="shared" si="515"/>
        <v>0</v>
      </c>
      <c r="WZU139" s="827">
        <f t="shared" si="515"/>
        <v>0</v>
      </c>
      <c r="WZV139" s="827">
        <f t="shared" si="515"/>
        <v>0</v>
      </c>
      <c r="WZW139" s="827">
        <f t="shared" si="515"/>
        <v>0</v>
      </c>
      <c r="WZX139" s="827">
        <f t="shared" si="515"/>
        <v>0</v>
      </c>
      <c r="WZY139" s="827">
        <f t="shared" si="515"/>
        <v>0</v>
      </c>
      <c r="WZZ139" s="827">
        <f t="shared" si="515"/>
        <v>0</v>
      </c>
      <c r="XAA139" s="827">
        <f t="shared" si="515"/>
        <v>0</v>
      </c>
      <c r="XAB139" s="827">
        <f t="shared" si="515"/>
        <v>0</v>
      </c>
      <c r="XAC139" s="827">
        <f t="shared" si="515"/>
        <v>0</v>
      </c>
      <c r="XAD139" s="827">
        <f t="shared" si="515"/>
        <v>0</v>
      </c>
      <c r="XAE139" s="827">
        <f t="shared" si="515"/>
        <v>0</v>
      </c>
      <c r="XAF139" s="827">
        <f t="shared" si="515"/>
        <v>0</v>
      </c>
      <c r="XAG139" s="827">
        <f t="shared" si="515"/>
        <v>0</v>
      </c>
      <c r="XAH139" s="827">
        <f t="shared" si="515"/>
        <v>0</v>
      </c>
      <c r="XAI139" s="827">
        <f t="shared" si="515"/>
        <v>0</v>
      </c>
      <c r="XAJ139" s="827">
        <f t="shared" si="515"/>
        <v>0</v>
      </c>
      <c r="XAK139" s="827">
        <f t="shared" si="515"/>
        <v>0</v>
      </c>
      <c r="XAL139" s="827">
        <f t="shared" si="515"/>
        <v>0</v>
      </c>
      <c r="XAM139" s="827">
        <f t="shared" si="515"/>
        <v>0</v>
      </c>
      <c r="XAN139" s="827">
        <f t="shared" si="515"/>
        <v>0</v>
      </c>
      <c r="XAO139" s="827">
        <f t="shared" si="515"/>
        <v>0</v>
      </c>
      <c r="XAP139" s="827">
        <f t="shared" si="515"/>
        <v>0</v>
      </c>
      <c r="XAQ139" s="827">
        <f t="shared" si="515"/>
        <v>0</v>
      </c>
      <c r="XAR139" s="827">
        <f t="shared" si="515"/>
        <v>0</v>
      </c>
      <c r="XAS139" s="827">
        <f t="shared" si="515"/>
        <v>0</v>
      </c>
      <c r="XAT139" s="827">
        <f t="shared" si="515"/>
        <v>0</v>
      </c>
      <c r="XAU139" s="827">
        <f t="shared" si="515"/>
        <v>0</v>
      </c>
      <c r="XAV139" s="827">
        <f t="shared" si="515"/>
        <v>0</v>
      </c>
      <c r="XAW139" s="827">
        <f t="shared" si="515"/>
        <v>0</v>
      </c>
      <c r="XAX139" s="827">
        <f t="shared" si="515"/>
        <v>0</v>
      </c>
      <c r="XAY139" s="827">
        <f t="shared" ref="XAY139:XDJ139" si="516">XAY131+XAY133</f>
        <v>0</v>
      </c>
      <c r="XAZ139" s="827">
        <f t="shared" si="516"/>
        <v>0</v>
      </c>
      <c r="XBA139" s="827">
        <f t="shared" si="516"/>
        <v>0</v>
      </c>
      <c r="XBB139" s="827">
        <f t="shared" si="516"/>
        <v>0</v>
      </c>
      <c r="XBC139" s="827">
        <f t="shared" si="516"/>
        <v>0</v>
      </c>
      <c r="XBD139" s="827">
        <f t="shared" si="516"/>
        <v>0</v>
      </c>
      <c r="XBE139" s="827">
        <f t="shared" si="516"/>
        <v>0</v>
      </c>
      <c r="XBF139" s="827">
        <f t="shared" si="516"/>
        <v>0</v>
      </c>
      <c r="XBG139" s="827">
        <f t="shared" si="516"/>
        <v>0</v>
      </c>
      <c r="XBH139" s="827">
        <f t="shared" si="516"/>
        <v>0</v>
      </c>
      <c r="XBI139" s="827">
        <f t="shared" si="516"/>
        <v>0</v>
      </c>
      <c r="XBJ139" s="827">
        <f t="shared" si="516"/>
        <v>0</v>
      </c>
      <c r="XBK139" s="827">
        <f t="shared" si="516"/>
        <v>0</v>
      </c>
      <c r="XBL139" s="827">
        <f t="shared" si="516"/>
        <v>0</v>
      </c>
      <c r="XBM139" s="827">
        <f t="shared" si="516"/>
        <v>0</v>
      </c>
      <c r="XBN139" s="827">
        <f t="shared" si="516"/>
        <v>0</v>
      </c>
      <c r="XBO139" s="827">
        <f t="shared" si="516"/>
        <v>0</v>
      </c>
      <c r="XBP139" s="827">
        <f t="shared" si="516"/>
        <v>0</v>
      </c>
      <c r="XBQ139" s="827">
        <f t="shared" si="516"/>
        <v>0</v>
      </c>
      <c r="XBR139" s="827">
        <f t="shared" si="516"/>
        <v>0</v>
      </c>
      <c r="XBS139" s="827">
        <f t="shared" si="516"/>
        <v>0</v>
      </c>
      <c r="XBT139" s="827">
        <f t="shared" si="516"/>
        <v>0</v>
      </c>
      <c r="XBU139" s="827">
        <f t="shared" si="516"/>
        <v>0</v>
      </c>
      <c r="XBV139" s="827">
        <f t="shared" si="516"/>
        <v>0</v>
      </c>
      <c r="XBW139" s="827">
        <f t="shared" si="516"/>
        <v>0</v>
      </c>
      <c r="XBX139" s="827">
        <f t="shared" si="516"/>
        <v>0</v>
      </c>
      <c r="XBY139" s="827">
        <f t="shared" si="516"/>
        <v>0</v>
      </c>
      <c r="XBZ139" s="827">
        <f t="shared" si="516"/>
        <v>0</v>
      </c>
      <c r="XCA139" s="827">
        <f t="shared" si="516"/>
        <v>0</v>
      </c>
      <c r="XCB139" s="827">
        <f t="shared" si="516"/>
        <v>0</v>
      </c>
      <c r="XCC139" s="827">
        <f t="shared" si="516"/>
        <v>0</v>
      </c>
      <c r="XCD139" s="827">
        <f t="shared" si="516"/>
        <v>0</v>
      </c>
      <c r="XCE139" s="827">
        <f t="shared" si="516"/>
        <v>0</v>
      </c>
      <c r="XCF139" s="827">
        <f t="shared" si="516"/>
        <v>0</v>
      </c>
      <c r="XCG139" s="827">
        <f t="shared" si="516"/>
        <v>0</v>
      </c>
      <c r="XCH139" s="827">
        <f t="shared" si="516"/>
        <v>0</v>
      </c>
      <c r="XCI139" s="827">
        <f t="shared" si="516"/>
        <v>0</v>
      </c>
      <c r="XCJ139" s="827">
        <f t="shared" si="516"/>
        <v>0</v>
      </c>
      <c r="XCK139" s="827">
        <f t="shared" si="516"/>
        <v>0</v>
      </c>
      <c r="XCL139" s="827">
        <f t="shared" si="516"/>
        <v>0</v>
      </c>
      <c r="XCM139" s="827">
        <f t="shared" si="516"/>
        <v>0</v>
      </c>
      <c r="XCN139" s="827">
        <f t="shared" si="516"/>
        <v>0</v>
      </c>
      <c r="XCO139" s="827">
        <f t="shared" si="516"/>
        <v>0</v>
      </c>
      <c r="XCP139" s="827">
        <f t="shared" si="516"/>
        <v>0</v>
      </c>
      <c r="XCQ139" s="827">
        <f t="shared" si="516"/>
        <v>0</v>
      </c>
      <c r="XCR139" s="827">
        <f t="shared" si="516"/>
        <v>0</v>
      </c>
      <c r="XCS139" s="827">
        <f t="shared" si="516"/>
        <v>0</v>
      </c>
      <c r="XCT139" s="827">
        <f t="shared" si="516"/>
        <v>0</v>
      </c>
      <c r="XCU139" s="827">
        <f t="shared" si="516"/>
        <v>0</v>
      </c>
      <c r="XCV139" s="827">
        <f t="shared" si="516"/>
        <v>0</v>
      </c>
      <c r="XCW139" s="827">
        <f t="shared" si="516"/>
        <v>0</v>
      </c>
      <c r="XCX139" s="827">
        <f t="shared" si="516"/>
        <v>0</v>
      </c>
      <c r="XCY139" s="827">
        <f t="shared" si="516"/>
        <v>0</v>
      </c>
      <c r="XCZ139" s="827">
        <f t="shared" si="516"/>
        <v>0</v>
      </c>
      <c r="XDA139" s="827">
        <f t="shared" si="516"/>
        <v>0</v>
      </c>
      <c r="XDB139" s="827">
        <f t="shared" si="516"/>
        <v>0</v>
      </c>
      <c r="XDC139" s="827">
        <f t="shared" si="516"/>
        <v>0</v>
      </c>
      <c r="XDD139" s="827">
        <f t="shared" si="516"/>
        <v>0</v>
      </c>
      <c r="XDE139" s="827">
        <f t="shared" si="516"/>
        <v>0</v>
      </c>
      <c r="XDF139" s="827">
        <f t="shared" si="516"/>
        <v>0</v>
      </c>
      <c r="XDG139" s="827">
        <f t="shared" si="516"/>
        <v>0</v>
      </c>
      <c r="XDH139" s="827">
        <f t="shared" si="516"/>
        <v>0</v>
      </c>
      <c r="XDI139" s="827">
        <f t="shared" si="516"/>
        <v>0</v>
      </c>
      <c r="XDJ139" s="827">
        <f t="shared" si="516"/>
        <v>0</v>
      </c>
      <c r="XDK139" s="827">
        <f t="shared" ref="XDK139:XFD139" si="517">XDK131+XDK133</f>
        <v>0</v>
      </c>
      <c r="XDL139" s="827">
        <f t="shared" si="517"/>
        <v>0</v>
      </c>
      <c r="XDM139" s="827">
        <f t="shared" si="517"/>
        <v>0</v>
      </c>
      <c r="XDN139" s="827">
        <f t="shared" si="517"/>
        <v>0</v>
      </c>
      <c r="XDO139" s="827">
        <f t="shared" si="517"/>
        <v>0</v>
      </c>
      <c r="XDP139" s="827">
        <f t="shared" si="517"/>
        <v>0</v>
      </c>
      <c r="XDQ139" s="827">
        <f t="shared" si="517"/>
        <v>0</v>
      </c>
      <c r="XDR139" s="827">
        <f t="shared" si="517"/>
        <v>0</v>
      </c>
      <c r="XDS139" s="827">
        <f t="shared" si="517"/>
        <v>0</v>
      </c>
      <c r="XDT139" s="827">
        <f t="shared" si="517"/>
        <v>0</v>
      </c>
      <c r="XDU139" s="827">
        <f t="shared" si="517"/>
        <v>0</v>
      </c>
      <c r="XDV139" s="827">
        <f t="shared" si="517"/>
        <v>0</v>
      </c>
      <c r="XDW139" s="827">
        <f t="shared" si="517"/>
        <v>0</v>
      </c>
      <c r="XDX139" s="827">
        <f t="shared" si="517"/>
        <v>0</v>
      </c>
      <c r="XDY139" s="827">
        <f t="shared" si="517"/>
        <v>0</v>
      </c>
      <c r="XDZ139" s="827">
        <f t="shared" si="517"/>
        <v>0</v>
      </c>
      <c r="XEA139" s="827">
        <f t="shared" si="517"/>
        <v>0</v>
      </c>
      <c r="XEB139" s="827">
        <f t="shared" si="517"/>
        <v>0</v>
      </c>
      <c r="XEC139" s="827">
        <f t="shared" si="517"/>
        <v>0</v>
      </c>
      <c r="XED139" s="827">
        <f t="shared" si="517"/>
        <v>0</v>
      </c>
      <c r="XEE139" s="827">
        <f t="shared" si="517"/>
        <v>0</v>
      </c>
      <c r="XEF139" s="827">
        <f t="shared" si="517"/>
        <v>0</v>
      </c>
      <c r="XEG139" s="827">
        <f t="shared" si="517"/>
        <v>0</v>
      </c>
      <c r="XEH139" s="827">
        <f t="shared" si="517"/>
        <v>0</v>
      </c>
      <c r="XEI139" s="827">
        <f t="shared" si="517"/>
        <v>0</v>
      </c>
      <c r="XEJ139" s="827">
        <f t="shared" si="517"/>
        <v>0</v>
      </c>
      <c r="XEK139" s="827">
        <f t="shared" si="517"/>
        <v>0</v>
      </c>
      <c r="XEL139" s="827">
        <f t="shared" si="517"/>
        <v>0</v>
      </c>
      <c r="XEM139" s="827">
        <f t="shared" si="517"/>
        <v>0</v>
      </c>
      <c r="XEN139" s="827">
        <f t="shared" si="517"/>
        <v>0</v>
      </c>
      <c r="XEO139" s="827">
        <f t="shared" si="517"/>
        <v>0</v>
      </c>
      <c r="XEP139" s="827">
        <f t="shared" si="517"/>
        <v>0</v>
      </c>
      <c r="XEQ139" s="827">
        <f t="shared" si="517"/>
        <v>0</v>
      </c>
      <c r="XER139" s="827">
        <f t="shared" si="517"/>
        <v>0</v>
      </c>
      <c r="XES139" s="827">
        <f t="shared" si="517"/>
        <v>0</v>
      </c>
      <c r="XET139" s="827">
        <f t="shared" si="517"/>
        <v>0</v>
      </c>
      <c r="XEU139" s="827">
        <f t="shared" si="517"/>
        <v>0</v>
      </c>
      <c r="XEV139" s="827">
        <f t="shared" si="517"/>
        <v>0</v>
      </c>
      <c r="XEW139" s="827">
        <f t="shared" si="517"/>
        <v>0</v>
      </c>
      <c r="XEX139" s="827">
        <f t="shared" si="517"/>
        <v>0</v>
      </c>
      <c r="XEY139" s="827">
        <f t="shared" si="517"/>
        <v>0</v>
      </c>
      <c r="XEZ139" s="827">
        <f t="shared" si="517"/>
        <v>0</v>
      </c>
      <c r="XFA139" s="827">
        <f t="shared" si="517"/>
        <v>0</v>
      </c>
      <c r="XFB139" s="827">
        <f t="shared" si="517"/>
        <v>0</v>
      </c>
      <c r="XFC139" s="827">
        <f t="shared" si="517"/>
        <v>0</v>
      </c>
      <c r="XFD139" s="827">
        <f t="shared" si="517"/>
        <v>0</v>
      </c>
    </row>
    <row r="140" spans="2:16384">
      <c r="H140" s="51"/>
      <c r="K140" s="243" t="s">
        <v>344</v>
      </c>
      <c r="L140" s="82">
        <v>1390.518675246994</v>
      </c>
      <c r="M140" s="82">
        <v>1666.0369536977423</v>
      </c>
      <c r="N140" s="1111">
        <f t="shared" si="2"/>
        <v>-275.51827845074831</v>
      </c>
      <c r="O140" s="886">
        <v>121.48132475300599</v>
      </c>
      <c r="P140" s="886">
        <f t="shared" si="260"/>
        <v>1512</v>
      </c>
      <c r="R140" s="827" t="str">
        <f t="shared" ref="R140" si="518">R132</f>
        <v>1,2,3 and 4</v>
      </c>
      <c r="S140" s="827" t="str">
        <f t="shared" ref="S140:CD140" si="519">S132</f>
        <v>Savings attributable to East Coast 400kV schemes (SHT2009, SHT20256, SHT20257, SHT20258) and Shetland HVDC (SHT20060) and Alyth S/S &amp; reactive comp (SHT2006), plus removal of CI.  Updated position on East Coast 400kV project submitted to Ofgem through the Net Zero reopener.</v>
      </c>
      <c r="T140" s="827">
        <f t="shared" si="519"/>
        <v>0</v>
      </c>
      <c r="U140" s="827">
        <f t="shared" si="519"/>
        <v>0</v>
      </c>
      <c r="V140" s="827">
        <f t="shared" si="519"/>
        <v>0</v>
      </c>
      <c r="W140" s="827">
        <f t="shared" si="519"/>
        <v>0</v>
      </c>
      <c r="X140" s="827">
        <f t="shared" si="519"/>
        <v>0</v>
      </c>
      <c r="Y140" s="827">
        <f t="shared" si="519"/>
        <v>0</v>
      </c>
      <c r="Z140" s="827">
        <f t="shared" si="519"/>
        <v>0</v>
      </c>
      <c r="AA140" s="827">
        <f t="shared" si="519"/>
        <v>0</v>
      </c>
      <c r="AB140" s="827">
        <f t="shared" si="519"/>
        <v>0</v>
      </c>
      <c r="AC140" s="827">
        <f t="shared" si="519"/>
        <v>0</v>
      </c>
      <c r="AD140" s="827">
        <f t="shared" si="519"/>
        <v>0</v>
      </c>
      <c r="AE140" s="827">
        <f t="shared" si="519"/>
        <v>0</v>
      </c>
      <c r="AF140" s="827">
        <f t="shared" si="519"/>
        <v>0</v>
      </c>
      <c r="AG140" s="827">
        <f t="shared" si="519"/>
        <v>0</v>
      </c>
      <c r="AH140" s="827">
        <f t="shared" si="519"/>
        <v>0</v>
      </c>
      <c r="AI140" s="827">
        <f t="shared" si="519"/>
        <v>0</v>
      </c>
      <c r="AJ140" s="827">
        <f t="shared" si="519"/>
        <v>0</v>
      </c>
      <c r="AK140" s="827">
        <f t="shared" si="519"/>
        <v>0</v>
      </c>
      <c r="AL140" s="827">
        <f t="shared" si="519"/>
        <v>0</v>
      </c>
      <c r="AM140" s="827">
        <f t="shared" si="519"/>
        <v>0</v>
      </c>
      <c r="AN140" s="827">
        <f t="shared" si="519"/>
        <v>0</v>
      </c>
      <c r="AO140" s="827">
        <f t="shared" si="519"/>
        <v>0</v>
      </c>
      <c r="AP140" s="827">
        <f t="shared" si="519"/>
        <v>0</v>
      </c>
      <c r="AQ140" s="827">
        <f t="shared" si="519"/>
        <v>0</v>
      </c>
      <c r="AR140" s="827">
        <f t="shared" si="519"/>
        <v>0</v>
      </c>
      <c r="AS140" s="827">
        <f t="shared" si="519"/>
        <v>0</v>
      </c>
      <c r="AT140" s="827">
        <f t="shared" si="519"/>
        <v>0</v>
      </c>
      <c r="AU140" s="827">
        <f t="shared" si="519"/>
        <v>0</v>
      </c>
      <c r="AV140" s="827">
        <f t="shared" si="519"/>
        <v>0</v>
      </c>
      <c r="AW140" s="827">
        <f t="shared" si="519"/>
        <v>0</v>
      </c>
      <c r="AX140" s="827">
        <f t="shared" si="519"/>
        <v>0</v>
      </c>
      <c r="AY140" s="827">
        <f t="shared" si="519"/>
        <v>0</v>
      </c>
      <c r="AZ140" s="827">
        <f t="shared" si="519"/>
        <v>0</v>
      </c>
      <c r="BA140" s="827">
        <f t="shared" si="519"/>
        <v>0</v>
      </c>
      <c r="BB140" s="827">
        <f t="shared" si="519"/>
        <v>0</v>
      </c>
      <c r="BC140" s="827">
        <f t="shared" si="519"/>
        <v>0</v>
      </c>
      <c r="BD140" s="827">
        <f t="shared" si="519"/>
        <v>0</v>
      </c>
      <c r="BE140" s="827">
        <f t="shared" si="519"/>
        <v>0</v>
      </c>
      <c r="BF140" s="827">
        <f t="shared" si="519"/>
        <v>0</v>
      </c>
      <c r="BG140" s="827">
        <f t="shared" si="519"/>
        <v>0</v>
      </c>
      <c r="BH140" s="827">
        <f t="shared" si="519"/>
        <v>0</v>
      </c>
      <c r="BI140" s="827">
        <f t="shared" si="519"/>
        <v>0</v>
      </c>
      <c r="BJ140" s="827">
        <f t="shared" si="519"/>
        <v>0</v>
      </c>
      <c r="BK140" s="827">
        <f t="shared" si="519"/>
        <v>0</v>
      </c>
      <c r="BL140" s="827">
        <f t="shared" si="519"/>
        <v>0</v>
      </c>
      <c r="BM140" s="827">
        <f t="shared" si="519"/>
        <v>0</v>
      </c>
      <c r="BN140" s="827">
        <f t="shared" si="519"/>
        <v>0</v>
      </c>
      <c r="BO140" s="827">
        <f t="shared" si="519"/>
        <v>0</v>
      </c>
      <c r="BP140" s="827">
        <f t="shared" si="519"/>
        <v>0</v>
      </c>
      <c r="BQ140" s="827">
        <f t="shared" si="519"/>
        <v>0</v>
      </c>
      <c r="BR140" s="827">
        <f t="shared" si="519"/>
        <v>0</v>
      </c>
      <c r="BS140" s="827">
        <f t="shared" si="519"/>
        <v>0</v>
      </c>
      <c r="BT140" s="827">
        <f t="shared" si="519"/>
        <v>0</v>
      </c>
      <c r="BU140" s="827">
        <f t="shared" si="519"/>
        <v>0</v>
      </c>
      <c r="BV140" s="827">
        <f t="shared" si="519"/>
        <v>0</v>
      </c>
      <c r="BW140" s="827">
        <f t="shared" si="519"/>
        <v>0</v>
      </c>
      <c r="BX140" s="827">
        <f t="shared" si="519"/>
        <v>0</v>
      </c>
      <c r="BY140" s="827">
        <f t="shared" si="519"/>
        <v>0</v>
      </c>
      <c r="BZ140" s="827">
        <f t="shared" si="519"/>
        <v>0</v>
      </c>
      <c r="CA140" s="827">
        <f t="shared" si="519"/>
        <v>0</v>
      </c>
      <c r="CB140" s="827">
        <f t="shared" si="519"/>
        <v>0</v>
      </c>
      <c r="CC140" s="827">
        <f t="shared" si="519"/>
        <v>0</v>
      </c>
      <c r="CD140" s="827">
        <f t="shared" si="519"/>
        <v>0</v>
      </c>
      <c r="CE140" s="827">
        <f t="shared" ref="CE140:EP140" si="520">CE132</f>
        <v>0</v>
      </c>
      <c r="CF140" s="827">
        <f t="shared" si="520"/>
        <v>0</v>
      </c>
      <c r="CG140" s="827">
        <f t="shared" si="520"/>
        <v>0</v>
      </c>
      <c r="CH140" s="827">
        <f t="shared" si="520"/>
        <v>0</v>
      </c>
      <c r="CI140" s="827">
        <f t="shared" si="520"/>
        <v>0</v>
      </c>
      <c r="CJ140" s="827">
        <f t="shared" si="520"/>
        <v>0</v>
      </c>
      <c r="CK140" s="827">
        <f t="shared" si="520"/>
        <v>0</v>
      </c>
      <c r="CL140" s="827">
        <f t="shared" si="520"/>
        <v>0</v>
      </c>
      <c r="CM140" s="827">
        <f t="shared" si="520"/>
        <v>0</v>
      </c>
      <c r="CN140" s="827">
        <f t="shared" si="520"/>
        <v>0</v>
      </c>
      <c r="CO140" s="827">
        <f t="shared" si="520"/>
        <v>0</v>
      </c>
      <c r="CP140" s="827">
        <f t="shared" si="520"/>
        <v>0</v>
      </c>
      <c r="CQ140" s="827">
        <f t="shared" si="520"/>
        <v>0</v>
      </c>
      <c r="CR140" s="827">
        <f t="shared" si="520"/>
        <v>0</v>
      </c>
      <c r="CS140" s="827">
        <f t="shared" si="520"/>
        <v>0</v>
      </c>
      <c r="CT140" s="827">
        <f t="shared" si="520"/>
        <v>0</v>
      </c>
      <c r="CU140" s="827">
        <f t="shared" si="520"/>
        <v>0</v>
      </c>
      <c r="CV140" s="827">
        <f t="shared" si="520"/>
        <v>0</v>
      </c>
      <c r="CW140" s="827">
        <f t="shared" si="520"/>
        <v>0</v>
      </c>
      <c r="CX140" s="827">
        <f t="shared" si="520"/>
        <v>0</v>
      </c>
      <c r="CY140" s="827">
        <f t="shared" si="520"/>
        <v>0</v>
      </c>
      <c r="CZ140" s="827">
        <f t="shared" si="520"/>
        <v>0</v>
      </c>
      <c r="DA140" s="827">
        <f t="shared" si="520"/>
        <v>0</v>
      </c>
      <c r="DB140" s="827">
        <f t="shared" si="520"/>
        <v>0</v>
      </c>
      <c r="DC140" s="827">
        <f t="shared" si="520"/>
        <v>0</v>
      </c>
      <c r="DD140" s="827">
        <f t="shared" si="520"/>
        <v>0</v>
      </c>
      <c r="DE140" s="827">
        <f t="shared" si="520"/>
        <v>0</v>
      </c>
      <c r="DF140" s="827">
        <f t="shared" si="520"/>
        <v>0</v>
      </c>
      <c r="DG140" s="827">
        <f t="shared" si="520"/>
        <v>0</v>
      </c>
      <c r="DH140" s="827">
        <f t="shared" si="520"/>
        <v>0</v>
      </c>
      <c r="DI140" s="827">
        <f t="shared" si="520"/>
        <v>0</v>
      </c>
      <c r="DJ140" s="827">
        <f t="shared" si="520"/>
        <v>0</v>
      </c>
      <c r="DK140" s="827">
        <f t="shared" si="520"/>
        <v>0</v>
      </c>
      <c r="DL140" s="827">
        <f t="shared" si="520"/>
        <v>0</v>
      </c>
      <c r="DM140" s="827">
        <f t="shared" si="520"/>
        <v>0</v>
      </c>
      <c r="DN140" s="827">
        <f t="shared" si="520"/>
        <v>0</v>
      </c>
      <c r="DO140" s="827">
        <f t="shared" si="520"/>
        <v>0</v>
      </c>
      <c r="DP140" s="827">
        <f t="shared" si="520"/>
        <v>0</v>
      </c>
      <c r="DQ140" s="827">
        <f t="shared" si="520"/>
        <v>0</v>
      </c>
      <c r="DR140" s="827">
        <f t="shared" si="520"/>
        <v>0</v>
      </c>
      <c r="DS140" s="827">
        <f t="shared" si="520"/>
        <v>0</v>
      </c>
      <c r="DT140" s="827">
        <f t="shared" si="520"/>
        <v>0</v>
      </c>
      <c r="DU140" s="827">
        <f t="shared" si="520"/>
        <v>0</v>
      </c>
      <c r="DV140" s="827">
        <f t="shared" si="520"/>
        <v>0</v>
      </c>
      <c r="DW140" s="827">
        <f t="shared" si="520"/>
        <v>0</v>
      </c>
      <c r="DX140" s="827">
        <f t="shared" si="520"/>
        <v>0</v>
      </c>
      <c r="DY140" s="827">
        <f t="shared" si="520"/>
        <v>0</v>
      </c>
      <c r="DZ140" s="827">
        <f t="shared" si="520"/>
        <v>0</v>
      </c>
      <c r="EA140" s="827">
        <f t="shared" si="520"/>
        <v>0</v>
      </c>
      <c r="EB140" s="827">
        <f t="shared" si="520"/>
        <v>0</v>
      </c>
      <c r="EC140" s="827">
        <f t="shared" si="520"/>
        <v>0</v>
      </c>
      <c r="ED140" s="827">
        <f t="shared" si="520"/>
        <v>0</v>
      </c>
      <c r="EE140" s="827">
        <f t="shared" si="520"/>
        <v>0</v>
      </c>
      <c r="EF140" s="827">
        <f t="shared" si="520"/>
        <v>0</v>
      </c>
      <c r="EG140" s="827">
        <f t="shared" si="520"/>
        <v>0</v>
      </c>
      <c r="EH140" s="827">
        <f t="shared" si="520"/>
        <v>0</v>
      </c>
      <c r="EI140" s="827">
        <f t="shared" si="520"/>
        <v>0</v>
      </c>
      <c r="EJ140" s="827">
        <f t="shared" si="520"/>
        <v>0</v>
      </c>
      <c r="EK140" s="827">
        <f t="shared" si="520"/>
        <v>0</v>
      </c>
      <c r="EL140" s="827">
        <f t="shared" si="520"/>
        <v>0</v>
      </c>
      <c r="EM140" s="827">
        <f t="shared" si="520"/>
        <v>0</v>
      </c>
      <c r="EN140" s="827">
        <f t="shared" si="520"/>
        <v>0</v>
      </c>
      <c r="EO140" s="827">
        <f t="shared" si="520"/>
        <v>0</v>
      </c>
      <c r="EP140" s="827">
        <f t="shared" si="520"/>
        <v>0</v>
      </c>
      <c r="EQ140" s="827">
        <f t="shared" ref="EQ140:HB140" si="521">EQ132</f>
        <v>0</v>
      </c>
      <c r="ER140" s="827">
        <f t="shared" si="521"/>
        <v>0</v>
      </c>
      <c r="ES140" s="827">
        <f t="shared" si="521"/>
        <v>0</v>
      </c>
      <c r="ET140" s="827">
        <f t="shared" si="521"/>
        <v>0</v>
      </c>
      <c r="EU140" s="827">
        <f t="shared" si="521"/>
        <v>0</v>
      </c>
      <c r="EV140" s="827">
        <f t="shared" si="521"/>
        <v>0</v>
      </c>
      <c r="EW140" s="827">
        <f t="shared" si="521"/>
        <v>0</v>
      </c>
      <c r="EX140" s="827">
        <f t="shared" si="521"/>
        <v>0</v>
      </c>
      <c r="EY140" s="827">
        <f t="shared" si="521"/>
        <v>0</v>
      </c>
      <c r="EZ140" s="827">
        <f t="shared" si="521"/>
        <v>0</v>
      </c>
      <c r="FA140" s="827">
        <f t="shared" si="521"/>
        <v>0</v>
      </c>
      <c r="FB140" s="827">
        <f t="shared" si="521"/>
        <v>0</v>
      </c>
      <c r="FC140" s="827">
        <f t="shared" si="521"/>
        <v>0</v>
      </c>
      <c r="FD140" s="827">
        <f t="shared" si="521"/>
        <v>0</v>
      </c>
      <c r="FE140" s="827">
        <f t="shared" si="521"/>
        <v>0</v>
      </c>
      <c r="FF140" s="827">
        <f t="shared" si="521"/>
        <v>0</v>
      </c>
      <c r="FG140" s="827">
        <f t="shared" si="521"/>
        <v>0</v>
      </c>
      <c r="FH140" s="827">
        <f t="shared" si="521"/>
        <v>0</v>
      </c>
      <c r="FI140" s="827">
        <f t="shared" si="521"/>
        <v>0</v>
      </c>
      <c r="FJ140" s="827">
        <f t="shared" si="521"/>
        <v>0</v>
      </c>
      <c r="FK140" s="827">
        <f t="shared" si="521"/>
        <v>0</v>
      </c>
      <c r="FL140" s="827">
        <f t="shared" si="521"/>
        <v>0</v>
      </c>
      <c r="FM140" s="827">
        <f t="shared" si="521"/>
        <v>0</v>
      </c>
      <c r="FN140" s="827">
        <f t="shared" si="521"/>
        <v>0</v>
      </c>
      <c r="FO140" s="827">
        <f t="shared" si="521"/>
        <v>0</v>
      </c>
      <c r="FP140" s="827">
        <f t="shared" si="521"/>
        <v>0</v>
      </c>
      <c r="FQ140" s="827">
        <f t="shared" si="521"/>
        <v>0</v>
      </c>
      <c r="FR140" s="827">
        <f t="shared" si="521"/>
        <v>0</v>
      </c>
      <c r="FS140" s="827">
        <f t="shared" si="521"/>
        <v>0</v>
      </c>
      <c r="FT140" s="827">
        <f t="shared" si="521"/>
        <v>0</v>
      </c>
      <c r="FU140" s="827">
        <f t="shared" si="521"/>
        <v>0</v>
      </c>
      <c r="FV140" s="827">
        <f t="shared" si="521"/>
        <v>0</v>
      </c>
      <c r="FW140" s="827">
        <f t="shared" si="521"/>
        <v>0</v>
      </c>
      <c r="FX140" s="827">
        <f t="shared" si="521"/>
        <v>0</v>
      </c>
      <c r="FY140" s="827">
        <f t="shared" si="521"/>
        <v>0</v>
      </c>
      <c r="FZ140" s="827">
        <f t="shared" si="521"/>
        <v>0</v>
      </c>
      <c r="GA140" s="827">
        <f t="shared" si="521"/>
        <v>0</v>
      </c>
      <c r="GB140" s="827">
        <f t="shared" si="521"/>
        <v>0</v>
      </c>
      <c r="GC140" s="827">
        <f t="shared" si="521"/>
        <v>0</v>
      </c>
      <c r="GD140" s="827">
        <f t="shared" si="521"/>
        <v>0</v>
      </c>
      <c r="GE140" s="827">
        <f t="shared" si="521"/>
        <v>0</v>
      </c>
      <c r="GF140" s="827">
        <f t="shared" si="521"/>
        <v>0</v>
      </c>
      <c r="GG140" s="827">
        <f t="shared" si="521"/>
        <v>0</v>
      </c>
      <c r="GH140" s="827">
        <f t="shared" si="521"/>
        <v>0</v>
      </c>
      <c r="GI140" s="827">
        <f t="shared" si="521"/>
        <v>0</v>
      </c>
      <c r="GJ140" s="827">
        <f t="shared" si="521"/>
        <v>0</v>
      </c>
      <c r="GK140" s="827">
        <f t="shared" si="521"/>
        <v>0</v>
      </c>
      <c r="GL140" s="827">
        <f t="shared" si="521"/>
        <v>0</v>
      </c>
      <c r="GM140" s="827">
        <f t="shared" si="521"/>
        <v>0</v>
      </c>
      <c r="GN140" s="827">
        <f t="shared" si="521"/>
        <v>0</v>
      </c>
      <c r="GO140" s="827">
        <f t="shared" si="521"/>
        <v>0</v>
      </c>
      <c r="GP140" s="827">
        <f t="shared" si="521"/>
        <v>0</v>
      </c>
      <c r="GQ140" s="827">
        <f t="shared" si="521"/>
        <v>0</v>
      </c>
      <c r="GR140" s="827">
        <f t="shared" si="521"/>
        <v>0</v>
      </c>
      <c r="GS140" s="827">
        <f t="shared" si="521"/>
        <v>0</v>
      </c>
      <c r="GT140" s="827">
        <f t="shared" si="521"/>
        <v>0</v>
      </c>
      <c r="GU140" s="827">
        <f t="shared" si="521"/>
        <v>0</v>
      </c>
      <c r="GV140" s="827">
        <f t="shared" si="521"/>
        <v>0</v>
      </c>
      <c r="GW140" s="827">
        <f t="shared" si="521"/>
        <v>0</v>
      </c>
      <c r="GX140" s="827">
        <f t="shared" si="521"/>
        <v>0</v>
      </c>
      <c r="GY140" s="827">
        <f t="shared" si="521"/>
        <v>0</v>
      </c>
      <c r="GZ140" s="827">
        <f t="shared" si="521"/>
        <v>0</v>
      </c>
      <c r="HA140" s="827">
        <f t="shared" si="521"/>
        <v>0</v>
      </c>
      <c r="HB140" s="827">
        <f t="shared" si="521"/>
        <v>0</v>
      </c>
      <c r="HC140" s="827">
        <f t="shared" ref="HC140:JN140" si="522">HC132</f>
        <v>0</v>
      </c>
      <c r="HD140" s="827">
        <f t="shared" si="522"/>
        <v>0</v>
      </c>
      <c r="HE140" s="827">
        <f t="shared" si="522"/>
        <v>0</v>
      </c>
      <c r="HF140" s="827">
        <f t="shared" si="522"/>
        <v>0</v>
      </c>
      <c r="HG140" s="827">
        <f t="shared" si="522"/>
        <v>0</v>
      </c>
      <c r="HH140" s="827">
        <f t="shared" si="522"/>
        <v>0</v>
      </c>
      <c r="HI140" s="827">
        <f t="shared" si="522"/>
        <v>0</v>
      </c>
      <c r="HJ140" s="827">
        <f t="shared" si="522"/>
        <v>0</v>
      </c>
      <c r="HK140" s="827">
        <f t="shared" si="522"/>
        <v>0</v>
      </c>
      <c r="HL140" s="827">
        <f t="shared" si="522"/>
        <v>0</v>
      </c>
      <c r="HM140" s="827">
        <f t="shared" si="522"/>
        <v>0</v>
      </c>
      <c r="HN140" s="827">
        <f t="shared" si="522"/>
        <v>0</v>
      </c>
      <c r="HO140" s="827">
        <f t="shared" si="522"/>
        <v>0</v>
      </c>
      <c r="HP140" s="827">
        <f t="shared" si="522"/>
        <v>0</v>
      </c>
      <c r="HQ140" s="827">
        <f t="shared" si="522"/>
        <v>0</v>
      </c>
      <c r="HR140" s="827">
        <f t="shared" si="522"/>
        <v>0</v>
      </c>
      <c r="HS140" s="827">
        <f t="shared" si="522"/>
        <v>0</v>
      </c>
      <c r="HT140" s="827">
        <f t="shared" si="522"/>
        <v>0</v>
      </c>
      <c r="HU140" s="827">
        <f t="shared" si="522"/>
        <v>0</v>
      </c>
      <c r="HV140" s="827">
        <f t="shared" si="522"/>
        <v>0</v>
      </c>
      <c r="HW140" s="827">
        <f t="shared" si="522"/>
        <v>0</v>
      </c>
      <c r="HX140" s="827">
        <f t="shared" si="522"/>
        <v>0</v>
      </c>
      <c r="HY140" s="827">
        <f t="shared" si="522"/>
        <v>0</v>
      </c>
      <c r="HZ140" s="827">
        <f t="shared" si="522"/>
        <v>0</v>
      </c>
      <c r="IA140" s="827">
        <f t="shared" si="522"/>
        <v>0</v>
      </c>
      <c r="IB140" s="827">
        <f t="shared" si="522"/>
        <v>0</v>
      </c>
      <c r="IC140" s="827">
        <f t="shared" si="522"/>
        <v>0</v>
      </c>
      <c r="ID140" s="827">
        <f t="shared" si="522"/>
        <v>0</v>
      </c>
      <c r="IE140" s="827">
        <f t="shared" si="522"/>
        <v>0</v>
      </c>
      <c r="IF140" s="827">
        <f t="shared" si="522"/>
        <v>0</v>
      </c>
      <c r="IG140" s="827">
        <f t="shared" si="522"/>
        <v>0</v>
      </c>
      <c r="IH140" s="827">
        <f t="shared" si="522"/>
        <v>0</v>
      </c>
      <c r="II140" s="827">
        <f t="shared" si="522"/>
        <v>0</v>
      </c>
      <c r="IJ140" s="827">
        <f t="shared" si="522"/>
        <v>0</v>
      </c>
      <c r="IK140" s="827">
        <f t="shared" si="522"/>
        <v>0</v>
      </c>
      <c r="IL140" s="827">
        <f t="shared" si="522"/>
        <v>0</v>
      </c>
      <c r="IM140" s="827">
        <f t="shared" si="522"/>
        <v>0</v>
      </c>
      <c r="IN140" s="827">
        <f t="shared" si="522"/>
        <v>0</v>
      </c>
      <c r="IO140" s="827">
        <f t="shared" si="522"/>
        <v>0</v>
      </c>
      <c r="IP140" s="827">
        <f t="shared" si="522"/>
        <v>0</v>
      </c>
      <c r="IQ140" s="827">
        <f t="shared" si="522"/>
        <v>0</v>
      </c>
      <c r="IR140" s="827">
        <f t="shared" si="522"/>
        <v>0</v>
      </c>
      <c r="IS140" s="827">
        <f t="shared" si="522"/>
        <v>0</v>
      </c>
      <c r="IT140" s="827">
        <f t="shared" si="522"/>
        <v>0</v>
      </c>
      <c r="IU140" s="827">
        <f t="shared" si="522"/>
        <v>0</v>
      </c>
      <c r="IV140" s="827">
        <f t="shared" si="522"/>
        <v>0</v>
      </c>
      <c r="IW140" s="827">
        <f t="shared" si="522"/>
        <v>0</v>
      </c>
      <c r="IX140" s="827">
        <f t="shared" si="522"/>
        <v>0</v>
      </c>
      <c r="IY140" s="827">
        <f t="shared" si="522"/>
        <v>0</v>
      </c>
      <c r="IZ140" s="827">
        <f t="shared" si="522"/>
        <v>0</v>
      </c>
      <c r="JA140" s="827">
        <f t="shared" si="522"/>
        <v>0</v>
      </c>
      <c r="JB140" s="827">
        <f t="shared" si="522"/>
        <v>0</v>
      </c>
      <c r="JC140" s="827">
        <f t="shared" si="522"/>
        <v>0</v>
      </c>
      <c r="JD140" s="827">
        <f t="shared" si="522"/>
        <v>0</v>
      </c>
      <c r="JE140" s="827">
        <f t="shared" si="522"/>
        <v>0</v>
      </c>
      <c r="JF140" s="827">
        <f t="shared" si="522"/>
        <v>0</v>
      </c>
      <c r="JG140" s="827">
        <f t="shared" si="522"/>
        <v>0</v>
      </c>
      <c r="JH140" s="827">
        <f t="shared" si="522"/>
        <v>0</v>
      </c>
      <c r="JI140" s="827">
        <f t="shared" si="522"/>
        <v>0</v>
      </c>
      <c r="JJ140" s="827">
        <f t="shared" si="522"/>
        <v>0</v>
      </c>
      <c r="JK140" s="827">
        <f t="shared" si="522"/>
        <v>0</v>
      </c>
      <c r="JL140" s="827">
        <f t="shared" si="522"/>
        <v>0</v>
      </c>
      <c r="JM140" s="827">
        <f t="shared" si="522"/>
        <v>0</v>
      </c>
      <c r="JN140" s="827">
        <f t="shared" si="522"/>
        <v>0</v>
      </c>
      <c r="JO140" s="827">
        <f t="shared" ref="JO140:LZ140" si="523">JO132</f>
        <v>0</v>
      </c>
      <c r="JP140" s="827">
        <f t="shared" si="523"/>
        <v>0</v>
      </c>
      <c r="JQ140" s="827">
        <f t="shared" si="523"/>
        <v>0</v>
      </c>
      <c r="JR140" s="827">
        <f t="shared" si="523"/>
        <v>0</v>
      </c>
      <c r="JS140" s="827">
        <f t="shared" si="523"/>
        <v>0</v>
      </c>
      <c r="JT140" s="827">
        <f t="shared" si="523"/>
        <v>0</v>
      </c>
      <c r="JU140" s="827">
        <f t="shared" si="523"/>
        <v>0</v>
      </c>
      <c r="JV140" s="827">
        <f t="shared" si="523"/>
        <v>0</v>
      </c>
      <c r="JW140" s="827">
        <f t="shared" si="523"/>
        <v>0</v>
      </c>
      <c r="JX140" s="827">
        <f t="shared" si="523"/>
        <v>0</v>
      </c>
      <c r="JY140" s="827">
        <f t="shared" si="523"/>
        <v>0</v>
      </c>
      <c r="JZ140" s="827">
        <f t="shared" si="523"/>
        <v>0</v>
      </c>
      <c r="KA140" s="827">
        <f t="shared" si="523"/>
        <v>0</v>
      </c>
      <c r="KB140" s="827">
        <f t="shared" si="523"/>
        <v>0</v>
      </c>
      <c r="KC140" s="827">
        <f t="shared" si="523"/>
        <v>0</v>
      </c>
      <c r="KD140" s="827">
        <f t="shared" si="523"/>
        <v>0</v>
      </c>
      <c r="KE140" s="827">
        <f t="shared" si="523"/>
        <v>0</v>
      </c>
      <c r="KF140" s="827">
        <f t="shared" si="523"/>
        <v>0</v>
      </c>
      <c r="KG140" s="827">
        <f t="shared" si="523"/>
        <v>0</v>
      </c>
      <c r="KH140" s="827">
        <f t="shared" si="523"/>
        <v>0</v>
      </c>
      <c r="KI140" s="827">
        <f t="shared" si="523"/>
        <v>0</v>
      </c>
      <c r="KJ140" s="827">
        <f t="shared" si="523"/>
        <v>0</v>
      </c>
      <c r="KK140" s="827">
        <f t="shared" si="523"/>
        <v>0</v>
      </c>
      <c r="KL140" s="827">
        <f t="shared" si="523"/>
        <v>0</v>
      </c>
      <c r="KM140" s="827">
        <f t="shared" si="523"/>
        <v>0</v>
      </c>
      <c r="KN140" s="827">
        <f t="shared" si="523"/>
        <v>0</v>
      </c>
      <c r="KO140" s="827">
        <f t="shared" si="523"/>
        <v>0</v>
      </c>
      <c r="KP140" s="827">
        <f t="shared" si="523"/>
        <v>0</v>
      </c>
      <c r="KQ140" s="827">
        <f t="shared" si="523"/>
        <v>0</v>
      </c>
      <c r="KR140" s="827">
        <f t="shared" si="523"/>
        <v>0</v>
      </c>
      <c r="KS140" s="827">
        <f t="shared" si="523"/>
        <v>0</v>
      </c>
      <c r="KT140" s="827">
        <f t="shared" si="523"/>
        <v>0</v>
      </c>
      <c r="KU140" s="827">
        <f t="shared" si="523"/>
        <v>0</v>
      </c>
      <c r="KV140" s="827">
        <f t="shared" si="523"/>
        <v>0</v>
      </c>
      <c r="KW140" s="827">
        <f t="shared" si="523"/>
        <v>0</v>
      </c>
      <c r="KX140" s="827">
        <f t="shared" si="523"/>
        <v>0</v>
      </c>
      <c r="KY140" s="827">
        <f t="shared" si="523"/>
        <v>0</v>
      </c>
      <c r="KZ140" s="827">
        <f t="shared" si="523"/>
        <v>0</v>
      </c>
      <c r="LA140" s="827">
        <f t="shared" si="523"/>
        <v>0</v>
      </c>
      <c r="LB140" s="827">
        <f t="shared" si="523"/>
        <v>0</v>
      </c>
      <c r="LC140" s="827">
        <f t="shared" si="523"/>
        <v>0</v>
      </c>
      <c r="LD140" s="827">
        <f t="shared" si="523"/>
        <v>0</v>
      </c>
      <c r="LE140" s="827">
        <f t="shared" si="523"/>
        <v>0</v>
      </c>
      <c r="LF140" s="827">
        <f t="shared" si="523"/>
        <v>0</v>
      </c>
      <c r="LG140" s="827">
        <f t="shared" si="523"/>
        <v>0</v>
      </c>
      <c r="LH140" s="827">
        <f t="shared" si="523"/>
        <v>0</v>
      </c>
      <c r="LI140" s="827">
        <f t="shared" si="523"/>
        <v>0</v>
      </c>
      <c r="LJ140" s="827">
        <f t="shared" si="523"/>
        <v>0</v>
      </c>
      <c r="LK140" s="827">
        <f t="shared" si="523"/>
        <v>0</v>
      </c>
      <c r="LL140" s="827">
        <f t="shared" si="523"/>
        <v>0</v>
      </c>
      <c r="LM140" s="827">
        <f t="shared" si="523"/>
        <v>0</v>
      </c>
      <c r="LN140" s="827">
        <f t="shared" si="523"/>
        <v>0</v>
      </c>
      <c r="LO140" s="827">
        <f t="shared" si="523"/>
        <v>0</v>
      </c>
      <c r="LP140" s="827">
        <f t="shared" si="523"/>
        <v>0</v>
      </c>
      <c r="LQ140" s="827">
        <f t="shared" si="523"/>
        <v>0</v>
      </c>
      <c r="LR140" s="827">
        <f t="shared" si="523"/>
        <v>0</v>
      </c>
      <c r="LS140" s="827">
        <f t="shared" si="523"/>
        <v>0</v>
      </c>
      <c r="LT140" s="827">
        <f t="shared" si="523"/>
        <v>0</v>
      </c>
      <c r="LU140" s="827">
        <f t="shared" si="523"/>
        <v>0</v>
      </c>
      <c r="LV140" s="827">
        <f t="shared" si="523"/>
        <v>0</v>
      </c>
      <c r="LW140" s="827">
        <f t="shared" si="523"/>
        <v>0</v>
      </c>
      <c r="LX140" s="827">
        <f t="shared" si="523"/>
        <v>0</v>
      </c>
      <c r="LY140" s="827">
        <f t="shared" si="523"/>
        <v>0</v>
      </c>
      <c r="LZ140" s="827">
        <f t="shared" si="523"/>
        <v>0</v>
      </c>
      <c r="MA140" s="827">
        <f t="shared" ref="MA140:OL140" si="524">MA132</f>
        <v>0</v>
      </c>
      <c r="MB140" s="827">
        <f t="shared" si="524"/>
        <v>0</v>
      </c>
      <c r="MC140" s="827">
        <f t="shared" si="524"/>
        <v>0</v>
      </c>
      <c r="MD140" s="827">
        <f t="shared" si="524"/>
        <v>0</v>
      </c>
      <c r="ME140" s="827">
        <f t="shared" si="524"/>
        <v>0</v>
      </c>
      <c r="MF140" s="827">
        <f t="shared" si="524"/>
        <v>0</v>
      </c>
      <c r="MG140" s="827">
        <f t="shared" si="524"/>
        <v>0</v>
      </c>
      <c r="MH140" s="827">
        <f t="shared" si="524"/>
        <v>0</v>
      </c>
      <c r="MI140" s="827">
        <f t="shared" si="524"/>
        <v>0</v>
      </c>
      <c r="MJ140" s="827">
        <f t="shared" si="524"/>
        <v>0</v>
      </c>
      <c r="MK140" s="827">
        <f t="shared" si="524"/>
        <v>0</v>
      </c>
      <c r="ML140" s="827">
        <f t="shared" si="524"/>
        <v>0</v>
      </c>
      <c r="MM140" s="827">
        <f t="shared" si="524"/>
        <v>0</v>
      </c>
      <c r="MN140" s="827">
        <f t="shared" si="524"/>
        <v>0</v>
      </c>
      <c r="MO140" s="827">
        <f t="shared" si="524"/>
        <v>0</v>
      </c>
      <c r="MP140" s="827">
        <f t="shared" si="524"/>
        <v>0</v>
      </c>
      <c r="MQ140" s="827">
        <f t="shared" si="524"/>
        <v>0</v>
      </c>
      <c r="MR140" s="827">
        <f t="shared" si="524"/>
        <v>0</v>
      </c>
      <c r="MS140" s="827">
        <f t="shared" si="524"/>
        <v>0</v>
      </c>
      <c r="MT140" s="827">
        <f t="shared" si="524"/>
        <v>0</v>
      </c>
      <c r="MU140" s="827">
        <f t="shared" si="524"/>
        <v>0</v>
      </c>
      <c r="MV140" s="827">
        <f t="shared" si="524"/>
        <v>0</v>
      </c>
      <c r="MW140" s="827">
        <f t="shared" si="524"/>
        <v>0</v>
      </c>
      <c r="MX140" s="827">
        <f t="shared" si="524"/>
        <v>0</v>
      </c>
      <c r="MY140" s="827">
        <f t="shared" si="524"/>
        <v>0</v>
      </c>
      <c r="MZ140" s="827">
        <f t="shared" si="524"/>
        <v>0</v>
      </c>
      <c r="NA140" s="827">
        <f t="shared" si="524"/>
        <v>0</v>
      </c>
      <c r="NB140" s="827">
        <f t="shared" si="524"/>
        <v>0</v>
      </c>
      <c r="NC140" s="827">
        <f t="shared" si="524"/>
        <v>0</v>
      </c>
      <c r="ND140" s="827">
        <f t="shared" si="524"/>
        <v>0</v>
      </c>
      <c r="NE140" s="827">
        <f t="shared" si="524"/>
        <v>0</v>
      </c>
      <c r="NF140" s="827">
        <f t="shared" si="524"/>
        <v>0</v>
      </c>
      <c r="NG140" s="827">
        <f t="shared" si="524"/>
        <v>0</v>
      </c>
      <c r="NH140" s="827">
        <f t="shared" si="524"/>
        <v>0</v>
      </c>
      <c r="NI140" s="827">
        <f t="shared" si="524"/>
        <v>0</v>
      </c>
      <c r="NJ140" s="827">
        <f t="shared" si="524"/>
        <v>0</v>
      </c>
      <c r="NK140" s="827">
        <f t="shared" si="524"/>
        <v>0</v>
      </c>
      <c r="NL140" s="827">
        <f t="shared" si="524"/>
        <v>0</v>
      </c>
      <c r="NM140" s="827">
        <f t="shared" si="524"/>
        <v>0</v>
      </c>
      <c r="NN140" s="827">
        <f t="shared" si="524"/>
        <v>0</v>
      </c>
      <c r="NO140" s="827">
        <f t="shared" si="524"/>
        <v>0</v>
      </c>
      <c r="NP140" s="827">
        <f t="shared" si="524"/>
        <v>0</v>
      </c>
      <c r="NQ140" s="827">
        <f t="shared" si="524"/>
        <v>0</v>
      </c>
      <c r="NR140" s="827">
        <f t="shared" si="524"/>
        <v>0</v>
      </c>
      <c r="NS140" s="827">
        <f t="shared" si="524"/>
        <v>0</v>
      </c>
      <c r="NT140" s="827">
        <f t="shared" si="524"/>
        <v>0</v>
      </c>
      <c r="NU140" s="827">
        <f t="shared" si="524"/>
        <v>0</v>
      </c>
      <c r="NV140" s="827">
        <f t="shared" si="524"/>
        <v>0</v>
      </c>
      <c r="NW140" s="827">
        <f t="shared" si="524"/>
        <v>0</v>
      </c>
      <c r="NX140" s="827">
        <f t="shared" si="524"/>
        <v>0</v>
      </c>
      <c r="NY140" s="827">
        <f t="shared" si="524"/>
        <v>0</v>
      </c>
      <c r="NZ140" s="827">
        <f t="shared" si="524"/>
        <v>0</v>
      </c>
      <c r="OA140" s="827">
        <f t="shared" si="524"/>
        <v>0</v>
      </c>
      <c r="OB140" s="827">
        <f t="shared" si="524"/>
        <v>0</v>
      </c>
      <c r="OC140" s="827">
        <f t="shared" si="524"/>
        <v>0</v>
      </c>
      <c r="OD140" s="827">
        <f t="shared" si="524"/>
        <v>0</v>
      </c>
      <c r="OE140" s="827">
        <f t="shared" si="524"/>
        <v>0</v>
      </c>
      <c r="OF140" s="827">
        <f t="shared" si="524"/>
        <v>0</v>
      </c>
      <c r="OG140" s="827">
        <f t="shared" si="524"/>
        <v>0</v>
      </c>
      <c r="OH140" s="827">
        <f t="shared" si="524"/>
        <v>0</v>
      </c>
      <c r="OI140" s="827">
        <f t="shared" si="524"/>
        <v>0</v>
      </c>
      <c r="OJ140" s="827">
        <f t="shared" si="524"/>
        <v>0</v>
      </c>
      <c r="OK140" s="827">
        <f t="shared" si="524"/>
        <v>0</v>
      </c>
      <c r="OL140" s="827">
        <f t="shared" si="524"/>
        <v>0</v>
      </c>
      <c r="OM140" s="827">
        <f t="shared" ref="OM140:QX140" si="525">OM132</f>
        <v>0</v>
      </c>
      <c r="ON140" s="827">
        <f t="shared" si="525"/>
        <v>0</v>
      </c>
      <c r="OO140" s="827">
        <f t="shared" si="525"/>
        <v>0</v>
      </c>
      <c r="OP140" s="827">
        <f t="shared" si="525"/>
        <v>0</v>
      </c>
      <c r="OQ140" s="827">
        <f t="shared" si="525"/>
        <v>0</v>
      </c>
      <c r="OR140" s="827">
        <f t="shared" si="525"/>
        <v>0</v>
      </c>
      <c r="OS140" s="827">
        <f t="shared" si="525"/>
        <v>0</v>
      </c>
      <c r="OT140" s="827">
        <f t="shared" si="525"/>
        <v>0</v>
      </c>
      <c r="OU140" s="827">
        <f t="shared" si="525"/>
        <v>0</v>
      </c>
      <c r="OV140" s="827">
        <f t="shared" si="525"/>
        <v>0</v>
      </c>
      <c r="OW140" s="827">
        <f t="shared" si="525"/>
        <v>0</v>
      </c>
      <c r="OX140" s="827">
        <f t="shared" si="525"/>
        <v>0</v>
      </c>
      <c r="OY140" s="827">
        <f t="shared" si="525"/>
        <v>0</v>
      </c>
      <c r="OZ140" s="827">
        <f t="shared" si="525"/>
        <v>0</v>
      </c>
      <c r="PA140" s="827">
        <f t="shared" si="525"/>
        <v>0</v>
      </c>
      <c r="PB140" s="827">
        <f t="shared" si="525"/>
        <v>0</v>
      </c>
      <c r="PC140" s="827">
        <f t="shared" si="525"/>
        <v>0</v>
      </c>
      <c r="PD140" s="827">
        <f t="shared" si="525"/>
        <v>0</v>
      </c>
      <c r="PE140" s="827">
        <f t="shared" si="525"/>
        <v>0</v>
      </c>
      <c r="PF140" s="827">
        <f t="shared" si="525"/>
        <v>0</v>
      </c>
      <c r="PG140" s="827">
        <f t="shared" si="525"/>
        <v>0</v>
      </c>
      <c r="PH140" s="827">
        <f t="shared" si="525"/>
        <v>0</v>
      </c>
      <c r="PI140" s="827">
        <f t="shared" si="525"/>
        <v>0</v>
      </c>
      <c r="PJ140" s="827">
        <f t="shared" si="525"/>
        <v>0</v>
      </c>
      <c r="PK140" s="827">
        <f t="shared" si="525"/>
        <v>0</v>
      </c>
      <c r="PL140" s="827">
        <f t="shared" si="525"/>
        <v>0</v>
      </c>
      <c r="PM140" s="827">
        <f t="shared" si="525"/>
        <v>0</v>
      </c>
      <c r="PN140" s="827">
        <f t="shared" si="525"/>
        <v>0</v>
      </c>
      <c r="PO140" s="827">
        <f t="shared" si="525"/>
        <v>0</v>
      </c>
      <c r="PP140" s="827">
        <f t="shared" si="525"/>
        <v>0</v>
      </c>
      <c r="PQ140" s="827">
        <f t="shared" si="525"/>
        <v>0</v>
      </c>
      <c r="PR140" s="827">
        <f t="shared" si="525"/>
        <v>0</v>
      </c>
      <c r="PS140" s="827">
        <f t="shared" si="525"/>
        <v>0</v>
      </c>
      <c r="PT140" s="827">
        <f t="shared" si="525"/>
        <v>0</v>
      </c>
      <c r="PU140" s="827">
        <f t="shared" si="525"/>
        <v>0</v>
      </c>
      <c r="PV140" s="827">
        <f t="shared" si="525"/>
        <v>0</v>
      </c>
      <c r="PW140" s="827">
        <f t="shared" si="525"/>
        <v>0</v>
      </c>
      <c r="PX140" s="827">
        <f t="shared" si="525"/>
        <v>0</v>
      </c>
      <c r="PY140" s="827">
        <f t="shared" si="525"/>
        <v>0</v>
      </c>
      <c r="PZ140" s="827">
        <f t="shared" si="525"/>
        <v>0</v>
      </c>
      <c r="QA140" s="827">
        <f t="shared" si="525"/>
        <v>0</v>
      </c>
      <c r="QB140" s="827">
        <f t="shared" si="525"/>
        <v>0</v>
      </c>
      <c r="QC140" s="827">
        <f t="shared" si="525"/>
        <v>0</v>
      </c>
      <c r="QD140" s="827">
        <f t="shared" si="525"/>
        <v>0</v>
      </c>
      <c r="QE140" s="827">
        <f t="shared" si="525"/>
        <v>0</v>
      </c>
      <c r="QF140" s="827">
        <f t="shared" si="525"/>
        <v>0</v>
      </c>
      <c r="QG140" s="827">
        <f t="shared" si="525"/>
        <v>0</v>
      </c>
      <c r="QH140" s="827">
        <f t="shared" si="525"/>
        <v>0</v>
      </c>
      <c r="QI140" s="827">
        <f t="shared" si="525"/>
        <v>0</v>
      </c>
      <c r="QJ140" s="827">
        <f t="shared" si="525"/>
        <v>0</v>
      </c>
      <c r="QK140" s="827">
        <f t="shared" si="525"/>
        <v>0</v>
      </c>
      <c r="QL140" s="827">
        <f t="shared" si="525"/>
        <v>0</v>
      </c>
      <c r="QM140" s="827">
        <f t="shared" si="525"/>
        <v>0</v>
      </c>
      <c r="QN140" s="827">
        <f t="shared" si="525"/>
        <v>0</v>
      </c>
      <c r="QO140" s="827">
        <f t="shared" si="525"/>
        <v>0</v>
      </c>
      <c r="QP140" s="827">
        <f t="shared" si="525"/>
        <v>0</v>
      </c>
      <c r="QQ140" s="827">
        <f t="shared" si="525"/>
        <v>0</v>
      </c>
      <c r="QR140" s="827">
        <f t="shared" si="525"/>
        <v>0</v>
      </c>
      <c r="QS140" s="827">
        <f t="shared" si="525"/>
        <v>0</v>
      </c>
      <c r="QT140" s="827">
        <f t="shared" si="525"/>
        <v>0</v>
      </c>
      <c r="QU140" s="827">
        <f t="shared" si="525"/>
        <v>0</v>
      </c>
      <c r="QV140" s="827">
        <f t="shared" si="525"/>
        <v>0</v>
      </c>
      <c r="QW140" s="827">
        <f t="shared" si="525"/>
        <v>0</v>
      </c>
      <c r="QX140" s="827">
        <f t="shared" si="525"/>
        <v>0</v>
      </c>
      <c r="QY140" s="827">
        <f t="shared" ref="QY140:TJ140" si="526">QY132</f>
        <v>0</v>
      </c>
      <c r="QZ140" s="827">
        <f t="shared" si="526"/>
        <v>0</v>
      </c>
      <c r="RA140" s="827">
        <f t="shared" si="526"/>
        <v>0</v>
      </c>
      <c r="RB140" s="827">
        <f t="shared" si="526"/>
        <v>0</v>
      </c>
      <c r="RC140" s="827">
        <f t="shared" si="526"/>
        <v>0</v>
      </c>
      <c r="RD140" s="827">
        <f t="shared" si="526"/>
        <v>0</v>
      </c>
      <c r="RE140" s="827">
        <f t="shared" si="526"/>
        <v>0</v>
      </c>
      <c r="RF140" s="827">
        <f t="shared" si="526"/>
        <v>0</v>
      </c>
      <c r="RG140" s="827">
        <f t="shared" si="526"/>
        <v>0</v>
      </c>
      <c r="RH140" s="827">
        <f t="shared" si="526"/>
        <v>0</v>
      </c>
      <c r="RI140" s="827">
        <f t="shared" si="526"/>
        <v>0</v>
      </c>
      <c r="RJ140" s="827">
        <f t="shared" si="526"/>
        <v>0</v>
      </c>
      <c r="RK140" s="827">
        <f t="shared" si="526"/>
        <v>0</v>
      </c>
      <c r="RL140" s="827">
        <f t="shared" si="526"/>
        <v>0</v>
      </c>
      <c r="RM140" s="827">
        <f t="shared" si="526"/>
        <v>0</v>
      </c>
      <c r="RN140" s="827">
        <f t="shared" si="526"/>
        <v>0</v>
      </c>
      <c r="RO140" s="827">
        <f t="shared" si="526"/>
        <v>0</v>
      </c>
      <c r="RP140" s="827">
        <f t="shared" si="526"/>
        <v>0</v>
      </c>
      <c r="RQ140" s="827">
        <f t="shared" si="526"/>
        <v>0</v>
      </c>
      <c r="RR140" s="827">
        <f t="shared" si="526"/>
        <v>0</v>
      </c>
      <c r="RS140" s="827">
        <f t="shared" si="526"/>
        <v>0</v>
      </c>
      <c r="RT140" s="827">
        <f t="shared" si="526"/>
        <v>0</v>
      </c>
      <c r="RU140" s="827">
        <f t="shared" si="526"/>
        <v>0</v>
      </c>
      <c r="RV140" s="827">
        <f t="shared" si="526"/>
        <v>0</v>
      </c>
      <c r="RW140" s="827">
        <f t="shared" si="526"/>
        <v>0</v>
      </c>
      <c r="RX140" s="827">
        <f t="shared" si="526"/>
        <v>0</v>
      </c>
      <c r="RY140" s="827">
        <f t="shared" si="526"/>
        <v>0</v>
      </c>
      <c r="RZ140" s="827">
        <f t="shared" si="526"/>
        <v>0</v>
      </c>
      <c r="SA140" s="827">
        <f t="shared" si="526"/>
        <v>0</v>
      </c>
      <c r="SB140" s="827">
        <f t="shared" si="526"/>
        <v>0</v>
      </c>
      <c r="SC140" s="827">
        <f t="shared" si="526"/>
        <v>0</v>
      </c>
      <c r="SD140" s="827">
        <f t="shared" si="526"/>
        <v>0</v>
      </c>
      <c r="SE140" s="827">
        <f t="shared" si="526"/>
        <v>0</v>
      </c>
      <c r="SF140" s="827">
        <f t="shared" si="526"/>
        <v>0</v>
      </c>
      <c r="SG140" s="827">
        <f t="shared" si="526"/>
        <v>0</v>
      </c>
      <c r="SH140" s="827">
        <f t="shared" si="526"/>
        <v>0</v>
      </c>
      <c r="SI140" s="827">
        <f t="shared" si="526"/>
        <v>0</v>
      </c>
      <c r="SJ140" s="827">
        <f t="shared" si="526"/>
        <v>0</v>
      </c>
      <c r="SK140" s="827">
        <f t="shared" si="526"/>
        <v>0</v>
      </c>
      <c r="SL140" s="827">
        <f t="shared" si="526"/>
        <v>0</v>
      </c>
      <c r="SM140" s="827">
        <f t="shared" si="526"/>
        <v>0</v>
      </c>
      <c r="SN140" s="827">
        <f t="shared" si="526"/>
        <v>0</v>
      </c>
      <c r="SO140" s="827">
        <f t="shared" si="526"/>
        <v>0</v>
      </c>
      <c r="SP140" s="827">
        <f t="shared" si="526"/>
        <v>0</v>
      </c>
      <c r="SQ140" s="827">
        <f t="shared" si="526"/>
        <v>0</v>
      </c>
      <c r="SR140" s="827">
        <f t="shared" si="526"/>
        <v>0</v>
      </c>
      <c r="SS140" s="827">
        <f t="shared" si="526"/>
        <v>0</v>
      </c>
      <c r="ST140" s="827">
        <f t="shared" si="526"/>
        <v>0</v>
      </c>
      <c r="SU140" s="827">
        <f t="shared" si="526"/>
        <v>0</v>
      </c>
      <c r="SV140" s="827">
        <f t="shared" si="526"/>
        <v>0</v>
      </c>
      <c r="SW140" s="827">
        <f t="shared" si="526"/>
        <v>0</v>
      </c>
      <c r="SX140" s="827">
        <f t="shared" si="526"/>
        <v>0</v>
      </c>
      <c r="SY140" s="827">
        <f t="shared" si="526"/>
        <v>0</v>
      </c>
      <c r="SZ140" s="827">
        <f t="shared" si="526"/>
        <v>0</v>
      </c>
      <c r="TA140" s="827">
        <f t="shared" si="526"/>
        <v>0</v>
      </c>
      <c r="TB140" s="827">
        <f t="shared" si="526"/>
        <v>0</v>
      </c>
      <c r="TC140" s="827">
        <f t="shared" si="526"/>
        <v>0</v>
      </c>
      <c r="TD140" s="827">
        <f t="shared" si="526"/>
        <v>0</v>
      </c>
      <c r="TE140" s="827">
        <f t="shared" si="526"/>
        <v>0</v>
      </c>
      <c r="TF140" s="827">
        <f t="shared" si="526"/>
        <v>0</v>
      </c>
      <c r="TG140" s="827">
        <f t="shared" si="526"/>
        <v>0</v>
      </c>
      <c r="TH140" s="827">
        <f t="shared" si="526"/>
        <v>0</v>
      </c>
      <c r="TI140" s="827">
        <f t="shared" si="526"/>
        <v>0</v>
      </c>
      <c r="TJ140" s="827">
        <f t="shared" si="526"/>
        <v>0</v>
      </c>
      <c r="TK140" s="827">
        <f t="shared" ref="TK140:VV140" si="527">TK132</f>
        <v>0</v>
      </c>
      <c r="TL140" s="827">
        <f t="shared" si="527"/>
        <v>0</v>
      </c>
      <c r="TM140" s="827">
        <f t="shared" si="527"/>
        <v>0</v>
      </c>
      <c r="TN140" s="827">
        <f t="shared" si="527"/>
        <v>0</v>
      </c>
      <c r="TO140" s="827">
        <f t="shared" si="527"/>
        <v>0</v>
      </c>
      <c r="TP140" s="827">
        <f t="shared" si="527"/>
        <v>0</v>
      </c>
      <c r="TQ140" s="827">
        <f t="shared" si="527"/>
        <v>0</v>
      </c>
      <c r="TR140" s="827">
        <f t="shared" si="527"/>
        <v>0</v>
      </c>
      <c r="TS140" s="827">
        <f t="shared" si="527"/>
        <v>0</v>
      </c>
      <c r="TT140" s="827">
        <f t="shared" si="527"/>
        <v>0</v>
      </c>
      <c r="TU140" s="827">
        <f t="shared" si="527"/>
        <v>0</v>
      </c>
      <c r="TV140" s="827">
        <f t="shared" si="527"/>
        <v>0</v>
      </c>
      <c r="TW140" s="827">
        <f t="shared" si="527"/>
        <v>0</v>
      </c>
      <c r="TX140" s="827">
        <f t="shared" si="527"/>
        <v>0</v>
      </c>
      <c r="TY140" s="827">
        <f t="shared" si="527"/>
        <v>0</v>
      </c>
      <c r="TZ140" s="827">
        <f t="shared" si="527"/>
        <v>0</v>
      </c>
      <c r="UA140" s="827">
        <f t="shared" si="527"/>
        <v>0</v>
      </c>
      <c r="UB140" s="827">
        <f t="shared" si="527"/>
        <v>0</v>
      </c>
      <c r="UC140" s="827">
        <f t="shared" si="527"/>
        <v>0</v>
      </c>
      <c r="UD140" s="827">
        <f t="shared" si="527"/>
        <v>0</v>
      </c>
      <c r="UE140" s="827">
        <f t="shared" si="527"/>
        <v>0</v>
      </c>
      <c r="UF140" s="827">
        <f t="shared" si="527"/>
        <v>0</v>
      </c>
      <c r="UG140" s="827">
        <f t="shared" si="527"/>
        <v>0</v>
      </c>
      <c r="UH140" s="827">
        <f t="shared" si="527"/>
        <v>0</v>
      </c>
      <c r="UI140" s="827">
        <f t="shared" si="527"/>
        <v>0</v>
      </c>
      <c r="UJ140" s="827">
        <f t="shared" si="527"/>
        <v>0</v>
      </c>
      <c r="UK140" s="827">
        <f t="shared" si="527"/>
        <v>0</v>
      </c>
      <c r="UL140" s="827">
        <f t="shared" si="527"/>
        <v>0</v>
      </c>
      <c r="UM140" s="827">
        <f t="shared" si="527"/>
        <v>0</v>
      </c>
      <c r="UN140" s="827">
        <f t="shared" si="527"/>
        <v>0</v>
      </c>
      <c r="UO140" s="827">
        <f t="shared" si="527"/>
        <v>0</v>
      </c>
      <c r="UP140" s="827">
        <f t="shared" si="527"/>
        <v>0</v>
      </c>
      <c r="UQ140" s="827">
        <f t="shared" si="527"/>
        <v>0</v>
      </c>
      <c r="UR140" s="827">
        <f t="shared" si="527"/>
        <v>0</v>
      </c>
      <c r="US140" s="827">
        <f t="shared" si="527"/>
        <v>0</v>
      </c>
      <c r="UT140" s="827">
        <f t="shared" si="527"/>
        <v>0</v>
      </c>
      <c r="UU140" s="827">
        <f t="shared" si="527"/>
        <v>0</v>
      </c>
      <c r="UV140" s="827">
        <f t="shared" si="527"/>
        <v>0</v>
      </c>
      <c r="UW140" s="827">
        <f t="shared" si="527"/>
        <v>0</v>
      </c>
      <c r="UX140" s="827">
        <f t="shared" si="527"/>
        <v>0</v>
      </c>
      <c r="UY140" s="827">
        <f t="shared" si="527"/>
        <v>0</v>
      </c>
      <c r="UZ140" s="827">
        <f t="shared" si="527"/>
        <v>0</v>
      </c>
      <c r="VA140" s="827">
        <f t="shared" si="527"/>
        <v>0</v>
      </c>
      <c r="VB140" s="827">
        <f t="shared" si="527"/>
        <v>0</v>
      </c>
      <c r="VC140" s="827">
        <f t="shared" si="527"/>
        <v>0</v>
      </c>
      <c r="VD140" s="827">
        <f t="shared" si="527"/>
        <v>0</v>
      </c>
      <c r="VE140" s="827">
        <f t="shared" si="527"/>
        <v>0</v>
      </c>
      <c r="VF140" s="827">
        <f t="shared" si="527"/>
        <v>0</v>
      </c>
      <c r="VG140" s="827">
        <f t="shared" si="527"/>
        <v>0</v>
      </c>
      <c r="VH140" s="827">
        <f t="shared" si="527"/>
        <v>0</v>
      </c>
      <c r="VI140" s="827">
        <f t="shared" si="527"/>
        <v>0</v>
      </c>
      <c r="VJ140" s="827">
        <f t="shared" si="527"/>
        <v>0</v>
      </c>
      <c r="VK140" s="827">
        <f t="shared" si="527"/>
        <v>0</v>
      </c>
      <c r="VL140" s="827">
        <f t="shared" si="527"/>
        <v>0</v>
      </c>
      <c r="VM140" s="827">
        <f t="shared" si="527"/>
        <v>0</v>
      </c>
      <c r="VN140" s="827">
        <f t="shared" si="527"/>
        <v>0</v>
      </c>
      <c r="VO140" s="827">
        <f t="shared" si="527"/>
        <v>0</v>
      </c>
      <c r="VP140" s="827">
        <f t="shared" si="527"/>
        <v>0</v>
      </c>
      <c r="VQ140" s="827">
        <f t="shared" si="527"/>
        <v>0</v>
      </c>
      <c r="VR140" s="827">
        <f t="shared" si="527"/>
        <v>0</v>
      </c>
      <c r="VS140" s="827">
        <f t="shared" si="527"/>
        <v>0</v>
      </c>
      <c r="VT140" s="827">
        <f t="shared" si="527"/>
        <v>0</v>
      </c>
      <c r="VU140" s="827">
        <f t="shared" si="527"/>
        <v>0</v>
      </c>
      <c r="VV140" s="827">
        <f t="shared" si="527"/>
        <v>0</v>
      </c>
      <c r="VW140" s="827">
        <f t="shared" ref="VW140:YH140" si="528">VW132</f>
        <v>0</v>
      </c>
      <c r="VX140" s="827">
        <f t="shared" si="528"/>
        <v>0</v>
      </c>
      <c r="VY140" s="827">
        <f t="shared" si="528"/>
        <v>0</v>
      </c>
      <c r="VZ140" s="827">
        <f t="shared" si="528"/>
        <v>0</v>
      </c>
      <c r="WA140" s="827">
        <f t="shared" si="528"/>
        <v>0</v>
      </c>
      <c r="WB140" s="827">
        <f t="shared" si="528"/>
        <v>0</v>
      </c>
      <c r="WC140" s="827">
        <f t="shared" si="528"/>
        <v>0</v>
      </c>
      <c r="WD140" s="827">
        <f t="shared" si="528"/>
        <v>0</v>
      </c>
      <c r="WE140" s="827">
        <f t="shared" si="528"/>
        <v>0</v>
      </c>
      <c r="WF140" s="827">
        <f t="shared" si="528"/>
        <v>0</v>
      </c>
      <c r="WG140" s="827">
        <f t="shared" si="528"/>
        <v>0</v>
      </c>
      <c r="WH140" s="827">
        <f t="shared" si="528"/>
        <v>0</v>
      </c>
      <c r="WI140" s="827">
        <f t="shared" si="528"/>
        <v>0</v>
      </c>
      <c r="WJ140" s="827">
        <f t="shared" si="528"/>
        <v>0</v>
      </c>
      <c r="WK140" s="827">
        <f t="shared" si="528"/>
        <v>0</v>
      </c>
      <c r="WL140" s="827">
        <f t="shared" si="528"/>
        <v>0</v>
      </c>
      <c r="WM140" s="827">
        <f t="shared" si="528"/>
        <v>0</v>
      </c>
      <c r="WN140" s="827">
        <f t="shared" si="528"/>
        <v>0</v>
      </c>
      <c r="WO140" s="827">
        <f t="shared" si="528"/>
        <v>0</v>
      </c>
      <c r="WP140" s="827">
        <f t="shared" si="528"/>
        <v>0</v>
      </c>
      <c r="WQ140" s="827">
        <f t="shared" si="528"/>
        <v>0</v>
      </c>
      <c r="WR140" s="827">
        <f t="shared" si="528"/>
        <v>0</v>
      </c>
      <c r="WS140" s="827">
        <f t="shared" si="528"/>
        <v>0</v>
      </c>
      <c r="WT140" s="827">
        <f t="shared" si="528"/>
        <v>0</v>
      </c>
      <c r="WU140" s="827">
        <f t="shared" si="528"/>
        <v>0</v>
      </c>
      <c r="WV140" s="827">
        <f t="shared" si="528"/>
        <v>0</v>
      </c>
      <c r="WW140" s="827">
        <f t="shared" si="528"/>
        <v>0</v>
      </c>
      <c r="WX140" s="827">
        <f t="shared" si="528"/>
        <v>0</v>
      </c>
      <c r="WY140" s="827">
        <f t="shared" si="528"/>
        <v>0</v>
      </c>
      <c r="WZ140" s="827">
        <f t="shared" si="528"/>
        <v>0</v>
      </c>
      <c r="XA140" s="827">
        <f t="shared" si="528"/>
        <v>0</v>
      </c>
      <c r="XB140" s="827">
        <f t="shared" si="528"/>
        <v>0</v>
      </c>
      <c r="XC140" s="827">
        <f t="shared" si="528"/>
        <v>0</v>
      </c>
      <c r="XD140" s="827">
        <f t="shared" si="528"/>
        <v>0</v>
      </c>
      <c r="XE140" s="827">
        <f t="shared" si="528"/>
        <v>0</v>
      </c>
      <c r="XF140" s="827">
        <f t="shared" si="528"/>
        <v>0</v>
      </c>
      <c r="XG140" s="827">
        <f t="shared" si="528"/>
        <v>0</v>
      </c>
      <c r="XH140" s="827">
        <f t="shared" si="528"/>
        <v>0</v>
      </c>
      <c r="XI140" s="827">
        <f t="shared" si="528"/>
        <v>0</v>
      </c>
      <c r="XJ140" s="827">
        <f t="shared" si="528"/>
        <v>0</v>
      </c>
      <c r="XK140" s="827">
        <f t="shared" si="528"/>
        <v>0</v>
      </c>
      <c r="XL140" s="827">
        <f t="shared" si="528"/>
        <v>0</v>
      </c>
      <c r="XM140" s="827">
        <f t="shared" si="528"/>
        <v>0</v>
      </c>
      <c r="XN140" s="827">
        <f t="shared" si="528"/>
        <v>0</v>
      </c>
      <c r="XO140" s="827">
        <f t="shared" si="528"/>
        <v>0</v>
      </c>
      <c r="XP140" s="827">
        <f t="shared" si="528"/>
        <v>0</v>
      </c>
      <c r="XQ140" s="827">
        <f t="shared" si="528"/>
        <v>0</v>
      </c>
      <c r="XR140" s="827">
        <f t="shared" si="528"/>
        <v>0</v>
      </c>
      <c r="XS140" s="827">
        <f t="shared" si="528"/>
        <v>0</v>
      </c>
      <c r="XT140" s="827">
        <f t="shared" si="528"/>
        <v>0</v>
      </c>
      <c r="XU140" s="827">
        <f t="shared" si="528"/>
        <v>0</v>
      </c>
      <c r="XV140" s="827">
        <f t="shared" si="528"/>
        <v>0</v>
      </c>
      <c r="XW140" s="827">
        <f t="shared" si="528"/>
        <v>0</v>
      </c>
      <c r="XX140" s="827">
        <f t="shared" si="528"/>
        <v>0</v>
      </c>
      <c r="XY140" s="827">
        <f t="shared" si="528"/>
        <v>0</v>
      </c>
      <c r="XZ140" s="827">
        <f t="shared" si="528"/>
        <v>0</v>
      </c>
      <c r="YA140" s="827">
        <f t="shared" si="528"/>
        <v>0</v>
      </c>
      <c r="YB140" s="827">
        <f t="shared" si="528"/>
        <v>0</v>
      </c>
      <c r="YC140" s="827">
        <f t="shared" si="528"/>
        <v>0</v>
      </c>
      <c r="YD140" s="827">
        <f t="shared" si="528"/>
        <v>0</v>
      </c>
      <c r="YE140" s="827">
        <f t="shared" si="528"/>
        <v>0</v>
      </c>
      <c r="YF140" s="827">
        <f t="shared" si="528"/>
        <v>0</v>
      </c>
      <c r="YG140" s="827">
        <f t="shared" si="528"/>
        <v>0</v>
      </c>
      <c r="YH140" s="827">
        <f t="shared" si="528"/>
        <v>0</v>
      </c>
      <c r="YI140" s="827">
        <f t="shared" ref="YI140:AAT140" si="529">YI132</f>
        <v>0</v>
      </c>
      <c r="YJ140" s="827">
        <f t="shared" si="529"/>
        <v>0</v>
      </c>
      <c r="YK140" s="827">
        <f t="shared" si="529"/>
        <v>0</v>
      </c>
      <c r="YL140" s="827">
        <f t="shared" si="529"/>
        <v>0</v>
      </c>
      <c r="YM140" s="827">
        <f t="shared" si="529"/>
        <v>0</v>
      </c>
      <c r="YN140" s="827">
        <f t="shared" si="529"/>
        <v>0</v>
      </c>
      <c r="YO140" s="827">
        <f t="shared" si="529"/>
        <v>0</v>
      </c>
      <c r="YP140" s="827">
        <f t="shared" si="529"/>
        <v>0</v>
      </c>
      <c r="YQ140" s="827">
        <f t="shared" si="529"/>
        <v>0</v>
      </c>
      <c r="YR140" s="827">
        <f t="shared" si="529"/>
        <v>0</v>
      </c>
      <c r="YS140" s="827">
        <f t="shared" si="529"/>
        <v>0</v>
      </c>
      <c r="YT140" s="827">
        <f t="shared" si="529"/>
        <v>0</v>
      </c>
      <c r="YU140" s="827">
        <f t="shared" si="529"/>
        <v>0</v>
      </c>
      <c r="YV140" s="827">
        <f t="shared" si="529"/>
        <v>0</v>
      </c>
      <c r="YW140" s="827">
        <f t="shared" si="529"/>
        <v>0</v>
      </c>
      <c r="YX140" s="827">
        <f t="shared" si="529"/>
        <v>0</v>
      </c>
      <c r="YY140" s="827">
        <f t="shared" si="529"/>
        <v>0</v>
      </c>
      <c r="YZ140" s="827">
        <f t="shared" si="529"/>
        <v>0</v>
      </c>
      <c r="ZA140" s="827">
        <f t="shared" si="529"/>
        <v>0</v>
      </c>
      <c r="ZB140" s="827">
        <f t="shared" si="529"/>
        <v>0</v>
      </c>
      <c r="ZC140" s="827">
        <f t="shared" si="529"/>
        <v>0</v>
      </c>
      <c r="ZD140" s="827">
        <f t="shared" si="529"/>
        <v>0</v>
      </c>
      <c r="ZE140" s="827">
        <f t="shared" si="529"/>
        <v>0</v>
      </c>
      <c r="ZF140" s="827">
        <f t="shared" si="529"/>
        <v>0</v>
      </c>
      <c r="ZG140" s="827">
        <f t="shared" si="529"/>
        <v>0</v>
      </c>
      <c r="ZH140" s="827">
        <f t="shared" si="529"/>
        <v>0</v>
      </c>
      <c r="ZI140" s="827">
        <f t="shared" si="529"/>
        <v>0</v>
      </c>
      <c r="ZJ140" s="827">
        <f t="shared" si="529"/>
        <v>0</v>
      </c>
      <c r="ZK140" s="827">
        <f t="shared" si="529"/>
        <v>0</v>
      </c>
      <c r="ZL140" s="827">
        <f t="shared" si="529"/>
        <v>0</v>
      </c>
      <c r="ZM140" s="827">
        <f t="shared" si="529"/>
        <v>0</v>
      </c>
      <c r="ZN140" s="827">
        <f t="shared" si="529"/>
        <v>0</v>
      </c>
      <c r="ZO140" s="827">
        <f t="shared" si="529"/>
        <v>0</v>
      </c>
      <c r="ZP140" s="827">
        <f t="shared" si="529"/>
        <v>0</v>
      </c>
      <c r="ZQ140" s="827">
        <f t="shared" si="529"/>
        <v>0</v>
      </c>
      <c r="ZR140" s="827">
        <f t="shared" si="529"/>
        <v>0</v>
      </c>
      <c r="ZS140" s="827">
        <f t="shared" si="529"/>
        <v>0</v>
      </c>
      <c r="ZT140" s="827">
        <f t="shared" si="529"/>
        <v>0</v>
      </c>
      <c r="ZU140" s="827">
        <f t="shared" si="529"/>
        <v>0</v>
      </c>
      <c r="ZV140" s="827">
        <f t="shared" si="529"/>
        <v>0</v>
      </c>
      <c r="ZW140" s="827">
        <f t="shared" si="529"/>
        <v>0</v>
      </c>
      <c r="ZX140" s="827">
        <f t="shared" si="529"/>
        <v>0</v>
      </c>
      <c r="ZY140" s="827">
        <f t="shared" si="529"/>
        <v>0</v>
      </c>
      <c r="ZZ140" s="827">
        <f t="shared" si="529"/>
        <v>0</v>
      </c>
      <c r="AAA140" s="827">
        <f t="shared" si="529"/>
        <v>0</v>
      </c>
      <c r="AAB140" s="827">
        <f t="shared" si="529"/>
        <v>0</v>
      </c>
      <c r="AAC140" s="827">
        <f t="shared" si="529"/>
        <v>0</v>
      </c>
      <c r="AAD140" s="827">
        <f t="shared" si="529"/>
        <v>0</v>
      </c>
      <c r="AAE140" s="827">
        <f t="shared" si="529"/>
        <v>0</v>
      </c>
      <c r="AAF140" s="827">
        <f t="shared" si="529"/>
        <v>0</v>
      </c>
      <c r="AAG140" s="827">
        <f t="shared" si="529"/>
        <v>0</v>
      </c>
      <c r="AAH140" s="827">
        <f t="shared" si="529"/>
        <v>0</v>
      </c>
      <c r="AAI140" s="827">
        <f t="shared" si="529"/>
        <v>0</v>
      </c>
      <c r="AAJ140" s="827">
        <f t="shared" si="529"/>
        <v>0</v>
      </c>
      <c r="AAK140" s="827">
        <f t="shared" si="529"/>
        <v>0</v>
      </c>
      <c r="AAL140" s="827">
        <f t="shared" si="529"/>
        <v>0</v>
      </c>
      <c r="AAM140" s="827">
        <f t="shared" si="529"/>
        <v>0</v>
      </c>
      <c r="AAN140" s="827">
        <f t="shared" si="529"/>
        <v>0</v>
      </c>
      <c r="AAO140" s="827">
        <f t="shared" si="529"/>
        <v>0</v>
      </c>
      <c r="AAP140" s="827">
        <f t="shared" si="529"/>
        <v>0</v>
      </c>
      <c r="AAQ140" s="827">
        <f t="shared" si="529"/>
        <v>0</v>
      </c>
      <c r="AAR140" s="827">
        <f t="shared" si="529"/>
        <v>0</v>
      </c>
      <c r="AAS140" s="827">
        <f t="shared" si="529"/>
        <v>0</v>
      </c>
      <c r="AAT140" s="827">
        <f t="shared" si="529"/>
        <v>0</v>
      </c>
      <c r="AAU140" s="827">
        <f t="shared" ref="AAU140:ADF140" si="530">AAU132</f>
        <v>0</v>
      </c>
      <c r="AAV140" s="827">
        <f t="shared" si="530"/>
        <v>0</v>
      </c>
      <c r="AAW140" s="827">
        <f t="shared" si="530"/>
        <v>0</v>
      </c>
      <c r="AAX140" s="827">
        <f t="shared" si="530"/>
        <v>0</v>
      </c>
      <c r="AAY140" s="827">
        <f t="shared" si="530"/>
        <v>0</v>
      </c>
      <c r="AAZ140" s="827">
        <f t="shared" si="530"/>
        <v>0</v>
      </c>
      <c r="ABA140" s="827">
        <f t="shared" si="530"/>
        <v>0</v>
      </c>
      <c r="ABB140" s="827">
        <f t="shared" si="530"/>
        <v>0</v>
      </c>
      <c r="ABC140" s="827">
        <f t="shared" si="530"/>
        <v>0</v>
      </c>
      <c r="ABD140" s="827">
        <f t="shared" si="530"/>
        <v>0</v>
      </c>
      <c r="ABE140" s="827">
        <f t="shared" si="530"/>
        <v>0</v>
      </c>
      <c r="ABF140" s="827">
        <f t="shared" si="530"/>
        <v>0</v>
      </c>
      <c r="ABG140" s="827">
        <f t="shared" si="530"/>
        <v>0</v>
      </c>
      <c r="ABH140" s="827">
        <f t="shared" si="530"/>
        <v>0</v>
      </c>
      <c r="ABI140" s="827">
        <f t="shared" si="530"/>
        <v>0</v>
      </c>
      <c r="ABJ140" s="827">
        <f t="shared" si="530"/>
        <v>0</v>
      </c>
      <c r="ABK140" s="827">
        <f t="shared" si="530"/>
        <v>0</v>
      </c>
      <c r="ABL140" s="827">
        <f t="shared" si="530"/>
        <v>0</v>
      </c>
      <c r="ABM140" s="827">
        <f t="shared" si="530"/>
        <v>0</v>
      </c>
      <c r="ABN140" s="827">
        <f t="shared" si="530"/>
        <v>0</v>
      </c>
      <c r="ABO140" s="827">
        <f t="shared" si="530"/>
        <v>0</v>
      </c>
      <c r="ABP140" s="827">
        <f t="shared" si="530"/>
        <v>0</v>
      </c>
      <c r="ABQ140" s="827">
        <f t="shared" si="530"/>
        <v>0</v>
      </c>
      <c r="ABR140" s="827">
        <f t="shared" si="530"/>
        <v>0</v>
      </c>
      <c r="ABS140" s="827">
        <f t="shared" si="530"/>
        <v>0</v>
      </c>
      <c r="ABT140" s="827">
        <f t="shared" si="530"/>
        <v>0</v>
      </c>
      <c r="ABU140" s="827">
        <f t="shared" si="530"/>
        <v>0</v>
      </c>
      <c r="ABV140" s="827">
        <f t="shared" si="530"/>
        <v>0</v>
      </c>
      <c r="ABW140" s="827">
        <f t="shared" si="530"/>
        <v>0</v>
      </c>
      <c r="ABX140" s="827">
        <f t="shared" si="530"/>
        <v>0</v>
      </c>
      <c r="ABY140" s="827">
        <f t="shared" si="530"/>
        <v>0</v>
      </c>
      <c r="ABZ140" s="827">
        <f t="shared" si="530"/>
        <v>0</v>
      </c>
      <c r="ACA140" s="827">
        <f t="shared" si="530"/>
        <v>0</v>
      </c>
      <c r="ACB140" s="827">
        <f t="shared" si="530"/>
        <v>0</v>
      </c>
      <c r="ACC140" s="827">
        <f t="shared" si="530"/>
        <v>0</v>
      </c>
      <c r="ACD140" s="827">
        <f t="shared" si="530"/>
        <v>0</v>
      </c>
      <c r="ACE140" s="827">
        <f t="shared" si="530"/>
        <v>0</v>
      </c>
      <c r="ACF140" s="827">
        <f t="shared" si="530"/>
        <v>0</v>
      </c>
      <c r="ACG140" s="827">
        <f t="shared" si="530"/>
        <v>0</v>
      </c>
      <c r="ACH140" s="827">
        <f t="shared" si="530"/>
        <v>0</v>
      </c>
      <c r="ACI140" s="827">
        <f t="shared" si="530"/>
        <v>0</v>
      </c>
      <c r="ACJ140" s="827">
        <f t="shared" si="530"/>
        <v>0</v>
      </c>
      <c r="ACK140" s="827">
        <f t="shared" si="530"/>
        <v>0</v>
      </c>
      <c r="ACL140" s="827">
        <f t="shared" si="530"/>
        <v>0</v>
      </c>
      <c r="ACM140" s="827">
        <f t="shared" si="530"/>
        <v>0</v>
      </c>
      <c r="ACN140" s="827">
        <f t="shared" si="530"/>
        <v>0</v>
      </c>
      <c r="ACO140" s="827">
        <f t="shared" si="530"/>
        <v>0</v>
      </c>
      <c r="ACP140" s="827">
        <f t="shared" si="530"/>
        <v>0</v>
      </c>
      <c r="ACQ140" s="827">
        <f t="shared" si="530"/>
        <v>0</v>
      </c>
      <c r="ACR140" s="827">
        <f t="shared" si="530"/>
        <v>0</v>
      </c>
      <c r="ACS140" s="827">
        <f t="shared" si="530"/>
        <v>0</v>
      </c>
      <c r="ACT140" s="827">
        <f t="shared" si="530"/>
        <v>0</v>
      </c>
      <c r="ACU140" s="827">
        <f t="shared" si="530"/>
        <v>0</v>
      </c>
      <c r="ACV140" s="827">
        <f t="shared" si="530"/>
        <v>0</v>
      </c>
      <c r="ACW140" s="827">
        <f t="shared" si="530"/>
        <v>0</v>
      </c>
      <c r="ACX140" s="827">
        <f t="shared" si="530"/>
        <v>0</v>
      </c>
      <c r="ACY140" s="827">
        <f t="shared" si="530"/>
        <v>0</v>
      </c>
      <c r="ACZ140" s="827">
        <f t="shared" si="530"/>
        <v>0</v>
      </c>
      <c r="ADA140" s="827">
        <f t="shared" si="530"/>
        <v>0</v>
      </c>
      <c r="ADB140" s="827">
        <f t="shared" si="530"/>
        <v>0</v>
      </c>
      <c r="ADC140" s="827">
        <f t="shared" si="530"/>
        <v>0</v>
      </c>
      <c r="ADD140" s="827">
        <f t="shared" si="530"/>
        <v>0</v>
      </c>
      <c r="ADE140" s="827">
        <f t="shared" si="530"/>
        <v>0</v>
      </c>
      <c r="ADF140" s="827">
        <f t="shared" si="530"/>
        <v>0</v>
      </c>
      <c r="ADG140" s="827">
        <f t="shared" ref="ADG140:AFR140" si="531">ADG132</f>
        <v>0</v>
      </c>
      <c r="ADH140" s="827">
        <f t="shared" si="531"/>
        <v>0</v>
      </c>
      <c r="ADI140" s="827">
        <f t="shared" si="531"/>
        <v>0</v>
      </c>
      <c r="ADJ140" s="827">
        <f t="shared" si="531"/>
        <v>0</v>
      </c>
      <c r="ADK140" s="827">
        <f t="shared" si="531"/>
        <v>0</v>
      </c>
      <c r="ADL140" s="827">
        <f t="shared" si="531"/>
        <v>0</v>
      </c>
      <c r="ADM140" s="827">
        <f t="shared" si="531"/>
        <v>0</v>
      </c>
      <c r="ADN140" s="827">
        <f t="shared" si="531"/>
        <v>0</v>
      </c>
      <c r="ADO140" s="827">
        <f t="shared" si="531"/>
        <v>0</v>
      </c>
      <c r="ADP140" s="827">
        <f t="shared" si="531"/>
        <v>0</v>
      </c>
      <c r="ADQ140" s="827">
        <f t="shared" si="531"/>
        <v>0</v>
      </c>
      <c r="ADR140" s="827">
        <f t="shared" si="531"/>
        <v>0</v>
      </c>
      <c r="ADS140" s="827">
        <f t="shared" si="531"/>
        <v>0</v>
      </c>
      <c r="ADT140" s="827">
        <f t="shared" si="531"/>
        <v>0</v>
      </c>
      <c r="ADU140" s="827">
        <f t="shared" si="531"/>
        <v>0</v>
      </c>
      <c r="ADV140" s="827">
        <f t="shared" si="531"/>
        <v>0</v>
      </c>
      <c r="ADW140" s="827">
        <f t="shared" si="531"/>
        <v>0</v>
      </c>
      <c r="ADX140" s="827">
        <f t="shared" si="531"/>
        <v>0</v>
      </c>
      <c r="ADY140" s="827">
        <f t="shared" si="531"/>
        <v>0</v>
      </c>
      <c r="ADZ140" s="827">
        <f t="shared" si="531"/>
        <v>0</v>
      </c>
      <c r="AEA140" s="827">
        <f t="shared" si="531"/>
        <v>0</v>
      </c>
      <c r="AEB140" s="827">
        <f t="shared" si="531"/>
        <v>0</v>
      </c>
      <c r="AEC140" s="827">
        <f t="shared" si="531"/>
        <v>0</v>
      </c>
      <c r="AED140" s="827">
        <f t="shared" si="531"/>
        <v>0</v>
      </c>
      <c r="AEE140" s="827">
        <f t="shared" si="531"/>
        <v>0</v>
      </c>
      <c r="AEF140" s="827">
        <f t="shared" si="531"/>
        <v>0</v>
      </c>
      <c r="AEG140" s="827">
        <f t="shared" si="531"/>
        <v>0</v>
      </c>
      <c r="AEH140" s="827">
        <f t="shared" si="531"/>
        <v>0</v>
      </c>
      <c r="AEI140" s="827">
        <f t="shared" si="531"/>
        <v>0</v>
      </c>
      <c r="AEJ140" s="827">
        <f t="shared" si="531"/>
        <v>0</v>
      </c>
      <c r="AEK140" s="827">
        <f t="shared" si="531"/>
        <v>0</v>
      </c>
      <c r="AEL140" s="827">
        <f t="shared" si="531"/>
        <v>0</v>
      </c>
      <c r="AEM140" s="827">
        <f t="shared" si="531"/>
        <v>0</v>
      </c>
      <c r="AEN140" s="827">
        <f t="shared" si="531"/>
        <v>0</v>
      </c>
      <c r="AEO140" s="827">
        <f t="shared" si="531"/>
        <v>0</v>
      </c>
      <c r="AEP140" s="827">
        <f t="shared" si="531"/>
        <v>0</v>
      </c>
      <c r="AEQ140" s="827">
        <f t="shared" si="531"/>
        <v>0</v>
      </c>
      <c r="AER140" s="827">
        <f t="shared" si="531"/>
        <v>0</v>
      </c>
      <c r="AES140" s="827">
        <f t="shared" si="531"/>
        <v>0</v>
      </c>
      <c r="AET140" s="827">
        <f t="shared" si="531"/>
        <v>0</v>
      </c>
      <c r="AEU140" s="827">
        <f t="shared" si="531"/>
        <v>0</v>
      </c>
      <c r="AEV140" s="827">
        <f t="shared" si="531"/>
        <v>0</v>
      </c>
      <c r="AEW140" s="827">
        <f t="shared" si="531"/>
        <v>0</v>
      </c>
      <c r="AEX140" s="827">
        <f t="shared" si="531"/>
        <v>0</v>
      </c>
      <c r="AEY140" s="827">
        <f t="shared" si="531"/>
        <v>0</v>
      </c>
      <c r="AEZ140" s="827">
        <f t="shared" si="531"/>
        <v>0</v>
      </c>
      <c r="AFA140" s="827">
        <f t="shared" si="531"/>
        <v>0</v>
      </c>
      <c r="AFB140" s="827">
        <f t="shared" si="531"/>
        <v>0</v>
      </c>
      <c r="AFC140" s="827">
        <f t="shared" si="531"/>
        <v>0</v>
      </c>
      <c r="AFD140" s="827">
        <f t="shared" si="531"/>
        <v>0</v>
      </c>
      <c r="AFE140" s="827">
        <f t="shared" si="531"/>
        <v>0</v>
      </c>
      <c r="AFF140" s="827">
        <f t="shared" si="531"/>
        <v>0</v>
      </c>
      <c r="AFG140" s="827">
        <f t="shared" si="531"/>
        <v>0</v>
      </c>
      <c r="AFH140" s="827">
        <f t="shared" si="531"/>
        <v>0</v>
      </c>
      <c r="AFI140" s="827">
        <f t="shared" si="531"/>
        <v>0</v>
      </c>
      <c r="AFJ140" s="827">
        <f t="shared" si="531"/>
        <v>0</v>
      </c>
      <c r="AFK140" s="827">
        <f t="shared" si="531"/>
        <v>0</v>
      </c>
      <c r="AFL140" s="827">
        <f t="shared" si="531"/>
        <v>0</v>
      </c>
      <c r="AFM140" s="827">
        <f t="shared" si="531"/>
        <v>0</v>
      </c>
      <c r="AFN140" s="827">
        <f t="shared" si="531"/>
        <v>0</v>
      </c>
      <c r="AFO140" s="827">
        <f t="shared" si="531"/>
        <v>0</v>
      </c>
      <c r="AFP140" s="827">
        <f t="shared" si="531"/>
        <v>0</v>
      </c>
      <c r="AFQ140" s="827">
        <f t="shared" si="531"/>
        <v>0</v>
      </c>
      <c r="AFR140" s="827">
        <f t="shared" si="531"/>
        <v>0</v>
      </c>
      <c r="AFS140" s="827">
        <f t="shared" ref="AFS140:AID140" si="532">AFS132</f>
        <v>0</v>
      </c>
      <c r="AFT140" s="827">
        <f t="shared" si="532"/>
        <v>0</v>
      </c>
      <c r="AFU140" s="827">
        <f t="shared" si="532"/>
        <v>0</v>
      </c>
      <c r="AFV140" s="827">
        <f t="shared" si="532"/>
        <v>0</v>
      </c>
      <c r="AFW140" s="827">
        <f t="shared" si="532"/>
        <v>0</v>
      </c>
      <c r="AFX140" s="827">
        <f t="shared" si="532"/>
        <v>0</v>
      </c>
      <c r="AFY140" s="827">
        <f t="shared" si="532"/>
        <v>0</v>
      </c>
      <c r="AFZ140" s="827">
        <f t="shared" si="532"/>
        <v>0</v>
      </c>
      <c r="AGA140" s="827">
        <f t="shared" si="532"/>
        <v>0</v>
      </c>
      <c r="AGB140" s="827">
        <f t="shared" si="532"/>
        <v>0</v>
      </c>
      <c r="AGC140" s="827">
        <f t="shared" si="532"/>
        <v>0</v>
      </c>
      <c r="AGD140" s="827">
        <f t="shared" si="532"/>
        <v>0</v>
      </c>
      <c r="AGE140" s="827">
        <f t="shared" si="532"/>
        <v>0</v>
      </c>
      <c r="AGF140" s="827">
        <f t="shared" si="532"/>
        <v>0</v>
      </c>
      <c r="AGG140" s="827">
        <f t="shared" si="532"/>
        <v>0</v>
      </c>
      <c r="AGH140" s="827">
        <f t="shared" si="532"/>
        <v>0</v>
      </c>
      <c r="AGI140" s="827">
        <f t="shared" si="532"/>
        <v>0</v>
      </c>
      <c r="AGJ140" s="827">
        <f t="shared" si="532"/>
        <v>0</v>
      </c>
      <c r="AGK140" s="827">
        <f t="shared" si="532"/>
        <v>0</v>
      </c>
      <c r="AGL140" s="827">
        <f t="shared" si="532"/>
        <v>0</v>
      </c>
      <c r="AGM140" s="827">
        <f t="shared" si="532"/>
        <v>0</v>
      </c>
      <c r="AGN140" s="827">
        <f t="shared" si="532"/>
        <v>0</v>
      </c>
      <c r="AGO140" s="827">
        <f t="shared" si="532"/>
        <v>0</v>
      </c>
      <c r="AGP140" s="827">
        <f t="shared" si="532"/>
        <v>0</v>
      </c>
      <c r="AGQ140" s="827">
        <f t="shared" si="532"/>
        <v>0</v>
      </c>
      <c r="AGR140" s="827">
        <f t="shared" si="532"/>
        <v>0</v>
      </c>
      <c r="AGS140" s="827">
        <f t="shared" si="532"/>
        <v>0</v>
      </c>
      <c r="AGT140" s="827">
        <f t="shared" si="532"/>
        <v>0</v>
      </c>
      <c r="AGU140" s="827">
        <f t="shared" si="532"/>
        <v>0</v>
      </c>
      <c r="AGV140" s="827">
        <f t="shared" si="532"/>
        <v>0</v>
      </c>
      <c r="AGW140" s="827">
        <f t="shared" si="532"/>
        <v>0</v>
      </c>
      <c r="AGX140" s="827">
        <f t="shared" si="532"/>
        <v>0</v>
      </c>
      <c r="AGY140" s="827">
        <f t="shared" si="532"/>
        <v>0</v>
      </c>
      <c r="AGZ140" s="827">
        <f t="shared" si="532"/>
        <v>0</v>
      </c>
      <c r="AHA140" s="827">
        <f t="shared" si="532"/>
        <v>0</v>
      </c>
      <c r="AHB140" s="827">
        <f t="shared" si="532"/>
        <v>0</v>
      </c>
      <c r="AHC140" s="827">
        <f t="shared" si="532"/>
        <v>0</v>
      </c>
      <c r="AHD140" s="827">
        <f t="shared" si="532"/>
        <v>0</v>
      </c>
      <c r="AHE140" s="827">
        <f t="shared" si="532"/>
        <v>0</v>
      </c>
      <c r="AHF140" s="827">
        <f t="shared" si="532"/>
        <v>0</v>
      </c>
      <c r="AHG140" s="827">
        <f t="shared" si="532"/>
        <v>0</v>
      </c>
      <c r="AHH140" s="827">
        <f t="shared" si="532"/>
        <v>0</v>
      </c>
      <c r="AHI140" s="827">
        <f t="shared" si="532"/>
        <v>0</v>
      </c>
      <c r="AHJ140" s="827">
        <f t="shared" si="532"/>
        <v>0</v>
      </c>
      <c r="AHK140" s="827">
        <f t="shared" si="532"/>
        <v>0</v>
      </c>
      <c r="AHL140" s="827">
        <f t="shared" si="532"/>
        <v>0</v>
      </c>
      <c r="AHM140" s="827">
        <f t="shared" si="532"/>
        <v>0</v>
      </c>
      <c r="AHN140" s="827">
        <f t="shared" si="532"/>
        <v>0</v>
      </c>
      <c r="AHO140" s="827">
        <f t="shared" si="532"/>
        <v>0</v>
      </c>
      <c r="AHP140" s="827">
        <f t="shared" si="532"/>
        <v>0</v>
      </c>
      <c r="AHQ140" s="827">
        <f t="shared" si="532"/>
        <v>0</v>
      </c>
      <c r="AHR140" s="827">
        <f t="shared" si="532"/>
        <v>0</v>
      </c>
      <c r="AHS140" s="827">
        <f t="shared" si="532"/>
        <v>0</v>
      </c>
      <c r="AHT140" s="827">
        <f t="shared" si="532"/>
        <v>0</v>
      </c>
      <c r="AHU140" s="827">
        <f t="shared" si="532"/>
        <v>0</v>
      </c>
      <c r="AHV140" s="827">
        <f t="shared" si="532"/>
        <v>0</v>
      </c>
      <c r="AHW140" s="827">
        <f t="shared" si="532"/>
        <v>0</v>
      </c>
      <c r="AHX140" s="827">
        <f t="shared" si="532"/>
        <v>0</v>
      </c>
      <c r="AHY140" s="827">
        <f t="shared" si="532"/>
        <v>0</v>
      </c>
      <c r="AHZ140" s="827">
        <f t="shared" si="532"/>
        <v>0</v>
      </c>
      <c r="AIA140" s="827">
        <f t="shared" si="532"/>
        <v>0</v>
      </c>
      <c r="AIB140" s="827">
        <f t="shared" si="532"/>
        <v>0</v>
      </c>
      <c r="AIC140" s="827">
        <f t="shared" si="532"/>
        <v>0</v>
      </c>
      <c r="AID140" s="827">
        <f t="shared" si="532"/>
        <v>0</v>
      </c>
      <c r="AIE140" s="827">
        <f t="shared" ref="AIE140:AKP140" si="533">AIE132</f>
        <v>0</v>
      </c>
      <c r="AIF140" s="827">
        <f t="shared" si="533"/>
        <v>0</v>
      </c>
      <c r="AIG140" s="827">
        <f t="shared" si="533"/>
        <v>0</v>
      </c>
      <c r="AIH140" s="827">
        <f t="shared" si="533"/>
        <v>0</v>
      </c>
      <c r="AII140" s="827">
        <f t="shared" si="533"/>
        <v>0</v>
      </c>
      <c r="AIJ140" s="827">
        <f t="shared" si="533"/>
        <v>0</v>
      </c>
      <c r="AIK140" s="827">
        <f t="shared" si="533"/>
        <v>0</v>
      </c>
      <c r="AIL140" s="827">
        <f t="shared" si="533"/>
        <v>0</v>
      </c>
      <c r="AIM140" s="827">
        <f t="shared" si="533"/>
        <v>0</v>
      </c>
      <c r="AIN140" s="827">
        <f t="shared" si="533"/>
        <v>0</v>
      </c>
      <c r="AIO140" s="827">
        <f t="shared" si="533"/>
        <v>0</v>
      </c>
      <c r="AIP140" s="827">
        <f t="shared" si="533"/>
        <v>0</v>
      </c>
      <c r="AIQ140" s="827">
        <f t="shared" si="533"/>
        <v>0</v>
      </c>
      <c r="AIR140" s="827">
        <f t="shared" si="533"/>
        <v>0</v>
      </c>
      <c r="AIS140" s="827">
        <f t="shared" si="533"/>
        <v>0</v>
      </c>
      <c r="AIT140" s="827">
        <f t="shared" si="533"/>
        <v>0</v>
      </c>
      <c r="AIU140" s="827">
        <f t="shared" si="533"/>
        <v>0</v>
      </c>
      <c r="AIV140" s="827">
        <f t="shared" si="533"/>
        <v>0</v>
      </c>
      <c r="AIW140" s="827">
        <f t="shared" si="533"/>
        <v>0</v>
      </c>
      <c r="AIX140" s="827">
        <f t="shared" si="533"/>
        <v>0</v>
      </c>
      <c r="AIY140" s="827">
        <f t="shared" si="533"/>
        <v>0</v>
      </c>
      <c r="AIZ140" s="827">
        <f t="shared" si="533"/>
        <v>0</v>
      </c>
      <c r="AJA140" s="827">
        <f t="shared" si="533"/>
        <v>0</v>
      </c>
      <c r="AJB140" s="827">
        <f t="shared" si="533"/>
        <v>0</v>
      </c>
      <c r="AJC140" s="827">
        <f t="shared" si="533"/>
        <v>0</v>
      </c>
      <c r="AJD140" s="827">
        <f t="shared" si="533"/>
        <v>0</v>
      </c>
      <c r="AJE140" s="827">
        <f t="shared" si="533"/>
        <v>0</v>
      </c>
      <c r="AJF140" s="827">
        <f t="shared" si="533"/>
        <v>0</v>
      </c>
      <c r="AJG140" s="827">
        <f t="shared" si="533"/>
        <v>0</v>
      </c>
      <c r="AJH140" s="827">
        <f t="shared" si="533"/>
        <v>0</v>
      </c>
      <c r="AJI140" s="827">
        <f t="shared" si="533"/>
        <v>0</v>
      </c>
      <c r="AJJ140" s="827">
        <f t="shared" si="533"/>
        <v>0</v>
      </c>
      <c r="AJK140" s="827">
        <f t="shared" si="533"/>
        <v>0</v>
      </c>
      <c r="AJL140" s="827">
        <f t="shared" si="533"/>
        <v>0</v>
      </c>
      <c r="AJM140" s="827">
        <f t="shared" si="533"/>
        <v>0</v>
      </c>
      <c r="AJN140" s="827">
        <f t="shared" si="533"/>
        <v>0</v>
      </c>
      <c r="AJO140" s="827">
        <f t="shared" si="533"/>
        <v>0</v>
      </c>
      <c r="AJP140" s="827">
        <f t="shared" si="533"/>
        <v>0</v>
      </c>
      <c r="AJQ140" s="827">
        <f t="shared" si="533"/>
        <v>0</v>
      </c>
      <c r="AJR140" s="827">
        <f t="shared" si="533"/>
        <v>0</v>
      </c>
      <c r="AJS140" s="827">
        <f t="shared" si="533"/>
        <v>0</v>
      </c>
      <c r="AJT140" s="827">
        <f t="shared" si="533"/>
        <v>0</v>
      </c>
      <c r="AJU140" s="827">
        <f t="shared" si="533"/>
        <v>0</v>
      </c>
      <c r="AJV140" s="827">
        <f t="shared" si="533"/>
        <v>0</v>
      </c>
      <c r="AJW140" s="827">
        <f t="shared" si="533"/>
        <v>0</v>
      </c>
      <c r="AJX140" s="827">
        <f t="shared" si="533"/>
        <v>0</v>
      </c>
      <c r="AJY140" s="827">
        <f t="shared" si="533"/>
        <v>0</v>
      </c>
      <c r="AJZ140" s="827">
        <f t="shared" si="533"/>
        <v>0</v>
      </c>
      <c r="AKA140" s="827">
        <f t="shared" si="533"/>
        <v>0</v>
      </c>
      <c r="AKB140" s="827">
        <f t="shared" si="533"/>
        <v>0</v>
      </c>
      <c r="AKC140" s="827">
        <f t="shared" si="533"/>
        <v>0</v>
      </c>
      <c r="AKD140" s="827">
        <f t="shared" si="533"/>
        <v>0</v>
      </c>
      <c r="AKE140" s="827">
        <f t="shared" si="533"/>
        <v>0</v>
      </c>
      <c r="AKF140" s="827">
        <f t="shared" si="533"/>
        <v>0</v>
      </c>
      <c r="AKG140" s="827">
        <f t="shared" si="533"/>
        <v>0</v>
      </c>
      <c r="AKH140" s="827">
        <f t="shared" si="533"/>
        <v>0</v>
      </c>
      <c r="AKI140" s="827">
        <f t="shared" si="533"/>
        <v>0</v>
      </c>
      <c r="AKJ140" s="827">
        <f t="shared" si="533"/>
        <v>0</v>
      </c>
      <c r="AKK140" s="827">
        <f t="shared" si="533"/>
        <v>0</v>
      </c>
      <c r="AKL140" s="827">
        <f t="shared" si="533"/>
        <v>0</v>
      </c>
      <c r="AKM140" s="827">
        <f t="shared" si="533"/>
        <v>0</v>
      </c>
      <c r="AKN140" s="827">
        <f t="shared" si="533"/>
        <v>0</v>
      </c>
      <c r="AKO140" s="827">
        <f t="shared" si="533"/>
        <v>0</v>
      </c>
      <c r="AKP140" s="827">
        <f t="shared" si="533"/>
        <v>0</v>
      </c>
      <c r="AKQ140" s="827">
        <f t="shared" ref="AKQ140:ANB140" si="534">AKQ132</f>
        <v>0</v>
      </c>
      <c r="AKR140" s="827">
        <f t="shared" si="534"/>
        <v>0</v>
      </c>
      <c r="AKS140" s="827">
        <f t="shared" si="534"/>
        <v>0</v>
      </c>
      <c r="AKT140" s="827">
        <f t="shared" si="534"/>
        <v>0</v>
      </c>
      <c r="AKU140" s="827">
        <f t="shared" si="534"/>
        <v>0</v>
      </c>
      <c r="AKV140" s="827">
        <f t="shared" si="534"/>
        <v>0</v>
      </c>
      <c r="AKW140" s="827">
        <f t="shared" si="534"/>
        <v>0</v>
      </c>
      <c r="AKX140" s="827">
        <f t="shared" si="534"/>
        <v>0</v>
      </c>
      <c r="AKY140" s="827">
        <f t="shared" si="534"/>
        <v>0</v>
      </c>
      <c r="AKZ140" s="827">
        <f t="shared" si="534"/>
        <v>0</v>
      </c>
      <c r="ALA140" s="827">
        <f t="shared" si="534"/>
        <v>0</v>
      </c>
      <c r="ALB140" s="827">
        <f t="shared" si="534"/>
        <v>0</v>
      </c>
      <c r="ALC140" s="827">
        <f t="shared" si="534"/>
        <v>0</v>
      </c>
      <c r="ALD140" s="827">
        <f t="shared" si="534"/>
        <v>0</v>
      </c>
      <c r="ALE140" s="827">
        <f t="shared" si="534"/>
        <v>0</v>
      </c>
      <c r="ALF140" s="827">
        <f t="shared" si="534"/>
        <v>0</v>
      </c>
      <c r="ALG140" s="827">
        <f t="shared" si="534"/>
        <v>0</v>
      </c>
      <c r="ALH140" s="827">
        <f t="shared" si="534"/>
        <v>0</v>
      </c>
      <c r="ALI140" s="827">
        <f t="shared" si="534"/>
        <v>0</v>
      </c>
      <c r="ALJ140" s="827">
        <f t="shared" si="534"/>
        <v>0</v>
      </c>
      <c r="ALK140" s="827">
        <f t="shared" si="534"/>
        <v>0</v>
      </c>
      <c r="ALL140" s="827">
        <f t="shared" si="534"/>
        <v>0</v>
      </c>
      <c r="ALM140" s="827">
        <f t="shared" si="534"/>
        <v>0</v>
      </c>
      <c r="ALN140" s="827">
        <f t="shared" si="534"/>
        <v>0</v>
      </c>
      <c r="ALO140" s="827">
        <f t="shared" si="534"/>
        <v>0</v>
      </c>
      <c r="ALP140" s="827">
        <f t="shared" si="534"/>
        <v>0</v>
      </c>
      <c r="ALQ140" s="827">
        <f t="shared" si="534"/>
        <v>0</v>
      </c>
      <c r="ALR140" s="827">
        <f t="shared" si="534"/>
        <v>0</v>
      </c>
      <c r="ALS140" s="827">
        <f t="shared" si="534"/>
        <v>0</v>
      </c>
      <c r="ALT140" s="827">
        <f t="shared" si="534"/>
        <v>0</v>
      </c>
      <c r="ALU140" s="827">
        <f t="shared" si="534"/>
        <v>0</v>
      </c>
      <c r="ALV140" s="827">
        <f t="shared" si="534"/>
        <v>0</v>
      </c>
      <c r="ALW140" s="827">
        <f t="shared" si="534"/>
        <v>0</v>
      </c>
      <c r="ALX140" s="827">
        <f t="shared" si="534"/>
        <v>0</v>
      </c>
      <c r="ALY140" s="827">
        <f t="shared" si="534"/>
        <v>0</v>
      </c>
      <c r="ALZ140" s="827">
        <f t="shared" si="534"/>
        <v>0</v>
      </c>
      <c r="AMA140" s="827">
        <f t="shared" si="534"/>
        <v>0</v>
      </c>
      <c r="AMB140" s="827">
        <f t="shared" si="534"/>
        <v>0</v>
      </c>
      <c r="AMC140" s="827">
        <f t="shared" si="534"/>
        <v>0</v>
      </c>
      <c r="AMD140" s="827">
        <f t="shared" si="534"/>
        <v>0</v>
      </c>
      <c r="AME140" s="827">
        <f t="shared" si="534"/>
        <v>0</v>
      </c>
      <c r="AMF140" s="827">
        <f t="shared" si="534"/>
        <v>0</v>
      </c>
      <c r="AMG140" s="827">
        <f t="shared" si="534"/>
        <v>0</v>
      </c>
      <c r="AMH140" s="827">
        <f t="shared" si="534"/>
        <v>0</v>
      </c>
      <c r="AMI140" s="827">
        <f t="shared" si="534"/>
        <v>0</v>
      </c>
      <c r="AMJ140" s="827">
        <f t="shared" si="534"/>
        <v>0</v>
      </c>
      <c r="AMK140" s="827">
        <f t="shared" si="534"/>
        <v>0</v>
      </c>
      <c r="AML140" s="827">
        <f t="shared" si="534"/>
        <v>0</v>
      </c>
      <c r="AMM140" s="827">
        <f t="shared" si="534"/>
        <v>0</v>
      </c>
      <c r="AMN140" s="827">
        <f t="shared" si="534"/>
        <v>0</v>
      </c>
      <c r="AMO140" s="827">
        <f t="shared" si="534"/>
        <v>0</v>
      </c>
      <c r="AMP140" s="827">
        <f t="shared" si="534"/>
        <v>0</v>
      </c>
      <c r="AMQ140" s="827">
        <f t="shared" si="534"/>
        <v>0</v>
      </c>
      <c r="AMR140" s="827">
        <f t="shared" si="534"/>
        <v>0</v>
      </c>
      <c r="AMS140" s="827">
        <f t="shared" si="534"/>
        <v>0</v>
      </c>
      <c r="AMT140" s="827">
        <f t="shared" si="534"/>
        <v>0</v>
      </c>
      <c r="AMU140" s="827">
        <f t="shared" si="534"/>
        <v>0</v>
      </c>
      <c r="AMV140" s="827">
        <f t="shared" si="534"/>
        <v>0</v>
      </c>
      <c r="AMW140" s="827">
        <f t="shared" si="534"/>
        <v>0</v>
      </c>
      <c r="AMX140" s="827">
        <f t="shared" si="534"/>
        <v>0</v>
      </c>
      <c r="AMY140" s="827">
        <f t="shared" si="534"/>
        <v>0</v>
      </c>
      <c r="AMZ140" s="827">
        <f t="shared" si="534"/>
        <v>0</v>
      </c>
      <c r="ANA140" s="827">
        <f t="shared" si="534"/>
        <v>0</v>
      </c>
      <c r="ANB140" s="827">
        <f t="shared" si="534"/>
        <v>0</v>
      </c>
      <c r="ANC140" s="827">
        <f t="shared" ref="ANC140:APN140" si="535">ANC132</f>
        <v>0</v>
      </c>
      <c r="AND140" s="827">
        <f t="shared" si="535"/>
        <v>0</v>
      </c>
      <c r="ANE140" s="827">
        <f t="shared" si="535"/>
        <v>0</v>
      </c>
      <c r="ANF140" s="827">
        <f t="shared" si="535"/>
        <v>0</v>
      </c>
      <c r="ANG140" s="827">
        <f t="shared" si="535"/>
        <v>0</v>
      </c>
      <c r="ANH140" s="827">
        <f t="shared" si="535"/>
        <v>0</v>
      </c>
      <c r="ANI140" s="827">
        <f t="shared" si="535"/>
        <v>0</v>
      </c>
      <c r="ANJ140" s="827">
        <f t="shared" si="535"/>
        <v>0</v>
      </c>
      <c r="ANK140" s="827">
        <f t="shared" si="535"/>
        <v>0</v>
      </c>
      <c r="ANL140" s="827">
        <f t="shared" si="535"/>
        <v>0</v>
      </c>
      <c r="ANM140" s="827">
        <f t="shared" si="535"/>
        <v>0</v>
      </c>
      <c r="ANN140" s="827">
        <f t="shared" si="535"/>
        <v>0</v>
      </c>
      <c r="ANO140" s="827">
        <f t="shared" si="535"/>
        <v>0</v>
      </c>
      <c r="ANP140" s="827">
        <f t="shared" si="535"/>
        <v>0</v>
      </c>
      <c r="ANQ140" s="827">
        <f t="shared" si="535"/>
        <v>0</v>
      </c>
      <c r="ANR140" s="827">
        <f t="shared" si="535"/>
        <v>0</v>
      </c>
      <c r="ANS140" s="827">
        <f t="shared" si="535"/>
        <v>0</v>
      </c>
      <c r="ANT140" s="827">
        <f t="shared" si="535"/>
        <v>0</v>
      </c>
      <c r="ANU140" s="827">
        <f t="shared" si="535"/>
        <v>0</v>
      </c>
      <c r="ANV140" s="827">
        <f t="shared" si="535"/>
        <v>0</v>
      </c>
      <c r="ANW140" s="827">
        <f t="shared" si="535"/>
        <v>0</v>
      </c>
      <c r="ANX140" s="827">
        <f t="shared" si="535"/>
        <v>0</v>
      </c>
      <c r="ANY140" s="827">
        <f t="shared" si="535"/>
        <v>0</v>
      </c>
      <c r="ANZ140" s="827">
        <f t="shared" si="535"/>
        <v>0</v>
      </c>
      <c r="AOA140" s="827">
        <f t="shared" si="535"/>
        <v>0</v>
      </c>
      <c r="AOB140" s="827">
        <f t="shared" si="535"/>
        <v>0</v>
      </c>
      <c r="AOC140" s="827">
        <f t="shared" si="535"/>
        <v>0</v>
      </c>
      <c r="AOD140" s="827">
        <f t="shared" si="535"/>
        <v>0</v>
      </c>
      <c r="AOE140" s="827">
        <f t="shared" si="535"/>
        <v>0</v>
      </c>
      <c r="AOF140" s="827">
        <f t="shared" si="535"/>
        <v>0</v>
      </c>
      <c r="AOG140" s="827">
        <f t="shared" si="535"/>
        <v>0</v>
      </c>
      <c r="AOH140" s="827">
        <f t="shared" si="535"/>
        <v>0</v>
      </c>
      <c r="AOI140" s="827">
        <f t="shared" si="535"/>
        <v>0</v>
      </c>
      <c r="AOJ140" s="827">
        <f t="shared" si="535"/>
        <v>0</v>
      </c>
      <c r="AOK140" s="827">
        <f t="shared" si="535"/>
        <v>0</v>
      </c>
      <c r="AOL140" s="827">
        <f t="shared" si="535"/>
        <v>0</v>
      </c>
      <c r="AOM140" s="827">
        <f t="shared" si="535"/>
        <v>0</v>
      </c>
      <c r="AON140" s="827">
        <f t="shared" si="535"/>
        <v>0</v>
      </c>
      <c r="AOO140" s="827">
        <f t="shared" si="535"/>
        <v>0</v>
      </c>
      <c r="AOP140" s="827">
        <f t="shared" si="535"/>
        <v>0</v>
      </c>
      <c r="AOQ140" s="827">
        <f t="shared" si="535"/>
        <v>0</v>
      </c>
      <c r="AOR140" s="827">
        <f t="shared" si="535"/>
        <v>0</v>
      </c>
      <c r="AOS140" s="827">
        <f t="shared" si="535"/>
        <v>0</v>
      </c>
      <c r="AOT140" s="827">
        <f t="shared" si="535"/>
        <v>0</v>
      </c>
      <c r="AOU140" s="827">
        <f t="shared" si="535"/>
        <v>0</v>
      </c>
      <c r="AOV140" s="827">
        <f t="shared" si="535"/>
        <v>0</v>
      </c>
      <c r="AOW140" s="827">
        <f t="shared" si="535"/>
        <v>0</v>
      </c>
      <c r="AOX140" s="827">
        <f t="shared" si="535"/>
        <v>0</v>
      </c>
      <c r="AOY140" s="827">
        <f t="shared" si="535"/>
        <v>0</v>
      </c>
      <c r="AOZ140" s="827">
        <f t="shared" si="535"/>
        <v>0</v>
      </c>
      <c r="APA140" s="827">
        <f t="shared" si="535"/>
        <v>0</v>
      </c>
      <c r="APB140" s="827">
        <f t="shared" si="535"/>
        <v>0</v>
      </c>
      <c r="APC140" s="827">
        <f t="shared" si="535"/>
        <v>0</v>
      </c>
      <c r="APD140" s="827">
        <f t="shared" si="535"/>
        <v>0</v>
      </c>
      <c r="APE140" s="827">
        <f t="shared" si="535"/>
        <v>0</v>
      </c>
      <c r="APF140" s="827">
        <f t="shared" si="535"/>
        <v>0</v>
      </c>
      <c r="APG140" s="827">
        <f t="shared" si="535"/>
        <v>0</v>
      </c>
      <c r="APH140" s="827">
        <f t="shared" si="535"/>
        <v>0</v>
      </c>
      <c r="API140" s="827">
        <f t="shared" si="535"/>
        <v>0</v>
      </c>
      <c r="APJ140" s="827">
        <f t="shared" si="535"/>
        <v>0</v>
      </c>
      <c r="APK140" s="827">
        <f t="shared" si="535"/>
        <v>0</v>
      </c>
      <c r="APL140" s="827">
        <f t="shared" si="535"/>
        <v>0</v>
      </c>
      <c r="APM140" s="827">
        <f t="shared" si="535"/>
        <v>0</v>
      </c>
      <c r="APN140" s="827">
        <f t="shared" si="535"/>
        <v>0</v>
      </c>
      <c r="APO140" s="827">
        <f t="shared" ref="APO140:ARZ140" si="536">APO132</f>
        <v>0</v>
      </c>
      <c r="APP140" s="827">
        <f t="shared" si="536"/>
        <v>0</v>
      </c>
      <c r="APQ140" s="827">
        <f t="shared" si="536"/>
        <v>0</v>
      </c>
      <c r="APR140" s="827">
        <f t="shared" si="536"/>
        <v>0</v>
      </c>
      <c r="APS140" s="827">
        <f t="shared" si="536"/>
        <v>0</v>
      </c>
      <c r="APT140" s="827">
        <f t="shared" si="536"/>
        <v>0</v>
      </c>
      <c r="APU140" s="827">
        <f t="shared" si="536"/>
        <v>0</v>
      </c>
      <c r="APV140" s="827">
        <f t="shared" si="536"/>
        <v>0</v>
      </c>
      <c r="APW140" s="827">
        <f t="shared" si="536"/>
        <v>0</v>
      </c>
      <c r="APX140" s="827">
        <f t="shared" si="536"/>
        <v>0</v>
      </c>
      <c r="APY140" s="827">
        <f t="shared" si="536"/>
        <v>0</v>
      </c>
      <c r="APZ140" s="827">
        <f t="shared" si="536"/>
        <v>0</v>
      </c>
      <c r="AQA140" s="827">
        <f t="shared" si="536"/>
        <v>0</v>
      </c>
      <c r="AQB140" s="827">
        <f t="shared" si="536"/>
        <v>0</v>
      </c>
      <c r="AQC140" s="827">
        <f t="shared" si="536"/>
        <v>0</v>
      </c>
      <c r="AQD140" s="827">
        <f t="shared" si="536"/>
        <v>0</v>
      </c>
      <c r="AQE140" s="827">
        <f t="shared" si="536"/>
        <v>0</v>
      </c>
      <c r="AQF140" s="827">
        <f t="shared" si="536"/>
        <v>0</v>
      </c>
      <c r="AQG140" s="827">
        <f t="shared" si="536"/>
        <v>0</v>
      </c>
      <c r="AQH140" s="827">
        <f t="shared" si="536"/>
        <v>0</v>
      </c>
      <c r="AQI140" s="827">
        <f t="shared" si="536"/>
        <v>0</v>
      </c>
      <c r="AQJ140" s="827">
        <f t="shared" si="536"/>
        <v>0</v>
      </c>
      <c r="AQK140" s="827">
        <f t="shared" si="536"/>
        <v>0</v>
      </c>
      <c r="AQL140" s="827">
        <f t="shared" si="536"/>
        <v>0</v>
      </c>
      <c r="AQM140" s="827">
        <f t="shared" si="536"/>
        <v>0</v>
      </c>
      <c r="AQN140" s="827">
        <f t="shared" si="536"/>
        <v>0</v>
      </c>
      <c r="AQO140" s="827">
        <f t="shared" si="536"/>
        <v>0</v>
      </c>
      <c r="AQP140" s="827">
        <f t="shared" si="536"/>
        <v>0</v>
      </c>
      <c r="AQQ140" s="827">
        <f t="shared" si="536"/>
        <v>0</v>
      </c>
      <c r="AQR140" s="827">
        <f t="shared" si="536"/>
        <v>0</v>
      </c>
      <c r="AQS140" s="827">
        <f t="shared" si="536"/>
        <v>0</v>
      </c>
      <c r="AQT140" s="827">
        <f t="shared" si="536"/>
        <v>0</v>
      </c>
      <c r="AQU140" s="827">
        <f t="shared" si="536"/>
        <v>0</v>
      </c>
      <c r="AQV140" s="827">
        <f t="shared" si="536"/>
        <v>0</v>
      </c>
      <c r="AQW140" s="827">
        <f t="shared" si="536"/>
        <v>0</v>
      </c>
      <c r="AQX140" s="827">
        <f t="shared" si="536"/>
        <v>0</v>
      </c>
      <c r="AQY140" s="827">
        <f t="shared" si="536"/>
        <v>0</v>
      </c>
      <c r="AQZ140" s="827">
        <f t="shared" si="536"/>
        <v>0</v>
      </c>
      <c r="ARA140" s="827">
        <f t="shared" si="536"/>
        <v>0</v>
      </c>
      <c r="ARB140" s="827">
        <f t="shared" si="536"/>
        <v>0</v>
      </c>
      <c r="ARC140" s="827">
        <f t="shared" si="536"/>
        <v>0</v>
      </c>
      <c r="ARD140" s="827">
        <f t="shared" si="536"/>
        <v>0</v>
      </c>
      <c r="ARE140" s="827">
        <f t="shared" si="536"/>
        <v>0</v>
      </c>
      <c r="ARF140" s="827">
        <f t="shared" si="536"/>
        <v>0</v>
      </c>
      <c r="ARG140" s="827">
        <f t="shared" si="536"/>
        <v>0</v>
      </c>
      <c r="ARH140" s="827">
        <f t="shared" si="536"/>
        <v>0</v>
      </c>
      <c r="ARI140" s="827">
        <f t="shared" si="536"/>
        <v>0</v>
      </c>
      <c r="ARJ140" s="827">
        <f t="shared" si="536"/>
        <v>0</v>
      </c>
      <c r="ARK140" s="827">
        <f t="shared" si="536"/>
        <v>0</v>
      </c>
      <c r="ARL140" s="827">
        <f t="shared" si="536"/>
        <v>0</v>
      </c>
      <c r="ARM140" s="827">
        <f t="shared" si="536"/>
        <v>0</v>
      </c>
      <c r="ARN140" s="827">
        <f t="shared" si="536"/>
        <v>0</v>
      </c>
      <c r="ARO140" s="827">
        <f t="shared" si="536"/>
        <v>0</v>
      </c>
      <c r="ARP140" s="827">
        <f t="shared" si="536"/>
        <v>0</v>
      </c>
      <c r="ARQ140" s="827">
        <f t="shared" si="536"/>
        <v>0</v>
      </c>
      <c r="ARR140" s="827">
        <f t="shared" si="536"/>
        <v>0</v>
      </c>
      <c r="ARS140" s="827">
        <f t="shared" si="536"/>
        <v>0</v>
      </c>
      <c r="ART140" s="827">
        <f t="shared" si="536"/>
        <v>0</v>
      </c>
      <c r="ARU140" s="827">
        <f t="shared" si="536"/>
        <v>0</v>
      </c>
      <c r="ARV140" s="827">
        <f t="shared" si="536"/>
        <v>0</v>
      </c>
      <c r="ARW140" s="827">
        <f t="shared" si="536"/>
        <v>0</v>
      </c>
      <c r="ARX140" s="827">
        <f t="shared" si="536"/>
        <v>0</v>
      </c>
      <c r="ARY140" s="827">
        <f t="shared" si="536"/>
        <v>0</v>
      </c>
      <c r="ARZ140" s="827">
        <f t="shared" si="536"/>
        <v>0</v>
      </c>
      <c r="ASA140" s="827">
        <f t="shared" ref="ASA140:AUL140" si="537">ASA132</f>
        <v>0</v>
      </c>
      <c r="ASB140" s="827">
        <f t="shared" si="537"/>
        <v>0</v>
      </c>
      <c r="ASC140" s="827">
        <f t="shared" si="537"/>
        <v>0</v>
      </c>
      <c r="ASD140" s="827">
        <f t="shared" si="537"/>
        <v>0</v>
      </c>
      <c r="ASE140" s="827">
        <f t="shared" si="537"/>
        <v>0</v>
      </c>
      <c r="ASF140" s="827">
        <f t="shared" si="537"/>
        <v>0</v>
      </c>
      <c r="ASG140" s="827">
        <f t="shared" si="537"/>
        <v>0</v>
      </c>
      <c r="ASH140" s="827">
        <f t="shared" si="537"/>
        <v>0</v>
      </c>
      <c r="ASI140" s="827">
        <f t="shared" si="537"/>
        <v>0</v>
      </c>
      <c r="ASJ140" s="827">
        <f t="shared" si="537"/>
        <v>0</v>
      </c>
      <c r="ASK140" s="827">
        <f t="shared" si="537"/>
        <v>0</v>
      </c>
      <c r="ASL140" s="827">
        <f t="shared" si="537"/>
        <v>0</v>
      </c>
      <c r="ASM140" s="827">
        <f t="shared" si="537"/>
        <v>0</v>
      </c>
      <c r="ASN140" s="827">
        <f t="shared" si="537"/>
        <v>0</v>
      </c>
      <c r="ASO140" s="827">
        <f t="shared" si="537"/>
        <v>0</v>
      </c>
      <c r="ASP140" s="827">
        <f t="shared" si="537"/>
        <v>0</v>
      </c>
      <c r="ASQ140" s="827">
        <f t="shared" si="537"/>
        <v>0</v>
      </c>
      <c r="ASR140" s="827">
        <f t="shared" si="537"/>
        <v>0</v>
      </c>
      <c r="ASS140" s="827">
        <f t="shared" si="537"/>
        <v>0</v>
      </c>
      <c r="AST140" s="827">
        <f t="shared" si="537"/>
        <v>0</v>
      </c>
      <c r="ASU140" s="827">
        <f t="shared" si="537"/>
        <v>0</v>
      </c>
      <c r="ASV140" s="827">
        <f t="shared" si="537"/>
        <v>0</v>
      </c>
      <c r="ASW140" s="827">
        <f t="shared" si="537"/>
        <v>0</v>
      </c>
      <c r="ASX140" s="827">
        <f t="shared" si="537"/>
        <v>0</v>
      </c>
      <c r="ASY140" s="827">
        <f t="shared" si="537"/>
        <v>0</v>
      </c>
      <c r="ASZ140" s="827">
        <f t="shared" si="537"/>
        <v>0</v>
      </c>
      <c r="ATA140" s="827">
        <f t="shared" si="537"/>
        <v>0</v>
      </c>
      <c r="ATB140" s="827">
        <f t="shared" si="537"/>
        <v>0</v>
      </c>
      <c r="ATC140" s="827">
        <f t="shared" si="537"/>
        <v>0</v>
      </c>
      <c r="ATD140" s="827">
        <f t="shared" si="537"/>
        <v>0</v>
      </c>
      <c r="ATE140" s="827">
        <f t="shared" si="537"/>
        <v>0</v>
      </c>
      <c r="ATF140" s="827">
        <f t="shared" si="537"/>
        <v>0</v>
      </c>
      <c r="ATG140" s="827">
        <f t="shared" si="537"/>
        <v>0</v>
      </c>
      <c r="ATH140" s="827">
        <f t="shared" si="537"/>
        <v>0</v>
      </c>
      <c r="ATI140" s="827">
        <f t="shared" si="537"/>
        <v>0</v>
      </c>
      <c r="ATJ140" s="827">
        <f t="shared" si="537"/>
        <v>0</v>
      </c>
      <c r="ATK140" s="827">
        <f t="shared" si="537"/>
        <v>0</v>
      </c>
      <c r="ATL140" s="827">
        <f t="shared" si="537"/>
        <v>0</v>
      </c>
      <c r="ATM140" s="827">
        <f t="shared" si="537"/>
        <v>0</v>
      </c>
      <c r="ATN140" s="827">
        <f t="shared" si="537"/>
        <v>0</v>
      </c>
      <c r="ATO140" s="827">
        <f t="shared" si="537"/>
        <v>0</v>
      </c>
      <c r="ATP140" s="827">
        <f t="shared" si="537"/>
        <v>0</v>
      </c>
      <c r="ATQ140" s="827">
        <f t="shared" si="537"/>
        <v>0</v>
      </c>
      <c r="ATR140" s="827">
        <f t="shared" si="537"/>
        <v>0</v>
      </c>
      <c r="ATS140" s="827">
        <f t="shared" si="537"/>
        <v>0</v>
      </c>
      <c r="ATT140" s="827">
        <f t="shared" si="537"/>
        <v>0</v>
      </c>
      <c r="ATU140" s="827">
        <f t="shared" si="537"/>
        <v>0</v>
      </c>
      <c r="ATV140" s="827">
        <f t="shared" si="537"/>
        <v>0</v>
      </c>
      <c r="ATW140" s="827">
        <f t="shared" si="537"/>
        <v>0</v>
      </c>
      <c r="ATX140" s="827">
        <f t="shared" si="537"/>
        <v>0</v>
      </c>
      <c r="ATY140" s="827">
        <f t="shared" si="537"/>
        <v>0</v>
      </c>
      <c r="ATZ140" s="827">
        <f t="shared" si="537"/>
        <v>0</v>
      </c>
      <c r="AUA140" s="827">
        <f t="shared" si="537"/>
        <v>0</v>
      </c>
      <c r="AUB140" s="827">
        <f t="shared" si="537"/>
        <v>0</v>
      </c>
      <c r="AUC140" s="827">
        <f t="shared" si="537"/>
        <v>0</v>
      </c>
      <c r="AUD140" s="827">
        <f t="shared" si="537"/>
        <v>0</v>
      </c>
      <c r="AUE140" s="827">
        <f t="shared" si="537"/>
        <v>0</v>
      </c>
      <c r="AUF140" s="827">
        <f t="shared" si="537"/>
        <v>0</v>
      </c>
      <c r="AUG140" s="827">
        <f t="shared" si="537"/>
        <v>0</v>
      </c>
      <c r="AUH140" s="827">
        <f t="shared" si="537"/>
        <v>0</v>
      </c>
      <c r="AUI140" s="827">
        <f t="shared" si="537"/>
        <v>0</v>
      </c>
      <c r="AUJ140" s="827">
        <f t="shared" si="537"/>
        <v>0</v>
      </c>
      <c r="AUK140" s="827">
        <f t="shared" si="537"/>
        <v>0</v>
      </c>
      <c r="AUL140" s="827">
        <f t="shared" si="537"/>
        <v>0</v>
      </c>
      <c r="AUM140" s="827">
        <f t="shared" ref="AUM140:AWX140" si="538">AUM132</f>
        <v>0</v>
      </c>
      <c r="AUN140" s="827">
        <f t="shared" si="538"/>
        <v>0</v>
      </c>
      <c r="AUO140" s="827">
        <f t="shared" si="538"/>
        <v>0</v>
      </c>
      <c r="AUP140" s="827">
        <f t="shared" si="538"/>
        <v>0</v>
      </c>
      <c r="AUQ140" s="827">
        <f t="shared" si="538"/>
        <v>0</v>
      </c>
      <c r="AUR140" s="827">
        <f t="shared" si="538"/>
        <v>0</v>
      </c>
      <c r="AUS140" s="827">
        <f t="shared" si="538"/>
        <v>0</v>
      </c>
      <c r="AUT140" s="827">
        <f t="shared" si="538"/>
        <v>0</v>
      </c>
      <c r="AUU140" s="827">
        <f t="shared" si="538"/>
        <v>0</v>
      </c>
      <c r="AUV140" s="827">
        <f t="shared" si="538"/>
        <v>0</v>
      </c>
      <c r="AUW140" s="827">
        <f t="shared" si="538"/>
        <v>0</v>
      </c>
      <c r="AUX140" s="827">
        <f t="shared" si="538"/>
        <v>0</v>
      </c>
      <c r="AUY140" s="827">
        <f t="shared" si="538"/>
        <v>0</v>
      </c>
      <c r="AUZ140" s="827">
        <f t="shared" si="538"/>
        <v>0</v>
      </c>
      <c r="AVA140" s="827">
        <f t="shared" si="538"/>
        <v>0</v>
      </c>
      <c r="AVB140" s="827">
        <f t="shared" si="538"/>
        <v>0</v>
      </c>
      <c r="AVC140" s="827">
        <f t="shared" si="538"/>
        <v>0</v>
      </c>
      <c r="AVD140" s="827">
        <f t="shared" si="538"/>
        <v>0</v>
      </c>
      <c r="AVE140" s="827">
        <f t="shared" si="538"/>
        <v>0</v>
      </c>
      <c r="AVF140" s="827">
        <f t="shared" si="538"/>
        <v>0</v>
      </c>
      <c r="AVG140" s="827">
        <f t="shared" si="538"/>
        <v>0</v>
      </c>
      <c r="AVH140" s="827">
        <f t="shared" si="538"/>
        <v>0</v>
      </c>
      <c r="AVI140" s="827">
        <f t="shared" si="538"/>
        <v>0</v>
      </c>
      <c r="AVJ140" s="827">
        <f t="shared" si="538"/>
        <v>0</v>
      </c>
      <c r="AVK140" s="827">
        <f t="shared" si="538"/>
        <v>0</v>
      </c>
      <c r="AVL140" s="827">
        <f t="shared" si="538"/>
        <v>0</v>
      </c>
      <c r="AVM140" s="827">
        <f t="shared" si="538"/>
        <v>0</v>
      </c>
      <c r="AVN140" s="827">
        <f t="shared" si="538"/>
        <v>0</v>
      </c>
      <c r="AVO140" s="827">
        <f t="shared" si="538"/>
        <v>0</v>
      </c>
      <c r="AVP140" s="827">
        <f t="shared" si="538"/>
        <v>0</v>
      </c>
      <c r="AVQ140" s="827">
        <f t="shared" si="538"/>
        <v>0</v>
      </c>
      <c r="AVR140" s="827">
        <f t="shared" si="538"/>
        <v>0</v>
      </c>
      <c r="AVS140" s="827">
        <f t="shared" si="538"/>
        <v>0</v>
      </c>
      <c r="AVT140" s="827">
        <f t="shared" si="538"/>
        <v>0</v>
      </c>
      <c r="AVU140" s="827">
        <f t="shared" si="538"/>
        <v>0</v>
      </c>
      <c r="AVV140" s="827">
        <f t="shared" si="538"/>
        <v>0</v>
      </c>
      <c r="AVW140" s="827">
        <f t="shared" si="538"/>
        <v>0</v>
      </c>
      <c r="AVX140" s="827">
        <f t="shared" si="538"/>
        <v>0</v>
      </c>
      <c r="AVY140" s="827">
        <f t="shared" si="538"/>
        <v>0</v>
      </c>
      <c r="AVZ140" s="827">
        <f t="shared" si="538"/>
        <v>0</v>
      </c>
      <c r="AWA140" s="827">
        <f t="shared" si="538"/>
        <v>0</v>
      </c>
      <c r="AWB140" s="827">
        <f t="shared" si="538"/>
        <v>0</v>
      </c>
      <c r="AWC140" s="827">
        <f t="shared" si="538"/>
        <v>0</v>
      </c>
      <c r="AWD140" s="827">
        <f t="shared" si="538"/>
        <v>0</v>
      </c>
      <c r="AWE140" s="827">
        <f t="shared" si="538"/>
        <v>0</v>
      </c>
      <c r="AWF140" s="827">
        <f t="shared" si="538"/>
        <v>0</v>
      </c>
      <c r="AWG140" s="827">
        <f t="shared" si="538"/>
        <v>0</v>
      </c>
      <c r="AWH140" s="827">
        <f t="shared" si="538"/>
        <v>0</v>
      </c>
      <c r="AWI140" s="827">
        <f t="shared" si="538"/>
        <v>0</v>
      </c>
      <c r="AWJ140" s="827">
        <f t="shared" si="538"/>
        <v>0</v>
      </c>
      <c r="AWK140" s="827">
        <f t="shared" si="538"/>
        <v>0</v>
      </c>
      <c r="AWL140" s="827">
        <f t="shared" si="538"/>
        <v>0</v>
      </c>
      <c r="AWM140" s="827">
        <f t="shared" si="538"/>
        <v>0</v>
      </c>
      <c r="AWN140" s="827">
        <f t="shared" si="538"/>
        <v>0</v>
      </c>
      <c r="AWO140" s="827">
        <f t="shared" si="538"/>
        <v>0</v>
      </c>
      <c r="AWP140" s="827">
        <f t="shared" si="538"/>
        <v>0</v>
      </c>
      <c r="AWQ140" s="827">
        <f t="shared" si="538"/>
        <v>0</v>
      </c>
      <c r="AWR140" s="827">
        <f t="shared" si="538"/>
        <v>0</v>
      </c>
      <c r="AWS140" s="827">
        <f t="shared" si="538"/>
        <v>0</v>
      </c>
      <c r="AWT140" s="827">
        <f t="shared" si="538"/>
        <v>0</v>
      </c>
      <c r="AWU140" s="827">
        <f t="shared" si="538"/>
        <v>0</v>
      </c>
      <c r="AWV140" s="827">
        <f t="shared" si="538"/>
        <v>0</v>
      </c>
      <c r="AWW140" s="827">
        <f t="shared" si="538"/>
        <v>0</v>
      </c>
      <c r="AWX140" s="827">
        <f t="shared" si="538"/>
        <v>0</v>
      </c>
      <c r="AWY140" s="827">
        <f t="shared" ref="AWY140:AZJ140" si="539">AWY132</f>
        <v>0</v>
      </c>
      <c r="AWZ140" s="827">
        <f t="shared" si="539"/>
        <v>0</v>
      </c>
      <c r="AXA140" s="827">
        <f t="shared" si="539"/>
        <v>0</v>
      </c>
      <c r="AXB140" s="827">
        <f t="shared" si="539"/>
        <v>0</v>
      </c>
      <c r="AXC140" s="827">
        <f t="shared" si="539"/>
        <v>0</v>
      </c>
      <c r="AXD140" s="827">
        <f t="shared" si="539"/>
        <v>0</v>
      </c>
      <c r="AXE140" s="827">
        <f t="shared" si="539"/>
        <v>0</v>
      </c>
      <c r="AXF140" s="827">
        <f t="shared" si="539"/>
        <v>0</v>
      </c>
      <c r="AXG140" s="827">
        <f t="shared" si="539"/>
        <v>0</v>
      </c>
      <c r="AXH140" s="827">
        <f t="shared" si="539"/>
        <v>0</v>
      </c>
      <c r="AXI140" s="827">
        <f t="shared" si="539"/>
        <v>0</v>
      </c>
      <c r="AXJ140" s="827">
        <f t="shared" si="539"/>
        <v>0</v>
      </c>
      <c r="AXK140" s="827">
        <f t="shared" si="539"/>
        <v>0</v>
      </c>
      <c r="AXL140" s="827">
        <f t="shared" si="539"/>
        <v>0</v>
      </c>
      <c r="AXM140" s="827">
        <f t="shared" si="539"/>
        <v>0</v>
      </c>
      <c r="AXN140" s="827">
        <f t="shared" si="539"/>
        <v>0</v>
      </c>
      <c r="AXO140" s="827">
        <f t="shared" si="539"/>
        <v>0</v>
      </c>
      <c r="AXP140" s="827">
        <f t="shared" si="539"/>
        <v>0</v>
      </c>
      <c r="AXQ140" s="827">
        <f t="shared" si="539"/>
        <v>0</v>
      </c>
      <c r="AXR140" s="827">
        <f t="shared" si="539"/>
        <v>0</v>
      </c>
      <c r="AXS140" s="827">
        <f t="shared" si="539"/>
        <v>0</v>
      </c>
      <c r="AXT140" s="827">
        <f t="shared" si="539"/>
        <v>0</v>
      </c>
      <c r="AXU140" s="827">
        <f t="shared" si="539"/>
        <v>0</v>
      </c>
      <c r="AXV140" s="827">
        <f t="shared" si="539"/>
        <v>0</v>
      </c>
      <c r="AXW140" s="827">
        <f t="shared" si="539"/>
        <v>0</v>
      </c>
      <c r="AXX140" s="827">
        <f t="shared" si="539"/>
        <v>0</v>
      </c>
      <c r="AXY140" s="827">
        <f t="shared" si="539"/>
        <v>0</v>
      </c>
      <c r="AXZ140" s="827">
        <f t="shared" si="539"/>
        <v>0</v>
      </c>
      <c r="AYA140" s="827">
        <f t="shared" si="539"/>
        <v>0</v>
      </c>
      <c r="AYB140" s="827">
        <f t="shared" si="539"/>
        <v>0</v>
      </c>
      <c r="AYC140" s="827">
        <f t="shared" si="539"/>
        <v>0</v>
      </c>
      <c r="AYD140" s="827">
        <f t="shared" si="539"/>
        <v>0</v>
      </c>
      <c r="AYE140" s="827">
        <f t="shared" si="539"/>
        <v>0</v>
      </c>
      <c r="AYF140" s="827">
        <f t="shared" si="539"/>
        <v>0</v>
      </c>
      <c r="AYG140" s="827">
        <f t="shared" si="539"/>
        <v>0</v>
      </c>
      <c r="AYH140" s="827">
        <f t="shared" si="539"/>
        <v>0</v>
      </c>
      <c r="AYI140" s="827">
        <f t="shared" si="539"/>
        <v>0</v>
      </c>
      <c r="AYJ140" s="827">
        <f t="shared" si="539"/>
        <v>0</v>
      </c>
      <c r="AYK140" s="827">
        <f t="shared" si="539"/>
        <v>0</v>
      </c>
      <c r="AYL140" s="827">
        <f t="shared" si="539"/>
        <v>0</v>
      </c>
      <c r="AYM140" s="827">
        <f t="shared" si="539"/>
        <v>0</v>
      </c>
      <c r="AYN140" s="827">
        <f t="shared" si="539"/>
        <v>0</v>
      </c>
      <c r="AYO140" s="827">
        <f t="shared" si="539"/>
        <v>0</v>
      </c>
      <c r="AYP140" s="827">
        <f t="shared" si="539"/>
        <v>0</v>
      </c>
      <c r="AYQ140" s="827">
        <f t="shared" si="539"/>
        <v>0</v>
      </c>
      <c r="AYR140" s="827">
        <f t="shared" si="539"/>
        <v>0</v>
      </c>
      <c r="AYS140" s="827">
        <f t="shared" si="539"/>
        <v>0</v>
      </c>
      <c r="AYT140" s="827">
        <f t="shared" si="539"/>
        <v>0</v>
      </c>
      <c r="AYU140" s="827">
        <f t="shared" si="539"/>
        <v>0</v>
      </c>
      <c r="AYV140" s="827">
        <f t="shared" si="539"/>
        <v>0</v>
      </c>
      <c r="AYW140" s="827">
        <f t="shared" si="539"/>
        <v>0</v>
      </c>
      <c r="AYX140" s="827">
        <f t="shared" si="539"/>
        <v>0</v>
      </c>
      <c r="AYY140" s="827">
        <f t="shared" si="539"/>
        <v>0</v>
      </c>
      <c r="AYZ140" s="827">
        <f t="shared" si="539"/>
        <v>0</v>
      </c>
      <c r="AZA140" s="827">
        <f t="shared" si="539"/>
        <v>0</v>
      </c>
      <c r="AZB140" s="827">
        <f t="shared" si="539"/>
        <v>0</v>
      </c>
      <c r="AZC140" s="827">
        <f t="shared" si="539"/>
        <v>0</v>
      </c>
      <c r="AZD140" s="827">
        <f t="shared" si="539"/>
        <v>0</v>
      </c>
      <c r="AZE140" s="827">
        <f t="shared" si="539"/>
        <v>0</v>
      </c>
      <c r="AZF140" s="827">
        <f t="shared" si="539"/>
        <v>0</v>
      </c>
      <c r="AZG140" s="827">
        <f t="shared" si="539"/>
        <v>0</v>
      </c>
      <c r="AZH140" s="827">
        <f t="shared" si="539"/>
        <v>0</v>
      </c>
      <c r="AZI140" s="827">
        <f t="shared" si="539"/>
        <v>0</v>
      </c>
      <c r="AZJ140" s="827">
        <f t="shared" si="539"/>
        <v>0</v>
      </c>
      <c r="AZK140" s="827">
        <f t="shared" ref="AZK140:BBV140" si="540">AZK132</f>
        <v>0</v>
      </c>
      <c r="AZL140" s="827">
        <f t="shared" si="540"/>
        <v>0</v>
      </c>
      <c r="AZM140" s="827">
        <f t="shared" si="540"/>
        <v>0</v>
      </c>
      <c r="AZN140" s="827">
        <f t="shared" si="540"/>
        <v>0</v>
      </c>
      <c r="AZO140" s="827">
        <f t="shared" si="540"/>
        <v>0</v>
      </c>
      <c r="AZP140" s="827">
        <f t="shared" si="540"/>
        <v>0</v>
      </c>
      <c r="AZQ140" s="827">
        <f t="shared" si="540"/>
        <v>0</v>
      </c>
      <c r="AZR140" s="827">
        <f t="shared" si="540"/>
        <v>0</v>
      </c>
      <c r="AZS140" s="827">
        <f t="shared" si="540"/>
        <v>0</v>
      </c>
      <c r="AZT140" s="827">
        <f t="shared" si="540"/>
        <v>0</v>
      </c>
      <c r="AZU140" s="827">
        <f t="shared" si="540"/>
        <v>0</v>
      </c>
      <c r="AZV140" s="827">
        <f t="shared" si="540"/>
        <v>0</v>
      </c>
      <c r="AZW140" s="827">
        <f t="shared" si="540"/>
        <v>0</v>
      </c>
      <c r="AZX140" s="827">
        <f t="shared" si="540"/>
        <v>0</v>
      </c>
      <c r="AZY140" s="827">
        <f t="shared" si="540"/>
        <v>0</v>
      </c>
      <c r="AZZ140" s="827">
        <f t="shared" si="540"/>
        <v>0</v>
      </c>
      <c r="BAA140" s="827">
        <f t="shared" si="540"/>
        <v>0</v>
      </c>
      <c r="BAB140" s="827">
        <f t="shared" si="540"/>
        <v>0</v>
      </c>
      <c r="BAC140" s="827">
        <f t="shared" si="540"/>
        <v>0</v>
      </c>
      <c r="BAD140" s="827">
        <f t="shared" si="540"/>
        <v>0</v>
      </c>
      <c r="BAE140" s="827">
        <f t="shared" si="540"/>
        <v>0</v>
      </c>
      <c r="BAF140" s="827">
        <f t="shared" si="540"/>
        <v>0</v>
      </c>
      <c r="BAG140" s="827">
        <f t="shared" si="540"/>
        <v>0</v>
      </c>
      <c r="BAH140" s="827">
        <f t="shared" si="540"/>
        <v>0</v>
      </c>
      <c r="BAI140" s="827">
        <f t="shared" si="540"/>
        <v>0</v>
      </c>
      <c r="BAJ140" s="827">
        <f t="shared" si="540"/>
        <v>0</v>
      </c>
      <c r="BAK140" s="827">
        <f t="shared" si="540"/>
        <v>0</v>
      </c>
      <c r="BAL140" s="827">
        <f t="shared" si="540"/>
        <v>0</v>
      </c>
      <c r="BAM140" s="827">
        <f t="shared" si="540"/>
        <v>0</v>
      </c>
      <c r="BAN140" s="827">
        <f t="shared" si="540"/>
        <v>0</v>
      </c>
      <c r="BAO140" s="827">
        <f t="shared" si="540"/>
        <v>0</v>
      </c>
      <c r="BAP140" s="827">
        <f t="shared" si="540"/>
        <v>0</v>
      </c>
      <c r="BAQ140" s="827">
        <f t="shared" si="540"/>
        <v>0</v>
      </c>
      <c r="BAR140" s="827">
        <f t="shared" si="540"/>
        <v>0</v>
      </c>
      <c r="BAS140" s="827">
        <f t="shared" si="540"/>
        <v>0</v>
      </c>
      <c r="BAT140" s="827">
        <f t="shared" si="540"/>
        <v>0</v>
      </c>
      <c r="BAU140" s="827">
        <f t="shared" si="540"/>
        <v>0</v>
      </c>
      <c r="BAV140" s="827">
        <f t="shared" si="540"/>
        <v>0</v>
      </c>
      <c r="BAW140" s="827">
        <f t="shared" si="540"/>
        <v>0</v>
      </c>
      <c r="BAX140" s="827">
        <f t="shared" si="540"/>
        <v>0</v>
      </c>
      <c r="BAY140" s="827">
        <f t="shared" si="540"/>
        <v>0</v>
      </c>
      <c r="BAZ140" s="827">
        <f t="shared" si="540"/>
        <v>0</v>
      </c>
      <c r="BBA140" s="827">
        <f t="shared" si="540"/>
        <v>0</v>
      </c>
      <c r="BBB140" s="827">
        <f t="shared" si="540"/>
        <v>0</v>
      </c>
      <c r="BBC140" s="827">
        <f t="shared" si="540"/>
        <v>0</v>
      </c>
      <c r="BBD140" s="827">
        <f t="shared" si="540"/>
        <v>0</v>
      </c>
      <c r="BBE140" s="827">
        <f t="shared" si="540"/>
        <v>0</v>
      </c>
      <c r="BBF140" s="827">
        <f t="shared" si="540"/>
        <v>0</v>
      </c>
      <c r="BBG140" s="827">
        <f t="shared" si="540"/>
        <v>0</v>
      </c>
      <c r="BBH140" s="827">
        <f t="shared" si="540"/>
        <v>0</v>
      </c>
      <c r="BBI140" s="827">
        <f t="shared" si="540"/>
        <v>0</v>
      </c>
      <c r="BBJ140" s="827">
        <f t="shared" si="540"/>
        <v>0</v>
      </c>
      <c r="BBK140" s="827">
        <f t="shared" si="540"/>
        <v>0</v>
      </c>
      <c r="BBL140" s="827">
        <f t="shared" si="540"/>
        <v>0</v>
      </c>
      <c r="BBM140" s="827">
        <f t="shared" si="540"/>
        <v>0</v>
      </c>
      <c r="BBN140" s="827">
        <f t="shared" si="540"/>
        <v>0</v>
      </c>
      <c r="BBO140" s="827">
        <f t="shared" si="540"/>
        <v>0</v>
      </c>
      <c r="BBP140" s="827">
        <f t="shared" si="540"/>
        <v>0</v>
      </c>
      <c r="BBQ140" s="827">
        <f t="shared" si="540"/>
        <v>0</v>
      </c>
      <c r="BBR140" s="827">
        <f t="shared" si="540"/>
        <v>0</v>
      </c>
      <c r="BBS140" s="827">
        <f t="shared" si="540"/>
        <v>0</v>
      </c>
      <c r="BBT140" s="827">
        <f t="shared" si="540"/>
        <v>0</v>
      </c>
      <c r="BBU140" s="827">
        <f t="shared" si="540"/>
        <v>0</v>
      </c>
      <c r="BBV140" s="827">
        <f t="shared" si="540"/>
        <v>0</v>
      </c>
      <c r="BBW140" s="827">
        <f t="shared" ref="BBW140:BEH140" si="541">BBW132</f>
        <v>0</v>
      </c>
      <c r="BBX140" s="827">
        <f t="shared" si="541"/>
        <v>0</v>
      </c>
      <c r="BBY140" s="827">
        <f t="shared" si="541"/>
        <v>0</v>
      </c>
      <c r="BBZ140" s="827">
        <f t="shared" si="541"/>
        <v>0</v>
      </c>
      <c r="BCA140" s="827">
        <f t="shared" si="541"/>
        <v>0</v>
      </c>
      <c r="BCB140" s="827">
        <f t="shared" si="541"/>
        <v>0</v>
      </c>
      <c r="BCC140" s="827">
        <f t="shared" si="541"/>
        <v>0</v>
      </c>
      <c r="BCD140" s="827">
        <f t="shared" si="541"/>
        <v>0</v>
      </c>
      <c r="BCE140" s="827">
        <f t="shared" si="541"/>
        <v>0</v>
      </c>
      <c r="BCF140" s="827">
        <f t="shared" si="541"/>
        <v>0</v>
      </c>
      <c r="BCG140" s="827">
        <f t="shared" si="541"/>
        <v>0</v>
      </c>
      <c r="BCH140" s="827">
        <f t="shared" si="541"/>
        <v>0</v>
      </c>
      <c r="BCI140" s="827">
        <f t="shared" si="541"/>
        <v>0</v>
      </c>
      <c r="BCJ140" s="827">
        <f t="shared" si="541"/>
        <v>0</v>
      </c>
      <c r="BCK140" s="827">
        <f t="shared" si="541"/>
        <v>0</v>
      </c>
      <c r="BCL140" s="827">
        <f t="shared" si="541"/>
        <v>0</v>
      </c>
      <c r="BCM140" s="827">
        <f t="shared" si="541"/>
        <v>0</v>
      </c>
      <c r="BCN140" s="827">
        <f t="shared" si="541"/>
        <v>0</v>
      </c>
      <c r="BCO140" s="827">
        <f t="shared" si="541"/>
        <v>0</v>
      </c>
      <c r="BCP140" s="827">
        <f t="shared" si="541"/>
        <v>0</v>
      </c>
      <c r="BCQ140" s="827">
        <f t="shared" si="541"/>
        <v>0</v>
      </c>
      <c r="BCR140" s="827">
        <f t="shared" si="541"/>
        <v>0</v>
      </c>
      <c r="BCS140" s="827">
        <f t="shared" si="541"/>
        <v>0</v>
      </c>
      <c r="BCT140" s="827">
        <f t="shared" si="541"/>
        <v>0</v>
      </c>
      <c r="BCU140" s="827">
        <f t="shared" si="541"/>
        <v>0</v>
      </c>
      <c r="BCV140" s="827">
        <f t="shared" si="541"/>
        <v>0</v>
      </c>
      <c r="BCW140" s="827">
        <f t="shared" si="541"/>
        <v>0</v>
      </c>
      <c r="BCX140" s="827">
        <f t="shared" si="541"/>
        <v>0</v>
      </c>
      <c r="BCY140" s="827">
        <f t="shared" si="541"/>
        <v>0</v>
      </c>
      <c r="BCZ140" s="827">
        <f t="shared" si="541"/>
        <v>0</v>
      </c>
      <c r="BDA140" s="827">
        <f t="shared" si="541"/>
        <v>0</v>
      </c>
      <c r="BDB140" s="827">
        <f t="shared" si="541"/>
        <v>0</v>
      </c>
      <c r="BDC140" s="827">
        <f t="shared" si="541"/>
        <v>0</v>
      </c>
      <c r="BDD140" s="827">
        <f t="shared" si="541"/>
        <v>0</v>
      </c>
      <c r="BDE140" s="827">
        <f t="shared" si="541"/>
        <v>0</v>
      </c>
      <c r="BDF140" s="827">
        <f t="shared" si="541"/>
        <v>0</v>
      </c>
      <c r="BDG140" s="827">
        <f t="shared" si="541"/>
        <v>0</v>
      </c>
      <c r="BDH140" s="827">
        <f t="shared" si="541"/>
        <v>0</v>
      </c>
      <c r="BDI140" s="827">
        <f t="shared" si="541"/>
        <v>0</v>
      </c>
      <c r="BDJ140" s="827">
        <f t="shared" si="541"/>
        <v>0</v>
      </c>
      <c r="BDK140" s="827">
        <f t="shared" si="541"/>
        <v>0</v>
      </c>
      <c r="BDL140" s="827">
        <f t="shared" si="541"/>
        <v>0</v>
      </c>
      <c r="BDM140" s="827">
        <f t="shared" si="541"/>
        <v>0</v>
      </c>
      <c r="BDN140" s="827">
        <f t="shared" si="541"/>
        <v>0</v>
      </c>
      <c r="BDO140" s="827">
        <f t="shared" si="541"/>
        <v>0</v>
      </c>
      <c r="BDP140" s="827">
        <f t="shared" si="541"/>
        <v>0</v>
      </c>
      <c r="BDQ140" s="827">
        <f t="shared" si="541"/>
        <v>0</v>
      </c>
      <c r="BDR140" s="827">
        <f t="shared" si="541"/>
        <v>0</v>
      </c>
      <c r="BDS140" s="827">
        <f t="shared" si="541"/>
        <v>0</v>
      </c>
      <c r="BDT140" s="827">
        <f t="shared" si="541"/>
        <v>0</v>
      </c>
      <c r="BDU140" s="827">
        <f t="shared" si="541"/>
        <v>0</v>
      </c>
      <c r="BDV140" s="827">
        <f t="shared" si="541"/>
        <v>0</v>
      </c>
      <c r="BDW140" s="827">
        <f t="shared" si="541"/>
        <v>0</v>
      </c>
      <c r="BDX140" s="827">
        <f t="shared" si="541"/>
        <v>0</v>
      </c>
      <c r="BDY140" s="827">
        <f t="shared" si="541"/>
        <v>0</v>
      </c>
      <c r="BDZ140" s="827">
        <f t="shared" si="541"/>
        <v>0</v>
      </c>
      <c r="BEA140" s="827">
        <f t="shared" si="541"/>
        <v>0</v>
      </c>
      <c r="BEB140" s="827">
        <f t="shared" si="541"/>
        <v>0</v>
      </c>
      <c r="BEC140" s="827">
        <f t="shared" si="541"/>
        <v>0</v>
      </c>
      <c r="BED140" s="827">
        <f t="shared" si="541"/>
        <v>0</v>
      </c>
      <c r="BEE140" s="827">
        <f t="shared" si="541"/>
        <v>0</v>
      </c>
      <c r="BEF140" s="827">
        <f t="shared" si="541"/>
        <v>0</v>
      </c>
      <c r="BEG140" s="827">
        <f t="shared" si="541"/>
        <v>0</v>
      </c>
      <c r="BEH140" s="827">
        <f t="shared" si="541"/>
        <v>0</v>
      </c>
      <c r="BEI140" s="827">
        <f t="shared" ref="BEI140:BGT140" si="542">BEI132</f>
        <v>0</v>
      </c>
      <c r="BEJ140" s="827">
        <f t="shared" si="542"/>
        <v>0</v>
      </c>
      <c r="BEK140" s="827">
        <f t="shared" si="542"/>
        <v>0</v>
      </c>
      <c r="BEL140" s="827">
        <f t="shared" si="542"/>
        <v>0</v>
      </c>
      <c r="BEM140" s="827">
        <f t="shared" si="542"/>
        <v>0</v>
      </c>
      <c r="BEN140" s="827">
        <f t="shared" si="542"/>
        <v>0</v>
      </c>
      <c r="BEO140" s="827">
        <f t="shared" si="542"/>
        <v>0</v>
      </c>
      <c r="BEP140" s="827">
        <f t="shared" si="542"/>
        <v>0</v>
      </c>
      <c r="BEQ140" s="827">
        <f t="shared" si="542"/>
        <v>0</v>
      </c>
      <c r="BER140" s="827">
        <f t="shared" si="542"/>
        <v>0</v>
      </c>
      <c r="BES140" s="827">
        <f t="shared" si="542"/>
        <v>0</v>
      </c>
      <c r="BET140" s="827">
        <f t="shared" si="542"/>
        <v>0</v>
      </c>
      <c r="BEU140" s="827">
        <f t="shared" si="542"/>
        <v>0</v>
      </c>
      <c r="BEV140" s="827">
        <f t="shared" si="542"/>
        <v>0</v>
      </c>
      <c r="BEW140" s="827">
        <f t="shared" si="542"/>
        <v>0</v>
      </c>
      <c r="BEX140" s="827">
        <f t="shared" si="542"/>
        <v>0</v>
      </c>
      <c r="BEY140" s="827">
        <f t="shared" si="542"/>
        <v>0</v>
      </c>
      <c r="BEZ140" s="827">
        <f t="shared" si="542"/>
        <v>0</v>
      </c>
      <c r="BFA140" s="827">
        <f t="shared" si="542"/>
        <v>0</v>
      </c>
      <c r="BFB140" s="827">
        <f t="shared" si="542"/>
        <v>0</v>
      </c>
      <c r="BFC140" s="827">
        <f t="shared" si="542"/>
        <v>0</v>
      </c>
      <c r="BFD140" s="827">
        <f t="shared" si="542"/>
        <v>0</v>
      </c>
      <c r="BFE140" s="827">
        <f t="shared" si="542"/>
        <v>0</v>
      </c>
      <c r="BFF140" s="827">
        <f t="shared" si="542"/>
        <v>0</v>
      </c>
      <c r="BFG140" s="827">
        <f t="shared" si="542"/>
        <v>0</v>
      </c>
      <c r="BFH140" s="827">
        <f t="shared" si="542"/>
        <v>0</v>
      </c>
      <c r="BFI140" s="827">
        <f t="shared" si="542"/>
        <v>0</v>
      </c>
      <c r="BFJ140" s="827">
        <f t="shared" si="542"/>
        <v>0</v>
      </c>
      <c r="BFK140" s="827">
        <f t="shared" si="542"/>
        <v>0</v>
      </c>
      <c r="BFL140" s="827">
        <f t="shared" si="542"/>
        <v>0</v>
      </c>
      <c r="BFM140" s="827">
        <f t="shared" si="542"/>
        <v>0</v>
      </c>
      <c r="BFN140" s="827">
        <f t="shared" si="542"/>
        <v>0</v>
      </c>
      <c r="BFO140" s="827">
        <f t="shared" si="542"/>
        <v>0</v>
      </c>
      <c r="BFP140" s="827">
        <f t="shared" si="542"/>
        <v>0</v>
      </c>
      <c r="BFQ140" s="827">
        <f t="shared" si="542"/>
        <v>0</v>
      </c>
      <c r="BFR140" s="827">
        <f t="shared" si="542"/>
        <v>0</v>
      </c>
      <c r="BFS140" s="827">
        <f t="shared" si="542"/>
        <v>0</v>
      </c>
      <c r="BFT140" s="827">
        <f t="shared" si="542"/>
        <v>0</v>
      </c>
      <c r="BFU140" s="827">
        <f t="shared" si="542"/>
        <v>0</v>
      </c>
      <c r="BFV140" s="827">
        <f t="shared" si="542"/>
        <v>0</v>
      </c>
      <c r="BFW140" s="827">
        <f t="shared" si="542"/>
        <v>0</v>
      </c>
      <c r="BFX140" s="827">
        <f t="shared" si="542"/>
        <v>0</v>
      </c>
      <c r="BFY140" s="827">
        <f t="shared" si="542"/>
        <v>0</v>
      </c>
      <c r="BFZ140" s="827">
        <f t="shared" si="542"/>
        <v>0</v>
      </c>
      <c r="BGA140" s="827">
        <f t="shared" si="542"/>
        <v>0</v>
      </c>
      <c r="BGB140" s="827">
        <f t="shared" si="542"/>
        <v>0</v>
      </c>
      <c r="BGC140" s="827">
        <f t="shared" si="542"/>
        <v>0</v>
      </c>
      <c r="BGD140" s="827">
        <f t="shared" si="542"/>
        <v>0</v>
      </c>
      <c r="BGE140" s="827">
        <f t="shared" si="542"/>
        <v>0</v>
      </c>
      <c r="BGF140" s="827">
        <f t="shared" si="542"/>
        <v>0</v>
      </c>
      <c r="BGG140" s="827">
        <f t="shared" si="542"/>
        <v>0</v>
      </c>
      <c r="BGH140" s="827">
        <f t="shared" si="542"/>
        <v>0</v>
      </c>
      <c r="BGI140" s="827">
        <f t="shared" si="542"/>
        <v>0</v>
      </c>
      <c r="BGJ140" s="827">
        <f t="shared" si="542"/>
        <v>0</v>
      </c>
      <c r="BGK140" s="827">
        <f t="shared" si="542"/>
        <v>0</v>
      </c>
      <c r="BGL140" s="827">
        <f t="shared" si="542"/>
        <v>0</v>
      </c>
      <c r="BGM140" s="827">
        <f t="shared" si="542"/>
        <v>0</v>
      </c>
      <c r="BGN140" s="827">
        <f t="shared" si="542"/>
        <v>0</v>
      </c>
      <c r="BGO140" s="827">
        <f t="shared" si="542"/>
        <v>0</v>
      </c>
      <c r="BGP140" s="827">
        <f t="shared" si="542"/>
        <v>0</v>
      </c>
      <c r="BGQ140" s="827">
        <f t="shared" si="542"/>
        <v>0</v>
      </c>
      <c r="BGR140" s="827">
        <f t="shared" si="542"/>
        <v>0</v>
      </c>
      <c r="BGS140" s="827">
        <f t="shared" si="542"/>
        <v>0</v>
      </c>
      <c r="BGT140" s="827">
        <f t="shared" si="542"/>
        <v>0</v>
      </c>
      <c r="BGU140" s="827">
        <f t="shared" ref="BGU140:BJF140" si="543">BGU132</f>
        <v>0</v>
      </c>
      <c r="BGV140" s="827">
        <f t="shared" si="543"/>
        <v>0</v>
      </c>
      <c r="BGW140" s="827">
        <f t="shared" si="543"/>
        <v>0</v>
      </c>
      <c r="BGX140" s="827">
        <f t="shared" si="543"/>
        <v>0</v>
      </c>
      <c r="BGY140" s="827">
        <f t="shared" si="543"/>
        <v>0</v>
      </c>
      <c r="BGZ140" s="827">
        <f t="shared" si="543"/>
        <v>0</v>
      </c>
      <c r="BHA140" s="827">
        <f t="shared" si="543"/>
        <v>0</v>
      </c>
      <c r="BHB140" s="827">
        <f t="shared" si="543"/>
        <v>0</v>
      </c>
      <c r="BHC140" s="827">
        <f t="shared" si="543"/>
        <v>0</v>
      </c>
      <c r="BHD140" s="827">
        <f t="shared" si="543"/>
        <v>0</v>
      </c>
      <c r="BHE140" s="827">
        <f t="shared" si="543"/>
        <v>0</v>
      </c>
      <c r="BHF140" s="827">
        <f t="shared" si="543"/>
        <v>0</v>
      </c>
      <c r="BHG140" s="827">
        <f t="shared" si="543"/>
        <v>0</v>
      </c>
      <c r="BHH140" s="827">
        <f t="shared" si="543"/>
        <v>0</v>
      </c>
      <c r="BHI140" s="827">
        <f t="shared" si="543"/>
        <v>0</v>
      </c>
      <c r="BHJ140" s="827">
        <f t="shared" si="543"/>
        <v>0</v>
      </c>
      <c r="BHK140" s="827">
        <f t="shared" si="543"/>
        <v>0</v>
      </c>
      <c r="BHL140" s="827">
        <f t="shared" si="543"/>
        <v>0</v>
      </c>
      <c r="BHM140" s="827">
        <f t="shared" si="543"/>
        <v>0</v>
      </c>
      <c r="BHN140" s="827">
        <f t="shared" si="543"/>
        <v>0</v>
      </c>
      <c r="BHO140" s="827">
        <f t="shared" si="543"/>
        <v>0</v>
      </c>
      <c r="BHP140" s="827">
        <f t="shared" si="543"/>
        <v>0</v>
      </c>
      <c r="BHQ140" s="827">
        <f t="shared" si="543"/>
        <v>0</v>
      </c>
      <c r="BHR140" s="827">
        <f t="shared" si="543"/>
        <v>0</v>
      </c>
      <c r="BHS140" s="827">
        <f t="shared" si="543"/>
        <v>0</v>
      </c>
      <c r="BHT140" s="827">
        <f t="shared" si="543"/>
        <v>0</v>
      </c>
      <c r="BHU140" s="827">
        <f t="shared" si="543"/>
        <v>0</v>
      </c>
      <c r="BHV140" s="827">
        <f t="shared" si="543"/>
        <v>0</v>
      </c>
      <c r="BHW140" s="827">
        <f t="shared" si="543"/>
        <v>0</v>
      </c>
      <c r="BHX140" s="827">
        <f t="shared" si="543"/>
        <v>0</v>
      </c>
      <c r="BHY140" s="827">
        <f t="shared" si="543"/>
        <v>0</v>
      </c>
      <c r="BHZ140" s="827">
        <f t="shared" si="543"/>
        <v>0</v>
      </c>
      <c r="BIA140" s="827">
        <f t="shared" si="543"/>
        <v>0</v>
      </c>
      <c r="BIB140" s="827">
        <f t="shared" si="543"/>
        <v>0</v>
      </c>
      <c r="BIC140" s="827">
        <f t="shared" si="543"/>
        <v>0</v>
      </c>
      <c r="BID140" s="827">
        <f t="shared" si="543"/>
        <v>0</v>
      </c>
      <c r="BIE140" s="827">
        <f t="shared" si="543"/>
        <v>0</v>
      </c>
      <c r="BIF140" s="827">
        <f t="shared" si="543"/>
        <v>0</v>
      </c>
      <c r="BIG140" s="827">
        <f t="shared" si="543"/>
        <v>0</v>
      </c>
      <c r="BIH140" s="827">
        <f t="shared" si="543"/>
        <v>0</v>
      </c>
      <c r="BII140" s="827">
        <f t="shared" si="543"/>
        <v>0</v>
      </c>
      <c r="BIJ140" s="827">
        <f t="shared" si="543"/>
        <v>0</v>
      </c>
      <c r="BIK140" s="827">
        <f t="shared" si="543"/>
        <v>0</v>
      </c>
      <c r="BIL140" s="827">
        <f t="shared" si="543"/>
        <v>0</v>
      </c>
      <c r="BIM140" s="827">
        <f t="shared" si="543"/>
        <v>0</v>
      </c>
      <c r="BIN140" s="827">
        <f t="shared" si="543"/>
        <v>0</v>
      </c>
      <c r="BIO140" s="827">
        <f t="shared" si="543"/>
        <v>0</v>
      </c>
      <c r="BIP140" s="827">
        <f t="shared" si="543"/>
        <v>0</v>
      </c>
      <c r="BIQ140" s="827">
        <f t="shared" si="543"/>
        <v>0</v>
      </c>
      <c r="BIR140" s="827">
        <f t="shared" si="543"/>
        <v>0</v>
      </c>
      <c r="BIS140" s="827">
        <f t="shared" si="543"/>
        <v>0</v>
      </c>
      <c r="BIT140" s="827">
        <f t="shared" si="543"/>
        <v>0</v>
      </c>
      <c r="BIU140" s="827">
        <f t="shared" si="543"/>
        <v>0</v>
      </c>
      <c r="BIV140" s="827">
        <f t="shared" si="543"/>
        <v>0</v>
      </c>
      <c r="BIW140" s="827">
        <f t="shared" si="543"/>
        <v>0</v>
      </c>
      <c r="BIX140" s="827">
        <f t="shared" si="543"/>
        <v>0</v>
      </c>
      <c r="BIY140" s="827">
        <f t="shared" si="543"/>
        <v>0</v>
      </c>
      <c r="BIZ140" s="827">
        <f t="shared" si="543"/>
        <v>0</v>
      </c>
      <c r="BJA140" s="827">
        <f t="shared" si="543"/>
        <v>0</v>
      </c>
      <c r="BJB140" s="827">
        <f t="shared" si="543"/>
        <v>0</v>
      </c>
      <c r="BJC140" s="827">
        <f t="shared" si="543"/>
        <v>0</v>
      </c>
      <c r="BJD140" s="827">
        <f t="shared" si="543"/>
        <v>0</v>
      </c>
      <c r="BJE140" s="827">
        <f t="shared" si="543"/>
        <v>0</v>
      </c>
      <c r="BJF140" s="827">
        <f t="shared" si="543"/>
        <v>0</v>
      </c>
      <c r="BJG140" s="827">
        <f t="shared" ref="BJG140:BLR140" si="544">BJG132</f>
        <v>0</v>
      </c>
      <c r="BJH140" s="827">
        <f t="shared" si="544"/>
        <v>0</v>
      </c>
      <c r="BJI140" s="827">
        <f t="shared" si="544"/>
        <v>0</v>
      </c>
      <c r="BJJ140" s="827">
        <f t="shared" si="544"/>
        <v>0</v>
      </c>
      <c r="BJK140" s="827">
        <f t="shared" si="544"/>
        <v>0</v>
      </c>
      <c r="BJL140" s="827">
        <f t="shared" si="544"/>
        <v>0</v>
      </c>
      <c r="BJM140" s="827">
        <f t="shared" si="544"/>
        <v>0</v>
      </c>
      <c r="BJN140" s="827">
        <f t="shared" si="544"/>
        <v>0</v>
      </c>
      <c r="BJO140" s="827">
        <f t="shared" si="544"/>
        <v>0</v>
      </c>
      <c r="BJP140" s="827">
        <f t="shared" si="544"/>
        <v>0</v>
      </c>
      <c r="BJQ140" s="827">
        <f t="shared" si="544"/>
        <v>0</v>
      </c>
      <c r="BJR140" s="827">
        <f t="shared" si="544"/>
        <v>0</v>
      </c>
      <c r="BJS140" s="827">
        <f t="shared" si="544"/>
        <v>0</v>
      </c>
      <c r="BJT140" s="827">
        <f t="shared" si="544"/>
        <v>0</v>
      </c>
      <c r="BJU140" s="827">
        <f t="shared" si="544"/>
        <v>0</v>
      </c>
      <c r="BJV140" s="827">
        <f t="shared" si="544"/>
        <v>0</v>
      </c>
      <c r="BJW140" s="827">
        <f t="shared" si="544"/>
        <v>0</v>
      </c>
      <c r="BJX140" s="827">
        <f t="shared" si="544"/>
        <v>0</v>
      </c>
      <c r="BJY140" s="827">
        <f t="shared" si="544"/>
        <v>0</v>
      </c>
      <c r="BJZ140" s="827">
        <f t="shared" si="544"/>
        <v>0</v>
      </c>
      <c r="BKA140" s="827">
        <f t="shared" si="544"/>
        <v>0</v>
      </c>
      <c r="BKB140" s="827">
        <f t="shared" si="544"/>
        <v>0</v>
      </c>
      <c r="BKC140" s="827">
        <f t="shared" si="544"/>
        <v>0</v>
      </c>
      <c r="BKD140" s="827">
        <f t="shared" si="544"/>
        <v>0</v>
      </c>
      <c r="BKE140" s="827">
        <f t="shared" si="544"/>
        <v>0</v>
      </c>
      <c r="BKF140" s="827">
        <f t="shared" si="544"/>
        <v>0</v>
      </c>
      <c r="BKG140" s="827">
        <f t="shared" si="544"/>
        <v>0</v>
      </c>
      <c r="BKH140" s="827">
        <f t="shared" si="544"/>
        <v>0</v>
      </c>
      <c r="BKI140" s="827">
        <f t="shared" si="544"/>
        <v>0</v>
      </c>
      <c r="BKJ140" s="827">
        <f t="shared" si="544"/>
        <v>0</v>
      </c>
      <c r="BKK140" s="827">
        <f t="shared" si="544"/>
        <v>0</v>
      </c>
      <c r="BKL140" s="827">
        <f t="shared" si="544"/>
        <v>0</v>
      </c>
      <c r="BKM140" s="827">
        <f t="shared" si="544"/>
        <v>0</v>
      </c>
      <c r="BKN140" s="827">
        <f t="shared" si="544"/>
        <v>0</v>
      </c>
      <c r="BKO140" s="827">
        <f t="shared" si="544"/>
        <v>0</v>
      </c>
      <c r="BKP140" s="827">
        <f t="shared" si="544"/>
        <v>0</v>
      </c>
      <c r="BKQ140" s="827">
        <f t="shared" si="544"/>
        <v>0</v>
      </c>
      <c r="BKR140" s="827">
        <f t="shared" si="544"/>
        <v>0</v>
      </c>
      <c r="BKS140" s="827">
        <f t="shared" si="544"/>
        <v>0</v>
      </c>
      <c r="BKT140" s="827">
        <f t="shared" si="544"/>
        <v>0</v>
      </c>
      <c r="BKU140" s="827">
        <f t="shared" si="544"/>
        <v>0</v>
      </c>
      <c r="BKV140" s="827">
        <f t="shared" si="544"/>
        <v>0</v>
      </c>
      <c r="BKW140" s="827">
        <f t="shared" si="544"/>
        <v>0</v>
      </c>
      <c r="BKX140" s="827">
        <f t="shared" si="544"/>
        <v>0</v>
      </c>
      <c r="BKY140" s="827">
        <f t="shared" si="544"/>
        <v>0</v>
      </c>
      <c r="BKZ140" s="827">
        <f t="shared" si="544"/>
        <v>0</v>
      </c>
      <c r="BLA140" s="827">
        <f t="shared" si="544"/>
        <v>0</v>
      </c>
      <c r="BLB140" s="827">
        <f t="shared" si="544"/>
        <v>0</v>
      </c>
      <c r="BLC140" s="827">
        <f t="shared" si="544"/>
        <v>0</v>
      </c>
      <c r="BLD140" s="827">
        <f t="shared" si="544"/>
        <v>0</v>
      </c>
      <c r="BLE140" s="827">
        <f t="shared" si="544"/>
        <v>0</v>
      </c>
      <c r="BLF140" s="827">
        <f t="shared" si="544"/>
        <v>0</v>
      </c>
      <c r="BLG140" s="827">
        <f t="shared" si="544"/>
        <v>0</v>
      </c>
      <c r="BLH140" s="827">
        <f t="shared" si="544"/>
        <v>0</v>
      </c>
      <c r="BLI140" s="827">
        <f t="shared" si="544"/>
        <v>0</v>
      </c>
      <c r="BLJ140" s="827">
        <f t="shared" si="544"/>
        <v>0</v>
      </c>
      <c r="BLK140" s="827">
        <f t="shared" si="544"/>
        <v>0</v>
      </c>
      <c r="BLL140" s="827">
        <f t="shared" si="544"/>
        <v>0</v>
      </c>
      <c r="BLM140" s="827">
        <f t="shared" si="544"/>
        <v>0</v>
      </c>
      <c r="BLN140" s="827">
        <f t="shared" si="544"/>
        <v>0</v>
      </c>
      <c r="BLO140" s="827">
        <f t="shared" si="544"/>
        <v>0</v>
      </c>
      <c r="BLP140" s="827">
        <f t="shared" si="544"/>
        <v>0</v>
      </c>
      <c r="BLQ140" s="827">
        <f t="shared" si="544"/>
        <v>0</v>
      </c>
      <c r="BLR140" s="827">
        <f t="shared" si="544"/>
        <v>0</v>
      </c>
      <c r="BLS140" s="827">
        <f t="shared" ref="BLS140:BOD140" si="545">BLS132</f>
        <v>0</v>
      </c>
      <c r="BLT140" s="827">
        <f t="shared" si="545"/>
        <v>0</v>
      </c>
      <c r="BLU140" s="827">
        <f t="shared" si="545"/>
        <v>0</v>
      </c>
      <c r="BLV140" s="827">
        <f t="shared" si="545"/>
        <v>0</v>
      </c>
      <c r="BLW140" s="827">
        <f t="shared" si="545"/>
        <v>0</v>
      </c>
      <c r="BLX140" s="827">
        <f t="shared" si="545"/>
        <v>0</v>
      </c>
      <c r="BLY140" s="827">
        <f t="shared" si="545"/>
        <v>0</v>
      </c>
      <c r="BLZ140" s="827">
        <f t="shared" si="545"/>
        <v>0</v>
      </c>
      <c r="BMA140" s="827">
        <f t="shared" si="545"/>
        <v>0</v>
      </c>
      <c r="BMB140" s="827">
        <f t="shared" si="545"/>
        <v>0</v>
      </c>
      <c r="BMC140" s="827">
        <f t="shared" si="545"/>
        <v>0</v>
      </c>
      <c r="BMD140" s="827">
        <f t="shared" si="545"/>
        <v>0</v>
      </c>
      <c r="BME140" s="827">
        <f t="shared" si="545"/>
        <v>0</v>
      </c>
      <c r="BMF140" s="827">
        <f t="shared" si="545"/>
        <v>0</v>
      </c>
      <c r="BMG140" s="827">
        <f t="shared" si="545"/>
        <v>0</v>
      </c>
      <c r="BMH140" s="827">
        <f t="shared" si="545"/>
        <v>0</v>
      </c>
      <c r="BMI140" s="827">
        <f t="shared" si="545"/>
        <v>0</v>
      </c>
      <c r="BMJ140" s="827">
        <f t="shared" si="545"/>
        <v>0</v>
      </c>
      <c r="BMK140" s="827">
        <f t="shared" si="545"/>
        <v>0</v>
      </c>
      <c r="BML140" s="827">
        <f t="shared" si="545"/>
        <v>0</v>
      </c>
      <c r="BMM140" s="827">
        <f t="shared" si="545"/>
        <v>0</v>
      </c>
      <c r="BMN140" s="827">
        <f t="shared" si="545"/>
        <v>0</v>
      </c>
      <c r="BMO140" s="827">
        <f t="shared" si="545"/>
        <v>0</v>
      </c>
      <c r="BMP140" s="827">
        <f t="shared" si="545"/>
        <v>0</v>
      </c>
      <c r="BMQ140" s="827">
        <f t="shared" si="545"/>
        <v>0</v>
      </c>
      <c r="BMR140" s="827">
        <f t="shared" si="545"/>
        <v>0</v>
      </c>
      <c r="BMS140" s="827">
        <f t="shared" si="545"/>
        <v>0</v>
      </c>
      <c r="BMT140" s="827">
        <f t="shared" si="545"/>
        <v>0</v>
      </c>
      <c r="BMU140" s="827">
        <f t="shared" si="545"/>
        <v>0</v>
      </c>
      <c r="BMV140" s="827">
        <f t="shared" si="545"/>
        <v>0</v>
      </c>
      <c r="BMW140" s="827">
        <f t="shared" si="545"/>
        <v>0</v>
      </c>
      <c r="BMX140" s="827">
        <f t="shared" si="545"/>
        <v>0</v>
      </c>
      <c r="BMY140" s="827">
        <f t="shared" si="545"/>
        <v>0</v>
      </c>
      <c r="BMZ140" s="827">
        <f t="shared" si="545"/>
        <v>0</v>
      </c>
      <c r="BNA140" s="827">
        <f t="shared" si="545"/>
        <v>0</v>
      </c>
      <c r="BNB140" s="827">
        <f t="shared" si="545"/>
        <v>0</v>
      </c>
      <c r="BNC140" s="827">
        <f t="shared" si="545"/>
        <v>0</v>
      </c>
      <c r="BND140" s="827">
        <f t="shared" si="545"/>
        <v>0</v>
      </c>
      <c r="BNE140" s="827">
        <f t="shared" si="545"/>
        <v>0</v>
      </c>
      <c r="BNF140" s="827">
        <f t="shared" si="545"/>
        <v>0</v>
      </c>
      <c r="BNG140" s="827">
        <f t="shared" si="545"/>
        <v>0</v>
      </c>
      <c r="BNH140" s="827">
        <f t="shared" si="545"/>
        <v>0</v>
      </c>
      <c r="BNI140" s="827">
        <f t="shared" si="545"/>
        <v>0</v>
      </c>
      <c r="BNJ140" s="827">
        <f t="shared" si="545"/>
        <v>0</v>
      </c>
      <c r="BNK140" s="827">
        <f t="shared" si="545"/>
        <v>0</v>
      </c>
      <c r="BNL140" s="827">
        <f t="shared" si="545"/>
        <v>0</v>
      </c>
      <c r="BNM140" s="827">
        <f t="shared" si="545"/>
        <v>0</v>
      </c>
      <c r="BNN140" s="827">
        <f t="shared" si="545"/>
        <v>0</v>
      </c>
      <c r="BNO140" s="827">
        <f t="shared" si="545"/>
        <v>0</v>
      </c>
      <c r="BNP140" s="827">
        <f t="shared" si="545"/>
        <v>0</v>
      </c>
      <c r="BNQ140" s="827">
        <f t="shared" si="545"/>
        <v>0</v>
      </c>
      <c r="BNR140" s="827">
        <f t="shared" si="545"/>
        <v>0</v>
      </c>
      <c r="BNS140" s="827">
        <f t="shared" si="545"/>
        <v>0</v>
      </c>
      <c r="BNT140" s="827">
        <f t="shared" si="545"/>
        <v>0</v>
      </c>
      <c r="BNU140" s="827">
        <f t="shared" si="545"/>
        <v>0</v>
      </c>
      <c r="BNV140" s="827">
        <f t="shared" si="545"/>
        <v>0</v>
      </c>
      <c r="BNW140" s="827">
        <f t="shared" si="545"/>
        <v>0</v>
      </c>
      <c r="BNX140" s="827">
        <f t="shared" si="545"/>
        <v>0</v>
      </c>
      <c r="BNY140" s="827">
        <f t="shared" si="545"/>
        <v>0</v>
      </c>
      <c r="BNZ140" s="827">
        <f t="shared" si="545"/>
        <v>0</v>
      </c>
      <c r="BOA140" s="827">
        <f t="shared" si="545"/>
        <v>0</v>
      </c>
      <c r="BOB140" s="827">
        <f t="shared" si="545"/>
        <v>0</v>
      </c>
      <c r="BOC140" s="827">
        <f t="shared" si="545"/>
        <v>0</v>
      </c>
      <c r="BOD140" s="827">
        <f t="shared" si="545"/>
        <v>0</v>
      </c>
      <c r="BOE140" s="827">
        <f t="shared" ref="BOE140:BQP140" si="546">BOE132</f>
        <v>0</v>
      </c>
      <c r="BOF140" s="827">
        <f t="shared" si="546"/>
        <v>0</v>
      </c>
      <c r="BOG140" s="827">
        <f t="shared" si="546"/>
        <v>0</v>
      </c>
      <c r="BOH140" s="827">
        <f t="shared" si="546"/>
        <v>0</v>
      </c>
      <c r="BOI140" s="827">
        <f t="shared" si="546"/>
        <v>0</v>
      </c>
      <c r="BOJ140" s="827">
        <f t="shared" si="546"/>
        <v>0</v>
      </c>
      <c r="BOK140" s="827">
        <f t="shared" si="546"/>
        <v>0</v>
      </c>
      <c r="BOL140" s="827">
        <f t="shared" si="546"/>
        <v>0</v>
      </c>
      <c r="BOM140" s="827">
        <f t="shared" si="546"/>
        <v>0</v>
      </c>
      <c r="BON140" s="827">
        <f t="shared" si="546"/>
        <v>0</v>
      </c>
      <c r="BOO140" s="827">
        <f t="shared" si="546"/>
        <v>0</v>
      </c>
      <c r="BOP140" s="827">
        <f t="shared" si="546"/>
        <v>0</v>
      </c>
      <c r="BOQ140" s="827">
        <f t="shared" si="546"/>
        <v>0</v>
      </c>
      <c r="BOR140" s="827">
        <f t="shared" si="546"/>
        <v>0</v>
      </c>
      <c r="BOS140" s="827">
        <f t="shared" si="546"/>
        <v>0</v>
      </c>
      <c r="BOT140" s="827">
        <f t="shared" si="546"/>
        <v>0</v>
      </c>
      <c r="BOU140" s="827">
        <f t="shared" si="546"/>
        <v>0</v>
      </c>
      <c r="BOV140" s="827">
        <f t="shared" si="546"/>
        <v>0</v>
      </c>
      <c r="BOW140" s="827">
        <f t="shared" si="546"/>
        <v>0</v>
      </c>
      <c r="BOX140" s="827">
        <f t="shared" si="546"/>
        <v>0</v>
      </c>
      <c r="BOY140" s="827">
        <f t="shared" si="546"/>
        <v>0</v>
      </c>
      <c r="BOZ140" s="827">
        <f t="shared" si="546"/>
        <v>0</v>
      </c>
      <c r="BPA140" s="827">
        <f t="shared" si="546"/>
        <v>0</v>
      </c>
      <c r="BPB140" s="827">
        <f t="shared" si="546"/>
        <v>0</v>
      </c>
      <c r="BPC140" s="827">
        <f t="shared" si="546"/>
        <v>0</v>
      </c>
      <c r="BPD140" s="827">
        <f t="shared" si="546"/>
        <v>0</v>
      </c>
      <c r="BPE140" s="827">
        <f t="shared" si="546"/>
        <v>0</v>
      </c>
      <c r="BPF140" s="827">
        <f t="shared" si="546"/>
        <v>0</v>
      </c>
      <c r="BPG140" s="827">
        <f t="shared" si="546"/>
        <v>0</v>
      </c>
      <c r="BPH140" s="827">
        <f t="shared" si="546"/>
        <v>0</v>
      </c>
      <c r="BPI140" s="827">
        <f t="shared" si="546"/>
        <v>0</v>
      </c>
      <c r="BPJ140" s="827">
        <f t="shared" si="546"/>
        <v>0</v>
      </c>
      <c r="BPK140" s="827">
        <f t="shared" si="546"/>
        <v>0</v>
      </c>
      <c r="BPL140" s="827">
        <f t="shared" si="546"/>
        <v>0</v>
      </c>
      <c r="BPM140" s="827">
        <f t="shared" si="546"/>
        <v>0</v>
      </c>
      <c r="BPN140" s="827">
        <f t="shared" si="546"/>
        <v>0</v>
      </c>
      <c r="BPO140" s="827">
        <f t="shared" si="546"/>
        <v>0</v>
      </c>
      <c r="BPP140" s="827">
        <f t="shared" si="546"/>
        <v>0</v>
      </c>
      <c r="BPQ140" s="827">
        <f t="shared" si="546"/>
        <v>0</v>
      </c>
      <c r="BPR140" s="827">
        <f t="shared" si="546"/>
        <v>0</v>
      </c>
      <c r="BPS140" s="827">
        <f t="shared" si="546"/>
        <v>0</v>
      </c>
      <c r="BPT140" s="827">
        <f t="shared" si="546"/>
        <v>0</v>
      </c>
      <c r="BPU140" s="827">
        <f t="shared" si="546"/>
        <v>0</v>
      </c>
      <c r="BPV140" s="827">
        <f t="shared" si="546"/>
        <v>0</v>
      </c>
      <c r="BPW140" s="827">
        <f t="shared" si="546"/>
        <v>0</v>
      </c>
      <c r="BPX140" s="827">
        <f t="shared" si="546"/>
        <v>0</v>
      </c>
      <c r="BPY140" s="827">
        <f t="shared" si="546"/>
        <v>0</v>
      </c>
      <c r="BPZ140" s="827">
        <f t="shared" si="546"/>
        <v>0</v>
      </c>
      <c r="BQA140" s="827">
        <f t="shared" si="546"/>
        <v>0</v>
      </c>
      <c r="BQB140" s="827">
        <f t="shared" si="546"/>
        <v>0</v>
      </c>
      <c r="BQC140" s="827">
        <f t="shared" si="546"/>
        <v>0</v>
      </c>
      <c r="BQD140" s="827">
        <f t="shared" si="546"/>
        <v>0</v>
      </c>
      <c r="BQE140" s="827">
        <f t="shared" si="546"/>
        <v>0</v>
      </c>
      <c r="BQF140" s="827">
        <f t="shared" si="546"/>
        <v>0</v>
      </c>
      <c r="BQG140" s="827">
        <f t="shared" si="546"/>
        <v>0</v>
      </c>
      <c r="BQH140" s="827">
        <f t="shared" si="546"/>
        <v>0</v>
      </c>
      <c r="BQI140" s="827">
        <f t="shared" si="546"/>
        <v>0</v>
      </c>
      <c r="BQJ140" s="827">
        <f t="shared" si="546"/>
        <v>0</v>
      </c>
      <c r="BQK140" s="827">
        <f t="shared" si="546"/>
        <v>0</v>
      </c>
      <c r="BQL140" s="827">
        <f t="shared" si="546"/>
        <v>0</v>
      </c>
      <c r="BQM140" s="827">
        <f t="shared" si="546"/>
        <v>0</v>
      </c>
      <c r="BQN140" s="827">
        <f t="shared" si="546"/>
        <v>0</v>
      </c>
      <c r="BQO140" s="827">
        <f t="shared" si="546"/>
        <v>0</v>
      </c>
      <c r="BQP140" s="827">
        <f t="shared" si="546"/>
        <v>0</v>
      </c>
      <c r="BQQ140" s="827">
        <f t="shared" ref="BQQ140:BTB140" si="547">BQQ132</f>
        <v>0</v>
      </c>
      <c r="BQR140" s="827">
        <f t="shared" si="547"/>
        <v>0</v>
      </c>
      <c r="BQS140" s="827">
        <f t="shared" si="547"/>
        <v>0</v>
      </c>
      <c r="BQT140" s="827">
        <f t="shared" si="547"/>
        <v>0</v>
      </c>
      <c r="BQU140" s="827">
        <f t="shared" si="547"/>
        <v>0</v>
      </c>
      <c r="BQV140" s="827">
        <f t="shared" si="547"/>
        <v>0</v>
      </c>
      <c r="BQW140" s="827">
        <f t="shared" si="547"/>
        <v>0</v>
      </c>
      <c r="BQX140" s="827">
        <f t="shared" si="547"/>
        <v>0</v>
      </c>
      <c r="BQY140" s="827">
        <f t="shared" si="547"/>
        <v>0</v>
      </c>
      <c r="BQZ140" s="827">
        <f t="shared" si="547"/>
        <v>0</v>
      </c>
      <c r="BRA140" s="827">
        <f t="shared" si="547"/>
        <v>0</v>
      </c>
      <c r="BRB140" s="827">
        <f t="shared" si="547"/>
        <v>0</v>
      </c>
      <c r="BRC140" s="827">
        <f t="shared" si="547"/>
        <v>0</v>
      </c>
      <c r="BRD140" s="827">
        <f t="shared" si="547"/>
        <v>0</v>
      </c>
      <c r="BRE140" s="827">
        <f t="shared" si="547"/>
        <v>0</v>
      </c>
      <c r="BRF140" s="827">
        <f t="shared" si="547"/>
        <v>0</v>
      </c>
      <c r="BRG140" s="827">
        <f t="shared" si="547"/>
        <v>0</v>
      </c>
      <c r="BRH140" s="827">
        <f t="shared" si="547"/>
        <v>0</v>
      </c>
      <c r="BRI140" s="827">
        <f t="shared" si="547"/>
        <v>0</v>
      </c>
      <c r="BRJ140" s="827">
        <f t="shared" si="547"/>
        <v>0</v>
      </c>
      <c r="BRK140" s="827">
        <f t="shared" si="547"/>
        <v>0</v>
      </c>
      <c r="BRL140" s="827">
        <f t="shared" si="547"/>
        <v>0</v>
      </c>
      <c r="BRM140" s="827">
        <f t="shared" si="547"/>
        <v>0</v>
      </c>
      <c r="BRN140" s="827">
        <f t="shared" si="547"/>
        <v>0</v>
      </c>
      <c r="BRO140" s="827">
        <f t="shared" si="547"/>
        <v>0</v>
      </c>
      <c r="BRP140" s="827">
        <f t="shared" si="547"/>
        <v>0</v>
      </c>
      <c r="BRQ140" s="827">
        <f t="shared" si="547"/>
        <v>0</v>
      </c>
      <c r="BRR140" s="827">
        <f t="shared" si="547"/>
        <v>0</v>
      </c>
      <c r="BRS140" s="827">
        <f t="shared" si="547"/>
        <v>0</v>
      </c>
      <c r="BRT140" s="827">
        <f t="shared" si="547"/>
        <v>0</v>
      </c>
      <c r="BRU140" s="827">
        <f t="shared" si="547"/>
        <v>0</v>
      </c>
      <c r="BRV140" s="827">
        <f t="shared" si="547"/>
        <v>0</v>
      </c>
      <c r="BRW140" s="827">
        <f t="shared" si="547"/>
        <v>0</v>
      </c>
      <c r="BRX140" s="827">
        <f t="shared" si="547"/>
        <v>0</v>
      </c>
      <c r="BRY140" s="827">
        <f t="shared" si="547"/>
        <v>0</v>
      </c>
      <c r="BRZ140" s="827">
        <f t="shared" si="547"/>
        <v>0</v>
      </c>
      <c r="BSA140" s="827">
        <f t="shared" si="547"/>
        <v>0</v>
      </c>
      <c r="BSB140" s="827">
        <f t="shared" si="547"/>
        <v>0</v>
      </c>
      <c r="BSC140" s="827">
        <f t="shared" si="547"/>
        <v>0</v>
      </c>
      <c r="BSD140" s="827">
        <f t="shared" si="547"/>
        <v>0</v>
      </c>
      <c r="BSE140" s="827">
        <f t="shared" si="547"/>
        <v>0</v>
      </c>
      <c r="BSF140" s="827">
        <f t="shared" si="547"/>
        <v>0</v>
      </c>
      <c r="BSG140" s="827">
        <f t="shared" si="547"/>
        <v>0</v>
      </c>
      <c r="BSH140" s="827">
        <f t="shared" si="547"/>
        <v>0</v>
      </c>
      <c r="BSI140" s="827">
        <f t="shared" si="547"/>
        <v>0</v>
      </c>
      <c r="BSJ140" s="827">
        <f t="shared" si="547"/>
        <v>0</v>
      </c>
      <c r="BSK140" s="827">
        <f t="shared" si="547"/>
        <v>0</v>
      </c>
      <c r="BSL140" s="827">
        <f t="shared" si="547"/>
        <v>0</v>
      </c>
      <c r="BSM140" s="827">
        <f t="shared" si="547"/>
        <v>0</v>
      </c>
      <c r="BSN140" s="827">
        <f t="shared" si="547"/>
        <v>0</v>
      </c>
      <c r="BSO140" s="827">
        <f t="shared" si="547"/>
        <v>0</v>
      </c>
      <c r="BSP140" s="827">
        <f t="shared" si="547"/>
        <v>0</v>
      </c>
      <c r="BSQ140" s="827">
        <f t="shared" si="547"/>
        <v>0</v>
      </c>
      <c r="BSR140" s="827">
        <f t="shared" si="547"/>
        <v>0</v>
      </c>
      <c r="BSS140" s="827">
        <f t="shared" si="547"/>
        <v>0</v>
      </c>
      <c r="BST140" s="827">
        <f t="shared" si="547"/>
        <v>0</v>
      </c>
      <c r="BSU140" s="827">
        <f t="shared" si="547"/>
        <v>0</v>
      </c>
      <c r="BSV140" s="827">
        <f t="shared" si="547"/>
        <v>0</v>
      </c>
      <c r="BSW140" s="827">
        <f t="shared" si="547"/>
        <v>0</v>
      </c>
      <c r="BSX140" s="827">
        <f t="shared" si="547"/>
        <v>0</v>
      </c>
      <c r="BSY140" s="827">
        <f t="shared" si="547"/>
        <v>0</v>
      </c>
      <c r="BSZ140" s="827">
        <f t="shared" si="547"/>
        <v>0</v>
      </c>
      <c r="BTA140" s="827">
        <f t="shared" si="547"/>
        <v>0</v>
      </c>
      <c r="BTB140" s="827">
        <f t="shared" si="547"/>
        <v>0</v>
      </c>
      <c r="BTC140" s="827">
        <f t="shared" ref="BTC140:BVN140" si="548">BTC132</f>
        <v>0</v>
      </c>
      <c r="BTD140" s="827">
        <f t="shared" si="548"/>
        <v>0</v>
      </c>
      <c r="BTE140" s="827">
        <f t="shared" si="548"/>
        <v>0</v>
      </c>
      <c r="BTF140" s="827">
        <f t="shared" si="548"/>
        <v>0</v>
      </c>
      <c r="BTG140" s="827">
        <f t="shared" si="548"/>
        <v>0</v>
      </c>
      <c r="BTH140" s="827">
        <f t="shared" si="548"/>
        <v>0</v>
      </c>
      <c r="BTI140" s="827">
        <f t="shared" si="548"/>
        <v>0</v>
      </c>
      <c r="BTJ140" s="827">
        <f t="shared" si="548"/>
        <v>0</v>
      </c>
      <c r="BTK140" s="827">
        <f t="shared" si="548"/>
        <v>0</v>
      </c>
      <c r="BTL140" s="827">
        <f t="shared" si="548"/>
        <v>0</v>
      </c>
      <c r="BTM140" s="827">
        <f t="shared" si="548"/>
        <v>0</v>
      </c>
      <c r="BTN140" s="827">
        <f t="shared" si="548"/>
        <v>0</v>
      </c>
      <c r="BTO140" s="827">
        <f t="shared" si="548"/>
        <v>0</v>
      </c>
      <c r="BTP140" s="827">
        <f t="shared" si="548"/>
        <v>0</v>
      </c>
      <c r="BTQ140" s="827">
        <f t="shared" si="548"/>
        <v>0</v>
      </c>
      <c r="BTR140" s="827">
        <f t="shared" si="548"/>
        <v>0</v>
      </c>
      <c r="BTS140" s="827">
        <f t="shared" si="548"/>
        <v>0</v>
      </c>
      <c r="BTT140" s="827">
        <f t="shared" si="548"/>
        <v>0</v>
      </c>
      <c r="BTU140" s="827">
        <f t="shared" si="548"/>
        <v>0</v>
      </c>
      <c r="BTV140" s="827">
        <f t="shared" si="548"/>
        <v>0</v>
      </c>
      <c r="BTW140" s="827">
        <f t="shared" si="548"/>
        <v>0</v>
      </c>
      <c r="BTX140" s="827">
        <f t="shared" si="548"/>
        <v>0</v>
      </c>
      <c r="BTY140" s="827">
        <f t="shared" si="548"/>
        <v>0</v>
      </c>
      <c r="BTZ140" s="827">
        <f t="shared" si="548"/>
        <v>0</v>
      </c>
      <c r="BUA140" s="827">
        <f t="shared" si="548"/>
        <v>0</v>
      </c>
      <c r="BUB140" s="827">
        <f t="shared" si="548"/>
        <v>0</v>
      </c>
      <c r="BUC140" s="827">
        <f t="shared" si="548"/>
        <v>0</v>
      </c>
      <c r="BUD140" s="827">
        <f t="shared" si="548"/>
        <v>0</v>
      </c>
      <c r="BUE140" s="827">
        <f t="shared" si="548"/>
        <v>0</v>
      </c>
      <c r="BUF140" s="827">
        <f t="shared" si="548"/>
        <v>0</v>
      </c>
      <c r="BUG140" s="827">
        <f t="shared" si="548"/>
        <v>0</v>
      </c>
      <c r="BUH140" s="827">
        <f t="shared" si="548"/>
        <v>0</v>
      </c>
      <c r="BUI140" s="827">
        <f t="shared" si="548"/>
        <v>0</v>
      </c>
      <c r="BUJ140" s="827">
        <f t="shared" si="548"/>
        <v>0</v>
      </c>
      <c r="BUK140" s="827">
        <f t="shared" si="548"/>
        <v>0</v>
      </c>
      <c r="BUL140" s="827">
        <f t="shared" si="548"/>
        <v>0</v>
      </c>
      <c r="BUM140" s="827">
        <f t="shared" si="548"/>
        <v>0</v>
      </c>
      <c r="BUN140" s="827">
        <f t="shared" si="548"/>
        <v>0</v>
      </c>
      <c r="BUO140" s="827">
        <f t="shared" si="548"/>
        <v>0</v>
      </c>
      <c r="BUP140" s="827">
        <f t="shared" si="548"/>
        <v>0</v>
      </c>
      <c r="BUQ140" s="827">
        <f t="shared" si="548"/>
        <v>0</v>
      </c>
      <c r="BUR140" s="827">
        <f t="shared" si="548"/>
        <v>0</v>
      </c>
      <c r="BUS140" s="827">
        <f t="shared" si="548"/>
        <v>0</v>
      </c>
      <c r="BUT140" s="827">
        <f t="shared" si="548"/>
        <v>0</v>
      </c>
      <c r="BUU140" s="827">
        <f t="shared" si="548"/>
        <v>0</v>
      </c>
      <c r="BUV140" s="827">
        <f t="shared" si="548"/>
        <v>0</v>
      </c>
      <c r="BUW140" s="827">
        <f t="shared" si="548"/>
        <v>0</v>
      </c>
      <c r="BUX140" s="827">
        <f t="shared" si="548"/>
        <v>0</v>
      </c>
      <c r="BUY140" s="827">
        <f t="shared" si="548"/>
        <v>0</v>
      </c>
      <c r="BUZ140" s="827">
        <f t="shared" si="548"/>
        <v>0</v>
      </c>
      <c r="BVA140" s="827">
        <f t="shared" si="548"/>
        <v>0</v>
      </c>
      <c r="BVB140" s="827">
        <f t="shared" si="548"/>
        <v>0</v>
      </c>
      <c r="BVC140" s="827">
        <f t="shared" si="548"/>
        <v>0</v>
      </c>
      <c r="BVD140" s="827">
        <f t="shared" si="548"/>
        <v>0</v>
      </c>
      <c r="BVE140" s="827">
        <f t="shared" si="548"/>
        <v>0</v>
      </c>
      <c r="BVF140" s="827">
        <f t="shared" si="548"/>
        <v>0</v>
      </c>
      <c r="BVG140" s="827">
        <f t="shared" si="548"/>
        <v>0</v>
      </c>
      <c r="BVH140" s="827">
        <f t="shared" si="548"/>
        <v>0</v>
      </c>
      <c r="BVI140" s="827">
        <f t="shared" si="548"/>
        <v>0</v>
      </c>
      <c r="BVJ140" s="827">
        <f t="shared" si="548"/>
        <v>0</v>
      </c>
      <c r="BVK140" s="827">
        <f t="shared" si="548"/>
        <v>0</v>
      </c>
      <c r="BVL140" s="827">
        <f t="shared" si="548"/>
        <v>0</v>
      </c>
      <c r="BVM140" s="827">
        <f t="shared" si="548"/>
        <v>0</v>
      </c>
      <c r="BVN140" s="827">
        <f t="shared" si="548"/>
        <v>0</v>
      </c>
      <c r="BVO140" s="827">
        <f t="shared" ref="BVO140:BXZ140" si="549">BVO132</f>
        <v>0</v>
      </c>
      <c r="BVP140" s="827">
        <f t="shared" si="549"/>
        <v>0</v>
      </c>
      <c r="BVQ140" s="827">
        <f t="shared" si="549"/>
        <v>0</v>
      </c>
      <c r="BVR140" s="827">
        <f t="shared" si="549"/>
        <v>0</v>
      </c>
      <c r="BVS140" s="827">
        <f t="shared" si="549"/>
        <v>0</v>
      </c>
      <c r="BVT140" s="827">
        <f t="shared" si="549"/>
        <v>0</v>
      </c>
      <c r="BVU140" s="827">
        <f t="shared" si="549"/>
        <v>0</v>
      </c>
      <c r="BVV140" s="827">
        <f t="shared" si="549"/>
        <v>0</v>
      </c>
      <c r="BVW140" s="827">
        <f t="shared" si="549"/>
        <v>0</v>
      </c>
      <c r="BVX140" s="827">
        <f t="shared" si="549"/>
        <v>0</v>
      </c>
      <c r="BVY140" s="827">
        <f t="shared" si="549"/>
        <v>0</v>
      </c>
      <c r="BVZ140" s="827">
        <f t="shared" si="549"/>
        <v>0</v>
      </c>
      <c r="BWA140" s="827">
        <f t="shared" si="549"/>
        <v>0</v>
      </c>
      <c r="BWB140" s="827">
        <f t="shared" si="549"/>
        <v>0</v>
      </c>
      <c r="BWC140" s="827">
        <f t="shared" si="549"/>
        <v>0</v>
      </c>
      <c r="BWD140" s="827">
        <f t="shared" si="549"/>
        <v>0</v>
      </c>
      <c r="BWE140" s="827">
        <f t="shared" si="549"/>
        <v>0</v>
      </c>
      <c r="BWF140" s="827">
        <f t="shared" si="549"/>
        <v>0</v>
      </c>
      <c r="BWG140" s="827">
        <f t="shared" si="549"/>
        <v>0</v>
      </c>
      <c r="BWH140" s="827">
        <f t="shared" si="549"/>
        <v>0</v>
      </c>
      <c r="BWI140" s="827">
        <f t="shared" si="549"/>
        <v>0</v>
      </c>
      <c r="BWJ140" s="827">
        <f t="shared" si="549"/>
        <v>0</v>
      </c>
      <c r="BWK140" s="827">
        <f t="shared" si="549"/>
        <v>0</v>
      </c>
      <c r="BWL140" s="827">
        <f t="shared" si="549"/>
        <v>0</v>
      </c>
      <c r="BWM140" s="827">
        <f t="shared" si="549"/>
        <v>0</v>
      </c>
      <c r="BWN140" s="827">
        <f t="shared" si="549"/>
        <v>0</v>
      </c>
      <c r="BWO140" s="827">
        <f t="shared" si="549"/>
        <v>0</v>
      </c>
      <c r="BWP140" s="827">
        <f t="shared" si="549"/>
        <v>0</v>
      </c>
      <c r="BWQ140" s="827">
        <f t="shared" si="549"/>
        <v>0</v>
      </c>
      <c r="BWR140" s="827">
        <f t="shared" si="549"/>
        <v>0</v>
      </c>
      <c r="BWS140" s="827">
        <f t="shared" si="549"/>
        <v>0</v>
      </c>
      <c r="BWT140" s="827">
        <f t="shared" si="549"/>
        <v>0</v>
      </c>
      <c r="BWU140" s="827">
        <f t="shared" si="549"/>
        <v>0</v>
      </c>
      <c r="BWV140" s="827">
        <f t="shared" si="549"/>
        <v>0</v>
      </c>
      <c r="BWW140" s="827">
        <f t="shared" si="549"/>
        <v>0</v>
      </c>
      <c r="BWX140" s="827">
        <f t="shared" si="549"/>
        <v>0</v>
      </c>
      <c r="BWY140" s="827">
        <f t="shared" si="549"/>
        <v>0</v>
      </c>
      <c r="BWZ140" s="827">
        <f t="shared" si="549"/>
        <v>0</v>
      </c>
      <c r="BXA140" s="827">
        <f t="shared" si="549"/>
        <v>0</v>
      </c>
      <c r="BXB140" s="827">
        <f t="shared" si="549"/>
        <v>0</v>
      </c>
      <c r="BXC140" s="827">
        <f t="shared" si="549"/>
        <v>0</v>
      </c>
      <c r="BXD140" s="827">
        <f t="shared" si="549"/>
        <v>0</v>
      </c>
      <c r="BXE140" s="827">
        <f t="shared" si="549"/>
        <v>0</v>
      </c>
      <c r="BXF140" s="827">
        <f t="shared" si="549"/>
        <v>0</v>
      </c>
      <c r="BXG140" s="827">
        <f t="shared" si="549"/>
        <v>0</v>
      </c>
      <c r="BXH140" s="827">
        <f t="shared" si="549"/>
        <v>0</v>
      </c>
      <c r="BXI140" s="827">
        <f t="shared" si="549"/>
        <v>0</v>
      </c>
      <c r="BXJ140" s="827">
        <f t="shared" si="549"/>
        <v>0</v>
      </c>
      <c r="BXK140" s="827">
        <f t="shared" si="549"/>
        <v>0</v>
      </c>
      <c r="BXL140" s="827">
        <f t="shared" si="549"/>
        <v>0</v>
      </c>
      <c r="BXM140" s="827">
        <f t="shared" si="549"/>
        <v>0</v>
      </c>
      <c r="BXN140" s="827">
        <f t="shared" si="549"/>
        <v>0</v>
      </c>
      <c r="BXO140" s="827">
        <f t="shared" si="549"/>
        <v>0</v>
      </c>
      <c r="BXP140" s="827">
        <f t="shared" si="549"/>
        <v>0</v>
      </c>
      <c r="BXQ140" s="827">
        <f t="shared" si="549"/>
        <v>0</v>
      </c>
      <c r="BXR140" s="827">
        <f t="shared" si="549"/>
        <v>0</v>
      </c>
      <c r="BXS140" s="827">
        <f t="shared" si="549"/>
        <v>0</v>
      </c>
      <c r="BXT140" s="827">
        <f t="shared" si="549"/>
        <v>0</v>
      </c>
      <c r="BXU140" s="827">
        <f t="shared" si="549"/>
        <v>0</v>
      </c>
      <c r="BXV140" s="827">
        <f t="shared" si="549"/>
        <v>0</v>
      </c>
      <c r="BXW140" s="827">
        <f t="shared" si="549"/>
        <v>0</v>
      </c>
      <c r="BXX140" s="827">
        <f t="shared" si="549"/>
        <v>0</v>
      </c>
      <c r="BXY140" s="827">
        <f t="shared" si="549"/>
        <v>0</v>
      </c>
      <c r="BXZ140" s="827">
        <f t="shared" si="549"/>
        <v>0</v>
      </c>
      <c r="BYA140" s="827">
        <f t="shared" ref="BYA140:CAL140" si="550">BYA132</f>
        <v>0</v>
      </c>
      <c r="BYB140" s="827">
        <f t="shared" si="550"/>
        <v>0</v>
      </c>
      <c r="BYC140" s="827">
        <f t="shared" si="550"/>
        <v>0</v>
      </c>
      <c r="BYD140" s="827">
        <f t="shared" si="550"/>
        <v>0</v>
      </c>
      <c r="BYE140" s="827">
        <f t="shared" si="550"/>
        <v>0</v>
      </c>
      <c r="BYF140" s="827">
        <f t="shared" si="550"/>
        <v>0</v>
      </c>
      <c r="BYG140" s="827">
        <f t="shared" si="550"/>
        <v>0</v>
      </c>
      <c r="BYH140" s="827">
        <f t="shared" si="550"/>
        <v>0</v>
      </c>
      <c r="BYI140" s="827">
        <f t="shared" si="550"/>
        <v>0</v>
      </c>
      <c r="BYJ140" s="827">
        <f t="shared" si="550"/>
        <v>0</v>
      </c>
      <c r="BYK140" s="827">
        <f t="shared" si="550"/>
        <v>0</v>
      </c>
      <c r="BYL140" s="827">
        <f t="shared" si="550"/>
        <v>0</v>
      </c>
      <c r="BYM140" s="827">
        <f t="shared" si="550"/>
        <v>0</v>
      </c>
      <c r="BYN140" s="827">
        <f t="shared" si="550"/>
        <v>0</v>
      </c>
      <c r="BYO140" s="827">
        <f t="shared" si="550"/>
        <v>0</v>
      </c>
      <c r="BYP140" s="827">
        <f t="shared" si="550"/>
        <v>0</v>
      </c>
      <c r="BYQ140" s="827">
        <f t="shared" si="550"/>
        <v>0</v>
      </c>
      <c r="BYR140" s="827">
        <f t="shared" si="550"/>
        <v>0</v>
      </c>
      <c r="BYS140" s="827">
        <f t="shared" si="550"/>
        <v>0</v>
      </c>
      <c r="BYT140" s="827">
        <f t="shared" si="550"/>
        <v>0</v>
      </c>
      <c r="BYU140" s="827">
        <f t="shared" si="550"/>
        <v>0</v>
      </c>
      <c r="BYV140" s="827">
        <f t="shared" si="550"/>
        <v>0</v>
      </c>
      <c r="BYW140" s="827">
        <f t="shared" si="550"/>
        <v>0</v>
      </c>
      <c r="BYX140" s="827">
        <f t="shared" si="550"/>
        <v>0</v>
      </c>
      <c r="BYY140" s="827">
        <f t="shared" si="550"/>
        <v>0</v>
      </c>
      <c r="BYZ140" s="827">
        <f t="shared" si="550"/>
        <v>0</v>
      </c>
      <c r="BZA140" s="827">
        <f t="shared" si="550"/>
        <v>0</v>
      </c>
      <c r="BZB140" s="827">
        <f t="shared" si="550"/>
        <v>0</v>
      </c>
      <c r="BZC140" s="827">
        <f t="shared" si="550"/>
        <v>0</v>
      </c>
      <c r="BZD140" s="827">
        <f t="shared" si="550"/>
        <v>0</v>
      </c>
      <c r="BZE140" s="827">
        <f t="shared" si="550"/>
        <v>0</v>
      </c>
      <c r="BZF140" s="827">
        <f t="shared" si="550"/>
        <v>0</v>
      </c>
      <c r="BZG140" s="827">
        <f t="shared" si="550"/>
        <v>0</v>
      </c>
      <c r="BZH140" s="827">
        <f t="shared" si="550"/>
        <v>0</v>
      </c>
      <c r="BZI140" s="827">
        <f t="shared" si="550"/>
        <v>0</v>
      </c>
      <c r="BZJ140" s="827">
        <f t="shared" si="550"/>
        <v>0</v>
      </c>
      <c r="BZK140" s="827">
        <f t="shared" si="550"/>
        <v>0</v>
      </c>
      <c r="BZL140" s="827">
        <f t="shared" si="550"/>
        <v>0</v>
      </c>
      <c r="BZM140" s="827">
        <f t="shared" si="550"/>
        <v>0</v>
      </c>
      <c r="BZN140" s="827">
        <f t="shared" si="550"/>
        <v>0</v>
      </c>
      <c r="BZO140" s="827">
        <f t="shared" si="550"/>
        <v>0</v>
      </c>
      <c r="BZP140" s="827">
        <f t="shared" si="550"/>
        <v>0</v>
      </c>
      <c r="BZQ140" s="827">
        <f t="shared" si="550"/>
        <v>0</v>
      </c>
      <c r="BZR140" s="827">
        <f t="shared" si="550"/>
        <v>0</v>
      </c>
      <c r="BZS140" s="827">
        <f t="shared" si="550"/>
        <v>0</v>
      </c>
      <c r="BZT140" s="827">
        <f t="shared" si="550"/>
        <v>0</v>
      </c>
      <c r="BZU140" s="827">
        <f t="shared" si="550"/>
        <v>0</v>
      </c>
      <c r="BZV140" s="827">
        <f t="shared" si="550"/>
        <v>0</v>
      </c>
      <c r="BZW140" s="827">
        <f t="shared" si="550"/>
        <v>0</v>
      </c>
      <c r="BZX140" s="827">
        <f t="shared" si="550"/>
        <v>0</v>
      </c>
      <c r="BZY140" s="827">
        <f t="shared" si="550"/>
        <v>0</v>
      </c>
      <c r="BZZ140" s="827">
        <f t="shared" si="550"/>
        <v>0</v>
      </c>
      <c r="CAA140" s="827">
        <f t="shared" si="550"/>
        <v>0</v>
      </c>
      <c r="CAB140" s="827">
        <f t="shared" si="550"/>
        <v>0</v>
      </c>
      <c r="CAC140" s="827">
        <f t="shared" si="550"/>
        <v>0</v>
      </c>
      <c r="CAD140" s="827">
        <f t="shared" si="550"/>
        <v>0</v>
      </c>
      <c r="CAE140" s="827">
        <f t="shared" si="550"/>
        <v>0</v>
      </c>
      <c r="CAF140" s="827">
        <f t="shared" si="550"/>
        <v>0</v>
      </c>
      <c r="CAG140" s="827">
        <f t="shared" si="550"/>
        <v>0</v>
      </c>
      <c r="CAH140" s="827">
        <f t="shared" si="550"/>
        <v>0</v>
      </c>
      <c r="CAI140" s="827">
        <f t="shared" si="550"/>
        <v>0</v>
      </c>
      <c r="CAJ140" s="827">
        <f t="shared" si="550"/>
        <v>0</v>
      </c>
      <c r="CAK140" s="827">
        <f t="shared" si="550"/>
        <v>0</v>
      </c>
      <c r="CAL140" s="827">
        <f t="shared" si="550"/>
        <v>0</v>
      </c>
      <c r="CAM140" s="827">
        <f t="shared" ref="CAM140:CCX140" si="551">CAM132</f>
        <v>0</v>
      </c>
      <c r="CAN140" s="827">
        <f t="shared" si="551"/>
        <v>0</v>
      </c>
      <c r="CAO140" s="827">
        <f t="shared" si="551"/>
        <v>0</v>
      </c>
      <c r="CAP140" s="827">
        <f t="shared" si="551"/>
        <v>0</v>
      </c>
      <c r="CAQ140" s="827">
        <f t="shared" si="551"/>
        <v>0</v>
      </c>
      <c r="CAR140" s="827">
        <f t="shared" si="551"/>
        <v>0</v>
      </c>
      <c r="CAS140" s="827">
        <f t="shared" si="551"/>
        <v>0</v>
      </c>
      <c r="CAT140" s="827">
        <f t="shared" si="551"/>
        <v>0</v>
      </c>
      <c r="CAU140" s="827">
        <f t="shared" si="551"/>
        <v>0</v>
      </c>
      <c r="CAV140" s="827">
        <f t="shared" si="551"/>
        <v>0</v>
      </c>
      <c r="CAW140" s="827">
        <f t="shared" si="551"/>
        <v>0</v>
      </c>
      <c r="CAX140" s="827">
        <f t="shared" si="551"/>
        <v>0</v>
      </c>
      <c r="CAY140" s="827">
        <f t="shared" si="551"/>
        <v>0</v>
      </c>
      <c r="CAZ140" s="827">
        <f t="shared" si="551"/>
        <v>0</v>
      </c>
      <c r="CBA140" s="827">
        <f t="shared" si="551"/>
        <v>0</v>
      </c>
      <c r="CBB140" s="827">
        <f t="shared" si="551"/>
        <v>0</v>
      </c>
      <c r="CBC140" s="827">
        <f t="shared" si="551"/>
        <v>0</v>
      </c>
      <c r="CBD140" s="827">
        <f t="shared" si="551"/>
        <v>0</v>
      </c>
      <c r="CBE140" s="827">
        <f t="shared" si="551"/>
        <v>0</v>
      </c>
      <c r="CBF140" s="827">
        <f t="shared" si="551"/>
        <v>0</v>
      </c>
      <c r="CBG140" s="827">
        <f t="shared" si="551"/>
        <v>0</v>
      </c>
      <c r="CBH140" s="827">
        <f t="shared" si="551"/>
        <v>0</v>
      </c>
      <c r="CBI140" s="827">
        <f t="shared" si="551"/>
        <v>0</v>
      </c>
      <c r="CBJ140" s="827">
        <f t="shared" si="551"/>
        <v>0</v>
      </c>
      <c r="CBK140" s="827">
        <f t="shared" si="551"/>
        <v>0</v>
      </c>
      <c r="CBL140" s="827">
        <f t="shared" si="551"/>
        <v>0</v>
      </c>
      <c r="CBM140" s="827">
        <f t="shared" si="551"/>
        <v>0</v>
      </c>
      <c r="CBN140" s="827">
        <f t="shared" si="551"/>
        <v>0</v>
      </c>
      <c r="CBO140" s="827">
        <f t="shared" si="551"/>
        <v>0</v>
      </c>
      <c r="CBP140" s="827">
        <f t="shared" si="551"/>
        <v>0</v>
      </c>
      <c r="CBQ140" s="827">
        <f t="shared" si="551"/>
        <v>0</v>
      </c>
      <c r="CBR140" s="827">
        <f t="shared" si="551"/>
        <v>0</v>
      </c>
      <c r="CBS140" s="827">
        <f t="shared" si="551"/>
        <v>0</v>
      </c>
      <c r="CBT140" s="827">
        <f t="shared" si="551"/>
        <v>0</v>
      </c>
      <c r="CBU140" s="827">
        <f t="shared" si="551"/>
        <v>0</v>
      </c>
      <c r="CBV140" s="827">
        <f t="shared" si="551"/>
        <v>0</v>
      </c>
      <c r="CBW140" s="827">
        <f t="shared" si="551"/>
        <v>0</v>
      </c>
      <c r="CBX140" s="827">
        <f t="shared" si="551"/>
        <v>0</v>
      </c>
      <c r="CBY140" s="827">
        <f t="shared" si="551"/>
        <v>0</v>
      </c>
      <c r="CBZ140" s="827">
        <f t="shared" si="551"/>
        <v>0</v>
      </c>
      <c r="CCA140" s="827">
        <f t="shared" si="551"/>
        <v>0</v>
      </c>
      <c r="CCB140" s="827">
        <f t="shared" si="551"/>
        <v>0</v>
      </c>
      <c r="CCC140" s="827">
        <f t="shared" si="551"/>
        <v>0</v>
      </c>
      <c r="CCD140" s="827">
        <f t="shared" si="551"/>
        <v>0</v>
      </c>
      <c r="CCE140" s="827">
        <f t="shared" si="551"/>
        <v>0</v>
      </c>
      <c r="CCF140" s="827">
        <f t="shared" si="551"/>
        <v>0</v>
      </c>
      <c r="CCG140" s="827">
        <f t="shared" si="551"/>
        <v>0</v>
      </c>
      <c r="CCH140" s="827">
        <f t="shared" si="551"/>
        <v>0</v>
      </c>
      <c r="CCI140" s="827">
        <f t="shared" si="551"/>
        <v>0</v>
      </c>
      <c r="CCJ140" s="827">
        <f t="shared" si="551"/>
        <v>0</v>
      </c>
      <c r="CCK140" s="827">
        <f t="shared" si="551"/>
        <v>0</v>
      </c>
      <c r="CCL140" s="827">
        <f t="shared" si="551"/>
        <v>0</v>
      </c>
      <c r="CCM140" s="827">
        <f t="shared" si="551"/>
        <v>0</v>
      </c>
      <c r="CCN140" s="827">
        <f t="shared" si="551"/>
        <v>0</v>
      </c>
      <c r="CCO140" s="827">
        <f t="shared" si="551"/>
        <v>0</v>
      </c>
      <c r="CCP140" s="827">
        <f t="shared" si="551"/>
        <v>0</v>
      </c>
      <c r="CCQ140" s="827">
        <f t="shared" si="551"/>
        <v>0</v>
      </c>
      <c r="CCR140" s="827">
        <f t="shared" si="551"/>
        <v>0</v>
      </c>
      <c r="CCS140" s="827">
        <f t="shared" si="551"/>
        <v>0</v>
      </c>
      <c r="CCT140" s="827">
        <f t="shared" si="551"/>
        <v>0</v>
      </c>
      <c r="CCU140" s="827">
        <f t="shared" si="551"/>
        <v>0</v>
      </c>
      <c r="CCV140" s="827">
        <f t="shared" si="551"/>
        <v>0</v>
      </c>
      <c r="CCW140" s="827">
        <f t="shared" si="551"/>
        <v>0</v>
      </c>
      <c r="CCX140" s="827">
        <f t="shared" si="551"/>
        <v>0</v>
      </c>
      <c r="CCY140" s="827">
        <f t="shared" ref="CCY140:CFJ140" si="552">CCY132</f>
        <v>0</v>
      </c>
      <c r="CCZ140" s="827">
        <f t="shared" si="552"/>
        <v>0</v>
      </c>
      <c r="CDA140" s="827">
        <f t="shared" si="552"/>
        <v>0</v>
      </c>
      <c r="CDB140" s="827">
        <f t="shared" si="552"/>
        <v>0</v>
      </c>
      <c r="CDC140" s="827">
        <f t="shared" si="552"/>
        <v>0</v>
      </c>
      <c r="CDD140" s="827">
        <f t="shared" si="552"/>
        <v>0</v>
      </c>
      <c r="CDE140" s="827">
        <f t="shared" si="552"/>
        <v>0</v>
      </c>
      <c r="CDF140" s="827">
        <f t="shared" si="552"/>
        <v>0</v>
      </c>
      <c r="CDG140" s="827">
        <f t="shared" si="552"/>
        <v>0</v>
      </c>
      <c r="CDH140" s="827">
        <f t="shared" si="552"/>
        <v>0</v>
      </c>
      <c r="CDI140" s="827">
        <f t="shared" si="552"/>
        <v>0</v>
      </c>
      <c r="CDJ140" s="827">
        <f t="shared" si="552"/>
        <v>0</v>
      </c>
      <c r="CDK140" s="827">
        <f t="shared" si="552"/>
        <v>0</v>
      </c>
      <c r="CDL140" s="827">
        <f t="shared" si="552"/>
        <v>0</v>
      </c>
      <c r="CDM140" s="827">
        <f t="shared" si="552"/>
        <v>0</v>
      </c>
      <c r="CDN140" s="827">
        <f t="shared" si="552"/>
        <v>0</v>
      </c>
      <c r="CDO140" s="827">
        <f t="shared" si="552"/>
        <v>0</v>
      </c>
      <c r="CDP140" s="827">
        <f t="shared" si="552"/>
        <v>0</v>
      </c>
      <c r="CDQ140" s="827">
        <f t="shared" si="552"/>
        <v>0</v>
      </c>
      <c r="CDR140" s="827">
        <f t="shared" si="552"/>
        <v>0</v>
      </c>
      <c r="CDS140" s="827">
        <f t="shared" si="552"/>
        <v>0</v>
      </c>
      <c r="CDT140" s="827">
        <f t="shared" si="552"/>
        <v>0</v>
      </c>
      <c r="CDU140" s="827">
        <f t="shared" si="552"/>
        <v>0</v>
      </c>
      <c r="CDV140" s="827">
        <f t="shared" si="552"/>
        <v>0</v>
      </c>
      <c r="CDW140" s="827">
        <f t="shared" si="552"/>
        <v>0</v>
      </c>
      <c r="CDX140" s="827">
        <f t="shared" si="552"/>
        <v>0</v>
      </c>
      <c r="CDY140" s="827">
        <f t="shared" si="552"/>
        <v>0</v>
      </c>
      <c r="CDZ140" s="827">
        <f t="shared" si="552"/>
        <v>0</v>
      </c>
      <c r="CEA140" s="827">
        <f t="shared" si="552"/>
        <v>0</v>
      </c>
      <c r="CEB140" s="827">
        <f t="shared" si="552"/>
        <v>0</v>
      </c>
      <c r="CEC140" s="827">
        <f t="shared" si="552"/>
        <v>0</v>
      </c>
      <c r="CED140" s="827">
        <f t="shared" si="552"/>
        <v>0</v>
      </c>
      <c r="CEE140" s="827">
        <f t="shared" si="552"/>
        <v>0</v>
      </c>
      <c r="CEF140" s="827">
        <f t="shared" si="552"/>
        <v>0</v>
      </c>
      <c r="CEG140" s="827">
        <f t="shared" si="552"/>
        <v>0</v>
      </c>
      <c r="CEH140" s="827">
        <f t="shared" si="552"/>
        <v>0</v>
      </c>
      <c r="CEI140" s="827">
        <f t="shared" si="552"/>
        <v>0</v>
      </c>
      <c r="CEJ140" s="827">
        <f t="shared" si="552"/>
        <v>0</v>
      </c>
      <c r="CEK140" s="827">
        <f t="shared" si="552"/>
        <v>0</v>
      </c>
      <c r="CEL140" s="827">
        <f t="shared" si="552"/>
        <v>0</v>
      </c>
      <c r="CEM140" s="827">
        <f t="shared" si="552"/>
        <v>0</v>
      </c>
      <c r="CEN140" s="827">
        <f t="shared" si="552"/>
        <v>0</v>
      </c>
      <c r="CEO140" s="827">
        <f t="shared" si="552"/>
        <v>0</v>
      </c>
      <c r="CEP140" s="827">
        <f t="shared" si="552"/>
        <v>0</v>
      </c>
      <c r="CEQ140" s="827">
        <f t="shared" si="552"/>
        <v>0</v>
      </c>
      <c r="CER140" s="827">
        <f t="shared" si="552"/>
        <v>0</v>
      </c>
      <c r="CES140" s="827">
        <f t="shared" si="552"/>
        <v>0</v>
      </c>
      <c r="CET140" s="827">
        <f t="shared" si="552"/>
        <v>0</v>
      </c>
      <c r="CEU140" s="827">
        <f t="shared" si="552"/>
        <v>0</v>
      </c>
      <c r="CEV140" s="827">
        <f t="shared" si="552"/>
        <v>0</v>
      </c>
      <c r="CEW140" s="827">
        <f t="shared" si="552"/>
        <v>0</v>
      </c>
      <c r="CEX140" s="827">
        <f t="shared" si="552"/>
        <v>0</v>
      </c>
      <c r="CEY140" s="827">
        <f t="shared" si="552"/>
        <v>0</v>
      </c>
      <c r="CEZ140" s="827">
        <f t="shared" si="552"/>
        <v>0</v>
      </c>
      <c r="CFA140" s="827">
        <f t="shared" si="552"/>
        <v>0</v>
      </c>
      <c r="CFB140" s="827">
        <f t="shared" si="552"/>
        <v>0</v>
      </c>
      <c r="CFC140" s="827">
        <f t="shared" si="552"/>
        <v>0</v>
      </c>
      <c r="CFD140" s="827">
        <f t="shared" si="552"/>
        <v>0</v>
      </c>
      <c r="CFE140" s="827">
        <f t="shared" si="552"/>
        <v>0</v>
      </c>
      <c r="CFF140" s="827">
        <f t="shared" si="552"/>
        <v>0</v>
      </c>
      <c r="CFG140" s="827">
        <f t="shared" si="552"/>
        <v>0</v>
      </c>
      <c r="CFH140" s="827">
        <f t="shared" si="552"/>
        <v>0</v>
      </c>
      <c r="CFI140" s="827">
        <f t="shared" si="552"/>
        <v>0</v>
      </c>
      <c r="CFJ140" s="827">
        <f t="shared" si="552"/>
        <v>0</v>
      </c>
      <c r="CFK140" s="827">
        <f t="shared" ref="CFK140:CHV140" si="553">CFK132</f>
        <v>0</v>
      </c>
      <c r="CFL140" s="827">
        <f t="shared" si="553"/>
        <v>0</v>
      </c>
      <c r="CFM140" s="827">
        <f t="shared" si="553"/>
        <v>0</v>
      </c>
      <c r="CFN140" s="827">
        <f t="shared" si="553"/>
        <v>0</v>
      </c>
      <c r="CFO140" s="827">
        <f t="shared" si="553"/>
        <v>0</v>
      </c>
      <c r="CFP140" s="827">
        <f t="shared" si="553"/>
        <v>0</v>
      </c>
      <c r="CFQ140" s="827">
        <f t="shared" si="553"/>
        <v>0</v>
      </c>
      <c r="CFR140" s="827">
        <f t="shared" si="553"/>
        <v>0</v>
      </c>
      <c r="CFS140" s="827">
        <f t="shared" si="553"/>
        <v>0</v>
      </c>
      <c r="CFT140" s="827">
        <f t="shared" si="553"/>
        <v>0</v>
      </c>
      <c r="CFU140" s="827">
        <f t="shared" si="553"/>
        <v>0</v>
      </c>
      <c r="CFV140" s="827">
        <f t="shared" si="553"/>
        <v>0</v>
      </c>
      <c r="CFW140" s="827">
        <f t="shared" si="553"/>
        <v>0</v>
      </c>
      <c r="CFX140" s="827">
        <f t="shared" si="553"/>
        <v>0</v>
      </c>
      <c r="CFY140" s="827">
        <f t="shared" si="553"/>
        <v>0</v>
      </c>
      <c r="CFZ140" s="827">
        <f t="shared" si="553"/>
        <v>0</v>
      </c>
      <c r="CGA140" s="827">
        <f t="shared" si="553"/>
        <v>0</v>
      </c>
      <c r="CGB140" s="827">
        <f t="shared" si="553"/>
        <v>0</v>
      </c>
      <c r="CGC140" s="827">
        <f t="shared" si="553"/>
        <v>0</v>
      </c>
      <c r="CGD140" s="827">
        <f t="shared" si="553"/>
        <v>0</v>
      </c>
      <c r="CGE140" s="827">
        <f t="shared" si="553"/>
        <v>0</v>
      </c>
      <c r="CGF140" s="827">
        <f t="shared" si="553"/>
        <v>0</v>
      </c>
      <c r="CGG140" s="827">
        <f t="shared" si="553"/>
        <v>0</v>
      </c>
      <c r="CGH140" s="827">
        <f t="shared" si="553"/>
        <v>0</v>
      </c>
      <c r="CGI140" s="827">
        <f t="shared" si="553"/>
        <v>0</v>
      </c>
      <c r="CGJ140" s="827">
        <f t="shared" si="553"/>
        <v>0</v>
      </c>
      <c r="CGK140" s="827">
        <f t="shared" si="553"/>
        <v>0</v>
      </c>
      <c r="CGL140" s="827">
        <f t="shared" si="553"/>
        <v>0</v>
      </c>
      <c r="CGM140" s="827">
        <f t="shared" si="553"/>
        <v>0</v>
      </c>
      <c r="CGN140" s="827">
        <f t="shared" si="553"/>
        <v>0</v>
      </c>
      <c r="CGO140" s="827">
        <f t="shared" si="553"/>
        <v>0</v>
      </c>
      <c r="CGP140" s="827">
        <f t="shared" si="553"/>
        <v>0</v>
      </c>
      <c r="CGQ140" s="827">
        <f t="shared" si="553"/>
        <v>0</v>
      </c>
      <c r="CGR140" s="827">
        <f t="shared" si="553"/>
        <v>0</v>
      </c>
      <c r="CGS140" s="827">
        <f t="shared" si="553"/>
        <v>0</v>
      </c>
      <c r="CGT140" s="827">
        <f t="shared" si="553"/>
        <v>0</v>
      </c>
      <c r="CGU140" s="827">
        <f t="shared" si="553"/>
        <v>0</v>
      </c>
      <c r="CGV140" s="827">
        <f t="shared" si="553"/>
        <v>0</v>
      </c>
      <c r="CGW140" s="827">
        <f t="shared" si="553"/>
        <v>0</v>
      </c>
      <c r="CGX140" s="827">
        <f t="shared" si="553"/>
        <v>0</v>
      </c>
      <c r="CGY140" s="827">
        <f t="shared" si="553"/>
        <v>0</v>
      </c>
      <c r="CGZ140" s="827">
        <f t="shared" si="553"/>
        <v>0</v>
      </c>
      <c r="CHA140" s="827">
        <f t="shared" si="553"/>
        <v>0</v>
      </c>
      <c r="CHB140" s="827">
        <f t="shared" si="553"/>
        <v>0</v>
      </c>
      <c r="CHC140" s="827">
        <f t="shared" si="553"/>
        <v>0</v>
      </c>
      <c r="CHD140" s="827">
        <f t="shared" si="553"/>
        <v>0</v>
      </c>
      <c r="CHE140" s="827">
        <f t="shared" si="553"/>
        <v>0</v>
      </c>
      <c r="CHF140" s="827">
        <f t="shared" si="553"/>
        <v>0</v>
      </c>
      <c r="CHG140" s="827">
        <f t="shared" si="553"/>
        <v>0</v>
      </c>
      <c r="CHH140" s="827">
        <f t="shared" si="553"/>
        <v>0</v>
      </c>
      <c r="CHI140" s="827">
        <f t="shared" si="553"/>
        <v>0</v>
      </c>
      <c r="CHJ140" s="827">
        <f t="shared" si="553"/>
        <v>0</v>
      </c>
      <c r="CHK140" s="827">
        <f t="shared" si="553"/>
        <v>0</v>
      </c>
      <c r="CHL140" s="827">
        <f t="shared" si="553"/>
        <v>0</v>
      </c>
      <c r="CHM140" s="827">
        <f t="shared" si="553"/>
        <v>0</v>
      </c>
      <c r="CHN140" s="827">
        <f t="shared" si="553"/>
        <v>0</v>
      </c>
      <c r="CHO140" s="827">
        <f t="shared" si="553"/>
        <v>0</v>
      </c>
      <c r="CHP140" s="827">
        <f t="shared" si="553"/>
        <v>0</v>
      </c>
      <c r="CHQ140" s="827">
        <f t="shared" si="553"/>
        <v>0</v>
      </c>
      <c r="CHR140" s="827">
        <f t="shared" si="553"/>
        <v>0</v>
      </c>
      <c r="CHS140" s="827">
        <f t="shared" si="553"/>
        <v>0</v>
      </c>
      <c r="CHT140" s="827">
        <f t="shared" si="553"/>
        <v>0</v>
      </c>
      <c r="CHU140" s="827">
        <f t="shared" si="553"/>
        <v>0</v>
      </c>
      <c r="CHV140" s="827">
        <f t="shared" si="553"/>
        <v>0</v>
      </c>
      <c r="CHW140" s="827">
        <f t="shared" ref="CHW140:CKH140" si="554">CHW132</f>
        <v>0</v>
      </c>
      <c r="CHX140" s="827">
        <f t="shared" si="554"/>
        <v>0</v>
      </c>
      <c r="CHY140" s="827">
        <f t="shared" si="554"/>
        <v>0</v>
      </c>
      <c r="CHZ140" s="827">
        <f t="shared" si="554"/>
        <v>0</v>
      </c>
      <c r="CIA140" s="827">
        <f t="shared" si="554"/>
        <v>0</v>
      </c>
      <c r="CIB140" s="827">
        <f t="shared" si="554"/>
        <v>0</v>
      </c>
      <c r="CIC140" s="827">
        <f t="shared" si="554"/>
        <v>0</v>
      </c>
      <c r="CID140" s="827">
        <f t="shared" si="554"/>
        <v>0</v>
      </c>
      <c r="CIE140" s="827">
        <f t="shared" si="554"/>
        <v>0</v>
      </c>
      <c r="CIF140" s="827">
        <f t="shared" si="554"/>
        <v>0</v>
      </c>
      <c r="CIG140" s="827">
        <f t="shared" si="554"/>
        <v>0</v>
      </c>
      <c r="CIH140" s="827">
        <f t="shared" si="554"/>
        <v>0</v>
      </c>
      <c r="CII140" s="827">
        <f t="shared" si="554"/>
        <v>0</v>
      </c>
      <c r="CIJ140" s="827">
        <f t="shared" si="554"/>
        <v>0</v>
      </c>
      <c r="CIK140" s="827">
        <f t="shared" si="554"/>
        <v>0</v>
      </c>
      <c r="CIL140" s="827">
        <f t="shared" si="554"/>
        <v>0</v>
      </c>
      <c r="CIM140" s="827">
        <f t="shared" si="554"/>
        <v>0</v>
      </c>
      <c r="CIN140" s="827">
        <f t="shared" si="554"/>
        <v>0</v>
      </c>
      <c r="CIO140" s="827">
        <f t="shared" si="554"/>
        <v>0</v>
      </c>
      <c r="CIP140" s="827">
        <f t="shared" si="554"/>
        <v>0</v>
      </c>
      <c r="CIQ140" s="827">
        <f t="shared" si="554"/>
        <v>0</v>
      </c>
      <c r="CIR140" s="827">
        <f t="shared" si="554"/>
        <v>0</v>
      </c>
      <c r="CIS140" s="827">
        <f t="shared" si="554"/>
        <v>0</v>
      </c>
      <c r="CIT140" s="827">
        <f t="shared" si="554"/>
        <v>0</v>
      </c>
      <c r="CIU140" s="827">
        <f t="shared" si="554"/>
        <v>0</v>
      </c>
      <c r="CIV140" s="827">
        <f t="shared" si="554"/>
        <v>0</v>
      </c>
      <c r="CIW140" s="827">
        <f t="shared" si="554"/>
        <v>0</v>
      </c>
      <c r="CIX140" s="827">
        <f t="shared" si="554"/>
        <v>0</v>
      </c>
      <c r="CIY140" s="827">
        <f t="shared" si="554"/>
        <v>0</v>
      </c>
      <c r="CIZ140" s="827">
        <f t="shared" si="554"/>
        <v>0</v>
      </c>
      <c r="CJA140" s="827">
        <f t="shared" si="554"/>
        <v>0</v>
      </c>
      <c r="CJB140" s="827">
        <f t="shared" si="554"/>
        <v>0</v>
      </c>
      <c r="CJC140" s="827">
        <f t="shared" si="554"/>
        <v>0</v>
      </c>
      <c r="CJD140" s="827">
        <f t="shared" si="554"/>
        <v>0</v>
      </c>
      <c r="CJE140" s="827">
        <f t="shared" si="554"/>
        <v>0</v>
      </c>
      <c r="CJF140" s="827">
        <f t="shared" si="554"/>
        <v>0</v>
      </c>
      <c r="CJG140" s="827">
        <f t="shared" si="554"/>
        <v>0</v>
      </c>
      <c r="CJH140" s="827">
        <f t="shared" si="554"/>
        <v>0</v>
      </c>
      <c r="CJI140" s="827">
        <f t="shared" si="554"/>
        <v>0</v>
      </c>
      <c r="CJJ140" s="827">
        <f t="shared" si="554"/>
        <v>0</v>
      </c>
      <c r="CJK140" s="827">
        <f t="shared" si="554"/>
        <v>0</v>
      </c>
      <c r="CJL140" s="827">
        <f t="shared" si="554"/>
        <v>0</v>
      </c>
      <c r="CJM140" s="827">
        <f t="shared" si="554"/>
        <v>0</v>
      </c>
      <c r="CJN140" s="827">
        <f t="shared" si="554"/>
        <v>0</v>
      </c>
      <c r="CJO140" s="827">
        <f t="shared" si="554"/>
        <v>0</v>
      </c>
      <c r="CJP140" s="827">
        <f t="shared" si="554"/>
        <v>0</v>
      </c>
      <c r="CJQ140" s="827">
        <f t="shared" si="554"/>
        <v>0</v>
      </c>
      <c r="CJR140" s="827">
        <f t="shared" si="554"/>
        <v>0</v>
      </c>
      <c r="CJS140" s="827">
        <f t="shared" si="554"/>
        <v>0</v>
      </c>
      <c r="CJT140" s="827">
        <f t="shared" si="554"/>
        <v>0</v>
      </c>
      <c r="CJU140" s="827">
        <f t="shared" si="554"/>
        <v>0</v>
      </c>
      <c r="CJV140" s="827">
        <f t="shared" si="554"/>
        <v>0</v>
      </c>
      <c r="CJW140" s="827">
        <f t="shared" si="554"/>
        <v>0</v>
      </c>
      <c r="CJX140" s="827">
        <f t="shared" si="554"/>
        <v>0</v>
      </c>
      <c r="CJY140" s="827">
        <f t="shared" si="554"/>
        <v>0</v>
      </c>
      <c r="CJZ140" s="827">
        <f t="shared" si="554"/>
        <v>0</v>
      </c>
      <c r="CKA140" s="827">
        <f t="shared" si="554"/>
        <v>0</v>
      </c>
      <c r="CKB140" s="827">
        <f t="shared" si="554"/>
        <v>0</v>
      </c>
      <c r="CKC140" s="827">
        <f t="shared" si="554"/>
        <v>0</v>
      </c>
      <c r="CKD140" s="827">
        <f t="shared" si="554"/>
        <v>0</v>
      </c>
      <c r="CKE140" s="827">
        <f t="shared" si="554"/>
        <v>0</v>
      </c>
      <c r="CKF140" s="827">
        <f t="shared" si="554"/>
        <v>0</v>
      </c>
      <c r="CKG140" s="827">
        <f t="shared" si="554"/>
        <v>0</v>
      </c>
      <c r="CKH140" s="827">
        <f t="shared" si="554"/>
        <v>0</v>
      </c>
      <c r="CKI140" s="827">
        <f t="shared" ref="CKI140:CMT140" si="555">CKI132</f>
        <v>0</v>
      </c>
      <c r="CKJ140" s="827">
        <f t="shared" si="555"/>
        <v>0</v>
      </c>
      <c r="CKK140" s="827">
        <f t="shared" si="555"/>
        <v>0</v>
      </c>
      <c r="CKL140" s="827">
        <f t="shared" si="555"/>
        <v>0</v>
      </c>
      <c r="CKM140" s="827">
        <f t="shared" si="555"/>
        <v>0</v>
      </c>
      <c r="CKN140" s="827">
        <f t="shared" si="555"/>
        <v>0</v>
      </c>
      <c r="CKO140" s="827">
        <f t="shared" si="555"/>
        <v>0</v>
      </c>
      <c r="CKP140" s="827">
        <f t="shared" si="555"/>
        <v>0</v>
      </c>
      <c r="CKQ140" s="827">
        <f t="shared" si="555"/>
        <v>0</v>
      </c>
      <c r="CKR140" s="827">
        <f t="shared" si="555"/>
        <v>0</v>
      </c>
      <c r="CKS140" s="827">
        <f t="shared" si="555"/>
        <v>0</v>
      </c>
      <c r="CKT140" s="827">
        <f t="shared" si="555"/>
        <v>0</v>
      </c>
      <c r="CKU140" s="827">
        <f t="shared" si="555"/>
        <v>0</v>
      </c>
      <c r="CKV140" s="827">
        <f t="shared" si="555"/>
        <v>0</v>
      </c>
      <c r="CKW140" s="827">
        <f t="shared" si="555"/>
        <v>0</v>
      </c>
      <c r="CKX140" s="827">
        <f t="shared" si="555"/>
        <v>0</v>
      </c>
      <c r="CKY140" s="827">
        <f t="shared" si="555"/>
        <v>0</v>
      </c>
      <c r="CKZ140" s="827">
        <f t="shared" si="555"/>
        <v>0</v>
      </c>
      <c r="CLA140" s="827">
        <f t="shared" si="555"/>
        <v>0</v>
      </c>
      <c r="CLB140" s="827">
        <f t="shared" si="555"/>
        <v>0</v>
      </c>
      <c r="CLC140" s="827">
        <f t="shared" si="555"/>
        <v>0</v>
      </c>
      <c r="CLD140" s="827">
        <f t="shared" si="555"/>
        <v>0</v>
      </c>
      <c r="CLE140" s="827">
        <f t="shared" si="555"/>
        <v>0</v>
      </c>
      <c r="CLF140" s="827">
        <f t="shared" si="555"/>
        <v>0</v>
      </c>
      <c r="CLG140" s="827">
        <f t="shared" si="555"/>
        <v>0</v>
      </c>
      <c r="CLH140" s="827">
        <f t="shared" si="555"/>
        <v>0</v>
      </c>
      <c r="CLI140" s="827">
        <f t="shared" si="555"/>
        <v>0</v>
      </c>
      <c r="CLJ140" s="827">
        <f t="shared" si="555"/>
        <v>0</v>
      </c>
      <c r="CLK140" s="827">
        <f t="shared" si="555"/>
        <v>0</v>
      </c>
      <c r="CLL140" s="827">
        <f t="shared" si="555"/>
        <v>0</v>
      </c>
      <c r="CLM140" s="827">
        <f t="shared" si="555"/>
        <v>0</v>
      </c>
      <c r="CLN140" s="827">
        <f t="shared" si="555"/>
        <v>0</v>
      </c>
      <c r="CLO140" s="827">
        <f t="shared" si="555"/>
        <v>0</v>
      </c>
      <c r="CLP140" s="827">
        <f t="shared" si="555"/>
        <v>0</v>
      </c>
      <c r="CLQ140" s="827">
        <f t="shared" si="555"/>
        <v>0</v>
      </c>
      <c r="CLR140" s="827">
        <f t="shared" si="555"/>
        <v>0</v>
      </c>
      <c r="CLS140" s="827">
        <f t="shared" si="555"/>
        <v>0</v>
      </c>
      <c r="CLT140" s="827">
        <f t="shared" si="555"/>
        <v>0</v>
      </c>
      <c r="CLU140" s="827">
        <f t="shared" si="555"/>
        <v>0</v>
      </c>
      <c r="CLV140" s="827">
        <f t="shared" si="555"/>
        <v>0</v>
      </c>
      <c r="CLW140" s="827">
        <f t="shared" si="555"/>
        <v>0</v>
      </c>
      <c r="CLX140" s="827">
        <f t="shared" si="555"/>
        <v>0</v>
      </c>
      <c r="CLY140" s="827">
        <f t="shared" si="555"/>
        <v>0</v>
      </c>
      <c r="CLZ140" s="827">
        <f t="shared" si="555"/>
        <v>0</v>
      </c>
      <c r="CMA140" s="827">
        <f t="shared" si="555"/>
        <v>0</v>
      </c>
      <c r="CMB140" s="827">
        <f t="shared" si="555"/>
        <v>0</v>
      </c>
      <c r="CMC140" s="827">
        <f t="shared" si="555"/>
        <v>0</v>
      </c>
      <c r="CMD140" s="827">
        <f t="shared" si="555"/>
        <v>0</v>
      </c>
      <c r="CME140" s="827">
        <f t="shared" si="555"/>
        <v>0</v>
      </c>
      <c r="CMF140" s="827">
        <f t="shared" si="555"/>
        <v>0</v>
      </c>
      <c r="CMG140" s="827">
        <f t="shared" si="555"/>
        <v>0</v>
      </c>
      <c r="CMH140" s="827">
        <f t="shared" si="555"/>
        <v>0</v>
      </c>
      <c r="CMI140" s="827">
        <f t="shared" si="555"/>
        <v>0</v>
      </c>
      <c r="CMJ140" s="827">
        <f t="shared" si="555"/>
        <v>0</v>
      </c>
      <c r="CMK140" s="827">
        <f t="shared" si="555"/>
        <v>0</v>
      </c>
      <c r="CML140" s="827">
        <f t="shared" si="555"/>
        <v>0</v>
      </c>
      <c r="CMM140" s="827">
        <f t="shared" si="555"/>
        <v>0</v>
      </c>
      <c r="CMN140" s="827">
        <f t="shared" si="555"/>
        <v>0</v>
      </c>
      <c r="CMO140" s="827">
        <f t="shared" si="555"/>
        <v>0</v>
      </c>
      <c r="CMP140" s="827">
        <f t="shared" si="555"/>
        <v>0</v>
      </c>
      <c r="CMQ140" s="827">
        <f t="shared" si="555"/>
        <v>0</v>
      </c>
      <c r="CMR140" s="827">
        <f t="shared" si="555"/>
        <v>0</v>
      </c>
      <c r="CMS140" s="827">
        <f t="shared" si="555"/>
        <v>0</v>
      </c>
      <c r="CMT140" s="827">
        <f t="shared" si="555"/>
        <v>0</v>
      </c>
      <c r="CMU140" s="827">
        <f t="shared" ref="CMU140:CPF140" si="556">CMU132</f>
        <v>0</v>
      </c>
      <c r="CMV140" s="827">
        <f t="shared" si="556"/>
        <v>0</v>
      </c>
      <c r="CMW140" s="827">
        <f t="shared" si="556"/>
        <v>0</v>
      </c>
      <c r="CMX140" s="827">
        <f t="shared" si="556"/>
        <v>0</v>
      </c>
      <c r="CMY140" s="827">
        <f t="shared" si="556"/>
        <v>0</v>
      </c>
      <c r="CMZ140" s="827">
        <f t="shared" si="556"/>
        <v>0</v>
      </c>
      <c r="CNA140" s="827">
        <f t="shared" si="556"/>
        <v>0</v>
      </c>
      <c r="CNB140" s="827">
        <f t="shared" si="556"/>
        <v>0</v>
      </c>
      <c r="CNC140" s="827">
        <f t="shared" si="556"/>
        <v>0</v>
      </c>
      <c r="CND140" s="827">
        <f t="shared" si="556"/>
        <v>0</v>
      </c>
      <c r="CNE140" s="827">
        <f t="shared" si="556"/>
        <v>0</v>
      </c>
      <c r="CNF140" s="827">
        <f t="shared" si="556"/>
        <v>0</v>
      </c>
      <c r="CNG140" s="827">
        <f t="shared" si="556"/>
        <v>0</v>
      </c>
      <c r="CNH140" s="827">
        <f t="shared" si="556"/>
        <v>0</v>
      </c>
      <c r="CNI140" s="827">
        <f t="shared" si="556"/>
        <v>0</v>
      </c>
      <c r="CNJ140" s="827">
        <f t="shared" si="556"/>
        <v>0</v>
      </c>
      <c r="CNK140" s="827">
        <f t="shared" si="556"/>
        <v>0</v>
      </c>
      <c r="CNL140" s="827">
        <f t="shared" si="556"/>
        <v>0</v>
      </c>
      <c r="CNM140" s="827">
        <f t="shared" si="556"/>
        <v>0</v>
      </c>
      <c r="CNN140" s="827">
        <f t="shared" si="556"/>
        <v>0</v>
      </c>
      <c r="CNO140" s="827">
        <f t="shared" si="556"/>
        <v>0</v>
      </c>
      <c r="CNP140" s="827">
        <f t="shared" si="556"/>
        <v>0</v>
      </c>
      <c r="CNQ140" s="827">
        <f t="shared" si="556"/>
        <v>0</v>
      </c>
      <c r="CNR140" s="827">
        <f t="shared" si="556"/>
        <v>0</v>
      </c>
      <c r="CNS140" s="827">
        <f t="shared" si="556"/>
        <v>0</v>
      </c>
      <c r="CNT140" s="827">
        <f t="shared" si="556"/>
        <v>0</v>
      </c>
      <c r="CNU140" s="827">
        <f t="shared" si="556"/>
        <v>0</v>
      </c>
      <c r="CNV140" s="827">
        <f t="shared" si="556"/>
        <v>0</v>
      </c>
      <c r="CNW140" s="827">
        <f t="shared" si="556"/>
        <v>0</v>
      </c>
      <c r="CNX140" s="827">
        <f t="shared" si="556"/>
        <v>0</v>
      </c>
      <c r="CNY140" s="827">
        <f t="shared" si="556"/>
        <v>0</v>
      </c>
      <c r="CNZ140" s="827">
        <f t="shared" si="556"/>
        <v>0</v>
      </c>
      <c r="COA140" s="827">
        <f t="shared" si="556"/>
        <v>0</v>
      </c>
      <c r="COB140" s="827">
        <f t="shared" si="556"/>
        <v>0</v>
      </c>
      <c r="COC140" s="827">
        <f t="shared" si="556"/>
        <v>0</v>
      </c>
      <c r="COD140" s="827">
        <f t="shared" si="556"/>
        <v>0</v>
      </c>
      <c r="COE140" s="827">
        <f t="shared" si="556"/>
        <v>0</v>
      </c>
      <c r="COF140" s="827">
        <f t="shared" si="556"/>
        <v>0</v>
      </c>
      <c r="COG140" s="827">
        <f t="shared" si="556"/>
        <v>0</v>
      </c>
      <c r="COH140" s="827">
        <f t="shared" si="556"/>
        <v>0</v>
      </c>
      <c r="COI140" s="827">
        <f t="shared" si="556"/>
        <v>0</v>
      </c>
      <c r="COJ140" s="827">
        <f t="shared" si="556"/>
        <v>0</v>
      </c>
      <c r="COK140" s="827">
        <f t="shared" si="556"/>
        <v>0</v>
      </c>
      <c r="COL140" s="827">
        <f t="shared" si="556"/>
        <v>0</v>
      </c>
      <c r="COM140" s="827">
        <f t="shared" si="556"/>
        <v>0</v>
      </c>
      <c r="CON140" s="827">
        <f t="shared" si="556"/>
        <v>0</v>
      </c>
      <c r="COO140" s="827">
        <f t="shared" si="556"/>
        <v>0</v>
      </c>
      <c r="COP140" s="827">
        <f t="shared" si="556"/>
        <v>0</v>
      </c>
      <c r="COQ140" s="827">
        <f t="shared" si="556"/>
        <v>0</v>
      </c>
      <c r="COR140" s="827">
        <f t="shared" si="556"/>
        <v>0</v>
      </c>
      <c r="COS140" s="827">
        <f t="shared" si="556"/>
        <v>0</v>
      </c>
      <c r="COT140" s="827">
        <f t="shared" si="556"/>
        <v>0</v>
      </c>
      <c r="COU140" s="827">
        <f t="shared" si="556"/>
        <v>0</v>
      </c>
      <c r="COV140" s="827">
        <f t="shared" si="556"/>
        <v>0</v>
      </c>
      <c r="COW140" s="827">
        <f t="shared" si="556"/>
        <v>0</v>
      </c>
      <c r="COX140" s="827">
        <f t="shared" si="556"/>
        <v>0</v>
      </c>
      <c r="COY140" s="827">
        <f t="shared" si="556"/>
        <v>0</v>
      </c>
      <c r="COZ140" s="827">
        <f t="shared" si="556"/>
        <v>0</v>
      </c>
      <c r="CPA140" s="827">
        <f t="shared" si="556"/>
        <v>0</v>
      </c>
      <c r="CPB140" s="827">
        <f t="shared" si="556"/>
        <v>0</v>
      </c>
      <c r="CPC140" s="827">
        <f t="shared" si="556"/>
        <v>0</v>
      </c>
      <c r="CPD140" s="827">
        <f t="shared" si="556"/>
        <v>0</v>
      </c>
      <c r="CPE140" s="827">
        <f t="shared" si="556"/>
        <v>0</v>
      </c>
      <c r="CPF140" s="827">
        <f t="shared" si="556"/>
        <v>0</v>
      </c>
      <c r="CPG140" s="827">
        <f t="shared" ref="CPG140:CRR140" si="557">CPG132</f>
        <v>0</v>
      </c>
      <c r="CPH140" s="827">
        <f t="shared" si="557"/>
        <v>0</v>
      </c>
      <c r="CPI140" s="827">
        <f t="shared" si="557"/>
        <v>0</v>
      </c>
      <c r="CPJ140" s="827">
        <f t="shared" si="557"/>
        <v>0</v>
      </c>
      <c r="CPK140" s="827">
        <f t="shared" si="557"/>
        <v>0</v>
      </c>
      <c r="CPL140" s="827">
        <f t="shared" si="557"/>
        <v>0</v>
      </c>
      <c r="CPM140" s="827">
        <f t="shared" si="557"/>
        <v>0</v>
      </c>
      <c r="CPN140" s="827">
        <f t="shared" si="557"/>
        <v>0</v>
      </c>
      <c r="CPO140" s="827">
        <f t="shared" si="557"/>
        <v>0</v>
      </c>
      <c r="CPP140" s="827">
        <f t="shared" si="557"/>
        <v>0</v>
      </c>
      <c r="CPQ140" s="827">
        <f t="shared" si="557"/>
        <v>0</v>
      </c>
      <c r="CPR140" s="827">
        <f t="shared" si="557"/>
        <v>0</v>
      </c>
      <c r="CPS140" s="827">
        <f t="shared" si="557"/>
        <v>0</v>
      </c>
      <c r="CPT140" s="827">
        <f t="shared" si="557"/>
        <v>0</v>
      </c>
      <c r="CPU140" s="827">
        <f t="shared" si="557"/>
        <v>0</v>
      </c>
      <c r="CPV140" s="827">
        <f t="shared" si="557"/>
        <v>0</v>
      </c>
      <c r="CPW140" s="827">
        <f t="shared" si="557"/>
        <v>0</v>
      </c>
      <c r="CPX140" s="827">
        <f t="shared" si="557"/>
        <v>0</v>
      </c>
      <c r="CPY140" s="827">
        <f t="shared" si="557"/>
        <v>0</v>
      </c>
      <c r="CPZ140" s="827">
        <f t="shared" si="557"/>
        <v>0</v>
      </c>
      <c r="CQA140" s="827">
        <f t="shared" si="557"/>
        <v>0</v>
      </c>
      <c r="CQB140" s="827">
        <f t="shared" si="557"/>
        <v>0</v>
      </c>
      <c r="CQC140" s="827">
        <f t="shared" si="557"/>
        <v>0</v>
      </c>
      <c r="CQD140" s="827">
        <f t="shared" si="557"/>
        <v>0</v>
      </c>
      <c r="CQE140" s="827">
        <f t="shared" si="557"/>
        <v>0</v>
      </c>
      <c r="CQF140" s="827">
        <f t="shared" si="557"/>
        <v>0</v>
      </c>
      <c r="CQG140" s="827">
        <f t="shared" si="557"/>
        <v>0</v>
      </c>
      <c r="CQH140" s="827">
        <f t="shared" si="557"/>
        <v>0</v>
      </c>
      <c r="CQI140" s="827">
        <f t="shared" si="557"/>
        <v>0</v>
      </c>
      <c r="CQJ140" s="827">
        <f t="shared" si="557"/>
        <v>0</v>
      </c>
      <c r="CQK140" s="827">
        <f t="shared" si="557"/>
        <v>0</v>
      </c>
      <c r="CQL140" s="827">
        <f t="shared" si="557"/>
        <v>0</v>
      </c>
      <c r="CQM140" s="827">
        <f t="shared" si="557"/>
        <v>0</v>
      </c>
      <c r="CQN140" s="827">
        <f t="shared" si="557"/>
        <v>0</v>
      </c>
      <c r="CQO140" s="827">
        <f t="shared" si="557"/>
        <v>0</v>
      </c>
      <c r="CQP140" s="827">
        <f t="shared" si="557"/>
        <v>0</v>
      </c>
      <c r="CQQ140" s="827">
        <f t="shared" si="557"/>
        <v>0</v>
      </c>
      <c r="CQR140" s="827">
        <f t="shared" si="557"/>
        <v>0</v>
      </c>
      <c r="CQS140" s="827">
        <f t="shared" si="557"/>
        <v>0</v>
      </c>
      <c r="CQT140" s="827">
        <f t="shared" si="557"/>
        <v>0</v>
      </c>
      <c r="CQU140" s="827">
        <f t="shared" si="557"/>
        <v>0</v>
      </c>
      <c r="CQV140" s="827">
        <f t="shared" si="557"/>
        <v>0</v>
      </c>
      <c r="CQW140" s="827">
        <f t="shared" si="557"/>
        <v>0</v>
      </c>
      <c r="CQX140" s="827">
        <f t="shared" si="557"/>
        <v>0</v>
      </c>
      <c r="CQY140" s="827">
        <f t="shared" si="557"/>
        <v>0</v>
      </c>
      <c r="CQZ140" s="827">
        <f t="shared" si="557"/>
        <v>0</v>
      </c>
      <c r="CRA140" s="827">
        <f t="shared" si="557"/>
        <v>0</v>
      </c>
      <c r="CRB140" s="827">
        <f t="shared" si="557"/>
        <v>0</v>
      </c>
      <c r="CRC140" s="827">
        <f t="shared" si="557"/>
        <v>0</v>
      </c>
      <c r="CRD140" s="827">
        <f t="shared" si="557"/>
        <v>0</v>
      </c>
      <c r="CRE140" s="827">
        <f t="shared" si="557"/>
        <v>0</v>
      </c>
      <c r="CRF140" s="827">
        <f t="shared" si="557"/>
        <v>0</v>
      </c>
      <c r="CRG140" s="827">
        <f t="shared" si="557"/>
        <v>0</v>
      </c>
      <c r="CRH140" s="827">
        <f t="shared" si="557"/>
        <v>0</v>
      </c>
      <c r="CRI140" s="827">
        <f t="shared" si="557"/>
        <v>0</v>
      </c>
      <c r="CRJ140" s="827">
        <f t="shared" si="557"/>
        <v>0</v>
      </c>
      <c r="CRK140" s="827">
        <f t="shared" si="557"/>
        <v>0</v>
      </c>
      <c r="CRL140" s="827">
        <f t="shared" si="557"/>
        <v>0</v>
      </c>
      <c r="CRM140" s="827">
        <f t="shared" si="557"/>
        <v>0</v>
      </c>
      <c r="CRN140" s="827">
        <f t="shared" si="557"/>
        <v>0</v>
      </c>
      <c r="CRO140" s="827">
        <f t="shared" si="557"/>
        <v>0</v>
      </c>
      <c r="CRP140" s="827">
        <f t="shared" si="557"/>
        <v>0</v>
      </c>
      <c r="CRQ140" s="827">
        <f t="shared" si="557"/>
        <v>0</v>
      </c>
      <c r="CRR140" s="827">
        <f t="shared" si="557"/>
        <v>0</v>
      </c>
      <c r="CRS140" s="827">
        <f t="shared" ref="CRS140:CUD140" si="558">CRS132</f>
        <v>0</v>
      </c>
      <c r="CRT140" s="827">
        <f t="shared" si="558"/>
        <v>0</v>
      </c>
      <c r="CRU140" s="827">
        <f t="shared" si="558"/>
        <v>0</v>
      </c>
      <c r="CRV140" s="827">
        <f t="shared" si="558"/>
        <v>0</v>
      </c>
      <c r="CRW140" s="827">
        <f t="shared" si="558"/>
        <v>0</v>
      </c>
      <c r="CRX140" s="827">
        <f t="shared" si="558"/>
        <v>0</v>
      </c>
      <c r="CRY140" s="827">
        <f t="shared" si="558"/>
        <v>0</v>
      </c>
      <c r="CRZ140" s="827">
        <f t="shared" si="558"/>
        <v>0</v>
      </c>
      <c r="CSA140" s="827">
        <f t="shared" si="558"/>
        <v>0</v>
      </c>
      <c r="CSB140" s="827">
        <f t="shared" si="558"/>
        <v>0</v>
      </c>
      <c r="CSC140" s="827">
        <f t="shared" si="558"/>
        <v>0</v>
      </c>
      <c r="CSD140" s="827">
        <f t="shared" si="558"/>
        <v>0</v>
      </c>
      <c r="CSE140" s="827">
        <f t="shared" si="558"/>
        <v>0</v>
      </c>
      <c r="CSF140" s="827">
        <f t="shared" si="558"/>
        <v>0</v>
      </c>
      <c r="CSG140" s="827">
        <f t="shared" si="558"/>
        <v>0</v>
      </c>
      <c r="CSH140" s="827">
        <f t="shared" si="558"/>
        <v>0</v>
      </c>
      <c r="CSI140" s="827">
        <f t="shared" si="558"/>
        <v>0</v>
      </c>
      <c r="CSJ140" s="827">
        <f t="shared" si="558"/>
        <v>0</v>
      </c>
      <c r="CSK140" s="827">
        <f t="shared" si="558"/>
        <v>0</v>
      </c>
      <c r="CSL140" s="827">
        <f t="shared" si="558"/>
        <v>0</v>
      </c>
      <c r="CSM140" s="827">
        <f t="shared" si="558"/>
        <v>0</v>
      </c>
      <c r="CSN140" s="827">
        <f t="shared" si="558"/>
        <v>0</v>
      </c>
      <c r="CSO140" s="827">
        <f t="shared" si="558"/>
        <v>0</v>
      </c>
      <c r="CSP140" s="827">
        <f t="shared" si="558"/>
        <v>0</v>
      </c>
      <c r="CSQ140" s="827">
        <f t="shared" si="558"/>
        <v>0</v>
      </c>
      <c r="CSR140" s="827">
        <f t="shared" si="558"/>
        <v>0</v>
      </c>
      <c r="CSS140" s="827">
        <f t="shared" si="558"/>
        <v>0</v>
      </c>
      <c r="CST140" s="827">
        <f t="shared" si="558"/>
        <v>0</v>
      </c>
      <c r="CSU140" s="827">
        <f t="shared" si="558"/>
        <v>0</v>
      </c>
      <c r="CSV140" s="827">
        <f t="shared" si="558"/>
        <v>0</v>
      </c>
      <c r="CSW140" s="827">
        <f t="shared" si="558"/>
        <v>0</v>
      </c>
      <c r="CSX140" s="827">
        <f t="shared" si="558"/>
        <v>0</v>
      </c>
      <c r="CSY140" s="827">
        <f t="shared" si="558"/>
        <v>0</v>
      </c>
      <c r="CSZ140" s="827">
        <f t="shared" si="558"/>
        <v>0</v>
      </c>
      <c r="CTA140" s="827">
        <f t="shared" si="558"/>
        <v>0</v>
      </c>
      <c r="CTB140" s="827">
        <f t="shared" si="558"/>
        <v>0</v>
      </c>
      <c r="CTC140" s="827">
        <f t="shared" si="558"/>
        <v>0</v>
      </c>
      <c r="CTD140" s="827">
        <f t="shared" si="558"/>
        <v>0</v>
      </c>
      <c r="CTE140" s="827">
        <f t="shared" si="558"/>
        <v>0</v>
      </c>
      <c r="CTF140" s="827">
        <f t="shared" si="558"/>
        <v>0</v>
      </c>
      <c r="CTG140" s="827">
        <f t="shared" si="558"/>
        <v>0</v>
      </c>
      <c r="CTH140" s="827">
        <f t="shared" si="558"/>
        <v>0</v>
      </c>
      <c r="CTI140" s="827">
        <f t="shared" si="558"/>
        <v>0</v>
      </c>
      <c r="CTJ140" s="827">
        <f t="shared" si="558"/>
        <v>0</v>
      </c>
      <c r="CTK140" s="827">
        <f t="shared" si="558"/>
        <v>0</v>
      </c>
      <c r="CTL140" s="827">
        <f t="shared" si="558"/>
        <v>0</v>
      </c>
      <c r="CTM140" s="827">
        <f t="shared" si="558"/>
        <v>0</v>
      </c>
      <c r="CTN140" s="827">
        <f t="shared" si="558"/>
        <v>0</v>
      </c>
      <c r="CTO140" s="827">
        <f t="shared" si="558"/>
        <v>0</v>
      </c>
      <c r="CTP140" s="827">
        <f t="shared" si="558"/>
        <v>0</v>
      </c>
      <c r="CTQ140" s="827">
        <f t="shared" si="558"/>
        <v>0</v>
      </c>
      <c r="CTR140" s="827">
        <f t="shared" si="558"/>
        <v>0</v>
      </c>
      <c r="CTS140" s="827">
        <f t="shared" si="558"/>
        <v>0</v>
      </c>
      <c r="CTT140" s="827">
        <f t="shared" si="558"/>
        <v>0</v>
      </c>
      <c r="CTU140" s="827">
        <f t="shared" si="558"/>
        <v>0</v>
      </c>
      <c r="CTV140" s="827">
        <f t="shared" si="558"/>
        <v>0</v>
      </c>
      <c r="CTW140" s="827">
        <f t="shared" si="558"/>
        <v>0</v>
      </c>
      <c r="CTX140" s="827">
        <f t="shared" si="558"/>
        <v>0</v>
      </c>
      <c r="CTY140" s="827">
        <f t="shared" si="558"/>
        <v>0</v>
      </c>
      <c r="CTZ140" s="827">
        <f t="shared" si="558"/>
        <v>0</v>
      </c>
      <c r="CUA140" s="827">
        <f t="shared" si="558"/>
        <v>0</v>
      </c>
      <c r="CUB140" s="827">
        <f t="shared" si="558"/>
        <v>0</v>
      </c>
      <c r="CUC140" s="827">
        <f t="shared" si="558"/>
        <v>0</v>
      </c>
      <c r="CUD140" s="827">
        <f t="shared" si="558"/>
        <v>0</v>
      </c>
      <c r="CUE140" s="827">
        <f t="shared" ref="CUE140:CWP140" si="559">CUE132</f>
        <v>0</v>
      </c>
      <c r="CUF140" s="827">
        <f t="shared" si="559"/>
        <v>0</v>
      </c>
      <c r="CUG140" s="827">
        <f t="shared" si="559"/>
        <v>0</v>
      </c>
      <c r="CUH140" s="827">
        <f t="shared" si="559"/>
        <v>0</v>
      </c>
      <c r="CUI140" s="827">
        <f t="shared" si="559"/>
        <v>0</v>
      </c>
      <c r="CUJ140" s="827">
        <f t="shared" si="559"/>
        <v>0</v>
      </c>
      <c r="CUK140" s="827">
        <f t="shared" si="559"/>
        <v>0</v>
      </c>
      <c r="CUL140" s="827">
        <f t="shared" si="559"/>
        <v>0</v>
      </c>
      <c r="CUM140" s="827">
        <f t="shared" si="559"/>
        <v>0</v>
      </c>
      <c r="CUN140" s="827">
        <f t="shared" si="559"/>
        <v>0</v>
      </c>
      <c r="CUO140" s="827">
        <f t="shared" si="559"/>
        <v>0</v>
      </c>
      <c r="CUP140" s="827">
        <f t="shared" si="559"/>
        <v>0</v>
      </c>
      <c r="CUQ140" s="827">
        <f t="shared" si="559"/>
        <v>0</v>
      </c>
      <c r="CUR140" s="827">
        <f t="shared" si="559"/>
        <v>0</v>
      </c>
      <c r="CUS140" s="827">
        <f t="shared" si="559"/>
        <v>0</v>
      </c>
      <c r="CUT140" s="827">
        <f t="shared" si="559"/>
        <v>0</v>
      </c>
      <c r="CUU140" s="827">
        <f t="shared" si="559"/>
        <v>0</v>
      </c>
      <c r="CUV140" s="827">
        <f t="shared" si="559"/>
        <v>0</v>
      </c>
      <c r="CUW140" s="827">
        <f t="shared" si="559"/>
        <v>0</v>
      </c>
      <c r="CUX140" s="827">
        <f t="shared" si="559"/>
        <v>0</v>
      </c>
      <c r="CUY140" s="827">
        <f t="shared" si="559"/>
        <v>0</v>
      </c>
      <c r="CUZ140" s="827">
        <f t="shared" si="559"/>
        <v>0</v>
      </c>
      <c r="CVA140" s="827">
        <f t="shared" si="559"/>
        <v>0</v>
      </c>
      <c r="CVB140" s="827">
        <f t="shared" si="559"/>
        <v>0</v>
      </c>
      <c r="CVC140" s="827">
        <f t="shared" si="559"/>
        <v>0</v>
      </c>
      <c r="CVD140" s="827">
        <f t="shared" si="559"/>
        <v>0</v>
      </c>
      <c r="CVE140" s="827">
        <f t="shared" si="559"/>
        <v>0</v>
      </c>
      <c r="CVF140" s="827">
        <f t="shared" si="559"/>
        <v>0</v>
      </c>
      <c r="CVG140" s="827">
        <f t="shared" si="559"/>
        <v>0</v>
      </c>
      <c r="CVH140" s="827">
        <f t="shared" si="559"/>
        <v>0</v>
      </c>
      <c r="CVI140" s="827">
        <f t="shared" si="559"/>
        <v>0</v>
      </c>
      <c r="CVJ140" s="827">
        <f t="shared" si="559"/>
        <v>0</v>
      </c>
      <c r="CVK140" s="827">
        <f t="shared" si="559"/>
        <v>0</v>
      </c>
      <c r="CVL140" s="827">
        <f t="shared" si="559"/>
        <v>0</v>
      </c>
      <c r="CVM140" s="827">
        <f t="shared" si="559"/>
        <v>0</v>
      </c>
      <c r="CVN140" s="827">
        <f t="shared" si="559"/>
        <v>0</v>
      </c>
      <c r="CVO140" s="827">
        <f t="shared" si="559"/>
        <v>0</v>
      </c>
      <c r="CVP140" s="827">
        <f t="shared" si="559"/>
        <v>0</v>
      </c>
      <c r="CVQ140" s="827">
        <f t="shared" si="559"/>
        <v>0</v>
      </c>
      <c r="CVR140" s="827">
        <f t="shared" si="559"/>
        <v>0</v>
      </c>
      <c r="CVS140" s="827">
        <f t="shared" si="559"/>
        <v>0</v>
      </c>
      <c r="CVT140" s="827">
        <f t="shared" si="559"/>
        <v>0</v>
      </c>
      <c r="CVU140" s="827">
        <f t="shared" si="559"/>
        <v>0</v>
      </c>
      <c r="CVV140" s="827">
        <f t="shared" si="559"/>
        <v>0</v>
      </c>
      <c r="CVW140" s="827">
        <f t="shared" si="559"/>
        <v>0</v>
      </c>
      <c r="CVX140" s="827">
        <f t="shared" si="559"/>
        <v>0</v>
      </c>
      <c r="CVY140" s="827">
        <f t="shared" si="559"/>
        <v>0</v>
      </c>
      <c r="CVZ140" s="827">
        <f t="shared" si="559"/>
        <v>0</v>
      </c>
      <c r="CWA140" s="827">
        <f t="shared" si="559"/>
        <v>0</v>
      </c>
      <c r="CWB140" s="827">
        <f t="shared" si="559"/>
        <v>0</v>
      </c>
      <c r="CWC140" s="827">
        <f t="shared" si="559"/>
        <v>0</v>
      </c>
      <c r="CWD140" s="827">
        <f t="shared" si="559"/>
        <v>0</v>
      </c>
      <c r="CWE140" s="827">
        <f t="shared" si="559"/>
        <v>0</v>
      </c>
      <c r="CWF140" s="827">
        <f t="shared" si="559"/>
        <v>0</v>
      </c>
      <c r="CWG140" s="827">
        <f t="shared" si="559"/>
        <v>0</v>
      </c>
      <c r="CWH140" s="827">
        <f t="shared" si="559"/>
        <v>0</v>
      </c>
      <c r="CWI140" s="827">
        <f t="shared" si="559"/>
        <v>0</v>
      </c>
      <c r="CWJ140" s="827">
        <f t="shared" si="559"/>
        <v>0</v>
      </c>
      <c r="CWK140" s="827">
        <f t="shared" si="559"/>
        <v>0</v>
      </c>
      <c r="CWL140" s="827">
        <f t="shared" si="559"/>
        <v>0</v>
      </c>
      <c r="CWM140" s="827">
        <f t="shared" si="559"/>
        <v>0</v>
      </c>
      <c r="CWN140" s="827">
        <f t="shared" si="559"/>
        <v>0</v>
      </c>
      <c r="CWO140" s="827">
        <f t="shared" si="559"/>
        <v>0</v>
      </c>
      <c r="CWP140" s="827">
        <f t="shared" si="559"/>
        <v>0</v>
      </c>
      <c r="CWQ140" s="827">
        <f t="shared" ref="CWQ140:CZB140" si="560">CWQ132</f>
        <v>0</v>
      </c>
      <c r="CWR140" s="827">
        <f t="shared" si="560"/>
        <v>0</v>
      </c>
      <c r="CWS140" s="827">
        <f t="shared" si="560"/>
        <v>0</v>
      </c>
      <c r="CWT140" s="827">
        <f t="shared" si="560"/>
        <v>0</v>
      </c>
      <c r="CWU140" s="827">
        <f t="shared" si="560"/>
        <v>0</v>
      </c>
      <c r="CWV140" s="827">
        <f t="shared" si="560"/>
        <v>0</v>
      </c>
      <c r="CWW140" s="827">
        <f t="shared" si="560"/>
        <v>0</v>
      </c>
      <c r="CWX140" s="827">
        <f t="shared" si="560"/>
        <v>0</v>
      </c>
      <c r="CWY140" s="827">
        <f t="shared" si="560"/>
        <v>0</v>
      </c>
      <c r="CWZ140" s="827">
        <f t="shared" si="560"/>
        <v>0</v>
      </c>
      <c r="CXA140" s="827">
        <f t="shared" si="560"/>
        <v>0</v>
      </c>
      <c r="CXB140" s="827">
        <f t="shared" si="560"/>
        <v>0</v>
      </c>
      <c r="CXC140" s="827">
        <f t="shared" si="560"/>
        <v>0</v>
      </c>
      <c r="CXD140" s="827">
        <f t="shared" si="560"/>
        <v>0</v>
      </c>
      <c r="CXE140" s="827">
        <f t="shared" si="560"/>
        <v>0</v>
      </c>
      <c r="CXF140" s="827">
        <f t="shared" si="560"/>
        <v>0</v>
      </c>
      <c r="CXG140" s="827">
        <f t="shared" si="560"/>
        <v>0</v>
      </c>
      <c r="CXH140" s="827">
        <f t="shared" si="560"/>
        <v>0</v>
      </c>
      <c r="CXI140" s="827">
        <f t="shared" si="560"/>
        <v>0</v>
      </c>
      <c r="CXJ140" s="827">
        <f t="shared" si="560"/>
        <v>0</v>
      </c>
      <c r="CXK140" s="827">
        <f t="shared" si="560"/>
        <v>0</v>
      </c>
      <c r="CXL140" s="827">
        <f t="shared" si="560"/>
        <v>0</v>
      </c>
      <c r="CXM140" s="827">
        <f t="shared" si="560"/>
        <v>0</v>
      </c>
      <c r="CXN140" s="827">
        <f t="shared" si="560"/>
        <v>0</v>
      </c>
      <c r="CXO140" s="827">
        <f t="shared" si="560"/>
        <v>0</v>
      </c>
      <c r="CXP140" s="827">
        <f t="shared" si="560"/>
        <v>0</v>
      </c>
      <c r="CXQ140" s="827">
        <f t="shared" si="560"/>
        <v>0</v>
      </c>
      <c r="CXR140" s="827">
        <f t="shared" si="560"/>
        <v>0</v>
      </c>
      <c r="CXS140" s="827">
        <f t="shared" si="560"/>
        <v>0</v>
      </c>
      <c r="CXT140" s="827">
        <f t="shared" si="560"/>
        <v>0</v>
      </c>
      <c r="CXU140" s="827">
        <f t="shared" si="560"/>
        <v>0</v>
      </c>
      <c r="CXV140" s="827">
        <f t="shared" si="560"/>
        <v>0</v>
      </c>
      <c r="CXW140" s="827">
        <f t="shared" si="560"/>
        <v>0</v>
      </c>
      <c r="CXX140" s="827">
        <f t="shared" si="560"/>
        <v>0</v>
      </c>
      <c r="CXY140" s="827">
        <f t="shared" si="560"/>
        <v>0</v>
      </c>
      <c r="CXZ140" s="827">
        <f t="shared" si="560"/>
        <v>0</v>
      </c>
      <c r="CYA140" s="827">
        <f t="shared" si="560"/>
        <v>0</v>
      </c>
      <c r="CYB140" s="827">
        <f t="shared" si="560"/>
        <v>0</v>
      </c>
      <c r="CYC140" s="827">
        <f t="shared" si="560"/>
        <v>0</v>
      </c>
      <c r="CYD140" s="827">
        <f t="shared" si="560"/>
        <v>0</v>
      </c>
      <c r="CYE140" s="827">
        <f t="shared" si="560"/>
        <v>0</v>
      </c>
      <c r="CYF140" s="827">
        <f t="shared" si="560"/>
        <v>0</v>
      </c>
      <c r="CYG140" s="827">
        <f t="shared" si="560"/>
        <v>0</v>
      </c>
      <c r="CYH140" s="827">
        <f t="shared" si="560"/>
        <v>0</v>
      </c>
      <c r="CYI140" s="827">
        <f t="shared" si="560"/>
        <v>0</v>
      </c>
      <c r="CYJ140" s="827">
        <f t="shared" si="560"/>
        <v>0</v>
      </c>
      <c r="CYK140" s="827">
        <f t="shared" si="560"/>
        <v>0</v>
      </c>
      <c r="CYL140" s="827">
        <f t="shared" si="560"/>
        <v>0</v>
      </c>
      <c r="CYM140" s="827">
        <f t="shared" si="560"/>
        <v>0</v>
      </c>
      <c r="CYN140" s="827">
        <f t="shared" si="560"/>
        <v>0</v>
      </c>
      <c r="CYO140" s="827">
        <f t="shared" si="560"/>
        <v>0</v>
      </c>
      <c r="CYP140" s="827">
        <f t="shared" si="560"/>
        <v>0</v>
      </c>
      <c r="CYQ140" s="827">
        <f t="shared" si="560"/>
        <v>0</v>
      </c>
      <c r="CYR140" s="827">
        <f t="shared" si="560"/>
        <v>0</v>
      </c>
      <c r="CYS140" s="827">
        <f t="shared" si="560"/>
        <v>0</v>
      </c>
      <c r="CYT140" s="827">
        <f t="shared" si="560"/>
        <v>0</v>
      </c>
      <c r="CYU140" s="827">
        <f t="shared" si="560"/>
        <v>0</v>
      </c>
      <c r="CYV140" s="827">
        <f t="shared" si="560"/>
        <v>0</v>
      </c>
      <c r="CYW140" s="827">
        <f t="shared" si="560"/>
        <v>0</v>
      </c>
      <c r="CYX140" s="827">
        <f t="shared" si="560"/>
        <v>0</v>
      </c>
      <c r="CYY140" s="827">
        <f t="shared" si="560"/>
        <v>0</v>
      </c>
      <c r="CYZ140" s="827">
        <f t="shared" si="560"/>
        <v>0</v>
      </c>
      <c r="CZA140" s="827">
        <f t="shared" si="560"/>
        <v>0</v>
      </c>
      <c r="CZB140" s="827">
        <f t="shared" si="560"/>
        <v>0</v>
      </c>
      <c r="CZC140" s="827">
        <f t="shared" ref="CZC140:DBN140" si="561">CZC132</f>
        <v>0</v>
      </c>
      <c r="CZD140" s="827">
        <f t="shared" si="561"/>
        <v>0</v>
      </c>
      <c r="CZE140" s="827">
        <f t="shared" si="561"/>
        <v>0</v>
      </c>
      <c r="CZF140" s="827">
        <f t="shared" si="561"/>
        <v>0</v>
      </c>
      <c r="CZG140" s="827">
        <f t="shared" si="561"/>
        <v>0</v>
      </c>
      <c r="CZH140" s="827">
        <f t="shared" si="561"/>
        <v>0</v>
      </c>
      <c r="CZI140" s="827">
        <f t="shared" si="561"/>
        <v>0</v>
      </c>
      <c r="CZJ140" s="827">
        <f t="shared" si="561"/>
        <v>0</v>
      </c>
      <c r="CZK140" s="827">
        <f t="shared" si="561"/>
        <v>0</v>
      </c>
      <c r="CZL140" s="827">
        <f t="shared" si="561"/>
        <v>0</v>
      </c>
      <c r="CZM140" s="827">
        <f t="shared" si="561"/>
        <v>0</v>
      </c>
      <c r="CZN140" s="827">
        <f t="shared" si="561"/>
        <v>0</v>
      </c>
      <c r="CZO140" s="827">
        <f t="shared" si="561"/>
        <v>0</v>
      </c>
      <c r="CZP140" s="827">
        <f t="shared" si="561"/>
        <v>0</v>
      </c>
      <c r="CZQ140" s="827">
        <f t="shared" si="561"/>
        <v>0</v>
      </c>
      <c r="CZR140" s="827">
        <f t="shared" si="561"/>
        <v>0</v>
      </c>
      <c r="CZS140" s="827">
        <f t="shared" si="561"/>
        <v>0</v>
      </c>
      <c r="CZT140" s="827">
        <f t="shared" si="561"/>
        <v>0</v>
      </c>
      <c r="CZU140" s="827">
        <f t="shared" si="561"/>
        <v>0</v>
      </c>
      <c r="CZV140" s="827">
        <f t="shared" si="561"/>
        <v>0</v>
      </c>
      <c r="CZW140" s="827">
        <f t="shared" si="561"/>
        <v>0</v>
      </c>
      <c r="CZX140" s="827">
        <f t="shared" si="561"/>
        <v>0</v>
      </c>
      <c r="CZY140" s="827">
        <f t="shared" si="561"/>
        <v>0</v>
      </c>
      <c r="CZZ140" s="827">
        <f t="shared" si="561"/>
        <v>0</v>
      </c>
      <c r="DAA140" s="827">
        <f t="shared" si="561"/>
        <v>0</v>
      </c>
      <c r="DAB140" s="827">
        <f t="shared" si="561"/>
        <v>0</v>
      </c>
      <c r="DAC140" s="827">
        <f t="shared" si="561"/>
        <v>0</v>
      </c>
      <c r="DAD140" s="827">
        <f t="shared" si="561"/>
        <v>0</v>
      </c>
      <c r="DAE140" s="827">
        <f t="shared" si="561"/>
        <v>0</v>
      </c>
      <c r="DAF140" s="827">
        <f t="shared" si="561"/>
        <v>0</v>
      </c>
      <c r="DAG140" s="827">
        <f t="shared" si="561"/>
        <v>0</v>
      </c>
      <c r="DAH140" s="827">
        <f t="shared" si="561"/>
        <v>0</v>
      </c>
      <c r="DAI140" s="827">
        <f t="shared" si="561"/>
        <v>0</v>
      </c>
      <c r="DAJ140" s="827">
        <f t="shared" si="561"/>
        <v>0</v>
      </c>
      <c r="DAK140" s="827">
        <f t="shared" si="561"/>
        <v>0</v>
      </c>
      <c r="DAL140" s="827">
        <f t="shared" si="561"/>
        <v>0</v>
      </c>
      <c r="DAM140" s="827">
        <f t="shared" si="561"/>
        <v>0</v>
      </c>
      <c r="DAN140" s="827">
        <f t="shared" si="561"/>
        <v>0</v>
      </c>
      <c r="DAO140" s="827">
        <f t="shared" si="561"/>
        <v>0</v>
      </c>
      <c r="DAP140" s="827">
        <f t="shared" si="561"/>
        <v>0</v>
      </c>
      <c r="DAQ140" s="827">
        <f t="shared" si="561"/>
        <v>0</v>
      </c>
      <c r="DAR140" s="827">
        <f t="shared" si="561"/>
        <v>0</v>
      </c>
      <c r="DAS140" s="827">
        <f t="shared" si="561"/>
        <v>0</v>
      </c>
      <c r="DAT140" s="827">
        <f t="shared" si="561"/>
        <v>0</v>
      </c>
      <c r="DAU140" s="827">
        <f t="shared" si="561"/>
        <v>0</v>
      </c>
      <c r="DAV140" s="827">
        <f t="shared" si="561"/>
        <v>0</v>
      </c>
      <c r="DAW140" s="827">
        <f t="shared" si="561"/>
        <v>0</v>
      </c>
      <c r="DAX140" s="827">
        <f t="shared" si="561"/>
        <v>0</v>
      </c>
      <c r="DAY140" s="827">
        <f t="shared" si="561"/>
        <v>0</v>
      </c>
      <c r="DAZ140" s="827">
        <f t="shared" si="561"/>
        <v>0</v>
      </c>
      <c r="DBA140" s="827">
        <f t="shared" si="561"/>
        <v>0</v>
      </c>
      <c r="DBB140" s="827">
        <f t="shared" si="561"/>
        <v>0</v>
      </c>
      <c r="DBC140" s="827">
        <f t="shared" si="561"/>
        <v>0</v>
      </c>
      <c r="DBD140" s="827">
        <f t="shared" si="561"/>
        <v>0</v>
      </c>
      <c r="DBE140" s="827">
        <f t="shared" si="561"/>
        <v>0</v>
      </c>
      <c r="DBF140" s="827">
        <f t="shared" si="561"/>
        <v>0</v>
      </c>
      <c r="DBG140" s="827">
        <f t="shared" si="561"/>
        <v>0</v>
      </c>
      <c r="DBH140" s="827">
        <f t="shared" si="561"/>
        <v>0</v>
      </c>
      <c r="DBI140" s="827">
        <f t="shared" si="561"/>
        <v>0</v>
      </c>
      <c r="DBJ140" s="827">
        <f t="shared" si="561"/>
        <v>0</v>
      </c>
      <c r="DBK140" s="827">
        <f t="shared" si="561"/>
        <v>0</v>
      </c>
      <c r="DBL140" s="827">
        <f t="shared" si="561"/>
        <v>0</v>
      </c>
      <c r="DBM140" s="827">
        <f t="shared" si="561"/>
        <v>0</v>
      </c>
      <c r="DBN140" s="827">
        <f t="shared" si="561"/>
        <v>0</v>
      </c>
      <c r="DBO140" s="827">
        <f t="shared" ref="DBO140:DDZ140" si="562">DBO132</f>
        <v>0</v>
      </c>
      <c r="DBP140" s="827">
        <f t="shared" si="562"/>
        <v>0</v>
      </c>
      <c r="DBQ140" s="827">
        <f t="shared" si="562"/>
        <v>0</v>
      </c>
      <c r="DBR140" s="827">
        <f t="shared" si="562"/>
        <v>0</v>
      </c>
      <c r="DBS140" s="827">
        <f t="shared" si="562"/>
        <v>0</v>
      </c>
      <c r="DBT140" s="827">
        <f t="shared" si="562"/>
        <v>0</v>
      </c>
      <c r="DBU140" s="827">
        <f t="shared" si="562"/>
        <v>0</v>
      </c>
      <c r="DBV140" s="827">
        <f t="shared" si="562"/>
        <v>0</v>
      </c>
      <c r="DBW140" s="827">
        <f t="shared" si="562"/>
        <v>0</v>
      </c>
      <c r="DBX140" s="827">
        <f t="shared" si="562"/>
        <v>0</v>
      </c>
      <c r="DBY140" s="827">
        <f t="shared" si="562"/>
        <v>0</v>
      </c>
      <c r="DBZ140" s="827">
        <f t="shared" si="562"/>
        <v>0</v>
      </c>
      <c r="DCA140" s="827">
        <f t="shared" si="562"/>
        <v>0</v>
      </c>
      <c r="DCB140" s="827">
        <f t="shared" si="562"/>
        <v>0</v>
      </c>
      <c r="DCC140" s="827">
        <f t="shared" si="562"/>
        <v>0</v>
      </c>
      <c r="DCD140" s="827">
        <f t="shared" si="562"/>
        <v>0</v>
      </c>
      <c r="DCE140" s="827">
        <f t="shared" si="562"/>
        <v>0</v>
      </c>
      <c r="DCF140" s="827">
        <f t="shared" si="562"/>
        <v>0</v>
      </c>
      <c r="DCG140" s="827">
        <f t="shared" si="562"/>
        <v>0</v>
      </c>
      <c r="DCH140" s="827">
        <f t="shared" si="562"/>
        <v>0</v>
      </c>
      <c r="DCI140" s="827">
        <f t="shared" si="562"/>
        <v>0</v>
      </c>
      <c r="DCJ140" s="827">
        <f t="shared" si="562"/>
        <v>0</v>
      </c>
      <c r="DCK140" s="827">
        <f t="shared" si="562"/>
        <v>0</v>
      </c>
      <c r="DCL140" s="827">
        <f t="shared" si="562"/>
        <v>0</v>
      </c>
      <c r="DCM140" s="827">
        <f t="shared" si="562"/>
        <v>0</v>
      </c>
      <c r="DCN140" s="827">
        <f t="shared" si="562"/>
        <v>0</v>
      </c>
      <c r="DCO140" s="827">
        <f t="shared" si="562"/>
        <v>0</v>
      </c>
      <c r="DCP140" s="827">
        <f t="shared" si="562"/>
        <v>0</v>
      </c>
      <c r="DCQ140" s="827">
        <f t="shared" si="562"/>
        <v>0</v>
      </c>
      <c r="DCR140" s="827">
        <f t="shared" si="562"/>
        <v>0</v>
      </c>
      <c r="DCS140" s="827">
        <f t="shared" si="562"/>
        <v>0</v>
      </c>
      <c r="DCT140" s="827">
        <f t="shared" si="562"/>
        <v>0</v>
      </c>
      <c r="DCU140" s="827">
        <f t="shared" si="562"/>
        <v>0</v>
      </c>
      <c r="DCV140" s="827">
        <f t="shared" si="562"/>
        <v>0</v>
      </c>
      <c r="DCW140" s="827">
        <f t="shared" si="562"/>
        <v>0</v>
      </c>
      <c r="DCX140" s="827">
        <f t="shared" si="562"/>
        <v>0</v>
      </c>
      <c r="DCY140" s="827">
        <f t="shared" si="562"/>
        <v>0</v>
      </c>
      <c r="DCZ140" s="827">
        <f t="shared" si="562"/>
        <v>0</v>
      </c>
      <c r="DDA140" s="827">
        <f t="shared" si="562"/>
        <v>0</v>
      </c>
      <c r="DDB140" s="827">
        <f t="shared" si="562"/>
        <v>0</v>
      </c>
      <c r="DDC140" s="827">
        <f t="shared" si="562"/>
        <v>0</v>
      </c>
      <c r="DDD140" s="827">
        <f t="shared" si="562"/>
        <v>0</v>
      </c>
      <c r="DDE140" s="827">
        <f t="shared" si="562"/>
        <v>0</v>
      </c>
      <c r="DDF140" s="827">
        <f t="shared" si="562"/>
        <v>0</v>
      </c>
      <c r="DDG140" s="827">
        <f t="shared" si="562"/>
        <v>0</v>
      </c>
      <c r="DDH140" s="827">
        <f t="shared" si="562"/>
        <v>0</v>
      </c>
      <c r="DDI140" s="827">
        <f t="shared" si="562"/>
        <v>0</v>
      </c>
      <c r="DDJ140" s="827">
        <f t="shared" si="562"/>
        <v>0</v>
      </c>
      <c r="DDK140" s="827">
        <f t="shared" si="562"/>
        <v>0</v>
      </c>
      <c r="DDL140" s="827">
        <f t="shared" si="562"/>
        <v>0</v>
      </c>
      <c r="DDM140" s="827">
        <f t="shared" si="562"/>
        <v>0</v>
      </c>
      <c r="DDN140" s="827">
        <f t="shared" si="562"/>
        <v>0</v>
      </c>
      <c r="DDO140" s="827">
        <f t="shared" si="562"/>
        <v>0</v>
      </c>
      <c r="DDP140" s="827">
        <f t="shared" si="562"/>
        <v>0</v>
      </c>
      <c r="DDQ140" s="827">
        <f t="shared" si="562"/>
        <v>0</v>
      </c>
      <c r="DDR140" s="827">
        <f t="shared" si="562"/>
        <v>0</v>
      </c>
      <c r="DDS140" s="827">
        <f t="shared" si="562"/>
        <v>0</v>
      </c>
      <c r="DDT140" s="827">
        <f t="shared" si="562"/>
        <v>0</v>
      </c>
      <c r="DDU140" s="827">
        <f t="shared" si="562"/>
        <v>0</v>
      </c>
      <c r="DDV140" s="827">
        <f t="shared" si="562"/>
        <v>0</v>
      </c>
      <c r="DDW140" s="827">
        <f t="shared" si="562"/>
        <v>0</v>
      </c>
      <c r="DDX140" s="827">
        <f t="shared" si="562"/>
        <v>0</v>
      </c>
      <c r="DDY140" s="827">
        <f t="shared" si="562"/>
        <v>0</v>
      </c>
      <c r="DDZ140" s="827">
        <f t="shared" si="562"/>
        <v>0</v>
      </c>
      <c r="DEA140" s="827">
        <f t="shared" ref="DEA140:DGL140" si="563">DEA132</f>
        <v>0</v>
      </c>
      <c r="DEB140" s="827">
        <f t="shared" si="563"/>
        <v>0</v>
      </c>
      <c r="DEC140" s="827">
        <f t="shared" si="563"/>
        <v>0</v>
      </c>
      <c r="DED140" s="827">
        <f t="shared" si="563"/>
        <v>0</v>
      </c>
      <c r="DEE140" s="827">
        <f t="shared" si="563"/>
        <v>0</v>
      </c>
      <c r="DEF140" s="827">
        <f t="shared" si="563"/>
        <v>0</v>
      </c>
      <c r="DEG140" s="827">
        <f t="shared" si="563"/>
        <v>0</v>
      </c>
      <c r="DEH140" s="827">
        <f t="shared" si="563"/>
        <v>0</v>
      </c>
      <c r="DEI140" s="827">
        <f t="shared" si="563"/>
        <v>0</v>
      </c>
      <c r="DEJ140" s="827">
        <f t="shared" si="563"/>
        <v>0</v>
      </c>
      <c r="DEK140" s="827">
        <f t="shared" si="563"/>
        <v>0</v>
      </c>
      <c r="DEL140" s="827">
        <f t="shared" si="563"/>
        <v>0</v>
      </c>
      <c r="DEM140" s="827">
        <f t="shared" si="563"/>
        <v>0</v>
      </c>
      <c r="DEN140" s="827">
        <f t="shared" si="563"/>
        <v>0</v>
      </c>
      <c r="DEO140" s="827">
        <f t="shared" si="563"/>
        <v>0</v>
      </c>
      <c r="DEP140" s="827">
        <f t="shared" si="563"/>
        <v>0</v>
      </c>
      <c r="DEQ140" s="827">
        <f t="shared" si="563"/>
        <v>0</v>
      </c>
      <c r="DER140" s="827">
        <f t="shared" si="563"/>
        <v>0</v>
      </c>
      <c r="DES140" s="827">
        <f t="shared" si="563"/>
        <v>0</v>
      </c>
      <c r="DET140" s="827">
        <f t="shared" si="563"/>
        <v>0</v>
      </c>
      <c r="DEU140" s="827">
        <f t="shared" si="563"/>
        <v>0</v>
      </c>
      <c r="DEV140" s="827">
        <f t="shared" si="563"/>
        <v>0</v>
      </c>
      <c r="DEW140" s="827">
        <f t="shared" si="563"/>
        <v>0</v>
      </c>
      <c r="DEX140" s="827">
        <f t="shared" si="563"/>
        <v>0</v>
      </c>
      <c r="DEY140" s="827">
        <f t="shared" si="563"/>
        <v>0</v>
      </c>
      <c r="DEZ140" s="827">
        <f t="shared" si="563"/>
        <v>0</v>
      </c>
      <c r="DFA140" s="827">
        <f t="shared" si="563"/>
        <v>0</v>
      </c>
      <c r="DFB140" s="827">
        <f t="shared" si="563"/>
        <v>0</v>
      </c>
      <c r="DFC140" s="827">
        <f t="shared" si="563"/>
        <v>0</v>
      </c>
      <c r="DFD140" s="827">
        <f t="shared" si="563"/>
        <v>0</v>
      </c>
      <c r="DFE140" s="827">
        <f t="shared" si="563"/>
        <v>0</v>
      </c>
      <c r="DFF140" s="827">
        <f t="shared" si="563"/>
        <v>0</v>
      </c>
      <c r="DFG140" s="827">
        <f t="shared" si="563"/>
        <v>0</v>
      </c>
      <c r="DFH140" s="827">
        <f t="shared" si="563"/>
        <v>0</v>
      </c>
      <c r="DFI140" s="827">
        <f t="shared" si="563"/>
        <v>0</v>
      </c>
      <c r="DFJ140" s="827">
        <f t="shared" si="563"/>
        <v>0</v>
      </c>
      <c r="DFK140" s="827">
        <f t="shared" si="563"/>
        <v>0</v>
      </c>
      <c r="DFL140" s="827">
        <f t="shared" si="563"/>
        <v>0</v>
      </c>
      <c r="DFM140" s="827">
        <f t="shared" si="563"/>
        <v>0</v>
      </c>
      <c r="DFN140" s="827">
        <f t="shared" si="563"/>
        <v>0</v>
      </c>
      <c r="DFO140" s="827">
        <f t="shared" si="563"/>
        <v>0</v>
      </c>
      <c r="DFP140" s="827">
        <f t="shared" si="563"/>
        <v>0</v>
      </c>
      <c r="DFQ140" s="827">
        <f t="shared" si="563"/>
        <v>0</v>
      </c>
      <c r="DFR140" s="827">
        <f t="shared" si="563"/>
        <v>0</v>
      </c>
      <c r="DFS140" s="827">
        <f t="shared" si="563"/>
        <v>0</v>
      </c>
      <c r="DFT140" s="827">
        <f t="shared" si="563"/>
        <v>0</v>
      </c>
      <c r="DFU140" s="827">
        <f t="shared" si="563"/>
        <v>0</v>
      </c>
      <c r="DFV140" s="827">
        <f t="shared" si="563"/>
        <v>0</v>
      </c>
      <c r="DFW140" s="827">
        <f t="shared" si="563"/>
        <v>0</v>
      </c>
      <c r="DFX140" s="827">
        <f t="shared" si="563"/>
        <v>0</v>
      </c>
      <c r="DFY140" s="827">
        <f t="shared" si="563"/>
        <v>0</v>
      </c>
      <c r="DFZ140" s="827">
        <f t="shared" si="563"/>
        <v>0</v>
      </c>
      <c r="DGA140" s="827">
        <f t="shared" si="563"/>
        <v>0</v>
      </c>
      <c r="DGB140" s="827">
        <f t="shared" si="563"/>
        <v>0</v>
      </c>
      <c r="DGC140" s="827">
        <f t="shared" si="563"/>
        <v>0</v>
      </c>
      <c r="DGD140" s="827">
        <f t="shared" si="563"/>
        <v>0</v>
      </c>
      <c r="DGE140" s="827">
        <f t="shared" si="563"/>
        <v>0</v>
      </c>
      <c r="DGF140" s="827">
        <f t="shared" si="563"/>
        <v>0</v>
      </c>
      <c r="DGG140" s="827">
        <f t="shared" si="563"/>
        <v>0</v>
      </c>
      <c r="DGH140" s="827">
        <f t="shared" si="563"/>
        <v>0</v>
      </c>
      <c r="DGI140" s="827">
        <f t="shared" si="563"/>
        <v>0</v>
      </c>
      <c r="DGJ140" s="827">
        <f t="shared" si="563"/>
        <v>0</v>
      </c>
      <c r="DGK140" s="827">
        <f t="shared" si="563"/>
        <v>0</v>
      </c>
      <c r="DGL140" s="827">
        <f t="shared" si="563"/>
        <v>0</v>
      </c>
      <c r="DGM140" s="827">
        <f t="shared" ref="DGM140:DIX140" si="564">DGM132</f>
        <v>0</v>
      </c>
      <c r="DGN140" s="827">
        <f t="shared" si="564"/>
        <v>0</v>
      </c>
      <c r="DGO140" s="827">
        <f t="shared" si="564"/>
        <v>0</v>
      </c>
      <c r="DGP140" s="827">
        <f t="shared" si="564"/>
        <v>0</v>
      </c>
      <c r="DGQ140" s="827">
        <f t="shared" si="564"/>
        <v>0</v>
      </c>
      <c r="DGR140" s="827">
        <f t="shared" si="564"/>
        <v>0</v>
      </c>
      <c r="DGS140" s="827">
        <f t="shared" si="564"/>
        <v>0</v>
      </c>
      <c r="DGT140" s="827">
        <f t="shared" si="564"/>
        <v>0</v>
      </c>
      <c r="DGU140" s="827">
        <f t="shared" si="564"/>
        <v>0</v>
      </c>
      <c r="DGV140" s="827">
        <f t="shared" si="564"/>
        <v>0</v>
      </c>
      <c r="DGW140" s="827">
        <f t="shared" si="564"/>
        <v>0</v>
      </c>
      <c r="DGX140" s="827">
        <f t="shared" si="564"/>
        <v>0</v>
      </c>
      <c r="DGY140" s="827">
        <f t="shared" si="564"/>
        <v>0</v>
      </c>
      <c r="DGZ140" s="827">
        <f t="shared" si="564"/>
        <v>0</v>
      </c>
      <c r="DHA140" s="827">
        <f t="shared" si="564"/>
        <v>0</v>
      </c>
      <c r="DHB140" s="827">
        <f t="shared" si="564"/>
        <v>0</v>
      </c>
      <c r="DHC140" s="827">
        <f t="shared" si="564"/>
        <v>0</v>
      </c>
      <c r="DHD140" s="827">
        <f t="shared" si="564"/>
        <v>0</v>
      </c>
      <c r="DHE140" s="827">
        <f t="shared" si="564"/>
        <v>0</v>
      </c>
      <c r="DHF140" s="827">
        <f t="shared" si="564"/>
        <v>0</v>
      </c>
      <c r="DHG140" s="827">
        <f t="shared" si="564"/>
        <v>0</v>
      </c>
      <c r="DHH140" s="827">
        <f t="shared" si="564"/>
        <v>0</v>
      </c>
      <c r="DHI140" s="827">
        <f t="shared" si="564"/>
        <v>0</v>
      </c>
      <c r="DHJ140" s="827">
        <f t="shared" si="564"/>
        <v>0</v>
      </c>
      <c r="DHK140" s="827">
        <f t="shared" si="564"/>
        <v>0</v>
      </c>
      <c r="DHL140" s="827">
        <f t="shared" si="564"/>
        <v>0</v>
      </c>
      <c r="DHM140" s="827">
        <f t="shared" si="564"/>
        <v>0</v>
      </c>
      <c r="DHN140" s="827">
        <f t="shared" si="564"/>
        <v>0</v>
      </c>
      <c r="DHO140" s="827">
        <f t="shared" si="564"/>
        <v>0</v>
      </c>
      <c r="DHP140" s="827">
        <f t="shared" si="564"/>
        <v>0</v>
      </c>
      <c r="DHQ140" s="827">
        <f t="shared" si="564"/>
        <v>0</v>
      </c>
      <c r="DHR140" s="827">
        <f t="shared" si="564"/>
        <v>0</v>
      </c>
      <c r="DHS140" s="827">
        <f t="shared" si="564"/>
        <v>0</v>
      </c>
      <c r="DHT140" s="827">
        <f t="shared" si="564"/>
        <v>0</v>
      </c>
      <c r="DHU140" s="827">
        <f t="shared" si="564"/>
        <v>0</v>
      </c>
      <c r="DHV140" s="827">
        <f t="shared" si="564"/>
        <v>0</v>
      </c>
      <c r="DHW140" s="827">
        <f t="shared" si="564"/>
        <v>0</v>
      </c>
      <c r="DHX140" s="827">
        <f t="shared" si="564"/>
        <v>0</v>
      </c>
      <c r="DHY140" s="827">
        <f t="shared" si="564"/>
        <v>0</v>
      </c>
      <c r="DHZ140" s="827">
        <f t="shared" si="564"/>
        <v>0</v>
      </c>
      <c r="DIA140" s="827">
        <f t="shared" si="564"/>
        <v>0</v>
      </c>
      <c r="DIB140" s="827">
        <f t="shared" si="564"/>
        <v>0</v>
      </c>
      <c r="DIC140" s="827">
        <f t="shared" si="564"/>
        <v>0</v>
      </c>
      <c r="DID140" s="827">
        <f t="shared" si="564"/>
        <v>0</v>
      </c>
      <c r="DIE140" s="827">
        <f t="shared" si="564"/>
        <v>0</v>
      </c>
      <c r="DIF140" s="827">
        <f t="shared" si="564"/>
        <v>0</v>
      </c>
      <c r="DIG140" s="827">
        <f t="shared" si="564"/>
        <v>0</v>
      </c>
      <c r="DIH140" s="827">
        <f t="shared" si="564"/>
        <v>0</v>
      </c>
      <c r="DII140" s="827">
        <f t="shared" si="564"/>
        <v>0</v>
      </c>
      <c r="DIJ140" s="827">
        <f t="shared" si="564"/>
        <v>0</v>
      </c>
      <c r="DIK140" s="827">
        <f t="shared" si="564"/>
        <v>0</v>
      </c>
      <c r="DIL140" s="827">
        <f t="shared" si="564"/>
        <v>0</v>
      </c>
      <c r="DIM140" s="827">
        <f t="shared" si="564"/>
        <v>0</v>
      </c>
      <c r="DIN140" s="827">
        <f t="shared" si="564"/>
        <v>0</v>
      </c>
      <c r="DIO140" s="827">
        <f t="shared" si="564"/>
        <v>0</v>
      </c>
      <c r="DIP140" s="827">
        <f t="shared" si="564"/>
        <v>0</v>
      </c>
      <c r="DIQ140" s="827">
        <f t="shared" si="564"/>
        <v>0</v>
      </c>
      <c r="DIR140" s="827">
        <f t="shared" si="564"/>
        <v>0</v>
      </c>
      <c r="DIS140" s="827">
        <f t="shared" si="564"/>
        <v>0</v>
      </c>
      <c r="DIT140" s="827">
        <f t="shared" si="564"/>
        <v>0</v>
      </c>
      <c r="DIU140" s="827">
        <f t="shared" si="564"/>
        <v>0</v>
      </c>
      <c r="DIV140" s="827">
        <f t="shared" si="564"/>
        <v>0</v>
      </c>
      <c r="DIW140" s="827">
        <f t="shared" si="564"/>
        <v>0</v>
      </c>
      <c r="DIX140" s="827">
        <f t="shared" si="564"/>
        <v>0</v>
      </c>
      <c r="DIY140" s="827">
        <f t="shared" ref="DIY140:DLJ140" si="565">DIY132</f>
        <v>0</v>
      </c>
      <c r="DIZ140" s="827">
        <f t="shared" si="565"/>
        <v>0</v>
      </c>
      <c r="DJA140" s="827">
        <f t="shared" si="565"/>
        <v>0</v>
      </c>
      <c r="DJB140" s="827">
        <f t="shared" si="565"/>
        <v>0</v>
      </c>
      <c r="DJC140" s="827">
        <f t="shared" si="565"/>
        <v>0</v>
      </c>
      <c r="DJD140" s="827">
        <f t="shared" si="565"/>
        <v>0</v>
      </c>
      <c r="DJE140" s="827">
        <f t="shared" si="565"/>
        <v>0</v>
      </c>
      <c r="DJF140" s="827">
        <f t="shared" si="565"/>
        <v>0</v>
      </c>
      <c r="DJG140" s="827">
        <f t="shared" si="565"/>
        <v>0</v>
      </c>
      <c r="DJH140" s="827">
        <f t="shared" si="565"/>
        <v>0</v>
      </c>
      <c r="DJI140" s="827">
        <f t="shared" si="565"/>
        <v>0</v>
      </c>
      <c r="DJJ140" s="827">
        <f t="shared" si="565"/>
        <v>0</v>
      </c>
      <c r="DJK140" s="827">
        <f t="shared" si="565"/>
        <v>0</v>
      </c>
      <c r="DJL140" s="827">
        <f t="shared" si="565"/>
        <v>0</v>
      </c>
      <c r="DJM140" s="827">
        <f t="shared" si="565"/>
        <v>0</v>
      </c>
      <c r="DJN140" s="827">
        <f t="shared" si="565"/>
        <v>0</v>
      </c>
      <c r="DJO140" s="827">
        <f t="shared" si="565"/>
        <v>0</v>
      </c>
      <c r="DJP140" s="827">
        <f t="shared" si="565"/>
        <v>0</v>
      </c>
      <c r="DJQ140" s="827">
        <f t="shared" si="565"/>
        <v>0</v>
      </c>
      <c r="DJR140" s="827">
        <f t="shared" si="565"/>
        <v>0</v>
      </c>
      <c r="DJS140" s="827">
        <f t="shared" si="565"/>
        <v>0</v>
      </c>
      <c r="DJT140" s="827">
        <f t="shared" si="565"/>
        <v>0</v>
      </c>
      <c r="DJU140" s="827">
        <f t="shared" si="565"/>
        <v>0</v>
      </c>
      <c r="DJV140" s="827">
        <f t="shared" si="565"/>
        <v>0</v>
      </c>
      <c r="DJW140" s="827">
        <f t="shared" si="565"/>
        <v>0</v>
      </c>
      <c r="DJX140" s="827">
        <f t="shared" si="565"/>
        <v>0</v>
      </c>
      <c r="DJY140" s="827">
        <f t="shared" si="565"/>
        <v>0</v>
      </c>
      <c r="DJZ140" s="827">
        <f t="shared" si="565"/>
        <v>0</v>
      </c>
      <c r="DKA140" s="827">
        <f t="shared" si="565"/>
        <v>0</v>
      </c>
      <c r="DKB140" s="827">
        <f t="shared" si="565"/>
        <v>0</v>
      </c>
      <c r="DKC140" s="827">
        <f t="shared" si="565"/>
        <v>0</v>
      </c>
      <c r="DKD140" s="827">
        <f t="shared" si="565"/>
        <v>0</v>
      </c>
      <c r="DKE140" s="827">
        <f t="shared" si="565"/>
        <v>0</v>
      </c>
      <c r="DKF140" s="827">
        <f t="shared" si="565"/>
        <v>0</v>
      </c>
      <c r="DKG140" s="827">
        <f t="shared" si="565"/>
        <v>0</v>
      </c>
      <c r="DKH140" s="827">
        <f t="shared" si="565"/>
        <v>0</v>
      </c>
      <c r="DKI140" s="827">
        <f t="shared" si="565"/>
        <v>0</v>
      </c>
      <c r="DKJ140" s="827">
        <f t="shared" si="565"/>
        <v>0</v>
      </c>
      <c r="DKK140" s="827">
        <f t="shared" si="565"/>
        <v>0</v>
      </c>
      <c r="DKL140" s="827">
        <f t="shared" si="565"/>
        <v>0</v>
      </c>
      <c r="DKM140" s="827">
        <f t="shared" si="565"/>
        <v>0</v>
      </c>
      <c r="DKN140" s="827">
        <f t="shared" si="565"/>
        <v>0</v>
      </c>
      <c r="DKO140" s="827">
        <f t="shared" si="565"/>
        <v>0</v>
      </c>
      <c r="DKP140" s="827">
        <f t="shared" si="565"/>
        <v>0</v>
      </c>
      <c r="DKQ140" s="827">
        <f t="shared" si="565"/>
        <v>0</v>
      </c>
      <c r="DKR140" s="827">
        <f t="shared" si="565"/>
        <v>0</v>
      </c>
      <c r="DKS140" s="827">
        <f t="shared" si="565"/>
        <v>0</v>
      </c>
      <c r="DKT140" s="827">
        <f t="shared" si="565"/>
        <v>0</v>
      </c>
      <c r="DKU140" s="827">
        <f t="shared" si="565"/>
        <v>0</v>
      </c>
      <c r="DKV140" s="827">
        <f t="shared" si="565"/>
        <v>0</v>
      </c>
      <c r="DKW140" s="827">
        <f t="shared" si="565"/>
        <v>0</v>
      </c>
      <c r="DKX140" s="827">
        <f t="shared" si="565"/>
        <v>0</v>
      </c>
      <c r="DKY140" s="827">
        <f t="shared" si="565"/>
        <v>0</v>
      </c>
      <c r="DKZ140" s="827">
        <f t="shared" si="565"/>
        <v>0</v>
      </c>
      <c r="DLA140" s="827">
        <f t="shared" si="565"/>
        <v>0</v>
      </c>
      <c r="DLB140" s="827">
        <f t="shared" si="565"/>
        <v>0</v>
      </c>
      <c r="DLC140" s="827">
        <f t="shared" si="565"/>
        <v>0</v>
      </c>
      <c r="DLD140" s="827">
        <f t="shared" si="565"/>
        <v>0</v>
      </c>
      <c r="DLE140" s="827">
        <f t="shared" si="565"/>
        <v>0</v>
      </c>
      <c r="DLF140" s="827">
        <f t="shared" si="565"/>
        <v>0</v>
      </c>
      <c r="DLG140" s="827">
        <f t="shared" si="565"/>
        <v>0</v>
      </c>
      <c r="DLH140" s="827">
        <f t="shared" si="565"/>
        <v>0</v>
      </c>
      <c r="DLI140" s="827">
        <f t="shared" si="565"/>
        <v>0</v>
      </c>
      <c r="DLJ140" s="827">
        <f t="shared" si="565"/>
        <v>0</v>
      </c>
      <c r="DLK140" s="827">
        <f t="shared" ref="DLK140:DNV140" si="566">DLK132</f>
        <v>0</v>
      </c>
      <c r="DLL140" s="827">
        <f t="shared" si="566"/>
        <v>0</v>
      </c>
      <c r="DLM140" s="827">
        <f t="shared" si="566"/>
        <v>0</v>
      </c>
      <c r="DLN140" s="827">
        <f t="shared" si="566"/>
        <v>0</v>
      </c>
      <c r="DLO140" s="827">
        <f t="shared" si="566"/>
        <v>0</v>
      </c>
      <c r="DLP140" s="827">
        <f t="shared" si="566"/>
        <v>0</v>
      </c>
      <c r="DLQ140" s="827">
        <f t="shared" si="566"/>
        <v>0</v>
      </c>
      <c r="DLR140" s="827">
        <f t="shared" si="566"/>
        <v>0</v>
      </c>
      <c r="DLS140" s="827">
        <f t="shared" si="566"/>
        <v>0</v>
      </c>
      <c r="DLT140" s="827">
        <f t="shared" si="566"/>
        <v>0</v>
      </c>
      <c r="DLU140" s="827">
        <f t="shared" si="566"/>
        <v>0</v>
      </c>
      <c r="DLV140" s="827">
        <f t="shared" si="566"/>
        <v>0</v>
      </c>
      <c r="DLW140" s="827">
        <f t="shared" si="566"/>
        <v>0</v>
      </c>
      <c r="DLX140" s="827">
        <f t="shared" si="566"/>
        <v>0</v>
      </c>
      <c r="DLY140" s="827">
        <f t="shared" si="566"/>
        <v>0</v>
      </c>
      <c r="DLZ140" s="827">
        <f t="shared" si="566"/>
        <v>0</v>
      </c>
      <c r="DMA140" s="827">
        <f t="shared" si="566"/>
        <v>0</v>
      </c>
      <c r="DMB140" s="827">
        <f t="shared" si="566"/>
        <v>0</v>
      </c>
      <c r="DMC140" s="827">
        <f t="shared" si="566"/>
        <v>0</v>
      </c>
      <c r="DMD140" s="827">
        <f t="shared" si="566"/>
        <v>0</v>
      </c>
      <c r="DME140" s="827">
        <f t="shared" si="566"/>
        <v>0</v>
      </c>
      <c r="DMF140" s="827">
        <f t="shared" si="566"/>
        <v>0</v>
      </c>
      <c r="DMG140" s="827">
        <f t="shared" si="566"/>
        <v>0</v>
      </c>
      <c r="DMH140" s="827">
        <f t="shared" si="566"/>
        <v>0</v>
      </c>
      <c r="DMI140" s="827">
        <f t="shared" si="566"/>
        <v>0</v>
      </c>
      <c r="DMJ140" s="827">
        <f t="shared" si="566"/>
        <v>0</v>
      </c>
      <c r="DMK140" s="827">
        <f t="shared" si="566"/>
        <v>0</v>
      </c>
      <c r="DML140" s="827">
        <f t="shared" si="566"/>
        <v>0</v>
      </c>
      <c r="DMM140" s="827">
        <f t="shared" si="566"/>
        <v>0</v>
      </c>
      <c r="DMN140" s="827">
        <f t="shared" si="566"/>
        <v>0</v>
      </c>
      <c r="DMO140" s="827">
        <f t="shared" si="566"/>
        <v>0</v>
      </c>
      <c r="DMP140" s="827">
        <f t="shared" si="566"/>
        <v>0</v>
      </c>
      <c r="DMQ140" s="827">
        <f t="shared" si="566"/>
        <v>0</v>
      </c>
      <c r="DMR140" s="827">
        <f t="shared" si="566"/>
        <v>0</v>
      </c>
      <c r="DMS140" s="827">
        <f t="shared" si="566"/>
        <v>0</v>
      </c>
      <c r="DMT140" s="827">
        <f t="shared" si="566"/>
        <v>0</v>
      </c>
      <c r="DMU140" s="827">
        <f t="shared" si="566"/>
        <v>0</v>
      </c>
      <c r="DMV140" s="827">
        <f t="shared" si="566"/>
        <v>0</v>
      </c>
      <c r="DMW140" s="827">
        <f t="shared" si="566"/>
        <v>0</v>
      </c>
      <c r="DMX140" s="827">
        <f t="shared" si="566"/>
        <v>0</v>
      </c>
      <c r="DMY140" s="827">
        <f t="shared" si="566"/>
        <v>0</v>
      </c>
      <c r="DMZ140" s="827">
        <f t="shared" si="566"/>
        <v>0</v>
      </c>
      <c r="DNA140" s="827">
        <f t="shared" si="566"/>
        <v>0</v>
      </c>
      <c r="DNB140" s="827">
        <f t="shared" si="566"/>
        <v>0</v>
      </c>
      <c r="DNC140" s="827">
        <f t="shared" si="566"/>
        <v>0</v>
      </c>
      <c r="DND140" s="827">
        <f t="shared" si="566"/>
        <v>0</v>
      </c>
      <c r="DNE140" s="827">
        <f t="shared" si="566"/>
        <v>0</v>
      </c>
      <c r="DNF140" s="827">
        <f t="shared" si="566"/>
        <v>0</v>
      </c>
      <c r="DNG140" s="827">
        <f t="shared" si="566"/>
        <v>0</v>
      </c>
      <c r="DNH140" s="827">
        <f t="shared" si="566"/>
        <v>0</v>
      </c>
      <c r="DNI140" s="827">
        <f t="shared" si="566"/>
        <v>0</v>
      </c>
      <c r="DNJ140" s="827">
        <f t="shared" si="566"/>
        <v>0</v>
      </c>
      <c r="DNK140" s="827">
        <f t="shared" si="566"/>
        <v>0</v>
      </c>
      <c r="DNL140" s="827">
        <f t="shared" si="566"/>
        <v>0</v>
      </c>
      <c r="DNM140" s="827">
        <f t="shared" si="566"/>
        <v>0</v>
      </c>
      <c r="DNN140" s="827">
        <f t="shared" si="566"/>
        <v>0</v>
      </c>
      <c r="DNO140" s="827">
        <f t="shared" si="566"/>
        <v>0</v>
      </c>
      <c r="DNP140" s="827">
        <f t="shared" si="566"/>
        <v>0</v>
      </c>
      <c r="DNQ140" s="827">
        <f t="shared" si="566"/>
        <v>0</v>
      </c>
      <c r="DNR140" s="827">
        <f t="shared" si="566"/>
        <v>0</v>
      </c>
      <c r="DNS140" s="827">
        <f t="shared" si="566"/>
        <v>0</v>
      </c>
      <c r="DNT140" s="827">
        <f t="shared" si="566"/>
        <v>0</v>
      </c>
      <c r="DNU140" s="827">
        <f t="shared" si="566"/>
        <v>0</v>
      </c>
      <c r="DNV140" s="827">
        <f t="shared" si="566"/>
        <v>0</v>
      </c>
      <c r="DNW140" s="827">
        <f t="shared" ref="DNW140:DQH140" si="567">DNW132</f>
        <v>0</v>
      </c>
      <c r="DNX140" s="827">
        <f t="shared" si="567"/>
        <v>0</v>
      </c>
      <c r="DNY140" s="827">
        <f t="shared" si="567"/>
        <v>0</v>
      </c>
      <c r="DNZ140" s="827">
        <f t="shared" si="567"/>
        <v>0</v>
      </c>
      <c r="DOA140" s="827">
        <f t="shared" si="567"/>
        <v>0</v>
      </c>
      <c r="DOB140" s="827">
        <f t="shared" si="567"/>
        <v>0</v>
      </c>
      <c r="DOC140" s="827">
        <f t="shared" si="567"/>
        <v>0</v>
      </c>
      <c r="DOD140" s="827">
        <f t="shared" si="567"/>
        <v>0</v>
      </c>
      <c r="DOE140" s="827">
        <f t="shared" si="567"/>
        <v>0</v>
      </c>
      <c r="DOF140" s="827">
        <f t="shared" si="567"/>
        <v>0</v>
      </c>
      <c r="DOG140" s="827">
        <f t="shared" si="567"/>
        <v>0</v>
      </c>
      <c r="DOH140" s="827">
        <f t="shared" si="567"/>
        <v>0</v>
      </c>
      <c r="DOI140" s="827">
        <f t="shared" si="567"/>
        <v>0</v>
      </c>
      <c r="DOJ140" s="827">
        <f t="shared" si="567"/>
        <v>0</v>
      </c>
      <c r="DOK140" s="827">
        <f t="shared" si="567"/>
        <v>0</v>
      </c>
      <c r="DOL140" s="827">
        <f t="shared" si="567"/>
        <v>0</v>
      </c>
      <c r="DOM140" s="827">
        <f t="shared" si="567"/>
        <v>0</v>
      </c>
      <c r="DON140" s="827">
        <f t="shared" si="567"/>
        <v>0</v>
      </c>
      <c r="DOO140" s="827">
        <f t="shared" si="567"/>
        <v>0</v>
      </c>
      <c r="DOP140" s="827">
        <f t="shared" si="567"/>
        <v>0</v>
      </c>
      <c r="DOQ140" s="827">
        <f t="shared" si="567"/>
        <v>0</v>
      </c>
      <c r="DOR140" s="827">
        <f t="shared" si="567"/>
        <v>0</v>
      </c>
      <c r="DOS140" s="827">
        <f t="shared" si="567"/>
        <v>0</v>
      </c>
      <c r="DOT140" s="827">
        <f t="shared" si="567"/>
        <v>0</v>
      </c>
      <c r="DOU140" s="827">
        <f t="shared" si="567"/>
        <v>0</v>
      </c>
      <c r="DOV140" s="827">
        <f t="shared" si="567"/>
        <v>0</v>
      </c>
      <c r="DOW140" s="827">
        <f t="shared" si="567"/>
        <v>0</v>
      </c>
      <c r="DOX140" s="827">
        <f t="shared" si="567"/>
        <v>0</v>
      </c>
      <c r="DOY140" s="827">
        <f t="shared" si="567"/>
        <v>0</v>
      </c>
      <c r="DOZ140" s="827">
        <f t="shared" si="567"/>
        <v>0</v>
      </c>
      <c r="DPA140" s="827">
        <f t="shared" si="567"/>
        <v>0</v>
      </c>
      <c r="DPB140" s="827">
        <f t="shared" si="567"/>
        <v>0</v>
      </c>
      <c r="DPC140" s="827">
        <f t="shared" si="567"/>
        <v>0</v>
      </c>
      <c r="DPD140" s="827">
        <f t="shared" si="567"/>
        <v>0</v>
      </c>
      <c r="DPE140" s="827">
        <f t="shared" si="567"/>
        <v>0</v>
      </c>
      <c r="DPF140" s="827">
        <f t="shared" si="567"/>
        <v>0</v>
      </c>
      <c r="DPG140" s="827">
        <f t="shared" si="567"/>
        <v>0</v>
      </c>
      <c r="DPH140" s="827">
        <f t="shared" si="567"/>
        <v>0</v>
      </c>
      <c r="DPI140" s="827">
        <f t="shared" si="567"/>
        <v>0</v>
      </c>
      <c r="DPJ140" s="827">
        <f t="shared" si="567"/>
        <v>0</v>
      </c>
      <c r="DPK140" s="827">
        <f t="shared" si="567"/>
        <v>0</v>
      </c>
      <c r="DPL140" s="827">
        <f t="shared" si="567"/>
        <v>0</v>
      </c>
      <c r="DPM140" s="827">
        <f t="shared" si="567"/>
        <v>0</v>
      </c>
      <c r="DPN140" s="827">
        <f t="shared" si="567"/>
        <v>0</v>
      </c>
      <c r="DPO140" s="827">
        <f t="shared" si="567"/>
        <v>0</v>
      </c>
      <c r="DPP140" s="827">
        <f t="shared" si="567"/>
        <v>0</v>
      </c>
      <c r="DPQ140" s="827">
        <f t="shared" si="567"/>
        <v>0</v>
      </c>
      <c r="DPR140" s="827">
        <f t="shared" si="567"/>
        <v>0</v>
      </c>
      <c r="DPS140" s="827">
        <f t="shared" si="567"/>
        <v>0</v>
      </c>
      <c r="DPT140" s="827">
        <f t="shared" si="567"/>
        <v>0</v>
      </c>
      <c r="DPU140" s="827">
        <f t="shared" si="567"/>
        <v>0</v>
      </c>
      <c r="DPV140" s="827">
        <f t="shared" si="567"/>
        <v>0</v>
      </c>
      <c r="DPW140" s="827">
        <f t="shared" si="567"/>
        <v>0</v>
      </c>
      <c r="DPX140" s="827">
        <f t="shared" si="567"/>
        <v>0</v>
      </c>
      <c r="DPY140" s="827">
        <f t="shared" si="567"/>
        <v>0</v>
      </c>
      <c r="DPZ140" s="827">
        <f t="shared" si="567"/>
        <v>0</v>
      </c>
      <c r="DQA140" s="827">
        <f t="shared" si="567"/>
        <v>0</v>
      </c>
      <c r="DQB140" s="827">
        <f t="shared" si="567"/>
        <v>0</v>
      </c>
      <c r="DQC140" s="827">
        <f t="shared" si="567"/>
        <v>0</v>
      </c>
      <c r="DQD140" s="827">
        <f t="shared" si="567"/>
        <v>0</v>
      </c>
      <c r="DQE140" s="827">
        <f t="shared" si="567"/>
        <v>0</v>
      </c>
      <c r="DQF140" s="827">
        <f t="shared" si="567"/>
        <v>0</v>
      </c>
      <c r="DQG140" s="827">
        <f t="shared" si="567"/>
        <v>0</v>
      </c>
      <c r="DQH140" s="827">
        <f t="shared" si="567"/>
        <v>0</v>
      </c>
      <c r="DQI140" s="827">
        <f t="shared" ref="DQI140:DST140" si="568">DQI132</f>
        <v>0</v>
      </c>
      <c r="DQJ140" s="827">
        <f t="shared" si="568"/>
        <v>0</v>
      </c>
      <c r="DQK140" s="827">
        <f t="shared" si="568"/>
        <v>0</v>
      </c>
      <c r="DQL140" s="827">
        <f t="shared" si="568"/>
        <v>0</v>
      </c>
      <c r="DQM140" s="827">
        <f t="shared" si="568"/>
        <v>0</v>
      </c>
      <c r="DQN140" s="827">
        <f t="shared" si="568"/>
        <v>0</v>
      </c>
      <c r="DQO140" s="827">
        <f t="shared" si="568"/>
        <v>0</v>
      </c>
      <c r="DQP140" s="827">
        <f t="shared" si="568"/>
        <v>0</v>
      </c>
      <c r="DQQ140" s="827">
        <f t="shared" si="568"/>
        <v>0</v>
      </c>
      <c r="DQR140" s="827">
        <f t="shared" si="568"/>
        <v>0</v>
      </c>
      <c r="DQS140" s="827">
        <f t="shared" si="568"/>
        <v>0</v>
      </c>
      <c r="DQT140" s="827">
        <f t="shared" si="568"/>
        <v>0</v>
      </c>
      <c r="DQU140" s="827">
        <f t="shared" si="568"/>
        <v>0</v>
      </c>
      <c r="DQV140" s="827">
        <f t="shared" si="568"/>
        <v>0</v>
      </c>
      <c r="DQW140" s="827">
        <f t="shared" si="568"/>
        <v>0</v>
      </c>
      <c r="DQX140" s="827">
        <f t="shared" si="568"/>
        <v>0</v>
      </c>
      <c r="DQY140" s="827">
        <f t="shared" si="568"/>
        <v>0</v>
      </c>
      <c r="DQZ140" s="827">
        <f t="shared" si="568"/>
        <v>0</v>
      </c>
      <c r="DRA140" s="827">
        <f t="shared" si="568"/>
        <v>0</v>
      </c>
      <c r="DRB140" s="827">
        <f t="shared" si="568"/>
        <v>0</v>
      </c>
      <c r="DRC140" s="827">
        <f t="shared" si="568"/>
        <v>0</v>
      </c>
      <c r="DRD140" s="827">
        <f t="shared" si="568"/>
        <v>0</v>
      </c>
      <c r="DRE140" s="827">
        <f t="shared" si="568"/>
        <v>0</v>
      </c>
      <c r="DRF140" s="827">
        <f t="shared" si="568"/>
        <v>0</v>
      </c>
      <c r="DRG140" s="827">
        <f t="shared" si="568"/>
        <v>0</v>
      </c>
      <c r="DRH140" s="827">
        <f t="shared" si="568"/>
        <v>0</v>
      </c>
      <c r="DRI140" s="827">
        <f t="shared" si="568"/>
        <v>0</v>
      </c>
      <c r="DRJ140" s="827">
        <f t="shared" si="568"/>
        <v>0</v>
      </c>
      <c r="DRK140" s="827">
        <f t="shared" si="568"/>
        <v>0</v>
      </c>
      <c r="DRL140" s="827">
        <f t="shared" si="568"/>
        <v>0</v>
      </c>
      <c r="DRM140" s="827">
        <f t="shared" si="568"/>
        <v>0</v>
      </c>
      <c r="DRN140" s="827">
        <f t="shared" si="568"/>
        <v>0</v>
      </c>
      <c r="DRO140" s="827">
        <f t="shared" si="568"/>
        <v>0</v>
      </c>
      <c r="DRP140" s="827">
        <f t="shared" si="568"/>
        <v>0</v>
      </c>
      <c r="DRQ140" s="827">
        <f t="shared" si="568"/>
        <v>0</v>
      </c>
      <c r="DRR140" s="827">
        <f t="shared" si="568"/>
        <v>0</v>
      </c>
      <c r="DRS140" s="827">
        <f t="shared" si="568"/>
        <v>0</v>
      </c>
      <c r="DRT140" s="827">
        <f t="shared" si="568"/>
        <v>0</v>
      </c>
      <c r="DRU140" s="827">
        <f t="shared" si="568"/>
        <v>0</v>
      </c>
      <c r="DRV140" s="827">
        <f t="shared" si="568"/>
        <v>0</v>
      </c>
      <c r="DRW140" s="827">
        <f t="shared" si="568"/>
        <v>0</v>
      </c>
      <c r="DRX140" s="827">
        <f t="shared" si="568"/>
        <v>0</v>
      </c>
      <c r="DRY140" s="827">
        <f t="shared" si="568"/>
        <v>0</v>
      </c>
      <c r="DRZ140" s="827">
        <f t="shared" si="568"/>
        <v>0</v>
      </c>
      <c r="DSA140" s="827">
        <f t="shared" si="568"/>
        <v>0</v>
      </c>
      <c r="DSB140" s="827">
        <f t="shared" si="568"/>
        <v>0</v>
      </c>
      <c r="DSC140" s="827">
        <f t="shared" si="568"/>
        <v>0</v>
      </c>
      <c r="DSD140" s="827">
        <f t="shared" si="568"/>
        <v>0</v>
      </c>
      <c r="DSE140" s="827">
        <f t="shared" si="568"/>
        <v>0</v>
      </c>
      <c r="DSF140" s="827">
        <f t="shared" si="568"/>
        <v>0</v>
      </c>
      <c r="DSG140" s="827">
        <f t="shared" si="568"/>
        <v>0</v>
      </c>
      <c r="DSH140" s="827">
        <f t="shared" si="568"/>
        <v>0</v>
      </c>
      <c r="DSI140" s="827">
        <f t="shared" si="568"/>
        <v>0</v>
      </c>
      <c r="DSJ140" s="827">
        <f t="shared" si="568"/>
        <v>0</v>
      </c>
      <c r="DSK140" s="827">
        <f t="shared" si="568"/>
        <v>0</v>
      </c>
      <c r="DSL140" s="827">
        <f t="shared" si="568"/>
        <v>0</v>
      </c>
      <c r="DSM140" s="827">
        <f t="shared" si="568"/>
        <v>0</v>
      </c>
      <c r="DSN140" s="827">
        <f t="shared" si="568"/>
        <v>0</v>
      </c>
      <c r="DSO140" s="827">
        <f t="shared" si="568"/>
        <v>0</v>
      </c>
      <c r="DSP140" s="827">
        <f t="shared" si="568"/>
        <v>0</v>
      </c>
      <c r="DSQ140" s="827">
        <f t="shared" si="568"/>
        <v>0</v>
      </c>
      <c r="DSR140" s="827">
        <f t="shared" si="568"/>
        <v>0</v>
      </c>
      <c r="DSS140" s="827">
        <f t="shared" si="568"/>
        <v>0</v>
      </c>
      <c r="DST140" s="827">
        <f t="shared" si="568"/>
        <v>0</v>
      </c>
      <c r="DSU140" s="827">
        <f t="shared" ref="DSU140:DVF140" si="569">DSU132</f>
        <v>0</v>
      </c>
      <c r="DSV140" s="827">
        <f t="shared" si="569"/>
        <v>0</v>
      </c>
      <c r="DSW140" s="827">
        <f t="shared" si="569"/>
        <v>0</v>
      </c>
      <c r="DSX140" s="827">
        <f t="shared" si="569"/>
        <v>0</v>
      </c>
      <c r="DSY140" s="827">
        <f t="shared" si="569"/>
        <v>0</v>
      </c>
      <c r="DSZ140" s="827">
        <f t="shared" si="569"/>
        <v>0</v>
      </c>
      <c r="DTA140" s="827">
        <f t="shared" si="569"/>
        <v>0</v>
      </c>
      <c r="DTB140" s="827">
        <f t="shared" si="569"/>
        <v>0</v>
      </c>
      <c r="DTC140" s="827">
        <f t="shared" si="569"/>
        <v>0</v>
      </c>
      <c r="DTD140" s="827">
        <f t="shared" si="569"/>
        <v>0</v>
      </c>
      <c r="DTE140" s="827">
        <f t="shared" si="569"/>
        <v>0</v>
      </c>
      <c r="DTF140" s="827">
        <f t="shared" si="569"/>
        <v>0</v>
      </c>
      <c r="DTG140" s="827">
        <f t="shared" si="569"/>
        <v>0</v>
      </c>
      <c r="DTH140" s="827">
        <f t="shared" si="569"/>
        <v>0</v>
      </c>
      <c r="DTI140" s="827">
        <f t="shared" si="569"/>
        <v>0</v>
      </c>
      <c r="DTJ140" s="827">
        <f t="shared" si="569"/>
        <v>0</v>
      </c>
      <c r="DTK140" s="827">
        <f t="shared" si="569"/>
        <v>0</v>
      </c>
      <c r="DTL140" s="827">
        <f t="shared" si="569"/>
        <v>0</v>
      </c>
      <c r="DTM140" s="827">
        <f t="shared" si="569"/>
        <v>0</v>
      </c>
      <c r="DTN140" s="827">
        <f t="shared" si="569"/>
        <v>0</v>
      </c>
      <c r="DTO140" s="827">
        <f t="shared" si="569"/>
        <v>0</v>
      </c>
      <c r="DTP140" s="827">
        <f t="shared" si="569"/>
        <v>0</v>
      </c>
      <c r="DTQ140" s="827">
        <f t="shared" si="569"/>
        <v>0</v>
      </c>
      <c r="DTR140" s="827">
        <f t="shared" si="569"/>
        <v>0</v>
      </c>
      <c r="DTS140" s="827">
        <f t="shared" si="569"/>
        <v>0</v>
      </c>
      <c r="DTT140" s="827">
        <f t="shared" si="569"/>
        <v>0</v>
      </c>
      <c r="DTU140" s="827">
        <f t="shared" si="569"/>
        <v>0</v>
      </c>
      <c r="DTV140" s="827">
        <f t="shared" si="569"/>
        <v>0</v>
      </c>
      <c r="DTW140" s="827">
        <f t="shared" si="569"/>
        <v>0</v>
      </c>
      <c r="DTX140" s="827">
        <f t="shared" si="569"/>
        <v>0</v>
      </c>
      <c r="DTY140" s="827">
        <f t="shared" si="569"/>
        <v>0</v>
      </c>
      <c r="DTZ140" s="827">
        <f t="shared" si="569"/>
        <v>0</v>
      </c>
      <c r="DUA140" s="827">
        <f t="shared" si="569"/>
        <v>0</v>
      </c>
      <c r="DUB140" s="827">
        <f t="shared" si="569"/>
        <v>0</v>
      </c>
      <c r="DUC140" s="827">
        <f t="shared" si="569"/>
        <v>0</v>
      </c>
      <c r="DUD140" s="827">
        <f t="shared" si="569"/>
        <v>0</v>
      </c>
      <c r="DUE140" s="827">
        <f t="shared" si="569"/>
        <v>0</v>
      </c>
      <c r="DUF140" s="827">
        <f t="shared" si="569"/>
        <v>0</v>
      </c>
      <c r="DUG140" s="827">
        <f t="shared" si="569"/>
        <v>0</v>
      </c>
      <c r="DUH140" s="827">
        <f t="shared" si="569"/>
        <v>0</v>
      </c>
      <c r="DUI140" s="827">
        <f t="shared" si="569"/>
        <v>0</v>
      </c>
      <c r="DUJ140" s="827">
        <f t="shared" si="569"/>
        <v>0</v>
      </c>
      <c r="DUK140" s="827">
        <f t="shared" si="569"/>
        <v>0</v>
      </c>
      <c r="DUL140" s="827">
        <f t="shared" si="569"/>
        <v>0</v>
      </c>
      <c r="DUM140" s="827">
        <f t="shared" si="569"/>
        <v>0</v>
      </c>
      <c r="DUN140" s="827">
        <f t="shared" si="569"/>
        <v>0</v>
      </c>
      <c r="DUO140" s="827">
        <f t="shared" si="569"/>
        <v>0</v>
      </c>
      <c r="DUP140" s="827">
        <f t="shared" si="569"/>
        <v>0</v>
      </c>
      <c r="DUQ140" s="827">
        <f t="shared" si="569"/>
        <v>0</v>
      </c>
      <c r="DUR140" s="827">
        <f t="shared" si="569"/>
        <v>0</v>
      </c>
      <c r="DUS140" s="827">
        <f t="shared" si="569"/>
        <v>0</v>
      </c>
      <c r="DUT140" s="827">
        <f t="shared" si="569"/>
        <v>0</v>
      </c>
      <c r="DUU140" s="827">
        <f t="shared" si="569"/>
        <v>0</v>
      </c>
      <c r="DUV140" s="827">
        <f t="shared" si="569"/>
        <v>0</v>
      </c>
      <c r="DUW140" s="827">
        <f t="shared" si="569"/>
        <v>0</v>
      </c>
      <c r="DUX140" s="827">
        <f t="shared" si="569"/>
        <v>0</v>
      </c>
      <c r="DUY140" s="827">
        <f t="shared" si="569"/>
        <v>0</v>
      </c>
      <c r="DUZ140" s="827">
        <f t="shared" si="569"/>
        <v>0</v>
      </c>
      <c r="DVA140" s="827">
        <f t="shared" si="569"/>
        <v>0</v>
      </c>
      <c r="DVB140" s="827">
        <f t="shared" si="569"/>
        <v>0</v>
      </c>
      <c r="DVC140" s="827">
        <f t="shared" si="569"/>
        <v>0</v>
      </c>
      <c r="DVD140" s="827">
        <f t="shared" si="569"/>
        <v>0</v>
      </c>
      <c r="DVE140" s="827">
        <f t="shared" si="569"/>
        <v>0</v>
      </c>
      <c r="DVF140" s="827">
        <f t="shared" si="569"/>
        <v>0</v>
      </c>
      <c r="DVG140" s="827">
        <f t="shared" ref="DVG140:DXR140" si="570">DVG132</f>
        <v>0</v>
      </c>
      <c r="DVH140" s="827">
        <f t="shared" si="570"/>
        <v>0</v>
      </c>
      <c r="DVI140" s="827">
        <f t="shared" si="570"/>
        <v>0</v>
      </c>
      <c r="DVJ140" s="827">
        <f t="shared" si="570"/>
        <v>0</v>
      </c>
      <c r="DVK140" s="827">
        <f t="shared" si="570"/>
        <v>0</v>
      </c>
      <c r="DVL140" s="827">
        <f t="shared" si="570"/>
        <v>0</v>
      </c>
      <c r="DVM140" s="827">
        <f t="shared" si="570"/>
        <v>0</v>
      </c>
      <c r="DVN140" s="827">
        <f t="shared" si="570"/>
        <v>0</v>
      </c>
      <c r="DVO140" s="827">
        <f t="shared" si="570"/>
        <v>0</v>
      </c>
      <c r="DVP140" s="827">
        <f t="shared" si="570"/>
        <v>0</v>
      </c>
      <c r="DVQ140" s="827">
        <f t="shared" si="570"/>
        <v>0</v>
      </c>
      <c r="DVR140" s="827">
        <f t="shared" si="570"/>
        <v>0</v>
      </c>
      <c r="DVS140" s="827">
        <f t="shared" si="570"/>
        <v>0</v>
      </c>
      <c r="DVT140" s="827">
        <f t="shared" si="570"/>
        <v>0</v>
      </c>
      <c r="DVU140" s="827">
        <f t="shared" si="570"/>
        <v>0</v>
      </c>
      <c r="DVV140" s="827">
        <f t="shared" si="570"/>
        <v>0</v>
      </c>
      <c r="DVW140" s="827">
        <f t="shared" si="570"/>
        <v>0</v>
      </c>
      <c r="DVX140" s="827">
        <f t="shared" si="570"/>
        <v>0</v>
      </c>
      <c r="DVY140" s="827">
        <f t="shared" si="570"/>
        <v>0</v>
      </c>
      <c r="DVZ140" s="827">
        <f t="shared" si="570"/>
        <v>0</v>
      </c>
      <c r="DWA140" s="827">
        <f t="shared" si="570"/>
        <v>0</v>
      </c>
      <c r="DWB140" s="827">
        <f t="shared" si="570"/>
        <v>0</v>
      </c>
      <c r="DWC140" s="827">
        <f t="shared" si="570"/>
        <v>0</v>
      </c>
      <c r="DWD140" s="827">
        <f t="shared" si="570"/>
        <v>0</v>
      </c>
      <c r="DWE140" s="827">
        <f t="shared" si="570"/>
        <v>0</v>
      </c>
      <c r="DWF140" s="827">
        <f t="shared" si="570"/>
        <v>0</v>
      </c>
      <c r="DWG140" s="827">
        <f t="shared" si="570"/>
        <v>0</v>
      </c>
      <c r="DWH140" s="827">
        <f t="shared" si="570"/>
        <v>0</v>
      </c>
      <c r="DWI140" s="827">
        <f t="shared" si="570"/>
        <v>0</v>
      </c>
      <c r="DWJ140" s="827">
        <f t="shared" si="570"/>
        <v>0</v>
      </c>
      <c r="DWK140" s="827">
        <f t="shared" si="570"/>
        <v>0</v>
      </c>
      <c r="DWL140" s="827">
        <f t="shared" si="570"/>
        <v>0</v>
      </c>
      <c r="DWM140" s="827">
        <f t="shared" si="570"/>
        <v>0</v>
      </c>
      <c r="DWN140" s="827">
        <f t="shared" si="570"/>
        <v>0</v>
      </c>
      <c r="DWO140" s="827">
        <f t="shared" si="570"/>
        <v>0</v>
      </c>
      <c r="DWP140" s="827">
        <f t="shared" si="570"/>
        <v>0</v>
      </c>
      <c r="DWQ140" s="827">
        <f t="shared" si="570"/>
        <v>0</v>
      </c>
      <c r="DWR140" s="827">
        <f t="shared" si="570"/>
        <v>0</v>
      </c>
      <c r="DWS140" s="827">
        <f t="shared" si="570"/>
        <v>0</v>
      </c>
      <c r="DWT140" s="827">
        <f t="shared" si="570"/>
        <v>0</v>
      </c>
      <c r="DWU140" s="827">
        <f t="shared" si="570"/>
        <v>0</v>
      </c>
      <c r="DWV140" s="827">
        <f t="shared" si="570"/>
        <v>0</v>
      </c>
      <c r="DWW140" s="827">
        <f t="shared" si="570"/>
        <v>0</v>
      </c>
      <c r="DWX140" s="827">
        <f t="shared" si="570"/>
        <v>0</v>
      </c>
      <c r="DWY140" s="827">
        <f t="shared" si="570"/>
        <v>0</v>
      </c>
      <c r="DWZ140" s="827">
        <f t="shared" si="570"/>
        <v>0</v>
      </c>
      <c r="DXA140" s="827">
        <f t="shared" si="570"/>
        <v>0</v>
      </c>
      <c r="DXB140" s="827">
        <f t="shared" si="570"/>
        <v>0</v>
      </c>
      <c r="DXC140" s="827">
        <f t="shared" si="570"/>
        <v>0</v>
      </c>
      <c r="DXD140" s="827">
        <f t="shared" si="570"/>
        <v>0</v>
      </c>
      <c r="DXE140" s="827">
        <f t="shared" si="570"/>
        <v>0</v>
      </c>
      <c r="DXF140" s="827">
        <f t="shared" si="570"/>
        <v>0</v>
      </c>
      <c r="DXG140" s="827">
        <f t="shared" si="570"/>
        <v>0</v>
      </c>
      <c r="DXH140" s="827">
        <f t="shared" si="570"/>
        <v>0</v>
      </c>
      <c r="DXI140" s="827">
        <f t="shared" si="570"/>
        <v>0</v>
      </c>
      <c r="DXJ140" s="827">
        <f t="shared" si="570"/>
        <v>0</v>
      </c>
      <c r="DXK140" s="827">
        <f t="shared" si="570"/>
        <v>0</v>
      </c>
      <c r="DXL140" s="827">
        <f t="shared" si="570"/>
        <v>0</v>
      </c>
      <c r="DXM140" s="827">
        <f t="shared" si="570"/>
        <v>0</v>
      </c>
      <c r="DXN140" s="827">
        <f t="shared" si="570"/>
        <v>0</v>
      </c>
      <c r="DXO140" s="827">
        <f t="shared" si="570"/>
        <v>0</v>
      </c>
      <c r="DXP140" s="827">
        <f t="shared" si="570"/>
        <v>0</v>
      </c>
      <c r="DXQ140" s="827">
        <f t="shared" si="570"/>
        <v>0</v>
      </c>
      <c r="DXR140" s="827">
        <f t="shared" si="570"/>
        <v>0</v>
      </c>
      <c r="DXS140" s="827">
        <f t="shared" ref="DXS140:EAD140" si="571">DXS132</f>
        <v>0</v>
      </c>
      <c r="DXT140" s="827">
        <f t="shared" si="571"/>
        <v>0</v>
      </c>
      <c r="DXU140" s="827">
        <f t="shared" si="571"/>
        <v>0</v>
      </c>
      <c r="DXV140" s="827">
        <f t="shared" si="571"/>
        <v>0</v>
      </c>
      <c r="DXW140" s="827">
        <f t="shared" si="571"/>
        <v>0</v>
      </c>
      <c r="DXX140" s="827">
        <f t="shared" si="571"/>
        <v>0</v>
      </c>
      <c r="DXY140" s="827">
        <f t="shared" si="571"/>
        <v>0</v>
      </c>
      <c r="DXZ140" s="827">
        <f t="shared" si="571"/>
        <v>0</v>
      </c>
      <c r="DYA140" s="827">
        <f t="shared" si="571"/>
        <v>0</v>
      </c>
      <c r="DYB140" s="827">
        <f t="shared" si="571"/>
        <v>0</v>
      </c>
      <c r="DYC140" s="827">
        <f t="shared" si="571"/>
        <v>0</v>
      </c>
      <c r="DYD140" s="827">
        <f t="shared" si="571"/>
        <v>0</v>
      </c>
      <c r="DYE140" s="827">
        <f t="shared" si="571"/>
        <v>0</v>
      </c>
      <c r="DYF140" s="827">
        <f t="shared" si="571"/>
        <v>0</v>
      </c>
      <c r="DYG140" s="827">
        <f t="shared" si="571"/>
        <v>0</v>
      </c>
      <c r="DYH140" s="827">
        <f t="shared" si="571"/>
        <v>0</v>
      </c>
      <c r="DYI140" s="827">
        <f t="shared" si="571"/>
        <v>0</v>
      </c>
      <c r="DYJ140" s="827">
        <f t="shared" si="571"/>
        <v>0</v>
      </c>
      <c r="DYK140" s="827">
        <f t="shared" si="571"/>
        <v>0</v>
      </c>
      <c r="DYL140" s="827">
        <f t="shared" si="571"/>
        <v>0</v>
      </c>
      <c r="DYM140" s="827">
        <f t="shared" si="571"/>
        <v>0</v>
      </c>
      <c r="DYN140" s="827">
        <f t="shared" si="571"/>
        <v>0</v>
      </c>
      <c r="DYO140" s="827">
        <f t="shared" si="571"/>
        <v>0</v>
      </c>
      <c r="DYP140" s="827">
        <f t="shared" si="571"/>
        <v>0</v>
      </c>
      <c r="DYQ140" s="827">
        <f t="shared" si="571"/>
        <v>0</v>
      </c>
      <c r="DYR140" s="827">
        <f t="shared" si="571"/>
        <v>0</v>
      </c>
      <c r="DYS140" s="827">
        <f t="shared" si="571"/>
        <v>0</v>
      </c>
      <c r="DYT140" s="827">
        <f t="shared" si="571"/>
        <v>0</v>
      </c>
      <c r="DYU140" s="827">
        <f t="shared" si="571"/>
        <v>0</v>
      </c>
      <c r="DYV140" s="827">
        <f t="shared" si="571"/>
        <v>0</v>
      </c>
      <c r="DYW140" s="827">
        <f t="shared" si="571"/>
        <v>0</v>
      </c>
      <c r="DYX140" s="827">
        <f t="shared" si="571"/>
        <v>0</v>
      </c>
      <c r="DYY140" s="827">
        <f t="shared" si="571"/>
        <v>0</v>
      </c>
      <c r="DYZ140" s="827">
        <f t="shared" si="571"/>
        <v>0</v>
      </c>
      <c r="DZA140" s="827">
        <f t="shared" si="571"/>
        <v>0</v>
      </c>
      <c r="DZB140" s="827">
        <f t="shared" si="571"/>
        <v>0</v>
      </c>
      <c r="DZC140" s="827">
        <f t="shared" si="571"/>
        <v>0</v>
      </c>
      <c r="DZD140" s="827">
        <f t="shared" si="571"/>
        <v>0</v>
      </c>
      <c r="DZE140" s="827">
        <f t="shared" si="571"/>
        <v>0</v>
      </c>
      <c r="DZF140" s="827">
        <f t="shared" si="571"/>
        <v>0</v>
      </c>
      <c r="DZG140" s="827">
        <f t="shared" si="571"/>
        <v>0</v>
      </c>
      <c r="DZH140" s="827">
        <f t="shared" si="571"/>
        <v>0</v>
      </c>
      <c r="DZI140" s="827">
        <f t="shared" si="571"/>
        <v>0</v>
      </c>
      <c r="DZJ140" s="827">
        <f t="shared" si="571"/>
        <v>0</v>
      </c>
      <c r="DZK140" s="827">
        <f t="shared" si="571"/>
        <v>0</v>
      </c>
      <c r="DZL140" s="827">
        <f t="shared" si="571"/>
        <v>0</v>
      </c>
      <c r="DZM140" s="827">
        <f t="shared" si="571"/>
        <v>0</v>
      </c>
      <c r="DZN140" s="827">
        <f t="shared" si="571"/>
        <v>0</v>
      </c>
      <c r="DZO140" s="827">
        <f t="shared" si="571"/>
        <v>0</v>
      </c>
      <c r="DZP140" s="827">
        <f t="shared" si="571"/>
        <v>0</v>
      </c>
      <c r="DZQ140" s="827">
        <f t="shared" si="571"/>
        <v>0</v>
      </c>
      <c r="DZR140" s="827">
        <f t="shared" si="571"/>
        <v>0</v>
      </c>
      <c r="DZS140" s="827">
        <f t="shared" si="571"/>
        <v>0</v>
      </c>
      <c r="DZT140" s="827">
        <f t="shared" si="571"/>
        <v>0</v>
      </c>
      <c r="DZU140" s="827">
        <f t="shared" si="571"/>
        <v>0</v>
      </c>
      <c r="DZV140" s="827">
        <f t="shared" si="571"/>
        <v>0</v>
      </c>
      <c r="DZW140" s="827">
        <f t="shared" si="571"/>
        <v>0</v>
      </c>
      <c r="DZX140" s="827">
        <f t="shared" si="571"/>
        <v>0</v>
      </c>
      <c r="DZY140" s="827">
        <f t="shared" si="571"/>
        <v>0</v>
      </c>
      <c r="DZZ140" s="827">
        <f t="shared" si="571"/>
        <v>0</v>
      </c>
      <c r="EAA140" s="827">
        <f t="shared" si="571"/>
        <v>0</v>
      </c>
      <c r="EAB140" s="827">
        <f t="shared" si="571"/>
        <v>0</v>
      </c>
      <c r="EAC140" s="827">
        <f t="shared" si="571"/>
        <v>0</v>
      </c>
      <c r="EAD140" s="827">
        <f t="shared" si="571"/>
        <v>0</v>
      </c>
      <c r="EAE140" s="827">
        <f t="shared" ref="EAE140:ECP140" si="572">EAE132</f>
        <v>0</v>
      </c>
      <c r="EAF140" s="827">
        <f t="shared" si="572"/>
        <v>0</v>
      </c>
      <c r="EAG140" s="827">
        <f t="shared" si="572"/>
        <v>0</v>
      </c>
      <c r="EAH140" s="827">
        <f t="shared" si="572"/>
        <v>0</v>
      </c>
      <c r="EAI140" s="827">
        <f t="shared" si="572"/>
        <v>0</v>
      </c>
      <c r="EAJ140" s="827">
        <f t="shared" si="572"/>
        <v>0</v>
      </c>
      <c r="EAK140" s="827">
        <f t="shared" si="572"/>
        <v>0</v>
      </c>
      <c r="EAL140" s="827">
        <f t="shared" si="572"/>
        <v>0</v>
      </c>
      <c r="EAM140" s="827">
        <f t="shared" si="572"/>
        <v>0</v>
      </c>
      <c r="EAN140" s="827">
        <f t="shared" si="572"/>
        <v>0</v>
      </c>
      <c r="EAO140" s="827">
        <f t="shared" si="572"/>
        <v>0</v>
      </c>
      <c r="EAP140" s="827">
        <f t="shared" si="572"/>
        <v>0</v>
      </c>
      <c r="EAQ140" s="827">
        <f t="shared" si="572"/>
        <v>0</v>
      </c>
      <c r="EAR140" s="827">
        <f t="shared" si="572"/>
        <v>0</v>
      </c>
      <c r="EAS140" s="827">
        <f t="shared" si="572"/>
        <v>0</v>
      </c>
      <c r="EAT140" s="827">
        <f t="shared" si="572"/>
        <v>0</v>
      </c>
      <c r="EAU140" s="827">
        <f t="shared" si="572"/>
        <v>0</v>
      </c>
      <c r="EAV140" s="827">
        <f t="shared" si="572"/>
        <v>0</v>
      </c>
      <c r="EAW140" s="827">
        <f t="shared" si="572"/>
        <v>0</v>
      </c>
      <c r="EAX140" s="827">
        <f t="shared" si="572"/>
        <v>0</v>
      </c>
      <c r="EAY140" s="827">
        <f t="shared" si="572"/>
        <v>0</v>
      </c>
      <c r="EAZ140" s="827">
        <f t="shared" si="572"/>
        <v>0</v>
      </c>
      <c r="EBA140" s="827">
        <f t="shared" si="572"/>
        <v>0</v>
      </c>
      <c r="EBB140" s="827">
        <f t="shared" si="572"/>
        <v>0</v>
      </c>
      <c r="EBC140" s="827">
        <f t="shared" si="572"/>
        <v>0</v>
      </c>
      <c r="EBD140" s="827">
        <f t="shared" si="572"/>
        <v>0</v>
      </c>
      <c r="EBE140" s="827">
        <f t="shared" si="572"/>
        <v>0</v>
      </c>
      <c r="EBF140" s="827">
        <f t="shared" si="572"/>
        <v>0</v>
      </c>
      <c r="EBG140" s="827">
        <f t="shared" si="572"/>
        <v>0</v>
      </c>
      <c r="EBH140" s="827">
        <f t="shared" si="572"/>
        <v>0</v>
      </c>
      <c r="EBI140" s="827">
        <f t="shared" si="572"/>
        <v>0</v>
      </c>
      <c r="EBJ140" s="827">
        <f t="shared" si="572"/>
        <v>0</v>
      </c>
      <c r="EBK140" s="827">
        <f t="shared" si="572"/>
        <v>0</v>
      </c>
      <c r="EBL140" s="827">
        <f t="shared" si="572"/>
        <v>0</v>
      </c>
      <c r="EBM140" s="827">
        <f t="shared" si="572"/>
        <v>0</v>
      </c>
      <c r="EBN140" s="827">
        <f t="shared" si="572"/>
        <v>0</v>
      </c>
      <c r="EBO140" s="827">
        <f t="shared" si="572"/>
        <v>0</v>
      </c>
      <c r="EBP140" s="827">
        <f t="shared" si="572"/>
        <v>0</v>
      </c>
      <c r="EBQ140" s="827">
        <f t="shared" si="572"/>
        <v>0</v>
      </c>
      <c r="EBR140" s="827">
        <f t="shared" si="572"/>
        <v>0</v>
      </c>
      <c r="EBS140" s="827">
        <f t="shared" si="572"/>
        <v>0</v>
      </c>
      <c r="EBT140" s="827">
        <f t="shared" si="572"/>
        <v>0</v>
      </c>
      <c r="EBU140" s="827">
        <f t="shared" si="572"/>
        <v>0</v>
      </c>
      <c r="EBV140" s="827">
        <f t="shared" si="572"/>
        <v>0</v>
      </c>
      <c r="EBW140" s="827">
        <f t="shared" si="572"/>
        <v>0</v>
      </c>
      <c r="EBX140" s="827">
        <f t="shared" si="572"/>
        <v>0</v>
      </c>
      <c r="EBY140" s="827">
        <f t="shared" si="572"/>
        <v>0</v>
      </c>
      <c r="EBZ140" s="827">
        <f t="shared" si="572"/>
        <v>0</v>
      </c>
      <c r="ECA140" s="827">
        <f t="shared" si="572"/>
        <v>0</v>
      </c>
      <c r="ECB140" s="827">
        <f t="shared" si="572"/>
        <v>0</v>
      </c>
      <c r="ECC140" s="827">
        <f t="shared" si="572"/>
        <v>0</v>
      </c>
      <c r="ECD140" s="827">
        <f t="shared" si="572"/>
        <v>0</v>
      </c>
      <c r="ECE140" s="827">
        <f t="shared" si="572"/>
        <v>0</v>
      </c>
      <c r="ECF140" s="827">
        <f t="shared" si="572"/>
        <v>0</v>
      </c>
      <c r="ECG140" s="827">
        <f t="shared" si="572"/>
        <v>0</v>
      </c>
      <c r="ECH140" s="827">
        <f t="shared" si="572"/>
        <v>0</v>
      </c>
      <c r="ECI140" s="827">
        <f t="shared" si="572"/>
        <v>0</v>
      </c>
      <c r="ECJ140" s="827">
        <f t="shared" si="572"/>
        <v>0</v>
      </c>
      <c r="ECK140" s="827">
        <f t="shared" si="572"/>
        <v>0</v>
      </c>
      <c r="ECL140" s="827">
        <f t="shared" si="572"/>
        <v>0</v>
      </c>
      <c r="ECM140" s="827">
        <f t="shared" si="572"/>
        <v>0</v>
      </c>
      <c r="ECN140" s="827">
        <f t="shared" si="572"/>
        <v>0</v>
      </c>
      <c r="ECO140" s="827">
        <f t="shared" si="572"/>
        <v>0</v>
      </c>
      <c r="ECP140" s="827">
        <f t="shared" si="572"/>
        <v>0</v>
      </c>
      <c r="ECQ140" s="827">
        <f t="shared" ref="ECQ140:EFB140" si="573">ECQ132</f>
        <v>0</v>
      </c>
      <c r="ECR140" s="827">
        <f t="shared" si="573"/>
        <v>0</v>
      </c>
      <c r="ECS140" s="827">
        <f t="shared" si="573"/>
        <v>0</v>
      </c>
      <c r="ECT140" s="827">
        <f t="shared" si="573"/>
        <v>0</v>
      </c>
      <c r="ECU140" s="827">
        <f t="shared" si="573"/>
        <v>0</v>
      </c>
      <c r="ECV140" s="827">
        <f t="shared" si="573"/>
        <v>0</v>
      </c>
      <c r="ECW140" s="827">
        <f t="shared" si="573"/>
        <v>0</v>
      </c>
      <c r="ECX140" s="827">
        <f t="shared" si="573"/>
        <v>0</v>
      </c>
      <c r="ECY140" s="827">
        <f t="shared" si="573"/>
        <v>0</v>
      </c>
      <c r="ECZ140" s="827">
        <f t="shared" si="573"/>
        <v>0</v>
      </c>
      <c r="EDA140" s="827">
        <f t="shared" si="573"/>
        <v>0</v>
      </c>
      <c r="EDB140" s="827">
        <f t="shared" si="573"/>
        <v>0</v>
      </c>
      <c r="EDC140" s="827">
        <f t="shared" si="573"/>
        <v>0</v>
      </c>
      <c r="EDD140" s="827">
        <f t="shared" si="573"/>
        <v>0</v>
      </c>
      <c r="EDE140" s="827">
        <f t="shared" si="573"/>
        <v>0</v>
      </c>
      <c r="EDF140" s="827">
        <f t="shared" si="573"/>
        <v>0</v>
      </c>
      <c r="EDG140" s="827">
        <f t="shared" si="573"/>
        <v>0</v>
      </c>
      <c r="EDH140" s="827">
        <f t="shared" si="573"/>
        <v>0</v>
      </c>
      <c r="EDI140" s="827">
        <f t="shared" si="573"/>
        <v>0</v>
      </c>
      <c r="EDJ140" s="827">
        <f t="shared" si="573"/>
        <v>0</v>
      </c>
      <c r="EDK140" s="827">
        <f t="shared" si="573"/>
        <v>0</v>
      </c>
      <c r="EDL140" s="827">
        <f t="shared" si="573"/>
        <v>0</v>
      </c>
      <c r="EDM140" s="827">
        <f t="shared" si="573"/>
        <v>0</v>
      </c>
      <c r="EDN140" s="827">
        <f t="shared" si="573"/>
        <v>0</v>
      </c>
      <c r="EDO140" s="827">
        <f t="shared" si="573"/>
        <v>0</v>
      </c>
      <c r="EDP140" s="827">
        <f t="shared" si="573"/>
        <v>0</v>
      </c>
      <c r="EDQ140" s="827">
        <f t="shared" si="573"/>
        <v>0</v>
      </c>
      <c r="EDR140" s="827">
        <f t="shared" si="573"/>
        <v>0</v>
      </c>
      <c r="EDS140" s="827">
        <f t="shared" si="573"/>
        <v>0</v>
      </c>
      <c r="EDT140" s="827">
        <f t="shared" si="573"/>
        <v>0</v>
      </c>
      <c r="EDU140" s="827">
        <f t="shared" si="573"/>
        <v>0</v>
      </c>
      <c r="EDV140" s="827">
        <f t="shared" si="573"/>
        <v>0</v>
      </c>
      <c r="EDW140" s="827">
        <f t="shared" si="573"/>
        <v>0</v>
      </c>
      <c r="EDX140" s="827">
        <f t="shared" si="573"/>
        <v>0</v>
      </c>
      <c r="EDY140" s="827">
        <f t="shared" si="573"/>
        <v>0</v>
      </c>
      <c r="EDZ140" s="827">
        <f t="shared" si="573"/>
        <v>0</v>
      </c>
      <c r="EEA140" s="827">
        <f t="shared" si="573"/>
        <v>0</v>
      </c>
      <c r="EEB140" s="827">
        <f t="shared" si="573"/>
        <v>0</v>
      </c>
      <c r="EEC140" s="827">
        <f t="shared" si="573"/>
        <v>0</v>
      </c>
      <c r="EED140" s="827">
        <f t="shared" si="573"/>
        <v>0</v>
      </c>
      <c r="EEE140" s="827">
        <f t="shared" si="573"/>
        <v>0</v>
      </c>
      <c r="EEF140" s="827">
        <f t="shared" si="573"/>
        <v>0</v>
      </c>
      <c r="EEG140" s="827">
        <f t="shared" si="573"/>
        <v>0</v>
      </c>
      <c r="EEH140" s="827">
        <f t="shared" si="573"/>
        <v>0</v>
      </c>
      <c r="EEI140" s="827">
        <f t="shared" si="573"/>
        <v>0</v>
      </c>
      <c r="EEJ140" s="827">
        <f t="shared" si="573"/>
        <v>0</v>
      </c>
      <c r="EEK140" s="827">
        <f t="shared" si="573"/>
        <v>0</v>
      </c>
      <c r="EEL140" s="827">
        <f t="shared" si="573"/>
        <v>0</v>
      </c>
      <c r="EEM140" s="827">
        <f t="shared" si="573"/>
        <v>0</v>
      </c>
      <c r="EEN140" s="827">
        <f t="shared" si="573"/>
        <v>0</v>
      </c>
      <c r="EEO140" s="827">
        <f t="shared" si="573"/>
        <v>0</v>
      </c>
      <c r="EEP140" s="827">
        <f t="shared" si="573"/>
        <v>0</v>
      </c>
      <c r="EEQ140" s="827">
        <f t="shared" si="573"/>
        <v>0</v>
      </c>
      <c r="EER140" s="827">
        <f t="shared" si="573"/>
        <v>0</v>
      </c>
      <c r="EES140" s="827">
        <f t="shared" si="573"/>
        <v>0</v>
      </c>
      <c r="EET140" s="827">
        <f t="shared" si="573"/>
        <v>0</v>
      </c>
      <c r="EEU140" s="827">
        <f t="shared" si="573"/>
        <v>0</v>
      </c>
      <c r="EEV140" s="827">
        <f t="shared" si="573"/>
        <v>0</v>
      </c>
      <c r="EEW140" s="827">
        <f t="shared" si="573"/>
        <v>0</v>
      </c>
      <c r="EEX140" s="827">
        <f t="shared" si="573"/>
        <v>0</v>
      </c>
      <c r="EEY140" s="827">
        <f t="shared" si="573"/>
        <v>0</v>
      </c>
      <c r="EEZ140" s="827">
        <f t="shared" si="573"/>
        <v>0</v>
      </c>
      <c r="EFA140" s="827">
        <f t="shared" si="573"/>
        <v>0</v>
      </c>
      <c r="EFB140" s="827">
        <f t="shared" si="573"/>
        <v>0</v>
      </c>
      <c r="EFC140" s="827">
        <f t="shared" ref="EFC140:EHN140" si="574">EFC132</f>
        <v>0</v>
      </c>
      <c r="EFD140" s="827">
        <f t="shared" si="574"/>
        <v>0</v>
      </c>
      <c r="EFE140" s="827">
        <f t="shared" si="574"/>
        <v>0</v>
      </c>
      <c r="EFF140" s="827">
        <f t="shared" si="574"/>
        <v>0</v>
      </c>
      <c r="EFG140" s="827">
        <f t="shared" si="574"/>
        <v>0</v>
      </c>
      <c r="EFH140" s="827">
        <f t="shared" si="574"/>
        <v>0</v>
      </c>
      <c r="EFI140" s="827">
        <f t="shared" si="574"/>
        <v>0</v>
      </c>
      <c r="EFJ140" s="827">
        <f t="shared" si="574"/>
        <v>0</v>
      </c>
      <c r="EFK140" s="827">
        <f t="shared" si="574"/>
        <v>0</v>
      </c>
      <c r="EFL140" s="827">
        <f t="shared" si="574"/>
        <v>0</v>
      </c>
      <c r="EFM140" s="827">
        <f t="shared" si="574"/>
        <v>0</v>
      </c>
      <c r="EFN140" s="827">
        <f t="shared" si="574"/>
        <v>0</v>
      </c>
      <c r="EFO140" s="827">
        <f t="shared" si="574"/>
        <v>0</v>
      </c>
      <c r="EFP140" s="827">
        <f t="shared" si="574"/>
        <v>0</v>
      </c>
      <c r="EFQ140" s="827">
        <f t="shared" si="574"/>
        <v>0</v>
      </c>
      <c r="EFR140" s="827">
        <f t="shared" si="574"/>
        <v>0</v>
      </c>
      <c r="EFS140" s="827">
        <f t="shared" si="574"/>
        <v>0</v>
      </c>
      <c r="EFT140" s="827">
        <f t="shared" si="574"/>
        <v>0</v>
      </c>
      <c r="EFU140" s="827">
        <f t="shared" si="574"/>
        <v>0</v>
      </c>
      <c r="EFV140" s="827">
        <f t="shared" si="574"/>
        <v>0</v>
      </c>
      <c r="EFW140" s="827">
        <f t="shared" si="574"/>
        <v>0</v>
      </c>
      <c r="EFX140" s="827">
        <f t="shared" si="574"/>
        <v>0</v>
      </c>
      <c r="EFY140" s="827">
        <f t="shared" si="574"/>
        <v>0</v>
      </c>
      <c r="EFZ140" s="827">
        <f t="shared" si="574"/>
        <v>0</v>
      </c>
      <c r="EGA140" s="827">
        <f t="shared" si="574"/>
        <v>0</v>
      </c>
      <c r="EGB140" s="827">
        <f t="shared" si="574"/>
        <v>0</v>
      </c>
      <c r="EGC140" s="827">
        <f t="shared" si="574"/>
        <v>0</v>
      </c>
      <c r="EGD140" s="827">
        <f t="shared" si="574"/>
        <v>0</v>
      </c>
      <c r="EGE140" s="827">
        <f t="shared" si="574"/>
        <v>0</v>
      </c>
      <c r="EGF140" s="827">
        <f t="shared" si="574"/>
        <v>0</v>
      </c>
      <c r="EGG140" s="827">
        <f t="shared" si="574"/>
        <v>0</v>
      </c>
      <c r="EGH140" s="827">
        <f t="shared" si="574"/>
        <v>0</v>
      </c>
      <c r="EGI140" s="827">
        <f t="shared" si="574"/>
        <v>0</v>
      </c>
      <c r="EGJ140" s="827">
        <f t="shared" si="574"/>
        <v>0</v>
      </c>
      <c r="EGK140" s="827">
        <f t="shared" si="574"/>
        <v>0</v>
      </c>
      <c r="EGL140" s="827">
        <f t="shared" si="574"/>
        <v>0</v>
      </c>
      <c r="EGM140" s="827">
        <f t="shared" si="574"/>
        <v>0</v>
      </c>
      <c r="EGN140" s="827">
        <f t="shared" si="574"/>
        <v>0</v>
      </c>
      <c r="EGO140" s="827">
        <f t="shared" si="574"/>
        <v>0</v>
      </c>
      <c r="EGP140" s="827">
        <f t="shared" si="574"/>
        <v>0</v>
      </c>
      <c r="EGQ140" s="827">
        <f t="shared" si="574"/>
        <v>0</v>
      </c>
      <c r="EGR140" s="827">
        <f t="shared" si="574"/>
        <v>0</v>
      </c>
      <c r="EGS140" s="827">
        <f t="shared" si="574"/>
        <v>0</v>
      </c>
      <c r="EGT140" s="827">
        <f t="shared" si="574"/>
        <v>0</v>
      </c>
      <c r="EGU140" s="827">
        <f t="shared" si="574"/>
        <v>0</v>
      </c>
      <c r="EGV140" s="827">
        <f t="shared" si="574"/>
        <v>0</v>
      </c>
      <c r="EGW140" s="827">
        <f t="shared" si="574"/>
        <v>0</v>
      </c>
      <c r="EGX140" s="827">
        <f t="shared" si="574"/>
        <v>0</v>
      </c>
      <c r="EGY140" s="827">
        <f t="shared" si="574"/>
        <v>0</v>
      </c>
      <c r="EGZ140" s="827">
        <f t="shared" si="574"/>
        <v>0</v>
      </c>
      <c r="EHA140" s="827">
        <f t="shared" si="574"/>
        <v>0</v>
      </c>
      <c r="EHB140" s="827">
        <f t="shared" si="574"/>
        <v>0</v>
      </c>
      <c r="EHC140" s="827">
        <f t="shared" si="574"/>
        <v>0</v>
      </c>
      <c r="EHD140" s="827">
        <f t="shared" si="574"/>
        <v>0</v>
      </c>
      <c r="EHE140" s="827">
        <f t="shared" si="574"/>
        <v>0</v>
      </c>
      <c r="EHF140" s="827">
        <f t="shared" si="574"/>
        <v>0</v>
      </c>
      <c r="EHG140" s="827">
        <f t="shared" si="574"/>
        <v>0</v>
      </c>
      <c r="EHH140" s="827">
        <f t="shared" si="574"/>
        <v>0</v>
      </c>
      <c r="EHI140" s="827">
        <f t="shared" si="574"/>
        <v>0</v>
      </c>
      <c r="EHJ140" s="827">
        <f t="shared" si="574"/>
        <v>0</v>
      </c>
      <c r="EHK140" s="827">
        <f t="shared" si="574"/>
        <v>0</v>
      </c>
      <c r="EHL140" s="827">
        <f t="shared" si="574"/>
        <v>0</v>
      </c>
      <c r="EHM140" s="827">
        <f t="shared" si="574"/>
        <v>0</v>
      </c>
      <c r="EHN140" s="827">
        <f t="shared" si="574"/>
        <v>0</v>
      </c>
      <c r="EHO140" s="827">
        <f t="shared" ref="EHO140:EJZ140" si="575">EHO132</f>
        <v>0</v>
      </c>
      <c r="EHP140" s="827">
        <f t="shared" si="575"/>
        <v>0</v>
      </c>
      <c r="EHQ140" s="827">
        <f t="shared" si="575"/>
        <v>0</v>
      </c>
      <c r="EHR140" s="827">
        <f t="shared" si="575"/>
        <v>0</v>
      </c>
      <c r="EHS140" s="827">
        <f t="shared" si="575"/>
        <v>0</v>
      </c>
      <c r="EHT140" s="827">
        <f t="shared" si="575"/>
        <v>0</v>
      </c>
      <c r="EHU140" s="827">
        <f t="shared" si="575"/>
        <v>0</v>
      </c>
      <c r="EHV140" s="827">
        <f t="shared" si="575"/>
        <v>0</v>
      </c>
      <c r="EHW140" s="827">
        <f t="shared" si="575"/>
        <v>0</v>
      </c>
      <c r="EHX140" s="827">
        <f t="shared" si="575"/>
        <v>0</v>
      </c>
      <c r="EHY140" s="827">
        <f t="shared" si="575"/>
        <v>0</v>
      </c>
      <c r="EHZ140" s="827">
        <f t="shared" si="575"/>
        <v>0</v>
      </c>
      <c r="EIA140" s="827">
        <f t="shared" si="575"/>
        <v>0</v>
      </c>
      <c r="EIB140" s="827">
        <f t="shared" si="575"/>
        <v>0</v>
      </c>
      <c r="EIC140" s="827">
        <f t="shared" si="575"/>
        <v>0</v>
      </c>
      <c r="EID140" s="827">
        <f t="shared" si="575"/>
        <v>0</v>
      </c>
      <c r="EIE140" s="827">
        <f t="shared" si="575"/>
        <v>0</v>
      </c>
      <c r="EIF140" s="827">
        <f t="shared" si="575"/>
        <v>0</v>
      </c>
      <c r="EIG140" s="827">
        <f t="shared" si="575"/>
        <v>0</v>
      </c>
      <c r="EIH140" s="827">
        <f t="shared" si="575"/>
        <v>0</v>
      </c>
      <c r="EII140" s="827">
        <f t="shared" si="575"/>
        <v>0</v>
      </c>
      <c r="EIJ140" s="827">
        <f t="shared" si="575"/>
        <v>0</v>
      </c>
      <c r="EIK140" s="827">
        <f t="shared" si="575"/>
        <v>0</v>
      </c>
      <c r="EIL140" s="827">
        <f t="shared" si="575"/>
        <v>0</v>
      </c>
      <c r="EIM140" s="827">
        <f t="shared" si="575"/>
        <v>0</v>
      </c>
      <c r="EIN140" s="827">
        <f t="shared" si="575"/>
        <v>0</v>
      </c>
      <c r="EIO140" s="827">
        <f t="shared" si="575"/>
        <v>0</v>
      </c>
      <c r="EIP140" s="827">
        <f t="shared" si="575"/>
        <v>0</v>
      </c>
      <c r="EIQ140" s="827">
        <f t="shared" si="575"/>
        <v>0</v>
      </c>
      <c r="EIR140" s="827">
        <f t="shared" si="575"/>
        <v>0</v>
      </c>
      <c r="EIS140" s="827">
        <f t="shared" si="575"/>
        <v>0</v>
      </c>
      <c r="EIT140" s="827">
        <f t="shared" si="575"/>
        <v>0</v>
      </c>
      <c r="EIU140" s="827">
        <f t="shared" si="575"/>
        <v>0</v>
      </c>
      <c r="EIV140" s="827">
        <f t="shared" si="575"/>
        <v>0</v>
      </c>
      <c r="EIW140" s="827">
        <f t="shared" si="575"/>
        <v>0</v>
      </c>
      <c r="EIX140" s="827">
        <f t="shared" si="575"/>
        <v>0</v>
      </c>
      <c r="EIY140" s="827">
        <f t="shared" si="575"/>
        <v>0</v>
      </c>
      <c r="EIZ140" s="827">
        <f t="shared" si="575"/>
        <v>0</v>
      </c>
      <c r="EJA140" s="827">
        <f t="shared" si="575"/>
        <v>0</v>
      </c>
      <c r="EJB140" s="827">
        <f t="shared" si="575"/>
        <v>0</v>
      </c>
      <c r="EJC140" s="827">
        <f t="shared" si="575"/>
        <v>0</v>
      </c>
      <c r="EJD140" s="827">
        <f t="shared" si="575"/>
        <v>0</v>
      </c>
      <c r="EJE140" s="827">
        <f t="shared" si="575"/>
        <v>0</v>
      </c>
      <c r="EJF140" s="827">
        <f t="shared" si="575"/>
        <v>0</v>
      </c>
      <c r="EJG140" s="827">
        <f t="shared" si="575"/>
        <v>0</v>
      </c>
      <c r="EJH140" s="827">
        <f t="shared" si="575"/>
        <v>0</v>
      </c>
      <c r="EJI140" s="827">
        <f t="shared" si="575"/>
        <v>0</v>
      </c>
      <c r="EJJ140" s="827">
        <f t="shared" si="575"/>
        <v>0</v>
      </c>
      <c r="EJK140" s="827">
        <f t="shared" si="575"/>
        <v>0</v>
      </c>
      <c r="EJL140" s="827">
        <f t="shared" si="575"/>
        <v>0</v>
      </c>
      <c r="EJM140" s="827">
        <f t="shared" si="575"/>
        <v>0</v>
      </c>
      <c r="EJN140" s="827">
        <f t="shared" si="575"/>
        <v>0</v>
      </c>
      <c r="EJO140" s="827">
        <f t="shared" si="575"/>
        <v>0</v>
      </c>
      <c r="EJP140" s="827">
        <f t="shared" si="575"/>
        <v>0</v>
      </c>
      <c r="EJQ140" s="827">
        <f t="shared" si="575"/>
        <v>0</v>
      </c>
      <c r="EJR140" s="827">
        <f t="shared" si="575"/>
        <v>0</v>
      </c>
      <c r="EJS140" s="827">
        <f t="shared" si="575"/>
        <v>0</v>
      </c>
      <c r="EJT140" s="827">
        <f t="shared" si="575"/>
        <v>0</v>
      </c>
      <c r="EJU140" s="827">
        <f t="shared" si="575"/>
        <v>0</v>
      </c>
      <c r="EJV140" s="827">
        <f t="shared" si="575"/>
        <v>0</v>
      </c>
      <c r="EJW140" s="827">
        <f t="shared" si="575"/>
        <v>0</v>
      </c>
      <c r="EJX140" s="827">
        <f t="shared" si="575"/>
        <v>0</v>
      </c>
      <c r="EJY140" s="827">
        <f t="shared" si="575"/>
        <v>0</v>
      </c>
      <c r="EJZ140" s="827">
        <f t="shared" si="575"/>
        <v>0</v>
      </c>
      <c r="EKA140" s="827">
        <f t="shared" ref="EKA140:EML140" si="576">EKA132</f>
        <v>0</v>
      </c>
      <c r="EKB140" s="827">
        <f t="shared" si="576"/>
        <v>0</v>
      </c>
      <c r="EKC140" s="827">
        <f t="shared" si="576"/>
        <v>0</v>
      </c>
      <c r="EKD140" s="827">
        <f t="shared" si="576"/>
        <v>0</v>
      </c>
      <c r="EKE140" s="827">
        <f t="shared" si="576"/>
        <v>0</v>
      </c>
      <c r="EKF140" s="827">
        <f t="shared" si="576"/>
        <v>0</v>
      </c>
      <c r="EKG140" s="827">
        <f t="shared" si="576"/>
        <v>0</v>
      </c>
      <c r="EKH140" s="827">
        <f t="shared" si="576"/>
        <v>0</v>
      </c>
      <c r="EKI140" s="827">
        <f t="shared" si="576"/>
        <v>0</v>
      </c>
      <c r="EKJ140" s="827">
        <f t="shared" si="576"/>
        <v>0</v>
      </c>
      <c r="EKK140" s="827">
        <f t="shared" si="576"/>
        <v>0</v>
      </c>
      <c r="EKL140" s="827">
        <f t="shared" si="576"/>
        <v>0</v>
      </c>
      <c r="EKM140" s="827">
        <f t="shared" si="576"/>
        <v>0</v>
      </c>
      <c r="EKN140" s="827">
        <f t="shared" si="576"/>
        <v>0</v>
      </c>
      <c r="EKO140" s="827">
        <f t="shared" si="576"/>
        <v>0</v>
      </c>
      <c r="EKP140" s="827">
        <f t="shared" si="576"/>
        <v>0</v>
      </c>
      <c r="EKQ140" s="827">
        <f t="shared" si="576"/>
        <v>0</v>
      </c>
      <c r="EKR140" s="827">
        <f t="shared" si="576"/>
        <v>0</v>
      </c>
      <c r="EKS140" s="827">
        <f t="shared" si="576"/>
        <v>0</v>
      </c>
      <c r="EKT140" s="827">
        <f t="shared" si="576"/>
        <v>0</v>
      </c>
      <c r="EKU140" s="827">
        <f t="shared" si="576"/>
        <v>0</v>
      </c>
      <c r="EKV140" s="827">
        <f t="shared" si="576"/>
        <v>0</v>
      </c>
      <c r="EKW140" s="827">
        <f t="shared" si="576"/>
        <v>0</v>
      </c>
      <c r="EKX140" s="827">
        <f t="shared" si="576"/>
        <v>0</v>
      </c>
      <c r="EKY140" s="827">
        <f t="shared" si="576"/>
        <v>0</v>
      </c>
      <c r="EKZ140" s="827">
        <f t="shared" si="576"/>
        <v>0</v>
      </c>
      <c r="ELA140" s="827">
        <f t="shared" si="576"/>
        <v>0</v>
      </c>
      <c r="ELB140" s="827">
        <f t="shared" si="576"/>
        <v>0</v>
      </c>
      <c r="ELC140" s="827">
        <f t="shared" si="576"/>
        <v>0</v>
      </c>
      <c r="ELD140" s="827">
        <f t="shared" si="576"/>
        <v>0</v>
      </c>
      <c r="ELE140" s="827">
        <f t="shared" si="576"/>
        <v>0</v>
      </c>
      <c r="ELF140" s="827">
        <f t="shared" si="576"/>
        <v>0</v>
      </c>
      <c r="ELG140" s="827">
        <f t="shared" si="576"/>
        <v>0</v>
      </c>
      <c r="ELH140" s="827">
        <f t="shared" si="576"/>
        <v>0</v>
      </c>
      <c r="ELI140" s="827">
        <f t="shared" si="576"/>
        <v>0</v>
      </c>
      <c r="ELJ140" s="827">
        <f t="shared" si="576"/>
        <v>0</v>
      </c>
      <c r="ELK140" s="827">
        <f t="shared" si="576"/>
        <v>0</v>
      </c>
      <c r="ELL140" s="827">
        <f t="shared" si="576"/>
        <v>0</v>
      </c>
      <c r="ELM140" s="827">
        <f t="shared" si="576"/>
        <v>0</v>
      </c>
      <c r="ELN140" s="827">
        <f t="shared" si="576"/>
        <v>0</v>
      </c>
      <c r="ELO140" s="827">
        <f t="shared" si="576"/>
        <v>0</v>
      </c>
      <c r="ELP140" s="827">
        <f t="shared" si="576"/>
        <v>0</v>
      </c>
      <c r="ELQ140" s="827">
        <f t="shared" si="576"/>
        <v>0</v>
      </c>
      <c r="ELR140" s="827">
        <f t="shared" si="576"/>
        <v>0</v>
      </c>
      <c r="ELS140" s="827">
        <f t="shared" si="576"/>
        <v>0</v>
      </c>
      <c r="ELT140" s="827">
        <f t="shared" si="576"/>
        <v>0</v>
      </c>
      <c r="ELU140" s="827">
        <f t="shared" si="576"/>
        <v>0</v>
      </c>
      <c r="ELV140" s="827">
        <f t="shared" si="576"/>
        <v>0</v>
      </c>
      <c r="ELW140" s="827">
        <f t="shared" si="576"/>
        <v>0</v>
      </c>
      <c r="ELX140" s="827">
        <f t="shared" si="576"/>
        <v>0</v>
      </c>
      <c r="ELY140" s="827">
        <f t="shared" si="576"/>
        <v>0</v>
      </c>
      <c r="ELZ140" s="827">
        <f t="shared" si="576"/>
        <v>0</v>
      </c>
      <c r="EMA140" s="827">
        <f t="shared" si="576"/>
        <v>0</v>
      </c>
      <c r="EMB140" s="827">
        <f t="shared" si="576"/>
        <v>0</v>
      </c>
      <c r="EMC140" s="827">
        <f t="shared" si="576"/>
        <v>0</v>
      </c>
      <c r="EMD140" s="827">
        <f t="shared" si="576"/>
        <v>0</v>
      </c>
      <c r="EME140" s="827">
        <f t="shared" si="576"/>
        <v>0</v>
      </c>
      <c r="EMF140" s="827">
        <f t="shared" si="576"/>
        <v>0</v>
      </c>
      <c r="EMG140" s="827">
        <f t="shared" si="576"/>
        <v>0</v>
      </c>
      <c r="EMH140" s="827">
        <f t="shared" si="576"/>
        <v>0</v>
      </c>
      <c r="EMI140" s="827">
        <f t="shared" si="576"/>
        <v>0</v>
      </c>
      <c r="EMJ140" s="827">
        <f t="shared" si="576"/>
        <v>0</v>
      </c>
      <c r="EMK140" s="827">
        <f t="shared" si="576"/>
        <v>0</v>
      </c>
      <c r="EML140" s="827">
        <f t="shared" si="576"/>
        <v>0</v>
      </c>
      <c r="EMM140" s="827">
        <f t="shared" ref="EMM140:EOX140" si="577">EMM132</f>
        <v>0</v>
      </c>
      <c r="EMN140" s="827">
        <f t="shared" si="577"/>
        <v>0</v>
      </c>
      <c r="EMO140" s="827">
        <f t="shared" si="577"/>
        <v>0</v>
      </c>
      <c r="EMP140" s="827">
        <f t="shared" si="577"/>
        <v>0</v>
      </c>
      <c r="EMQ140" s="827">
        <f t="shared" si="577"/>
        <v>0</v>
      </c>
      <c r="EMR140" s="827">
        <f t="shared" si="577"/>
        <v>0</v>
      </c>
      <c r="EMS140" s="827">
        <f t="shared" si="577"/>
        <v>0</v>
      </c>
      <c r="EMT140" s="827">
        <f t="shared" si="577"/>
        <v>0</v>
      </c>
      <c r="EMU140" s="827">
        <f t="shared" si="577"/>
        <v>0</v>
      </c>
      <c r="EMV140" s="827">
        <f t="shared" si="577"/>
        <v>0</v>
      </c>
      <c r="EMW140" s="827">
        <f t="shared" si="577"/>
        <v>0</v>
      </c>
      <c r="EMX140" s="827">
        <f t="shared" si="577"/>
        <v>0</v>
      </c>
      <c r="EMY140" s="827">
        <f t="shared" si="577"/>
        <v>0</v>
      </c>
      <c r="EMZ140" s="827">
        <f t="shared" si="577"/>
        <v>0</v>
      </c>
      <c r="ENA140" s="827">
        <f t="shared" si="577"/>
        <v>0</v>
      </c>
      <c r="ENB140" s="827">
        <f t="shared" si="577"/>
        <v>0</v>
      </c>
      <c r="ENC140" s="827">
        <f t="shared" si="577"/>
        <v>0</v>
      </c>
      <c r="END140" s="827">
        <f t="shared" si="577"/>
        <v>0</v>
      </c>
      <c r="ENE140" s="827">
        <f t="shared" si="577"/>
        <v>0</v>
      </c>
      <c r="ENF140" s="827">
        <f t="shared" si="577"/>
        <v>0</v>
      </c>
      <c r="ENG140" s="827">
        <f t="shared" si="577"/>
        <v>0</v>
      </c>
      <c r="ENH140" s="827">
        <f t="shared" si="577"/>
        <v>0</v>
      </c>
      <c r="ENI140" s="827">
        <f t="shared" si="577"/>
        <v>0</v>
      </c>
      <c r="ENJ140" s="827">
        <f t="shared" si="577"/>
        <v>0</v>
      </c>
      <c r="ENK140" s="827">
        <f t="shared" si="577"/>
        <v>0</v>
      </c>
      <c r="ENL140" s="827">
        <f t="shared" si="577"/>
        <v>0</v>
      </c>
      <c r="ENM140" s="827">
        <f t="shared" si="577"/>
        <v>0</v>
      </c>
      <c r="ENN140" s="827">
        <f t="shared" si="577"/>
        <v>0</v>
      </c>
      <c r="ENO140" s="827">
        <f t="shared" si="577"/>
        <v>0</v>
      </c>
      <c r="ENP140" s="827">
        <f t="shared" si="577"/>
        <v>0</v>
      </c>
      <c r="ENQ140" s="827">
        <f t="shared" si="577"/>
        <v>0</v>
      </c>
      <c r="ENR140" s="827">
        <f t="shared" si="577"/>
        <v>0</v>
      </c>
      <c r="ENS140" s="827">
        <f t="shared" si="577"/>
        <v>0</v>
      </c>
      <c r="ENT140" s="827">
        <f t="shared" si="577"/>
        <v>0</v>
      </c>
      <c r="ENU140" s="827">
        <f t="shared" si="577"/>
        <v>0</v>
      </c>
      <c r="ENV140" s="827">
        <f t="shared" si="577"/>
        <v>0</v>
      </c>
      <c r="ENW140" s="827">
        <f t="shared" si="577"/>
        <v>0</v>
      </c>
      <c r="ENX140" s="827">
        <f t="shared" si="577"/>
        <v>0</v>
      </c>
      <c r="ENY140" s="827">
        <f t="shared" si="577"/>
        <v>0</v>
      </c>
      <c r="ENZ140" s="827">
        <f t="shared" si="577"/>
        <v>0</v>
      </c>
      <c r="EOA140" s="827">
        <f t="shared" si="577"/>
        <v>0</v>
      </c>
      <c r="EOB140" s="827">
        <f t="shared" si="577"/>
        <v>0</v>
      </c>
      <c r="EOC140" s="827">
        <f t="shared" si="577"/>
        <v>0</v>
      </c>
      <c r="EOD140" s="827">
        <f t="shared" si="577"/>
        <v>0</v>
      </c>
      <c r="EOE140" s="827">
        <f t="shared" si="577"/>
        <v>0</v>
      </c>
      <c r="EOF140" s="827">
        <f t="shared" si="577"/>
        <v>0</v>
      </c>
      <c r="EOG140" s="827">
        <f t="shared" si="577"/>
        <v>0</v>
      </c>
      <c r="EOH140" s="827">
        <f t="shared" si="577"/>
        <v>0</v>
      </c>
      <c r="EOI140" s="827">
        <f t="shared" si="577"/>
        <v>0</v>
      </c>
      <c r="EOJ140" s="827">
        <f t="shared" si="577"/>
        <v>0</v>
      </c>
      <c r="EOK140" s="827">
        <f t="shared" si="577"/>
        <v>0</v>
      </c>
      <c r="EOL140" s="827">
        <f t="shared" si="577"/>
        <v>0</v>
      </c>
      <c r="EOM140" s="827">
        <f t="shared" si="577"/>
        <v>0</v>
      </c>
      <c r="EON140" s="827">
        <f t="shared" si="577"/>
        <v>0</v>
      </c>
      <c r="EOO140" s="827">
        <f t="shared" si="577"/>
        <v>0</v>
      </c>
      <c r="EOP140" s="827">
        <f t="shared" si="577"/>
        <v>0</v>
      </c>
      <c r="EOQ140" s="827">
        <f t="shared" si="577"/>
        <v>0</v>
      </c>
      <c r="EOR140" s="827">
        <f t="shared" si="577"/>
        <v>0</v>
      </c>
      <c r="EOS140" s="827">
        <f t="shared" si="577"/>
        <v>0</v>
      </c>
      <c r="EOT140" s="827">
        <f t="shared" si="577"/>
        <v>0</v>
      </c>
      <c r="EOU140" s="827">
        <f t="shared" si="577"/>
        <v>0</v>
      </c>
      <c r="EOV140" s="827">
        <f t="shared" si="577"/>
        <v>0</v>
      </c>
      <c r="EOW140" s="827">
        <f t="shared" si="577"/>
        <v>0</v>
      </c>
      <c r="EOX140" s="827">
        <f t="shared" si="577"/>
        <v>0</v>
      </c>
      <c r="EOY140" s="827">
        <f t="shared" ref="EOY140:ERJ140" si="578">EOY132</f>
        <v>0</v>
      </c>
      <c r="EOZ140" s="827">
        <f t="shared" si="578"/>
        <v>0</v>
      </c>
      <c r="EPA140" s="827">
        <f t="shared" si="578"/>
        <v>0</v>
      </c>
      <c r="EPB140" s="827">
        <f t="shared" si="578"/>
        <v>0</v>
      </c>
      <c r="EPC140" s="827">
        <f t="shared" si="578"/>
        <v>0</v>
      </c>
      <c r="EPD140" s="827">
        <f t="shared" si="578"/>
        <v>0</v>
      </c>
      <c r="EPE140" s="827">
        <f t="shared" si="578"/>
        <v>0</v>
      </c>
      <c r="EPF140" s="827">
        <f t="shared" si="578"/>
        <v>0</v>
      </c>
      <c r="EPG140" s="827">
        <f t="shared" si="578"/>
        <v>0</v>
      </c>
      <c r="EPH140" s="827">
        <f t="shared" si="578"/>
        <v>0</v>
      </c>
      <c r="EPI140" s="827">
        <f t="shared" si="578"/>
        <v>0</v>
      </c>
      <c r="EPJ140" s="827">
        <f t="shared" si="578"/>
        <v>0</v>
      </c>
      <c r="EPK140" s="827">
        <f t="shared" si="578"/>
        <v>0</v>
      </c>
      <c r="EPL140" s="827">
        <f t="shared" si="578"/>
        <v>0</v>
      </c>
      <c r="EPM140" s="827">
        <f t="shared" si="578"/>
        <v>0</v>
      </c>
      <c r="EPN140" s="827">
        <f t="shared" si="578"/>
        <v>0</v>
      </c>
      <c r="EPO140" s="827">
        <f t="shared" si="578"/>
        <v>0</v>
      </c>
      <c r="EPP140" s="827">
        <f t="shared" si="578"/>
        <v>0</v>
      </c>
      <c r="EPQ140" s="827">
        <f t="shared" si="578"/>
        <v>0</v>
      </c>
      <c r="EPR140" s="827">
        <f t="shared" si="578"/>
        <v>0</v>
      </c>
      <c r="EPS140" s="827">
        <f t="shared" si="578"/>
        <v>0</v>
      </c>
      <c r="EPT140" s="827">
        <f t="shared" si="578"/>
        <v>0</v>
      </c>
      <c r="EPU140" s="827">
        <f t="shared" si="578"/>
        <v>0</v>
      </c>
      <c r="EPV140" s="827">
        <f t="shared" si="578"/>
        <v>0</v>
      </c>
      <c r="EPW140" s="827">
        <f t="shared" si="578"/>
        <v>0</v>
      </c>
      <c r="EPX140" s="827">
        <f t="shared" si="578"/>
        <v>0</v>
      </c>
      <c r="EPY140" s="827">
        <f t="shared" si="578"/>
        <v>0</v>
      </c>
      <c r="EPZ140" s="827">
        <f t="shared" si="578"/>
        <v>0</v>
      </c>
      <c r="EQA140" s="827">
        <f t="shared" si="578"/>
        <v>0</v>
      </c>
      <c r="EQB140" s="827">
        <f t="shared" si="578"/>
        <v>0</v>
      </c>
      <c r="EQC140" s="827">
        <f t="shared" si="578"/>
        <v>0</v>
      </c>
      <c r="EQD140" s="827">
        <f t="shared" si="578"/>
        <v>0</v>
      </c>
      <c r="EQE140" s="827">
        <f t="shared" si="578"/>
        <v>0</v>
      </c>
      <c r="EQF140" s="827">
        <f t="shared" si="578"/>
        <v>0</v>
      </c>
      <c r="EQG140" s="827">
        <f t="shared" si="578"/>
        <v>0</v>
      </c>
      <c r="EQH140" s="827">
        <f t="shared" si="578"/>
        <v>0</v>
      </c>
      <c r="EQI140" s="827">
        <f t="shared" si="578"/>
        <v>0</v>
      </c>
      <c r="EQJ140" s="827">
        <f t="shared" si="578"/>
        <v>0</v>
      </c>
      <c r="EQK140" s="827">
        <f t="shared" si="578"/>
        <v>0</v>
      </c>
      <c r="EQL140" s="827">
        <f t="shared" si="578"/>
        <v>0</v>
      </c>
      <c r="EQM140" s="827">
        <f t="shared" si="578"/>
        <v>0</v>
      </c>
      <c r="EQN140" s="827">
        <f t="shared" si="578"/>
        <v>0</v>
      </c>
      <c r="EQO140" s="827">
        <f t="shared" si="578"/>
        <v>0</v>
      </c>
      <c r="EQP140" s="827">
        <f t="shared" si="578"/>
        <v>0</v>
      </c>
      <c r="EQQ140" s="827">
        <f t="shared" si="578"/>
        <v>0</v>
      </c>
      <c r="EQR140" s="827">
        <f t="shared" si="578"/>
        <v>0</v>
      </c>
      <c r="EQS140" s="827">
        <f t="shared" si="578"/>
        <v>0</v>
      </c>
      <c r="EQT140" s="827">
        <f t="shared" si="578"/>
        <v>0</v>
      </c>
      <c r="EQU140" s="827">
        <f t="shared" si="578"/>
        <v>0</v>
      </c>
      <c r="EQV140" s="827">
        <f t="shared" si="578"/>
        <v>0</v>
      </c>
      <c r="EQW140" s="827">
        <f t="shared" si="578"/>
        <v>0</v>
      </c>
      <c r="EQX140" s="827">
        <f t="shared" si="578"/>
        <v>0</v>
      </c>
      <c r="EQY140" s="827">
        <f t="shared" si="578"/>
        <v>0</v>
      </c>
      <c r="EQZ140" s="827">
        <f t="shared" si="578"/>
        <v>0</v>
      </c>
      <c r="ERA140" s="827">
        <f t="shared" si="578"/>
        <v>0</v>
      </c>
      <c r="ERB140" s="827">
        <f t="shared" si="578"/>
        <v>0</v>
      </c>
      <c r="ERC140" s="827">
        <f t="shared" si="578"/>
        <v>0</v>
      </c>
      <c r="ERD140" s="827">
        <f t="shared" si="578"/>
        <v>0</v>
      </c>
      <c r="ERE140" s="827">
        <f t="shared" si="578"/>
        <v>0</v>
      </c>
      <c r="ERF140" s="827">
        <f t="shared" si="578"/>
        <v>0</v>
      </c>
      <c r="ERG140" s="827">
        <f t="shared" si="578"/>
        <v>0</v>
      </c>
      <c r="ERH140" s="827">
        <f t="shared" si="578"/>
        <v>0</v>
      </c>
      <c r="ERI140" s="827">
        <f t="shared" si="578"/>
        <v>0</v>
      </c>
      <c r="ERJ140" s="827">
        <f t="shared" si="578"/>
        <v>0</v>
      </c>
      <c r="ERK140" s="827">
        <f t="shared" ref="ERK140:ETV140" si="579">ERK132</f>
        <v>0</v>
      </c>
      <c r="ERL140" s="827">
        <f t="shared" si="579"/>
        <v>0</v>
      </c>
      <c r="ERM140" s="827">
        <f t="shared" si="579"/>
        <v>0</v>
      </c>
      <c r="ERN140" s="827">
        <f t="shared" si="579"/>
        <v>0</v>
      </c>
      <c r="ERO140" s="827">
        <f t="shared" si="579"/>
        <v>0</v>
      </c>
      <c r="ERP140" s="827">
        <f t="shared" si="579"/>
        <v>0</v>
      </c>
      <c r="ERQ140" s="827">
        <f t="shared" si="579"/>
        <v>0</v>
      </c>
      <c r="ERR140" s="827">
        <f t="shared" si="579"/>
        <v>0</v>
      </c>
      <c r="ERS140" s="827">
        <f t="shared" si="579"/>
        <v>0</v>
      </c>
      <c r="ERT140" s="827">
        <f t="shared" si="579"/>
        <v>0</v>
      </c>
      <c r="ERU140" s="827">
        <f t="shared" si="579"/>
        <v>0</v>
      </c>
      <c r="ERV140" s="827">
        <f t="shared" si="579"/>
        <v>0</v>
      </c>
      <c r="ERW140" s="827">
        <f t="shared" si="579"/>
        <v>0</v>
      </c>
      <c r="ERX140" s="827">
        <f t="shared" si="579"/>
        <v>0</v>
      </c>
      <c r="ERY140" s="827">
        <f t="shared" si="579"/>
        <v>0</v>
      </c>
      <c r="ERZ140" s="827">
        <f t="shared" si="579"/>
        <v>0</v>
      </c>
      <c r="ESA140" s="827">
        <f t="shared" si="579"/>
        <v>0</v>
      </c>
      <c r="ESB140" s="827">
        <f t="shared" si="579"/>
        <v>0</v>
      </c>
      <c r="ESC140" s="827">
        <f t="shared" si="579"/>
        <v>0</v>
      </c>
      <c r="ESD140" s="827">
        <f t="shared" si="579"/>
        <v>0</v>
      </c>
      <c r="ESE140" s="827">
        <f t="shared" si="579"/>
        <v>0</v>
      </c>
      <c r="ESF140" s="827">
        <f t="shared" si="579"/>
        <v>0</v>
      </c>
      <c r="ESG140" s="827">
        <f t="shared" si="579"/>
        <v>0</v>
      </c>
      <c r="ESH140" s="827">
        <f t="shared" si="579"/>
        <v>0</v>
      </c>
      <c r="ESI140" s="827">
        <f t="shared" si="579"/>
        <v>0</v>
      </c>
      <c r="ESJ140" s="827">
        <f t="shared" si="579"/>
        <v>0</v>
      </c>
      <c r="ESK140" s="827">
        <f t="shared" si="579"/>
        <v>0</v>
      </c>
      <c r="ESL140" s="827">
        <f t="shared" si="579"/>
        <v>0</v>
      </c>
      <c r="ESM140" s="827">
        <f t="shared" si="579"/>
        <v>0</v>
      </c>
      <c r="ESN140" s="827">
        <f t="shared" si="579"/>
        <v>0</v>
      </c>
      <c r="ESO140" s="827">
        <f t="shared" si="579"/>
        <v>0</v>
      </c>
      <c r="ESP140" s="827">
        <f t="shared" si="579"/>
        <v>0</v>
      </c>
      <c r="ESQ140" s="827">
        <f t="shared" si="579"/>
        <v>0</v>
      </c>
      <c r="ESR140" s="827">
        <f t="shared" si="579"/>
        <v>0</v>
      </c>
      <c r="ESS140" s="827">
        <f t="shared" si="579"/>
        <v>0</v>
      </c>
      <c r="EST140" s="827">
        <f t="shared" si="579"/>
        <v>0</v>
      </c>
      <c r="ESU140" s="827">
        <f t="shared" si="579"/>
        <v>0</v>
      </c>
      <c r="ESV140" s="827">
        <f t="shared" si="579"/>
        <v>0</v>
      </c>
      <c r="ESW140" s="827">
        <f t="shared" si="579"/>
        <v>0</v>
      </c>
      <c r="ESX140" s="827">
        <f t="shared" si="579"/>
        <v>0</v>
      </c>
      <c r="ESY140" s="827">
        <f t="shared" si="579"/>
        <v>0</v>
      </c>
      <c r="ESZ140" s="827">
        <f t="shared" si="579"/>
        <v>0</v>
      </c>
      <c r="ETA140" s="827">
        <f t="shared" si="579"/>
        <v>0</v>
      </c>
      <c r="ETB140" s="827">
        <f t="shared" si="579"/>
        <v>0</v>
      </c>
      <c r="ETC140" s="827">
        <f t="shared" si="579"/>
        <v>0</v>
      </c>
      <c r="ETD140" s="827">
        <f t="shared" si="579"/>
        <v>0</v>
      </c>
      <c r="ETE140" s="827">
        <f t="shared" si="579"/>
        <v>0</v>
      </c>
      <c r="ETF140" s="827">
        <f t="shared" si="579"/>
        <v>0</v>
      </c>
      <c r="ETG140" s="827">
        <f t="shared" si="579"/>
        <v>0</v>
      </c>
      <c r="ETH140" s="827">
        <f t="shared" si="579"/>
        <v>0</v>
      </c>
      <c r="ETI140" s="827">
        <f t="shared" si="579"/>
        <v>0</v>
      </c>
      <c r="ETJ140" s="827">
        <f t="shared" si="579"/>
        <v>0</v>
      </c>
      <c r="ETK140" s="827">
        <f t="shared" si="579"/>
        <v>0</v>
      </c>
      <c r="ETL140" s="827">
        <f t="shared" si="579"/>
        <v>0</v>
      </c>
      <c r="ETM140" s="827">
        <f t="shared" si="579"/>
        <v>0</v>
      </c>
      <c r="ETN140" s="827">
        <f t="shared" si="579"/>
        <v>0</v>
      </c>
      <c r="ETO140" s="827">
        <f t="shared" si="579"/>
        <v>0</v>
      </c>
      <c r="ETP140" s="827">
        <f t="shared" si="579"/>
        <v>0</v>
      </c>
      <c r="ETQ140" s="827">
        <f t="shared" si="579"/>
        <v>0</v>
      </c>
      <c r="ETR140" s="827">
        <f t="shared" si="579"/>
        <v>0</v>
      </c>
      <c r="ETS140" s="827">
        <f t="shared" si="579"/>
        <v>0</v>
      </c>
      <c r="ETT140" s="827">
        <f t="shared" si="579"/>
        <v>0</v>
      </c>
      <c r="ETU140" s="827">
        <f t="shared" si="579"/>
        <v>0</v>
      </c>
      <c r="ETV140" s="827">
        <f t="shared" si="579"/>
        <v>0</v>
      </c>
      <c r="ETW140" s="827">
        <f t="shared" ref="ETW140:EWH140" si="580">ETW132</f>
        <v>0</v>
      </c>
      <c r="ETX140" s="827">
        <f t="shared" si="580"/>
        <v>0</v>
      </c>
      <c r="ETY140" s="827">
        <f t="shared" si="580"/>
        <v>0</v>
      </c>
      <c r="ETZ140" s="827">
        <f t="shared" si="580"/>
        <v>0</v>
      </c>
      <c r="EUA140" s="827">
        <f t="shared" si="580"/>
        <v>0</v>
      </c>
      <c r="EUB140" s="827">
        <f t="shared" si="580"/>
        <v>0</v>
      </c>
      <c r="EUC140" s="827">
        <f t="shared" si="580"/>
        <v>0</v>
      </c>
      <c r="EUD140" s="827">
        <f t="shared" si="580"/>
        <v>0</v>
      </c>
      <c r="EUE140" s="827">
        <f t="shared" si="580"/>
        <v>0</v>
      </c>
      <c r="EUF140" s="827">
        <f t="shared" si="580"/>
        <v>0</v>
      </c>
      <c r="EUG140" s="827">
        <f t="shared" si="580"/>
        <v>0</v>
      </c>
      <c r="EUH140" s="827">
        <f t="shared" si="580"/>
        <v>0</v>
      </c>
      <c r="EUI140" s="827">
        <f t="shared" si="580"/>
        <v>0</v>
      </c>
      <c r="EUJ140" s="827">
        <f t="shared" si="580"/>
        <v>0</v>
      </c>
      <c r="EUK140" s="827">
        <f t="shared" si="580"/>
        <v>0</v>
      </c>
      <c r="EUL140" s="827">
        <f t="shared" si="580"/>
        <v>0</v>
      </c>
      <c r="EUM140" s="827">
        <f t="shared" si="580"/>
        <v>0</v>
      </c>
      <c r="EUN140" s="827">
        <f t="shared" si="580"/>
        <v>0</v>
      </c>
      <c r="EUO140" s="827">
        <f t="shared" si="580"/>
        <v>0</v>
      </c>
      <c r="EUP140" s="827">
        <f t="shared" si="580"/>
        <v>0</v>
      </c>
      <c r="EUQ140" s="827">
        <f t="shared" si="580"/>
        <v>0</v>
      </c>
      <c r="EUR140" s="827">
        <f t="shared" si="580"/>
        <v>0</v>
      </c>
      <c r="EUS140" s="827">
        <f t="shared" si="580"/>
        <v>0</v>
      </c>
      <c r="EUT140" s="827">
        <f t="shared" si="580"/>
        <v>0</v>
      </c>
      <c r="EUU140" s="827">
        <f t="shared" si="580"/>
        <v>0</v>
      </c>
      <c r="EUV140" s="827">
        <f t="shared" si="580"/>
        <v>0</v>
      </c>
      <c r="EUW140" s="827">
        <f t="shared" si="580"/>
        <v>0</v>
      </c>
      <c r="EUX140" s="827">
        <f t="shared" si="580"/>
        <v>0</v>
      </c>
      <c r="EUY140" s="827">
        <f t="shared" si="580"/>
        <v>0</v>
      </c>
      <c r="EUZ140" s="827">
        <f t="shared" si="580"/>
        <v>0</v>
      </c>
      <c r="EVA140" s="827">
        <f t="shared" si="580"/>
        <v>0</v>
      </c>
      <c r="EVB140" s="827">
        <f t="shared" si="580"/>
        <v>0</v>
      </c>
      <c r="EVC140" s="827">
        <f t="shared" si="580"/>
        <v>0</v>
      </c>
      <c r="EVD140" s="827">
        <f t="shared" si="580"/>
        <v>0</v>
      </c>
      <c r="EVE140" s="827">
        <f t="shared" si="580"/>
        <v>0</v>
      </c>
      <c r="EVF140" s="827">
        <f t="shared" si="580"/>
        <v>0</v>
      </c>
      <c r="EVG140" s="827">
        <f t="shared" si="580"/>
        <v>0</v>
      </c>
      <c r="EVH140" s="827">
        <f t="shared" si="580"/>
        <v>0</v>
      </c>
      <c r="EVI140" s="827">
        <f t="shared" si="580"/>
        <v>0</v>
      </c>
      <c r="EVJ140" s="827">
        <f t="shared" si="580"/>
        <v>0</v>
      </c>
      <c r="EVK140" s="827">
        <f t="shared" si="580"/>
        <v>0</v>
      </c>
      <c r="EVL140" s="827">
        <f t="shared" si="580"/>
        <v>0</v>
      </c>
      <c r="EVM140" s="827">
        <f t="shared" si="580"/>
        <v>0</v>
      </c>
      <c r="EVN140" s="827">
        <f t="shared" si="580"/>
        <v>0</v>
      </c>
      <c r="EVO140" s="827">
        <f t="shared" si="580"/>
        <v>0</v>
      </c>
      <c r="EVP140" s="827">
        <f t="shared" si="580"/>
        <v>0</v>
      </c>
      <c r="EVQ140" s="827">
        <f t="shared" si="580"/>
        <v>0</v>
      </c>
      <c r="EVR140" s="827">
        <f t="shared" si="580"/>
        <v>0</v>
      </c>
      <c r="EVS140" s="827">
        <f t="shared" si="580"/>
        <v>0</v>
      </c>
      <c r="EVT140" s="827">
        <f t="shared" si="580"/>
        <v>0</v>
      </c>
      <c r="EVU140" s="827">
        <f t="shared" si="580"/>
        <v>0</v>
      </c>
      <c r="EVV140" s="827">
        <f t="shared" si="580"/>
        <v>0</v>
      </c>
      <c r="EVW140" s="827">
        <f t="shared" si="580"/>
        <v>0</v>
      </c>
      <c r="EVX140" s="827">
        <f t="shared" si="580"/>
        <v>0</v>
      </c>
      <c r="EVY140" s="827">
        <f t="shared" si="580"/>
        <v>0</v>
      </c>
      <c r="EVZ140" s="827">
        <f t="shared" si="580"/>
        <v>0</v>
      </c>
      <c r="EWA140" s="827">
        <f t="shared" si="580"/>
        <v>0</v>
      </c>
      <c r="EWB140" s="827">
        <f t="shared" si="580"/>
        <v>0</v>
      </c>
      <c r="EWC140" s="827">
        <f t="shared" si="580"/>
        <v>0</v>
      </c>
      <c r="EWD140" s="827">
        <f t="shared" si="580"/>
        <v>0</v>
      </c>
      <c r="EWE140" s="827">
        <f t="shared" si="580"/>
        <v>0</v>
      </c>
      <c r="EWF140" s="827">
        <f t="shared" si="580"/>
        <v>0</v>
      </c>
      <c r="EWG140" s="827">
        <f t="shared" si="580"/>
        <v>0</v>
      </c>
      <c r="EWH140" s="827">
        <f t="shared" si="580"/>
        <v>0</v>
      </c>
      <c r="EWI140" s="827">
        <f t="shared" ref="EWI140:EYT140" si="581">EWI132</f>
        <v>0</v>
      </c>
      <c r="EWJ140" s="827">
        <f t="shared" si="581"/>
        <v>0</v>
      </c>
      <c r="EWK140" s="827">
        <f t="shared" si="581"/>
        <v>0</v>
      </c>
      <c r="EWL140" s="827">
        <f t="shared" si="581"/>
        <v>0</v>
      </c>
      <c r="EWM140" s="827">
        <f t="shared" si="581"/>
        <v>0</v>
      </c>
      <c r="EWN140" s="827">
        <f t="shared" si="581"/>
        <v>0</v>
      </c>
      <c r="EWO140" s="827">
        <f t="shared" si="581"/>
        <v>0</v>
      </c>
      <c r="EWP140" s="827">
        <f t="shared" si="581"/>
        <v>0</v>
      </c>
      <c r="EWQ140" s="827">
        <f t="shared" si="581"/>
        <v>0</v>
      </c>
      <c r="EWR140" s="827">
        <f t="shared" si="581"/>
        <v>0</v>
      </c>
      <c r="EWS140" s="827">
        <f t="shared" si="581"/>
        <v>0</v>
      </c>
      <c r="EWT140" s="827">
        <f t="shared" si="581"/>
        <v>0</v>
      </c>
      <c r="EWU140" s="827">
        <f t="shared" si="581"/>
        <v>0</v>
      </c>
      <c r="EWV140" s="827">
        <f t="shared" si="581"/>
        <v>0</v>
      </c>
      <c r="EWW140" s="827">
        <f t="shared" si="581"/>
        <v>0</v>
      </c>
      <c r="EWX140" s="827">
        <f t="shared" si="581"/>
        <v>0</v>
      </c>
      <c r="EWY140" s="827">
        <f t="shared" si="581"/>
        <v>0</v>
      </c>
      <c r="EWZ140" s="827">
        <f t="shared" si="581"/>
        <v>0</v>
      </c>
      <c r="EXA140" s="827">
        <f t="shared" si="581"/>
        <v>0</v>
      </c>
      <c r="EXB140" s="827">
        <f t="shared" si="581"/>
        <v>0</v>
      </c>
      <c r="EXC140" s="827">
        <f t="shared" si="581"/>
        <v>0</v>
      </c>
      <c r="EXD140" s="827">
        <f t="shared" si="581"/>
        <v>0</v>
      </c>
      <c r="EXE140" s="827">
        <f t="shared" si="581"/>
        <v>0</v>
      </c>
      <c r="EXF140" s="827">
        <f t="shared" si="581"/>
        <v>0</v>
      </c>
      <c r="EXG140" s="827">
        <f t="shared" si="581"/>
        <v>0</v>
      </c>
      <c r="EXH140" s="827">
        <f t="shared" si="581"/>
        <v>0</v>
      </c>
      <c r="EXI140" s="827">
        <f t="shared" si="581"/>
        <v>0</v>
      </c>
      <c r="EXJ140" s="827">
        <f t="shared" si="581"/>
        <v>0</v>
      </c>
      <c r="EXK140" s="827">
        <f t="shared" si="581"/>
        <v>0</v>
      </c>
      <c r="EXL140" s="827">
        <f t="shared" si="581"/>
        <v>0</v>
      </c>
      <c r="EXM140" s="827">
        <f t="shared" si="581"/>
        <v>0</v>
      </c>
      <c r="EXN140" s="827">
        <f t="shared" si="581"/>
        <v>0</v>
      </c>
      <c r="EXO140" s="827">
        <f t="shared" si="581"/>
        <v>0</v>
      </c>
      <c r="EXP140" s="827">
        <f t="shared" si="581"/>
        <v>0</v>
      </c>
      <c r="EXQ140" s="827">
        <f t="shared" si="581"/>
        <v>0</v>
      </c>
      <c r="EXR140" s="827">
        <f t="shared" si="581"/>
        <v>0</v>
      </c>
      <c r="EXS140" s="827">
        <f t="shared" si="581"/>
        <v>0</v>
      </c>
      <c r="EXT140" s="827">
        <f t="shared" si="581"/>
        <v>0</v>
      </c>
      <c r="EXU140" s="827">
        <f t="shared" si="581"/>
        <v>0</v>
      </c>
      <c r="EXV140" s="827">
        <f t="shared" si="581"/>
        <v>0</v>
      </c>
      <c r="EXW140" s="827">
        <f t="shared" si="581"/>
        <v>0</v>
      </c>
      <c r="EXX140" s="827">
        <f t="shared" si="581"/>
        <v>0</v>
      </c>
      <c r="EXY140" s="827">
        <f t="shared" si="581"/>
        <v>0</v>
      </c>
      <c r="EXZ140" s="827">
        <f t="shared" si="581"/>
        <v>0</v>
      </c>
      <c r="EYA140" s="827">
        <f t="shared" si="581"/>
        <v>0</v>
      </c>
      <c r="EYB140" s="827">
        <f t="shared" si="581"/>
        <v>0</v>
      </c>
      <c r="EYC140" s="827">
        <f t="shared" si="581"/>
        <v>0</v>
      </c>
      <c r="EYD140" s="827">
        <f t="shared" si="581"/>
        <v>0</v>
      </c>
      <c r="EYE140" s="827">
        <f t="shared" si="581"/>
        <v>0</v>
      </c>
      <c r="EYF140" s="827">
        <f t="shared" si="581"/>
        <v>0</v>
      </c>
      <c r="EYG140" s="827">
        <f t="shared" si="581"/>
        <v>0</v>
      </c>
      <c r="EYH140" s="827">
        <f t="shared" si="581"/>
        <v>0</v>
      </c>
      <c r="EYI140" s="827">
        <f t="shared" si="581"/>
        <v>0</v>
      </c>
      <c r="EYJ140" s="827">
        <f t="shared" si="581"/>
        <v>0</v>
      </c>
      <c r="EYK140" s="827">
        <f t="shared" si="581"/>
        <v>0</v>
      </c>
      <c r="EYL140" s="827">
        <f t="shared" si="581"/>
        <v>0</v>
      </c>
      <c r="EYM140" s="827">
        <f t="shared" si="581"/>
        <v>0</v>
      </c>
      <c r="EYN140" s="827">
        <f t="shared" si="581"/>
        <v>0</v>
      </c>
      <c r="EYO140" s="827">
        <f t="shared" si="581"/>
        <v>0</v>
      </c>
      <c r="EYP140" s="827">
        <f t="shared" si="581"/>
        <v>0</v>
      </c>
      <c r="EYQ140" s="827">
        <f t="shared" si="581"/>
        <v>0</v>
      </c>
      <c r="EYR140" s="827">
        <f t="shared" si="581"/>
        <v>0</v>
      </c>
      <c r="EYS140" s="827">
        <f t="shared" si="581"/>
        <v>0</v>
      </c>
      <c r="EYT140" s="827">
        <f t="shared" si="581"/>
        <v>0</v>
      </c>
      <c r="EYU140" s="827">
        <f t="shared" ref="EYU140:FBF140" si="582">EYU132</f>
        <v>0</v>
      </c>
      <c r="EYV140" s="827">
        <f t="shared" si="582"/>
        <v>0</v>
      </c>
      <c r="EYW140" s="827">
        <f t="shared" si="582"/>
        <v>0</v>
      </c>
      <c r="EYX140" s="827">
        <f t="shared" si="582"/>
        <v>0</v>
      </c>
      <c r="EYY140" s="827">
        <f t="shared" si="582"/>
        <v>0</v>
      </c>
      <c r="EYZ140" s="827">
        <f t="shared" si="582"/>
        <v>0</v>
      </c>
      <c r="EZA140" s="827">
        <f t="shared" si="582"/>
        <v>0</v>
      </c>
      <c r="EZB140" s="827">
        <f t="shared" si="582"/>
        <v>0</v>
      </c>
      <c r="EZC140" s="827">
        <f t="shared" si="582"/>
        <v>0</v>
      </c>
      <c r="EZD140" s="827">
        <f t="shared" si="582"/>
        <v>0</v>
      </c>
      <c r="EZE140" s="827">
        <f t="shared" si="582"/>
        <v>0</v>
      </c>
      <c r="EZF140" s="827">
        <f t="shared" si="582"/>
        <v>0</v>
      </c>
      <c r="EZG140" s="827">
        <f t="shared" si="582"/>
        <v>0</v>
      </c>
      <c r="EZH140" s="827">
        <f t="shared" si="582"/>
        <v>0</v>
      </c>
      <c r="EZI140" s="827">
        <f t="shared" si="582"/>
        <v>0</v>
      </c>
      <c r="EZJ140" s="827">
        <f t="shared" si="582"/>
        <v>0</v>
      </c>
      <c r="EZK140" s="827">
        <f t="shared" si="582"/>
        <v>0</v>
      </c>
      <c r="EZL140" s="827">
        <f t="shared" si="582"/>
        <v>0</v>
      </c>
      <c r="EZM140" s="827">
        <f t="shared" si="582"/>
        <v>0</v>
      </c>
      <c r="EZN140" s="827">
        <f t="shared" si="582"/>
        <v>0</v>
      </c>
      <c r="EZO140" s="827">
        <f t="shared" si="582"/>
        <v>0</v>
      </c>
      <c r="EZP140" s="827">
        <f t="shared" si="582"/>
        <v>0</v>
      </c>
      <c r="EZQ140" s="827">
        <f t="shared" si="582"/>
        <v>0</v>
      </c>
      <c r="EZR140" s="827">
        <f t="shared" si="582"/>
        <v>0</v>
      </c>
      <c r="EZS140" s="827">
        <f t="shared" si="582"/>
        <v>0</v>
      </c>
      <c r="EZT140" s="827">
        <f t="shared" si="582"/>
        <v>0</v>
      </c>
      <c r="EZU140" s="827">
        <f t="shared" si="582"/>
        <v>0</v>
      </c>
      <c r="EZV140" s="827">
        <f t="shared" si="582"/>
        <v>0</v>
      </c>
      <c r="EZW140" s="827">
        <f t="shared" si="582"/>
        <v>0</v>
      </c>
      <c r="EZX140" s="827">
        <f t="shared" si="582"/>
        <v>0</v>
      </c>
      <c r="EZY140" s="827">
        <f t="shared" si="582"/>
        <v>0</v>
      </c>
      <c r="EZZ140" s="827">
        <f t="shared" si="582"/>
        <v>0</v>
      </c>
      <c r="FAA140" s="827">
        <f t="shared" si="582"/>
        <v>0</v>
      </c>
      <c r="FAB140" s="827">
        <f t="shared" si="582"/>
        <v>0</v>
      </c>
      <c r="FAC140" s="827">
        <f t="shared" si="582"/>
        <v>0</v>
      </c>
      <c r="FAD140" s="827">
        <f t="shared" si="582"/>
        <v>0</v>
      </c>
      <c r="FAE140" s="827">
        <f t="shared" si="582"/>
        <v>0</v>
      </c>
      <c r="FAF140" s="827">
        <f t="shared" si="582"/>
        <v>0</v>
      </c>
      <c r="FAG140" s="827">
        <f t="shared" si="582"/>
        <v>0</v>
      </c>
      <c r="FAH140" s="827">
        <f t="shared" si="582"/>
        <v>0</v>
      </c>
      <c r="FAI140" s="827">
        <f t="shared" si="582"/>
        <v>0</v>
      </c>
      <c r="FAJ140" s="827">
        <f t="shared" si="582"/>
        <v>0</v>
      </c>
      <c r="FAK140" s="827">
        <f t="shared" si="582"/>
        <v>0</v>
      </c>
      <c r="FAL140" s="827">
        <f t="shared" si="582"/>
        <v>0</v>
      </c>
      <c r="FAM140" s="827">
        <f t="shared" si="582"/>
        <v>0</v>
      </c>
      <c r="FAN140" s="827">
        <f t="shared" si="582"/>
        <v>0</v>
      </c>
      <c r="FAO140" s="827">
        <f t="shared" si="582"/>
        <v>0</v>
      </c>
      <c r="FAP140" s="827">
        <f t="shared" si="582"/>
        <v>0</v>
      </c>
      <c r="FAQ140" s="827">
        <f t="shared" si="582"/>
        <v>0</v>
      </c>
      <c r="FAR140" s="827">
        <f t="shared" si="582"/>
        <v>0</v>
      </c>
      <c r="FAS140" s="827">
        <f t="shared" si="582"/>
        <v>0</v>
      </c>
      <c r="FAT140" s="827">
        <f t="shared" si="582"/>
        <v>0</v>
      </c>
      <c r="FAU140" s="827">
        <f t="shared" si="582"/>
        <v>0</v>
      </c>
      <c r="FAV140" s="827">
        <f t="shared" si="582"/>
        <v>0</v>
      </c>
      <c r="FAW140" s="827">
        <f t="shared" si="582"/>
        <v>0</v>
      </c>
      <c r="FAX140" s="827">
        <f t="shared" si="582"/>
        <v>0</v>
      </c>
      <c r="FAY140" s="827">
        <f t="shared" si="582"/>
        <v>0</v>
      </c>
      <c r="FAZ140" s="827">
        <f t="shared" si="582"/>
        <v>0</v>
      </c>
      <c r="FBA140" s="827">
        <f t="shared" si="582"/>
        <v>0</v>
      </c>
      <c r="FBB140" s="827">
        <f t="shared" si="582"/>
        <v>0</v>
      </c>
      <c r="FBC140" s="827">
        <f t="shared" si="582"/>
        <v>0</v>
      </c>
      <c r="FBD140" s="827">
        <f t="shared" si="582"/>
        <v>0</v>
      </c>
      <c r="FBE140" s="827">
        <f t="shared" si="582"/>
        <v>0</v>
      </c>
      <c r="FBF140" s="827">
        <f t="shared" si="582"/>
        <v>0</v>
      </c>
      <c r="FBG140" s="827">
        <f t="shared" ref="FBG140:FDR140" si="583">FBG132</f>
        <v>0</v>
      </c>
      <c r="FBH140" s="827">
        <f t="shared" si="583"/>
        <v>0</v>
      </c>
      <c r="FBI140" s="827">
        <f t="shared" si="583"/>
        <v>0</v>
      </c>
      <c r="FBJ140" s="827">
        <f t="shared" si="583"/>
        <v>0</v>
      </c>
      <c r="FBK140" s="827">
        <f t="shared" si="583"/>
        <v>0</v>
      </c>
      <c r="FBL140" s="827">
        <f t="shared" si="583"/>
        <v>0</v>
      </c>
      <c r="FBM140" s="827">
        <f t="shared" si="583"/>
        <v>0</v>
      </c>
      <c r="FBN140" s="827">
        <f t="shared" si="583"/>
        <v>0</v>
      </c>
      <c r="FBO140" s="827">
        <f t="shared" si="583"/>
        <v>0</v>
      </c>
      <c r="FBP140" s="827">
        <f t="shared" si="583"/>
        <v>0</v>
      </c>
      <c r="FBQ140" s="827">
        <f t="shared" si="583"/>
        <v>0</v>
      </c>
      <c r="FBR140" s="827">
        <f t="shared" si="583"/>
        <v>0</v>
      </c>
      <c r="FBS140" s="827">
        <f t="shared" si="583"/>
        <v>0</v>
      </c>
      <c r="FBT140" s="827">
        <f t="shared" si="583"/>
        <v>0</v>
      </c>
      <c r="FBU140" s="827">
        <f t="shared" si="583"/>
        <v>0</v>
      </c>
      <c r="FBV140" s="827">
        <f t="shared" si="583"/>
        <v>0</v>
      </c>
      <c r="FBW140" s="827">
        <f t="shared" si="583"/>
        <v>0</v>
      </c>
      <c r="FBX140" s="827">
        <f t="shared" si="583"/>
        <v>0</v>
      </c>
      <c r="FBY140" s="827">
        <f t="shared" si="583"/>
        <v>0</v>
      </c>
      <c r="FBZ140" s="827">
        <f t="shared" si="583"/>
        <v>0</v>
      </c>
      <c r="FCA140" s="827">
        <f t="shared" si="583"/>
        <v>0</v>
      </c>
      <c r="FCB140" s="827">
        <f t="shared" si="583"/>
        <v>0</v>
      </c>
      <c r="FCC140" s="827">
        <f t="shared" si="583"/>
        <v>0</v>
      </c>
      <c r="FCD140" s="827">
        <f t="shared" si="583"/>
        <v>0</v>
      </c>
      <c r="FCE140" s="827">
        <f t="shared" si="583"/>
        <v>0</v>
      </c>
      <c r="FCF140" s="827">
        <f t="shared" si="583"/>
        <v>0</v>
      </c>
      <c r="FCG140" s="827">
        <f t="shared" si="583"/>
        <v>0</v>
      </c>
      <c r="FCH140" s="827">
        <f t="shared" si="583"/>
        <v>0</v>
      </c>
      <c r="FCI140" s="827">
        <f t="shared" si="583"/>
        <v>0</v>
      </c>
      <c r="FCJ140" s="827">
        <f t="shared" si="583"/>
        <v>0</v>
      </c>
      <c r="FCK140" s="827">
        <f t="shared" si="583"/>
        <v>0</v>
      </c>
      <c r="FCL140" s="827">
        <f t="shared" si="583"/>
        <v>0</v>
      </c>
      <c r="FCM140" s="827">
        <f t="shared" si="583"/>
        <v>0</v>
      </c>
      <c r="FCN140" s="827">
        <f t="shared" si="583"/>
        <v>0</v>
      </c>
      <c r="FCO140" s="827">
        <f t="shared" si="583"/>
        <v>0</v>
      </c>
      <c r="FCP140" s="827">
        <f t="shared" si="583"/>
        <v>0</v>
      </c>
      <c r="FCQ140" s="827">
        <f t="shared" si="583"/>
        <v>0</v>
      </c>
      <c r="FCR140" s="827">
        <f t="shared" si="583"/>
        <v>0</v>
      </c>
      <c r="FCS140" s="827">
        <f t="shared" si="583"/>
        <v>0</v>
      </c>
      <c r="FCT140" s="827">
        <f t="shared" si="583"/>
        <v>0</v>
      </c>
      <c r="FCU140" s="827">
        <f t="shared" si="583"/>
        <v>0</v>
      </c>
      <c r="FCV140" s="827">
        <f t="shared" si="583"/>
        <v>0</v>
      </c>
      <c r="FCW140" s="827">
        <f t="shared" si="583"/>
        <v>0</v>
      </c>
      <c r="FCX140" s="827">
        <f t="shared" si="583"/>
        <v>0</v>
      </c>
      <c r="FCY140" s="827">
        <f t="shared" si="583"/>
        <v>0</v>
      </c>
      <c r="FCZ140" s="827">
        <f t="shared" si="583"/>
        <v>0</v>
      </c>
      <c r="FDA140" s="827">
        <f t="shared" si="583"/>
        <v>0</v>
      </c>
      <c r="FDB140" s="827">
        <f t="shared" si="583"/>
        <v>0</v>
      </c>
      <c r="FDC140" s="827">
        <f t="shared" si="583"/>
        <v>0</v>
      </c>
      <c r="FDD140" s="827">
        <f t="shared" si="583"/>
        <v>0</v>
      </c>
      <c r="FDE140" s="827">
        <f t="shared" si="583"/>
        <v>0</v>
      </c>
      <c r="FDF140" s="827">
        <f t="shared" si="583"/>
        <v>0</v>
      </c>
      <c r="FDG140" s="827">
        <f t="shared" si="583"/>
        <v>0</v>
      </c>
      <c r="FDH140" s="827">
        <f t="shared" si="583"/>
        <v>0</v>
      </c>
      <c r="FDI140" s="827">
        <f t="shared" si="583"/>
        <v>0</v>
      </c>
      <c r="FDJ140" s="827">
        <f t="shared" si="583"/>
        <v>0</v>
      </c>
      <c r="FDK140" s="827">
        <f t="shared" si="583"/>
        <v>0</v>
      </c>
      <c r="FDL140" s="827">
        <f t="shared" si="583"/>
        <v>0</v>
      </c>
      <c r="FDM140" s="827">
        <f t="shared" si="583"/>
        <v>0</v>
      </c>
      <c r="FDN140" s="827">
        <f t="shared" si="583"/>
        <v>0</v>
      </c>
      <c r="FDO140" s="827">
        <f t="shared" si="583"/>
        <v>0</v>
      </c>
      <c r="FDP140" s="827">
        <f t="shared" si="583"/>
        <v>0</v>
      </c>
      <c r="FDQ140" s="827">
        <f t="shared" si="583"/>
        <v>0</v>
      </c>
      <c r="FDR140" s="827">
        <f t="shared" si="583"/>
        <v>0</v>
      </c>
      <c r="FDS140" s="827">
        <f t="shared" ref="FDS140:FGD140" si="584">FDS132</f>
        <v>0</v>
      </c>
      <c r="FDT140" s="827">
        <f t="shared" si="584"/>
        <v>0</v>
      </c>
      <c r="FDU140" s="827">
        <f t="shared" si="584"/>
        <v>0</v>
      </c>
      <c r="FDV140" s="827">
        <f t="shared" si="584"/>
        <v>0</v>
      </c>
      <c r="FDW140" s="827">
        <f t="shared" si="584"/>
        <v>0</v>
      </c>
      <c r="FDX140" s="827">
        <f t="shared" si="584"/>
        <v>0</v>
      </c>
      <c r="FDY140" s="827">
        <f t="shared" si="584"/>
        <v>0</v>
      </c>
      <c r="FDZ140" s="827">
        <f t="shared" si="584"/>
        <v>0</v>
      </c>
      <c r="FEA140" s="827">
        <f t="shared" si="584"/>
        <v>0</v>
      </c>
      <c r="FEB140" s="827">
        <f t="shared" si="584"/>
        <v>0</v>
      </c>
      <c r="FEC140" s="827">
        <f t="shared" si="584"/>
        <v>0</v>
      </c>
      <c r="FED140" s="827">
        <f t="shared" si="584"/>
        <v>0</v>
      </c>
      <c r="FEE140" s="827">
        <f t="shared" si="584"/>
        <v>0</v>
      </c>
      <c r="FEF140" s="827">
        <f t="shared" si="584"/>
        <v>0</v>
      </c>
      <c r="FEG140" s="827">
        <f t="shared" si="584"/>
        <v>0</v>
      </c>
      <c r="FEH140" s="827">
        <f t="shared" si="584"/>
        <v>0</v>
      </c>
      <c r="FEI140" s="827">
        <f t="shared" si="584"/>
        <v>0</v>
      </c>
      <c r="FEJ140" s="827">
        <f t="shared" si="584"/>
        <v>0</v>
      </c>
      <c r="FEK140" s="827">
        <f t="shared" si="584"/>
        <v>0</v>
      </c>
      <c r="FEL140" s="827">
        <f t="shared" si="584"/>
        <v>0</v>
      </c>
      <c r="FEM140" s="827">
        <f t="shared" si="584"/>
        <v>0</v>
      </c>
      <c r="FEN140" s="827">
        <f t="shared" si="584"/>
        <v>0</v>
      </c>
      <c r="FEO140" s="827">
        <f t="shared" si="584"/>
        <v>0</v>
      </c>
      <c r="FEP140" s="827">
        <f t="shared" si="584"/>
        <v>0</v>
      </c>
      <c r="FEQ140" s="827">
        <f t="shared" si="584"/>
        <v>0</v>
      </c>
      <c r="FER140" s="827">
        <f t="shared" si="584"/>
        <v>0</v>
      </c>
      <c r="FES140" s="827">
        <f t="shared" si="584"/>
        <v>0</v>
      </c>
      <c r="FET140" s="827">
        <f t="shared" si="584"/>
        <v>0</v>
      </c>
      <c r="FEU140" s="827">
        <f t="shared" si="584"/>
        <v>0</v>
      </c>
      <c r="FEV140" s="827">
        <f t="shared" si="584"/>
        <v>0</v>
      </c>
      <c r="FEW140" s="827">
        <f t="shared" si="584"/>
        <v>0</v>
      </c>
      <c r="FEX140" s="827">
        <f t="shared" si="584"/>
        <v>0</v>
      </c>
      <c r="FEY140" s="827">
        <f t="shared" si="584"/>
        <v>0</v>
      </c>
      <c r="FEZ140" s="827">
        <f t="shared" si="584"/>
        <v>0</v>
      </c>
      <c r="FFA140" s="827">
        <f t="shared" si="584"/>
        <v>0</v>
      </c>
      <c r="FFB140" s="827">
        <f t="shared" si="584"/>
        <v>0</v>
      </c>
      <c r="FFC140" s="827">
        <f t="shared" si="584"/>
        <v>0</v>
      </c>
      <c r="FFD140" s="827">
        <f t="shared" si="584"/>
        <v>0</v>
      </c>
      <c r="FFE140" s="827">
        <f t="shared" si="584"/>
        <v>0</v>
      </c>
      <c r="FFF140" s="827">
        <f t="shared" si="584"/>
        <v>0</v>
      </c>
      <c r="FFG140" s="827">
        <f t="shared" si="584"/>
        <v>0</v>
      </c>
      <c r="FFH140" s="827">
        <f t="shared" si="584"/>
        <v>0</v>
      </c>
      <c r="FFI140" s="827">
        <f t="shared" si="584"/>
        <v>0</v>
      </c>
      <c r="FFJ140" s="827">
        <f t="shared" si="584"/>
        <v>0</v>
      </c>
      <c r="FFK140" s="827">
        <f t="shared" si="584"/>
        <v>0</v>
      </c>
      <c r="FFL140" s="827">
        <f t="shared" si="584"/>
        <v>0</v>
      </c>
      <c r="FFM140" s="827">
        <f t="shared" si="584"/>
        <v>0</v>
      </c>
      <c r="FFN140" s="827">
        <f t="shared" si="584"/>
        <v>0</v>
      </c>
      <c r="FFO140" s="827">
        <f t="shared" si="584"/>
        <v>0</v>
      </c>
      <c r="FFP140" s="827">
        <f t="shared" si="584"/>
        <v>0</v>
      </c>
      <c r="FFQ140" s="827">
        <f t="shared" si="584"/>
        <v>0</v>
      </c>
      <c r="FFR140" s="827">
        <f t="shared" si="584"/>
        <v>0</v>
      </c>
      <c r="FFS140" s="827">
        <f t="shared" si="584"/>
        <v>0</v>
      </c>
      <c r="FFT140" s="827">
        <f t="shared" si="584"/>
        <v>0</v>
      </c>
      <c r="FFU140" s="827">
        <f t="shared" si="584"/>
        <v>0</v>
      </c>
      <c r="FFV140" s="827">
        <f t="shared" si="584"/>
        <v>0</v>
      </c>
      <c r="FFW140" s="827">
        <f t="shared" si="584"/>
        <v>0</v>
      </c>
      <c r="FFX140" s="827">
        <f t="shared" si="584"/>
        <v>0</v>
      </c>
      <c r="FFY140" s="827">
        <f t="shared" si="584"/>
        <v>0</v>
      </c>
      <c r="FFZ140" s="827">
        <f t="shared" si="584"/>
        <v>0</v>
      </c>
      <c r="FGA140" s="827">
        <f t="shared" si="584"/>
        <v>0</v>
      </c>
      <c r="FGB140" s="827">
        <f t="shared" si="584"/>
        <v>0</v>
      </c>
      <c r="FGC140" s="827">
        <f t="shared" si="584"/>
        <v>0</v>
      </c>
      <c r="FGD140" s="827">
        <f t="shared" si="584"/>
        <v>0</v>
      </c>
      <c r="FGE140" s="827">
        <f t="shared" ref="FGE140:FIP140" si="585">FGE132</f>
        <v>0</v>
      </c>
      <c r="FGF140" s="827">
        <f t="shared" si="585"/>
        <v>0</v>
      </c>
      <c r="FGG140" s="827">
        <f t="shared" si="585"/>
        <v>0</v>
      </c>
      <c r="FGH140" s="827">
        <f t="shared" si="585"/>
        <v>0</v>
      </c>
      <c r="FGI140" s="827">
        <f t="shared" si="585"/>
        <v>0</v>
      </c>
      <c r="FGJ140" s="827">
        <f t="shared" si="585"/>
        <v>0</v>
      </c>
      <c r="FGK140" s="827">
        <f t="shared" si="585"/>
        <v>0</v>
      </c>
      <c r="FGL140" s="827">
        <f t="shared" si="585"/>
        <v>0</v>
      </c>
      <c r="FGM140" s="827">
        <f t="shared" si="585"/>
        <v>0</v>
      </c>
      <c r="FGN140" s="827">
        <f t="shared" si="585"/>
        <v>0</v>
      </c>
      <c r="FGO140" s="827">
        <f t="shared" si="585"/>
        <v>0</v>
      </c>
      <c r="FGP140" s="827">
        <f t="shared" si="585"/>
        <v>0</v>
      </c>
      <c r="FGQ140" s="827">
        <f t="shared" si="585"/>
        <v>0</v>
      </c>
      <c r="FGR140" s="827">
        <f t="shared" si="585"/>
        <v>0</v>
      </c>
      <c r="FGS140" s="827">
        <f t="shared" si="585"/>
        <v>0</v>
      </c>
      <c r="FGT140" s="827">
        <f t="shared" si="585"/>
        <v>0</v>
      </c>
      <c r="FGU140" s="827">
        <f t="shared" si="585"/>
        <v>0</v>
      </c>
      <c r="FGV140" s="827">
        <f t="shared" si="585"/>
        <v>0</v>
      </c>
      <c r="FGW140" s="827">
        <f t="shared" si="585"/>
        <v>0</v>
      </c>
      <c r="FGX140" s="827">
        <f t="shared" si="585"/>
        <v>0</v>
      </c>
      <c r="FGY140" s="827">
        <f t="shared" si="585"/>
        <v>0</v>
      </c>
      <c r="FGZ140" s="827">
        <f t="shared" si="585"/>
        <v>0</v>
      </c>
      <c r="FHA140" s="827">
        <f t="shared" si="585"/>
        <v>0</v>
      </c>
      <c r="FHB140" s="827">
        <f t="shared" si="585"/>
        <v>0</v>
      </c>
      <c r="FHC140" s="827">
        <f t="shared" si="585"/>
        <v>0</v>
      </c>
      <c r="FHD140" s="827">
        <f t="shared" si="585"/>
        <v>0</v>
      </c>
      <c r="FHE140" s="827">
        <f t="shared" si="585"/>
        <v>0</v>
      </c>
      <c r="FHF140" s="827">
        <f t="shared" si="585"/>
        <v>0</v>
      </c>
      <c r="FHG140" s="827">
        <f t="shared" si="585"/>
        <v>0</v>
      </c>
      <c r="FHH140" s="827">
        <f t="shared" si="585"/>
        <v>0</v>
      </c>
      <c r="FHI140" s="827">
        <f t="shared" si="585"/>
        <v>0</v>
      </c>
      <c r="FHJ140" s="827">
        <f t="shared" si="585"/>
        <v>0</v>
      </c>
      <c r="FHK140" s="827">
        <f t="shared" si="585"/>
        <v>0</v>
      </c>
      <c r="FHL140" s="827">
        <f t="shared" si="585"/>
        <v>0</v>
      </c>
      <c r="FHM140" s="827">
        <f t="shared" si="585"/>
        <v>0</v>
      </c>
      <c r="FHN140" s="827">
        <f t="shared" si="585"/>
        <v>0</v>
      </c>
      <c r="FHO140" s="827">
        <f t="shared" si="585"/>
        <v>0</v>
      </c>
      <c r="FHP140" s="827">
        <f t="shared" si="585"/>
        <v>0</v>
      </c>
      <c r="FHQ140" s="827">
        <f t="shared" si="585"/>
        <v>0</v>
      </c>
      <c r="FHR140" s="827">
        <f t="shared" si="585"/>
        <v>0</v>
      </c>
      <c r="FHS140" s="827">
        <f t="shared" si="585"/>
        <v>0</v>
      </c>
      <c r="FHT140" s="827">
        <f t="shared" si="585"/>
        <v>0</v>
      </c>
      <c r="FHU140" s="827">
        <f t="shared" si="585"/>
        <v>0</v>
      </c>
      <c r="FHV140" s="827">
        <f t="shared" si="585"/>
        <v>0</v>
      </c>
      <c r="FHW140" s="827">
        <f t="shared" si="585"/>
        <v>0</v>
      </c>
      <c r="FHX140" s="827">
        <f t="shared" si="585"/>
        <v>0</v>
      </c>
      <c r="FHY140" s="827">
        <f t="shared" si="585"/>
        <v>0</v>
      </c>
      <c r="FHZ140" s="827">
        <f t="shared" si="585"/>
        <v>0</v>
      </c>
      <c r="FIA140" s="827">
        <f t="shared" si="585"/>
        <v>0</v>
      </c>
      <c r="FIB140" s="827">
        <f t="shared" si="585"/>
        <v>0</v>
      </c>
      <c r="FIC140" s="827">
        <f t="shared" si="585"/>
        <v>0</v>
      </c>
      <c r="FID140" s="827">
        <f t="shared" si="585"/>
        <v>0</v>
      </c>
      <c r="FIE140" s="827">
        <f t="shared" si="585"/>
        <v>0</v>
      </c>
      <c r="FIF140" s="827">
        <f t="shared" si="585"/>
        <v>0</v>
      </c>
      <c r="FIG140" s="827">
        <f t="shared" si="585"/>
        <v>0</v>
      </c>
      <c r="FIH140" s="827">
        <f t="shared" si="585"/>
        <v>0</v>
      </c>
      <c r="FII140" s="827">
        <f t="shared" si="585"/>
        <v>0</v>
      </c>
      <c r="FIJ140" s="827">
        <f t="shared" si="585"/>
        <v>0</v>
      </c>
      <c r="FIK140" s="827">
        <f t="shared" si="585"/>
        <v>0</v>
      </c>
      <c r="FIL140" s="827">
        <f t="shared" si="585"/>
        <v>0</v>
      </c>
      <c r="FIM140" s="827">
        <f t="shared" si="585"/>
        <v>0</v>
      </c>
      <c r="FIN140" s="827">
        <f t="shared" si="585"/>
        <v>0</v>
      </c>
      <c r="FIO140" s="827">
        <f t="shared" si="585"/>
        <v>0</v>
      </c>
      <c r="FIP140" s="827">
        <f t="shared" si="585"/>
        <v>0</v>
      </c>
      <c r="FIQ140" s="827">
        <f t="shared" ref="FIQ140:FLB140" si="586">FIQ132</f>
        <v>0</v>
      </c>
      <c r="FIR140" s="827">
        <f t="shared" si="586"/>
        <v>0</v>
      </c>
      <c r="FIS140" s="827">
        <f t="shared" si="586"/>
        <v>0</v>
      </c>
      <c r="FIT140" s="827">
        <f t="shared" si="586"/>
        <v>0</v>
      </c>
      <c r="FIU140" s="827">
        <f t="shared" si="586"/>
        <v>0</v>
      </c>
      <c r="FIV140" s="827">
        <f t="shared" si="586"/>
        <v>0</v>
      </c>
      <c r="FIW140" s="827">
        <f t="shared" si="586"/>
        <v>0</v>
      </c>
      <c r="FIX140" s="827">
        <f t="shared" si="586"/>
        <v>0</v>
      </c>
      <c r="FIY140" s="827">
        <f t="shared" si="586"/>
        <v>0</v>
      </c>
      <c r="FIZ140" s="827">
        <f t="shared" si="586"/>
        <v>0</v>
      </c>
      <c r="FJA140" s="827">
        <f t="shared" si="586"/>
        <v>0</v>
      </c>
      <c r="FJB140" s="827">
        <f t="shared" si="586"/>
        <v>0</v>
      </c>
      <c r="FJC140" s="827">
        <f t="shared" si="586"/>
        <v>0</v>
      </c>
      <c r="FJD140" s="827">
        <f t="shared" si="586"/>
        <v>0</v>
      </c>
      <c r="FJE140" s="827">
        <f t="shared" si="586"/>
        <v>0</v>
      </c>
      <c r="FJF140" s="827">
        <f t="shared" si="586"/>
        <v>0</v>
      </c>
      <c r="FJG140" s="827">
        <f t="shared" si="586"/>
        <v>0</v>
      </c>
      <c r="FJH140" s="827">
        <f t="shared" si="586"/>
        <v>0</v>
      </c>
      <c r="FJI140" s="827">
        <f t="shared" si="586"/>
        <v>0</v>
      </c>
      <c r="FJJ140" s="827">
        <f t="shared" si="586"/>
        <v>0</v>
      </c>
      <c r="FJK140" s="827">
        <f t="shared" si="586"/>
        <v>0</v>
      </c>
      <c r="FJL140" s="827">
        <f t="shared" si="586"/>
        <v>0</v>
      </c>
      <c r="FJM140" s="827">
        <f t="shared" si="586"/>
        <v>0</v>
      </c>
      <c r="FJN140" s="827">
        <f t="shared" si="586"/>
        <v>0</v>
      </c>
      <c r="FJO140" s="827">
        <f t="shared" si="586"/>
        <v>0</v>
      </c>
      <c r="FJP140" s="827">
        <f t="shared" si="586"/>
        <v>0</v>
      </c>
      <c r="FJQ140" s="827">
        <f t="shared" si="586"/>
        <v>0</v>
      </c>
      <c r="FJR140" s="827">
        <f t="shared" si="586"/>
        <v>0</v>
      </c>
      <c r="FJS140" s="827">
        <f t="shared" si="586"/>
        <v>0</v>
      </c>
      <c r="FJT140" s="827">
        <f t="shared" si="586"/>
        <v>0</v>
      </c>
      <c r="FJU140" s="827">
        <f t="shared" si="586"/>
        <v>0</v>
      </c>
      <c r="FJV140" s="827">
        <f t="shared" si="586"/>
        <v>0</v>
      </c>
      <c r="FJW140" s="827">
        <f t="shared" si="586"/>
        <v>0</v>
      </c>
      <c r="FJX140" s="827">
        <f t="shared" si="586"/>
        <v>0</v>
      </c>
      <c r="FJY140" s="827">
        <f t="shared" si="586"/>
        <v>0</v>
      </c>
      <c r="FJZ140" s="827">
        <f t="shared" si="586"/>
        <v>0</v>
      </c>
      <c r="FKA140" s="827">
        <f t="shared" si="586"/>
        <v>0</v>
      </c>
      <c r="FKB140" s="827">
        <f t="shared" si="586"/>
        <v>0</v>
      </c>
      <c r="FKC140" s="827">
        <f t="shared" si="586"/>
        <v>0</v>
      </c>
      <c r="FKD140" s="827">
        <f t="shared" si="586"/>
        <v>0</v>
      </c>
      <c r="FKE140" s="827">
        <f t="shared" si="586"/>
        <v>0</v>
      </c>
      <c r="FKF140" s="827">
        <f t="shared" si="586"/>
        <v>0</v>
      </c>
      <c r="FKG140" s="827">
        <f t="shared" si="586"/>
        <v>0</v>
      </c>
      <c r="FKH140" s="827">
        <f t="shared" si="586"/>
        <v>0</v>
      </c>
      <c r="FKI140" s="827">
        <f t="shared" si="586"/>
        <v>0</v>
      </c>
      <c r="FKJ140" s="827">
        <f t="shared" si="586"/>
        <v>0</v>
      </c>
      <c r="FKK140" s="827">
        <f t="shared" si="586"/>
        <v>0</v>
      </c>
      <c r="FKL140" s="827">
        <f t="shared" si="586"/>
        <v>0</v>
      </c>
      <c r="FKM140" s="827">
        <f t="shared" si="586"/>
        <v>0</v>
      </c>
      <c r="FKN140" s="827">
        <f t="shared" si="586"/>
        <v>0</v>
      </c>
      <c r="FKO140" s="827">
        <f t="shared" si="586"/>
        <v>0</v>
      </c>
      <c r="FKP140" s="827">
        <f t="shared" si="586"/>
        <v>0</v>
      </c>
      <c r="FKQ140" s="827">
        <f t="shared" si="586"/>
        <v>0</v>
      </c>
      <c r="FKR140" s="827">
        <f t="shared" si="586"/>
        <v>0</v>
      </c>
      <c r="FKS140" s="827">
        <f t="shared" si="586"/>
        <v>0</v>
      </c>
      <c r="FKT140" s="827">
        <f t="shared" si="586"/>
        <v>0</v>
      </c>
      <c r="FKU140" s="827">
        <f t="shared" si="586"/>
        <v>0</v>
      </c>
      <c r="FKV140" s="827">
        <f t="shared" si="586"/>
        <v>0</v>
      </c>
      <c r="FKW140" s="827">
        <f t="shared" si="586"/>
        <v>0</v>
      </c>
      <c r="FKX140" s="827">
        <f t="shared" si="586"/>
        <v>0</v>
      </c>
      <c r="FKY140" s="827">
        <f t="shared" si="586"/>
        <v>0</v>
      </c>
      <c r="FKZ140" s="827">
        <f t="shared" si="586"/>
        <v>0</v>
      </c>
      <c r="FLA140" s="827">
        <f t="shared" si="586"/>
        <v>0</v>
      </c>
      <c r="FLB140" s="827">
        <f t="shared" si="586"/>
        <v>0</v>
      </c>
      <c r="FLC140" s="827">
        <f t="shared" ref="FLC140:FNN140" si="587">FLC132</f>
        <v>0</v>
      </c>
      <c r="FLD140" s="827">
        <f t="shared" si="587"/>
        <v>0</v>
      </c>
      <c r="FLE140" s="827">
        <f t="shared" si="587"/>
        <v>0</v>
      </c>
      <c r="FLF140" s="827">
        <f t="shared" si="587"/>
        <v>0</v>
      </c>
      <c r="FLG140" s="827">
        <f t="shared" si="587"/>
        <v>0</v>
      </c>
      <c r="FLH140" s="827">
        <f t="shared" si="587"/>
        <v>0</v>
      </c>
      <c r="FLI140" s="827">
        <f t="shared" si="587"/>
        <v>0</v>
      </c>
      <c r="FLJ140" s="827">
        <f t="shared" si="587"/>
        <v>0</v>
      </c>
      <c r="FLK140" s="827">
        <f t="shared" si="587"/>
        <v>0</v>
      </c>
      <c r="FLL140" s="827">
        <f t="shared" si="587"/>
        <v>0</v>
      </c>
      <c r="FLM140" s="827">
        <f t="shared" si="587"/>
        <v>0</v>
      </c>
      <c r="FLN140" s="827">
        <f t="shared" si="587"/>
        <v>0</v>
      </c>
      <c r="FLO140" s="827">
        <f t="shared" si="587"/>
        <v>0</v>
      </c>
      <c r="FLP140" s="827">
        <f t="shared" si="587"/>
        <v>0</v>
      </c>
      <c r="FLQ140" s="827">
        <f t="shared" si="587"/>
        <v>0</v>
      </c>
      <c r="FLR140" s="827">
        <f t="shared" si="587"/>
        <v>0</v>
      </c>
      <c r="FLS140" s="827">
        <f t="shared" si="587"/>
        <v>0</v>
      </c>
      <c r="FLT140" s="827">
        <f t="shared" si="587"/>
        <v>0</v>
      </c>
      <c r="FLU140" s="827">
        <f t="shared" si="587"/>
        <v>0</v>
      </c>
      <c r="FLV140" s="827">
        <f t="shared" si="587"/>
        <v>0</v>
      </c>
      <c r="FLW140" s="827">
        <f t="shared" si="587"/>
        <v>0</v>
      </c>
      <c r="FLX140" s="827">
        <f t="shared" si="587"/>
        <v>0</v>
      </c>
      <c r="FLY140" s="827">
        <f t="shared" si="587"/>
        <v>0</v>
      </c>
      <c r="FLZ140" s="827">
        <f t="shared" si="587"/>
        <v>0</v>
      </c>
      <c r="FMA140" s="827">
        <f t="shared" si="587"/>
        <v>0</v>
      </c>
      <c r="FMB140" s="827">
        <f t="shared" si="587"/>
        <v>0</v>
      </c>
      <c r="FMC140" s="827">
        <f t="shared" si="587"/>
        <v>0</v>
      </c>
      <c r="FMD140" s="827">
        <f t="shared" si="587"/>
        <v>0</v>
      </c>
      <c r="FME140" s="827">
        <f t="shared" si="587"/>
        <v>0</v>
      </c>
      <c r="FMF140" s="827">
        <f t="shared" si="587"/>
        <v>0</v>
      </c>
      <c r="FMG140" s="827">
        <f t="shared" si="587"/>
        <v>0</v>
      </c>
      <c r="FMH140" s="827">
        <f t="shared" si="587"/>
        <v>0</v>
      </c>
      <c r="FMI140" s="827">
        <f t="shared" si="587"/>
        <v>0</v>
      </c>
      <c r="FMJ140" s="827">
        <f t="shared" si="587"/>
        <v>0</v>
      </c>
      <c r="FMK140" s="827">
        <f t="shared" si="587"/>
        <v>0</v>
      </c>
      <c r="FML140" s="827">
        <f t="shared" si="587"/>
        <v>0</v>
      </c>
      <c r="FMM140" s="827">
        <f t="shared" si="587"/>
        <v>0</v>
      </c>
      <c r="FMN140" s="827">
        <f t="shared" si="587"/>
        <v>0</v>
      </c>
      <c r="FMO140" s="827">
        <f t="shared" si="587"/>
        <v>0</v>
      </c>
      <c r="FMP140" s="827">
        <f t="shared" si="587"/>
        <v>0</v>
      </c>
      <c r="FMQ140" s="827">
        <f t="shared" si="587"/>
        <v>0</v>
      </c>
      <c r="FMR140" s="827">
        <f t="shared" si="587"/>
        <v>0</v>
      </c>
      <c r="FMS140" s="827">
        <f t="shared" si="587"/>
        <v>0</v>
      </c>
      <c r="FMT140" s="827">
        <f t="shared" si="587"/>
        <v>0</v>
      </c>
      <c r="FMU140" s="827">
        <f t="shared" si="587"/>
        <v>0</v>
      </c>
      <c r="FMV140" s="827">
        <f t="shared" si="587"/>
        <v>0</v>
      </c>
      <c r="FMW140" s="827">
        <f t="shared" si="587"/>
        <v>0</v>
      </c>
      <c r="FMX140" s="827">
        <f t="shared" si="587"/>
        <v>0</v>
      </c>
      <c r="FMY140" s="827">
        <f t="shared" si="587"/>
        <v>0</v>
      </c>
      <c r="FMZ140" s="827">
        <f t="shared" si="587"/>
        <v>0</v>
      </c>
      <c r="FNA140" s="827">
        <f t="shared" si="587"/>
        <v>0</v>
      </c>
      <c r="FNB140" s="827">
        <f t="shared" si="587"/>
        <v>0</v>
      </c>
      <c r="FNC140" s="827">
        <f t="shared" si="587"/>
        <v>0</v>
      </c>
      <c r="FND140" s="827">
        <f t="shared" si="587"/>
        <v>0</v>
      </c>
      <c r="FNE140" s="827">
        <f t="shared" si="587"/>
        <v>0</v>
      </c>
      <c r="FNF140" s="827">
        <f t="shared" si="587"/>
        <v>0</v>
      </c>
      <c r="FNG140" s="827">
        <f t="shared" si="587"/>
        <v>0</v>
      </c>
      <c r="FNH140" s="827">
        <f t="shared" si="587"/>
        <v>0</v>
      </c>
      <c r="FNI140" s="827">
        <f t="shared" si="587"/>
        <v>0</v>
      </c>
      <c r="FNJ140" s="827">
        <f t="shared" si="587"/>
        <v>0</v>
      </c>
      <c r="FNK140" s="827">
        <f t="shared" si="587"/>
        <v>0</v>
      </c>
      <c r="FNL140" s="827">
        <f t="shared" si="587"/>
        <v>0</v>
      </c>
      <c r="FNM140" s="827">
        <f t="shared" si="587"/>
        <v>0</v>
      </c>
      <c r="FNN140" s="827">
        <f t="shared" si="587"/>
        <v>0</v>
      </c>
      <c r="FNO140" s="827">
        <f t="shared" ref="FNO140:FPZ140" si="588">FNO132</f>
        <v>0</v>
      </c>
      <c r="FNP140" s="827">
        <f t="shared" si="588"/>
        <v>0</v>
      </c>
      <c r="FNQ140" s="827">
        <f t="shared" si="588"/>
        <v>0</v>
      </c>
      <c r="FNR140" s="827">
        <f t="shared" si="588"/>
        <v>0</v>
      </c>
      <c r="FNS140" s="827">
        <f t="shared" si="588"/>
        <v>0</v>
      </c>
      <c r="FNT140" s="827">
        <f t="shared" si="588"/>
        <v>0</v>
      </c>
      <c r="FNU140" s="827">
        <f t="shared" si="588"/>
        <v>0</v>
      </c>
      <c r="FNV140" s="827">
        <f t="shared" si="588"/>
        <v>0</v>
      </c>
      <c r="FNW140" s="827">
        <f t="shared" si="588"/>
        <v>0</v>
      </c>
      <c r="FNX140" s="827">
        <f t="shared" si="588"/>
        <v>0</v>
      </c>
      <c r="FNY140" s="827">
        <f t="shared" si="588"/>
        <v>0</v>
      </c>
      <c r="FNZ140" s="827">
        <f t="shared" si="588"/>
        <v>0</v>
      </c>
      <c r="FOA140" s="827">
        <f t="shared" si="588"/>
        <v>0</v>
      </c>
      <c r="FOB140" s="827">
        <f t="shared" si="588"/>
        <v>0</v>
      </c>
      <c r="FOC140" s="827">
        <f t="shared" si="588"/>
        <v>0</v>
      </c>
      <c r="FOD140" s="827">
        <f t="shared" si="588"/>
        <v>0</v>
      </c>
      <c r="FOE140" s="827">
        <f t="shared" si="588"/>
        <v>0</v>
      </c>
      <c r="FOF140" s="827">
        <f t="shared" si="588"/>
        <v>0</v>
      </c>
      <c r="FOG140" s="827">
        <f t="shared" si="588"/>
        <v>0</v>
      </c>
      <c r="FOH140" s="827">
        <f t="shared" si="588"/>
        <v>0</v>
      </c>
      <c r="FOI140" s="827">
        <f t="shared" si="588"/>
        <v>0</v>
      </c>
      <c r="FOJ140" s="827">
        <f t="shared" si="588"/>
        <v>0</v>
      </c>
      <c r="FOK140" s="827">
        <f t="shared" si="588"/>
        <v>0</v>
      </c>
      <c r="FOL140" s="827">
        <f t="shared" si="588"/>
        <v>0</v>
      </c>
      <c r="FOM140" s="827">
        <f t="shared" si="588"/>
        <v>0</v>
      </c>
      <c r="FON140" s="827">
        <f t="shared" si="588"/>
        <v>0</v>
      </c>
      <c r="FOO140" s="827">
        <f t="shared" si="588"/>
        <v>0</v>
      </c>
      <c r="FOP140" s="827">
        <f t="shared" si="588"/>
        <v>0</v>
      </c>
      <c r="FOQ140" s="827">
        <f t="shared" si="588"/>
        <v>0</v>
      </c>
      <c r="FOR140" s="827">
        <f t="shared" si="588"/>
        <v>0</v>
      </c>
      <c r="FOS140" s="827">
        <f t="shared" si="588"/>
        <v>0</v>
      </c>
      <c r="FOT140" s="827">
        <f t="shared" si="588"/>
        <v>0</v>
      </c>
      <c r="FOU140" s="827">
        <f t="shared" si="588"/>
        <v>0</v>
      </c>
      <c r="FOV140" s="827">
        <f t="shared" si="588"/>
        <v>0</v>
      </c>
      <c r="FOW140" s="827">
        <f t="shared" si="588"/>
        <v>0</v>
      </c>
      <c r="FOX140" s="827">
        <f t="shared" si="588"/>
        <v>0</v>
      </c>
      <c r="FOY140" s="827">
        <f t="shared" si="588"/>
        <v>0</v>
      </c>
      <c r="FOZ140" s="827">
        <f t="shared" si="588"/>
        <v>0</v>
      </c>
      <c r="FPA140" s="827">
        <f t="shared" si="588"/>
        <v>0</v>
      </c>
      <c r="FPB140" s="827">
        <f t="shared" si="588"/>
        <v>0</v>
      </c>
      <c r="FPC140" s="827">
        <f t="shared" si="588"/>
        <v>0</v>
      </c>
      <c r="FPD140" s="827">
        <f t="shared" si="588"/>
        <v>0</v>
      </c>
      <c r="FPE140" s="827">
        <f t="shared" si="588"/>
        <v>0</v>
      </c>
      <c r="FPF140" s="827">
        <f t="shared" si="588"/>
        <v>0</v>
      </c>
      <c r="FPG140" s="827">
        <f t="shared" si="588"/>
        <v>0</v>
      </c>
      <c r="FPH140" s="827">
        <f t="shared" si="588"/>
        <v>0</v>
      </c>
      <c r="FPI140" s="827">
        <f t="shared" si="588"/>
        <v>0</v>
      </c>
      <c r="FPJ140" s="827">
        <f t="shared" si="588"/>
        <v>0</v>
      </c>
      <c r="FPK140" s="827">
        <f t="shared" si="588"/>
        <v>0</v>
      </c>
      <c r="FPL140" s="827">
        <f t="shared" si="588"/>
        <v>0</v>
      </c>
      <c r="FPM140" s="827">
        <f t="shared" si="588"/>
        <v>0</v>
      </c>
      <c r="FPN140" s="827">
        <f t="shared" si="588"/>
        <v>0</v>
      </c>
      <c r="FPO140" s="827">
        <f t="shared" si="588"/>
        <v>0</v>
      </c>
      <c r="FPP140" s="827">
        <f t="shared" si="588"/>
        <v>0</v>
      </c>
      <c r="FPQ140" s="827">
        <f t="shared" si="588"/>
        <v>0</v>
      </c>
      <c r="FPR140" s="827">
        <f t="shared" si="588"/>
        <v>0</v>
      </c>
      <c r="FPS140" s="827">
        <f t="shared" si="588"/>
        <v>0</v>
      </c>
      <c r="FPT140" s="827">
        <f t="shared" si="588"/>
        <v>0</v>
      </c>
      <c r="FPU140" s="827">
        <f t="shared" si="588"/>
        <v>0</v>
      </c>
      <c r="FPV140" s="827">
        <f t="shared" si="588"/>
        <v>0</v>
      </c>
      <c r="FPW140" s="827">
        <f t="shared" si="588"/>
        <v>0</v>
      </c>
      <c r="FPX140" s="827">
        <f t="shared" si="588"/>
        <v>0</v>
      </c>
      <c r="FPY140" s="827">
        <f t="shared" si="588"/>
        <v>0</v>
      </c>
      <c r="FPZ140" s="827">
        <f t="shared" si="588"/>
        <v>0</v>
      </c>
      <c r="FQA140" s="827">
        <f t="shared" ref="FQA140:FSL140" si="589">FQA132</f>
        <v>0</v>
      </c>
      <c r="FQB140" s="827">
        <f t="shared" si="589"/>
        <v>0</v>
      </c>
      <c r="FQC140" s="827">
        <f t="shared" si="589"/>
        <v>0</v>
      </c>
      <c r="FQD140" s="827">
        <f t="shared" si="589"/>
        <v>0</v>
      </c>
      <c r="FQE140" s="827">
        <f t="shared" si="589"/>
        <v>0</v>
      </c>
      <c r="FQF140" s="827">
        <f t="shared" si="589"/>
        <v>0</v>
      </c>
      <c r="FQG140" s="827">
        <f t="shared" si="589"/>
        <v>0</v>
      </c>
      <c r="FQH140" s="827">
        <f t="shared" si="589"/>
        <v>0</v>
      </c>
      <c r="FQI140" s="827">
        <f t="shared" si="589"/>
        <v>0</v>
      </c>
      <c r="FQJ140" s="827">
        <f t="shared" si="589"/>
        <v>0</v>
      </c>
      <c r="FQK140" s="827">
        <f t="shared" si="589"/>
        <v>0</v>
      </c>
      <c r="FQL140" s="827">
        <f t="shared" si="589"/>
        <v>0</v>
      </c>
      <c r="FQM140" s="827">
        <f t="shared" si="589"/>
        <v>0</v>
      </c>
      <c r="FQN140" s="827">
        <f t="shared" si="589"/>
        <v>0</v>
      </c>
      <c r="FQO140" s="827">
        <f t="shared" si="589"/>
        <v>0</v>
      </c>
      <c r="FQP140" s="827">
        <f t="shared" si="589"/>
        <v>0</v>
      </c>
      <c r="FQQ140" s="827">
        <f t="shared" si="589"/>
        <v>0</v>
      </c>
      <c r="FQR140" s="827">
        <f t="shared" si="589"/>
        <v>0</v>
      </c>
      <c r="FQS140" s="827">
        <f t="shared" si="589"/>
        <v>0</v>
      </c>
      <c r="FQT140" s="827">
        <f t="shared" si="589"/>
        <v>0</v>
      </c>
      <c r="FQU140" s="827">
        <f t="shared" si="589"/>
        <v>0</v>
      </c>
      <c r="FQV140" s="827">
        <f t="shared" si="589"/>
        <v>0</v>
      </c>
      <c r="FQW140" s="827">
        <f t="shared" si="589"/>
        <v>0</v>
      </c>
      <c r="FQX140" s="827">
        <f t="shared" si="589"/>
        <v>0</v>
      </c>
      <c r="FQY140" s="827">
        <f t="shared" si="589"/>
        <v>0</v>
      </c>
      <c r="FQZ140" s="827">
        <f t="shared" si="589"/>
        <v>0</v>
      </c>
      <c r="FRA140" s="827">
        <f t="shared" si="589"/>
        <v>0</v>
      </c>
      <c r="FRB140" s="827">
        <f t="shared" si="589"/>
        <v>0</v>
      </c>
      <c r="FRC140" s="827">
        <f t="shared" si="589"/>
        <v>0</v>
      </c>
      <c r="FRD140" s="827">
        <f t="shared" si="589"/>
        <v>0</v>
      </c>
      <c r="FRE140" s="827">
        <f t="shared" si="589"/>
        <v>0</v>
      </c>
      <c r="FRF140" s="827">
        <f t="shared" si="589"/>
        <v>0</v>
      </c>
      <c r="FRG140" s="827">
        <f t="shared" si="589"/>
        <v>0</v>
      </c>
      <c r="FRH140" s="827">
        <f t="shared" si="589"/>
        <v>0</v>
      </c>
      <c r="FRI140" s="827">
        <f t="shared" si="589"/>
        <v>0</v>
      </c>
      <c r="FRJ140" s="827">
        <f t="shared" si="589"/>
        <v>0</v>
      </c>
      <c r="FRK140" s="827">
        <f t="shared" si="589"/>
        <v>0</v>
      </c>
      <c r="FRL140" s="827">
        <f t="shared" si="589"/>
        <v>0</v>
      </c>
      <c r="FRM140" s="827">
        <f t="shared" si="589"/>
        <v>0</v>
      </c>
      <c r="FRN140" s="827">
        <f t="shared" si="589"/>
        <v>0</v>
      </c>
      <c r="FRO140" s="827">
        <f t="shared" si="589"/>
        <v>0</v>
      </c>
      <c r="FRP140" s="827">
        <f t="shared" si="589"/>
        <v>0</v>
      </c>
      <c r="FRQ140" s="827">
        <f t="shared" si="589"/>
        <v>0</v>
      </c>
      <c r="FRR140" s="827">
        <f t="shared" si="589"/>
        <v>0</v>
      </c>
      <c r="FRS140" s="827">
        <f t="shared" si="589"/>
        <v>0</v>
      </c>
      <c r="FRT140" s="827">
        <f t="shared" si="589"/>
        <v>0</v>
      </c>
      <c r="FRU140" s="827">
        <f t="shared" si="589"/>
        <v>0</v>
      </c>
      <c r="FRV140" s="827">
        <f t="shared" si="589"/>
        <v>0</v>
      </c>
      <c r="FRW140" s="827">
        <f t="shared" si="589"/>
        <v>0</v>
      </c>
      <c r="FRX140" s="827">
        <f t="shared" si="589"/>
        <v>0</v>
      </c>
      <c r="FRY140" s="827">
        <f t="shared" si="589"/>
        <v>0</v>
      </c>
      <c r="FRZ140" s="827">
        <f t="shared" si="589"/>
        <v>0</v>
      </c>
      <c r="FSA140" s="827">
        <f t="shared" si="589"/>
        <v>0</v>
      </c>
      <c r="FSB140" s="827">
        <f t="shared" si="589"/>
        <v>0</v>
      </c>
      <c r="FSC140" s="827">
        <f t="shared" si="589"/>
        <v>0</v>
      </c>
      <c r="FSD140" s="827">
        <f t="shared" si="589"/>
        <v>0</v>
      </c>
      <c r="FSE140" s="827">
        <f t="shared" si="589"/>
        <v>0</v>
      </c>
      <c r="FSF140" s="827">
        <f t="shared" si="589"/>
        <v>0</v>
      </c>
      <c r="FSG140" s="827">
        <f t="shared" si="589"/>
        <v>0</v>
      </c>
      <c r="FSH140" s="827">
        <f t="shared" si="589"/>
        <v>0</v>
      </c>
      <c r="FSI140" s="827">
        <f t="shared" si="589"/>
        <v>0</v>
      </c>
      <c r="FSJ140" s="827">
        <f t="shared" si="589"/>
        <v>0</v>
      </c>
      <c r="FSK140" s="827">
        <f t="shared" si="589"/>
        <v>0</v>
      </c>
      <c r="FSL140" s="827">
        <f t="shared" si="589"/>
        <v>0</v>
      </c>
      <c r="FSM140" s="827">
        <f t="shared" ref="FSM140:FUX140" si="590">FSM132</f>
        <v>0</v>
      </c>
      <c r="FSN140" s="827">
        <f t="shared" si="590"/>
        <v>0</v>
      </c>
      <c r="FSO140" s="827">
        <f t="shared" si="590"/>
        <v>0</v>
      </c>
      <c r="FSP140" s="827">
        <f t="shared" si="590"/>
        <v>0</v>
      </c>
      <c r="FSQ140" s="827">
        <f t="shared" si="590"/>
        <v>0</v>
      </c>
      <c r="FSR140" s="827">
        <f t="shared" si="590"/>
        <v>0</v>
      </c>
      <c r="FSS140" s="827">
        <f t="shared" si="590"/>
        <v>0</v>
      </c>
      <c r="FST140" s="827">
        <f t="shared" si="590"/>
        <v>0</v>
      </c>
      <c r="FSU140" s="827">
        <f t="shared" si="590"/>
        <v>0</v>
      </c>
      <c r="FSV140" s="827">
        <f t="shared" si="590"/>
        <v>0</v>
      </c>
      <c r="FSW140" s="827">
        <f t="shared" si="590"/>
        <v>0</v>
      </c>
      <c r="FSX140" s="827">
        <f t="shared" si="590"/>
        <v>0</v>
      </c>
      <c r="FSY140" s="827">
        <f t="shared" si="590"/>
        <v>0</v>
      </c>
      <c r="FSZ140" s="827">
        <f t="shared" si="590"/>
        <v>0</v>
      </c>
      <c r="FTA140" s="827">
        <f t="shared" si="590"/>
        <v>0</v>
      </c>
      <c r="FTB140" s="827">
        <f t="shared" si="590"/>
        <v>0</v>
      </c>
      <c r="FTC140" s="827">
        <f t="shared" si="590"/>
        <v>0</v>
      </c>
      <c r="FTD140" s="827">
        <f t="shared" si="590"/>
        <v>0</v>
      </c>
      <c r="FTE140" s="827">
        <f t="shared" si="590"/>
        <v>0</v>
      </c>
      <c r="FTF140" s="827">
        <f t="shared" si="590"/>
        <v>0</v>
      </c>
      <c r="FTG140" s="827">
        <f t="shared" si="590"/>
        <v>0</v>
      </c>
      <c r="FTH140" s="827">
        <f t="shared" si="590"/>
        <v>0</v>
      </c>
      <c r="FTI140" s="827">
        <f t="shared" si="590"/>
        <v>0</v>
      </c>
      <c r="FTJ140" s="827">
        <f t="shared" si="590"/>
        <v>0</v>
      </c>
      <c r="FTK140" s="827">
        <f t="shared" si="590"/>
        <v>0</v>
      </c>
      <c r="FTL140" s="827">
        <f t="shared" si="590"/>
        <v>0</v>
      </c>
      <c r="FTM140" s="827">
        <f t="shared" si="590"/>
        <v>0</v>
      </c>
      <c r="FTN140" s="827">
        <f t="shared" si="590"/>
        <v>0</v>
      </c>
      <c r="FTO140" s="827">
        <f t="shared" si="590"/>
        <v>0</v>
      </c>
      <c r="FTP140" s="827">
        <f t="shared" si="590"/>
        <v>0</v>
      </c>
      <c r="FTQ140" s="827">
        <f t="shared" si="590"/>
        <v>0</v>
      </c>
      <c r="FTR140" s="827">
        <f t="shared" si="590"/>
        <v>0</v>
      </c>
      <c r="FTS140" s="827">
        <f t="shared" si="590"/>
        <v>0</v>
      </c>
      <c r="FTT140" s="827">
        <f t="shared" si="590"/>
        <v>0</v>
      </c>
      <c r="FTU140" s="827">
        <f t="shared" si="590"/>
        <v>0</v>
      </c>
      <c r="FTV140" s="827">
        <f t="shared" si="590"/>
        <v>0</v>
      </c>
      <c r="FTW140" s="827">
        <f t="shared" si="590"/>
        <v>0</v>
      </c>
      <c r="FTX140" s="827">
        <f t="shared" si="590"/>
        <v>0</v>
      </c>
      <c r="FTY140" s="827">
        <f t="shared" si="590"/>
        <v>0</v>
      </c>
      <c r="FTZ140" s="827">
        <f t="shared" si="590"/>
        <v>0</v>
      </c>
      <c r="FUA140" s="827">
        <f t="shared" si="590"/>
        <v>0</v>
      </c>
      <c r="FUB140" s="827">
        <f t="shared" si="590"/>
        <v>0</v>
      </c>
      <c r="FUC140" s="827">
        <f t="shared" si="590"/>
        <v>0</v>
      </c>
      <c r="FUD140" s="827">
        <f t="shared" si="590"/>
        <v>0</v>
      </c>
      <c r="FUE140" s="827">
        <f t="shared" si="590"/>
        <v>0</v>
      </c>
      <c r="FUF140" s="827">
        <f t="shared" si="590"/>
        <v>0</v>
      </c>
      <c r="FUG140" s="827">
        <f t="shared" si="590"/>
        <v>0</v>
      </c>
      <c r="FUH140" s="827">
        <f t="shared" si="590"/>
        <v>0</v>
      </c>
      <c r="FUI140" s="827">
        <f t="shared" si="590"/>
        <v>0</v>
      </c>
      <c r="FUJ140" s="827">
        <f t="shared" si="590"/>
        <v>0</v>
      </c>
      <c r="FUK140" s="827">
        <f t="shared" si="590"/>
        <v>0</v>
      </c>
      <c r="FUL140" s="827">
        <f t="shared" si="590"/>
        <v>0</v>
      </c>
      <c r="FUM140" s="827">
        <f t="shared" si="590"/>
        <v>0</v>
      </c>
      <c r="FUN140" s="827">
        <f t="shared" si="590"/>
        <v>0</v>
      </c>
      <c r="FUO140" s="827">
        <f t="shared" si="590"/>
        <v>0</v>
      </c>
      <c r="FUP140" s="827">
        <f t="shared" si="590"/>
        <v>0</v>
      </c>
      <c r="FUQ140" s="827">
        <f t="shared" si="590"/>
        <v>0</v>
      </c>
      <c r="FUR140" s="827">
        <f t="shared" si="590"/>
        <v>0</v>
      </c>
      <c r="FUS140" s="827">
        <f t="shared" si="590"/>
        <v>0</v>
      </c>
      <c r="FUT140" s="827">
        <f t="shared" si="590"/>
        <v>0</v>
      </c>
      <c r="FUU140" s="827">
        <f t="shared" si="590"/>
        <v>0</v>
      </c>
      <c r="FUV140" s="827">
        <f t="shared" si="590"/>
        <v>0</v>
      </c>
      <c r="FUW140" s="827">
        <f t="shared" si="590"/>
        <v>0</v>
      </c>
      <c r="FUX140" s="827">
        <f t="shared" si="590"/>
        <v>0</v>
      </c>
      <c r="FUY140" s="827">
        <f t="shared" ref="FUY140:FXJ140" si="591">FUY132</f>
        <v>0</v>
      </c>
      <c r="FUZ140" s="827">
        <f t="shared" si="591"/>
        <v>0</v>
      </c>
      <c r="FVA140" s="827">
        <f t="shared" si="591"/>
        <v>0</v>
      </c>
      <c r="FVB140" s="827">
        <f t="shared" si="591"/>
        <v>0</v>
      </c>
      <c r="FVC140" s="827">
        <f t="shared" si="591"/>
        <v>0</v>
      </c>
      <c r="FVD140" s="827">
        <f t="shared" si="591"/>
        <v>0</v>
      </c>
      <c r="FVE140" s="827">
        <f t="shared" si="591"/>
        <v>0</v>
      </c>
      <c r="FVF140" s="827">
        <f t="shared" si="591"/>
        <v>0</v>
      </c>
      <c r="FVG140" s="827">
        <f t="shared" si="591"/>
        <v>0</v>
      </c>
      <c r="FVH140" s="827">
        <f t="shared" si="591"/>
        <v>0</v>
      </c>
      <c r="FVI140" s="827">
        <f t="shared" si="591"/>
        <v>0</v>
      </c>
      <c r="FVJ140" s="827">
        <f t="shared" si="591"/>
        <v>0</v>
      </c>
      <c r="FVK140" s="827">
        <f t="shared" si="591"/>
        <v>0</v>
      </c>
      <c r="FVL140" s="827">
        <f t="shared" si="591"/>
        <v>0</v>
      </c>
      <c r="FVM140" s="827">
        <f t="shared" si="591"/>
        <v>0</v>
      </c>
      <c r="FVN140" s="827">
        <f t="shared" si="591"/>
        <v>0</v>
      </c>
      <c r="FVO140" s="827">
        <f t="shared" si="591"/>
        <v>0</v>
      </c>
      <c r="FVP140" s="827">
        <f t="shared" si="591"/>
        <v>0</v>
      </c>
      <c r="FVQ140" s="827">
        <f t="shared" si="591"/>
        <v>0</v>
      </c>
      <c r="FVR140" s="827">
        <f t="shared" si="591"/>
        <v>0</v>
      </c>
      <c r="FVS140" s="827">
        <f t="shared" si="591"/>
        <v>0</v>
      </c>
      <c r="FVT140" s="827">
        <f t="shared" si="591"/>
        <v>0</v>
      </c>
      <c r="FVU140" s="827">
        <f t="shared" si="591"/>
        <v>0</v>
      </c>
      <c r="FVV140" s="827">
        <f t="shared" si="591"/>
        <v>0</v>
      </c>
      <c r="FVW140" s="827">
        <f t="shared" si="591"/>
        <v>0</v>
      </c>
      <c r="FVX140" s="827">
        <f t="shared" si="591"/>
        <v>0</v>
      </c>
      <c r="FVY140" s="827">
        <f t="shared" si="591"/>
        <v>0</v>
      </c>
      <c r="FVZ140" s="827">
        <f t="shared" si="591"/>
        <v>0</v>
      </c>
      <c r="FWA140" s="827">
        <f t="shared" si="591"/>
        <v>0</v>
      </c>
      <c r="FWB140" s="827">
        <f t="shared" si="591"/>
        <v>0</v>
      </c>
      <c r="FWC140" s="827">
        <f t="shared" si="591"/>
        <v>0</v>
      </c>
      <c r="FWD140" s="827">
        <f t="shared" si="591"/>
        <v>0</v>
      </c>
      <c r="FWE140" s="827">
        <f t="shared" si="591"/>
        <v>0</v>
      </c>
      <c r="FWF140" s="827">
        <f t="shared" si="591"/>
        <v>0</v>
      </c>
      <c r="FWG140" s="827">
        <f t="shared" si="591"/>
        <v>0</v>
      </c>
      <c r="FWH140" s="827">
        <f t="shared" si="591"/>
        <v>0</v>
      </c>
      <c r="FWI140" s="827">
        <f t="shared" si="591"/>
        <v>0</v>
      </c>
      <c r="FWJ140" s="827">
        <f t="shared" si="591"/>
        <v>0</v>
      </c>
      <c r="FWK140" s="827">
        <f t="shared" si="591"/>
        <v>0</v>
      </c>
      <c r="FWL140" s="827">
        <f t="shared" si="591"/>
        <v>0</v>
      </c>
      <c r="FWM140" s="827">
        <f t="shared" si="591"/>
        <v>0</v>
      </c>
      <c r="FWN140" s="827">
        <f t="shared" si="591"/>
        <v>0</v>
      </c>
      <c r="FWO140" s="827">
        <f t="shared" si="591"/>
        <v>0</v>
      </c>
      <c r="FWP140" s="827">
        <f t="shared" si="591"/>
        <v>0</v>
      </c>
      <c r="FWQ140" s="827">
        <f t="shared" si="591"/>
        <v>0</v>
      </c>
      <c r="FWR140" s="827">
        <f t="shared" si="591"/>
        <v>0</v>
      </c>
      <c r="FWS140" s="827">
        <f t="shared" si="591"/>
        <v>0</v>
      </c>
      <c r="FWT140" s="827">
        <f t="shared" si="591"/>
        <v>0</v>
      </c>
      <c r="FWU140" s="827">
        <f t="shared" si="591"/>
        <v>0</v>
      </c>
      <c r="FWV140" s="827">
        <f t="shared" si="591"/>
        <v>0</v>
      </c>
      <c r="FWW140" s="827">
        <f t="shared" si="591"/>
        <v>0</v>
      </c>
      <c r="FWX140" s="827">
        <f t="shared" si="591"/>
        <v>0</v>
      </c>
      <c r="FWY140" s="827">
        <f t="shared" si="591"/>
        <v>0</v>
      </c>
      <c r="FWZ140" s="827">
        <f t="shared" si="591"/>
        <v>0</v>
      </c>
      <c r="FXA140" s="827">
        <f t="shared" si="591"/>
        <v>0</v>
      </c>
      <c r="FXB140" s="827">
        <f t="shared" si="591"/>
        <v>0</v>
      </c>
      <c r="FXC140" s="827">
        <f t="shared" si="591"/>
        <v>0</v>
      </c>
      <c r="FXD140" s="827">
        <f t="shared" si="591"/>
        <v>0</v>
      </c>
      <c r="FXE140" s="827">
        <f t="shared" si="591"/>
        <v>0</v>
      </c>
      <c r="FXF140" s="827">
        <f t="shared" si="591"/>
        <v>0</v>
      </c>
      <c r="FXG140" s="827">
        <f t="shared" si="591"/>
        <v>0</v>
      </c>
      <c r="FXH140" s="827">
        <f t="shared" si="591"/>
        <v>0</v>
      </c>
      <c r="FXI140" s="827">
        <f t="shared" si="591"/>
        <v>0</v>
      </c>
      <c r="FXJ140" s="827">
        <f t="shared" si="591"/>
        <v>0</v>
      </c>
      <c r="FXK140" s="827">
        <f t="shared" ref="FXK140:FZV140" si="592">FXK132</f>
        <v>0</v>
      </c>
      <c r="FXL140" s="827">
        <f t="shared" si="592"/>
        <v>0</v>
      </c>
      <c r="FXM140" s="827">
        <f t="shared" si="592"/>
        <v>0</v>
      </c>
      <c r="FXN140" s="827">
        <f t="shared" si="592"/>
        <v>0</v>
      </c>
      <c r="FXO140" s="827">
        <f t="shared" si="592"/>
        <v>0</v>
      </c>
      <c r="FXP140" s="827">
        <f t="shared" si="592"/>
        <v>0</v>
      </c>
      <c r="FXQ140" s="827">
        <f t="shared" si="592"/>
        <v>0</v>
      </c>
      <c r="FXR140" s="827">
        <f t="shared" si="592"/>
        <v>0</v>
      </c>
      <c r="FXS140" s="827">
        <f t="shared" si="592"/>
        <v>0</v>
      </c>
      <c r="FXT140" s="827">
        <f t="shared" si="592"/>
        <v>0</v>
      </c>
      <c r="FXU140" s="827">
        <f t="shared" si="592"/>
        <v>0</v>
      </c>
      <c r="FXV140" s="827">
        <f t="shared" si="592"/>
        <v>0</v>
      </c>
      <c r="FXW140" s="827">
        <f t="shared" si="592"/>
        <v>0</v>
      </c>
      <c r="FXX140" s="827">
        <f t="shared" si="592"/>
        <v>0</v>
      </c>
      <c r="FXY140" s="827">
        <f t="shared" si="592"/>
        <v>0</v>
      </c>
      <c r="FXZ140" s="827">
        <f t="shared" si="592"/>
        <v>0</v>
      </c>
      <c r="FYA140" s="827">
        <f t="shared" si="592"/>
        <v>0</v>
      </c>
      <c r="FYB140" s="827">
        <f t="shared" si="592"/>
        <v>0</v>
      </c>
      <c r="FYC140" s="827">
        <f t="shared" si="592"/>
        <v>0</v>
      </c>
      <c r="FYD140" s="827">
        <f t="shared" si="592"/>
        <v>0</v>
      </c>
      <c r="FYE140" s="827">
        <f t="shared" si="592"/>
        <v>0</v>
      </c>
      <c r="FYF140" s="827">
        <f t="shared" si="592"/>
        <v>0</v>
      </c>
      <c r="FYG140" s="827">
        <f t="shared" si="592"/>
        <v>0</v>
      </c>
      <c r="FYH140" s="827">
        <f t="shared" si="592"/>
        <v>0</v>
      </c>
      <c r="FYI140" s="827">
        <f t="shared" si="592"/>
        <v>0</v>
      </c>
      <c r="FYJ140" s="827">
        <f t="shared" si="592"/>
        <v>0</v>
      </c>
      <c r="FYK140" s="827">
        <f t="shared" si="592"/>
        <v>0</v>
      </c>
      <c r="FYL140" s="827">
        <f t="shared" si="592"/>
        <v>0</v>
      </c>
      <c r="FYM140" s="827">
        <f t="shared" si="592"/>
        <v>0</v>
      </c>
      <c r="FYN140" s="827">
        <f t="shared" si="592"/>
        <v>0</v>
      </c>
      <c r="FYO140" s="827">
        <f t="shared" si="592"/>
        <v>0</v>
      </c>
      <c r="FYP140" s="827">
        <f t="shared" si="592"/>
        <v>0</v>
      </c>
      <c r="FYQ140" s="827">
        <f t="shared" si="592"/>
        <v>0</v>
      </c>
      <c r="FYR140" s="827">
        <f t="shared" si="592"/>
        <v>0</v>
      </c>
      <c r="FYS140" s="827">
        <f t="shared" si="592"/>
        <v>0</v>
      </c>
      <c r="FYT140" s="827">
        <f t="shared" si="592"/>
        <v>0</v>
      </c>
      <c r="FYU140" s="827">
        <f t="shared" si="592"/>
        <v>0</v>
      </c>
      <c r="FYV140" s="827">
        <f t="shared" si="592"/>
        <v>0</v>
      </c>
      <c r="FYW140" s="827">
        <f t="shared" si="592"/>
        <v>0</v>
      </c>
      <c r="FYX140" s="827">
        <f t="shared" si="592"/>
        <v>0</v>
      </c>
      <c r="FYY140" s="827">
        <f t="shared" si="592"/>
        <v>0</v>
      </c>
      <c r="FYZ140" s="827">
        <f t="shared" si="592"/>
        <v>0</v>
      </c>
      <c r="FZA140" s="827">
        <f t="shared" si="592"/>
        <v>0</v>
      </c>
      <c r="FZB140" s="827">
        <f t="shared" si="592"/>
        <v>0</v>
      </c>
      <c r="FZC140" s="827">
        <f t="shared" si="592"/>
        <v>0</v>
      </c>
      <c r="FZD140" s="827">
        <f t="shared" si="592"/>
        <v>0</v>
      </c>
      <c r="FZE140" s="827">
        <f t="shared" si="592"/>
        <v>0</v>
      </c>
      <c r="FZF140" s="827">
        <f t="shared" si="592"/>
        <v>0</v>
      </c>
      <c r="FZG140" s="827">
        <f t="shared" si="592"/>
        <v>0</v>
      </c>
      <c r="FZH140" s="827">
        <f t="shared" si="592"/>
        <v>0</v>
      </c>
      <c r="FZI140" s="827">
        <f t="shared" si="592"/>
        <v>0</v>
      </c>
      <c r="FZJ140" s="827">
        <f t="shared" si="592"/>
        <v>0</v>
      </c>
      <c r="FZK140" s="827">
        <f t="shared" si="592"/>
        <v>0</v>
      </c>
      <c r="FZL140" s="827">
        <f t="shared" si="592"/>
        <v>0</v>
      </c>
      <c r="FZM140" s="827">
        <f t="shared" si="592"/>
        <v>0</v>
      </c>
      <c r="FZN140" s="827">
        <f t="shared" si="592"/>
        <v>0</v>
      </c>
      <c r="FZO140" s="827">
        <f t="shared" si="592"/>
        <v>0</v>
      </c>
      <c r="FZP140" s="827">
        <f t="shared" si="592"/>
        <v>0</v>
      </c>
      <c r="FZQ140" s="827">
        <f t="shared" si="592"/>
        <v>0</v>
      </c>
      <c r="FZR140" s="827">
        <f t="shared" si="592"/>
        <v>0</v>
      </c>
      <c r="FZS140" s="827">
        <f t="shared" si="592"/>
        <v>0</v>
      </c>
      <c r="FZT140" s="827">
        <f t="shared" si="592"/>
        <v>0</v>
      </c>
      <c r="FZU140" s="827">
        <f t="shared" si="592"/>
        <v>0</v>
      </c>
      <c r="FZV140" s="827">
        <f t="shared" si="592"/>
        <v>0</v>
      </c>
      <c r="FZW140" s="827">
        <f t="shared" ref="FZW140:GCH140" si="593">FZW132</f>
        <v>0</v>
      </c>
      <c r="FZX140" s="827">
        <f t="shared" si="593"/>
        <v>0</v>
      </c>
      <c r="FZY140" s="827">
        <f t="shared" si="593"/>
        <v>0</v>
      </c>
      <c r="FZZ140" s="827">
        <f t="shared" si="593"/>
        <v>0</v>
      </c>
      <c r="GAA140" s="827">
        <f t="shared" si="593"/>
        <v>0</v>
      </c>
      <c r="GAB140" s="827">
        <f t="shared" si="593"/>
        <v>0</v>
      </c>
      <c r="GAC140" s="827">
        <f t="shared" si="593"/>
        <v>0</v>
      </c>
      <c r="GAD140" s="827">
        <f t="shared" si="593"/>
        <v>0</v>
      </c>
      <c r="GAE140" s="827">
        <f t="shared" si="593"/>
        <v>0</v>
      </c>
      <c r="GAF140" s="827">
        <f t="shared" si="593"/>
        <v>0</v>
      </c>
      <c r="GAG140" s="827">
        <f t="shared" si="593"/>
        <v>0</v>
      </c>
      <c r="GAH140" s="827">
        <f t="shared" si="593"/>
        <v>0</v>
      </c>
      <c r="GAI140" s="827">
        <f t="shared" si="593"/>
        <v>0</v>
      </c>
      <c r="GAJ140" s="827">
        <f t="shared" si="593"/>
        <v>0</v>
      </c>
      <c r="GAK140" s="827">
        <f t="shared" si="593"/>
        <v>0</v>
      </c>
      <c r="GAL140" s="827">
        <f t="shared" si="593"/>
        <v>0</v>
      </c>
      <c r="GAM140" s="827">
        <f t="shared" si="593"/>
        <v>0</v>
      </c>
      <c r="GAN140" s="827">
        <f t="shared" si="593"/>
        <v>0</v>
      </c>
      <c r="GAO140" s="827">
        <f t="shared" si="593"/>
        <v>0</v>
      </c>
      <c r="GAP140" s="827">
        <f t="shared" si="593"/>
        <v>0</v>
      </c>
      <c r="GAQ140" s="827">
        <f t="shared" si="593"/>
        <v>0</v>
      </c>
      <c r="GAR140" s="827">
        <f t="shared" si="593"/>
        <v>0</v>
      </c>
      <c r="GAS140" s="827">
        <f t="shared" si="593"/>
        <v>0</v>
      </c>
      <c r="GAT140" s="827">
        <f t="shared" si="593"/>
        <v>0</v>
      </c>
      <c r="GAU140" s="827">
        <f t="shared" si="593"/>
        <v>0</v>
      </c>
      <c r="GAV140" s="827">
        <f t="shared" si="593"/>
        <v>0</v>
      </c>
      <c r="GAW140" s="827">
        <f t="shared" si="593"/>
        <v>0</v>
      </c>
      <c r="GAX140" s="827">
        <f t="shared" si="593"/>
        <v>0</v>
      </c>
      <c r="GAY140" s="827">
        <f t="shared" si="593"/>
        <v>0</v>
      </c>
      <c r="GAZ140" s="827">
        <f t="shared" si="593"/>
        <v>0</v>
      </c>
      <c r="GBA140" s="827">
        <f t="shared" si="593"/>
        <v>0</v>
      </c>
      <c r="GBB140" s="827">
        <f t="shared" si="593"/>
        <v>0</v>
      </c>
      <c r="GBC140" s="827">
        <f t="shared" si="593"/>
        <v>0</v>
      </c>
      <c r="GBD140" s="827">
        <f t="shared" si="593"/>
        <v>0</v>
      </c>
      <c r="GBE140" s="827">
        <f t="shared" si="593"/>
        <v>0</v>
      </c>
      <c r="GBF140" s="827">
        <f t="shared" si="593"/>
        <v>0</v>
      </c>
      <c r="GBG140" s="827">
        <f t="shared" si="593"/>
        <v>0</v>
      </c>
      <c r="GBH140" s="827">
        <f t="shared" si="593"/>
        <v>0</v>
      </c>
      <c r="GBI140" s="827">
        <f t="shared" si="593"/>
        <v>0</v>
      </c>
      <c r="GBJ140" s="827">
        <f t="shared" si="593"/>
        <v>0</v>
      </c>
      <c r="GBK140" s="827">
        <f t="shared" si="593"/>
        <v>0</v>
      </c>
      <c r="GBL140" s="827">
        <f t="shared" si="593"/>
        <v>0</v>
      </c>
      <c r="GBM140" s="827">
        <f t="shared" si="593"/>
        <v>0</v>
      </c>
      <c r="GBN140" s="827">
        <f t="shared" si="593"/>
        <v>0</v>
      </c>
      <c r="GBO140" s="827">
        <f t="shared" si="593"/>
        <v>0</v>
      </c>
      <c r="GBP140" s="827">
        <f t="shared" si="593"/>
        <v>0</v>
      </c>
      <c r="GBQ140" s="827">
        <f t="shared" si="593"/>
        <v>0</v>
      </c>
      <c r="GBR140" s="827">
        <f t="shared" si="593"/>
        <v>0</v>
      </c>
      <c r="GBS140" s="827">
        <f t="shared" si="593"/>
        <v>0</v>
      </c>
      <c r="GBT140" s="827">
        <f t="shared" si="593"/>
        <v>0</v>
      </c>
      <c r="GBU140" s="827">
        <f t="shared" si="593"/>
        <v>0</v>
      </c>
      <c r="GBV140" s="827">
        <f t="shared" si="593"/>
        <v>0</v>
      </c>
      <c r="GBW140" s="827">
        <f t="shared" si="593"/>
        <v>0</v>
      </c>
      <c r="GBX140" s="827">
        <f t="shared" si="593"/>
        <v>0</v>
      </c>
      <c r="GBY140" s="827">
        <f t="shared" si="593"/>
        <v>0</v>
      </c>
      <c r="GBZ140" s="827">
        <f t="shared" si="593"/>
        <v>0</v>
      </c>
      <c r="GCA140" s="827">
        <f t="shared" si="593"/>
        <v>0</v>
      </c>
      <c r="GCB140" s="827">
        <f t="shared" si="593"/>
        <v>0</v>
      </c>
      <c r="GCC140" s="827">
        <f t="shared" si="593"/>
        <v>0</v>
      </c>
      <c r="GCD140" s="827">
        <f t="shared" si="593"/>
        <v>0</v>
      </c>
      <c r="GCE140" s="827">
        <f t="shared" si="593"/>
        <v>0</v>
      </c>
      <c r="GCF140" s="827">
        <f t="shared" si="593"/>
        <v>0</v>
      </c>
      <c r="GCG140" s="827">
        <f t="shared" si="593"/>
        <v>0</v>
      </c>
      <c r="GCH140" s="827">
        <f t="shared" si="593"/>
        <v>0</v>
      </c>
      <c r="GCI140" s="827">
        <f t="shared" ref="GCI140:GET140" si="594">GCI132</f>
        <v>0</v>
      </c>
      <c r="GCJ140" s="827">
        <f t="shared" si="594"/>
        <v>0</v>
      </c>
      <c r="GCK140" s="827">
        <f t="shared" si="594"/>
        <v>0</v>
      </c>
      <c r="GCL140" s="827">
        <f t="shared" si="594"/>
        <v>0</v>
      </c>
      <c r="GCM140" s="827">
        <f t="shared" si="594"/>
        <v>0</v>
      </c>
      <c r="GCN140" s="827">
        <f t="shared" si="594"/>
        <v>0</v>
      </c>
      <c r="GCO140" s="827">
        <f t="shared" si="594"/>
        <v>0</v>
      </c>
      <c r="GCP140" s="827">
        <f t="shared" si="594"/>
        <v>0</v>
      </c>
      <c r="GCQ140" s="827">
        <f t="shared" si="594"/>
        <v>0</v>
      </c>
      <c r="GCR140" s="827">
        <f t="shared" si="594"/>
        <v>0</v>
      </c>
      <c r="GCS140" s="827">
        <f t="shared" si="594"/>
        <v>0</v>
      </c>
      <c r="GCT140" s="827">
        <f t="shared" si="594"/>
        <v>0</v>
      </c>
      <c r="GCU140" s="827">
        <f t="shared" si="594"/>
        <v>0</v>
      </c>
      <c r="GCV140" s="827">
        <f t="shared" si="594"/>
        <v>0</v>
      </c>
      <c r="GCW140" s="827">
        <f t="shared" si="594"/>
        <v>0</v>
      </c>
      <c r="GCX140" s="827">
        <f t="shared" si="594"/>
        <v>0</v>
      </c>
      <c r="GCY140" s="827">
        <f t="shared" si="594"/>
        <v>0</v>
      </c>
      <c r="GCZ140" s="827">
        <f t="shared" si="594"/>
        <v>0</v>
      </c>
      <c r="GDA140" s="827">
        <f t="shared" si="594"/>
        <v>0</v>
      </c>
      <c r="GDB140" s="827">
        <f t="shared" si="594"/>
        <v>0</v>
      </c>
      <c r="GDC140" s="827">
        <f t="shared" si="594"/>
        <v>0</v>
      </c>
      <c r="GDD140" s="827">
        <f t="shared" si="594"/>
        <v>0</v>
      </c>
      <c r="GDE140" s="827">
        <f t="shared" si="594"/>
        <v>0</v>
      </c>
      <c r="GDF140" s="827">
        <f t="shared" si="594"/>
        <v>0</v>
      </c>
      <c r="GDG140" s="827">
        <f t="shared" si="594"/>
        <v>0</v>
      </c>
      <c r="GDH140" s="827">
        <f t="shared" si="594"/>
        <v>0</v>
      </c>
      <c r="GDI140" s="827">
        <f t="shared" si="594"/>
        <v>0</v>
      </c>
      <c r="GDJ140" s="827">
        <f t="shared" si="594"/>
        <v>0</v>
      </c>
      <c r="GDK140" s="827">
        <f t="shared" si="594"/>
        <v>0</v>
      </c>
      <c r="GDL140" s="827">
        <f t="shared" si="594"/>
        <v>0</v>
      </c>
      <c r="GDM140" s="827">
        <f t="shared" si="594"/>
        <v>0</v>
      </c>
      <c r="GDN140" s="827">
        <f t="shared" si="594"/>
        <v>0</v>
      </c>
      <c r="GDO140" s="827">
        <f t="shared" si="594"/>
        <v>0</v>
      </c>
      <c r="GDP140" s="827">
        <f t="shared" si="594"/>
        <v>0</v>
      </c>
      <c r="GDQ140" s="827">
        <f t="shared" si="594"/>
        <v>0</v>
      </c>
      <c r="GDR140" s="827">
        <f t="shared" si="594"/>
        <v>0</v>
      </c>
      <c r="GDS140" s="827">
        <f t="shared" si="594"/>
        <v>0</v>
      </c>
      <c r="GDT140" s="827">
        <f t="shared" si="594"/>
        <v>0</v>
      </c>
      <c r="GDU140" s="827">
        <f t="shared" si="594"/>
        <v>0</v>
      </c>
      <c r="GDV140" s="827">
        <f t="shared" si="594"/>
        <v>0</v>
      </c>
      <c r="GDW140" s="827">
        <f t="shared" si="594"/>
        <v>0</v>
      </c>
      <c r="GDX140" s="827">
        <f t="shared" si="594"/>
        <v>0</v>
      </c>
      <c r="GDY140" s="827">
        <f t="shared" si="594"/>
        <v>0</v>
      </c>
      <c r="GDZ140" s="827">
        <f t="shared" si="594"/>
        <v>0</v>
      </c>
      <c r="GEA140" s="827">
        <f t="shared" si="594"/>
        <v>0</v>
      </c>
      <c r="GEB140" s="827">
        <f t="shared" si="594"/>
        <v>0</v>
      </c>
      <c r="GEC140" s="827">
        <f t="shared" si="594"/>
        <v>0</v>
      </c>
      <c r="GED140" s="827">
        <f t="shared" si="594"/>
        <v>0</v>
      </c>
      <c r="GEE140" s="827">
        <f t="shared" si="594"/>
        <v>0</v>
      </c>
      <c r="GEF140" s="827">
        <f t="shared" si="594"/>
        <v>0</v>
      </c>
      <c r="GEG140" s="827">
        <f t="shared" si="594"/>
        <v>0</v>
      </c>
      <c r="GEH140" s="827">
        <f t="shared" si="594"/>
        <v>0</v>
      </c>
      <c r="GEI140" s="827">
        <f t="shared" si="594"/>
        <v>0</v>
      </c>
      <c r="GEJ140" s="827">
        <f t="shared" si="594"/>
        <v>0</v>
      </c>
      <c r="GEK140" s="827">
        <f t="shared" si="594"/>
        <v>0</v>
      </c>
      <c r="GEL140" s="827">
        <f t="shared" si="594"/>
        <v>0</v>
      </c>
      <c r="GEM140" s="827">
        <f t="shared" si="594"/>
        <v>0</v>
      </c>
      <c r="GEN140" s="827">
        <f t="shared" si="594"/>
        <v>0</v>
      </c>
      <c r="GEO140" s="827">
        <f t="shared" si="594"/>
        <v>0</v>
      </c>
      <c r="GEP140" s="827">
        <f t="shared" si="594"/>
        <v>0</v>
      </c>
      <c r="GEQ140" s="827">
        <f t="shared" si="594"/>
        <v>0</v>
      </c>
      <c r="GER140" s="827">
        <f t="shared" si="594"/>
        <v>0</v>
      </c>
      <c r="GES140" s="827">
        <f t="shared" si="594"/>
        <v>0</v>
      </c>
      <c r="GET140" s="827">
        <f t="shared" si="594"/>
        <v>0</v>
      </c>
      <c r="GEU140" s="827">
        <f t="shared" ref="GEU140:GHF140" si="595">GEU132</f>
        <v>0</v>
      </c>
      <c r="GEV140" s="827">
        <f t="shared" si="595"/>
        <v>0</v>
      </c>
      <c r="GEW140" s="827">
        <f t="shared" si="595"/>
        <v>0</v>
      </c>
      <c r="GEX140" s="827">
        <f t="shared" si="595"/>
        <v>0</v>
      </c>
      <c r="GEY140" s="827">
        <f t="shared" si="595"/>
        <v>0</v>
      </c>
      <c r="GEZ140" s="827">
        <f t="shared" si="595"/>
        <v>0</v>
      </c>
      <c r="GFA140" s="827">
        <f t="shared" si="595"/>
        <v>0</v>
      </c>
      <c r="GFB140" s="827">
        <f t="shared" si="595"/>
        <v>0</v>
      </c>
      <c r="GFC140" s="827">
        <f t="shared" si="595"/>
        <v>0</v>
      </c>
      <c r="GFD140" s="827">
        <f t="shared" si="595"/>
        <v>0</v>
      </c>
      <c r="GFE140" s="827">
        <f t="shared" si="595"/>
        <v>0</v>
      </c>
      <c r="GFF140" s="827">
        <f t="shared" si="595"/>
        <v>0</v>
      </c>
      <c r="GFG140" s="827">
        <f t="shared" si="595"/>
        <v>0</v>
      </c>
      <c r="GFH140" s="827">
        <f t="shared" si="595"/>
        <v>0</v>
      </c>
      <c r="GFI140" s="827">
        <f t="shared" si="595"/>
        <v>0</v>
      </c>
      <c r="GFJ140" s="827">
        <f t="shared" si="595"/>
        <v>0</v>
      </c>
      <c r="GFK140" s="827">
        <f t="shared" si="595"/>
        <v>0</v>
      </c>
      <c r="GFL140" s="827">
        <f t="shared" si="595"/>
        <v>0</v>
      </c>
      <c r="GFM140" s="827">
        <f t="shared" si="595"/>
        <v>0</v>
      </c>
      <c r="GFN140" s="827">
        <f t="shared" si="595"/>
        <v>0</v>
      </c>
      <c r="GFO140" s="827">
        <f t="shared" si="595"/>
        <v>0</v>
      </c>
      <c r="GFP140" s="827">
        <f t="shared" si="595"/>
        <v>0</v>
      </c>
      <c r="GFQ140" s="827">
        <f t="shared" si="595"/>
        <v>0</v>
      </c>
      <c r="GFR140" s="827">
        <f t="shared" si="595"/>
        <v>0</v>
      </c>
      <c r="GFS140" s="827">
        <f t="shared" si="595"/>
        <v>0</v>
      </c>
      <c r="GFT140" s="827">
        <f t="shared" si="595"/>
        <v>0</v>
      </c>
      <c r="GFU140" s="827">
        <f t="shared" si="595"/>
        <v>0</v>
      </c>
      <c r="GFV140" s="827">
        <f t="shared" si="595"/>
        <v>0</v>
      </c>
      <c r="GFW140" s="827">
        <f t="shared" si="595"/>
        <v>0</v>
      </c>
      <c r="GFX140" s="827">
        <f t="shared" si="595"/>
        <v>0</v>
      </c>
      <c r="GFY140" s="827">
        <f t="shared" si="595"/>
        <v>0</v>
      </c>
      <c r="GFZ140" s="827">
        <f t="shared" si="595"/>
        <v>0</v>
      </c>
      <c r="GGA140" s="827">
        <f t="shared" si="595"/>
        <v>0</v>
      </c>
      <c r="GGB140" s="827">
        <f t="shared" si="595"/>
        <v>0</v>
      </c>
      <c r="GGC140" s="827">
        <f t="shared" si="595"/>
        <v>0</v>
      </c>
      <c r="GGD140" s="827">
        <f t="shared" si="595"/>
        <v>0</v>
      </c>
      <c r="GGE140" s="827">
        <f t="shared" si="595"/>
        <v>0</v>
      </c>
      <c r="GGF140" s="827">
        <f t="shared" si="595"/>
        <v>0</v>
      </c>
      <c r="GGG140" s="827">
        <f t="shared" si="595"/>
        <v>0</v>
      </c>
      <c r="GGH140" s="827">
        <f t="shared" si="595"/>
        <v>0</v>
      </c>
      <c r="GGI140" s="827">
        <f t="shared" si="595"/>
        <v>0</v>
      </c>
      <c r="GGJ140" s="827">
        <f t="shared" si="595"/>
        <v>0</v>
      </c>
      <c r="GGK140" s="827">
        <f t="shared" si="595"/>
        <v>0</v>
      </c>
      <c r="GGL140" s="827">
        <f t="shared" si="595"/>
        <v>0</v>
      </c>
      <c r="GGM140" s="827">
        <f t="shared" si="595"/>
        <v>0</v>
      </c>
      <c r="GGN140" s="827">
        <f t="shared" si="595"/>
        <v>0</v>
      </c>
      <c r="GGO140" s="827">
        <f t="shared" si="595"/>
        <v>0</v>
      </c>
      <c r="GGP140" s="827">
        <f t="shared" si="595"/>
        <v>0</v>
      </c>
      <c r="GGQ140" s="827">
        <f t="shared" si="595"/>
        <v>0</v>
      </c>
      <c r="GGR140" s="827">
        <f t="shared" si="595"/>
        <v>0</v>
      </c>
      <c r="GGS140" s="827">
        <f t="shared" si="595"/>
        <v>0</v>
      </c>
      <c r="GGT140" s="827">
        <f t="shared" si="595"/>
        <v>0</v>
      </c>
      <c r="GGU140" s="827">
        <f t="shared" si="595"/>
        <v>0</v>
      </c>
      <c r="GGV140" s="827">
        <f t="shared" si="595"/>
        <v>0</v>
      </c>
      <c r="GGW140" s="827">
        <f t="shared" si="595"/>
        <v>0</v>
      </c>
      <c r="GGX140" s="827">
        <f t="shared" si="595"/>
        <v>0</v>
      </c>
      <c r="GGY140" s="827">
        <f t="shared" si="595"/>
        <v>0</v>
      </c>
      <c r="GGZ140" s="827">
        <f t="shared" si="595"/>
        <v>0</v>
      </c>
      <c r="GHA140" s="827">
        <f t="shared" si="595"/>
        <v>0</v>
      </c>
      <c r="GHB140" s="827">
        <f t="shared" si="595"/>
        <v>0</v>
      </c>
      <c r="GHC140" s="827">
        <f t="shared" si="595"/>
        <v>0</v>
      </c>
      <c r="GHD140" s="827">
        <f t="shared" si="595"/>
        <v>0</v>
      </c>
      <c r="GHE140" s="827">
        <f t="shared" si="595"/>
        <v>0</v>
      </c>
      <c r="GHF140" s="827">
        <f t="shared" si="595"/>
        <v>0</v>
      </c>
      <c r="GHG140" s="827">
        <f t="shared" ref="GHG140:GJR140" si="596">GHG132</f>
        <v>0</v>
      </c>
      <c r="GHH140" s="827">
        <f t="shared" si="596"/>
        <v>0</v>
      </c>
      <c r="GHI140" s="827">
        <f t="shared" si="596"/>
        <v>0</v>
      </c>
      <c r="GHJ140" s="827">
        <f t="shared" si="596"/>
        <v>0</v>
      </c>
      <c r="GHK140" s="827">
        <f t="shared" si="596"/>
        <v>0</v>
      </c>
      <c r="GHL140" s="827">
        <f t="shared" si="596"/>
        <v>0</v>
      </c>
      <c r="GHM140" s="827">
        <f t="shared" si="596"/>
        <v>0</v>
      </c>
      <c r="GHN140" s="827">
        <f t="shared" si="596"/>
        <v>0</v>
      </c>
      <c r="GHO140" s="827">
        <f t="shared" si="596"/>
        <v>0</v>
      </c>
      <c r="GHP140" s="827">
        <f t="shared" si="596"/>
        <v>0</v>
      </c>
      <c r="GHQ140" s="827">
        <f t="shared" si="596"/>
        <v>0</v>
      </c>
      <c r="GHR140" s="827">
        <f t="shared" si="596"/>
        <v>0</v>
      </c>
      <c r="GHS140" s="827">
        <f t="shared" si="596"/>
        <v>0</v>
      </c>
      <c r="GHT140" s="827">
        <f t="shared" si="596"/>
        <v>0</v>
      </c>
      <c r="GHU140" s="827">
        <f t="shared" si="596"/>
        <v>0</v>
      </c>
      <c r="GHV140" s="827">
        <f t="shared" si="596"/>
        <v>0</v>
      </c>
      <c r="GHW140" s="827">
        <f t="shared" si="596"/>
        <v>0</v>
      </c>
      <c r="GHX140" s="827">
        <f t="shared" si="596"/>
        <v>0</v>
      </c>
      <c r="GHY140" s="827">
        <f t="shared" si="596"/>
        <v>0</v>
      </c>
      <c r="GHZ140" s="827">
        <f t="shared" si="596"/>
        <v>0</v>
      </c>
      <c r="GIA140" s="827">
        <f t="shared" si="596"/>
        <v>0</v>
      </c>
      <c r="GIB140" s="827">
        <f t="shared" si="596"/>
        <v>0</v>
      </c>
      <c r="GIC140" s="827">
        <f t="shared" si="596"/>
        <v>0</v>
      </c>
      <c r="GID140" s="827">
        <f t="shared" si="596"/>
        <v>0</v>
      </c>
      <c r="GIE140" s="827">
        <f t="shared" si="596"/>
        <v>0</v>
      </c>
      <c r="GIF140" s="827">
        <f t="shared" si="596"/>
        <v>0</v>
      </c>
      <c r="GIG140" s="827">
        <f t="shared" si="596"/>
        <v>0</v>
      </c>
      <c r="GIH140" s="827">
        <f t="shared" si="596"/>
        <v>0</v>
      </c>
      <c r="GII140" s="827">
        <f t="shared" si="596"/>
        <v>0</v>
      </c>
      <c r="GIJ140" s="827">
        <f t="shared" si="596"/>
        <v>0</v>
      </c>
      <c r="GIK140" s="827">
        <f t="shared" si="596"/>
        <v>0</v>
      </c>
      <c r="GIL140" s="827">
        <f t="shared" si="596"/>
        <v>0</v>
      </c>
      <c r="GIM140" s="827">
        <f t="shared" si="596"/>
        <v>0</v>
      </c>
      <c r="GIN140" s="827">
        <f t="shared" si="596"/>
        <v>0</v>
      </c>
      <c r="GIO140" s="827">
        <f t="shared" si="596"/>
        <v>0</v>
      </c>
      <c r="GIP140" s="827">
        <f t="shared" si="596"/>
        <v>0</v>
      </c>
      <c r="GIQ140" s="827">
        <f t="shared" si="596"/>
        <v>0</v>
      </c>
      <c r="GIR140" s="827">
        <f t="shared" si="596"/>
        <v>0</v>
      </c>
      <c r="GIS140" s="827">
        <f t="shared" si="596"/>
        <v>0</v>
      </c>
      <c r="GIT140" s="827">
        <f t="shared" si="596"/>
        <v>0</v>
      </c>
      <c r="GIU140" s="827">
        <f t="shared" si="596"/>
        <v>0</v>
      </c>
      <c r="GIV140" s="827">
        <f t="shared" si="596"/>
        <v>0</v>
      </c>
      <c r="GIW140" s="827">
        <f t="shared" si="596"/>
        <v>0</v>
      </c>
      <c r="GIX140" s="827">
        <f t="shared" si="596"/>
        <v>0</v>
      </c>
      <c r="GIY140" s="827">
        <f t="shared" si="596"/>
        <v>0</v>
      </c>
      <c r="GIZ140" s="827">
        <f t="shared" si="596"/>
        <v>0</v>
      </c>
      <c r="GJA140" s="827">
        <f t="shared" si="596"/>
        <v>0</v>
      </c>
      <c r="GJB140" s="827">
        <f t="shared" si="596"/>
        <v>0</v>
      </c>
      <c r="GJC140" s="827">
        <f t="shared" si="596"/>
        <v>0</v>
      </c>
      <c r="GJD140" s="827">
        <f t="shared" si="596"/>
        <v>0</v>
      </c>
      <c r="GJE140" s="827">
        <f t="shared" si="596"/>
        <v>0</v>
      </c>
      <c r="GJF140" s="827">
        <f t="shared" si="596"/>
        <v>0</v>
      </c>
      <c r="GJG140" s="827">
        <f t="shared" si="596"/>
        <v>0</v>
      </c>
      <c r="GJH140" s="827">
        <f t="shared" si="596"/>
        <v>0</v>
      </c>
      <c r="GJI140" s="827">
        <f t="shared" si="596"/>
        <v>0</v>
      </c>
      <c r="GJJ140" s="827">
        <f t="shared" si="596"/>
        <v>0</v>
      </c>
      <c r="GJK140" s="827">
        <f t="shared" si="596"/>
        <v>0</v>
      </c>
      <c r="GJL140" s="827">
        <f t="shared" si="596"/>
        <v>0</v>
      </c>
      <c r="GJM140" s="827">
        <f t="shared" si="596"/>
        <v>0</v>
      </c>
      <c r="GJN140" s="827">
        <f t="shared" si="596"/>
        <v>0</v>
      </c>
      <c r="GJO140" s="827">
        <f t="shared" si="596"/>
        <v>0</v>
      </c>
      <c r="GJP140" s="827">
        <f t="shared" si="596"/>
        <v>0</v>
      </c>
      <c r="GJQ140" s="827">
        <f t="shared" si="596"/>
        <v>0</v>
      </c>
      <c r="GJR140" s="827">
        <f t="shared" si="596"/>
        <v>0</v>
      </c>
      <c r="GJS140" s="827">
        <f t="shared" ref="GJS140:GMD140" si="597">GJS132</f>
        <v>0</v>
      </c>
      <c r="GJT140" s="827">
        <f t="shared" si="597"/>
        <v>0</v>
      </c>
      <c r="GJU140" s="827">
        <f t="shared" si="597"/>
        <v>0</v>
      </c>
      <c r="GJV140" s="827">
        <f t="shared" si="597"/>
        <v>0</v>
      </c>
      <c r="GJW140" s="827">
        <f t="shared" si="597"/>
        <v>0</v>
      </c>
      <c r="GJX140" s="827">
        <f t="shared" si="597"/>
        <v>0</v>
      </c>
      <c r="GJY140" s="827">
        <f t="shared" si="597"/>
        <v>0</v>
      </c>
      <c r="GJZ140" s="827">
        <f t="shared" si="597"/>
        <v>0</v>
      </c>
      <c r="GKA140" s="827">
        <f t="shared" si="597"/>
        <v>0</v>
      </c>
      <c r="GKB140" s="827">
        <f t="shared" si="597"/>
        <v>0</v>
      </c>
      <c r="GKC140" s="827">
        <f t="shared" si="597"/>
        <v>0</v>
      </c>
      <c r="GKD140" s="827">
        <f t="shared" si="597"/>
        <v>0</v>
      </c>
      <c r="GKE140" s="827">
        <f t="shared" si="597"/>
        <v>0</v>
      </c>
      <c r="GKF140" s="827">
        <f t="shared" si="597"/>
        <v>0</v>
      </c>
      <c r="GKG140" s="827">
        <f t="shared" si="597"/>
        <v>0</v>
      </c>
      <c r="GKH140" s="827">
        <f t="shared" si="597"/>
        <v>0</v>
      </c>
      <c r="GKI140" s="827">
        <f t="shared" si="597"/>
        <v>0</v>
      </c>
      <c r="GKJ140" s="827">
        <f t="shared" si="597"/>
        <v>0</v>
      </c>
      <c r="GKK140" s="827">
        <f t="shared" si="597"/>
        <v>0</v>
      </c>
      <c r="GKL140" s="827">
        <f t="shared" si="597"/>
        <v>0</v>
      </c>
      <c r="GKM140" s="827">
        <f t="shared" si="597"/>
        <v>0</v>
      </c>
      <c r="GKN140" s="827">
        <f t="shared" si="597"/>
        <v>0</v>
      </c>
      <c r="GKO140" s="827">
        <f t="shared" si="597"/>
        <v>0</v>
      </c>
      <c r="GKP140" s="827">
        <f t="shared" si="597"/>
        <v>0</v>
      </c>
      <c r="GKQ140" s="827">
        <f t="shared" si="597"/>
        <v>0</v>
      </c>
      <c r="GKR140" s="827">
        <f t="shared" si="597"/>
        <v>0</v>
      </c>
      <c r="GKS140" s="827">
        <f t="shared" si="597"/>
        <v>0</v>
      </c>
      <c r="GKT140" s="827">
        <f t="shared" si="597"/>
        <v>0</v>
      </c>
      <c r="GKU140" s="827">
        <f t="shared" si="597"/>
        <v>0</v>
      </c>
      <c r="GKV140" s="827">
        <f t="shared" si="597"/>
        <v>0</v>
      </c>
      <c r="GKW140" s="827">
        <f t="shared" si="597"/>
        <v>0</v>
      </c>
      <c r="GKX140" s="827">
        <f t="shared" si="597"/>
        <v>0</v>
      </c>
      <c r="GKY140" s="827">
        <f t="shared" si="597"/>
        <v>0</v>
      </c>
      <c r="GKZ140" s="827">
        <f t="shared" si="597"/>
        <v>0</v>
      </c>
      <c r="GLA140" s="827">
        <f t="shared" si="597"/>
        <v>0</v>
      </c>
      <c r="GLB140" s="827">
        <f t="shared" si="597"/>
        <v>0</v>
      </c>
      <c r="GLC140" s="827">
        <f t="shared" si="597"/>
        <v>0</v>
      </c>
      <c r="GLD140" s="827">
        <f t="shared" si="597"/>
        <v>0</v>
      </c>
      <c r="GLE140" s="827">
        <f t="shared" si="597"/>
        <v>0</v>
      </c>
      <c r="GLF140" s="827">
        <f t="shared" si="597"/>
        <v>0</v>
      </c>
      <c r="GLG140" s="827">
        <f t="shared" si="597"/>
        <v>0</v>
      </c>
      <c r="GLH140" s="827">
        <f t="shared" si="597"/>
        <v>0</v>
      </c>
      <c r="GLI140" s="827">
        <f t="shared" si="597"/>
        <v>0</v>
      </c>
      <c r="GLJ140" s="827">
        <f t="shared" si="597"/>
        <v>0</v>
      </c>
      <c r="GLK140" s="827">
        <f t="shared" si="597"/>
        <v>0</v>
      </c>
      <c r="GLL140" s="827">
        <f t="shared" si="597"/>
        <v>0</v>
      </c>
      <c r="GLM140" s="827">
        <f t="shared" si="597"/>
        <v>0</v>
      </c>
      <c r="GLN140" s="827">
        <f t="shared" si="597"/>
        <v>0</v>
      </c>
      <c r="GLO140" s="827">
        <f t="shared" si="597"/>
        <v>0</v>
      </c>
      <c r="GLP140" s="827">
        <f t="shared" si="597"/>
        <v>0</v>
      </c>
      <c r="GLQ140" s="827">
        <f t="shared" si="597"/>
        <v>0</v>
      </c>
      <c r="GLR140" s="827">
        <f t="shared" si="597"/>
        <v>0</v>
      </c>
      <c r="GLS140" s="827">
        <f t="shared" si="597"/>
        <v>0</v>
      </c>
      <c r="GLT140" s="827">
        <f t="shared" si="597"/>
        <v>0</v>
      </c>
      <c r="GLU140" s="827">
        <f t="shared" si="597"/>
        <v>0</v>
      </c>
      <c r="GLV140" s="827">
        <f t="shared" si="597"/>
        <v>0</v>
      </c>
      <c r="GLW140" s="827">
        <f t="shared" si="597"/>
        <v>0</v>
      </c>
      <c r="GLX140" s="827">
        <f t="shared" si="597"/>
        <v>0</v>
      </c>
      <c r="GLY140" s="827">
        <f t="shared" si="597"/>
        <v>0</v>
      </c>
      <c r="GLZ140" s="827">
        <f t="shared" si="597"/>
        <v>0</v>
      </c>
      <c r="GMA140" s="827">
        <f t="shared" si="597"/>
        <v>0</v>
      </c>
      <c r="GMB140" s="827">
        <f t="shared" si="597"/>
        <v>0</v>
      </c>
      <c r="GMC140" s="827">
        <f t="shared" si="597"/>
        <v>0</v>
      </c>
      <c r="GMD140" s="827">
        <f t="shared" si="597"/>
        <v>0</v>
      </c>
      <c r="GME140" s="827">
        <f t="shared" ref="GME140:GOP140" si="598">GME132</f>
        <v>0</v>
      </c>
      <c r="GMF140" s="827">
        <f t="shared" si="598"/>
        <v>0</v>
      </c>
      <c r="GMG140" s="827">
        <f t="shared" si="598"/>
        <v>0</v>
      </c>
      <c r="GMH140" s="827">
        <f t="shared" si="598"/>
        <v>0</v>
      </c>
      <c r="GMI140" s="827">
        <f t="shared" si="598"/>
        <v>0</v>
      </c>
      <c r="GMJ140" s="827">
        <f t="shared" si="598"/>
        <v>0</v>
      </c>
      <c r="GMK140" s="827">
        <f t="shared" si="598"/>
        <v>0</v>
      </c>
      <c r="GML140" s="827">
        <f t="shared" si="598"/>
        <v>0</v>
      </c>
      <c r="GMM140" s="827">
        <f t="shared" si="598"/>
        <v>0</v>
      </c>
      <c r="GMN140" s="827">
        <f t="shared" si="598"/>
        <v>0</v>
      </c>
      <c r="GMO140" s="827">
        <f t="shared" si="598"/>
        <v>0</v>
      </c>
      <c r="GMP140" s="827">
        <f t="shared" si="598"/>
        <v>0</v>
      </c>
      <c r="GMQ140" s="827">
        <f t="shared" si="598"/>
        <v>0</v>
      </c>
      <c r="GMR140" s="827">
        <f t="shared" si="598"/>
        <v>0</v>
      </c>
      <c r="GMS140" s="827">
        <f t="shared" si="598"/>
        <v>0</v>
      </c>
      <c r="GMT140" s="827">
        <f t="shared" si="598"/>
        <v>0</v>
      </c>
      <c r="GMU140" s="827">
        <f t="shared" si="598"/>
        <v>0</v>
      </c>
      <c r="GMV140" s="827">
        <f t="shared" si="598"/>
        <v>0</v>
      </c>
      <c r="GMW140" s="827">
        <f t="shared" si="598"/>
        <v>0</v>
      </c>
      <c r="GMX140" s="827">
        <f t="shared" si="598"/>
        <v>0</v>
      </c>
      <c r="GMY140" s="827">
        <f t="shared" si="598"/>
        <v>0</v>
      </c>
      <c r="GMZ140" s="827">
        <f t="shared" si="598"/>
        <v>0</v>
      </c>
      <c r="GNA140" s="827">
        <f t="shared" si="598"/>
        <v>0</v>
      </c>
      <c r="GNB140" s="827">
        <f t="shared" si="598"/>
        <v>0</v>
      </c>
      <c r="GNC140" s="827">
        <f t="shared" si="598"/>
        <v>0</v>
      </c>
      <c r="GND140" s="827">
        <f t="shared" si="598"/>
        <v>0</v>
      </c>
      <c r="GNE140" s="827">
        <f t="shared" si="598"/>
        <v>0</v>
      </c>
      <c r="GNF140" s="827">
        <f t="shared" si="598"/>
        <v>0</v>
      </c>
      <c r="GNG140" s="827">
        <f t="shared" si="598"/>
        <v>0</v>
      </c>
      <c r="GNH140" s="827">
        <f t="shared" si="598"/>
        <v>0</v>
      </c>
      <c r="GNI140" s="827">
        <f t="shared" si="598"/>
        <v>0</v>
      </c>
      <c r="GNJ140" s="827">
        <f t="shared" si="598"/>
        <v>0</v>
      </c>
      <c r="GNK140" s="827">
        <f t="shared" si="598"/>
        <v>0</v>
      </c>
      <c r="GNL140" s="827">
        <f t="shared" si="598"/>
        <v>0</v>
      </c>
      <c r="GNM140" s="827">
        <f t="shared" si="598"/>
        <v>0</v>
      </c>
      <c r="GNN140" s="827">
        <f t="shared" si="598"/>
        <v>0</v>
      </c>
      <c r="GNO140" s="827">
        <f t="shared" si="598"/>
        <v>0</v>
      </c>
      <c r="GNP140" s="827">
        <f t="shared" si="598"/>
        <v>0</v>
      </c>
      <c r="GNQ140" s="827">
        <f t="shared" si="598"/>
        <v>0</v>
      </c>
      <c r="GNR140" s="827">
        <f t="shared" si="598"/>
        <v>0</v>
      </c>
      <c r="GNS140" s="827">
        <f t="shared" si="598"/>
        <v>0</v>
      </c>
      <c r="GNT140" s="827">
        <f t="shared" si="598"/>
        <v>0</v>
      </c>
      <c r="GNU140" s="827">
        <f t="shared" si="598"/>
        <v>0</v>
      </c>
      <c r="GNV140" s="827">
        <f t="shared" si="598"/>
        <v>0</v>
      </c>
      <c r="GNW140" s="827">
        <f t="shared" si="598"/>
        <v>0</v>
      </c>
      <c r="GNX140" s="827">
        <f t="shared" si="598"/>
        <v>0</v>
      </c>
      <c r="GNY140" s="827">
        <f t="shared" si="598"/>
        <v>0</v>
      </c>
      <c r="GNZ140" s="827">
        <f t="shared" si="598"/>
        <v>0</v>
      </c>
      <c r="GOA140" s="827">
        <f t="shared" si="598"/>
        <v>0</v>
      </c>
      <c r="GOB140" s="827">
        <f t="shared" si="598"/>
        <v>0</v>
      </c>
      <c r="GOC140" s="827">
        <f t="shared" si="598"/>
        <v>0</v>
      </c>
      <c r="GOD140" s="827">
        <f t="shared" si="598"/>
        <v>0</v>
      </c>
      <c r="GOE140" s="827">
        <f t="shared" si="598"/>
        <v>0</v>
      </c>
      <c r="GOF140" s="827">
        <f t="shared" si="598"/>
        <v>0</v>
      </c>
      <c r="GOG140" s="827">
        <f t="shared" si="598"/>
        <v>0</v>
      </c>
      <c r="GOH140" s="827">
        <f t="shared" si="598"/>
        <v>0</v>
      </c>
      <c r="GOI140" s="827">
        <f t="shared" si="598"/>
        <v>0</v>
      </c>
      <c r="GOJ140" s="827">
        <f t="shared" si="598"/>
        <v>0</v>
      </c>
      <c r="GOK140" s="827">
        <f t="shared" si="598"/>
        <v>0</v>
      </c>
      <c r="GOL140" s="827">
        <f t="shared" si="598"/>
        <v>0</v>
      </c>
      <c r="GOM140" s="827">
        <f t="shared" si="598"/>
        <v>0</v>
      </c>
      <c r="GON140" s="827">
        <f t="shared" si="598"/>
        <v>0</v>
      </c>
      <c r="GOO140" s="827">
        <f t="shared" si="598"/>
        <v>0</v>
      </c>
      <c r="GOP140" s="827">
        <f t="shared" si="598"/>
        <v>0</v>
      </c>
      <c r="GOQ140" s="827">
        <f t="shared" ref="GOQ140:GRB140" si="599">GOQ132</f>
        <v>0</v>
      </c>
      <c r="GOR140" s="827">
        <f t="shared" si="599"/>
        <v>0</v>
      </c>
      <c r="GOS140" s="827">
        <f t="shared" si="599"/>
        <v>0</v>
      </c>
      <c r="GOT140" s="827">
        <f t="shared" si="599"/>
        <v>0</v>
      </c>
      <c r="GOU140" s="827">
        <f t="shared" si="599"/>
        <v>0</v>
      </c>
      <c r="GOV140" s="827">
        <f t="shared" si="599"/>
        <v>0</v>
      </c>
      <c r="GOW140" s="827">
        <f t="shared" si="599"/>
        <v>0</v>
      </c>
      <c r="GOX140" s="827">
        <f t="shared" si="599"/>
        <v>0</v>
      </c>
      <c r="GOY140" s="827">
        <f t="shared" si="599"/>
        <v>0</v>
      </c>
      <c r="GOZ140" s="827">
        <f t="shared" si="599"/>
        <v>0</v>
      </c>
      <c r="GPA140" s="827">
        <f t="shared" si="599"/>
        <v>0</v>
      </c>
      <c r="GPB140" s="827">
        <f t="shared" si="599"/>
        <v>0</v>
      </c>
      <c r="GPC140" s="827">
        <f t="shared" si="599"/>
        <v>0</v>
      </c>
      <c r="GPD140" s="827">
        <f t="shared" si="599"/>
        <v>0</v>
      </c>
      <c r="GPE140" s="827">
        <f t="shared" si="599"/>
        <v>0</v>
      </c>
      <c r="GPF140" s="827">
        <f t="shared" si="599"/>
        <v>0</v>
      </c>
      <c r="GPG140" s="827">
        <f t="shared" si="599"/>
        <v>0</v>
      </c>
      <c r="GPH140" s="827">
        <f t="shared" si="599"/>
        <v>0</v>
      </c>
      <c r="GPI140" s="827">
        <f t="shared" si="599"/>
        <v>0</v>
      </c>
      <c r="GPJ140" s="827">
        <f t="shared" si="599"/>
        <v>0</v>
      </c>
      <c r="GPK140" s="827">
        <f t="shared" si="599"/>
        <v>0</v>
      </c>
      <c r="GPL140" s="827">
        <f t="shared" si="599"/>
        <v>0</v>
      </c>
      <c r="GPM140" s="827">
        <f t="shared" si="599"/>
        <v>0</v>
      </c>
      <c r="GPN140" s="827">
        <f t="shared" si="599"/>
        <v>0</v>
      </c>
      <c r="GPO140" s="827">
        <f t="shared" si="599"/>
        <v>0</v>
      </c>
      <c r="GPP140" s="827">
        <f t="shared" si="599"/>
        <v>0</v>
      </c>
      <c r="GPQ140" s="827">
        <f t="shared" si="599"/>
        <v>0</v>
      </c>
      <c r="GPR140" s="827">
        <f t="shared" si="599"/>
        <v>0</v>
      </c>
      <c r="GPS140" s="827">
        <f t="shared" si="599"/>
        <v>0</v>
      </c>
      <c r="GPT140" s="827">
        <f t="shared" si="599"/>
        <v>0</v>
      </c>
      <c r="GPU140" s="827">
        <f t="shared" si="599"/>
        <v>0</v>
      </c>
      <c r="GPV140" s="827">
        <f t="shared" si="599"/>
        <v>0</v>
      </c>
      <c r="GPW140" s="827">
        <f t="shared" si="599"/>
        <v>0</v>
      </c>
      <c r="GPX140" s="827">
        <f t="shared" si="599"/>
        <v>0</v>
      </c>
      <c r="GPY140" s="827">
        <f t="shared" si="599"/>
        <v>0</v>
      </c>
      <c r="GPZ140" s="827">
        <f t="shared" si="599"/>
        <v>0</v>
      </c>
      <c r="GQA140" s="827">
        <f t="shared" si="599"/>
        <v>0</v>
      </c>
      <c r="GQB140" s="827">
        <f t="shared" si="599"/>
        <v>0</v>
      </c>
      <c r="GQC140" s="827">
        <f t="shared" si="599"/>
        <v>0</v>
      </c>
      <c r="GQD140" s="827">
        <f t="shared" si="599"/>
        <v>0</v>
      </c>
      <c r="GQE140" s="827">
        <f t="shared" si="599"/>
        <v>0</v>
      </c>
      <c r="GQF140" s="827">
        <f t="shared" si="599"/>
        <v>0</v>
      </c>
      <c r="GQG140" s="827">
        <f t="shared" si="599"/>
        <v>0</v>
      </c>
      <c r="GQH140" s="827">
        <f t="shared" si="599"/>
        <v>0</v>
      </c>
      <c r="GQI140" s="827">
        <f t="shared" si="599"/>
        <v>0</v>
      </c>
      <c r="GQJ140" s="827">
        <f t="shared" si="599"/>
        <v>0</v>
      </c>
      <c r="GQK140" s="827">
        <f t="shared" si="599"/>
        <v>0</v>
      </c>
      <c r="GQL140" s="827">
        <f t="shared" si="599"/>
        <v>0</v>
      </c>
      <c r="GQM140" s="827">
        <f t="shared" si="599"/>
        <v>0</v>
      </c>
      <c r="GQN140" s="827">
        <f t="shared" si="599"/>
        <v>0</v>
      </c>
      <c r="GQO140" s="827">
        <f t="shared" si="599"/>
        <v>0</v>
      </c>
      <c r="GQP140" s="827">
        <f t="shared" si="599"/>
        <v>0</v>
      </c>
      <c r="GQQ140" s="827">
        <f t="shared" si="599"/>
        <v>0</v>
      </c>
      <c r="GQR140" s="827">
        <f t="shared" si="599"/>
        <v>0</v>
      </c>
      <c r="GQS140" s="827">
        <f t="shared" si="599"/>
        <v>0</v>
      </c>
      <c r="GQT140" s="827">
        <f t="shared" si="599"/>
        <v>0</v>
      </c>
      <c r="GQU140" s="827">
        <f t="shared" si="599"/>
        <v>0</v>
      </c>
      <c r="GQV140" s="827">
        <f t="shared" si="599"/>
        <v>0</v>
      </c>
      <c r="GQW140" s="827">
        <f t="shared" si="599"/>
        <v>0</v>
      </c>
      <c r="GQX140" s="827">
        <f t="shared" si="599"/>
        <v>0</v>
      </c>
      <c r="GQY140" s="827">
        <f t="shared" si="599"/>
        <v>0</v>
      </c>
      <c r="GQZ140" s="827">
        <f t="shared" si="599"/>
        <v>0</v>
      </c>
      <c r="GRA140" s="827">
        <f t="shared" si="599"/>
        <v>0</v>
      </c>
      <c r="GRB140" s="827">
        <f t="shared" si="599"/>
        <v>0</v>
      </c>
      <c r="GRC140" s="827">
        <f t="shared" ref="GRC140:GTN140" si="600">GRC132</f>
        <v>0</v>
      </c>
      <c r="GRD140" s="827">
        <f t="shared" si="600"/>
        <v>0</v>
      </c>
      <c r="GRE140" s="827">
        <f t="shared" si="600"/>
        <v>0</v>
      </c>
      <c r="GRF140" s="827">
        <f t="shared" si="600"/>
        <v>0</v>
      </c>
      <c r="GRG140" s="827">
        <f t="shared" si="600"/>
        <v>0</v>
      </c>
      <c r="GRH140" s="827">
        <f t="shared" si="600"/>
        <v>0</v>
      </c>
      <c r="GRI140" s="827">
        <f t="shared" si="600"/>
        <v>0</v>
      </c>
      <c r="GRJ140" s="827">
        <f t="shared" si="600"/>
        <v>0</v>
      </c>
      <c r="GRK140" s="827">
        <f t="shared" si="600"/>
        <v>0</v>
      </c>
      <c r="GRL140" s="827">
        <f t="shared" si="600"/>
        <v>0</v>
      </c>
      <c r="GRM140" s="827">
        <f t="shared" si="600"/>
        <v>0</v>
      </c>
      <c r="GRN140" s="827">
        <f t="shared" si="600"/>
        <v>0</v>
      </c>
      <c r="GRO140" s="827">
        <f t="shared" si="600"/>
        <v>0</v>
      </c>
      <c r="GRP140" s="827">
        <f t="shared" si="600"/>
        <v>0</v>
      </c>
      <c r="GRQ140" s="827">
        <f t="shared" si="600"/>
        <v>0</v>
      </c>
      <c r="GRR140" s="827">
        <f t="shared" si="600"/>
        <v>0</v>
      </c>
      <c r="GRS140" s="827">
        <f t="shared" si="600"/>
        <v>0</v>
      </c>
      <c r="GRT140" s="827">
        <f t="shared" si="600"/>
        <v>0</v>
      </c>
      <c r="GRU140" s="827">
        <f t="shared" si="600"/>
        <v>0</v>
      </c>
      <c r="GRV140" s="827">
        <f t="shared" si="600"/>
        <v>0</v>
      </c>
      <c r="GRW140" s="827">
        <f t="shared" si="600"/>
        <v>0</v>
      </c>
      <c r="GRX140" s="827">
        <f t="shared" si="600"/>
        <v>0</v>
      </c>
      <c r="GRY140" s="827">
        <f t="shared" si="600"/>
        <v>0</v>
      </c>
      <c r="GRZ140" s="827">
        <f t="shared" si="600"/>
        <v>0</v>
      </c>
      <c r="GSA140" s="827">
        <f t="shared" si="600"/>
        <v>0</v>
      </c>
      <c r="GSB140" s="827">
        <f t="shared" si="600"/>
        <v>0</v>
      </c>
      <c r="GSC140" s="827">
        <f t="shared" si="600"/>
        <v>0</v>
      </c>
      <c r="GSD140" s="827">
        <f t="shared" si="600"/>
        <v>0</v>
      </c>
      <c r="GSE140" s="827">
        <f t="shared" si="600"/>
        <v>0</v>
      </c>
      <c r="GSF140" s="827">
        <f t="shared" si="600"/>
        <v>0</v>
      </c>
      <c r="GSG140" s="827">
        <f t="shared" si="600"/>
        <v>0</v>
      </c>
      <c r="GSH140" s="827">
        <f t="shared" si="600"/>
        <v>0</v>
      </c>
      <c r="GSI140" s="827">
        <f t="shared" si="600"/>
        <v>0</v>
      </c>
      <c r="GSJ140" s="827">
        <f t="shared" si="600"/>
        <v>0</v>
      </c>
      <c r="GSK140" s="827">
        <f t="shared" si="600"/>
        <v>0</v>
      </c>
      <c r="GSL140" s="827">
        <f t="shared" si="600"/>
        <v>0</v>
      </c>
      <c r="GSM140" s="827">
        <f t="shared" si="600"/>
        <v>0</v>
      </c>
      <c r="GSN140" s="827">
        <f t="shared" si="600"/>
        <v>0</v>
      </c>
      <c r="GSO140" s="827">
        <f t="shared" si="600"/>
        <v>0</v>
      </c>
      <c r="GSP140" s="827">
        <f t="shared" si="600"/>
        <v>0</v>
      </c>
      <c r="GSQ140" s="827">
        <f t="shared" si="600"/>
        <v>0</v>
      </c>
      <c r="GSR140" s="827">
        <f t="shared" si="600"/>
        <v>0</v>
      </c>
      <c r="GSS140" s="827">
        <f t="shared" si="600"/>
        <v>0</v>
      </c>
      <c r="GST140" s="827">
        <f t="shared" si="600"/>
        <v>0</v>
      </c>
      <c r="GSU140" s="827">
        <f t="shared" si="600"/>
        <v>0</v>
      </c>
      <c r="GSV140" s="827">
        <f t="shared" si="600"/>
        <v>0</v>
      </c>
      <c r="GSW140" s="827">
        <f t="shared" si="600"/>
        <v>0</v>
      </c>
      <c r="GSX140" s="827">
        <f t="shared" si="600"/>
        <v>0</v>
      </c>
      <c r="GSY140" s="827">
        <f t="shared" si="600"/>
        <v>0</v>
      </c>
      <c r="GSZ140" s="827">
        <f t="shared" si="600"/>
        <v>0</v>
      </c>
      <c r="GTA140" s="827">
        <f t="shared" si="600"/>
        <v>0</v>
      </c>
      <c r="GTB140" s="827">
        <f t="shared" si="600"/>
        <v>0</v>
      </c>
      <c r="GTC140" s="827">
        <f t="shared" si="600"/>
        <v>0</v>
      </c>
      <c r="GTD140" s="827">
        <f t="shared" si="600"/>
        <v>0</v>
      </c>
      <c r="GTE140" s="827">
        <f t="shared" si="600"/>
        <v>0</v>
      </c>
      <c r="GTF140" s="827">
        <f t="shared" si="600"/>
        <v>0</v>
      </c>
      <c r="GTG140" s="827">
        <f t="shared" si="600"/>
        <v>0</v>
      </c>
      <c r="GTH140" s="827">
        <f t="shared" si="600"/>
        <v>0</v>
      </c>
      <c r="GTI140" s="827">
        <f t="shared" si="600"/>
        <v>0</v>
      </c>
      <c r="GTJ140" s="827">
        <f t="shared" si="600"/>
        <v>0</v>
      </c>
      <c r="GTK140" s="827">
        <f t="shared" si="600"/>
        <v>0</v>
      </c>
      <c r="GTL140" s="827">
        <f t="shared" si="600"/>
        <v>0</v>
      </c>
      <c r="GTM140" s="827">
        <f t="shared" si="600"/>
        <v>0</v>
      </c>
      <c r="GTN140" s="827">
        <f t="shared" si="600"/>
        <v>0</v>
      </c>
      <c r="GTO140" s="827">
        <f t="shared" ref="GTO140:GVZ140" si="601">GTO132</f>
        <v>0</v>
      </c>
      <c r="GTP140" s="827">
        <f t="shared" si="601"/>
        <v>0</v>
      </c>
      <c r="GTQ140" s="827">
        <f t="shared" si="601"/>
        <v>0</v>
      </c>
      <c r="GTR140" s="827">
        <f t="shared" si="601"/>
        <v>0</v>
      </c>
      <c r="GTS140" s="827">
        <f t="shared" si="601"/>
        <v>0</v>
      </c>
      <c r="GTT140" s="827">
        <f t="shared" si="601"/>
        <v>0</v>
      </c>
      <c r="GTU140" s="827">
        <f t="shared" si="601"/>
        <v>0</v>
      </c>
      <c r="GTV140" s="827">
        <f t="shared" si="601"/>
        <v>0</v>
      </c>
      <c r="GTW140" s="827">
        <f t="shared" si="601"/>
        <v>0</v>
      </c>
      <c r="GTX140" s="827">
        <f t="shared" si="601"/>
        <v>0</v>
      </c>
      <c r="GTY140" s="827">
        <f t="shared" si="601"/>
        <v>0</v>
      </c>
      <c r="GTZ140" s="827">
        <f t="shared" si="601"/>
        <v>0</v>
      </c>
      <c r="GUA140" s="827">
        <f t="shared" si="601"/>
        <v>0</v>
      </c>
      <c r="GUB140" s="827">
        <f t="shared" si="601"/>
        <v>0</v>
      </c>
      <c r="GUC140" s="827">
        <f t="shared" si="601"/>
        <v>0</v>
      </c>
      <c r="GUD140" s="827">
        <f t="shared" si="601"/>
        <v>0</v>
      </c>
      <c r="GUE140" s="827">
        <f t="shared" si="601"/>
        <v>0</v>
      </c>
      <c r="GUF140" s="827">
        <f t="shared" si="601"/>
        <v>0</v>
      </c>
      <c r="GUG140" s="827">
        <f t="shared" si="601"/>
        <v>0</v>
      </c>
      <c r="GUH140" s="827">
        <f t="shared" si="601"/>
        <v>0</v>
      </c>
      <c r="GUI140" s="827">
        <f t="shared" si="601"/>
        <v>0</v>
      </c>
      <c r="GUJ140" s="827">
        <f t="shared" si="601"/>
        <v>0</v>
      </c>
      <c r="GUK140" s="827">
        <f t="shared" si="601"/>
        <v>0</v>
      </c>
      <c r="GUL140" s="827">
        <f t="shared" si="601"/>
        <v>0</v>
      </c>
      <c r="GUM140" s="827">
        <f t="shared" si="601"/>
        <v>0</v>
      </c>
      <c r="GUN140" s="827">
        <f t="shared" si="601"/>
        <v>0</v>
      </c>
      <c r="GUO140" s="827">
        <f t="shared" si="601"/>
        <v>0</v>
      </c>
      <c r="GUP140" s="827">
        <f t="shared" si="601"/>
        <v>0</v>
      </c>
      <c r="GUQ140" s="827">
        <f t="shared" si="601"/>
        <v>0</v>
      </c>
      <c r="GUR140" s="827">
        <f t="shared" si="601"/>
        <v>0</v>
      </c>
      <c r="GUS140" s="827">
        <f t="shared" si="601"/>
        <v>0</v>
      </c>
      <c r="GUT140" s="827">
        <f t="shared" si="601"/>
        <v>0</v>
      </c>
      <c r="GUU140" s="827">
        <f t="shared" si="601"/>
        <v>0</v>
      </c>
      <c r="GUV140" s="827">
        <f t="shared" si="601"/>
        <v>0</v>
      </c>
      <c r="GUW140" s="827">
        <f t="shared" si="601"/>
        <v>0</v>
      </c>
      <c r="GUX140" s="827">
        <f t="shared" si="601"/>
        <v>0</v>
      </c>
      <c r="GUY140" s="827">
        <f t="shared" si="601"/>
        <v>0</v>
      </c>
      <c r="GUZ140" s="827">
        <f t="shared" si="601"/>
        <v>0</v>
      </c>
      <c r="GVA140" s="827">
        <f t="shared" si="601"/>
        <v>0</v>
      </c>
      <c r="GVB140" s="827">
        <f t="shared" si="601"/>
        <v>0</v>
      </c>
      <c r="GVC140" s="827">
        <f t="shared" si="601"/>
        <v>0</v>
      </c>
      <c r="GVD140" s="827">
        <f t="shared" si="601"/>
        <v>0</v>
      </c>
      <c r="GVE140" s="827">
        <f t="shared" si="601"/>
        <v>0</v>
      </c>
      <c r="GVF140" s="827">
        <f t="shared" si="601"/>
        <v>0</v>
      </c>
      <c r="GVG140" s="827">
        <f t="shared" si="601"/>
        <v>0</v>
      </c>
      <c r="GVH140" s="827">
        <f t="shared" si="601"/>
        <v>0</v>
      </c>
      <c r="GVI140" s="827">
        <f t="shared" si="601"/>
        <v>0</v>
      </c>
      <c r="GVJ140" s="827">
        <f t="shared" si="601"/>
        <v>0</v>
      </c>
      <c r="GVK140" s="827">
        <f t="shared" si="601"/>
        <v>0</v>
      </c>
      <c r="GVL140" s="827">
        <f t="shared" si="601"/>
        <v>0</v>
      </c>
      <c r="GVM140" s="827">
        <f t="shared" si="601"/>
        <v>0</v>
      </c>
      <c r="GVN140" s="827">
        <f t="shared" si="601"/>
        <v>0</v>
      </c>
      <c r="GVO140" s="827">
        <f t="shared" si="601"/>
        <v>0</v>
      </c>
      <c r="GVP140" s="827">
        <f t="shared" si="601"/>
        <v>0</v>
      </c>
      <c r="GVQ140" s="827">
        <f t="shared" si="601"/>
        <v>0</v>
      </c>
      <c r="GVR140" s="827">
        <f t="shared" si="601"/>
        <v>0</v>
      </c>
      <c r="GVS140" s="827">
        <f t="shared" si="601"/>
        <v>0</v>
      </c>
      <c r="GVT140" s="827">
        <f t="shared" si="601"/>
        <v>0</v>
      </c>
      <c r="GVU140" s="827">
        <f t="shared" si="601"/>
        <v>0</v>
      </c>
      <c r="GVV140" s="827">
        <f t="shared" si="601"/>
        <v>0</v>
      </c>
      <c r="GVW140" s="827">
        <f t="shared" si="601"/>
        <v>0</v>
      </c>
      <c r="GVX140" s="827">
        <f t="shared" si="601"/>
        <v>0</v>
      </c>
      <c r="GVY140" s="827">
        <f t="shared" si="601"/>
        <v>0</v>
      </c>
      <c r="GVZ140" s="827">
        <f t="shared" si="601"/>
        <v>0</v>
      </c>
      <c r="GWA140" s="827">
        <f t="shared" ref="GWA140:GYL140" si="602">GWA132</f>
        <v>0</v>
      </c>
      <c r="GWB140" s="827">
        <f t="shared" si="602"/>
        <v>0</v>
      </c>
      <c r="GWC140" s="827">
        <f t="shared" si="602"/>
        <v>0</v>
      </c>
      <c r="GWD140" s="827">
        <f t="shared" si="602"/>
        <v>0</v>
      </c>
      <c r="GWE140" s="827">
        <f t="shared" si="602"/>
        <v>0</v>
      </c>
      <c r="GWF140" s="827">
        <f t="shared" si="602"/>
        <v>0</v>
      </c>
      <c r="GWG140" s="827">
        <f t="shared" si="602"/>
        <v>0</v>
      </c>
      <c r="GWH140" s="827">
        <f t="shared" si="602"/>
        <v>0</v>
      </c>
      <c r="GWI140" s="827">
        <f t="shared" si="602"/>
        <v>0</v>
      </c>
      <c r="GWJ140" s="827">
        <f t="shared" si="602"/>
        <v>0</v>
      </c>
      <c r="GWK140" s="827">
        <f t="shared" si="602"/>
        <v>0</v>
      </c>
      <c r="GWL140" s="827">
        <f t="shared" si="602"/>
        <v>0</v>
      </c>
      <c r="GWM140" s="827">
        <f t="shared" si="602"/>
        <v>0</v>
      </c>
      <c r="GWN140" s="827">
        <f t="shared" si="602"/>
        <v>0</v>
      </c>
      <c r="GWO140" s="827">
        <f t="shared" si="602"/>
        <v>0</v>
      </c>
      <c r="GWP140" s="827">
        <f t="shared" si="602"/>
        <v>0</v>
      </c>
      <c r="GWQ140" s="827">
        <f t="shared" si="602"/>
        <v>0</v>
      </c>
      <c r="GWR140" s="827">
        <f t="shared" si="602"/>
        <v>0</v>
      </c>
      <c r="GWS140" s="827">
        <f t="shared" si="602"/>
        <v>0</v>
      </c>
      <c r="GWT140" s="827">
        <f t="shared" si="602"/>
        <v>0</v>
      </c>
      <c r="GWU140" s="827">
        <f t="shared" si="602"/>
        <v>0</v>
      </c>
      <c r="GWV140" s="827">
        <f t="shared" si="602"/>
        <v>0</v>
      </c>
      <c r="GWW140" s="827">
        <f t="shared" si="602"/>
        <v>0</v>
      </c>
      <c r="GWX140" s="827">
        <f t="shared" si="602"/>
        <v>0</v>
      </c>
      <c r="GWY140" s="827">
        <f t="shared" si="602"/>
        <v>0</v>
      </c>
      <c r="GWZ140" s="827">
        <f t="shared" si="602"/>
        <v>0</v>
      </c>
      <c r="GXA140" s="827">
        <f t="shared" si="602"/>
        <v>0</v>
      </c>
      <c r="GXB140" s="827">
        <f t="shared" si="602"/>
        <v>0</v>
      </c>
      <c r="GXC140" s="827">
        <f t="shared" si="602"/>
        <v>0</v>
      </c>
      <c r="GXD140" s="827">
        <f t="shared" si="602"/>
        <v>0</v>
      </c>
      <c r="GXE140" s="827">
        <f t="shared" si="602"/>
        <v>0</v>
      </c>
      <c r="GXF140" s="827">
        <f t="shared" si="602"/>
        <v>0</v>
      </c>
      <c r="GXG140" s="827">
        <f t="shared" si="602"/>
        <v>0</v>
      </c>
      <c r="GXH140" s="827">
        <f t="shared" si="602"/>
        <v>0</v>
      </c>
      <c r="GXI140" s="827">
        <f t="shared" si="602"/>
        <v>0</v>
      </c>
      <c r="GXJ140" s="827">
        <f t="shared" si="602"/>
        <v>0</v>
      </c>
      <c r="GXK140" s="827">
        <f t="shared" si="602"/>
        <v>0</v>
      </c>
      <c r="GXL140" s="827">
        <f t="shared" si="602"/>
        <v>0</v>
      </c>
      <c r="GXM140" s="827">
        <f t="shared" si="602"/>
        <v>0</v>
      </c>
      <c r="GXN140" s="827">
        <f t="shared" si="602"/>
        <v>0</v>
      </c>
      <c r="GXO140" s="827">
        <f t="shared" si="602"/>
        <v>0</v>
      </c>
      <c r="GXP140" s="827">
        <f t="shared" si="602"/>
        <v>0</v>
      </c>
      <c r="GXQ140" s="827">
        <f t="shared" si="602"/>
        <v>0</v>
      </c>
      <c r="GXR140" s="827">
        <f t="shared" si="602"/>
        <v>0</v>
      </c>
      <c r="GXS140" s="827">
        <f t="shared" si="602"/>
        <v>0</v>
      </c>
      <c r="GXT140" s="827">
        <f t="shared" si="602"/>
        <v>0</v>
      </c>
      <c r="GXU140" s="827">
        <f t="shared" si="602"/>
        <v>0</v>
      </c>
      <c r="GXV140" s="827">
        <f t="shared" si="602"/>
        <v>0</v>
      </c>
      <c r="GXW140" s="827">
        <f t="shared" si="602"/>
        <v>0</v>
      </c>
      <c r="GXX140" s="827">
        <f t="shared" si="602"/>
        <v>0</v>
      </c>
      <c r="GXY140" s="827">
        <f t="shared" si="602"/>
        <v>0</v>
      </c>
      <c r="GXZ140" s="827">
        <f t="shared" si="602"/>
        <v>0</v>
      </c>
      <c r="GYA140" s="827">
        <f t="shared" si="602"/>
        <v>0</v>
      </c>
      <c r="GYB140" s="827">
        <f t="shared" si="602"/>
        <v>0</v>
      </c>
      <c r="GYC140" s="827">
        <f t="shared" si="602"/>
        <v>0</v>
      </c>
      <c r="GYD140" s="827">
        <f t="shared" si="602"/>
        <v>0</v>
      </c>
      <c r="GYE140" s="827">
        <f t="shared" si="602"/>
        <v>0</v>
      </c>
      <c r="GYF140" s="827">
        <f t="shared" si="602"/>
        <v>0</v>
      </c>
      <c r="GYG140" s="827">
        <f t="shared" si="602"/>
        <v>0</v>
      </c>
      <c r="GYH140" s="827">
        <f t="shared" si="602"/>
        <v>0</v>
      </c>
      <c r="GYI140" s="827">
        <f t="shared" si="602"/>
        <v>0</v>
      </c>
      <c r="GYJ140" s="827">
        <f t="shared" si="602"/>
        <v>0</v>
      </c>
      <c r="GYK140" s="827">
        <f t="shared" si="602"/>
        <v>0</v>
      </c>
      <c r="GYL140" s="827">
        <f t="shared" si="602"/>
        <v>0</v>
      </c>
      <c r="GYM140" s="827">
        <f t="shared" ref="GYM140:HAX140" si="603">GYM132</f>
        <v>0</v>
      </c>
      <c r="GYN140" s="827">
        <f t="shared" si="603"/>
        <v>0</v>
      </c>
      <c r="GYO140" s="827">
        <f t="shared" si="603"/>
        <v>0</v>
      </c>
      <c r="GYP140" s="827">
        <f t="shared" si="603"/>
        <v>0</v>
      </c>
      <c r="GYQ140" s="827">
        <f t="shared" si="603"/>
        <v>0</v>
      </c>
      <c r="GYR140" s="827">
        <f t="shared" si="603"/>
        <v>0</v>
      </c>
      <c r="GYS140" s="827">
        <f t="shared" si="603"/>
        <v>0</v>
      </c>
      <c r="GYT140" s="827">
        <f t="shared" si="603"/>
        <v>0</v>
      </c>
      <c r="GYU140" s="827">
        <f t="shared" si="603"/>
        <v>0</v>
      </c>
      <c r="GYV140" s="827">
        <f t="shared" si="603"/>
        <v>0</v>
      </c>
      <c r="GYW140" s="827">
        <f t="shared" si="603"/>
        <v>0</v>
      </c>
      <c r="GYX140" s="827">
        <f t="shared" si="603"/>
        <v>0</v>
      </c>
      <c r="GYY140" s="827">
        <f t="shared" si="603"/>
        <v>0</v>
      </c>
      <c r="GYZ140" s="827">
        <f t="shared" si="603"/>
        <v>0</v>
      </c>
      <c r="GZA140" s="827">
        <f t="shared" si="603"/>
        <v>0</v>
      </c>
      <c r="GZB140" s="827">
        <f t="shared" si="603"/>
        <v>0</v>
      </c>
      <c r="GZC140" s="827">
        <f t="shared" si="603"/>
        <v>0</v>
      </c>
      <c r="GZD140" s="827">
        <f t="shared" si="603"/>
        <v>0</v>
      </c>
      <c r="GZE140" s="827">
        <f t="shared" si="603"/>
        <v>0</v>
      </c>
      <c r="GZF140" s="827">
        <f t="shared" si="603"/>
        <v>0</v>
      </c>
      <c r="GZG140" s="827">
        <f t="shared" si="603"/>
        <v>0</v>
      </c>
      <c r="GZH140" s="827">
        <f t="shared" si="603"/>
        <v>0</v>
      </c>
      <c r="GZI140" s="827">
        <f t="shared" si="603"/>
        <v>0</v>
      </c>
      <c r="GZJ140" s="827">
        <f t="shared" si="603"/>
        <v>0</v>
      </c>
      <c r="GZK140" s="827">
        <f t="shared" si="603"/>
        <v>0</v>
      </c>
      <c r="GZL140" s="827">
        <f t="shared" si="603"/>
        <v>0</v>
      </c>
      <c r="GZM140" s="827">
        <f t="shared" si="603"/>
        <v>0</v>
      </c>
      <c r="GZN140" s="827">
        <f t="shared" si="603"/>
        <v>0</v>
      </c>
      <c r="GZO140" s="827">
        <f t="shared" si="603"/>
        <v>0</v>
      </c>
      <c r="GZP140" s="827">
        <f t="shared" si="603"/>
        <v>0</v>
      </c>
      <c r="GZQ140" s="827">
        <f t="shared" si="603"/>
        <v>0</v>
      </c>
      <c r="GZR140" s="827">
        <f t="shared" si="603"/>
        <v>0</v>
      </c>
      <c r="GZS140" s="827">
        <f t="shared" si="603"/>
        <v>0</v>
      </c>
      <c r="GZT140" s="827">
        <f t="shared" si="603"/>
        <v>0</v>
      </c>
      <c r="GZU140" s="827">
        <f t="shared" si="603"/>
        <v>0</v>
      </c>
      <c r="GZV140" s="827">
        <f t="shared" si="603"/>
        <v>0</v>
      </c>
      <c r="GZW140" s="827">
        <f t="shared" si="603"/>
        <v>0</v>
      </c>
      <c r="GZX140" s="827">
        <f t="shared" si="603"/>
        <v>0</v>
      </c>
      <c r="GZY140" s="827">
        <f t="shared" si="603"/>
        <v>0</v>
      </c>
      <c r="GZZ140" s="827">
        <f t="shared" si="603"/>
        <v>0</v>
      </c>
      <c r="HAA140" s="827">
        <f t="shared" si="603"/>
        <v>0</v>
      </c>
      <c r="HAB140" s="827">
        <f t="shared" si="603"/>
        <v>0</v>
      </c>
      <c r="HAC140" s="827">
        <f t="shared" si="603"/>
        <v>0</v>
      </c>
      <c r="HAD140" s="827">
        <f t="shared" si="603"/>
        <v>0</v>
      </c>
      <c r="HAE140" s="827">
        <f t="shared" si="603"/>
        <v>0</v>
      </c>
      <c r="HAF140" s="827">
        <f t="shared" si="603"/>
        <v>0</v>
      </c>
      <c r="HAG140" s="827">
        <f t="shared" si="603"/>
        <v>0</v>
      </c>
      <c r="HAH140" s="827">
        <f t="shared" si="603"/>
        <v>0</v>
      </c>
      <c r="HAI140" s="827">
        <f t="shared" si="603"/>
        <v>0</v>
      </c>
      <c r="HAJ140" s="827">
        <f t="shared" si="603"/>
        <v>0</v>
      </c>
      <c r="HAK140" s="827">
        <f t="shared" si="603"/>
        <v>0</v>
      </c>
      <c r="HAL140" s="827">
        <f t="shared" si="603"/>
        <v>0</v>
      </c>
      <c r="HAM140" s="827">
        <f t="shared" si="603"/>
        <v>0</v>
      </c>
      <c r="HAN140" s="827">
        <f t="shared" si="603"/>
        <v>0</v>
      </c>
      <c r="HAO140" s="827">
        <f t="shared" si="603"/>
        <v>0</v>
      </c>
      <c r="HAP140" s="827">
        <f t="shared" si="603"/>
        <v>0</v>
      </c>
      <c r="HAQ140" s="827">
        <f t="shared" si="603"/>
        <v>0</v>
      </c>
      <c r="HAR140" s="827">
        <f t="shared" si="603"/>
        <v>0</v>
      </c>
      <c r="HAS140" s="827">
        <f t="shared" si="603"/>
        <v>0</v>
      </c>
      <c r="HAT140" s="827">
        <f t="shared" si="603"/>
        <v>0</v>
      </c>
      <c r="HAU140" s="827">
        <f t="shared" si="603"/>
        <v>0</v>
      </c>
      <c r="HAV140" s="827">
        <f t="shared" si="603"/>
        <v>0</v>
      </c>
      <c r="HAW140" s="827">
        <f t="shared" si="603"/>
        <v>0</v>
      </c>
      <c r="HAX140" s="827">
        <f t="shared" si="603"/>
        <v>0</v>
      </c>
      <c r="HAY140" s="827">
        <f t="shared" ref="HAY140:HDJ140" si="604">HAY132</f>
        <v>0</v>
      </c>
      <c r="HAZ140" s="827">
        <f t="shared" si="604"/>
        <v>0</v>
      </c>
      <c r="HBA140" s="827">
        <f t="shared" si="604"/>
        <v>0</v>
      </c>
      <c r="HBB140" s="827">
        <f t="shared" si="604"/>
        <v>0</v>
      </c>
      <c r="HBC140" s="827">
        <f t="shared" si="604"/>
        <v>0</v>
      </c>
      <c r="HBD140" s="827">
        <f t="shared" si="604"/>
        <v>0</v>
      </c>
      <c r="HBE140" s="827">
        <f t="shared" si="604"/>
        <v>0</v>
      </c>
      <c r="HBF140" s="827">
        <f t="shared" si="604"/>
        <v>0</v>
      </c>
      <c r="HBG140" s="827">
        <f t="shared" si="604"/>
        <v>0</v>
      </c>
      <c r="HBH140" s="827">
        <f t="shared" si="604"/>
        <v>0</v>
      </c>
      <c r="HBI140" s="827">
        <f t="shared" si="604"/>
        <v>0</v>
      </c>
      <c r="HBJ140" s="827">
        <f t="shared" si="604"/>
        <v>0</v>
      </c>
      <c r="HBK140" s="827">
        <f t="shared" si="604"/>
        <v>0</v>
      </c>
      <c r="HBL140" s="827">
        <f t="shared" si="604"/>
        <v>0</v>
      </c>
      <c r="HBM140" s="827">
        <f t="shared" si="604"/>
        <v>0</v>
      </c>
      <c r="HBN140" s="827">
        <f t="shared" si="604"/>
        <v>0</v>
      </c>
      <c r="HBO140" s="827">
        <f t="shared" si="604"/>
        <v>0</v>
      </c>
      <c r="HBP140" s="827">
        <f t="shared" si="604"/>
        <v>0</v>
      </c>
      <c r="HBQ140" s="827">
        <f t="shared" si="604"/>
        <v>0</v>
      </c>
      <c r="HBR140" s="827">
        <f t="shared" si="604"/>
        <v>0</v>
      </c>
      <c r="HBS140" s="827">
        <f t="shared" si="604"/>
        <v>0</v>
      </c>
      <c r="HBT140" s="827">
        <f t="shared" si="604"/>
        <v>0</v>
      </c>
      <c r="HBU140" s="827">
        <f t="shared" si="604"/>
        <v>0</v>
      </c>
      <c r="HBV140" s="827">
        <f t="shared" si="604"/>
        <v>0</v>
      </c>
      <c r="HBW140" s="827">
        <f t="shared" si="604"/>
        <v>0</v>
      </c>
      <c r="HBX140" s="827">
        <f t="shared" si="604"/>
        <v>0</v>
      </c>
      <c r="HBY140" s="827">
        <f t="shared" si="604"/>
        <v>0</v>
      </c>
      <c r="HBZ140" s="827">
        <f t="shared" si="604"/>
        <v>0</v>
      </c>
      <c r="HCA140" s="827">
        <f t="shared" si="604"/>
        <v>0</v>
      </c>
      <c r="HCB140" s="827">
        <f t="shared" si="604"/>
        <v>0</v>
      </c>
      <c r="HCC140" s="827">
        <f t="shared" si="604"/>
        <v>0</v>
      </c>
      <c r="HCD140" s="827">
        <f t="shared" si="604"/>
        <v>0</v>
      </c>
      <c r="HCE140" s="827">
        <f t="shared" si="604"/>
        <v>0</v>
      </c>
      <c r="HCF140" s="827">
        <f t="shared" si="604"/>
        <v>0</v>
      </c>
      <c r="HCG140" s="827">
        <f t="shared" si="604"/>
        <v>0</v>
      </c>
      <c r="HCH140" s="827">
        <f t="shared" si="604"/>
        <v>0</v>
      </c>
      <c r="HCI140" s="827">
        <f t="shared" si="604"/>
        <v>0</v>
      </c>
      <c r="HCJ140" s="827">
        <f t="shared" si="604"/>
        <v>0</v>
      </c>
      <c r="HCK140" s="827">
        <f t="shared" si="604"/>
        <v>0</v>
      </c>
      <c r="HCL140" s="827">
        <f t="shared" si="604"/>
        <v>0</v>
      </c>
      <c r="HCM140" s="827">
        <f t="shared" si="604"/>
        <v>0</v>
      </c>
      <c r="HCN140" s="827">
        <f t="shared" si="604"/>
        <v>0</v>
      </c>
      <c r="HCO140" s="827">
        <f t="shared" si="604"/>
        <v>0</v>
      </c>
      <c r="HCP140" s="827">
        <f t="shared" si="604"/>
        <v>0</v>
      </c>
      <c r="HCQ140" s="827">
        <f t="shared" si="604"/>
        <v>0</v>
      </c>
      <c r="HCR140" s="827">
        <f t="shared" si="604"/>
        <v>0</v>
      </c>
      <c r="HCS140" s="827">
        <f t="shared" si="604"/>
        <v>0</v>
      </c>
      <c r="HCT140" s="827">
        <f t="shared" si="604"/>
        <v>0</v>
      </c>
      <c r="HCU140" s="827">
        <f t="shared" si="604"/>
        <v>0</v>
      </c>
      <c r="HCV140" s="827">
        <f t="shared" si="604"/>
        <v>0</v>
      </c>
      <c r="HCW140" s="827">
        <f t="shared" si="604"/>
        <v>0</v>
      </c>
      <c r="HCX140" s="827">
        <f t="shared" si="604"/>
        <v>0</v>
      </c>
      <c r="HCY140" s="827">
        <f t="shared" si="604"/>
        <v>0</v>
      </c>
      <c r="HCZ140" s="827">
        <f t="shared" si="604"/>
        <v>0</v>
      </c>
      <c r="HDA140" s="827">
        <f t="shared" si="604"/>
        <v>0</v>
      </c>
      <c r="HDB140" s="827">
        <f t="shared" si="604"/>
        <v>0</v>
      </c>
      <c r="HDC140" s="827">
        <f t="shared" si="604"/>
        <v>0</v>
      </c>
      <c r="HDD140" s="827">
        <f t="shared" si="604"/>
        <v>0</v>
      </c>
      <c r="HDE140" s="827">
        <f t="shared" si="604"/>
        <v>0</v>
      </c>
      <c r="HDF140" s="827">
        <f t="shared" si="604"/>
        <v>0</v>
      </c>
      <c r="HDG140" s="827">
        <f t="shared" si="604"/>
        <v>0</v>
      </c>
      <c r="HDH140" s="827">
        <f t="shared" si="604"/>
        <v>0</v>
      </c>
      <c r="HDI140" s="827">
        <f t="shared" si="604"/>
        <v>0</v>
      </c>
      <c r="HDJ140" s="827">
        <f t="shared" si="604"/>
        <v>0</v>
      </c>
      <c r="HDK140" s="827">
        <f t="shared" ref="HDK140:HFV140" si="605">HDK132</f>
        <v>0</v>
      </c>
      <c r="HDL140" s="827">
        <f t="shared" si="605"/>
        <v>0</v>
      </c>
      <c r="HDM140" s="827">
        <f t="shared" si="605"/>
        <v>0</v>
      </c>
      <c r="HDN140" s="827">
        <f t="shared" si="605"/>
        <v>0</v>
      </c>
      <c r="HDO140" s="827">
        <f t="shared" si="605"/>
        <v>0</v>
      </c>
      <c r="HDP140" s="827">
        <f t="shared" si="605"/>
        <v>0</v>
      </c>
      <c r="HDQ140" s="827">
        <f t="shared" si="605"/>
        <v>0</v>
      </c>
      <c r="HDR140" s="827">
        <f t="shared" si="605"/>
        <v>0</v>
      </c>
      <c r="HDS140" s="827">
        <f t="shared" si="605"/>
        <v>0</v>
      </c>
      <c r="HDT140" s="827">
        <f t="shared" si="605"/>
        <v>0</v>
      </c>
      <c r="HDU140" s="827">
        <f t="shared" si="605"/>
        <v>0</v>
      </c>
      <c r="HDV140" s="827">
        <f t="shared" si="605"/>
        <v>0</v>
      </c>
      <c r="HDW140" s="827">
        <f t="shared" si="605"/>
        <v>0</v>
      </c>
      <c r="HDX140" s="827">
        <f t="shared" si="605"/>
        <v>0</v>
      </c>
      <c r="HDY140" s="827">
        <f t="shared" si="605"/>
        <v>0</v>
      </c>
      <c r="HDZ140" s="827">
        <f t="shared" si="605"/>
        <v>0</v>
      </c>
      <c r="HEA140" s="827">
        <f t="shared" si="605"/>
        <v>0</v>
      </c>
      <c r="HEB140" s="827">
        <f t="shared" si="605"/>
        <v>0</v>
      </c>
      <c r="HEC140" s="827">
        <f t="shared" si="605"/>
        <v>0</v>
      </c>
      <c r="HED140" s="827">
        <f t="shared" si="605"/>
        <v>0</v>
      </c>
      <c r="HEE140" s="827">
        <f t="shared" si="605"/>
        <v>0</v>
      </c>
      <c r="HEF140" s="827">
        <f t="shared" si="605"/>
        <v>0</v>
      </c>
      <c r="HEG140" s="827">
        <f t="shared" si="605"/>
        <v>0</v>
      </c>
      <c r="HEH140" s="827">
        <f t="shared" si="605"/>
        <v>0</v>
      </c>
      <c r="HEI140" s="827">
        <f t="shared" si="605"/>
        <v>0</v>
      </c>
      <c r="HEJ140" s="827">
        <f t="shared" si="605"/>
        <v>0</v>
      </c>
      <c r="HEK140" s="827">
        <f t="shared" si="605"/>
        <v>0</v>
      </c>
      <c r="HEL140" s="827">
        <f t="shared" si="605"/>
        <v>0</v>
      </c>
      <c r="HEM140" s="827">
        <f t="shared" si="605"/>
        <v>0</v>
      </c>
      <c r="HEN140" s="827">
        <f t="shared" si="605"/>
        <v>0</v>
      </c>
      <c r="HEO140" s="827">
        <f t="shared" si="605"/>
        <v>0</v>
      </c>
      <c r="HEP140" s="827">
        <f t="shared" si="605"/>
        <v>0</v>
      </c>
      <c r="HEQ140" s="827">
        <f t="shared" si="605"/>
        <v>0</v>
      </c>
      <c r="HER140" s="827">
        <f t="shared" si="605"/>
        <v>0</v>
      </c>
      <c r="HES140" s="827">
        <f t="shared" si="605"/>
        <v>0</v>
      </c>
      <c r="HET140" s="827">
        <f t="shared" si="605"/>
        <v>0</v>
      </c>
      <c r="HEU140" s="827">
        <f t="shared" si="605"/>
        <v>0</v>
      </c>
      <c r="HEV140" s="827">
        <f t="shared" si="605"/>
        <v>0</v>
      </c>
      <c r="HEW140" s="827">
        <f t="shared" si="605"/>
        <v>0</v>
      </c>
      <c r="HEX140" s="827">
        <f t="shared" si="605"/>
        <v>0</v>
      </c>
      <c r="HEY140" s="827">
        <f t="shared" si="605"/>
        <v>0</v>
      </c>
      <c r="HEZ140" s="827">
        <f t="shared" si="605"/>
        <v>0</v>
      </c>
      <c r="HFA140" s="827">
        <f t="shared" si="605"/>
        <v>0</v>
      </c>
      <c r="HFB140" s="827">
        <f t="shared" si="605"/>
        <v>0</v>
      </c>
      <c r="HFC140" s="827">
        <f t="shared" si="605"/>
        <v>0</v>
      </c>
      <c r="HFD140" s="827">
        <f t="shared" si="605"/>
        <v>0</v>
      </c>
      <c r="HFE140" s="827">
        <f t="shared" si="605"/>
        <v>0</v>
      </c>
      <c r="HFF140" s="827">
        <f t="shared" si="605"/>
        <v>0</v>
      </c>
      <c r="HFG140" s="827">
        <f t="shared" si="605"/>
        <v>0</v>
      </c>
      <c r="HFH140" s="827">
        <f t="shared" si="605"/>
        <v>0</v>
      </c>
      <c r="HFI140" s="827">
        <f t="shared" si="605"/>
        <v>0</v>
      </c>
      <c r="HFJ140" s="827">
        <f t="shared" si="605"/>
        <v>0</v>
      </c>
      <c r="HFK140" s="827">
        <f t="shared" si="605"/>
        <v>0</v>
      </c>
      <c r="HFL140" s="827">
        <f t="shared" si="605"/>
        <v>0</v>
      </c>
      <c r="HFM140" s="827">
        <f t="shared" si="605"/>
        <v>0</v>
      </c>
      <c r="HFN140" s="827">
        <f t="shared" si="605"/>
        <v>0</v>
      </c>
      <c r="HFO140" s="827">
        <f t="shared" si="605"/>
        <v>0</v>
      </c>
      <c r="HFP140" s="827">
        <f t="shared" si="605"/>
        <v>0</v>
      </c>
      <c r="HFQ140" s="827">
        <f t="shared" si="605"/>
        <v>0</v>
      </c>
      <c r="HFR140" s="827">
        <f t="shared" si="605"/>
        <v>0</v>
      </c>
      <c r="HFS140" s="827">
        <f t="shared" si="605"/>
        <v>0</v>
      </c>
      <c r="HFT140" s="827">
        <f t="shared" si="605"/>
        <v>0</v>
      </c>
      <c r="HFU140" s="827">
        <f t="shared" si="605"/>
        <v>0</v>
      </c>
      <c r="HFV140" s="827">
        <f t="shared" si="605"/>
        <v>0</v>
      </c>
      <c r="HFW140" s="827">
        <f t="shared" ref="HFW140:HIH140" si="606">HFW132</f>
        <v>0</v>
      </c>
      <c r="HFX140" s="827">
        <f t="shared" si="606"/>
        <v>0</v>
      </c>
      <c r="HFY140" s="827">
        <f t="shared" si="606"/>
        <v>0</v>
      </c>
      <c r="HFZ140" s="827">
        <f t="shared" si="606"/>
        <v>0</v>
      </c>
      <c r="HGA140" s="827">
        <f t="shared" si="606"/>
        <v>0</v>
      </c>
      <c r="HGB140" s="827">
        <f t="shared" si="606"/>
        <v>0</v>
      </c>
      <c r="HGC140" s="827">
        <f t="shared" si="606"/>
        <v>0</v>
      </c>
      <c r="HGD140" s="827">
        <f t="shared" si="606"/>
        <v>0</v>
      </c>
      <c r="HGE140" s="827">
        <f t="shared" si="606"/>
        <v>0</v>
      </c>
      <c r="HGF140" s="827">
        <f t="shared" si="606"/>
        <v>0</v>
      </c>
      <c r="HGG140" s="827">
        <f t="shared" si="606"/>
        <v>0</v>
      </c>
      <c r="HGH140" s="827">
        <f t="shared" si="606"/>
        <v>0</v>
      </c>
      <c r="HGI140" s="827">
        <f t="shared" si="606"/>
        <v>0</v>
      </c>
      <c r="HGJ140" s="827">
        <f t="shared" si="606"/>
        <v>0</v>
      </c>
      <c r="HGK140" s="827">
        <f t="shared" si="606"/>
        <v>0</v>
      </c>
      <c r="HGL140" s="827">
        <f t="shared" si="606"/>
        <v>0</v>
      </c>
      <c r="HGM140" s="827">
        <f t="shared" si="606"/>
        <v>0</v>
      </c>
      <c r="HGN140" s="827">
        <f t="shared" si="606"/>
        <v>0</v>
      </c>
      <c r="HGO140" s="827">
        <f t="shared" si="606"/>
        <v>0</v>
      </c>
      <c r="HGP140" s="827">
        <f t="shared" si="606"/>
        <v>0</v>
      </c>
      <c r="HGQ140" s="827">
        <f t="shared" si="606"/>
        <v>0</v>
      </c>
      <c r="HGR140" s="827">
        <f t="shared" si="606"/>
        <v>0</v>
      </c>
      <c r="HGS140" s="827">
        <f t="shared" si="606"/>
        <v>0</v>
      </c>
      <c r="HGT140" s="827">
        <f t="shared" si="606"/>
        <v>0</v>
      </c>
      <c r="HGU140" s="827">
        <f t="shared" si="606"/>
        <v>0</v>
      </c>
      <c r="HGV140" s="827">
        <f t="shared" si="606"/>
        <v>0</v>
      </c>
      <c r="HGW140" s="827">
        <f t="shared" si="606"/>
        <v>0</v>
      </c>
      <c r="HGX140" s="827">
        <f t="shared" si="606"/>
        <v>0</v>
      </c>
      <c r="HGY140" s="827">
        <f t="shared" si="606"/>
        <v>0</v>
      </c>
      <c r="HGZ140" s="827">
        <f t="shared" si="606"/>
        <v>0</v>
      </c>
      <c r="HHA140" s="827">
        <f t="shared" si="606"/>
        <v>0</v>
      </c>
      <c r="HHB140" s="827">
        <f t="shared" si="606"/>
        <v>0</v>
      </c>
      <c r="HHC140" s="827">
        <f t="shared" si="606"/>
        <v>0</v>
      </c>
      <c r="HHD140" s="827">
        <f t="shared" si="606"/>
        <v>0</v>
      </c>
      <c r="HHE140" s="827">
        <f t="shared" si="606"/>
        <v>0</v>
      </c>
      <c r="HHF140" s="827">
        <f t="shared" si="606"/>
        <v>0</v>
      </c>
      <c r="HHG140" s="827">
        <f t="shared" si="606"/>
        <v>0</v>
      </c>
      <c r="HHH140" s="827">
        <f t="shared" si="606"/>
        <v>0</v>
      </c>
      <c r="HHI140" s="827">
        <f t="shared" si="606"/>
        <v>0</v>
      </c>
      <c r="HHJ140" s="827">
        <f t="shared" si="606"/>
        <v>0</v>
      </c>
      <c r="HHK140" s="827">
        <f t="shared" si="606"/>
        <v>0</v>
      </c>
      <c r="HHL140" s="827">
        <f t="shared" si="606"/>
        <v>0</v>
      </c>
      <c r="HHM140" s="827">
        <f t="shared" si="606"/>
        <v>0</v>
      </c>
      <c r="HHN140" s="827">
        <f t="shared" si="606"/>
        <v>0</v>
      </c>
      <c r="HHO140" s="827">
        <f t="shared" si="606"/>
        <v>0</v>
      </c>
      <c r="HHP140" s="827">
        <f t="shared" si="606"/>
        <v>0</v>
      </c>
      <c r="HHQ140" s="827">
        <f t="shared" si="606"/>
        <v>0</v>
      </c>
      <c r="HHR140" s="827">
        <f t="shared" si="606"/>
        <v>0</v>
      </c>
      <c r="HHS140" s="827">
        <f t="shared" si="606"/>
        <v>0</v>
      </c>
      <c r="HHT140" s="827">
        <f t="shared" si="606"/>
        <v>0</v>
      </c>
      <c r="HHU140" s="827">
        <f t="shared" si="606"/>
        <v>0</v>
      </c>
      <c r="HHV140" s="827">
        <f t="shared" si="606"/>
        <v>0</v>
      </c>
      <c r="HHW140" s="827">
        <f t="shared" si="606"/>
        <v>0</v>
      </c>
      <c r="HHX140" s="827">
        <f t="shared" si="606"/>
        <v>0</v>
      </c>
      <c r="HHY140" s="827">
        <f t="shared" si="606"/>
        <v>0</v>
      </c>
      <c r="HHZ140" s="827">
        <f t="shared" si="606"/>
        <v>0</v>
      </c>
      <c r="HIA140" s="827">
        <f t="shared" si="606"/>
        <v>0</v>
      </c>
      <c r="HIB140" s="827">
        <f t="shared" si="606"/>
        <v>0</v>
      </c>
      <c r="HIC140" s="827">
        <f t="shared" si="606"/>
        <v>0</v>
      </c>
      <c r="HID140" s="827">
        <f t="shared" si="606"/>
        <v>0</v>
      </c>
      <c r="HIE140" s="827">
        <f t="shared" si="606"/>
        <v>0</v>
      </c>
      <c r="HIF140" s="827">
        <f t="shared" si="606"/>
        <v>0</v>
      </c>
      <c r="HIG140" s="827">
        <f t="shared" si="606"/>
        <v>0</v>
      </c>
      <c r="HIH140" s="827">
        <f t="shared" si="606"/>
        <v>0</v>
      </c>
      <c r="HII140" s="827">
        <f t="shared" ref="HII140:HKT140" si="607">HII132</f>
        <v>0</v>
      </c>
      <c r="HIJ140" s="827">
        <f t="shared" si="607"/>
        <v>0</v>
      </c>
      <c r="HIK140" s="827">
        <f t="shared" si="607"/>
        <v>0</v>
      </c>
      <c r="HIL140" s="827">
        <f t="shared" si="607"/>
        <v>0</v>
      </c>
      <c r="HIM140" s="827">
        <f t="shared" si="607"/>
        <v>0</v>
      </c>
      <c r="HIN140" s="827">
        <f t="shared" si="607"/>
        <v>0</v>
      </c>
      <c r="HIO140" s="827">
        <f t="shared" si="607"/>
        <v>0</v>
      </c>
      <c r="HIP140" s="827">
        <f t="shared" si="607"/>
        <v>0</v>
      </c>
      <c r="HIQ140" s="827">
        <f t="shared" si="607"/>
        <v>0</v>
      </c>
      <c r="HIR140" s="827">
        <f t="shared" si="607"/>
        <v>0</v>
      </c>
      <c r="HIS140" s="827">
        <f t="shared" si="607"/>
        <v>0</v>
      </c>
      <c r="HIT140" s="827">
        <f t="shared" si="607"/>
        <v>0</v>
      </c>
      <c r="HIU140" s="827">
        <f t="shared" si="607"/>
        <v>0</v>
      </c>
      <c r="HIV140" s="827">
        <f t="shared" si="607"/>
        <v>0</v>
      </c>
      <c r="HIW140" s="827">
        <f t="shared" si="607"/>
        <v>0</v>
      </c>
      <c r="HIX140" s="827">
        <f t="shared" si="607"/>
        <v>0</v>
      </c>
      <c r="HIY140" s="827">
        <f t="shared" si="607"/>
        <v>0</v>
      </c>
      <c r="HIZ140" s="827">
        <f t="shared" si="607"/>
        <v>0</v>
      </c>
      <c r="HJA140" s="827">
        <f t="shared" si="607"/>
        <v>0</v>
      </c>
      <c r="HJB140" s="827">
        <f t="shared" si="607"/>
        <v>0</v>
      </c>
      <c r="HJC140" s="827">
        <f t="shared" si="607"/>
        <v>0</v>
      </c>
      <c r="HJD140" s="827">
        <f t="shared" si="607"/>
        <v>0</v>
      </c>
      <c r="HJE140" s="827">
        <f t="shared" si="607"/>
        <v>0</v>
      </c>
      <c r="HJF140" s="827">
        <f t="shared" si="607"/>
        <v>0</v>
      </c>
      <c r="HJG140" s="827">
        <f t="shared" si="607"/>
        <v>0</v>
      </c>
      <c r="HJH140" s="827">
        <f t="shared" si="607"/>
        <v>0</v>
      </c>
      <c r="HJI140" s="827">
        <f t="shared" si="607"/>
        <v>0</v>
      </c>
      <c r="HJJ140" s="827">
        <f t="shared" si="607"/>
        <v>0</v>
      </c>
      <c r="HJK140" s="827">
        <f t="shared" si="607"/>
        <v>0</v>
      </c>
      <c r="HJL140" s="827">
        <f t="shared" si="607"/>
        <v>0</v>
      </c>
      <c r="HJM140" s="827">
        <f t="shared" si="607"/>
        <v>0</v>
      </c>
      <c r="HJN140" s="827">
        <f t="shared" si="607"/>
        <v>0</v>
      </c>
      <c r="HJO140" s="827">
        <f t="shared" si="607"/>
        <v>0</v>
      </c>
      <c r="HJP140" s="827">
        <f t="shared" si="607"/>
        <v>0</v>
      </c>
      <c r="HJQ140" s="827">
        <f t="shared" si="607"/>
        <v>0</v>
      </c>
      <c r="HJR140" s="827">
        <f t="shared" si="607"/>
        <v>0</v>
      </c>
      <c r="HJS140" s="827">
        <f t="shared" si="607"/>
        <v>0</v>
      </c>
      <c r="HJT140" s="827">
        <f t="shared" si="607"/>
        <v>0</v>
      </c>
      <c r="HJU140" s="827">
        <f t="shared" si="607"/>
        <v>0</v>
      </c>
      <c r="HJV140" s="827">
        <f t="shared" si="607"/>
        <v>0</v>
      </c>
      <c r="HJW140" s="827">
        <f t="shared" si="607"/>
        <v>0</v>
      </c>
      <c r="HJX140" s="827">
        <f t="shared" si="607"/>
        <v>0</v>
      </c>
      <c r="HJY140" s="827">
        <f t="shared" si="607"/>
        <v>0</v>
      </c>
      <c r="HJZ140" s="827">
        <f t="shared" si="607"/>
        <v>0</v>
      </c>
      <c r="HKA140" s="827">
        <f t="shared" si="607"/>
        <v>0</v>
      </c>
      <c r="HKB140" s="827">
        <f t="shared" si="607"/>
        <v>0</v>
      </c>
      <c r="HKC140" s="827">
        <f t="shared" si="607"/>
        <v>0</v>
      </c>
      <c r="HKD140" s="827">
        <f t="shared" si="607"/>
        <v>0</v>
      </c>
      <c r="HKE140" s="827">
        <f t="shared" si="607"/>
        <v>0</v>
      </c>
      <c r="HKF140" s="827">
        <f t="shared" si="607"/>
        <v>0</v>
      </c>
      <c r="HKG140" s="827">
        <f t="shared" si="607"/>
        <v>0</v>
      </c>
      <c r="HKH140" s="827">
        <f t="shared" si="607"/>
        <v>0</v>
      </c>
      <c r="HKI140" s="827">
        <f t="shared" si="607"/>
        <v>0</v>
      </c>
      <c r="HKJ140" s="827">
        <f t="shared" si="607"/>
        <v>0</v>
      </c>
      <c r="HKK140" s="827">
        <f t="shared" si="607"/>
        <v>0</v>
      </c>
      <c r="HKL140" s="827">
        <f t="shared" si="607"/>
        <v>0</v>
      </c>
      <c r="HKM140" s="827">
        <f t="shared" si="607"/>
        <v>0</v>
      </c>
      <c r="HKN140" s="827">
        <f t="shared" si="607"/>
        <v>0</v>
      </c>
      <c r="HKO140" s="827">
        <f t="shared" si="607"/>
        <v>0</v>
      </c>
      <c r="HKP140" s="827">
        <f t="shared" si="607"/>
        <v>0</v>
      </c>
      <c r="HKQ140" s="827">
        <f t="shared" si="607"/>
        <v>0</v>
      </c>
      <c r="HKR140" s="827">
        <f t="shared" si="607"/>
        <v>0</v>
      </c>
      <c r="HKS140" s="827">
        <f t="shared" si="607"/>
        <v>0</v>
      </c>
      <c r="HKT140" s="827">
        <f t="shared" si="607"/>
        <v>0</v>
      </c>
      <c r="HKU140" s="827">
        <f t="shared" ref="HKU140:HNF140" si="608">HKU132</f>
        <v>0</v>
      </c>
      <c r="HKV140" s="827">
        <f t="shared" si="608"/>
        <v>0</v>
      </c>
      <c r="HKW140" s="827">
        <f t="shared" si="608"/>
        <v>0</v>
      </c>
      <c r="HKX140" s="827">
        <f t="shared" si="608"/>
        <v>0</v>
      </c>
      <c r="HKY140" s="827">
        <f t="shared" si="608"/>
        <v>0</v>
      </c>
      <c r="HKZ140" s="827">
        <f t="shared" si="608"/>
        <v>0</v>
      </c>
      <c r="HLA140" s="827">
        <f t="shared" si="608"/>
        <v>0</v>
      </c>
      <c r="HLB140" s="827">
        <f t="shared" si="608"/>
        <v>0</v>
      </c>
      <c r="HLC140" s="827">
        <f t="shared" si="608"/>
        <v>0</v>
      </c>
      <c r="HLD140" s="827">
        <f t="shared" si="608"/>
        <v>0</v>
      </c>
      <c r="HLE140" s="827">
        <f t="shared" si="608"/>
        <v>0</v>
      </c>
      <c r="HLF140" s="827">
        <f t="shared" si="608"/>
        <v>0</v>
      </c>
      <c r="HLG140" s="827">
        <f t="shared" si="608"/>
        <v>0</v>
      </c>
      <c r="HLH140" s="827">
        <f t="shared" si="608"/>
        <v>0</v>
      </c>
      <c r="HLI140" s="827">
        <f t="shared" si="608"/>
        <v>0</v>
      </c>
      <c r="HLJ140" s="827">
        <f t="shared" si="608"/>
        <v>0</v>
      </c>
      <c r="HLK140" s="827">
        <f t="shared" si="608"/>
        <v>0</v>
      </c>
      <c r="HLL140" s="827">
        <f t="shared" si="608"/>
        <v>0</v>
      </c>
      <c r="HLM140" s="827">
        <f t="shared" si="608"/>
        <v>0</v>
      </c>
      <c r="HLN140" s="827">
        <f t="shared" si="608"/>
        <v>0</v>
      </c>
      <c r="HLO140" s="827">
        <f t="shared" si="608"/>
        <v>0</v>
      </c>
      <c r="HLP140" s="827">
        <f t="shared" si="608"/>
        <v>0</v>
      </c>
      <c r="HLQ140" s="827">
        <f t="shared" si="608"/>
        <v>0</v>
      </c>
      <c r="HLR140" s="827">
        <f t="shared" si="608"/>
        <v>0</v>
      </c>
      <c r="HLS140" s="827">
        <f t="shared" si="608"/>
        <v>0</v>
      </c>
      <c r="HLT140" s="827">
        <f t="shared" si="608"/>
        <v>0</v>
      </c>
      <c r="HLU140" s="827">
        <f t="shared" si="608"/>
        <v>0</v>
      </c>
      <c r="HLV140" s="827">
        <f t="shared" si="608"/>
        <v>0</v>
      </c>
      <c r="HLW140" s="827">
        <f t="shared" si="608"/>
        <v>0</v>
      </c>
      <c r="HLX140" s="827">
        <f t="shared" si="608"/>
        <v>0</v>
      </c>
      <c r="HLY140" s="827">
        <f t="shared" si="608"/>
        <v>0</v>
      </c>
      <c r="HLZ140" s="827">
        <f t="shared" si="608"/>
        <v>0</v>
      </c>
      <c r="HMA140" s="827">
        <f t="shared" si="608"/>
        <v>0</v>
      </c>
      <c r="HMB140" s="827">
        <f t="shared" si="608"/>
        <v>0</v>
      </c>
      <c r="HMC140" s="827">
        <f t="shared" si="608"/>
        <v>0</v>
      </c>
      <c r="HMD140" s="827">
        <f t="shared" si="608"/>
        <v>0</v>
      </c>
      <c r="HME140" s="827">
        <f t="shared" si="608"/>
        <v>0</v>
      </c>
      <c r="HMF140" s="827">
        <f t="shared" si="608"/>
        <v>0</v>
      </c>
      <c r="HMG140" s="827">
        <f t="shared" si="608"/>
        <v>0</v>
      </c>
      <c r="HMH140" s="827">
        <f t="shared" si="608"/>
        <v>0</v>
      </c>
      <c r="HMI140" s="827">
        <f t="shared" si="608"/>
        <v>0</v>
      </c>
      <c r="HMJ140" s="827">
        <f t="shared" si="608"/>
        <v>0</v>
      </c>
      <c r="HMK140" s="827">
        <f t="shared" si="608"/>
        <v>0</v>
      </c>
      <c r="HML140" s="827">
        <f t="shared" si="608"/>
        <v>0</v>
      </c>
      <c r="HMM140" s="827">
        <f t="shared" si="608"/>
        <v>0</v>
      </c>
      <c r="HMN140" s="827">
        <f t="shared" si="608"/>
        <v>0</v>
      </c>
      <c r="HMO140" s="827">
        <f t="shared" si="608"/>
        <v>0</v>
      </c>
      <c r="HMP140" s="827">
        <f t="shared" si="608"/>
        <v>0</v>
      </c>
      <c r="HMQ140" s="827">
        <f t="shared" si="608"/>
        <v>0</v>
      </c>
      <c r="HMR140" s="827">
        <f t="shared" si="608"/>
        <v>0</v>
      </c>
      <c r="HMS140" s="827">
        <f t="shared" si="608"/>
        <v>0</v>
      </c>
      <c r="HMT140" s="827">
        <f t="shared" si="608"/>
        <v>0</v>
      </c>
      <c r="HMU140" s="827">
        <f t="shared" si="608"/>
        <v>0</v>
      </c>
      <c r="HMV140" s="827">
        <f t="shared" si="608"/>
        <v>0</v>
      </c>
      <c r="HMW140" s="827">
        <f t="shared" si="608"/>
        <v>0</v>
      </c>
      <c r="HMX140" s="827">
        <f t="shared" si="608"/>
        <v>0</v>
      </c>
      <c r="HMY140" s="827">
        <f t="shared" si="608"/>
        <v>0</v>
      </c>
      <c r="HMZ140" s="827">
        <f t="shared" si="608"/>
        <v>0</v>
      </c>
      <c r="HNA140" s="827">
        <f t="shared" si="608"/>
        <v>0</v>
      </c>
      <c r="HNB140" s="827">
        <f t="shared" si="608"/>
        <v>0</v>
      </c>
      <c r="HNC140" s="827">
        <f t="shared" si="608"/>
        <v>0</v>
      </c>
      <c r="HND140" s="827">
        <f t="shared" si="608"/>
        <v>0</v>
      </c>
      <c r="HNE140" s="827">
        <f t="shared" si="608"/>
        <v>0</v>
      </c>
      <c r="HNF140" s="827">
        <f t="shared" si="608"/>
        <v>0</v>
      </c>
      <c r="HNG140" s="827">
        <f t="shared" ref="HNG140:HPR140" si="609">HNG132</f>
        <v>0</v>
      </c>
      <c r="HNH140" s="827">
        <f t="shared" si="609"/>
        <v>0</v>
      </c>
      <c r="HNI140" s="827">
        <f t="shared" si="609"/>
        <v>0</v>
      </c>
      <c r="HNJ140" s="827">
        <f t="shared" si="609"/>
        <v>0</v>
      </c>
      <c r="HNK140" s="827">
        <f t="shared" si="609"/>
        <v>0</v>
      </c>
      <c r="HNL140" s="827">
        <f t="shared" si="609"/>
        <v>0</v>
      </c>
      <c r="HNM140" s="827">
        <f t="shared" si="609"/>
        <v>0</v>
      </c>
      <c r="HNN140" s="827">
        <f t="shared" si="609"/>
        <v>0</v>
      </c>
      <c r="HNO140" s="827">
        <f t="shared" si="609"/>
        <v>0</v>
      </c>
      <c r="HNP140" s="827">
        <f t="shared" si="609"/>
        <v>0</v>
      </c>
      <c r="HNQ140" s="827">
        <f t="shared" si="609"/>
        <v>0</v>
      </c>
      <c r="HNR140" s="827">
        <f t="shared" si="609"/>
        <v>0</v>
      </c>
      <c r="HNS140" s="827">
        <f t="shared" si="609"/>
        <v>0</v>
      </c>
      <c r="HNT140" s="827">
        <f t="shared" si="609"/>
        <v>0</v>
      </c>
      <c r="HNU140" s="827">
        <f t="shared" si="609"/>
        <v>0</v>
      </c>
      <c r="HNV140" s="827">
        <f t="shared" si="609"/>
        <v>0</v>
      </c>
      <c r="HNW140" s="827">
        <f t="shared" si="609"/>
        <v>0</v>
      </c>
      <c r="HNX140" s="827">
        <f t="shared" si="609"/>
        <v>0</v>
      </c>
      <c r="HNY140" s="827">
        <f t="shared" si="609"/>
        <v>0</v>
      </c>
      <c r="HNZ140" s="827">
        <f t="shared" si="609"/>
        <v>0</v>
      </c>
      <c r="HOA140" s="827">
        <f t="shared" si="609"/>
        <v>0</v>
      </c>
      <c r="HOB140" s="827">
        <f t="shared" si="609"/>
        <v>0</v>
      </c>
      <c r="HOC140" s="827">
        <f t="shared" si="609"/>
        <v>0</v>
      </c>
      <c r="HOD140" s="827">
        <f t="shared" si="609"/>
        <v>0</v>
      </c>
      <c r="HOE140" s="827">
        <f t="shared" si="609"/>
        <v>0</v>
      </c>
      <c r="HOF140" s="827">
        <f t="shared" si="609"/>
        <v>0</v>
      </c>
      <c r="HOG140" s="827">
        <f t="shared" si="609"/>
        <v>0</v>
      </c>
      <c r="HOH140" s="827">
        <f t="shared" si="609"/>
        <v>0</v>
      </c>
      <c r="HOI140" s="827">
        <f t="shared" si="609"/>
        <v>0</v>
      </c>
      <c r="HOJ140" s="827">
        <f t="shared" si="609"/>
        <v>0</v>
      </c>
      <c r="HOK140" s="827">
        <f t="shared" si="609"/>
        <v>0</v>
      </c>
      <c r="HOL140" s="827">
        <f t="shared" si="609"/>
        <v>0</v>
      </c>
      <c r="HOM140" s="827">
        <f t="shared" si="609"/>
        <v>0</v>
      </c>
      <c r="HON140" s="827">
        <f t="shared" si="609"/>
        <v>0</v>
      </c>
      <c r="HOO140" s="827">
        <f t="shared" si="609"/>
        <v>0</v>
      </c>
      <c r="HOP140" s="827">
        <f t="shared" si="609"/>
        <v>0</v>
      </c>
      <c r="HOQ140" s="827">
        <f t="shared" si="609"/>
        <v>0</v>
      </c>
      <c r="HOR140" s="827">
        <f t="shared" si="609"/>
        <v>0</v>
      </c>
      <c r="HOS140" s="827">
        <f t="shared" si="609"/>
        <v>0</v>
      </c>
      <c r="HOT140" s="827">
        <f t="shared" si="609"/>
        <v>0</v>
      </c>
      <c r="HOU140" s="827">
        <f t="shared" si="609"/>
        <v>0</v>
      </c>
      <c r="HOV140" s="827">
        <f t="shared" si="609"/>
        <v>0</v>
      </c>
      <c r="HOW140" s="827">
        <f t="shared" si="609"/>
        <v>0</v>
      </c>
      <c r="HOX140" s="827">
        <f t="shared" si="609"/>
        <v>0</v>
      </c>
      <c r="HOY140" s="827">
        <f t="shared" si="609"/>
        <v>0</v>
      </c>
      <c r="HOZ140" s="827">
        <f t="shared" si="609"/>
        <v>0</v>
      </c>
      <c r="HPA140" s="827">
        <f t="shared" si="609"/>
        <v>0</v>
      </c>
      <c r="HPB140" s="827">
        <f t="shared" si="609"/>
        <v>0</v>
      </c>
      <c r="HPC140" s="827">
        <f t="shared" si="609"/>
        <v>0</v>
      </c>
      <c r="HPD140" s="827">
        <f t="shared" si="609"/>
        <v>0</v>
      </c>
      <c r="HPE140" s="827">
        <f t="shared" si="609"/>
        <v>0</v>
      </c>
      <c r="HPF140" s="827">
        <f t="shared" si="609"/>
        <v>0</v>
      </c>
      <c r="HPG140" s="827">
        <f t="shared" si="609"/>
        <v>0</v>
      </c>
      <c r="HPH140" s="827">
        <f t="shared" si="609"/>
        <v>0</v>
      </c>
      <c r="HPI140" s="827">
        <f t="shared" si="609"/>
        <v>0</v>
      </c>
      <c r="HPJ140" s="827">
        <f t="shared" si="609"/>
        <v>0</v>
      </c>
      <c r="HPK140" s="827">
        <f t="shared" si="609"/>
        <v>0</v>
      </c>
      <c r="HPL140" s="827">
        <f t="shared" si="609"/>
        <v>0</v>
      </c>
      <c r="HPM140" s="827">
        <f t="shared" si="609"/>
        <v>0</v>
      </c>
      <c r="HPN140" s="827">
        <f t="shared" si="609"/>
        <v>0</v>
      </c>
      <c r="HPO140" s="827">
        <f t="shared" si="609"/>
        <v>0</v>
      </c>
      <c r="HPP140" s="827">
        <f t="shared" si="609"/>
        <v>0</v>
      </c>
      <c r="HPQ140" s="827">
        <f t="shared" si="609"/>
        <v>0</v>
      </c>
      <c r="HPR140" s="827">
        <f t="shared" si="609"/>
        <v>0</v>
      </c>
      <c r="HPS140" s="827">
        <f t="shared" ref="HPS140:HSD140" si="610">HPS132</f>
        <v>0</v>
      </c>
      <c r="HPT140" s="827">
        <f t="shared" si="610"/>
        <v>0</v>
      </c>
      <c r="HPU140" s="827">
        <f t="shared" si="610"/>
        <v>0</v>
      </c>
      <c r="HPV140" s="827">
        <f t="shared" si="610"/>
        <v>0</v>
      </c>
      <c r="HPW140" s="827">
        <f t="shared" si="610"/>
        <v>0</v>
      </c>
      <c r="HPX140" s="827">
        <f t="shared" si="610"/>
        <v>0</v>
      </c>
      <c r="HPY140" s="827">
        <f t="shared" si="610"/>
        <v>0</v>
      </c>
      <c r="HPZ140" s="827">
        <f t="shared" si="610"/>
        <v>0</v>
      </c>
      <c r="HQA140" s="827">
        <f t="shared" si="610"/>
        <v>0</v>
      </c>
      <c r="HQB140" s="827">
        <f t="shared" si="610"/>
        <v>0</v>
      </c>
      <c r="HQC140" s="827">
        <f t="shared" si="610"/>
        <v>0</v>
      </c>
      <c r="HQD140" s="827">
        <f t="shared" si="610"/>
        <v>0</v>
      </c>
      <c r="HQE140" s="827">
        <f t="shared" si="610"/>
        <v>0</v>
      </c>
      <c r="HQF140" s="827">
        <f t="shared" si="610"/>
        <v>0</v>
      </c>
      <c r="HQG140" s="827">
        <f t="shared" si="610"/>
        <v>0</v>
      </c>
      <c r="HQH140" s="827">
        <f t="shared" si="610"/>
        <v>0</v>
      </c>
      <c r="HQI140" s="827">
        <f t="shared" si="610"/>
        <v>0</v>
      </c>
      <c r="HQJ140" s="827">
        <f t="shared" si="610"/>
        <v>0</v>
      </c>
      <c r="HQK140" s="827">
        <f t="shared" si="610"/>
        <v>0</v>
      </c>
      <c r="HQL140" s="827">
        <f t="shared" si="610"/>
        <v>0</v>
      </c>
      <c r="HQM140" s="827">
        <f t="shared" si="610"/>
        <v>0</v>
      </c>
      <c r="HQN140" s="827">
        <f t="shared" si="610"/>
        <v>0</v>
      </c>
      <c r="HQO140" s="827">
        <f t="shared" si="610"/>
        <v>0</v>
      </c>
      <c r="HQP140" s="827">
        <f t="shared" si="610"/>
        <v>0</v>
      </c>
      <c r="HQQ140" s="827">
        <f t="shared" si="610"/>
        <v>0</v>
      </c>
      <c r="HQR140" s="827">
        <f t="shared" si="610"/>
        <v>0</v>
      </c>
      <c r="HQS140" s="827">
        <f t="shared" si="610"/>
        <v>0</v>
      </c>
      <c r="HQT140" s="827">
        <f t="shared" si="610"/>
        <v>0</v>
      </c>
      <c r="HQU140" s="827">
        <f t="shared" si="610"/>
        <v>0</v>
      </c>
      <c r="HQV140" s="827">
        <f t="shared" si="610"/>
        <v>0</v>
      </c>
      <c r="HQW140" s="827">
        <f t="shared" si="610"/>
        <v>0</v>
      </c>
      <c r="HQX140" s="827">
        <f t="shared" si="610"/>
        <v>0</v>
      </c>
      <c r="HQY140" s="827">
        <f t="shared" si="610"/>
        <v>0</v>
      </c>
      <c r="HQZ140" s="827">
        <f t="shared" si="610"/>
        <v>0</v>
      </c>
      <c r="HRA140" s="827">
        <f t="shared" si="610"/>
        <v>0</v>
      </c>
      <c r="HRB140" s="827">
        <f t="shared" si="610"/>
        <v>0</v>
      </c>
      <c r="HRC140" s="827">
        <f t="shared" si="610"/>
        <v>0</v>
      </c>
      <c r="HRD140" s="827">
        <f t="shared" si="610"/>
        <v>0</v>
      </c>
      <c r="HRE140" s="827">
        <f t="shared" si="610"/>
        <v>0</v>
      </c>
      <c r="HRF140" s="827">
        <f t="shared" si="610"/>
        <v>0</v>
      </c>
      <c r="HRG140" s="827">
        <f t="shared" si="610"/>
        <v>0</v>
      </c>
      <c r="HRH140" s="827">
        <f t="shared" si="610"/>
        <v>0</v>
      </c>
      <c r="HRI140" s="827">
        <f t="shared" si="610"/>
        <v>0</v>
      </c>
      <c r="HRJ140" s="827">
        <f t="shared" si="610"/>
        <v>0</v>
      </c>
      <c r="HRK140" s="827">
        <f t="shared" si="610"/>
        <v>0</v>
      </c>
      <c r="HRL140" s="827">
        <f t="shared" si="610"/>
        <v>0</v>
      </c>
      <c r="HRM140" s="827">
        <f t="shared" si="610"/>
        <v>0</v>
      </c>
      <c r="HRN140" s="827">
        <f t="shared" si="610"/>
        <v>0</v>
      </c>
      <c r="HRO140" s="827">
        <f t="shared" si="610"/>
        <v>0</v>
      </c>
      <c r="HRP140" s="827">
        <f t="shared" si="610"/>
        <v>0</v>
      </c>
      <c r="HRQ140" s="827">
        <f t="shared" si="610"/>
        <v>0</v>
      </c>
      <c r="HRR140" s="827">
        <f t="shared" si="610"/>
        <v>0</v>
      </c>
      <c r="HRS140" s="827">
        <f t="shared" si="610"/>
        <v>0</v>
      </c>
      <c r="HRT140" s="827">
        <f t="shared" si="610"/>
        <v>0</v>
      </c>
      <c r="HRU140" s="827">
        <f t="shared" si="610"/>
        <v>0</v>
      </c>
      <c r="HRV140" s="827">
        <f t="shared" si="610"/>
        <v>0</v>
      </c>
      <c r="HRW140" s="827">
        <f t="shared" si="610"/>
        <v>0</v>
      </c>
      <c r="HRX140" s="827">
        <f t="shared" si="610"/>
        <v>0</v>
      </c>
      <c r="HRY140" s="827">
        <f t="shared" si="610"/>
        <v>0</v>
      </c>
      <c r="HRZ140" s="827">
        <f t="shared" si="610"/>
        <v>0</v>
      </c>
      <c r="HSA140" s="827">
        <f t="shared" si="610"/>
        <v>0</v>
      </c>
      <c r="HSB140" s="827">
        <f t="shared" si="610"/>
        <v>0</v>
      </c>
      <c r="HSC140" s="827">
        <f t="shared" si="610"/>
        <v>0</v>
      </c>
      <c r="HSD140" s="827">
        <f t="shared" si="610"/>
        <v>0</v>
      </c>
      <c r="HSE140" s="827">
        <f t="shared" ref="HSE140:HUP140" si="611">HSE132</f>
        <v>0</v>
      </c>
      <c r="HSF140" s="827">
        <f t="shared" si="611"/>
        <v>0</v>
      </c>
      <c r="HSG140" s="827">
        <f t="shared" si="611"/>
        <v>0</v>
      </c>
      <c r="HSH140" s="827">
        <f t="shared" si="611"/>
        <v>0</v>
      </c>
      <c r="HSI140" s="827">
        <f t="shared" si="611"/>
        <v>0</v>
      </c>
      <c r="HSJ140" s="827">
        <f t="shared" si="611"/>
        <v>0</v>
      </c>
      <c r="HSK140" s="827">
        <f t="shared" si="611"/>
        <v>0</v>
      </c>
      <c r="HSL140" s="827">
        <f t="shared" si="611"/>
        <v>0</v>
      </c>
      <c r="HSM140" s="827">
        <f t="shared" si="611"/>
        <v>0</v>
      </c>
      <c r="HSN140" s="827">
        <f t="shared" si="611"/>
        <v>0</v>
      </c>
      <c r="HSO140" s="827">
        <f t="shared" si="611"/>
        <v>0</v>
      </c>
      <c r="HSP140" s="827">
        <f t="shared" si="611"/>
        <v>0</v>
      </c>
      <c r="HSQ140" s="827">
        <f t="shared" si="611"/>
        <v>0</v>
      </c>
      <c r="HSR140" s="827">
        <f t="shared" si="611"/>
        <v>0</v>
      </c>
      <c r="HSS140" s="827">
        <f t="shared" si="611"/>
        <v>0</v>
      </c>
      <c r="HST140" s="827">
        <f t="shared" si="611"/>
        <v>0</v>
      </c>
      <c r="HSU140" s="827">
        <f t="shared" si="611"/>
        <v>0</v>
      </c>
      <c r="HSV140" s="827">
        <f t="shared" si="611"/>
        <v>0</v>
      </c>
      <c r="HSW140" s="827">
        <f t="shared" si="611"/>
        <v>0</v>
      </c>
      <c r="HSX140" s="827">
        <f t="shared" si="611"/>
        <v>0</v>
      </c>
      <c r="HSY140" s="827">
        <f t="shared" si="611"/>
        <v>0</v>
      </c>
      <c r="HSZ140" s="827">
        <f t="shared" si="611"/>
        <v>0</v>
      </c>
      <c r="HTA140" s="827">
        <f t="shared" si="611"/>
        <v>0</v>
      </c>
      <c r="HTB140" s="827">
        <f t="shared" si="611"/>
        <v>0</v>
      </c>
      <c r="HTC140" s="827">
        <f t="shared" si="611"/>
        <v>0</v>
      </c>
      <c r="HTD140" s="827">
        <f t="shared" si="611"/>
        <v>0</v>
      </c>
      <c r="HTE140" s="827">
        <f t="shared" si="611"/>
        <v>0</v>
      </c>
      <c r="HTF140" s="827">
        <f t="shared" si="611"/>
        <v>0</v>
      </c>
      <c r="HTG140" s="827">
        <f t="shared" si="611"/>
        <v>0</v>
      </c>
      <c r="HTH140" s="827">
        <f t="shared" si="611"/>
        <v>0</v>
      </c>
      <c r="HTI140" s="827">
        <f t="shared" si="611"/>
        <v>0</v>
      </c>
      <c r="HTJ140" s="827">
        <f t="shared" si="611"/>
        <v>0</v>
      </c>
      <c r="HTK140" s="827">
        <f t="shared" si="611"/>
        <v>0</v>
      </c>
      <c r="HTL140" s="827">
        <f t="shared" si="611"/>
        <v>0</v>
      </c>
      <c r="HTM140" s="827">
        <f t="shared" si="611"/>
        <v>0</v>
      </c>
      <c r="HTN140" s="827">
        <f t="shared" si="611"/>
        <v>0</v>
      </c>
      <c r="HTO140" s="827">
        <f t="shared" si="611"/>
        <v>0</v>
      </c>
      <c r="HTP140" s="827">
        <f t="shared" si="611"/>
        <v>0</v>
      </c>
      <c r="HTQ140" s="827">
        <f t="shared" si="611"/>
        <v>0</v>
      </c>
      <c r="HTR140" s="827">
        <f t="shared" si="611"/>
        <v>0</v>
      </c>
      <c r="HTS140" s="827">
        <f t="shared" si="611"/>
        <v>0</v>
      </c>
      <c r="HTT140" s="827">
        <f t="shared" si="611"/>
        <v>0</v>
      </c>
      <c r="HTU140" s="827">
        <f t="shared" si="611"/>
        <v>0</v>
      </c>
      <c r="HTV140" s="827">
        <f t="shared" si="611"/>
        <v>0</v>
      </c>
      <c r="HTW140" s="827">
        <f t="shared" si="611"/>
        <v>0</v>
      </c>
      <c r="HTX140" s="827">
        <f t="shared" si="611"/>
        <v>0</v>
      </c>
      <c r="HTY140" s="827">
        <f t="shared" si="611"/>
        <v>0</v>
      </c>
      <c r="HTZ140" s="827">
        <f t="shared" si="611"/>
        <v>0</v>
      </c>
      <c r="HUA140" s="827">
        <f t="shared" si="611"/>
        <v>0</v>
      </c>
      <c r="HUB140" s="827">
        <f t="shared" si="611"/>
        <v>0</v>
      </c>
      <c r="HUC140" s="827">
        <f t="shared" si="611"/>
        <v>0</v>
      </c>
      <c r="HUD140" s="827">
        <f t="shared" si="611"/>
        <v>0</v>
      </c>
      <c r="HUE140" s="827">
        <f t="shared" si="611"/>
        <v>0</v>
      </c>
      <c r="HUF140" s="827">
        <f t="shared" si="611"/>
        <v>0</v>
      </c>
      <c r="HUG140" s="827">
        <f t="shared" si="611"/>
        <v>0</v>
      </c>
      <c r="HUH140" s="827">
        <f t="shared" si="611"/>
        <v>0</v>
      </c>
      <c r="HUI140" s="827">
        <f t="shared" si="611"/>
        <v>0</v>
      </c>
      <c r="HUJ140" s="827">
        <f t="shared" si="611"/>
        <v>0</v>
      </c>
      <c r="HUK140" s="827">
        <f t="shared" si="611"/>
        <v>0</v>
      </c>
      <c r="HUL140" s="827">
        <f t="shared" si="611"/>
        <v>0</v>
      </c>
      <c r="HUM140" s="827">
        <f t="shared" si="611"/>
        <v>0</v>
      </c>
      <c r="HUN140" s="827">
        <f t="shared" si="611"/>
        <v>0</v>
      </c>
      <c r="HUO140" s="827">
        <f t="shared" si="611"/>
        <v>0</v>
      </c>
      <c r="HUP140" s="827">
        <f t="shared" si="611"/>
        <v>0</v>
      </c>
      <c r="HUQ140" s="827">
        <f t="shared" ref="HUQ140:HXB140" si="612">HUQ132</f>
        <v>0</v>
      </c>
      <c r="HUR140" s="827">
        <f t="shared" si="612"/>
        <v>0</v>
      </c>
      <c r="HUS140" s="827">
        <f t="shared" si="612"/>
        <v>0</v>
      </c>
      <c r="HUT140" s="827">
        <f t="shared" si="612"/>
        <v>0</v>
      </c>
      <c r="HUU140" s="827">
        <f t="shared" si="612"/>
        <v>0</v>
      </c>
      <c r="HUV140" s="827">
        <f t="shared" si="612"/>
        <v>0</v>
      </c>
      <c r="HUW140" s="827">
        <f t="shared" si="612"/>
        <v>0</v>
      </c>
      <c r="HUX140" s="827">
        <f t="shared" si="612"/>
        <v>0</v>
      </c>
      <c r="HUY140" s="827">
        <f t="shared" si="612"/>
        <v>0</v>
      </c>
      <c r="HUZ140" s="827">
        <f t="shared" si="612"/>
        <v>0</v>
      </c>
      <c r="HVA140" s="827">
        <f t="shared" si="612"/>
        <v>0</v>
      </c>
      <c r="HVB140" s="827">
        <f t="shared" si="612"/>
        <v>0</v>
      </c>
      <c r="HVC140" s="827">
        <f t="shared" si="612"/>
        <v>0</v>
      </c>
      <c r="HVD140" s="827">
        <f t="shared" si="612"/>
        <v>0</v>
      </c>
      <c r="HVE140" s="827">
        <f t="shared" si="612"/>
        <v>0</v>
      </c>
      <c r="HVF140" s="827">
        <f t="shared" si="612"/>
        <v>0</v>
      </c>
      <c r="HVG140" s="827">
        <f t="shared" si="612"/>
        <v>0</v>
      </c>
      <c r="HVH140" s="827">
        <f t="shared" si="612"/>
        <v>0</v>
      </c>
      <c r="HVI140" s="827">
        <f t="shared" si="612"/>
        <v>0</v>
      </c>
      <c r="HVJ140" s="827">
        <f t="shared" si="612"/>
        <v>0</v>
      </c>
      <c r="HVK140" s="827">
        <f t="shared" si="612"/>
        <v>0</v>
      </c>
      <c r="HVL140" s="827">
        <f t="shared" si="612"/>
        <v>0</v>
      </c>
      <c r="HVM140" s="827">
        <f t="shared" si="612"/>
        <v>0</v>
      </c>
      <c r="HVN140" s="827">
        <f t="shared" si="612"/>
        <v>0</v>
      </c>
      <c r="HVO140" s="827">
        <f t="shared" si="612"/>
        <v>0</v>
      </c>
      <c r="HVP140" s="827">
        <f t="shared" si="612"/>
        <v>0</v>
      </c>
      <c r="HVQ140" s="827">
        <f t="shared" si="612"/>
        <v>0</v>
      </c>
      <c r="HVR140" s="827">
        <f t="shared" si="612"/>
        <v>0</v>
      </c>
      <c r="HVS140" s="827">
        <f t="shared" si="612"/>
        <v>0</v>
      </c>
      <c r="HVT140" s="827">
        <f t="shared" si="612"/>
        <v>0</v>
      </c>
      <c r="HVU140" s="827">
        <f t="shared" si="612"/>
        <v>0</v>
      </c>
      <c r="HVV140" s="827">
        <f t="shared" si="612"/>
        <v>0</v>
      </c>
      <c r="HVW140" s="827">
        <f t="shared" si="612"/>
        <v>0</v>
      </c>
      <c r="HVX140" s="827">
        <f t="shared" si="612"/>
        <v>0</v>
      </c>
      <c r="HVY140" s="827">
        <f t="shared" si="612"/>
        <v>0</v>
      </c>
      <c r="HVZ140" s="827">
        <f t="shared" si="612"/>
        <v>0</v>
      </c>
      <c r="HWA140" s="827">
        <f t="shared" si="612"/>
        <v>0</v>
      </c>
      <c r="HWB140" s="827">
        <f t="shared" si="612"/>
        <v>0</v>
      </c>
      <c r="HWC140" s="827">
        <f t="shared" si="612"/>
        <v>0</v>
      </c>
      <c r="HWD140" s="827">
        <f t="shared" si="612"/>
        <v>0</v>
      </c>
      <c r="HWE140" s="827">
        <f t="shared" si="612"/>
        <v>0</v>
      </c>
      <c r="HWF140" s="827">
        <f t="shared" si="612"/>
        <v>0</v>
      </c>
      <c r="HWG140" s="827">
        <f t="shared" si="612"/>
        <v>0</v>
      </c>
      <c r="HWH140" s="827">
        <f t="shared" si="612"/>
        <v>0</v>
      </c>
      <c r="HWI140" s="827">
        <f t="shared" si="612"/>
        <v>0</v>
      </c>
      <c r="HWJ140" s="827">
        <f t="shared" si="612"/>
        <v>0</v>
      </c>
      <c r="HWK140" s="827">
        <f t="shared" si="612"/>
        <v>0</v>
      </c>
      <c r="HWL140" s="827">
        <f t="shared" si="612"/>
        <v>0</v>
      </c>
      <c r="HWM140" s="827">
        <f t="shared" si="612"/>
        <v>0</v>
      </c>
      <c r="HWN140" s="827">
        <f t="shared" si="612"/>
        <v>0</v>
      </c>
      <c r="HWO140" s="827">
        <f t="shared" si="612"/>
        <v>0</v>
      </c>
      <c r="HWP140" s="827">
        <f t="shared" si="612"/>
        <v>0</v>
      </c>
      <c r="HWQ140" s="827">
        <f t="shared" si="612"/>
        <v>0</v>
      </c>
      <c r="HWR140" s="827">
        <f t="shared" si="612"/>
        <v>0</v>
      </c>
      <c r="HWS140" s="827">
        <f t="shared" si="612"/>
        <v>0</v>
      </c>
      <c r="HWT140" s="827">
        <f t="shared" si="612"/>
        <v>0</v>
      </c>
      <c r="HWU140" s="827">
        <f t="shared" si="612"/>
        <v>0</v>
      </c>
      <c r="HWV140" s="827">
        <f t="shared" si="612"/>
        <v>0</v>
      </c>
      <c r="HWW140" s="827">
        <f t="shared" si="612"/>
        <v>0</v>
      </c>
      <c r="HWX140" s="827">
        <f t="shared" si="612"/>
        <v>0</v>
      </c>
      <c r="HWY140" s="827">
        <f t="shared" si="612"/>
        <v>0</v>
      </c>
      <c r="HWZ140" s="827">
        <f t="shared" si="612"/>
        <v>0</v>
      </c>
      <c r="HXA140" s="827">
        <f t="shared" si="612"/>
        <v>0</v>
      </c>
      <c r="HXB140" s="827">
        <f t="shared" si="612"/>
        <v>0</v>
      </c>
      <c r="HXC140" s="827">
        <f t="shared" ref="HXC140:HZN140" si="613">HXC132</f>
        <v>0</v>
      </c>
      <c r="HXD140" s="827">
        <f t="shared" si="613"/>
        <v>0</v>
      </c>
      <c r="HXE140" s="827">
        <f t="shared" si="613"/>
        <v>0</v>
      </c>
      <c r="HXF140" s="827">
        <f t="shared" si="613"/>
        <v>0</v>
      </c>
      <c r="HXG140" s="827">
        <f t="shared" si="613"/>
        <v>0</v>
      </c>
      <c r="HXH140" s="827">
        <f t="shared" si="613"/>
        <v>0</v>
      </c>
      <c r="HXI140" s="827">
        <f t="shared" si="613"/>
        <v>0</v>
      </c>
      <c r="HXJ140" s="827">
        <f t="shared" si="613"/>
        <v>0</v>
      </c>
      <c r="HXK140" s="827">
        <f t="shared" si="613"/>
        <v>0</v>
      </c>
      <c r="HXL140" s="827">
        <f t="shared" si="613"/>
        <v>0</v>
      </c>
      <c r="HXM140" s="827">
        <f t="shared" si="613"/>
        <v>0</v>
      </c>
      <c r="HXN140" s="827">
        <f t="shared" si="613"/>
        <v>0</v>
      </c>
      <c r="HXO140" s="827">
        <f t="shared" si="613"/>
        <v>0</v>
      </c>
      <c r="HXP140" s="827">
        <f t="shared" si="613"/>
        <v>0</v>
      </c>
      <c r="HXQ140" s="827">
        <f t="shared" si="613"/>
        <v>0</v>
      </c>
      <c r="HXR140" s="827">
        <f t="shared" si="613"/>
        <v>0</v>
      </c>
      <c r="HXS140" s="827">
        <f t="shared" si="613"/>
        <v>0</v>
      </c>
      <c r="HXT140" s="827">
        <f t="shared" si="613"/>
        <v>0</v>
      </c>
      <c r="HXU140" s="827">
        <f t="shared" si="613"/>
        <v>0</v>
      </c>
      <c r="HXV140" s="827">
        <f t="shared" si="613"/>
        <v>0</v>
      </c>
      <c r="HXW140" s="827">
        <f t="shared" si="613"/>
        <v>0</v>
      </c>
      <c r="HXX140" s="827">
        <f t="shared" si="613"/>
        <v>0</v>
      </c>
      <c r="HXY140" s="827">
        <f t="shared" si="613"/>
        <v>0</v>
      </c>
      <c r="HXZ140" s="827">
        <f t="shared" si="613"/>
        <v>0</v>
      </c>
      <c r="HYA140" s="827">
        <f t="shared" si="613"/>
        <v>0</v>
      </c>
      <c r="HYB140" s="827">
        <f t="shared" si="613"/>
        <v>0</v>
      </c>
      <c r="HYC140" s="827">
        <f t="shared" si="613"/>
        <v>0</v>
      </c>
      <c r="HYD140" s="827">
        <f t="shared" si="613"/>
        <v>0</v>
      </c>
      <c r="HYE140" s="827">
        <f t="shared" si="613"/>
        <v>0</v>
      </c>
      <c r="HYF140" s="827">
        <f t="shared" si="613"/>
        <v>0</v>
      </c>
      <c r="HYG140" s="827">
        <f t="shared" si="613"/>
        <v>0</v>
      </c>
      <c r="HYH140" s="827">
        <f t="shared" si="613"/>
        <v>0</v>
      </c>
      <c r="HYI140" s="827">
        <f t="shared" si="613"/>
        <v>0</v>
      </c>
      <c r="HYJ140" s="827">
        <f t="shared" si="613"/>
        <v>0</v>
      </c>
      <c r="HYK140" s="827">
        <f t="shared" si="613"/>
        <v>0</v>
      </c>
      <c r="HYL140" s="827">
        <f t="shared" si="613"/>
        <v>0</v>
      </c>
      <c r="HYM140" s="827">
        <f t="shared" si="613"/>
        <v>0</v>
      </c>
      <c r="HYN140" s="827">
        <f t="shared" si="613"/>
        <v>0</v>
      </c>
      <c r="HYO140" s="827">
        <f t="shared" si="613"/>
        <v>0</v>
      </c>
      <c r="HYP140" s="827">
        <f t="shared" si="613"/>
        <v>0</v>
      </c>
      <c r="HYQ140" s="827">
        <f t="shared" si="613"/>
        <v>0</v>
      </c>
      <c r="HYR140" s="827">
        <f t="shared" si="613"/>
        <v>0</v>
      </c>
      <c r="HYS140" s="827">
        <f t="shared" si="613"/>
        <v>0</v>
      </c>
      <c r="HYT140" s="827">
        <f t="shared" si="613"/>
        <v>0</v>
      </c>
      <c r="HYU140" s="827">
        <f t="shared" si="613"/>
        <v>0</v>
      </c>
      <c r="HYV140" s="827">
        <f t="shared" si="613"/>
        <v>0</v>
      </c>
      <c r="HYW140" s="827">
        <f t="shared" si="613"/>
        <v>0</v>
      </c>
      <c r="HYX140" s="827">
        <f t="shared" si="613"/>
        <v>0</v>
      </c>
      <c r="HYY140" s="827">
        <f t="shared" si="613"/>
        <v>0</v>
      </c>
      <c r="HYZ140" s="827">
        <f t="shared" si="613"/>
        <v>0</v>
      </c>
      <c r="HZA140" s="827">
        <f t="shared" si="613"/>
        <v>0</v>
      </c>
      <c r="HZB140" s="827">
        <f t="shared" si="613"/>
        <v>0</v>
      </c>
      <c r="HZC140" s="827">
        <f t="shared" si="613"/>
        <v>0</v>
      </c>
      <c r="HZD140" s="827">
        <f t="shared" si="613"/>
        <v>0</v>
      </c>
      <c r="HZE140" s="827">
        <f t="shared" si="613"/>
        <v>0</v>
      </c>
      <c r="HZF140" s="827">
        <f t="shared" si="613"/>
        <v>0</v>
      </c>
      <c r="HZG140" s="827">
        <f t="shared" si="613"/>
        <v>0</v>
      </c>
      <c r="HZH140" s="827">
        <f t="shared" si="613"/>
        <v>0</v>
      </c>
      <c r="HZI140" s="827">
        <f t="shared" si="613"/>
        <v>0</v>
      </c>
      <c r="HZJ140" s="827">
        <f t="shared" si="613"/>
        <v>0</v>
      </c>
      <c r="HZK140" s="827">
        <f t="shared" si="613"/>
        <v>0</v>
      </c>
      <c r="HZL140" s="827">
        <f t="shared" si="613"/>
        <v>0</v>
      </c>
      <c r="HZM140" s="827">
        <f t="shared" si="613"/>
        <v>0</v>
      </c>
      <c r="HZN140" s="827">
        <f t="shared" si="613"/>
        <v>0</v>
      </c>
      <c r="HZO140" s="827">
        <f t="shared" ref="HZO140:IBZ140" si="614">HZO132</f>
        <v>0</v>
      </c>
      <c r="HZP140" s="827">
        <f t="shared" si="614"/>
        <v>0</v>
      </c>
      <c r="HZQ140" s="827">
        <f t="shared" si="614"/>
        <v>0</v>
      </c>
      <c r="HZR140" s="827">
        <f t="shared" si="614"/>
        <v>0</v>
      </c>
      <c r="HZS140" s="827">
        <f t="shared" si="614"/>
        <v>0</v>
      </c>
      <c r="HZT140" s="827">
        <f t="shared" si="614"/>
        <v>0</v>
      </c>
      <c r="HZU140" s="827">
        <f t="shared" si="614"/>
        <v>0</v>
      </c>
      <c r="HZV140" s="827">
        <f t="shared" si="614"/>
        <v>0</v>
      </c>
      <c r="HZW140" s="827">
        <f t="shared" si="614"/>
        <v>0</v>
      </c>
      <c r="HZX140" s="827">
        <f t="shared" si="614"/>
        <v>0</v>
      </c>
      <c r="HZY140" s="827">
        <f t="shared" si="614"/>
        <v>0</v>
      </c>
      <c r="HZZ140" s="827">
        <f t="shared" si="614"/>
        <v>0</v>
      </c>
      <c r="IAA140" s="827">
        <f t="shared" si="614"/>
        <v>0</v>
      </c>
      <c r="IAB140" s="827">
        <f t="shared" si="614"/>
        <v>0</v>
      </c>
      <c r="IAC140" s="827">
        <f t="shared" si="614"/>
        <v>0</v>
      </c>
      <c r="IAD140" s="827">
        <f t="shared" si="614"/>
        <v>0</v>
      </c>
      <c r="IAE140" s="827">
        <f t="shared" si="614"/>
        <v>0</v>
      </c>
      <c r="IAF140" s="827">
        <f t="shared" si="614"/>
        <v>0</v>
      </c>
      <c r="IAG140" s="827">
        <f t="shared" si="614"/>
        <v>0</v>
      </c>
      <c r="IAH140" s="827">
        <f t="shared" si="614"/>
        <v>0</v>
      </c>
      <c r="IAI140" s="827">
        <f t="shared" si="614"/>
        <v>0</v>
      </c>
      <c r="IAJ140" s="827">
        <f t="shared" si="614"/>
        <v>0</v>
      </c>
      <c r="IAK140" s="827">
        <f t="shared" si="614"/>
        <v>0</v>
      </c>
      <c r="IAL140" s="827">
        <f t="shared" si="614"/>
        <v>0</v>
      </c>
      <c r="IAM140" s="827">
        <f t="shared" si="614"/>
        <v>0</v>
      </c>
      <c r="IAN140" s="827">
        <f t="shared" si="614"/>
        <v>0</v>
      </c>
      <c r="IAO140" s="827">
        <f t="shared" si="614"/>
        <v>0</v>
      </c>
      <c r="IAP140" s="827">
        <f t="shared" si="614"/>
        <v>0</v>
      </c>
      <c r="IAQ140" s="827">
        <f t="shared" si="614"/>
        <v>0</v>
      </c>
      <c r="IAR140" s="827">
        <f t="shared" si="614"/>
        <v>0</v>
      </c>
      <c r="IAS140" s="827">
        <f t="shared" si="614"/>
        <v>0</v>
      </c>
      <c r="IAT140" s="827">
        <f t="shared" si="614"/>
        <v>0</v>
      </c>
      <c r="IAU140" s="827">
        <f t="shared" si="614"/>
        <v>0</v>
      </c>
      <c r="IAV140" s="827">
        <f t="shared" si="614"/>
        <v>0</v>
      </c>
      <c r="IAW140" s="827">
        <f t="shared" si="614"/>
        <v>0</v>
      </c>
      <c r="IAX140" s="827">
        <f t="shared" si="614"/>
        <v>0</v>
      </c>
      <c r="IAY140" s="827">
        <f t="shared" si="614"/>
        <v>0</v>
      </c>
      <c r="IAZ140" s="827">
        <f t="shared" si="614"/>
        <v>0</v>
      </c>
      <c r="IBA140" s="827">
        <f t="shared" si="614"/>
        <v>0</v>
      </c>
      <c r="IBB140" s="827">
        <f t="shared" si="614"/>
        <v>0</v>
      </c>
      <c r="IBC140" s="827">
        <f t="shared" si="614"/>
        <v>0</v>
      </c>
      <c r="IBD140" s="827">
        <f t="shared" si="614"/>
        <v>0</v>
      </c>
      <c r="IBE140" s="827">
        <f t="shared" si="614"/>
        <v>0</v>
      </c>
      <c r="IBF140" s="827">
        <f t="shared" si="614"/>
        <v>0</v>
      </c>
      <c r="IBG140" s="827">
        <f t="shared" si="614"/>
        <v>0</v>
      </c>
      <c r="IBH140" s="827">
        <f t="shared" si="614"/>
        <v>0</v>
      </c>
      <c r="IBI140" s="827">
        <f t="shared" si="614"/>
        <v>0</v>
      </c>
      <c r="IBJ140" s="827">
        <f t="shared" si="614"/>
        <v>0</v>
      </c>
      <c r="IBK140" s="827">
        <f t="shared" si="614"/>
        <v>0</v>
      </c>
      <c r="IBL140" s="827">
        <f t="shared" si="614"/>
        <v>0</v>
      </c>
      <c r="IBM140" s="827">
        <f t="shared" si="614"/>
        <v>0</v>
      </c>
      <c r="IBN140" s="827">
        <f t="shared" si="614"/>
        <v>0</v>
      </c>
      <c r="IBO140" s="827">
        <f t="shared" si="614"/>
        <v>0</v>
      </c>
      <c r="IBP140" s="827">
        <f t="shared" si="614"/>
        <v>0</v>
      </c>
      <c r="IBQ140" s="827">
        <f t="shared" si="614"/>
        <v>0</v>
      </c>
      <c r="IBR140" s="827">
        <f t="shared" si="614"/>
        <v>0</v>
      </c>
      <c r="IBS140" s="827">
        <f t="shared" si="614"/>
        <v>0</v>
      </c>
      <c r="IBT140" s="827">
        <f t="shared" si="614"/>
        <v>0</v>
      </c>
      <c r="IBU140" s="827">
        <f t="shared" si="614"/>
        <v>0</v>
      </c>
      <c r="IBV140" s="827">
        <f t="shared" si="614"/>
        <v>0</v>
      </c>
      <c r="IBW140" s="827">
        <f t="shared" si="614"/>
        <v>0</v>
      </c>
      <c r="IBX140" s="827">
        <f t="shared" si="614"/>
        <v>0</v>
      </c>
      <c r="IBY140" s="827">
        <f t="shared" si="614"/>
        <v>0</v>
      </c>
      <c r="IBZ140" s="827">
        <f t="shared" si="614"/>
        <v>0</v>
      </c>
      <c r="ICA140" s="827">
        <f t="shared" ref="ICA140:IEL140" si="615">ICA132</f>
        <v>0</v>
      </c>
      <c r="ICB140" s="827">
        <f t="shared" si="615"/>
        <v>0</v>
      </c>
      <c r="ICC140" s="827">
        <f t="shared" si="615"/>
        <v>0</v>
      </c>
      <c r="ICD140" s="827">
        <f t="shared" si="615"/>
        <v>0</v>
      </c>
      <c r="ICE140" s="827">
        <f t="shared" si="615"/>
        <v>0</v>
      </c>
      <c r="ICF140" s="827">
        <f t="shared" si="615"/>
        <v>0</v>
      </c>
      <c r="ICG140" s="827">
        <f t="shared" si="615"/>
        <v>0</v>
      </c>
      <c r="ICH140" s="827">
        <f t="shared" si="615"/>
        <v>0</v>
      </c>
      <c r="ICI140" s="827">
        <f t="shared" si="615"/>
        <v>0</v>
      </c>
      <c r="ICJ140" s="827">
        <f t="shared" si="615"/>
        <v>0</v>
      </c>
      <c r="ICK140" s="827">
        <f t="shared" si="615"/>
        <v>0</v>
      </c>
      <c r="ICL140" s="827">
        <f t="shared" si="615"/>
        <v>0</v>
      </c>
      <c r="ICM140" s="827">
        <f t="shared" si="615"/>
        <v>0</v>
      </c>
      <c r="ICN140" s="827">
        <f t="shared" si="615"/>
        <v>0</v>
      </c>
      <c r="ICO140" s="827">
        <f t="shared" si="615"/>
        <v>0</v>
      </c>
      <c r="ICP140" s="827">
        <f t="shared" si="615"/>
        <v>0</v>
      </c>
      <c r="ICQ140" s="827">
        <f t="shared" si="615"/>
        <v>0</v>
      </c>
      <c r="ICR140" s="827">
        <f t="shared" si="615"/>
        <v>0</v>
      </c>
      <c r="ICS140" s="827">
        <f t="shared" si="615"/>
        <v>0</v>
      </c>
      <c r="ICT140" s="827">
        <f t="shared" si="615"/>
        <v>0</v>
      </c>
      <c r="ICU140" s="827">
        <f t="shared" si="615"/>
        <v>0</v>
      </c>
      <c r="ICV140" s="827">
        <f t="shared" si="615"/>
        <v>0</v>
      </c>
      <c r="ICW140" s="827">
        <f t="shared" si="615"/>
        <v>0</v>
      </c>
      <c r="ICX140" s="827">
        <f t="shared" si="615"/>
        <v>0</v>
      </c>
      <c r="ICY140" s="827">
        <f t="shared" si="615"/>
        <v>0</v>
      </c>
      <c r="ICZ140" s="827">
        <f t="shared" si="615"/>
        <v>0</v>
      </c>
      <c r="IDA140" s="827">
        <f t="shared" si="615"/>
        <v>0</v>
      </c>
      <c r="IDB140" s="827">
        <f t="shared" si="615"/>
        <v>0</v>
      </c>
      <c r="IDC140" s="827">
        <f t="shared" si="615"/>
        <v>0</v>
      </c>
      <c r="IDD140" s="827">
        <f t="shared" si="615"/>
        <v>0</v>
      </c>
      <c r="IDE140" s="827">
        <f t="shared" si="615"/>
        <v>0</v>
      </c>
      <c r="IDF140" s="827">
        <f t="shared" si="615"/>
        <v>0</v>
      </c>
      <c r="IDG140" s="827">
        <f t="shared" si="615"/>
        <v>0</v>
      </c>
      <c r="IDH140" s="827">
        <f t="shared" si="615"/>
        <v>0</v>
      </c>
      <c r="IDI140" s="827">
        <f t="shared" si="615"/>
        <v>0</v>
      </c>
      <c r="IDJ140" s="827">
        <f t="shared" si="615"/>
        <v>0</v>
      </c>
      <c r="IDK140" s="827">
        <f t="shared" si="615"/>
        <v>0</v>
      </c>
      <c r="IDL140" s="827">
        <f t="shared" si="615"/>
        <v>0</v>
      </c>
      <c r="IDM140" s="827">
        <f t="shared" si="615"/>
        <v>0</v>
      </c>
      <c r="IDN140" s="827">
        <f t="shared" si="615"/>
        <v>0</v>
      </c>
      <c r="IDO140" s="827">
        <f t="shared" si="615"/>
        <v>0</v>
      </c>
      <c r="IDP140" s="827">
        <f t="shared" si="615"/>
        <v>0</v>
      </c>
      <c r="IDQ140" s="827">
        <f t="shared" si="615"/>
        <v>0</v>
      </c>
      <c r="IDR140" s="827">
        <f t="shared" si="615"/>
        <v>0</v>
      </c>
      <c r="IDS140" s="827">
        <f t="shared" si="615"/>
        <v>0</v>
      </c>
      <c r="IDT140" s="827">
        <f t="shared" si="615"/>
        <v>0</v>
      </c>
      <c r="IDU140" s="827">
        <f t="shared" si="615"/>
        <v>0</v>
      </c>
      <c r="IDV140" s="827">
        <f t="shared" si="615"/>
        <v>0</v>
      </c>
      <c r="IDW140" s="827">
        <f t="shared" si="615"/>
        <v>0</v>
      </c>
      <c r="IDX140" s="827">
        <f t="shared" si="615"/>
        <v>0</v>
      </c>
      <c r="IDY140" s="827">
        <f t="shared" si="615"/>
        <v>0</v>
      </c>
      <c r="IDZ140" s="827">
        <f t="shared" si="615"/>
        <v>0</v>
      </c>
      <c r="IEA140" s="827">
        <f t="shared" si="615"/>
        <v>0</v>
      </c>
      <c r="IEB140" s="827">
        <f t="shared" si="615"/>
        <v>0</v>
      </c>
      <c r="IEC140" s="827">
        <f t="shared" si="615"/>
        <v>0</v>
      </c>
      <c r="IED140" s="827">
        <f t="shared" si="615"/>
        <v>0</v>
      </c>
      <c r="IEE140" s="827">
        <f t="shared" si="615"/>
        <v>0</v>
      </c>
      <c r="IEF140" s="827">
        <f t="shared" si="615"/>
        <v>0</v>
      </c>
      <c r="IEG140" s="827">
        <f t="shared" si="615"/>
        <v>0</v>
      </c>
      <c r="IEH140" s="827">
        <f t="shared" si="615"/>
        <v>0</v>
      </c>
      <c r="IEI140" s="827">
        <f t="shared" si="615"/>
        <v>0</v>
      </c>
      <c r="IEJ140" s="827">
        <f t="shared" si="615"/>
        <v>0</v>
      </c>
      <c r="IEK140" s="827">
        <f t="shared" si="615"/>
        <v>0</v>
      </c>
      <c r="IEL140" s="827">
        <f t="shared" si="615"/>
        <v>0</v>
      </c>
      <c r="IEM140" s="827">
        <f t="shared" ref="IEM140:IGX140" si="616">IEM132</f>
        <v>0</v>
      </c>
      <c r="IEN140" s="827">
        <f t="shared" si="616"/>
        <v>0</v>
      </c>
      <c r="IEO140" s="827">
        <f t="shared" si="616"/>
        <v>0</v>
      </c>
      <c r="IEP140" s="827">
        <f t="shared" si="616"/>
        <v>0</v>
      </c>
      <c r="IEQ140" s="827">
        <f t="shared" si="616"/>
        <v>0</v>
      </c>
      <c r="IER140" s="827">
        <f t="shared" si="616"/>
        <v>0</v>
      </c>
      <c r="IES140" s="827">
        <f t="shared" si="616"/>
        <v>0</v>
      </c>
      <c r="IET140" s="827">
        <f t="shared" si="616"/>
        <v>0</v>
      </c>
      <c r="IEU140" s="827">
        <f t="shared" si="616"/>
        <v>0</v>
      </c>
      <c r="IEV140" s="827">
        <f t="shared" si="616"/>
        <v>0</v>
      </c>
      <c r="IEW140" s="827">
        <f t="shared" si="616"/>
        <v>0</v>
      </c>
      <c r="IEX140" s="827">
        <f t="shared" si="616"/>
        <v>0</v>
      </c>
      <c r="IEY140" s="827">
        <f t="shared" si="616"/>
        <v>0</v>
      </c>
      <c r="IEZ140" s="827">
        <f t="shared" si="616"/>
        <v>0</v>
      </c>
      <c r="IFA140" s="827">
        <f t="shared" si="616"/>
        <v>0</v>
      </c>
      <c r="IFB140" s="827">
        <f t="shared" si="616"/>
        <v>0</v>
      </c>
      <c r="IFC140" s="827">
        <f t="shared" si="616"/>
        <v>0</v>
      </c>
      <c r="IFD140" s="827">
        <f t="shared" si="616"/>
        <v>0</v>
      </c>
      <c r="IFE140" s="827">
        <f t="shared" si="616"/>
        <v>0</v>
      </c>
      <c r="IFF140" s="827">
        <f t="shared" si="616"/>
        <v>0</v>
      </c>
      <c r="IFG140" s="827">
        <f t="shared" si="616"/>
        <v>0</v>
      </c>
      <c r="IFH140" s="827">
        <f t="shared" si="616"/>
        <v>0</v>
      </c>
      <c r="IFI140" s="827">
        <f t="shared" si="616"/>
        <v>0</v>
      </c>
      <c r="IFJ140" s="827">
        <f t="shared" si="616"/>
        <v>0</v>
      </c>
      <c r="IFK140" s="827">
        <f t="shared" si="616"/>
        <v>0</v>
      </c>
      <c r="IFL140" s="827">
        <f t="shared" si="616"/>
        <v>0</v>
      </c>
      <c r="IFM140" s="827">
        <f t="shared" si="616"/>
        <v>0</v>
      </c>
      <c r="IFN140" s="827">
        <f t="shared" si="616"/>
        <v>0</v>
      </c>
      <c r="IFO140" s="827">
        <f t="shared" si="616"/>
        <v>0</v>
      </c>
      <c r="IFP140" s="827">
        <f t="shared" si="616"/>
        <v>0</v>
      </c>
      <c r="IFQ140" s="827">
        <f t="shared" si="616"/>
        <v>0</v>
      </c>
      <c r="IFR140" s="827">
        <f t="shared" si="616"/>
        <v>0</v>
      </c>
      <c r="IFS140" s="827">
        <f t="shared" si="616"/>
        <v>0</v>
      </c>
      <c r="IFT140" s="827">
        <f t="shared" si="616"/>
        <v>0</v>
      </c>
      <c r="IFU140" s="827">
        <f t="shared" si="616"/>
        <v>0</v>
      </c>
      <c r="IFV140" s="827">
        <f t="shared" si="616"/>
        <v>0</v>
      </c>
      <c r="IFW140" s="827">
        <f t="shared" si="616"/>
        <v>0</v>
      </c>
      <c r="IFX140" s="827">
        <f t="shared" si="616"/>
        <v>0</v>
      </c>
      <c r="IFY140" s="827">
        <f t="shared" si="616"/>
        <v>0</v>
      </c>
      <c r="IFZ140" s="827">
        <f t="shared" si="616"/>
        <v>0</v>
      </c>
      <c r="IGA140" s="827">
        <f t="shared" si="616"/>
        <v>0</v>
      </c>
      <c r="IGB140" s="827">
        <f t="shared" si="616"/>
        <v>0</v>
      </c>
      <c r="IGC140" s="827">
        <f t="shared" si="616"/>
        <v>0</v>
      </c>
      <c r="IGD140" s="827">
        <f t="shared" si="616"/>
        <v>0</v>
      </c>
      <c r="IGE140" s="827">
        <f t="shared" si="616"/>
        <v>0</v>
      </c>
      <c r="IGF140" s="827">
        <f t="shared" si="616"/>
        <v>0</v>
      </c>
      <c r="IGG140" s="827">
        <f t="shared" si="616"/>
        <v>0</v>
      </c>
      <c r="IGH140" s="827">
        <f t="shared" si="616"/>
        <v>0</v>
      </c>
      <c r="IGI140" s="827">
        <f t="shared" si="616"/>
        <v>0</v>
      </c>
      <c r="IGJ140" s="827">
        <f t="shared" si="616"/>
        <v>0</v>
      </c>
      <c r="IGK140" s="827">
        <f t="shared" si="616"/>
        <v>0</v>
      </c>
      <c r="IGL140" s="827">
        <f t="shared" si="616"/>
        <v>0</v>
      </c>
      <c r="IGM140" s="827">
        <f t="shared" si="616"/>
        <v>0</v>
      </c>
      <c r="IGN140" s="827">
        <f t="shared" si="616"/>
        <v>0</v>
      </c>
      <c r="IGO140" s="827">
        <f t="shared" si="616"/>
        <v>0</v>
      </c>
      <c r="IGP140" s="827">
        <f t="shared" si="616"/>
        <v>0</v>
      </c>
      <c r="IGQ140" s="827">
        <f t="shared" si="616"/>
        <v>0</v>
      </c>
      <c r="IGR140" s="827">
        <f t="shared" si="616"/>
        <v>0</v>
      </c>
      <c r="IGS140" s="827">
        <f t="shared" si="616"/>
        <v>0</v>
      </c>
      <c r="IGT140" s="827">
        <f t="shared" si="616"/>
        <v>0</v>
      </c>
      <c r="IGU140" s="827">
        <f t="shared" si="616"/>
        <v>0</v>
      </c>
      <c r="IGV140" s="827">
        <f t="shared" si="616"/>
        <v>0</v>
      </c>
      <c r="IGW140" s="827">
        <f t="shared" si="616"/>
        <v>0</v>
      </c>
      <c r="IGX140" s="827">
        <f t="shared" si="616"/>
        <v>0</v>
      </c>
      <c r="IGY140" s="827">
        <f t="shared" ref="IGY140:IJJ140" si="617">IGY132</f>
        <v>0</v>
      </c>
      <c r="IGZ140" s="827">
        <f t="shared" si="617"/>
        <v>0</v>
      </c>
      <c r="IHA140" s="827">
        <f t="shared" si="617"/>
        <v>0</v>
      </c>
      <c r="IHB140" s="827">
        <f t="shared" si="617"/>
        <v>0</v>
      </c>
      <c r="IHC140" s="827">
        <f t="shared" si="617"/>
        <v>0</v>
      </c>
      <c r="IHD140" s="827">
        <f t="shared" si="617"/>
        <v>0</v>
      </c>
      <c r="IHE140" s="827">
        <f t="shared" si="617"/>
        <v>0</v>
      </c>
      <c r="IHF140" s="827">
        <f t="shared" si="617"/>
        <v>0</v>
      </c>
      <c r="IHG140" s="827">
        <f t="shared" si="617"/>
        <v>0</v>
      </c>
      <c r="IHH140" s="827">
        <f t="shared" si="617"/>
        <v>0</v>
      </c>
      <c r="IHI140" s="827">
        <f t="shared" si="617"/>
        <v>0</v>
      </c>
      <c r="IHJ140" s="827">
        <f t="shared" si="617"/>
        <v>0</v>
      </c>
      <c r="IHK140" s="827">
        <f t="shared" si="617"/>
        <v>0</v>
      </c>
      <c r="IHL140" s="827">
        <f t="shared" si="617"/>
        <v>0</v>
      </c>
      <c r="IHM140" s="827">
        <f t="shared" si="617"/>
        <v>0</v>
      </c>
      <c r="IHN140" s="827">
        <f t="shared" si="617"/>
        <v>0</v>
      </c>
      <c r="IHO140" s="827">
        <f t="shared" si="617"/>
        <v>0</v>
      </c>
      <c r="IHP140" s="827">
        <f t="shared" si="617"/>
        <v>0</v>
      </c>
      <c r="IHQ140" s="827">
        <f t="shared" si="617"/>
        <v>0</v>
      </c>
      <c r="IHR140" s="827">
        <f t="shared" si="617"/>
        <v>0</v>
      </c>
      <c r="IHS140" s="827">
        <f t="shared" si="617"/>
        <v>0</v>
      </c>
      <c r="IHT140" s="827">
        <f t="shared" si="617"/>
        <v>0</v>
      </c>
      <c r="IHU140" s="827">
        <f t="shared" si="617"/>
        <v>0</v>
      </c>
      <c r="IHV140" s="827">
        <f t="shared" si="617"/>
        <v>0</v>
      </c>
      <c r="IHW140" s="827">
        <f t="shared" si="617"/>
        <v>0</v>
      </c>
      <c r="IHX140" s="827">
        <f t="shared" si="617"/>
        <v>0</v>
      </c>
      <c r="IHY140" s="827">
        <f t="shared" si="617"/>
        <v>0</v>
      </c>
      <c r="IHZ140" s="827">
        <f t="shared" si="617"/>
        <v>0</v>
      </c>
      <c r="IIA140" s="827">
        <f t="shared" si="617"/>
        <v>0</v>
      </c>
      <c r="IIB140" s="827">
        <f t="shared" si="617"/>
        <v>0</v>
      </c>
      <c r="IIC140" s="827">
        <f t="shared" si="617"/>
        <v>0</v>
      </c>
      <c r="IID140" s="827">
        <f t="shared" si="617"/>
        <v>0</v>
      </c>
      <c r="IIE140" s="827">
        <f t="shared" si="617"/>
        <v>0</v>
      </c>
      <c r="IIF140" s="827">
        <f t="shared" si="617"/>
        <v>0</v>
      </c>
      <c r="IIG140" s="827">
        <f t="shared" si="617"/>
        <v>0</v>
      </c>
      <c r="IIH140" s="827">
        <f t="shared" si="617"/>
        <v>0</v>
      </c>
      <c r="III140" s="827">
        <f t="shared" si="617"/>
        <v>0</v>
      </c>
      <c r="IIJ140" s="827">
        <f t="shared" si="617"/>
        <v>0</v>
      </c>
      <c r="IIK140" s="827">
        <f t="shared" si="617"/>
        <v>0</v>
      </c>
      <c r="IIL140" s="827">
        <f t="shared" si="617"/>
        <v>0</v>
      </c>
      <c r="IIM140" s="827">
        <f t="shared" si="617"/>
        <v>0</v>
      </c>
      <c r="IIN140" s="827">
        <f t="shared" si="617"/>
        <v>0</v>
      </c>
      <c r="IIO140" s="827">
        <f t="shared" si="617"/>
        <v>0</v>
      </c>
      <c r="IIP140" s="827">
        <f t="shared" si="617"/>
        <v>0</v>
      </c>
      <c r="IIQ140" s="827">
        <f t="shared" si="617"/>
        <v>0</v>
      </c>
      <c r="IIR140" s="827">
        <f t="shared" si="617"/>
        <v>0</v>
      </c>
      <c r="IIS140" s="827">
        <f t="shared" si="617"/>
        <v>0</v>
      </c>
      <c r="IIT140" s="827">
        <f t="shared" si="617"/>
        <v>0</v>
      </c>
      <c r="IIU140" s="827">
        <f t="shared" si="617"/>
        <v>0</v>
      </c>
      <c r="IIV140" s="827">
        <f t="shared" si="617"/>
        <v>0</v>
      </c>
      <c r="IIW140" s="827">
        <f t="shared" si="617"/>
        <v>0</v>
      </c>
      <c r="IIX140" s="827">
        <f t="shared" si="617"/>
        <v>0</v>
      </c>
      <c r="IIY140" s="827">
        <f t="shared" si="617"/>
        <v>0</v>
      </c>
      <c r="IIZ140" s="827">
        <f t="shared" si="617"/>
        <v>0</v>
      </c>
      <c r="IJA140" s="827">
        <f t="shared" si="617"/>
        <v>0</v>
      </c>
      <c r="IJB140" s="827">
        <f t="shared" si="617"/>
        <v>0</v>
      </c>
      <c r="IJC140" s="827">
        <f t="shared" si="617"/>
        <v>0</v>
      </c>
      <c r="IJD140" s="827">
        <f t="shared" si="617"/>
        <v>0</v>
      </c>
      <c r="IJE140" s="827">
        <f t="shared" si="617"/>
        <v>0</v>
      </c>
      <c r="IJF140" s="827">
        <f t="shared" si="617"/>
        <v>0</v>
      </c>
      <c r="IJG140" s="827">
        <f t="shared" si="617"/>
        <v>0</v>
      </c>
      <c r="IJH140" s="827">
        <f t="shared" si="617"/>
        <v>0</v>
      </c>
      <c r="IJI140" s="827">
        <f t="shared" si="617"/>
        <v>0</v>
      </c>
      <c r="IJJ140" s="827">
        <f t="shared" si="617"/>
        <v>0</v>
      </c>
      <c r="IJK140" s="827">
        <f t="shared" ref="IJK140:ILV140" si="618">IJK132</f>
        <v>0</v>
      </c>
      <c r="IJL140" s="827">
        <f t="shared" si="618"/>
        <v>0</v>
      </c>
      <c r="IJM140" s="827">
        <f t="shared" si="618"/>
        <v>0</v>
      </c>
      <c r="IJN140" s="827">
        <f t="shared" si="618"/>
        <v>0</v>
      </c>
      <c r="IJO140" s="827">
        <f t="shared" si="618"/>
        <v>0</v>
      </c>
      <c r="IJP140" s="827">
        <f t="shared" si="618"/>
        <v>0</v>
      </c>
      <c r="IJQ140" s="827">
        <f t="shared" si="618"/>
        <v>0</v>
      </c>
      <c r="IJR140" s="827">
        <f t="shared" si="618"/>
        <v>0</v>
      </c>
      <c r="IJS140" s="827">
        <f t="shared" si="618"/>
        <v>0</v>
      </c>
      <c r="IJT140" s="827">
        <f t="shared" si="618"/>
        <v>0</v>
      </c>
      <c r="IJU140" s="827">
        <f t="shared" si="618"/>
        <v>0</v>
      </c>
      <c r="IJV140" s="827">
        <f t="shared" si="618"/>
        <v>0</v>
      </c>
      <c r="IJW140" s="827">
        <f t="shared" si="618"/>
        <v>0</v>
      </c>
      <c r="IJX140" s="827">
        <f t="shared" si="618"/>
        <v>0</v>
      </c>
      <c r="IJY140" s="827">
        <f t="shared" si="618"/>
        <v>0</v>
      </c>
      <c r="IJZ140" s="827">
        <f t="shared" si="618"/>
        <v>0</v>
      </c>
      <c r="IKA140" s="827">
        <f t="shared" si="618"/>
        <v>0</v>
      </c>
      <c r="IKB140" s="827">
        <f t="shared" si="618"/>
        <v>0</v>
      </c>
      <c r="IKC140" s="827">
        <f t="shared" si="618"/>
        <v>0</v>
      </c>
      <c r="IKD140" s="827">
        <f t="shared" si="618"/>
        <v>0</v>
      </c>
      <c r="IKE140" s="827">
        <f t="shared" si="618"/>
        <v>0</v>
      </c>
      <c r="IKF140" s="827">
        <f t="shared" si="618"/>
        <v>0</v>
      </c>
      <c r="IKG140" s="827">
        <f t="shared" si="618"/>
        <v>0</v>
      </c>
      <c r="IKH140" s="827">
        <f t="shared" si="618"/>
        <v>0</v>
      </c>
      <c r="IKI140" s="827">
        <f t="shared" si="618"/>
        <v>0</v>
      </c>
      <c r="IKJ140" s="827">
        <f t="shared" si="618"/>
        <v>0</v>
      </c>
      <c r="IKK140" s="827">
        <f t="shared" si="618"/>
        <v>0</v>
      </c>
      <c r="IKL140" s="827">
        <f t="shared" si="618"/>
        <v>0</v>
      </c>
      <c r="IKM140" s="827">
        <f t="shared" si="618"/>
        <v>0</v>
      </c>
      <c r="IKN140" s="827">
        <f t="shared" si="618"/>
        <v>0</v>
      </c>
      <c r="IKO140" s="827">
        <f t="shared" si="618"/>
        <v>0</v>
      </c>
      <c r="IKP140" s="827">
        <f t="shared" si="618"/>
        <v>0</v>
      </c>
      <c r="IKQ140" s="827">
        <f t="shared" si="618"/>
        <v>0</v>
      </c>
      <c r="IKR140" s="827">
        <f t="shared" si="618"/>
        <v>0</v>
      </c>
      <c r="IKS140" s="827">
        <f t="shared" si="618"/>
        <v>0</v>
      </c>
      <c r="IKT140" s="827">
        <f t="shared" si="618"/>
        <v>0</v>
      </c>
      <c r="IKU140" s="827">
        <f t="shared" si="618"/>
        <v>0</v>
      </c>
      <c r="IKV140" s="827">
        <f t="shared" si="618"/>
        <v>0</v>
      </c>
      <c r="IKW140" s="827">
        <f t="shared" si="618"/>
        <v>0</v>
      </c>
      <c r="IKX140" s="827">
        <f t="shared" si="618"/>
        <v>0</v>
      </c>
      <c r="IKY140" s="827">
        <f t="shared" si="618"/>
        <v>0</v>
      </c>
      <c r="IKZ140" s="827">
        <f t="shared" si="618"/>
        <v>0</v>
      </c>
      <c r="ILA140" s="827">
        <f t="shared" si="618"/>
        <v>0</v>
      </c>
      <c r="ILB140" s="827">
        <f t="shared" si="618"/>
        <v>0</v>
      </c>
      <c r="ILC140" s="827">
        <f t="shared" si="618"/>
        <v>0</v>
      </c>
      <c r="ILD140" s="827">
        <f t="shared" si="618"/>
        <v>0</v>
      </c>
      <c r="ILE140" s="827">
        <f t="shared" si="618"/>
        <v>0</v>
      </c>
      <c r="ILF140" s="827">
        <f t="shared" si="618"/>
        <v>0</v>
      </c>
      <c r="ILG140" s="827">
        <f t="shared" si="618"/>
        <v>0</v>
      </c>
      <c r="ILH140" s="827">
        <f t="shared" si="618"/>
        <v>0</v>
      </c>
      <c r="ILI140" s="827">
        <f t="shared" si="618"/>
        <v>0</v>
      </c>
      <c r="ILJ140" s="827">
        <f t="shared" si="618"/>
        <v>0</v>
      </c>
      <c r="ILK140" s="827">
        <f t="shared" si="618"/>
        <v>0</v>
      </c>
      <c r="ILL140" s="827">
        <f t="shared" si="618"/>
        <v>0</v>
      </c>
      <c r="ILM140" s="827">
        <f t="shared" si="618"/>
        <v>0</v>
      </c>
      <c r="ILN140" s="827">
        <f t="shared" si="618"/>
        <v>0</v>
      </c>
      <c r="ILO140" s="827">
        <f t="shared" si="618"/>
        <v>0</v>
      </c>
      <c r="ILP140" s="827">
        <f t="shared" si="618"/>
        <v>0</v>
      </c>
      <c r="ILQ140" s="827">
        <f t="shared" si="618"/>
        <v>0</v>
      </c>
      <c r="ILR140" s="827">
        <f t="shared" si="618"/>
        <v>0</v>
      </c>
      <c r="ILS140" s="827">
        <f t="shared" si="618"/>
        <v>0</v>
      </c>
      <c r="ILT140" s="827">
        <f t="shared" si="618"/>
        <v>0</v>
      </c>
      <c r="ILU140" s="827">
        <f t="shared" si="618"/>
        <v>0</v>
      </c>
      <c r="ILV140" s="827">
        <f t="shared" si="618"/>
        <v>0</v>
      </c>
      <c r="ILW140" s="827">
        <f t="shared" ref="ILW140:IOH140" si="619">ILW132</f>
        <v>0</v>
      </c>
      <c r="ILX140" s="827">
        <f t="shared" si="619"/>
        <v>0</v>
      </c>
      <c r="ILY140" s="827">
        <f t="shared" si="619"/>
        <v>0</v>
      </c>
      <c r="ILZ140" s="827">
        <f t="shared" si="619"/>
        <v>0</v>
      </c>
      <c r="IMA140" s="827">
        <f t="shared" si="619"/>
        <v>0</v>
      </c>
      <c r="IMB140" s="827">
        <f t="shared" si="619"/>
        <v>0</v>
      </c>
      <c r="IMC140" s="827">
        <f t="shared" si="619"/>
        <v>0</v>
      </c>
      <c r="IMD140" s="827">
        <f t="shared" si="619"/>
        <v>0</v>
      </c>
      <c r="IME140" s="827">
        <f t="shared" si="619"/>
        <v>0</v>
      </c>
      <c r="IMF140" s="827">
        <f t="shared" si="619"/>
        <v>0</v>
      </c>
      <c r="IMG140" s="827">
        <f t="shared" si="619"/>
        <v>0</v>
      </c>
      <c r="IMH140" s="827">
        <f t="shared" si="619"/>
        <v>0</v>
      </c>
      <c r="IMI140" s="827">
        <f t="shared" si="619"/>
        <v>0</v>
      </c>
      <c r="IMJ140" s="827">
        <f t="shared" si="619"/>
        <v>0</v>
      </c>
      <c r="IMK140" s="827">
        <f t="shared" si="619"/>
        <v>0</v>
      </c>
      <c r="IML140" s="827">
        <f t="shared" si="619"/>
        <v>0</v>
      </c>
      <c r="IMM140" s="827">
        <f t="shared" si="619"/>
        <v>0</v>
      </c>
      <c r="IMN140" s="827">
        <f t="shared" si="619"/>
        <v>0</v>
      </c>
      <c r="IMO140" s="827">
        <f t="shared" si="619"/>
        <v>0</v>
      </c>
      <c r="IMP140" s="827">
        <f t="shared" si="619"/>
        <v>0</v>
      </c>
      <c r="IMQ140" s="827">
        <f t="shared" si="619"/>
        <v>0</v>
      </c>
      <c r="IMR140" s="827">
        <f t="shared" si="619"/>
        <v>0</v>
      </c>
      <c r="IMS140" s="827">
        <f t="shared" si="619"/>
        <v>0</v>
      </c>
      <c r="IMT140" s="827">
        <f t="shared" si="619"/>
        <v>0</v>
      </c>
      <c r="IMU140" s="827">
        <f t="shared" si="619"/>
        <v>0</v>
      </c>
      <c r="IMV140" s="827">
        <f t="shared" si="619"/>
        <v>0</v>
      </c>
      <c r="IMW140" s="827">
        <f t="shared" si="619"/>
        <v>0</v>
      </c>
      <c r="IMX140" s="827">
        <f t="shared" si="619"/>
        <v>0</v>
      </c>
      <c r="IMY140" s="827">
        <f t="shared" si="619"/>
        <v>0</v>
      </c>
      <c r="IMZ140" s="827">
        <f t="shared" si="619"/>
        <v>0</v>
      </c>
      <c r="INA140" s="827">
        <f t="shared" si="619"/>
        <v>0</v>
      </c>
      <c r="INB140" s="827">
        <f t="shared" si="619"/>
        <v>0</v>
      </c>
      <c r="INC140" s="827">
        <f t="shared" si="619"/>
        <v>0</v>
      </c>
      <c r="IND140" s="827">
        <f t="shared" si="619"/>
        <v>0</v>
      </c>
      <c r="INE140" s="827">
        <f t="shared" si="619"/>
        <v>0</v>
      </c>
      <c r="INF140" s="827">
        <f t="shared" si="619"/>
        <v>0</v>
      </c>
      <c r="ING140" s="827">
        <f t="shared" si="619"/>
        <v>0</v>
      </c>
      <c r="INH140" s="827">
        <f t="shared" si="619"/>
        <v>0</v>
      </c>
      <c r="INI140" s="827">
        <f t="shared" si="619"/>
        <v>0</v>
      </c>
      <c r="INJ140" s="827">
        <f t="shared" si="619"/>
        <v>0</v>
      </c>
      <c r="INK140" s="827">
        <f t="shared" si="619"/>
        <v>0</v>
      </c>
      <c r="INL140" s="827">
        <f t="shared" si="619"/>
        <v>0</v>
      </c>
      <c r="INM140" s="827">
        <f t="shared" si="619"/>
        <v>0</v>
      </c>
      <c r="INN140" s="827">
        <f t="shared" si="619"/>
        <v>0</v>
      </c>
      <c r="INO140" s="827">
        <f t="shared" si="619"/>
        <v>0</v>
      </c>
      <c r="INP140" s="827">
        <f t="shared" si="619"/>
        <v>0</v>
      </c>
      <c r="INQ140" s="827">
        <f t="shared" si="619"/>
        <v>0</v>
      </c>
      <c r="INR140" s="827">
        <f t="shared" si="619"/>
        <v>0</v>
      </c>
      <c r="INS140" s="827">
        <f t="shared" si="619"/>
        <v>0</v>
      </c>
      <c r="INT140" s="827">
        <f t="shared" si="619"/>
        <v>0</v>
      </c>
      <c r="INU140" s="827">
        <f t="shared" si="619"/>
        <v>0</v>
      </c>
      <c r="INV140" s="827">
        <f t="shared" si="619"/>
        <v>0</v>
      </c>
      <c r="INW140" s="827">
        <f t="shared" si="619"/>
        <v>0</v>
      </c>
      <c r="INX140" s="827">
        <f t="shared" si="619"/>
        <v>0</v>
      </c>
      <c r="INY140" s="827">
        <f t="shared" si="619"/>
        <v>0</v>
      </c>
      <c r="INZ140" s="827">
        <f t="shared" si="619"/>
        <v>0</v>
      </c>
      <c r="IOA140" s="827">
        <f t="shared" si="619"/>
        <v>0</v>
      </c>
      <c r="IOB140" s="827">
        <f t="shared" si="619"/>
        <v>0</v>
      </c>
      <c r="IOC140" s="827">
        <f t="shared" si="619"/>
        <v>0</v>
      </c>
      <c r="IOD140" s="827">
        <f t="shared" si="619"/>
        <v>0</v>
      </c>
      <c r="IOE140" s="827">
        <f t="shared" si="619"/>
        <v>0</v>
      </c>
      <c r="IOF140" s="827">
        <f t="shared" si="619"/>
        <v>0</v>
      </c>
      <c r="IOG140" s="827">
        <f t="shared" si="619"/>
        <v>0</v>
      </c>
      <c r="IOH140" s="827">
        <f t="shared" si="619"/>
        <v>0</v>
      </c>
      <c r="IOI140" s="827">
        <f t="shared" ref="IOI140:IQT140" si="620">IOI132</f>
        <v>0</v>
      </c>
      <c r="IOJ140" s="827">
        <f t="shared" si="620"/>
        <v>0</v>
      </c>
      <c r="IOK140" s="827">
        <f t="shared" si="620"/>
        <v>0</v>
      </c>
      <c r="IOL140" s="827">
        <f t="shared" si="620"/>
        <v>0</v>
      </c>
      <c r="IOM140" s="827">
        <f t="shared" si="620"/>
        <v>0</v>
      </c>
      <c r="ION140" s="827">
        <f t="shared" si="620"/>
        <v>0</v>
      </c>
      <c r="IOO140" s="827">
        <f t="shared" si="620"/>
        <v>0</v>
      </c>
      <c r="IOP140" s="827">
        <f t="shared" si="620"/>
        <v>0</v>
      </c>
      <c r="IOQ140" s="827">
        <f t="shared" si="620"/>
        <v>0</v>
      </c>
      <c r="IOR140" s="827">
        <f t="shared" si="620"/>
        <v>0</v>
      </c>
      <c r="IOS140" s="827">
        <f t="shared" si="620"/>
        <v>0</v>
      </c>
      <c r="IOT140" s="827">
        <f t="shared" si="620"/>
        <v>0</v>
      </c>
      <c r="IOU140" s="827">
        <f t="shared" si="620"/>
        <v>0</v>
      </c>
      <c r="IOV140" s="827">
        <f t="shared" si="620"/>
        <v>0</v>
      </c>
      <c r="IOW140" s="827">
        <f t="shared" si="620"/>
        <v>0</v>
      </c>
      <c r="IOX140" s="827">
        <f t="shared" si="620"/>
        <v>0</v>
      </c>
      <c r="IOY140" s="827">
        <f t="shared" si="620"/>
        <v>0</v>
      </c>
      <c r="IOZ140" s="827">
        <f t="shared" si="620"/>
        <v>0</v>
      </c>
      <c r="IPA140" s="827">
        <f t="shared" si="620"/>
        <v>0</v>
      </c>
      <c r="IPB140" s="827">
        <f t="shared" si="620"/>
        <v>0</v>
      </c>
      <c r="IPC140" s="827">
        <f t="shared" si="620"/>
        <v>0</v>
      </c>
      <c r="IPD140" s="827">
        <f t="shared" si="620"/>
        <v>0</v>
      </c>
      <c r="IPE140" s="827">
        <f t="shared" si="620"/>
        <v>0</v>
      </c>
      <c r="IPF140" s="827">
        <f t="shared" si="620"/>
        <v>0</v>
      </c>
      <c r="IPG140" s="827">
        <f t="shared" si="620"/>
        <v>0</v>
      </c>
      <c r="IPH140" s="827">
        <f t="shared" si="620"/>
        <v>0</v>
      </c>
      <c r="IPI140" s="827">
        <f t="shared" si="620"/>
        <v>0</v>
      </c>
      <c r="IPJ140" s="827">
        <f t="shared" si="620"/>
        <v>0</v>
      </c>
      <c r="IPK140" s="827">
        <f t="shared" si="620"/>
        <v>0</v>
      </c>
      <c r="IPL140" s="827">
        <f t="shared" si="620"/>
        <v>0</v>
      </c>
      <c r="IPM140" s="827">
        <f t="shared" si="620"/>
        <v>0</v>
      </c>
      <c r="IPN140" s="827">
        <f t="shared" si="620"/>
        <v>0</v>
      </c>
      <c r="IPO140" s="827">
        <f t="shared" si="620"/>
        <v>0</v>
      </c>
      <c r="IPP140" s="827">
        <f t="shared" si="620"/>
        <v>0</v>
      </c>
      <c r="IPQ140" s="827">
        <f t="shared" si="620"/>
        <v>0</v>
      </c>
      <c r="IPR140" s="827">
        <f t="shared" si="620"/>
        <v>0</v>
      </c>
      <c r="IPS140" s="827">
        <f t="shared" si="620"/>
        <v>0</v>
      </c>
      <c r="IPT140" s="827">
        <f t="shared" si="620"/>
        <v>0</v>
      </c>
      <c r="IPU140" s="827">
        <f t="shared" si="620"/>
        <v>0</v>
      </c>
      <c r="IPV140" s="827">
        <f t="shared" si="620"/>
        <v>0</v>
      </c>
      <c r="IPW140" s="827">
        <f t="shared" si="620"/>
        <v>0</v>
      </c>
      <c r="IPX140" s="827">
        <f t="shared" si="620"/>
        <v>0</v>
      </c>
      <c r="IPY140" s="827">
        <f t="shared" si="620"/>
        <v>0</v>
      </c>
      <c r="IPZ140" s="827">
        <f t="shared" si="620"/>
        <v>0</v>
      </c>
      <c r="IQA140" s="827">
        <f t="shared" si="620"/>
        <v>0</v>
      </c>
      <c r="IQB140" s="827">
        <f t="shared" si="620"/>
        <v>0</v>
      </c>
      <c r="IQC140" s="827">
        <f t="shared" si="620"/>
        <v>0</v>
      </c>
      <c r="IQD140" s="827">
        <f t="shared" si="620"/>
        <v>0</v>
      </c>
      <c r="IQE140" s="827">
        <f t="shared" si="620"/>
        <v>0</v>
      </c>
      <c r="IQF140" s="827">
        <f t="shared" si="620"/>
        <v>0</v>
      </c>
      <c r="IQG140" s="827">
        <f t="shared" si="620"/>
        <v>0</v>
      </c>
      <c r="IQH140" s="827">
        <f t="shared" si="620"/>
        <v>0</v>
      </c>
      <c r="IQI140" s="827">
        <f t="shared" si="620"/>
        <v>0</v>
      </c>
      <c r="IQJ140" s="827">
        <f t="shared" si="620"/>
        <v>0</v>
      </c>
      <c r="IQK140" s="827">
        <f t="shared" si="620"/>
        <v>0</v>
      </c>
      <c r="IQL140" s="827">
        <f t="shared" si="620"/>
        <v>0</v>
      </c>
      <c r="IQM140" s="827">
        <f t="shared" si="620"/>
        <v>0</v>
      </c>
      <c r="IQN140" s="827">
        <f t="shared" si="620"/>
        <v>0</v>
      </c>
      <c r="IQO140" s="827">
        <f t="shared" si="620"/>
        <v>0</v>
      </c>
      <c r="IQP140" s="827">
        <f t="shared" si="620"/>
        <v>0</v>
      </c>
      <c r="IQQ140" s="827">
        <f t="shared" si="620"/>
        <v>0</v>
      </c>
      <c r="IQR140" s="827">
        <f t="shared" si="620"/>
        <v>0</v>
      </c>
      <c r="IQS140" s="827">
        <f t="shared" si="620"/>
        <v>0</v>
      </c>
      <c r="IQT140" s="827">
        <f t="shared" si="620"/>
        <v>0</v>
      </c>
      <c r="IQU140" s="827">
        <f t="shared" ref="IQU140:ITF140" si="621">IQU132</f>
        <v>0</v>
      </c>
      <c r="IQV140" s="827">
        <f t="shared" si="621"/>
        <v>0</v>
      </c>
      <c r="IQW140" s="827">
        <f t="shared" si="621"/>
        <v>0</v>
      </c>
      <c r="IQX140" s="827">
        <f t="shared" si="621"/>
        <v>0</v>
      </c>
      <c r="IQY140" s="827">
        <f t="shared" si="621"/>
        <v>0</v>
      </c>
      <c r="IQZ140" s="827">
        <f t="shared" si="621"/>
        <v>0</v>
      </c>
      <c r="IRA140" s="827">
        <f t="shared" si="621"/>
        <v>0</v>
      </c>
      <c r="IRB140" s="827">
        <f t="shared" si="621"/>
        <v>0</v>
      </c>
      <c r="IRC140" s="827">
        <f t="shared" si="621"/>
        <v>0</v>
      </c>
      <c r="IRD140" s="827">
        <f t="shared" si="621"/>
        <v>0</v>
      </c>
      <c r="IRE140" s="827">
        <f t="shared" si="621"/>
        <v>0</v>
      </c>
      <c r="IRF140" s="827">
        <f t="shared" si="621"/>
        <v>0</v>
      </c>
      <c r="IRG140" s="827">
        <f t="shared" si="621"/>
        <v>0</v>
      </c>
      <c r="IRH140" s="827">
        <f t="shared" si="621"/>
        <v>0</v>
      </c>
      <c r="IRI140" s="827">
        <f t="shared" si="621"/>
        <v>0</v>
      </c>
      <c r="IRJ140" s="827">
        <f t="shared" si="621"/>
        <v>0</v>
      </c>
      <c r="IRK140" s="827">
        <f t="shared" si="621"/>
        <v>0</v>
      </c>
      <c r="IRL140" s="827">
        <f t="shared" si="621"/>
        <v>0</v>
      </c>
      <c r="IRM140" s="827">
        <f t="shared" si="621"/>
        <v>0</v>
      </c>
      <c r="IRN140" s="827">
        <f t="shared" si="621"/>
        <v>0</v>
      </c>
      <c r="IRO140" s="827">
        <f t="shared" si="621"/>
        <v>0</v>
      </c>
      <c r="IRP140" s="827">
        <f t="shared" si="621"/>
        <v>0</v>
      </c>
      <c r="IRQ140" s="827">
        <f t="shared" si="621"/>
        <v>0</v>
      </c>
      <c r="IRR140" s="827">
        <f t="shared" si="621"/>
        <v>0</v>
      </c>
      <c r="IRS140" s="827">
        <f t="shared" si="621"/>
        <v>0</v>
      </c>
      <c r="IRT140" s="827">
        <f t="shared" si="621"/>
        <v>0</v>
      </c>
      <c r="IRU140" s="827">
        <f t="shared" si="621"/>
        <v>0</v>
      </c>
      <c r="IRV140" s="827">
        <f t="shared" si="621"/>
        <v>0</v>
      </c>
      <c r="IRW140" s="827">
        <f t="shared" si="621"/>
        <v>0</v>
      </c>
      <c r="IRX140" s="827">
        <f t="shared" si="621"/>
        <v>0</v>
      </c>
      <c r="IRY140" s="827">
        <f t="shared" si="621"/>
        <v>0</v>
      </c>
      <c r="IRZ140" s="827">
        <f t="shared" si="621"/>
        <v>0</v>
      </c>
      <c r="ISA140" s="827">
        <f t="shared" si="621"/>
        <v>0</v>
      </c>
      <c r="ISB140" s="827">
        <f t="shared" si="621"/>
        <v>0</v>
      </c>
      <c r="ISC140" s="827">
        <f t="shared" si="621"/>
        <v>0</v>
      </c>
      <c r="ISD140" s="827">
        <f t="shared" si="621"/>
        <v>0</v>
      </c>
      <c r="ISE140" s="827">
        <f t="shared" si="621"/>
        <v>0</v>
      </c>
      <c r="ISF140" s="827">
        <f t="shared" si="621"/>
        <v>0</v>
      </c>
      <c r="ISG140" s="827">
        <f t="shared" si="621"/>
        <v>0</v>
      </c>
      <c r="ISH140" s="827">
        <f t="shared" si="621"/>
        <v>0</v>
      </c>
      <c r="ISI140" s="827">
        <f t="shared" si="621"/>
        <v>0</v>
      </c>
      <c r="ISJ140" s="827">
        <f t="shared" si="621"/>
        <v>0</v>
      </c>
      <c r="ISK140" s="827">
        <f t="shared" si="621"/>
        <v>0</v>
      </c>
      <c r="ISL140" s="827">
        <f t="shared" si="621"/>
        <v>0</v>
      </c>
      <c r="ISM140" s="827">
        <f t="shared" si="621"/>
        <v>0</v>
      </c>
      <c r="ISN140" s="827">
        <f t="shared" si="621"/>
        <v>0</v>
      </c>
      <c r="ISO140" s="827">
        <f t="shared" si="621"/>
        <v>0</v>
      </c>
      <c r="ISP140" s="827">
        <f t="shared" si="621"/>
        <v>0</v>
      </c>
      <c r="ISQ140" s="827">
        <f t="shared" si="621"/>
        <v>0</v>
      </c>
      <c r="ISR140" s="827">
        <f t="shared" si="621"/>
        <v>0</v>
      </c>
      <c r="ISS140" s="827">
        <f t="shared" si="621"/>
        <v>0</v>
      </c>
      <c r="IST140" s="827">
        <f t="shared" si="621"/>
        <v>0</v>
      </c>
      <c r="ISU140" s="827">
        <f t="shared" si="621"/>
        <v>0</v>
      </c>
      <c r="ISV140" s="827">
        <f t="shared" si="621"/>
        <v>0</v>
      </c>
      <c r="ISW140" s="827">
        <f t="shared" si="621"/>
        <v>0</v>
      </c>
      <c r="ISX140" s="827">
        <f t="shared" si="621"/>
        <v>0</v>
      </c>
      <c r="ISY140" s="827">
        <f t="shared" si="621"/>
        <v>0</v>
      </c>
      <c r="ISZ140" s="827">
        <f t="shared" si="621"/>
        <v>0</v>
      </c>
      <c r="ITA140" s="827">
        <f t="shared" si="621"/>
        <v>0</v>
      </c>
      <c r="ITB140" s="827">
        <f t="shared" si="621"/>
        <v>0</v>
      </c>
      <c r="ITC140" s="827">
        <f t="shared" si="621"/>
        <v>0</v>
      </c>
      <c r="ITD140" s="827">
        <f t="shared" si="621"/>
        <v>0</v>
      </c>
      <c r="ITE140" s="827">
        <f t="shared" si="621"/>
        <v>0</v>
      </c>
      <c r="ITF140" s="827">
        <f t="shared" si="621"/>
        <v>0</v>
      </c>
      <c r="ITG140" s="827">
        <f t="shared" ref="ITG140:IVR140" si="622">ITG132</f>
        <v>0</v>
      </c>
      <c r="ITH140" s="827">
        <f t="shared" si="622"/>
        <v>0</v>
      </c>
      <c r="ITI140" s="827">
        <f t="shared" si="622"/>
        <v>0</v>
      </c>
      <c r="ITJ140" s="827">
        <f t="shared" si="622"/>
        <v>0</v>
      </c>
      <c r="ITK140" s="827">
        <f t="shared" si="622"/>
        <v>0</v>
      </c>
      <c r="ITL140" s="827">
        <f t="shared" si="622"/>
        <v>0</v>
      </c>
      <c r="ITM140" s="827">
        <f t="shared" si="622"/>
        <v>0</v>
      </c>
      <c r="ITN140" s="827">
        <f t="shared" si="622"/>
        <v>0</v>
      </c>
      <c r="ITO140" s="827">
        <f t="shared" si="622"/>
        <v>0</v>
      </c>
      <c r="ITP140" s="827">
        <f t="shared" si="622"/>
        <v>0</v>
      </c>
      <c r="ITQ140" s="827">
        <f t="shared" si="622"/>
        <v>0</v>
      </c>
      <c r="ITR140" s="827">
        <f t="shared" si="622"/>
        <v>0</v>
      </c>
      <c r="ITS140" s="827">
        <f t="shared" si="622"/>
        <v>0</v>
      </c>
      <c r="ITT140" s="827">
        <f t="shared" si="622"/>
        <v>0</v>
      </c>
      <c r="ITU140" s="827">
        <f t="shared" si="622"/>
        <v>0</v>
      </c>
      <c r="ITV140" s="827">
        <f t="shared" si="622"/>
        <v>0</v>
      </c>
      <c r="ITW140" s="827">
        <f t="shared" si="622"/>
        <v>0</v>
      </c>
      <c r="ITX140" s="827">
        <f t="shared" si="622"/>
        <v>0</v>
      </c>
      <c r="ITY140" s="827">
        <f t="shared" si="622"/>
        <v>0</v>
      </c>
      <c r="ITZ140" s="827">
        <f t="shared" si="622"/>
        <v>0</v>
      </c>
      <c r="IUA140" s="827">
        <f t="shared" si="622"/>
        <v>0</v>
      </c>
      <c r="IUB140" s="827">
        <f t="shared" si="622"/>
        <v>0</v>
      </c>
      <c r="IUC140" s="827">
        <f t="shared" si="622"/>
        <v>0</v>
      </c>
      <c r="IUD140" s="827">
        <f t="shared" si="622"/>
        <v>0</v>
      </c>
      <c r="IUE140" s="827">
        <f t="shared" si="622"/>
        <v>0</v>
      </c>
      <c r="IUF140" s="827">
        <f t="shared" si="622"/>
        <v>0</v>
      </c>
      <c r="IUG140" s="827">
        <f t="shared" si="622"/>
        <v>0</v>
      </c>
      <c r="IUH140" s="827">
        <f t="shared" si="622"/>
        <v>0</v>
      </c>
      <c r="IUI140" s="827">
        <f t="shared" si="622"/>
        <v>0</v>
      </c>
      <c r="IUJ140" s="827">
        <f t="shared" si="622"/>
        <v>0</v>
      </c>
      <c r="IUK140" s="827">
        <f t="shared" si="622"/>
        <v>0</v>
      </c>
      <c r="IUL140" s="827">
        <f t="shared" si="622"/>
        <v>0</v>
      </c>
      <c r="IUM140" s="827">
        <f t="shared" si="622"/>
        <v>0</v>
      </c>
      <c r="IUN140" s="827">
        <f t="shared" si="622"/>
        <v>0</v>
      </c>
      <c r="IUO140" s="827">
        <f t="shared" si="622"/>
        <v>0</v>
      </c>
      <c r="IUP140" s="827">
        <f t="shared" si="622"/>
        <v>0</v>
      </c>
      <c r="IUQ140" s="827">
        <f t="shared" si="622"/>
        <v>0</v>
      </c>
      <c r="IUR140" s="827">
        <f t="shared" si="622"/>
        <v>0</v>
      </c>
      <c r="IUS140" s="827">
        <f t="shared" si="622"/>
        <v>0</v>
      </c>
      <c r="IUT140" s="827">
        <f t="shared" si="622"/>
        <v>0</v>
      </c>
      <c r="IUU140" s="827">
        <f t="shared" si="622"/>
        <v>0</v>
      </c>
      <c r="IUV140" s="827">
        <f t="shared" si="622"/>
        <v>0</v>
      </c>
      <c r="IUW140" s="827">
        <f t="shared" si="622"/>
        <v>0</v>
      </c>
      <c r="IUX140" s="827">
        <f t="shared" si="622"/>
        <v>0</v>
      </c>
      <c r="IUY140" s="827">
        <f t="shared" si="622"/>
        <v>0</v>
      </c>
      <c r="IUZ140" s="827">
        <f t="shared" si="622"/>
        <v>0</v>
      </c>
      <c r="IVA140" s="827">
        <f t="shared" si="622"/>
        <v>0</v>
      </c>
      <c r="IVB140" s="827">
        <f t="shared" si="622"/>
        <v>0</v>
      </c>
      <c r="IVC140" s="827">
        <f t="shared" si="622"/>
        <v>0</v>
      </c>
      <c r="IVD140" s="827">
        <f t="shared" si="622"/>
        <v>0</v>
      </c>
      <c r="IVE140" s="827">
        <f t="shared" si="622"/>
        <v>0</v>
      </c>
      <c r="IVF140" s="827">
        <f t="shared" si="622"/>
        <v>0</v>
      </c>
      <c r="IVG140" s="827">
        <f t="shared" si="622"/>
        <v>0</v>
      </c>
      <c r="IVH140" s="827">
        <f t="shared" si="622"/>
        <v>0</v>
      </c>
      <c r="IVI140" s="827">
        <f t="shared" si="622"/>
        <v>0</v>
      </c>
      <c r="IVJ140" s="827">
        <f t="shared" si="622"/>
        <v>0</v>
      </c>
      <c r="IVK140" s="827">
        <f t="shared" si="622"/>
        <v>0</v>
      </c>
      <c r="IVL140" s="827">
        <f t="shared" si="622"/>
        <v>0</v>
      </c>
      <c r="IVM140" s="827">
        <f t="shared" si="622"/>
        <v>0</v>
      </c>
      <c r="IVN140" s="827">
        <f t="shared" si="622"/>
        <v>0</v>
      </c>
      <c r="IVO140" s="827">
        <f t="shared" si="622"/>
        <v>0</v>
      </c>
      <c r="IVP140" s="827">
        <f t="shared" si="622"/>
        <v>0</v>
      </c>
      <c r="IVQ140" s="827">
        <f t="shared" si="622"/>
        <v>0</v>
      </c>
      <c r="IVR140" s="827">
        <f t="shared" si="622"/>
        <v>0</v>
      </c>
      <c r="IVS140" s="827">
        <f t="shared" ref="IVS140:IYD140" si="623">IVS132</f>
        <v>0</v>
      </c>
      <c r="IVT140" s="827">
        <f t="shared" si="623"/>
        <v>0</v>
      </c>
      <c r="IVU140" s="827">
        <f t="shared" si="623"/>
        <v>0</v>
      </c>
      <c r="IVV140" s="827">
        <f t="shared" si="623"/>
        <v>0</v>
      </c>
      <c r="IVW140" s="827">
        <f t="shared" si="623"/>
        <v>0</v>
      </c>
      <c r="IVX140" s="827">
        <f t="shared" si="623"/>
        <v>0</v>
      </c>
      <c r="IVY140" s="827">
        <f t="shared" si="623"/>
        <v>0</v>
      </c>
      <c r="IVZ140" s="827">
        <f t="shared" si="623"/>
        <v>0</v>
      </c>
      <c r="IWA140" s="827">
        <f t="shared" si="623"/>
        <v>0</v>
      </c>
      <c r="IWB140" s="827">
        <f t="shared" si="623"/>
        <v>0</v>
      </c>
      <c r="IWC140" s="827">
        <f t="shared" si="623"/>
        <v>0</v>
      </c>
      <c r="IWD140" s="827">
        <f t="shared" si="623"/>
        <v>0</v>
      </c>
      <c r="IWE140" s="827">
        <f t="shared" si="623"/>
        <v>0</v>
      </c>
      <c r="IWF140" s="827">
        <f t="shared" si="623"/>
        <v>0</v>
      </c>
      <c r="IWG140" s="827">
        <f t="shared" si="623"/>
        <v>0</v>
      </c>
      <c r="IWH140" s="827">
        <f t="shared" si="623"/>
        <v>0</v>
      </c>
      <c r="IWI140" s="827">
        <f t="shared" si="623"/>
        <v>0</v>
      </c>
      <c r="IWJ140" s="827">
        <f t="shared" si="623"/>
        <v>0</v>
      </c>
      <c r="IWK140" s="827">
        <f t="shared" si="623"/>
        <v>0</v>
      </c>
      <c r="IWL140" s="827">
        <f t="shared" si="623"/>
        <v>0</v>
      </c>
      <c r="IWM140" s="827">
        <f t="shared" si="623"/>
        <v>0</v>
      </c>
      <c r="IWN140" s="827">
        <f t="shared" si="623"/>
        <v>0</v>
      </c>
      <c r="IWO140" s="827">
        <f t="shared" si="623"/>
        <v>0</v>
      </c>
      <c r="IWP140" s="827">
        <f t="shared" si="623"/>
        <v>0</v>
      </c>
      <c r="IWQ140" s="827">
        <f t="shared" si="623"/>
        <v>0</v>
      </c>
      <c r="IWR140" s="827">
        <f t="shared" si="623"/>
        <v>0</v>
      </c>
      <c r="IWS140" s="827">
        <f t="shared" si="623"/>
        <v>0</v>
      </c>
      <c r="IWT140" s="827">
        <f t="shared" si="623"/>
        <v>0</v>
      </c>
      <c r="IWU140" s="827">
        <f t="shared" si="623"/>
        <v>0</v>
      </c>
      <c r="IWV140" s="827">
        <f t="shared" si="623"/>
        <v>0</v>
      </c>
      <c r="IWW140" s="827">
        <f t="shared" si="623"/>
        <v>0</v>
      </c>
      <c r="IWX140" s="827">
        <f t="shared" si="623"/>
        <v>0</v>
      </c>
      <c r="IWY140" s="827">
        <f t="shared" si="623"/>
        <v>0</v>
      </c>
      <c r="IWZ140" s="827">
        <f t="shared" si="623"/>
        <v>0</v>
      </c>
      <c r="IXA140" s="827">
        <f t="shared" si="623"/>
        <v>0</v>
      </c>
      <c r="IXB140" s="827">
        <f t="shared" si="623"/>
        <v>0</v>
      </c>
      <c r="IXC140" s="827">
        <f t="shared" si="623"/>
        <v>0</v>
      </c>
      <c r="IXD140" s="827">
        <f t="shared" si="623"/>
        <v>0</v>
      </c>
      <c r="IXE140" s="827">
        <f t="shared" si="623"/>
        <v>0</v>
      </c>
      <c r="IXF140" s="827">
        <f t="shared" si="623"/>
        <v>0</v>
      </c>
      <c r="IXG140" s="827">
        <f t="shared" si="623"/>
        <v>0</v>
      </c>
      <c r="IXH140" s="827">
        <f t="shared" si="623"/>
        <v>0</v>
      </c>
      <c r="IXI140" s="827">
        <f t="shared" si="623"/>
        <v>0</v>
      </c>
      <c r="IXJ140" s="827">
        <f t="shared" si="623"/>
        <v>0</v>
      </c>
      <c r="IXK140" s="827">
        <f t="shared" si="623"/>
        <v>0</v>
      </c>
      <c r="IXL140" s="827">
        <f t="shared" si="623"/>
        <v>0</v>
      </c>
      <c r="IXM140" s="827">
        <f t="shared" si="623"/>
        <v>0</v>
      </c>
      <c r="IXN140" s="827">
        <f t="shared" si="623"/>
        <v>0</v>
      </c>
      <c r="IXO140" s="827">
        <f t="shared" si="623"/>
        <v>0</v>
      </c>
      <c r="IXP140" s="827">
        <f t="shared" si="623"/>
        <v>0</v>
      </c>
      <c r="IXQ140" s="827">
        <f t="shared" si="623"/>
        <v>0</v>
      </c>
      <c r="IXR140" s="827">
        <f t="shared" si="623"/>
        <v>0</v>
      </c>
      <c r="IXS140" s="827">
        <f t="shared" si="623"/>
        <v>0</v>
      </c>
      <c r="IXT140" s="827">
        <f t="shared" si="623"/>
        <v>0</v>
      </c>
      <c r="IXU140" s="827">
        <f t="shared" si="623"/>
        <v>0</v>
      </c>
      <c r="IXV140" s="827">
        <f t="shared" si="623"/>
        <v>0</v>
      </c>
      <c r="IXW140" s="827">
        <f t="shared" si="623"/>
        <v>0</v>
      </c>
      <c r="IXX140" s="827">
        <f t="shared" si="623"/>
        <v>0</v>
      </c>
      <c r="IXY140" s="827">
        <f t="shared" si="623"/>
        <v>0</v>
      </c>
      <c r="IXZ140" s="827">
        <f t="shared" si="623"/>
        <v>0</v>
      </c>
      <c r="IYA140" s="827">
        <f t="shared" si="623"/>
        <v>0</v>
      </c>
      <c r="IYB140" s="827">
        <f t="shared" si="623"/>
        <v>0</v>
      </c>
      <c r="IYC140" s="827">
        <f t="shared" si="623"/>
        <v>0</v>
      </c>
      <c r="IYD140" s="827">
        <f t="shared" si="623"/>
        <v>0</v>
      </c>
      <c r="IYE140" s="827">
        <f t="shared" ref="IYE140:JAP140" si="624">IYE132</f>
        <v>0</v>
      </c>
      <c r="IYF140" s="827">
        <f t="shared" si="624"/>
        <v>0</v>
      </c>
      <c r="IYG140" s="827">
        <f t="shared" si="624"/>
        <v>0</v>
      </c>
      <c r="IYH140" s="827">
        <f t="shared" si="624"/>
        <v>0</v>
      </c>
      <c r="IYI140" s="827">
        <f t="shared" si="624"/>
        <v>0</v>
      </c>
      <c r="IYJ140" s="827">
        <f t="shared" si="624"/>
        <v>0</v>
      </c>
      <c r="IYK140" s="827">
        <f t="shared" si="624"/>
        <v>0</v>
      </c>
      <c r="IYL140" s="827">
        <f t="shared" si="624"/>
        <v>0</v>
      </c>
      <c r="IYM140" s="827">
        <f t="shared" si="624"/>
        <v>0</v>
      </c>
      <c r="IYN140" s="827">
        <f t="shared" si="624"/>
        <v>0</v>
      </c>
      <c r="IYO140" s="827">
        <f t="shared" si="624"/>
        <v>0</v>
      </c>
      <c r="IYP140" s="827">
        <f t="shared" si="624"/>
        <v>0</v>
      </c>
      <c r="IYQ140" s="827">
        <f t="shared" si="624"/>
        <v>0</v>
      </c>
      <c r="IYR140" s="827">
        <f t="shared" si="624"/>
        <v>0</v>
      </c>
      <c r="IYS140" s="827">
        <f t="shared" si="624"/>
        <v>0</v>
      </c>
      <c r="IYT140" s="827">
        <f t="shared" si="624"/>
        <v>0</v>
      </c>
      <c r="IYU140" s="827">
        <f t="shared" si="624"/>
        <v>0</v>
      </c>
      <c r="IYV140" s="827">
        <f t="shared" si="624"/>
        <v>0</v>
      </c>
      <c r="IYW140" s="827">
        <f t="shared" si="624"/>
        <v>0</v>
      </c>
      <c r="IYX140" s="827">
        <f t="shared" si="624"/>
        <v>0</v>
      </c>
      <c r="IYY140" s="827">
        <f t="shared" si="624"/>
        <v>0</v>
      </c>
      <c r="IYZ140" s="827">
        <f t="shared" si="624"/>
        <v>0</v>
      </c>
      <c r="IZA140" s="827">
        <f t="shared" si="624"/>
        <v>0</v>
      </c>
      <c r="IZB140" s="827">
        <f t="shared" si="624"/>
        <v>0</v>
      </c>
      <c r="IZC140" s="827">
        <f t="shared" si="624"/>
        <v>0</v>
      </c>
      <c r="IZD140" s="827">
        <f t="shared" si="624"/>
        <v>0</v>
      </c>
      <c r="IZE140" s="827">
        <f t="shared" si="624"/>
        <v>0</v>
      </c>
      <c r="IZF140" s="827">
        <f t="shared" si="624"/>
        <v>0</v>
      </c>
      <c r="IZG140" s="827">
        <f t="shared" si="624"/>
        <v>0</v>
      </c>
      <c r="IZH140" s="827">
        <f t="shared" si="624"/>
        <v>0</v>
      </c>
      <c r="IZI140" s="827">
        <f t="shared" si="624"/>
        <v>0</v>
      </c>
      <c r="IZJ140" s="827">
        <f t="shared" si="624"/>
        <v>0</v>
      </c>
      <c r="IZK140" s="827">
        <f t="shared" si="624"/>
        <v>0</v>
      </c>
      <c r="IZL140" s="827">
        <f t="shared" si="624"/>
        <v>0</v>
      </c>
      <c r="IZM140" s="827">
        <f t="shared" si="624"/>
        <v>0</v>
      </c>
      <c r="IZN140" s="827">
        <f t="shared" si="624"/>
        <v>0</v>
      </c>
      <c r="IZO140" s="827">
        <f t="shared" si="624"/>
        <v>0</v>
      </c>
      <c r="IZP140" s="827">
        <f t="shared" si="624"/>
        <v>0</v>
      </c>
      <c r="IZQ140" s="827">
        <f t="shared" si="624"/>
        <v>0</v>
      </c>
      <c r="IZR140" s="827">
        <f t="shared" si="624"/>
        <v>0</v>
      </c>
      <c r="IZS140" s="827">
        <f t="shared" si="624"/>
        <v>0</v>
      </c>
      <c r="IZT140" s="827">
        <f t="shared" si="624"/>
        <v>0</v>
      </c>
      <c r="IZU140" s="827">
        <f t="shared" si="624"/>
        <v>0</v>
      </c>
      <c r="IZV140" s="827">
        <f t="shared" si="624"/>
        <v>0</v>
      </c>
      <c r="IZW140" s="827">
        <f t="shared" si="624"/>
        <v>0</v>
      </c>
      <c r="IZX140" s="827">
        <f t="shared" si="624"/>
        <v>0</v>
      </c>
      <c r="IZY140" s="827">
        <f t="shared" si="624"/>
        <v>0</v>
      </c>
      <c r="IZZ140" s="827">
        <f t="shared" si="624"/>
        <v>0</v>
      </c>
      <c r="JAA140" s="827">
        <f t="shared" si="624"/>
        <v>0</v>
      </c>
      <c r="JAB140" s="827">
        <f t="shared" si="624"/>
        <v>0</v>
      </c>
      <c r="JAC140" s="827">
        <f t="shared" si="624"/>
        <v>0</v>
      </c>
      <c r="JAD140" s="827">
        <f t="shared" si="624"/>
        <v>0</v>
      </c>
      <c r="JAE140" s="827">
        <f t="shared" si="624"/>
        <v>0</v>
      </c>
      <c r="JAF140" s="827">
        <f t="shared" si="624"/>
        <v>0</v>
      </c>
      <c r="JAG140" s="827">
        <f t="shared" si="624"/>
        <v>0</v>
      </c>
      <c r="JAH140" s="827">
        <f t="shared" si="624"/>
        <v>0</v>
      </c>
      <c r="JAI140" s="827">
        <f t="shared" si="624"/>
        <v>0</v>
      </c>
      <c r="JAJ140" s="827">
        <f t="shared" si="624"/>
        <v>0</v>
      </c>
      <c r="JAK140" s="827">
        <f t="shared" si="624"/>
        <v>0</v>
      </c>
      <c r="JAL140" s="827">
        <f t="shared" si="624"/>
        <v>0</v>
      </c>
      <c r="JAM140" s="827">
        <f t="shared" si="624"/>
        <v>0</v>
      </c>
      <c r="JAN140" s="827">
        <f t="shared" si="624"/>
        <v>0</v>
      </c>
      <c r="JAO140" s="827">
        <f t="shared" si="624"/>
        <v>0</v>
      </c>
      <c r="JAP140" s="827">
        <f t="shared" si="624"/>
        <v>0</v>
      </c>
      <c r="JAQ140" s="827">
        <f t="shared" ref="JAQ140:JDB140" si="625">JAQ132</f>
        <v>0</v>
      </c>
      <c r="JAR140" s="827">
        <f t="shared" si="625"/>
        <v>0</v>
      </c>
      <c r="JAS140" s="827">
        <f t="shared" si="625"/>
        <v>0</v>
      </c>
      <c r="JAT140" s="827">
        <f t="shared" si="625"/>
        <v>0</v>
      </c>
      <c r="JAU140" s="827">
        <f t="shared" si="625"/>
        <v>0</v>
      </c>
      <c r="JAV140" s="827">
        <f t="shared" si="625"/>
        <v>0</v>
      </c>
      <c r="JAW140" s="827">
        <f t="shared" si="625"/>
        <v>0</v>
      </c>
      <c r="JAX140" s="827">
        <f t="shared" si="625"/>
        <v>0</v>
      </c>
      <c r="JAY140" s="827">
        <f t="shared" si="625"/>
        <v>0</v>
      </c>
      <c r="JAZ140" s="827">
        <f t="shared" si="625"/>
        <v>0</v>
      </c>
      <c r="JBA140" s="827">
        <f t="shared" si="625"/>
        <v>0</v>
      </c>
      <c r="JBB140" s="827">
        <f t="shared" si="625"/>
        <v>0</v>
      </c>
      <c r="JBC140" s="827">
        <f t="shared" si="625"/>
        <v>0</v>
      </c>
      <c r="JBD140" s="827">
        <f t="shared" si="625"/>
        <v>0</v>
      </c>
      <c r="JBE140" s="827">
        <f t="shared" si="625"/>
        <v>0</v>
      </c>
      <c r="JBF140" s="827">
        <f t="shared" si="625"/>
        <v>0</v>
      </c>
      <c r="JBG140" s="827">
        <f t="shared" si="625"/>
        <v>0</v>
      </c>
      <c r="JBH140" s="827">
        <f t="shared" si="625"/>
        <v>0</v>
      </c>
      <c r="JBI140" s="827">
        <f t="shared" si="625"/>
        <v>0</v>
      </c>
      <c r="JBJ140" s="827">
        <f t="shared" si="625"/>
        <v>0</v>
      </c>
      <c r="JBK140" s="827">
        <f t="shared" si="625"/>
        <v>0</v>
      </c>
      <c r="JBL140" s="827">
        <f t="shared" si="625"/>
        <v>0</v>
      </c>
      <c r="JBM140" s="827">
        <f t="shared" si="625"/>
        <v>0</v>
      </c>
      <c r="JBN140" s="827">
        <f t="shared" si="625"/>
        <v>0</v>
      </c>
      <c r="JBO140" s="827">
        <f t="shared" si="625"/>
        <v>0</v>
      </c>
      <c r="JBP140" s="827">
        <f t="shared" si="625"/>
        <v>0</v>
      </c>
      <c r="JBQ140" s="827">
        <f t="shared" si="625"/>
        <v>0</v>
      </c>
      <c r="JBR140" s="827">
        <f t="shared" si="625"/>
        <v>0</v>
      </c>
      <c r="JBS140" s="827">
        <f t="shared" si="625"/>
        <v>0</v>
      </c>
      <c r="JBT140" s="827">
        <f t="shared" si="625"/>
        <v>0</v>
      </c>
      <c r="JBU140" s="827">
        <f t="shared" si="625"/>
        <v>0</v>
      </c>
      <c r="JBV140" s="827">
        <f t="shared" si="625"/>
        <v>0</v>
      </c>
      <c r="JBW140" s="827">
        <f t="shared" si="625"/>
        <v>0</v>
      </c>
      <c r="JBX140" s="827">
        <f t="shared" si="625"/>
        <v>0</v>
      </c>
      <c r="JBY140" s="827">
        <f t="shared" si="625"/>
        <v>0</v>
      </c>
      <c r="JBZ140" s="827">
        <f t="shared" si="625"/>
        <v>0</v>
      </c>
      <c r="JCA140" s="827">
        <f t="shared" si="625"/>
        <v>0</v>
      </c>
      <c r="JCB140" s="827">
        <f t="shared" si="625"/>
        <v>0</v>
      </c>
      <c r="JCC140" s="827">
        <f t="shared" si="625"/>
        <v>0</v>
      </c>
      <c r="JCD140" s="827">
        <f t="shared" si="625"/>
        <v>0</v>
      </c>
      <c r="JCE140" s="827">
        <f t="shared" si="625"/>
        <v>0</v>
      </c>
      <c r="JCF140" s="827">
        <f t="shared" si="625"/>
        <v>0</v>
      </c>
      <c r="JCG140" s="827">
        <f t="shared" si="625"/>
        <v>0</v>
      </c>
      <c r="JCH140" s="827">
        <f t="shared" si="625"/>
        <v>0</v>
      </c>
      <c r="JCI140" s="827">
        <f t="shared" si="625"/>
        <v>0</v>
      </c>
      <c r="JCJ140" s="827">
        <f t="shared" si="625"/>
        <v>0</v>
      </c>
      <c r="JCK140" s="827">
        <f t="shared" si="625"/>
        <v>0</v>
      </c>
      <c r="JCL140" s="827">
        <f t="shared" si="625"/>
        <v>0</v>
      </c>
      <c r="JCM140" s="827">
        <f t="shared" si="625"/>
        <v>0</v>
      </c>
      <c r="JCN140" s="827">
        <f t="shared" si="625"/>
        <v>0</v>
      </c>
      <c r="JCO140" s="827">
        <f t="shared" si="625"/>
        <v>0</v>
      </c>
      <c r="JCP140" s="827">
        <f t="shared" si="625"/>
        <v>0</v>
      </c>
      <c r="JCQ140" s="827">
        <f t="shared" si="625"/>
        <v>0</v>
      </c>
      <c r="JCR140" s="827">
        <f t="shared" si="625"/>
        <v>0</v>
      </c>
      <c r="JCS140" s="827">
        <f t="shared" si="625"/>
        <v>0</v>
      </c>
      <c r="JCT140" s="827">
        <f t="shared" si="625"/>
        <v>0</v>
      </c>
      <c r="JCU140" s="827">
        <f t="shared" si="625"/>
        <v>0</v>
      </c>
      <c r="JCV140" s="827">
        <f t="shared" si="625"/>
        <v>0</v>
      </c>
      <c r="JCW140" s="827">
        <f t="shared" si="625"/>
        <v>0</v>
      </c>
      <c r="JCX140" s="827">
        <f t="shared" si="625"/>
        <v>0</v>
      </c>
      <c r="JCY140" s="827">
        <f t="shared" si="625"/>
        <v>0</v>
      </c>
      <c r="JCZ140" s="827">
        <f t="shared" si="625"/>
        <v>0</v>
      </c>
      <c r="JDA140" s="827">
        <f t="shared" si="625"/>
        <v>0</v>
      </c>
      <c r="JDB140" s="827">
        <f t="shared" si="625"/>
        <v>0</v>
      </c>
      <c r="JDC140" s="827">
        <f t="shared" ref="JDC140:JFN140" si="626">JDC132</f>
        <v>0</v>
      </c>
      <c r="JDD140" s="827">
        <f t="shared" si="626"/>
        <v>0</v>
      </c>
      <c r="JDE140" s="827">
        <f t="shared" si="626"/>
        <v>0</v>
      </c>
      <c r="JDF140" s="827">
        <f t="shared" si="626"/>
        <v>0</v>
      </c>
      <c r="JDG140" s="827">
        <f t="shared" si="626"/>
        <v>0</v>
      </c>
      <c r="JDH140" s="827">
        <f t="shared" si="626"/>
        <v>0</v>
      </c>
      <c r="JDI140" s="827">
        <f t="shared" si="626"/>
        <v>0</v>
      </c>
      <c r="JDJ140" s="827">
        <f t="shared" si="626"/>
        <v>0</v>
      </c>
      <c r="JDK140" s="827">
        <f t="shared" si="626"/>
        <v>0</v>
      </c>
      <c r="JDL140" s="827">
        <f t="shared" si="626"/>
        <v>0</v>
      </c>
      <c r="JDM140" s="827">
        <f t="shared" si="626"/>
        <v>0</v>
      </c>
      <c r="JDN140" s="827">
        <f t="shared" si="626"/>
        <v>0</v>
      </c>
      <c r="JDO140" s="827">
        <f t="shared" si="626"/>
        <v>0</v>
      </c>
      <c r="JDP140" s="827">
        <f t="shared" si="626"/>
        <v>0</v>
      </c>
      <c r="JDQ140" s="827">
        <f t="shared" si="626"/>
        <v>0</v>
      </c>
      <c r="JDR140" s="827">
        <f t="shared" si="626"/>
        <v>0</v>
      </c>
      <c r="JDS140" s="827">
        <f t="shared" si="626"/>
        <v>0</v>
      </c>
      <c r="JDT140" s="827">
        <f t="shared" si="626"/>
        <v>0</v>
      </c>
      <c r="JDU140" s="827">
        <f t="shared" si="626"/>
        <v>0</v>
      </c>
      <c r="JDV140" s="827">
        <f t="shared" si="626"/>
        <v>0</v>
      </c>
      <c r="JDW140" s="827">
        <f t="shared" si="626"/>
        <v>0</v>
      </c>
      <c r="JDX140" s="827">
        <f t="shared" si="626"/>
        <v>0</v>
      </c>
      <c r="JDY140" s="827">
        <f t="shared" si="626"/>
        <v>0</v>
      </c>
      <c r="JDZ140" s="827">
        <f t="shared" si="626"/>
        <v>0</v>
      </c>
      <c r="JEA140" s="827">
        <f t="shared" si="626"/>
        <v>0</v>
      </c>
      <c r="JEB140" s="827">
        <f t="shared" si="626"/>
        <v>0</v>
      </c>
      <c r="JEC140" s="827">
        <f t="shared" si="626"/>
        <v>0</v>
      </c>
      <c r="JED140" s="827">
        <f t="shared" si="626"/>
        <v>0</v>
      </c>
      <c r="JEE140" s="827">
        <f t="shared" si="626"/>
        <v>0</v>
      </c>
      <c r="JEF140" s="827">
        <f t="shared" si="626"/>
        <v>0</v>
      </c>
      <c r="JEG140" s="827">
        <f t="shared" si="626"/>
        <v>0</v>
      </c>
      <c r="JEH140" s="827">
        <f t="shared" si="626"/>
        <v>0</v>
      </c>
      <c r="JEI140" s="827">
        <f t="shared" si="626"/>
        <v>0</v>
      </c>
      <c r="JEJ140" s="827">
        <f t="shared" si="626"/>
        <v>0</v>
      </c>
      <c r="JEK140" s="827">
        <f t="shared" si="626"/>
        <v>0</v>
      </c>
      <c r="JEL140" s="827">
        <f t="shared" si="626"/>
        <v>0</v>
      </c>
      <c r="JEM140" s="827">
        <f t="shared" si="626"/>
        <v>0</v>
      </c>
      <c r="JEN140" s="827">
        <f t="shared" si="626"/>
        <v>0</v>
      </c>
      <c r="JEO140" s="827">
        <f t="shared" si="626"/>
        <v>0</v>
      </c>
      <c r="JEP140" s="827">
        <f t="shared" si="626"/>
        <v>0</v>
      </c>
      <c r="JEQ140" s="827">
        <f t="shared" si="626"/>
        <v>0</v>
      </c>
      <c r="JER140" s="827">
        <f t="shared" si="626"/>
        <v>0</v>
      </c>
      <c r="JES140" s="827">
        <f t="shared" si="626"/>
        <v>0</v>
      </c>
      <c r="JET140" s="827">
        <f t="shared" si="626"/>
        <v>0</v>
      </c>
      <c r="JEU140" s="827">
        <f t="shared" si="626"/>
        <v>0</v>
      </c>
      <c r="JEV140" s="827">
        <f t="shared" si="626"/>
        <v>0</v>
      </c>
      <c r="JEW140" s="827">
        <f t="shared" si="626"/>
        <v>0</v>
      </c>
      <c r="JEX140" s="827">
        <f t="shared" si="626"/>
        <v>0</v>
      </c>
      <c r="JEY140" s="827">
        <f t="shared" si="626"/>
        <v>0</v>
      </c>
      <c r="JEZ140" s="827">
        <f t="shared" si="626"/>
        <v>0</v>
      </c>
      <c r="JFA140" s="827">
        <f t="shared" si="626"/>
        <v>0</v>
      </c>
      <c r="JFB140" s="827">
        <f t="shared" si="626"/>
        <v>0</v>
      </c>
      <c r="JFC140" s="827">
        <f t="shared" si="626"/>
        <v>0</v>
      </c>
      <c r="JFD140" s="827">
        <f t="shared" si="626"/>
        <v>0</v>
      </c>
      <c r="JFE140" s="827">
        <f t="shared" si="626"/>
        <v>0</v>
      </c>
      <c r="JFF140" s="827">
        <f t="shared" si="626"/>
        <v>0</v>
      </c>
      <c r="JFG140" s="827">
        <f t="shared" si="626"/>
        <v>0</v>
      </c>
      <c r="JFH140" s="827">
        <f t="shared" si="626"/>
        <v>0</v>
      </c>
      <c r="JFI140" s="827">
        <f t="shared" si="626"/>
        <v>0</v>
      </c>
      <c r="JFJ140" s="827">
        <f t="shared" si="626"/>
        <v>0</v>
      </c>
      <c r="JFK140" s="827">
        <f t="shared" si="626"/>
        <v>0</v>
      </c>
      <c r="JFL140" s="827">
        <f t="shared" si="626"/>
        <v>0</v>
      </c>
      <c r="JFM140" s="827">
        <f t="shared" si="626"/>
        <v>0</v>
      </c>
      <c r="JFN140" s="827">
        <f t="shared" si="626"/>
        <v>0</v>
      </c>
      <c r="JFO140" s="827">
        <f t="shared" ref="JFO140:JHZ140" si="627">JFO132</f>
        <v>0</v>
      </c>
      <c r="JFP140" s="827">
        <f t="shared" si="627"/>
        <v>0</v>
      </c>
      <c r="JFQ140" s="827">
        <f t="shared" si="627"/>
        <v>0</v>
      </c>
      <c r="JFR140" s="827">
        <f t="shared" si="627"/>
        <v>0</v>
      </c>
      <c r="JFS140" s="827">
        <f t="shared" si="627"/>
        <v>0</v>
      </c>
      <c r="JFT140" s="827">
        <f t="shared" si="627"/>
        <v>0</v>
      </c>
      <c r="JFU140" s="827">
        <f t="shared" si="627"/>
        <v>0</v>
      </c>
      <c r="JFV140" s="827">
        <f t="shared" si="627"/>
        <v>0</v>
      </c>
      <c r="JFW140" s="827">
        <f t="shared" si="627"/>
        <v>0</v>
      </c>
      <c r="JFX140" s="827">
        <f t="shared" si="627"/>
        <v>0</v>
      </c>
      <c r="JFY140" s="827">
        <f t="shared" si="627"/>
        <v>0</v>
      </c>
      <c r="JFZ140" s="827">
        <f t="shared" si="627"/>
        <v>0</v>
      </c>
      <c r="JGA140" s="827">
        <f t="shared" si="627"/>
        <v>0</v>
      </c>
      <c r="JGB140" s="827">
        <f t="shared" si="627"/>
        <v>0</v>
      </c>
      <c r="JGC140" s="827">
        <f t="shared" si="627"/>
        <v>0</v>
      </c>
      <c r="JGD140" s="827">
        <f t="shared" si="627"/>
        <v>0</v>
      </c>
      <c r="JGE140" s="827">
        <f t="shared" si="627"/>
        <v>0</v>
      </c>
      <c r="JGF140" s="827">
        <f t="shared" si="627"/>
        <v>0</v>
      </c>
      <c r="JGG140" s="827">
        <f t="shared" si="627"/>
        <v>0</v>
      </c>
      <c r="JGH140" s="827">
        <f t="shared" si="627"/>
        <v>0</v>
      </c>
      <c r="JGI140" s="827">
        <f t="shared" si="627"/>
        <v>0</v>
      </c>
      <c r="JGJ140" s="827">
        <f t="shared" si="627"/>
        <v>0</v>
      </c>
      <c r="JGK140" s="827">
        <f t="shared" si="627"/>
        <v>0</v>
      </c>
      <c r="JGL140" s="827">
        <f t="shared" si="627"/>
        <v>0</v>
      </c>
      <c r="JGM140" s="827">
        <f t="shared" si="627"/>
        <v>0</v>
      </c>
      <c r="JGN140" s="827">
        <f t="shared" si="627"/>
        <v>0</v>
      </c>
      <c r="JGO140" s="827">
        <f t="shared" si="627"/>
        <v>0</v>
      </c>
      <c r="JGP140" s="827">
        <f t="shared" si="627"/>
        <v>0</v>
      </c>
      <c r="JGQ140" s="827">
        <f t="shared" si="627"/>
        <v>0</v>
      </c>
      <c r="JGR140" s="827">
        <f t="shared" si="627"/>
        <v>0</v>
      </c>
      <c r="JGS140" s="827">
        <f t="shared" si="627"/>
        <v>0</v>
      </c>
      <c r="JGT140" s="827">
        <f t="shared" si="627"/>
        <v>0</v>
      </c>
      <c r="JGU140" s="827">
        <f t="shared" si="627"/>
        <v>0</v>
      </c>
      <c r="JGV140" s="827">
        <f t="shared" si="627"/>
        <v>0</v>
      </c>
      <c r="JGW140" s="827">
        <f t="shared" si="627"/>
        <v>0</v>
      </c>
      <c r="JGX140" s="827">
        <f t="shared" si="627"/>
        <v>0</v>
      </c>
      <c r="JGY140" s="827">
        <f t="shared" si="627"/>
        <v>0</v>
      </c>
      <c r="JGZ140" s="827">
        <f t="shared" si="627"/>
        <v>0</v>
      </c>
      <c r="JHA140" s="827">
        <f t="shared" si="627"/>
        <v>0</v>
      </c>
      <c r="JHB140" s="827">
        <f t="shared" si="627"/>
        <v>0</v>
      </c>
      <c r="JHC140" s="827">
        <f t="shared" si="627"/>
        <v>0</v>
      </c>
      <c r="JHD140" s="827">
        <f t="shared" si="627"/>
        <v>0</v>
      </c>
      <c r="JHE140" s="827">
        <f t="shared" si="627"/>
        <v>0</v>
      </c>
      <c r="JHF140" s="827">
        <f t="shared" si="627"/>
        <v>0</v>
      </c>
      <c r="JHG140" s="827">
        <f t="shared" si="627"/>
        <v>0</v>
      </c>
      <c r="JHH140" s="827">
        <f t="shared" si="627"/>
        <v>0</v>
      </c>
      <c r="JHI140" s="827">
        <f t="shared" si="627"/>
        <v>0</v>
      </c>
      <c r="JHJ140" s="827">
        <f t="shared" si="627"/>
        <v>0</v>
      </c>
      <c r="JHK140" s="827">
        <f t="shared" si="627"/>
        <v>0</v>
      </c>
      <c r="JHL140" s="827">
        <f t="shared" si="627"/>
        <v>0</v>
      </c>
      <c r="JHM140" s="827">
        <f t="shared" si="627"/>
        <v>0</v>
      </c>
      <c r="JHN140" s="827">
        <f t="shared" si="627"/>
        <v>0</v>
      </c>
      <c r="JHO140" s="827">
        <f t="shared" si="627"/>
        <v>0</v>
      </c>
      <c r="JHP140" s="827">
        <f t="shared" si="627"/>
        <v>0</v>
      </c>
      <c r="JHQ140" s="827">
        <f t="shared" si="627"/>
        <v>0</v>
      </c>
      <c r="JHR140" s="827">
        <f t="shared" si="627"/>
        <v>0</v>
      </c>
      <c r="JHS140" s="827">
        <f t="shared" si="627"/>
        <v>0</v>
      </c>
      <c r="JHT140" s="827">
        <f t="shared" si="627"/>
        <v>0</v>
      </c>
      <c r="JHU140" s="827">
        <f t="shared" si="627"/>
        <v>0</v>
      </c>
      <c r="JHV140" s="827">
        <f t="shared" si="627"/>
        <v>0</v>
      </c>
      <c r="JHW140" s="827">
        <f t="shared" si="627"/>
        <v>0</v>
      </c>
      <c r="JHX140" s="827">
        <f t="shared" si="627"/>
        <v>0</v>
      </c>
      <c r="JHY140" s="827">
        <f t="shared" si="627"/>
        <v>0</v>
      </c>
      <c r="JHZ140" s="827">
        <f t="shared" si="627"/>
        <v>0</v>
      </c>
      <c r="JIA140" s="827">
        <f t="shared" ref="JIA140:JKL140" si="628">JIA132</f>
        <v>0</v>
      </c>
      <c r="JIB140" s="827">
        <f t="shared" si="628"/>
        <v>0</v>
      </c>
      <c r="JIC140" s="827">
        <f t="shared" si="628"/>
        <v>0</v>
      </c>
      <c r="JID140" s="827">
        <f t="shared" si="628"/>
        <v>0</v>
      </c>
      <c r="JIE140" s="827">
        <f t="shared" si="628"/>
        <v>0</v>
      </c>
      <c r="JIF140" s="827">
        <f t="shared" si="628"/>
        <v>0</v>
      </c>
      <c r="JIG140" s="827">
        <f t="shared" si="628"/>
        <v>0</v>
      </c>
      <c r="JIH140" s="827">
        <f t="shared" si="628"/>
        <v>0</v>
      </c>
      <c r="JII140" s="827">
        <f t="shared" si="628"/>
        <v>0</v>
      </c>
      <c r="JIJ140" s="827">
        <f t="shared" si="628"/>
        <v>0</v>
      </c>
      <c r="JIK140" s="827">
        <f t="shared" si="628"/>
        <v>0</v>
      </c>
      <c r="JIL140" s="827">
        <f t="shared" si="628"/>
        <v>0</v>
      </c>
      <c r="JIM140" s="827">
        <f t="shared" si="628"/>
        <v>0</v>
      </c>
      <c r="JIN140" s="827">
        <f t="shared" si="628"/>
        <v>0</v>
      </c>
      <c r="JIO140" s="827">
        <f t="shared" si="628"/>
        <v>0</v>
      </c>
      <c r="JIP140" s="827">
        <f t="shared" si="628"/>
        <v>0</v>
      </c>
      <c r="JIQ140" s="827">
        <f t="shared" si="628"/>
        <v>0</v>
      </c>
      <c r="JIR140" s="827">
        <f t="shared" si="628"/>
        <v>0</v>
      </c>
      <c r="JIS140" s="827">
        <f t="shared" si="628"/>
        <v>0</v>
      </c>
      <c r="JIT140" s="827">
        <f t="shared" si="628"/>
        <v>0</v>
      </c>
      <c r="JIU140" s="827">
        <f t="shared" si="628"/>
        <v>0</v>
      </c>
      <c r="JIV140" s="827">
        <f t="shared" si="628"/>
        <v>0</v>
      </c>
      <c r="JIW140" s="827">
        <f t="shared" si="628"/>
        <v>0</v>
      </c>
      <c r="JIX140" s="827">
        <f t="shared" si="628"/>
        <v>0</v>
      </c>
      <c r="JIY140" s="827">
        <f t="shared" si="628"/>
        <v>0</v>
      </c>
      <c r="JIZ140" s="827">
        <f t="shared" si="628"/>
        <v>0</v>
      </c>
      <c r="JJA140" s="827">
        <f t="shared" si="628"/>
        <v>0</v>
      </c>
      <c r="JJB140" s="827">
        <f t="shared" si="628"/>
        <v>0</v>
      </c>
      <c r="JJC140" s="827">
        <f t="shared" si="628"/>
        <v>0</v>
      </c>
      <c r="JJD140" s="827">
        <f t="shared" si="628"/>
        <v>0</v>
      </c>
      <c r="JJE140" s="827">
        <f t="shared" si="628"/>
        <v>0</v>
      </c>
      <c r="JJF140" s="827">
        <f t="shared" si="628"/>
        <v>0</v>
      </c>
      <c r="JJG140" s="827">
        <f t="shared" si="628"/>
        <v>0</v>
      </c>
      <c r="JJH140" s="827">
        <f t="shared" si="628"/>
        <v>0</v>
      </c>
      <c r="JJI140" s="827">
        <f t="shared" si="628"/>
        <v>0</v>
      </c>
      <c r="JJJ140" s="827">
        <f t="shared" si="628"/>
        <v>0</v>
      </c>
      <c r="JJK140" s="827">
        <f t="shared" si="628"/>
        <v>0</v>
      </c>
      <c r="JJL140" s="827">
        <f t="shared" si="628"/>
        <v>0</v>
      </c>
      <c r="JJM140" s="827">
        <f t="shared" si="628"/>
        <v>0</v>
      </c>
      <c r="JJN140" s="827">
        <f t="shared" si="628"/>
        <v>0</v>
      </c>
      <c r="JJO140" s="827">
        <f t="shared" si="628"/>
        <v>0</v>
      </c>
      <c r="JJP140" s="827">
        <f t="shared" si="628"/>
        <v>0</v>
      </c>
      <c r="JJQ140" s="827">
        <f t="shared" si="628"/>
        <v>0</v>
      </c>
      <c r="JJR140" s="827">
        <f t="shared" si="628"/>
        <v>0</v>
      </c>
      <c r="JJS140" s="827">
        <f t="shared" si="628"/>
        <v>0</v>
      </c>
      <c r="JJT140" s="827">
        <f t="shared" si="628"/>
        <v>0</v>
      </c>
      <c r="JJU140" s="827">
        <f t="shared" si="628"/>
        <v>0</v>
      </c>
      <c r="JJV140" s="827">
        <f t="shared" si="628"/>
        <v>0</v>
      </c>
      <c r="JJW140" s="827">
        <f t="shared" si="628"/>
        <v>0</v>
      </c>
      <c r="JJX140" s="827">
        <f t="shared" si="628"/>
        <v>0</v>
      </c>
      <c r="JJY140" s="827">
        <f t="shared" si="628"/>
        <v>0</v>
      </c>
      <c r="JJZ140" s="827">
        <f t="shared" si="628"/>
        <v>0</v>
      </c>
      <c r="JKA140" s="827">
        <f t="shared" si="628"/>
        <v>0</v>
      </c>
      <c r="JKB140" s="827">
        <f t="shared" si="628"/>
        <v>0</v>
      </c>
      <c r="JKC140" s="827">
        <f t="shared" si="628"/>
        <v>0</v>
      </c>
      <c r="JKD140" s="827">
        <f t="shared" si="628"/>
        <v>0</v>
      </c>
      <c r="JKE140" s="827">
        <f t="shared" si="628"/>
        <v>0</v>
      </c>
      <c r="JKF140" s="827">
        <f t="shared" si="628"/>
        <v>0</v>
      </c>
      <c r="JKG140" s="827">
        <f t="shared" si="628"/>
        <v>0</v>
      </c>
      <c r="JKH140" s="827">
        <f t="shared" si="628"/>
        <v>0</v>
      </c>
      <c r="JKI140" s="827">
        <f t="shared" si="628"/>
        <v>0</v>
      </c>
      <c r="JKJ140" s="827">
        <f t="shared" si="628"/>
        <v>0</v>
      </c>
      <c r="JKK140" s="827">
        <f t="shared" si="628"/>
        <v>0</v>
      </c>
      <c r="JKL140" s="827">
        <f t="shared" si="628"/>
        <v>0</v>
      </c>
      <c r="JKM140" s="827">
        <f t="shared" ref="JKM140:JMX140" si="629">JKM132</f>
        <v>0</v>
      </c>
      <c r="JKN140" s="827">
        <f t="shared" si="629"/>
        <v>0</v>
      </c>
      <c r="JKO140" s="827">
        <f t="shared" si="629"/>
        <v>0</v>
      </c>
      <c r="JKP140" s="827">
        <f t="shared" si="629"/>
        <v>0</v>
      </c>
      <c r="JKQ140" s="827">
        <f t="shared" si="629"/>
        <v>0</v>
      </c>
      <c r="JKR140" s="827">
        <f t="shared" si="629"/>
        <v>0</v>
      </c>
      <c r="JKS140" s="827">
        <f t="shared" si="629"/>
        <v>0</v>
      </c>
      <c r="JKT140" s="827">
        <f t="shared" si="629"/>
        <v>0</v>
      </c>
      <c r="JKU140" s="827">
        <f t="shared" si="629"/>
        <v>0</v>
      </c>
      <c r="JKV140" s="827">
        <f t="shared" si="629"/>
        <v>0</v>
      </c>
      <c r="JKW140" s="827">
        <f t="shared" si="629"/>
        <v>0</v>
      </c>
      <c r="JKX140" s="827">
        <f t="shared" si="629"/>
        <v>0</v>
      </c>
      <c r="JKY140" s="827">
        <f t="shared" si="629"/>
        <v>0</v>
      </c>
      <c r="JKZ140" s="827">
        <f t="shared" si="629"/>
        <v>0</v>
      </c>
      <c r="JLA140" s="827">
        <f t="shared" si="629"/>
        <v>0</v>
      </c>
      <c r="JLB140" s="827">
        <f t="shared" si="629"/>
        <v>0</v>
      </c>
      <c r="JLC140" s="827">
        <f t="shared" si="629"/>
        <v>0</v>
      </c>
      <c r="JLD140" s="827">
        <f t="shared" si="629"/>
        <v>0</v>
      </c>
      <c r="JLE140" s="827">
        <f t="shared" si="629"/>
        <v>0</v>
      </c>
      <c r="JLF140" s="827">
        <f t="shared" si="629"/>
        <v>0</v>
      </c>
      <c r="JLG140" s="827">
        <f t="shared" si="629"/>
        <v>0</v>
      </c>
      <c r="JLH140" s="827">
        <f t="shared" si="629"/>
        <v>0</v>
      </c>
      <c r="JLI140" s="827">
        <f t="shared" si="629"/>
        <v>0</v>
      </c>
      <c r="JLJ140" s="827">
        <f t="shared" si="629"/>
        <v>0</v>
      </c>
      <c r="JLK140" s="827">
        <f t="shared" si="629"/>
        <v>0</v>
      </c>
      <c r="JLL140" s="827">
        <f t="shared" si="629"/>
        <v>0</v>
      </c>
      <c r="JLM140" s="827">
        <f t="shared" si="629"/>
        <v>0</v>
      </c>
      <c r="JLN140" s="827">
        <f t="shared" si="629"/>
        <v>0</v>
      </c>
      <c r="JLO140" s="827">
        <f t="shared" si="629"/>
        <v>0</v>
      </c>
      <c r="JLP140" s="827">
        <f t="shared" si="629"/>
        <v>0</v>
      </c>
      <c r="JLQ140" s="827">
        <f t="shared" si="629"/>
        <v>0</v>
      </c>
      <c r="JLR140" s="827">
        <f t="shared" si="629"/>
        <v>0</v>
      </c>
      <c r="JLS140" s="827">
        <f t="shared" si="629"/>
        <v>0</v>
      </c>
      <c r="JLT140" s="827">
        <f t="shared" si="629"/>
        <v>0</v>
      </c>
      <c r="JLU140" s="827">
        <f t="shared" si="629"/>
        <v>0</v>
      </c>
      <c r="JLV140" s="827">
        <f t="shared" si="629"/>
        <v>0</v>
      </c>
      <c r="JLW140" s="827">
        <f t="shared" si="629"/>
        <v>0</v>
      </c>
      <c r="JLX140" s="827">
        <f t="shared" si="629"/>
        <v>0</v>
      </c>
      <c r="JLY140" s="827">
        <f t="shared" si="629"/>
        <v>0</v>
      </c>
      <c r="JLZ140" s="827">
        <f t="shared" si="629"/>
        <v>0</v>
      </c>
      <c r="JMA140" s="827">
        <f t="shared" si="629"/>
        <v>0</v>
      </c>
      <c r="JMB140" s="827">
        <f t="shared" si="629"/>
        <v>0</v>
      </c>
      <c r="JMC140" s="827">
        <f t="shared" si="629"/>
        <v>0</v>
      </c>
      <c r="JMD140" s="827">
        <f t="shared" si="629"/>
        <v>0</v>
      </c>
      <c r="JME140" s="827">
        <f t="shared" si="629"/>
        <v>0</v>
      </c>
      <c r="JMF140" s="827">
        <f t="shared" si="629"/>
        <v>0</v>
      </c>
      <c r="JMG140" s="827">
        <f t="shared" si="629"/>
        <v>0</v>
      </c>
      <c r="JMH140" s="827">
        <f t="shared" si="629"/>
        <v>0</v>
      </c>
      <c r="JMI140" s="827">
        <f t="shared" si="629"/>
        <v>0</v>
      </c>
      <c r="JMJ140" s="827">
        <f t="shared" si="629"/>
        <v>0</v>
      </c>
      <c r="JMK140" s="827">
        <f t="shared" si="629"/>
        <v>0</v>
      </c>
      <c r="JML140" s="827">
        <f t="shared" si="629"/>
        <v>0</v>
      </c>
      <c r="JMM140" s="827">
        <f t="shared" si="629"/>
        <v>0</v>
      </c>
      <c r="JMN140" s="827">
        <f t="shared" si="629"/>
        <v>0</v>
      </c>
      <c r="JMO140" s="827">
        <f t="shared" si="629"/>
        <v>0</v>
      </c>
      <c r="JMP140" s="827">
        <f t="shared" si="629"/>
        <v>0</v>
      </c>
      <c r="JMQ140" s="827">
        <f t="shared" si="629"/>
        <v>0</v>
      </c>
      <c r="JMR140" s="827">
        <f t="shared" si="629"/>
        <v>0</v>
      </c>
      <c r="JMS140" s="827">
        <f t="shared" si="629"/>
        <v>0</v>
      </c>
      <c r="JMT140" s="827">
        <f t="shared" si="629"/>
        <v>0</v>
      </c>
      <c r="JMU140" s="827">
        <f t="shared" si="629"/>
        <v>0</v>
      </c>
      <c r="JMV140" s="827">
        <f t="shared" si="629"/>
        <v>0</v>
      </c>
      <c r="JMW140" s="827">
        <f t="shared" si="629"/>
        <v>0</v>
      </c>
      <c r="JMX140" s="827">
        <f t="shared" si="629"/>
        <v>0</v>
      </c>
      <c r="JMY140" s="827">
        <f t="shared" ref="JMY140:JPJ140" si="630">JMY132</f>
        <v>0</v>
      </c>
      <c r="JMZ140" s="827">
        <f t="shared" si="630"/>
        <v>0</v>
      </c>
      <c r="JNA140" s="827">
        <f t="shared" si="630"/>
        <v>0</v>
      </c>
      <c r="JNB140" s="827">
        <f t="shared" si="630"/>
        <v>0</v>
      </c>
      <c r="JNC140" s="827">
        <f t="shared" si="630"/>
        <v>0</v>
      </c>
      <c r="JND140" s="827">
        <f t="shared" si="630"/>
        <v>0</v>
      </c>
      <c r="JNE140" s="827">
        <f t="shared" si="630"/>
        <v>0</v>
      </c>
      <c r="JNF140" s="827">
        <f t="shared" si="630"/>
        <v>0</v>
      </c>
      <c r="JNG140" s="827">
        <f t="shared" si="630"/>
        <v>0</v>
      </c>
      <c r="JNH140" s="827">
        <f t="shared" si="630"/>
        <v>0</v>
      </c>
      <c r="JNI140" s="827">
        <f t="shared" si="630"/>
        <v>0</v>
      </c>
      <c r="JNJ140" s="827">
        <f t="shared" si="630"/>
        <v>0</v>
      </c>
      <c r="JNK140" s="827">
        <f t="shared" si="630"/>
        <v>0</v>
      </c>
      <c r="JNL140" s="827">
        <f t="shared" si="630"/>
        <v>0</v>
      </c>
      <c r="JNM140" s="827">
        <f t="shared" si="630"/>
        <v>0</v>
      </c>
      <c r="JNN140" s="827">
        <f t="shared" si="630"/>
        <v>0</v>
      </c>
      <c r="JNO140" s="827">
        <f t="shared" si="630"/>
        <v>0</v>
      </c>
      <c r="JNP140" s="827">
        <f t="shared" si="630"/>
        <v>0</v>
      </c>
      <c r="JNQ140" s="827">
        <f t="shared" si="630"/>
        <v>0</v>
      </c>
      <c r="JNR140" s="827">
        <f t="shared" si="630"/>
        <v>0</v>
      </c>
      <c r="JNS140" s="827">
        <f t="shared" si="630"/>
        <v>0</v>
      </c>
      <c r="JNT140" s="827">
        <f t="shared" si="630"/>
        <v>0</v>
      </c>
      <c r="JNU140" s="827">
        <f t="shared" si="630"/>
        <v>0</v>
      </c>
      <c r="JNV140" s="827">
        <f t="shared" si="630"/>
        <v>0</v>
      </c>
      <c r="JNW140" s="827">
        <f t="shared" si="630"/>
        <v>0</v>
      </c>
      <c r="JNX140" s="827">
        <f t="shared" si="630"/>
        <v>0</v>
      </c>
      <c r="JNY140" s="827">
        <f t="shared" si="630"/>
        <v>0</v>
      </c>
      <c r="JNZ140" s="827">
        <f t="shared" si="630"/>
        <v>0</v>
      </c>
      <c r="JOA140" s="827">
        <f t="shared" si="630"/>
        <v>0</v>
      </c>
      <c r="JOB140" s="827">
        <f t="shared" si="630"/>
        <v>0</v>
      </c>
      <c r="JOC140" s="827">
        <f t="shared" si="630"/>
        <v>0</v>
      </c>
      <c r="JOD140" s="827">
        <f t="shared" si="630"/>
        <v>0</v>
      </c>
      <c r="JOE140" s="827">
        <f t="shared" si="630"/>
        <v>0</v>
      </c>
      <c r="JOF140" s="827">
        <f t="shared" si="630"/>
        <v>0</v>
      </c>
      <c r="JOG140" s="827">
        <f t="shared" si="630"/>
        <v>0</v>
      </c>
      <c r="JOH140" s="827">
        <f t="shared" si="630"/>
        <v>0</v>
      </c>
      <c r="JOI140" s="827">
        <f t="shared" si="630"/>
        <v>0</v>
      </c>
      <c r="JOJ140" s="827">
        <f t="shared" si="630"/>
        <v>0</v>
      </c>
      <c r="JOK140" s="827">
        <f t="shared" si="630"/>
        <v>0</v>
      </c>
      <c r="JOL140" s="827">
        <f t="shared" si="630"/>
        <v>0</v>
      </c>
      <c r="JOM140" s="827">
        <f t="shared" si="630"/>
        <v>0</v>
      </c>
      <c r="JON140" s="827">
        <f t="shared" si="630"/>
        <v>0</v>
      </c>
      <c r="JOO140" s="827">
        <f t="shared" si="630"/>
        <v>0</v>
      </c>
      <c r="JOP140" s="827">
        <f t="shared" si="630"/>
        <v>0</v>
      </c>
      <c r="JOQ140" s="827">
        <f t="shared" si="630"/>
        <v>0</v>
      </c>
      <c r="JOR140" s="827">
        <f t="shared" si="630"/>
        <v>0</v>
      </c>
      <c r="JOS140" s="827">
        <f t="shared" si="630"/>
        <v>0</v>
      </c>
      <c r="JOT140" s="827">
        <f t="shared" si="630"/>
        <v>0</v>
      </c>
      <c r="JOU140" s="827">
        <f t="shared" si="630"/>
        <v>0</v>
      </c>
      <c r="JOV140" s="827">
        <f t="shared" si="630"/>
        <v>0</v>
      </c>
      <c r="JOW140" s="827">
        <f t="shared" si="630"/>
        <v>0</v>
      </c>
      <c r="JOX140" s="827">
        <f t="shared" si="630"/>
        <v>0</v>
      </c>
      <c r="JOY140" s="827">
        <f t="shared" si="630"/>
        <v>0</v>
      </c>
      <c r="JOZ140" s="827">
        <f t="shared" si="630"/>
        <v>0</v>
      </c>
      <c r="JPA140" s="827">
        <f t="shared" si="630"/>
        <v>0</v>
      </c>
      <c r="JPB140" s="827">
        <f t="shared" si="630"/>
        <v>0</v>
      </c>
      <c r="JPC140" s="827">
        <f t="shared" si="630"/>
        <v>0</v>
      </c>
      <c r="JPD140" s="827">
        <f t="shared" si="630"/>
        <v>0</v>
      </c>
      <c r="JPE140" s="827">
        <f t="shared" si="630"/>
        <v>0</v>
      </c>
      <c r="JPF140" s="827">
        <f t="shared" si="630"/>
        <v>0</v>
      </c>
      <c r="JPG140" s="827">
        <f t="shared" si="630"/>
        <v>0</v>
      </c>
      <c r="JPH140" s="827">
        <f t="shared" si="630"/>
        <v>0</v>
      </c>
      <c r="JPI140" s="827">
        <f t="shared" si="630"/>
        <v>0</v>
      </c>
      <c r="JPJ140" s="827">
        <f t="shared" si="630"/>
        <v>0</v>
      </c>
      <c r="JPK140" s="827">
        <f t="shared" ref="JPK140:JRV140" si="631">JPK132</f>
        <v>0</v>
      </c>
      <c r="JPL140" s="827">
        <f t="shared" si="631"/>
        <v>0</v>
      </c>
      <c r="JPM140" s="827">
        <f t="shared" si="631"/>
        <v>0</v>
      </c>
      <c r="JPN140" s="827">
        <f t="shared" si="631"/>
        <v>0</v>
      </c>
      <c r="JPO140" s="827">
        <f t="shared" si="631"/>
        <v>0</v>
      </c>
      <c r="JPP140" s="827">
        <f t="shared" si="631"/>
        <v>0</v>
      </c>
      <c r="JPQ140" s="827">
        <f t="shared" si="631"/>
        <v>0</v>
      </c>
      <c r="JPR140" s="827">
        <f t="shared" si="631"/>
        <v>0</v>
      </c>
      <c r="JPS140" s="827">
        <f t="shared" si="631"/>
        <v>0</v>
      </c>
      <c r="JPT140" s="827">
        <f t="shared" si="631"/>
        <v>0</v>
      </c>
      <c r="JPU140" s="827">
        <f t="shared" si="631"/>
        <v>0</v>
      </c>
      <c r="JPV140" s="827">
        <f t="shared" si="631"/>
        <v>0</v>
      </c>
      <c r="JPW140" s="827">
        <f t="shared" si="631"/>
        <v>0</v>
      </c>
      <c r="JPX140" s="827">
        <f t="shared" si="631"/>
        <v>0</v>
      </c>
      <c r="JPY140" s="827">
        <f t="shared" si="631"/>
        <v>0</v>
      </c>
      <c r="JPZ140" s="827">
        <f t="shared" si="631"/>
        <v>0</v>
      </c>
      <c r="JQA140" s="827">
        <f t="shared" si="631"/>
        <v>0</v>
      </c>
      <c r="JQB140" s="827">
        <f t="shared" si="631"/>
        <v>0</v>
      </c>
      <c r="JQC140" s="827">
        <f t="shared" si="631"/>
        <v>0</v>
      </c>
      <c r="JQD140" s="827">
        <f t="shared" si="631"/>
        <v>0</v>
      </c>
      <c r="JQE140" s="827">
        <f t="shared" si="631"/>
        <v>0</v>
      </c>
      <c r="JQF140" s="827">
        <f t="shared" si="631"/>
        <v>0</v>
      </c>
      <c r="JQG140" s="827">
        <f t="shared" si="631"/>
        <v>0</v>
      </c>
      <c r="JQH140" s="827">
        <f t="shared" si="631"/>
        <v>0</v>
      </c>
      <c r="JQI140" s="827">
        <f t="shared" si="631"/>
        <v>0</v>
      </c>
      <c r="JQJ140" s="827">
        <f t="shared" si="631"/>
        <v>0</v>
      </c>
      <c r="JQK140" s="827">
        <f t="shared" si="631"/>
        <v>0</v>
      </c>
      <c r="JQL140" s="827">
        <f t="shared" si="631"/>
        <v>0</v>
      </c>
      <c r="JQM140" s="827">
        <f t="shared" si="631"/>
        <v>0</v>
      </c>
      <c r="JQN140" s="827">
        <f t="shared" si="631"/>
        <v>0</v>
      </c>
      <c r="JQO140" s="827">
        <f t="shared" si="631"/>
        <v>0</v>
      </c>
      <c r="JQP140" s="827">
        <f t="shared" si="631"/>
        <v>0</v>
      </c>
      <c r="JQQ140" s="827">
        <f t="shared" si="631"/>
        <v>0</v>
      </c>
      <c r="JQR140" s="827">
        <f t="shared" si="631"/>
        <v>0</v>
      </c>
      <c r="JQS140" s="827">
        <f t="shared" si="631"/>
        <v>0</v>
      </c>
      <c r="JQT140" s="827">
        <f t="shared" si="631"/>
        <v>0</v>
      </c>
      <c r="JQU140" s="827">
        <f t="shared" si="631"/>
        <v>0</v>
      </c>
      <c r="JQV140" s="827">
        <f t="shared" si="631"/>
        <v>0</v>
      </c>
      <c r="JQW140" s="827">
        <f t="shared" si="631"/>
        <v>0</v>
      </c>
      <c r="JQX140" s="827">
        <f t="shared" si="631"/>
        <v>0</v>
      </c>
      <c r="JQY140" s="827">
        <f t="shared" si="631"/>
        <v>0</v>
      </c>
      <c r="JQZ140" s="827">
        <f t="shared" si="631"/>
        <v>0</v>
      </c>
      <c r="JRA140" s="827">
        <f t="shared" si="631"/>
        <v>0</v>
      </c>
      <c r="JRB140" s="827">
        <f t="shared" si="631"/>
        <v>0</v>
      </c>
      <c r="JRC140" s="827">
        <f t="shared" si="631"/>
        <v>0</v>
      </c>
      <c r="JRD140" s="827">
        <f t="shared" si="631"/>
        <v>0</v>
      </c>
      <c r="JRE140" s="827">
        <f t="shared" si="631"/>
        <v>0</v>
      </c>
      <c r="JRF140" s="827">
        <f t="shared" si="631"/>
        <v>0</v>
      </c>
      <c r="JRG140" s="827">
        <f t="shared" si="631"/>
        <v>0</v>
      </c>
      <c r="JRH140" s="827">
        <f t="shared" si="631"/>
        <v>0</v>
      </c>
      <c r="JRI140" s="827">
        <f t="shared" si="631"/>
        <v>0</v>
      </c>
      <c r="JRJ140" s="827">
        <f t="shared" si="631"/>
        <v>0</v>
      </c>
      <c r="JRK140" s="827">
        <f t="shared" si="631"/>
        <v>0</v>
      </c>
      <c r="JRL140" s="827">
        <f t="shared" si="631"/>
        <v>0</v>
      </c>
      <c r="JRM140" s="827">
        <f t="shared" si="631"/>
        <v>0</v>
      </c>
      <c r="JRN140" s="827">
        <f t="shared" si="631"/>
        <v>0</v>
      </c>
      <c r="JRO140" s="827">
        <f t="shared" si="631"/>
        <v>0</v>
      </c>
      <c r="JRP140" s="827">
        <f t="shared" si="631"/>
        <v>0</v>
      </c>
      <c r="JRQ140" s="827">
        <f t="shared" si="631"/>
        <v>0</v>
      </c>
      <c r="JRR140" s="827">
        <f t="shared" si="631"/>
        <v>0</v>
      </c>
      <c r="JRS140" s="827">
        <f t="shared" si="631"/>
        <v>0</v>
      </c>
      <c r="JRT140" s="827">
        <f t="shared" si="631"/>
        <v>0</v>
      </c>
      <c r="JRU140" s="827">
        <f t="shared" si="631"/>
        <v>0</v>
      </c>
      <c r="JRV140" s="827">
        <f t="shared" si="631"/>
        <v>0</v>
      </c>
      <c r="JRW140" s="827">
        <f t="shared" ref="JRW140:JUH140" si="632">JRW132</f>
        <v>0</v>
      </c>
      <c r="JRX140" s="827">
        <f t="shared" si="632"/>
        <v>0</v>
      </c>
      <c r="JRY140" s="827">
        <f t="shared" si="632"/>
        <v>0</v>
      </c>
      <c r="JRZ140" s="827">
        <f t="shared" si="632"/>
        <v>0</v>
      </c>
      <c r="JSA140" s="827">
        <f t="shared" si="632"/>
        <v>0</v>
      </c>
      <c r="JSB140" s="827">
        <f t="shared" si="632"/>
        <v>0</v>
      </c>
      <c r="JSC140" s="827">
        <f t="shared" si="632"/>
        <v>0</v>
      </c>
      <c r="JSD140" s="827">
        <f t="shared" si="632"/>
        <v>0</v>
      </c>
      <c r="JSE140" s="827">
        <f t="shared" si="632"/>
        <v>0</v>
      </c>
      <c r="JSF140" s="827">
        <f t="shared" si="632"/>
        <v>0</v>
      </c>
      <c r="JSG140" s="827">
        <f t="shared" si="632"/>
        <v>0</v>
      </c>
      <c r="JSH140" s="827">
        <f t="shared" si="632"/>
        <v>0</v>
      </c>
      <c r="JSI140" s="827">
        <f t="shared" si="632"/>
        <v>0</v>
      </c>
      <c r="JSJ140" s="827">
        <f t="shared" si="632"/>
        <v>0</v>
      </c>
      <c r="JSK140" s="827">
        <f t="shared" si="632"/>
        <v>0</v>
      </c>
      <c r="JSL140" s="827">
        <f t="shared" si="632"/>
        <v>0</v>
      </c>
      <c r="JSM140" s="827">
        <f t="shared" si="632"/>
        <v>0</v>
      </c>
      <c r="JSN140" s="827">
        <f t="shared" si="632"/>
        <v>0</v>
      </c>
      <c r="JSO140" s="827">
        <f t="shared" si="632"/>
        <v>0</v>
      </c>
      <c r="JSP140" s="827">
        <f t="shared" si="632"/>
        <v>0</v>
      </c>
      <c r="JSQ140" s="827">
        <f t="shared" si="632"/>
        <v>0</v>
      </c>
      <c r="JSR140" s="827">
        <f t="shared" si="632"/>
        <v>0</v>
      </c>
      <c r="JSS140" s="827">
        <f t="shared" si="632"/>
        <v>0</v>
      </c>
      <c r="JST140" s="827">
        <f t="shared" si="632"/>
        <v>0</v>
      </c>
      <c r="JSU140" s="827">
        <f t="shared" si="632"/>
        <v>0</v>
      </c>
      <c r="JSV140" s="827">
        <f t="shared" si="632"/>
        <v>0</v>
      </c>
      <c r="JSW140" s="827">
        <f t="shared" si="632"/>
        <v>0</v>
      </c>
      <c r="JSX140" s="827">
        <f t="shared" si="632"/>
        <v>0</v>
      </c>
      <c r="JSY140" s="827">
        <f t="shared" si="632"/>
        <v>0</v>
      </c>
      <c r="JSZ140" s="827">
        <f t="shared" si="632"/>
        <v>0</v>
      </c>
      <c r="JTA140" s="827">
        <f t="shared" si="632"/>
        <v>0</v>
      </c>
      <c r="JTB140" s="827">
        <f t="shared" si="632"/>
        <v>0</v>
      </c>
      <c r="JTC140" s="827">
        <f t="shared" si="632"/>
        <v>0</v>
      </c>
      <c r="JTD140" s="827">
        <f t="shared" si="632"/>
        <v>0</v>
      </c>
      <c r="JTE140" s="827">
        <f t="shared" si="632"/>
        <v>0</v>
      </c>
      <c r="JTF140" s="827">
        <f t="shared" si="632"/>
        <v>0</v>
      </c>
      <c r="JTG140" s="827">
        <f t="shared" si="632"/>
        <v>0</v>
      </c>
      <c r="JTH140" s="827">
        <f t="shared" si="632"/>
        <v>0</v>
      </c>
      <c r="JTI140" s="827">
        <f t="shared" si="632"/>
        <v>0</v>
      </c>
      <c r="JTJ140" s="827">
        <f t="shared" si="632"/>
        <v>0</v>
      </c>
      <c r="JTK140" s="827">
        <f t="shared" si="632"/>
        <v>0</v>
      </c>
      <c r="JTL140" s="827">
        <f t="shared" si="632"/>
        <v>0</v>
      </c>
      <c r="JTM140" s="827">
        <f t="shared" si="632"/>
        <v>0</v>
      </c>
      <c r="JTN140" s="827">
        <f t="shared" si="632"/>
        <v>0</v>
      </c>
      <c r="JTO140" s="827">
        <f t="shared" si="632"/>
        <v>0</v>
      </c>
      <c r="JTP140" s="827">
        <f t="shared" si="632"/>
        <v>0</v>
      </c>
      <c r="JTQ140" s="827">
        <f t="shared" si="632"/>
        <v>0</v>
      </c>
      <c r="JTR140" s="827">
        <f t="shared" si="632"/>
        <v>0</v>
      </c>
      <c r="JTS140" s="827">
        <f t="shared" si="632"/>
        <v>0</v>
      </c>
      <c r="JTT140" s="827">
        <f t="shared" si="632"/>
        <v>0</v>
      </c>
      <c r="JTU140" s="827">
        <f t="shared" si="632"/>
        <v>0</v>
      </c>
      <c r="JTV140" s="827">
        <f t="shared" si="632"/>
        <v>0</v>
      </c>
      <c r="JTW140" s="827">
        <f t="shared" si="632"/>
        <v>0</v>
      </c>
      <c r="JTX140" s="827">
        <f t="shared" si="632"/>
        <v>0</v>
      </c>
      <c r="JTY140" s="827">
        <f t="shared" si="632"/>
        <v>0</v>
      </c>
      <c r="JTZ140" s="827">
        <f t="shared" si="632"/>
        <v>0</v>
      </c>
      <c r="JUA140" s="827">
        <f t="shared" si="632"/>
        <v>0</v>
      </c>
      <c r="JUB140" s="827">
        <f t="shared" si="632"/>
        <v>0</v>
      </c>
      <c r="JUC140" s="827">
        <f t="shared" si="632"/>
        <v>0</v>
      </c>
      <c r="JUD140" s="827">
        <f t="shared" si="632"/>
        <v>0</v>
      </c>
      <c r="JUE140" s="827">
        <f t="shared" si="632"/>
        <v>0</v>
      </c>
      <c r="JUF140" s="827">
        <f t="shared" si="632"/>
        <v>0</v>
      </c>
      <c r="JUG140" s="827">
        <f t="shared" si="632"/>
        <v>0</v>
      </c>
      <c r="JUH140" s="827">
        <f t="shared" si="632"/>
        <v>0</v>
      </c>
      <c r="JUI140" s="827">
        <f t="shared" ref="JUI140:JWT140" si="633">JUI132</f>
        <v>0</v>
      </c>
      <c r="JUJ140" s="827">
        <f t="shared" si="633"/>
        <v>0</v>
      </c>
      <c r="JUK140" s="827">
        <f t="shared" si="633"/>
        <v>0</v>
      </c>
      <c r="JUL140" s="827">
        <f t="shared" si="633"/>
        <v>0</v>
      </c>
      <c r="JUM140" s="827">
        <f t="shared" si="633"/>
        <v>0</v>
      </c>
      <c r="JUN140" s="827">
        <f t="shared" si="633"/>
        <v>0</v>
      </c>
      <c r="JUO140" s="827">
        <f t="shared" si="633"/>
        <v>0</v>
      </c>
      <c r="JUP140" s="827">
        <f t="shared" si="633"/>
        <v>0</v>
      </c>
      <c r="JUQ140" s="827">
        <f t="shared" si="633"/>
        <v>0</v>
      </c>
      <c r="JUR140" s="827">
        <f t="shared" si="633"/>
        <v>0</v>
      </c>
      <c r="JUS140" s="827">
        <f t="shared" si="633"/>
        <v>0</v>
      </c>
      <c r="JUT140" s="827">
        <f t="shared" si="633"/>
        <v>0</v>
      </c>
      <c r="JUU140" s="827">
        <f t="shared" si="633"/>
        <v>0</v>
      </c>
      <c r="JUV140" s="827">
        <f t="shared" si="633"/>
        <v>0</v>
      </c>
      <c r="JUW140" s="827">
        <f t="shared" si="633"/>
        <v>0</v>
      </c>
      <c r="JUX140" s="827">
        <f t="shared" si="633"/>
        <v>0</v>
      </c>
      <c r="JUY140" s="827">
        <f t="shared" si="633"/>
        <v>0</v>
      </c>
      <c r="JUZ140" s="827">
        <f t="shared" si="633"/>
        <v>0</v>
      </c>
      <c r="JVA140" s="827">
        <f t="shared" si="633"/>
        <v>0</v>
      </c>
      <c r="JVB140" s="827">
        <f t="shared" si="633"/>
        <v>0</v>
      </c>
      <c r="JVC140" s="827">
        <f t="shared" si="633"/>
        <v>0</v>
      </c>
      <c r="JVD140" s="827">
        <f t="shared" si="633"/>
        <v>0</v>
      </c>
      <c r="JVE140" s="827">
        <f t="shared" si="633"/>
        <v>0</v>
      </c>
      <c r="JVF140" s="827">
        <f t="shared" si="633"/>
        <v>0</v>
      </c>
      <c r="JVG140" s="827">
        <f t="shared" si="633"/>
        <v>0</v>
      </c>
      <c r="JVH140" s="827">
        <f t="shared" si="633"/>
        <v>0</v>
      </c>
      <c r="JVI140" s="827">
        <f t="shared" si="633"/>
        <v>0</v>
      </c>
      <c r="JVJ140" s="827">
        <f t="shared" si="633"/>
        <v>0</v>
      </c>
      <c r="JVK140" s="827">
        <f t="shared" si="633"/>
        <v>0</v>
      </c>
      <c r="JVL140" s="827">
        <f t="shared" si="633"/>
        <v>0</v>
      </c>
      <c r="JVM140" s="827">
        <f t="shared" si="633"/>
        <v>0</v>
      </c>
      <c r="JVN140" s="827">
        <f t="shared" si="633"/>
        <v>0</v>
      </c>
      <c r="JVO140" s="827">
        <f t="shared" si="633"/>
        <v>0</v>
      </c>
      <c r="JVP140" s="827">
        <f t="shared" si="633"/>
        <v>0</v>
      </c>
      <c r="JVQ140" s="827">
        <f t="shared" si="633"/>
        <v>0</v>
      </c>
      <c r="JVR140" s="827">
        <f t="shared" si="633"/>
        <v>0</v>
      </c>
      <c r="JVS140" s="827">
        <f t="shared" si="633"/>
        <v>0</v>
      </c>
      <c r="JVT140" s="827">
        <f t="shared" si="633"/>
        <v>0</v>
      </c>
      <c r="JVU140" s="827">
        <f t="shared" si="633"/>
        <v>0</v>
      </c>
      <c r="JVV140" s="827">
        <f t="shared" si="633"/>
        <v>0</v>
      </c>
      <c r="JVW140" s="827">
        <f t="shared" si="633"/>
        <v>0</v>
      </c>
      <c r="JVX140" s="827">
        <f t="shared" si="633"/>
        <v>0</v>
      </c>
      <c r="JVY140" s="827">
        <f t="shared" si="633"/>
        <v>0</v>
      </c>
      <c r="JVZ140" s="827">
        <f t="shared" si="633"/>
        <v>0</v>
      </c>
      <c r="JWA140" s="827">
        <f t="shared" si="633"/>
        <v>0</v>
      </c>
      <c r="JWB140" s="827">
        <f t="shared" si="633"/>
        <v>0</v>
      </c>
      <c r="JWC140" s="827">
        <f t="shared" si="633"/>
        <v>0</v>
      </c>
      <c r="JWD140" s="827">
        <f t="shared" si="633"/>
        <v>0</v>
      </c>
      <c r="JWE140" s="827">
        <f t="shared" si="633"/>
        <v>0</v>
      </c>
      <c r="JWF140" s="827">
        <f t="shared" si="633"/>
        <v>0</v>
      </c>
      <c r="JWG140" s="827">
        <f t="shared" si="633"/>
        <v>0</v>
      </c>
      <c r="JWH140" s="827">
        <f t="shared" si="633"/>
        <v>0</v>
      </c>
      <c r="JWI140" s="827">
        <f t="shared" si="633"/>
        <v>0</v>
      </c>
      <c r="JWJ140" s="827">
        <f t="shared" si="633"/>
        <v>0</v>
      </c>
      <c r="JWK140" s="827">
        <f t="shared" si="633"/>
        <v>0</v>
      </c>
      <c r="JWL140" s="827">
        <f t="shared" si="633"/>
        <v>0</v>
      </c>
      <c r="JWM140" s="827">
        <f t="shared" si="633"/>
        <v>0</v>
      </c>
      <c r="JWN140" s="827">
        <f t="shared" si="633"/>
        <v>0</v>
      </c>
      <c r="JWO140" s="827">
        <f t="shared" si="633"/>
        <v>0</v>
      </c>
      <c r="JWP140" s="827">
        <f t="shared" si="633"/>
        <v>0</v>
      </c>
      <c r="JWQ140" s="827">
        <f t="shared" si="633"/>
        <v>0</v>
      </c>
      <c r="JWR140" s="827">
        <f t="shared" si="633"/>
        <v>0</v>
      </c>
      <c r="JWS140" s="827">
        <f t="shared" si="633"/>
        <v>0</v>
      </c>
      <c r="JWT140" s="827">
        <f t="shared" si="633"/>
        <v>0</v>
      </c>
      <c r="JWU140" s="827">
        <f t="shared" ref="JWU140:JZF140" si="634">JWU132</f>
        <v>0</v>
      </c>
      <c r="JWV140" s="827">
        <f t="shared" si="634"/>
        <v>0</v>
      </c>
      <c r="JWW140" s="827">
        <f t="shared" si="634"/>
        <v>0</v>
      </c>
      <c r="JWX140" s="827">
        <f t="shared" si="634"/>
        <v>0</v>
      </c>
      <c r="JWY140" s="827">
        <f t="shared" si="634"/>
        <v>0</v>
      </c>
      <c r="JWZ140" s="827">
        <f t="shared" si="634"/>
        <v>0</v>
      </c>
      <c r="JXA140" s="827">
        <f t="shared" si="634"/>
        <v>0</v>
      </c>
      <c r="JXB140" s="827">
        <f t="shared" si="634"/>
        <v>0</v>
      </c>
      <c r="JXC140" s="827">
        <f t="shared" si="634"/>
        <v>0</v>
      </c>
      <c r="JXD140" s="827">
        <f t="shared" si="634"/>
        <v>0</v>
      </c>
      <c r="JXE140" s="827">
        <f t="shared" si="634"/>
        <v>0</v>
      </c>
      <c r="JXF140" s="827">
        <f t="shared" si="634"/>
        <v>0</v>
      </c>
      <c r="JXG140" s="827">
        <f t="shared" si="634"/>
        <v>0</v>
      </c>
      <c r="JXH140" s="827">
        <f t="shared" si="634"/>
        <v>0</v>
      </c>
      <c r="JXI140" s="827">
        <f t="shared" si="634"/>
        <v>0</v>
      </c>
      <c r="JXJ140" s="827">
        <f t="shared" si="634"/>
        <v>0</v>
      </c>
      <c r="JXK140" s="827">
        <f t="shared" si="634"/>
        <v>0</v>
      </c>
      <c r="JXL140" s="827">
        <f t="shared" si="634"/>
        <v>0</v>
      </c>
      <c r="JXM140" s="827">
        <f t="shared" si="634"/>
        <v>0</v>
      </c>
      <c r="JXN140" s="827">
        <f t="shared" si="634"/>
        <v>0</v>
      </c>
      <c r="JXO140" s="827">
        <f t="shared" si="634"/>
        <v>0</v>
      </c>
      <c r="JXP140" s="827">
        <f t="shared" si="634"/>
        <v>0</v>
      </c>
      <c r="JXQ140" s="827">
        <f t="shared" si="634"/>
        <v>0</v>
      </c>
      <c r="JXR140" s="827">
        <f t="shared" si="634"/>
        <v>0</v>
      </c>
      <c r="JXS140" s="827">
        <f t="shared" si="634"/>
        <v>0</v>
      </c>
      <c r="JXT140" s="827">
        <f t="shared" si="634"/>
        <v>0</v>
      </c>
      <c r="JXU140" s="827">
        <f t="shared" si="634"/>
        <v>0</v>
      </c>
      <c r="JXV140" s="827">
        <f t="shared" si="634"/>
        <v>0</v>
      </c>
      <c r="JXW140" s="827">
        <f t="shared" si="634"/>
        <v>0</v>
      </c>
      <c r="JXX140" s="827">
        <f t="shared" si="634"/>
        <v>0</v>
      </c>
      <c r="JXY140" s="827">
        <f t="shared" si="634"/>
        <v>0</v>
      </c>
      <c r="JXZ140" s="827">
        <f t="shared" si="634"/>
        <v>0</v>
      </c>
      <c r="JYA140" s="827">
        <f t="shared" si="634"/>
        <v>0</v>
      </c>
      <c r="JYB140" s="827">
        <f t="shared" si="634"/>
        <v>0</v>
      </c>
      <c r="JYC140" s="827">
        <f t="shared" si="634"/>
        <v>0</v>
      </c>
      <c r="JYD140" s="827">
        <f t="shared" si="634"/>
        <v>0</v>
      </c>
      <c r="JYE140" s="827">
        <f t="shared" si="634"/>
        <v>0</v>
      </c>
      <c r="JYF140" s="827">
        <f t="shared" si="634"/>
        <v>0</v>
      </c>
      <c r="JYG140" s="827">
        <f t="shared" si="634"/>
        <v>0</v>
      </c>
      <c r="JYH140" s="827">
        <f t="shared" si="634"/>
        <v>0</v>
      </c>
      <c r="JYI140" s="827">
        <f t="shared" si="634"/>
        <v>0</v>
      </c>
      <c r="JYJ140" s="827">
        <f t="shared" si="634"/>
        <v>0</v>
      </c>
      <c r="JYK140" s="827">
        <f t="shared" si="634"/>
        <v>0</v>
      </c>
      <c r="JYL140" s="827">
        <f t="shared" si="634"/>
        <v>0</v>
      </c>
      <c r="JYM140" s="827">
        <f t="shared" si="634"/>
        <v>0</v>
      </c>
      <c r="JYN140" s="827">
        <f t="shared" si="634"/>
        <v>0</v>
      </c>
      <c r="JYO140" s="827">
        <f t="shared" si="634"/>
        <v>0</v>
      </c>
      <c r="JYP140" s="827">
        <f t="shared" si="634"/>
        <v>0</v>
      </c>
      <c r="JYQ140" s="827">
        <f t="shared" si="634"/>
        <v>0</v>
      </c>
      <c r="JYR140" s="827">
        <f t="shared" si="634"/>
        <v>0</v>
      </c>
      <c r="JYS140" s="827">
        <f t="shared" si="634"/>
        <v>0</v>
      </c>
      <c r="JYT140" s="827">
        <f t="shared" si="634"/>
        <v>0</v>
      </c>
      <c r="JYU140" s="827">
        <f t="shared" si="634"/>
        <v>0</v>
      </c>
      <c r="JYV140" s="827">
        <f t="shared" si="634"/>
        <v>0</v>
      </c>
      <c r="JYW140" s="827">
        <f t="shared" si="634"/>
        <v>0</v>
      </c>
      <c r="JYX140" s="827">
        <f t="shared" si="634"/>
        <v>0</v>
      </c>
      <c r="JYY140" s="827">
        <f t="shared" si="634"/>
        <v>0</v>
      </c>
      <c r="JYZ140" s="827">
        <f t="shared" si="634"/>
        <v>0</v>
      </c>
      <c r="JZA140" s="827">
        <f t="shared" si="634"/>
        <v>0</v>
      </c>
      <c r="JZB140" s="827">
        <f t="shared" si="634"/>
        <v>0</v>
      </c>
      <c r="JZC140" s="827">
        <f t="shared" si="634"/>
        <v>0</v>
      </c>
      <c r="JZD140" s="827">
        <f t="shared" si="634"/>
        <v>0</v>
      </c>
      <c r="JZE140" s="827">
        <f t="shared" si="634"/>
        <v>0</v>
      </c>
      <c r="JZF140" s="827">
        <f t="shared" si="634"/>
        <v>0</v>
      </c>
      <c r="JZG140" s="827">
        <f t="shared" ref="JZG140:KBR140" si="635">JZG132</f>
        <v>0</v>
      </c>
      <c r="JZH140" s="827">
        <f t="shared" si="635"/>
        <v>0</v>
      </c>
      <c r="JZI140" s="827">
        <f t="shared" si="635"/>
        <v>0</v>
      </c>
      <c r="JZJ140" s="827">
        <f t="shared" si="635"/>
        <v>0</v>
      </c>
      <c r="JZK140" s="827">
        <f t="shared" si="635"/>
        <v>0</v>
      </c>
      <c r="JZL140" s="827">
        <f t="shared" si="635"/>
        <v>0</v>
      </c>
      <c r="JZM140" s="827">
        <f t="shared" si="635"/>
        <v>0</v>
      </c>
      <c r="JZN140" s="827">
        <f t="shared" si="635"/>
        <v>0</v>
      </c>
      <c r="JZO140" s="827">
        <f t="shared" si="635"/>
        <v>0</v>
      </c>
      <c r="JZP140" s="827">
        <f t="shared" si="635"/>
        <v>0</v>
      </c>
      <c r="JZQ140" s="827">
        <f t="shared" si="635"/>
        <v>0</v>
      </c>
      <c r="JZR140" s="827">
        <f t="shared" si="635"/>
        <v>0</v>
      </c>
      <c r="JZS140" s="827">
        <f t="shared" si="635"/>
        <v>0</v>
      </c>
      <c r="JZT140" s="827">
        <f t="shared" si="635"/>
        <v>0</v>
      </c>
      <c r="JZU140" s="827">
        <f t="shared" si="635"/>
        <v>0</v>
      </c>
      <c r="JZV140" s="827">
        <f t="shared" si="635"/>
        <v>0</v>
      </c>
      <c r="JZW140" s="827">
        <f t="shared" si="635"/>
        <v>0</v>
      </c>
      <c r="JZX140" s="827">
        <f t="shared" si="635"/>
        <v>0</v>
      </c>
      <c r="JZY140" s="827">
        <f t="shared" si="635"/>
        <v>0</v>
      </c>
      <c r="JZZ140" s="827">
        <f t="shared" si="635"/>
        <v>0</v>
      </c>
      <c r="KAA140" s="827">
        <f t="shared" si="635"/>
        <v>0</v>
      </c>
      <c r="KAB140" s="827">
        <f t="shared" si="635"/>
        <v>0</v>
      </c>
      <c r="KAC140" s="827">
        <f t="shared" si="635"/>
        <v>0</v>
      </c>
      <c r="KAD140" s="827">
        <f t="shared" si="635"/>
        <v>0</v>
      </c>
      <c r="KAE140" s="827">
        <f t="shared" si="635"/>
        <v>0</v>
      </c>
      <c r="KAF140" s="827">
        <f t="shared" si="635"/>
        <v>0</v>
      </c>
      <c r="KAG140" s="827">
        <f t="shared" si="635"/>
        <v>0</v>
      </c>
      <c r="KAH140" s="827">
        <f t="shared" si="635"/>
        <v>0</v>
      </c>
      <c r="KAI140" s="827">
        <f t="shared" si="635"/>
        <v>0</v>
      </c>
      <c r="KAJ140" s="827">
        <f t="shared" si="635"/>
        <v>0</v>
      </c>
      <c r="KAK140" s="827">
        <f t="shared" si="635"/>
        <v>0</v>
      </c>
      <c r="KAL140" s="827">
        <f t="shared" si="635"/>
        <v>0</v>
      </c>
      <c r="KAM140" s="827">
        <f t="shared" si="635"/>
        <v>0</v>
      </c>
      <c r="KAN140" s="827">
        <f t="shared" si="635"/>
        <v>0</v>
      </c>
      <c r="KAO140" s="827">
        <f t="shared" si="635"/>
        <v>0</v>
      </c>
      <c r="KAP140" s="827">
        <f t="shared" si="635"/>
        <v>0</v>
      </c>
      <c r="KAQ140" s="827">
        <f t="shared" si="635"/>
        <v>0</v>
      </c>
      <c r="KAR140" s="827">
        <f t="shared" si="635"/>
        <v>0</v>
      </c>
      <c r="KAS140" s="827">
        <f t="shared" si="635"/>
        <v>0</v>
      </c>
      <c r="KAT140" s="827">
        <f t="shared" si="635"/>
        <v>0</v>
      </c>
      <c r="KAU140" s="827">
        <f t="shared" si="635"/>
        <v>0</v>
      </c>
      <c r="KAV140" s="827">
        <f t="shared" si="635"/>
        <v>0</v>
      </c>
      <c r="KAW140" s="827">
        <f t="shared" si="635"/>
        <v>0</v>
      </c>
      <c r="KAX140" s="827">
        <f t="shared" si="635"/>
        <v>0</v>
      </c>
      <c r="KAY140" s="827">
        <f t="shared" si="635"/>
        <v>0</v>
      </c>
      <c r="KAZ140" s="827">
        <f t="shared" si="635"/>
        <v>0</v>
      </c>
      <c r="KBA140" s="827">
        <f t="shared" si="635"/>
        <v>0</v>
      </c>
      <c r="KBB140" s="827">
        <f t="shared" si="635"/>
        <v>0</v>
      </c>
      <c r="KBC140" s="827">
        <f t="shared" si="635"/>
        <v>0</v>
      </c>
      <c r="KBD140" s="827">
        <f t="shared" si="635"/>
        <v>0</v>
      </c>
      <c r="KBE140" s="827">
        <f t="shared" si="635"/>
        <v>0</v>
      </c>
      <c r="KBF140" s="827">
        <f t="shared" si="635"/>
        <v>0</v>
      </c>
      <c r="KBG140" s="827">
        <f t="shared" si="635"/>
        <v>0</v>
      </c>
      <c r="KBH140" s="827">
        <f t="shared" si="635"/>
        <v>0</v>
      </c>
      <c r="KBI140" s="827">
        <f t="shared" si="635"/>
        <v>0</v>
      </c>
      <c r="KBJ140" s="827">
        <f t="shared" si="635"/>
        <v>0</v>
      </c>
      <c r="KBK140" s="827">
        <f t="shared" si="635"/>
        <v>0</v>
      </c>
      <c r="KBL140" s="827">
        <f t="shared" si="635"/>
        <v>0</v>
      </c>
      <c r="KBM140" s="827">
        <f t="shared" si="635"/>
        <v>0</v>
      </c>
      <c r="KBN140" s="827">
        <f t="shared" si="635"/>
        <v>0</v>
      </c>
      <c r="KBO140" s="827">
        <f t="shared" si="635"/>
        <v>0</v>
      </c>
      <c r="KBP140" s="827">
        <f t="shared" si="635"/>
        <v>0</v>
      </c>
      <c r="KBQ140" s="827">
        <f t="shared" si="635"/>
        <v>0</v>
      </c>
      <c r="KBR140" s="827">
        <f t="shared" si="635"/>
        <v>0</v>
      </c>
      <c r="KBS140" s="827">
        <f t="shared" ref="KBS140:KED140" si="636">KBS132</f>
        <v>0</v>
      </c>
      <c r="KBT140" s="827">
        <f t="shared" si="636"/>
        <v>0</v>
      </c>
      <c r="KBU140" s="827">
        <f t="shared" si="636"/>
        <v>0</v>
      </c>
      <c r="KBV140" s="827">
        <f t="shared" si="636"/>
        <v>0</v>
      </c>
      <c r="KBW140" s="827">
        <f t="shared" si="636"/>
        <v>0</v>
      </c>
      <c r="KBX140" s="827">
        <f t="shared" si="636"/>
        <v>0</v>
      </c>
      <c r="KBY140" s="827">
        <f t="shared" si="636"/>
        <v>0</v>
      </c>
      <c r="KBZ140" s="827">
        <f t="shared" si="636"/>
        <v>0</v>
      </c>
      <c r="KCA140" s="827">
        <f t="shared" si="636"/>
        <v>0</v>
      </c>
      <c r="KCB140" s="827">
        <f t="shared" si="636"/>
        <v>0</v>
      </c>
      <c r="KCC140" s="827">
        <f t="shared" si="636"/>
        <v>0</v>
      </c>
      <c r="KCD140" s="827">
        <f t="shared" si="636"/>
        <v>0</v>
      </c>
      <c r="KCE140" s="827">
        <f t="shared" si="636"/>
        <v>0</v>
      </c>
      <c r="KCF140" s="827">
        <f t="shared" si="636"/>
        <v>0</v>
      </c>
      <c r="KCG140" s="827">
        <f t="shared" si="636"/>
        <v>0</v>
      </c>
      <c r="KCH140" s="827">
        <f t="shared" si="636"/>
        <v>0</v>
      </c>
      <c r="KCI140" s="827">
        <f t="shared" si="636"/>
        <v>0</v>
      </c>
      <c r="KCJ140" s="827">
        <f t="shared" si="636"/>
        <v>0</v>
      </c>
      <c r="KCK140" s="827">
        <f t="shared" si="636"/>
        <v>0</v>
      </c>
      <c r="KCL140" s="827">
        <f t="shared" si="636"/>
        <v>0</v>
      </c>
      <c r="KCM140" s="827">
        <f t="shared" si="636"/>
        <v>0</v>
      </c>
      <c r="KCN140" s="827">
        <f t="shared" si="636"/>
        <v>0</v>
      </c>
      <c r="KCO140" s="827">
        <f t="shared" si="636"/>
        <v>0</v>
      </c>
      <c r="KCP140" s="827">
        <f t="shared" si="636"/>
        <v>0</v>
      </c>
      <c r="KCQ140" s="827">
        <f t="shared" si="636"/>
        <v>0</v>
      </c>
      <c r="KCR140" s="827">
        <f t="shared" si="636"/>
        <v>0</v>
      </c>
      <c r="KCS140" s="827">
        <f t="shared" si="636"/>
        <v>0</v>
      </c>
      <c r="KCT140" s="827">
        <f t="shared" si="636"/>
        <v>0</v>
      </c>
      <c r="KCU140" s="827">
        <f t="shared" si="636"/>
        <v>0</v>
      </c>
      <c r="KCV140" s="827">
        <f t="shared" si="636"/>
        <v>0</v>
      </c>
      <c r="KCW140" s="827">
        <f t="shared" si="636"/>
        <v>0</v>
      </c>
      <c r="KCX140" s="827">
        <f t="shared" si="636"/>
        <v>0</v>
      </c>
      <c r="KCY140" s="827">
        <f t="shared" si="636"/>
        <v>0</v>
      </c>
      <c r="KCZ140" s="827">
        <f t="shared" si="636"/>
        <v>0</v>
      </c>
      <c r="KDA140" s="827">
        <f t="shared" si="636"/>
        <v>0</v>
      </c>
      <c r="KDB140" s="827">
        <f t="shared" si="636"/>
        <v>0</v>
      </c>
      <c r="KDC140" s="827">
        <f t="shared" si="636"/>
        <v>0</v>
      </c>
      <c r="KDD140" s="827">
        <f t="shared" si="636"/>
        <v>0</v>
      </c>
      <c r="KDE140" s="827">
        <f t="shared" si="636"/>
        <v>0</v>
      </c>
      <c r="KDF140" s="827">
        <f t="shared" si="636"/>
        <v>0</v>
      </c>
      <c r="KDG140" s="827">
        <f t="shared" si="636"/>
        <v>0</v>
      </c>
      <c r="KDH140" s="827">
        <f t="shared" si="636"/>
        <v>0</v>
      </c>
      <c r="KDI140" s="827">
        <f t="shared" si="636"/>
        <v>0</v>
      </c>
      <c r="KDJ140" s="827">
        <f t="shared" si="636"/>
        <v>0</v>
      </c>
      <c r="KDK140" s="827">
        <f t="shared" si="636"/>
        <v>0</v>
      </c>
      <c r="KDL140" s="827">
        <f t="shared" si="636"/>
        <v>0</v>
      </c>
      <c r="KDM140" s="827">
        <f t="shared" si="636"/>
        <v>0</v>
      </c>
      <c r="KDN140" s="827">
        <f t="shared" si="636"/>
        <v>0</v>
      </c>
      <c r="KDO140" s="827">
        <f t="shared" si="636"/>
        <v>0</v>
      </c>
      <c r="KDP140" s="827">
        <f t="shared" si="636"/>
        <v>0</v>
      </c>
      <c r="KDQ140" s="827">
        <f t="shared" si="636"/>
        <v>0</v>
      </c>
      <c r="KDR140" s="827">
        <f t="shared" si="636"/>
        <v>0</v>
      </c>
      <c r="KDS140" s="827">
        <f t="shared" si="636"/>
        <v>0</v>
      </c>
      <c r="KDT140" s="827">
        <f t="shared" si="636"/>
        <v>0</v>
      </c>
      <c r="KDU140" s="827">
        <f t="shared" si="636"/>
        <v>0</v>
      </c>
      <c r="KDV140" s="827">
        <f t="shared" si="636"/>
        <v>0</v>
      </c>
      <c r="KDW140" s="827">
        <f t="shared" si="636"/>
        <v>0</v>
      </c>
      <c r="KDX140" s="827">
        <f t="shared" si="636"/>
        <v>0</v>
      </c>
      <c r="KDY140" s="827">
        <f t="shared" si="636"/>
        <v>0</v>
      </c>
      <c r="KDZ140" s="827">
        <f t="shared" si="636"/>
        <v>0</v>
      </c>
      <c r="KEA140" s="827">
        <f t="shared" si="636"/>
        <v>0</v>
      </c>
      <c r="KEB140" s="827">
        <f t="shared" si="636"/>
        <v>0</v>
      </c>
      <c r="KEC140" s="827">
        <f t="shared" si="636"/>
        <v>0</v>
      </c>
      <c r="KED140" s="827">
        <f t="shared" si="636"/>
        <v>0</v>
      </c>
      <c r="KEE140" s="827">
        <f t="shared" ref="KEE140:KGP140" si="637">KEE132</f>
        <v>0</v>
      </c>
      <c r="KEF140" s="827">
        <f t="shared" si="637"/>
        <v>0</v>
      </c>
      <c r="KEG140" s="827">
        <f t="shared" si="637"/>
        <v>0</v>
      </c>
      <c r="KEH140" s="827">
        <f t="shared" si="637"/>
        <v>0</v>
      </c>
      <c r="KEI140" s="827">
        <f t="shared" si="637"/>
        <v>0</v>
      </c>
      <c r="KEJ140" s="827">
        <f t="shared" si="637"/>
        <v>0</v>
      </c>
      <c r="KEK140" s="827">
        <f t="shared" si="637"/>
        <v>0</v>
      </c>
      <c r="KEL140" s="827">
        <f t="shared" si="637"/>
        <v>0</v>
      </c>
      <c r="KEM140" s="827">
        <f t="shared" si="637"/>
        <v>0</v>
      </c>
      <c r="KEN140" s="827">
        <f t="shared" si="637"/>
        <v>0</v>
      </c>
      <c r="KEO140" s="827">
        <f t="shared" si="637"/>
        <v>0</v>
      </c>
      <c r="KEP140" s="827">
        <f t="shared" si="637"/>
        <v>0</v>
      </c>
      <c r="KEQ140" s="827">
        <f t="shared" si="637"/>
        <v>0</v>
      </c>
      <c r="KER140" s="827">
        <f t="shared" si="637"/>
        <v>0</v>
      </c>
      <c r="KES140" s="827">
        <f t="shared" si="637"/>
        <v>0</v>
      </c>
      <c r="KET140" s="827">
        <f t="shared" si="637"/>
        <v>0</v>
      </c>
      <c r="KEU140" s="827">
        <f t="shared" si="637"/>
        <v>0</v>
      </c>
      <c r="KEV140" s="827">
        <f t="shared" si="637"/>
        <v>0</v>
      </c>
      <c r="KEW140" s="827">
        <f t="shared" si="637"/>
        <v>0</v>
      </c>
      <c r="KEX140" s="827">
        <f t="shared" si="637"/>
        <v>0</v>
      </c>
      <c r="KEY140" s="827">
        <f t="shared" si="637"/>
        <v>0</v>
      </c>
      <c r="KEZ140" s="827">
        <f t="shared" si="637"/>
        <v>0</v>
      </c>
      <c r="KFA140" s="827">
        <f t="shared" si="637"/>
        <v>0</v>
      </c>
      <c r="KFB140" s="827">
        <f t="shared" si="637"/>
        <v>0</v>
      </c>
      <c r="KFC140" s="827">
        <f t="shared" si="637"/>
        <v>0</v>
      </c>
      <c r="KFD140" s="827">
        <f t="shared" si="637"/>
        <v>0</v>
      </c>
      <c r="KFE140" s="827">
        <f t="shared" si="637"/>
        <v>0</v>
      </c>
      <c r="KFF140" s="827">
        <f t="shared" si="637"/>
        <v>0</v>
      </c>
      <c r="KFG140" s="827">
        <f t="shared" si="637"/>
        <v>0</v>
      </c>
      <c r="KFH140" s="827">
        <f t="shared" si="637"/>
        <v>0</v>
      </c>
      <c r="KFI140" s="827">
        <f t="shared" si="637"/>
        <v>0</v>
      </c>
      <c r="KFJ140" s="827">
        <f t="shared" si="637"/>
        <v>0</v>
      </c>
      <c r="KFK140" s="827">
        <f t="shared" si="637"/>
        <v>0</v>
      </c>
      <c r="KFL140" s="827">
        <f t="shared" si="637"/>
        <v>0</v>
      </c>
      <c r="KFM140" s="827">
        <f t="shared" si="637"/>
        <v>0</v>
      </c>
      <c r="KFN140" s="827">
        <f t="shared" si="637"/>
        <v>0</v>
      </c>
      <c r="KFO140" s="827">
        <f t="shared" si="637"/>
        <v>0</v>
      </c>
      <c r="KFP140" s="827">
        <f t="shared" si="637"/>
        <v>0</v>
      </c>
      <c r="KFQ140" s="827">
        <f t="shared" si="637"/>
        <v>0</v>
      </c>
      <c r="KFR140" s="827">
        <f t="shared" si="637"/>
        <v>0</v>
      </c>
      <c r="KFS140" s="827">
        <f t="shared" si="637"/>
        <v>0</v>
      </c>
      <c r="KFT140" s="827">
        <f t="shared" si="637"/>
        <v>0</v>
      </c>
      <c r="KFU140" s="827">
        <f t="shared" si="637"/>
        <v>0</v>
      </c>
      <c r="KFV140" s="827">
        <f t="shared" si="637"/>
        <v>0</v>
      </c>
      <c r="KFW140" s="827">
        <f t="shared" si="637"/>
        <v>0</v>
      </c>
      <c r="KFX140" s="827">
        <f t="shared" si="637"/>
        <v>0</v>
      </c>
      <c r="KFY140" s="827">
        <f t="shared" si="637"/>
        <v>0</v>
      </c>
      <c r="KFZ140" s="827">
        <f t="shared" si="637"/>
        <v>0</v>
      </c>
      <c r="KGA140" s="827">
        <f t="shared" si="637"/>
        <v>0</v>
      </c>
      <c r="KGB140" s="827">
        <f t="shared" si="637"/>
        <v>0</v>
      </c>
      <c r="KGC140" s="827">
        <f t="shared" si="637"/>
        <v>0</v>
      </c>
      <c r="KGD140" s="827">
        <f t="shared" si="637"/>
        <v>0</v>
      </c>
      <c r="KGE140" s="827">
        <f t="shared" si="637"/>
        <v>0</v>
      </c>
      <c r="KGF140" s="827">
        <f t="shared" si="637"/>
        <v>0</v>
      </c>
      <c r="KGG140" s="827">
        <f t="shared" si="637"/>
        <v>0</v>
      </c>
      <c r="KGH140" s="827">
        <f t="shared" si="637"/>
        <v>0</v>
      </c>
      <c r="KGI140" s="827">
        <f t="shared" si="637"/>
        <v>0</v>
      </c>
      <c r="KGJ140" s="827">
        <f t="shared" si="637"/>
        <v>0</v>
      </c>
      <c r="KGK140" s="827">
        <f t="shared" si="637"/>
        <v>0</v>
      </c>
      <c r="KGL140" s="827">
        <f t="shared" si="637"/>
        <v>0</v>
      </c>
      <c r="KGM140" s="827">
        <f t="shared" si="637"/>
        <v>0</v>
      </c>
      <c r="KGN140" s="827">
        <f t="shared" si="637"/>
        <v>0</v>
      </c>
      <c r="KGO140" s="827">
        <f t="shared" si="637"/>
        <v>0</v>
      </c>
      <c r="KGP140" s="827">
        <f t="shared" si="637"/>
        <v>0</v>
      </c>
      <c r="KGQ140" s="827">
        <f t="shared" ref="KGQ140:KJB140" si="638">KGQ132</f>
        <v>0</v>
      </c>
      <c r="KGR140" s="827">
        <f t="shared" si="638"/>
        <v>0</v>
      </c>
      <c r="KGS140" s="827">
        <f t="shared" si="638"/>
        <v>0</v>
      </c>
      <c r="KGT140" s="827">
        <f t="shared" si="638"/>
        <v>0</v>
      </c>
      <c r="KGU140" s="827">
        <f t="shared" si="638"/>
        <v>0</v>
      </c>
      <c r="KGV140" s="827">
        <f t="shared" si="638"/>
        <v>0</v>
      </c>
      <c r="KGW140" s="827">
        <f t="shared" si="638"/>
        <v>0</v>
      </c>
      <c r="KGX140" s="827">
        <f t="shared" si="638"/>
        <v>0</v>
      </c>
      <c r="KGY140" s="827">
        <f t="shared" si="638"/>
        <v>0</v>
      </c>
      <c r="KGZ140" s="827">
        <f t="shared" si="638"/>
        <v>0</v>
      </c>
      <c r="KHA140" s="827">
        <f t="shared" si="638"/>
        <v>0</v>
      </c>
      <c r="KHB140" s="827">
        <f t="shared" si="638"/>
        <v>0</v>
      </c>
      <c r="KHC140" s="827">
        <f t="shared" si="638"/>
        <v>0</v>
      </c>
      <c r="KHD140" s="827">
        <f t="shared" si="638"/>
        <v>0</v>
      </c>
      <c r="KHE140" s="827">
        <f t="shared" si="638"/>
        <v>0</v>
      </c>
      <c r="KHF140" s="827">
        <f t="shared" si="638"/>
        <v>0</v>
      </c>
      <c r="KHG140" s="827">
        <f t="shared" si="638"/>
        <v>0</v>
      </c>
      <c r="KHH140" s="827">
        <f t="shared" si="638"/>
        <v>0</v>
      </c>
      <c r="KHI140" s="827">
        <f t="shared" si="638"/>
        <v>0</v>
      </c>
      <c r="KHJ140" s="827">
        <f t="shared" si="638"/>
        <v>0</v>
      </c>
      <c r="KHK140" s="827">
        <f t="shared" si="638"/>
        <v>0</v>
      </c>
      <c r="KHL140" s="827">
        <f t="shared" si="638"/>
        <v>0</v>
      </c>
      <c r="KHM140" s="827">
        <f t="shared" si="638"/>
        <v>0</v>
      </c>
      <c r="KHN140" s="827">
        <f t="shared" si="638"/>
        <v>0</v>
      </c>
      <c r="KHO140" s="827">
        <f t="shared" si="638"/>
        <v>0</v>
      </c>
      <c r="KHP140" s="827">
        <f t="shared" si="638"/>
        <v>0</v>
      </c>
      <c r="KHQ140" s="827">
        <f t="shared" si="638"/>
        <v>0</v>
      </c>
      <c r="KHR140" s="827">
        <f t="shared" si="638"/>
        <v>0</v>
      </c>
      <c r="KHS140" s="827">
        <f t="shared" si="638"/>
        <v>0</v>
      </c>
      <c r="KHT140" s="827">
        <f t="shared" si="638"/>
        <v>0</v>
      </c>
      <c r="KHU140" s="827">
        <f t="shared" si="638"/>
        <v>0</v>
      </c>
      <c r="KHV140" s="827">
        <f t="shared" si="638"/>
        <v>0</v>
      </c>
      <c r="KHW140" s="827">
        <f t="shared" si="638"/>
        <v>0</v>
      </c>
      <c r="KHX140" s="827">
        <f t="shared" si="638"/>
        <v>0</v>
      </c>
      <c r="KHY140" s="827">
        <f t="shared" si="638"/>
        <v>0</v>
      </c>
      <c r="KHZ140" s="827">
        <f t="shared" si="638"/>
        <v>0</v>
      </c>
      <c r="KIA140" s="827">
        <f t="shared" si="638"/>
        <v>0</v>
      </c>
      <c r="KIB140" s="827">
        <f t="shared" si="638"/>
        <v>0</v>
      </c>
      <c r="KIC140" s="827">
        <f t="shared" si="638"/>
        <v>0</v>
      </c>
      <c r="KID140" s="827">
        <f t="shared" si="638"/>
        <v>0</v>
      </c>
      <c r="KIE140" s="827">
        <f t="shared" si="638"/>
        <v>0</v>
      </c>
      <c r="KIF140" s="827">
        <f t="shared" si="638"/>
        <v>0</v>
      </c>
      <c r="KIG140" s="827">
        <f t="shared" si="638"/>
        <v>0</v>
      </c>
      <c r="KIH140" s="827">
        <f t="shared" si="638"/>
        <v>0</v>
      </c>
      <c r="KII140" s="827">
        <f t="shared" si="638"/>
        <v>0</v>
      </c>
      <c r="KIJ140" s="827">
        <f t="shared" si="638"/>
        <v>0</v>
      </c>
      <c r="KIK140" s="827">
        <f t="shared" si="638"/>
        <v>0</v>
      </c>
      <c r="KIL140" s="827">
        <f t="shared" si="638"/>
        <v>0</v>
      </c>
      <c r="KIM140" s="827">
        <f t="shared" si="638"/>
        <v>0</v>
      </c>
      <c r="KIN140" s="827">
        <f t="shared" si="638"/>
        <v>0</v>
      </c>
      <c r="KIO140" s="827">
        <f t="shared" si="638"/>
        <v>0</v>
      </c>
      <c r="KIP140" s="827">
        <f t="shared" si="638"/>
        <v>0</v>
      </c>
      <c r="KIQ140" s="827">
        <f t="shared" si="638"/>
        <v>0</v>
      </c>
      <c r="KIR140" s="827">
        <f t="shared" si="638"/>
        <v>0</v>
      </c>
      <c r="KIS140" s="827">
        <f t="shared" si="638"/>
        <v>0</v>
      </c>
      <c r="KIT140" s="827">
        <f t="shared" si="638"/>
        <v>0</v>
      </c>
      <c r="KIU140" s="827">
        <f t="shared" si="638"/>
        <v>0</v>
      </c>
      <c r="KIV140" s="827">
        <f t="shared" si="638"/>
        <v>0</v>
      </c>
      <c r="KIW140" s="827">
        <f t="shared" si="638"/>
        <v>0</v>
      </c>
      <c r="KIX140" s="827">
        <f t="shared" si="638"/>
        <v>0</v>
      </c>
      <c r="KIY140" s="827">
        <f t="shared" si="638"/>
        <v>0</v>
      </c>
      <c r="KIZ140" s="827">
        <f t="shared" si="638"/>
        <v>0</v>
      </c>
      <c r="KJA140" s="827">
        <f t="shared" si="638"/>
        <v>0</v>
      </c>
      <c r="KJB140" s="827">
        <f t="shared" si="638"/>
        <v>0</v>
      </c>
      <c r="KJC140" s="827">
        <f t="shared" ref="KJC140:KLN140" si="639">KJC132</f>
        <v>0</v>
      </c>
      <c r="KJD140" s="827">
        <f t="shared" si="639"/>
        <v>0</v>
      </c>
      <c r="KJE140" s="827">
        <f t="shared" si="639"/>
        <v>0</v>
      </c>
      <c r="KJF140" s="827">
        <f t="shared" si="639"/>
        <v>0</v>
      </c>
      <c r="KJG140" s="827">
        <f t="shared" si="639"/>
        <v>0</v>
      </c>
      <c r="KJH140" s="827">
        <f t="shared" si="639"/>
        <v>0</v>
      </c>
      <c r="KJI140" s="827">
        <f t="shared" si="639"/>
        <v>0</v>
      </c>
      <c r="KJJ140" s="827">
        <f t="shared" si="639"/>
        <v>0</v>
      </c>
      <c r="KJK140" s="827">
        <f t="shared" si="639"/>
        <v>0</v>
      </c>
      <c r="KJL140" s="827">
        <f t="shared" si="639"/>
        <v>0</v>
      </c>
      <c r="KJM140" s="827">
        <f t="shared" si="639"/>
        <v>0</v>
      </c>
      <c r="KJN140" s="827">
        <f t="shared" si="639"/>
        <v>0</v>
      </c>
      <c r="KJO140" s="827">
        <f t="shared" si="639"/>
        <v>0</v>
      </c>
      <c r="KJP140" s="827">
        <f t="shared" si="639"/>
        <v>0</v>
      </c>
      <c r="KJQ140" s="827">
        <f t="shared" si="639"/>
        <v>0</v>
      </c>
      <c r="KJR140" s="827">
        <f t="shared" si="639"/>
        <v>0</v>
      </c>
      <c r="KJS140" s="827">
        <f t="shared" si="639"/>
        <v>0</v>
      </c>
      <c r="KJT140" s="827">
        <f t="shared" si="639"/>
        <v>0</v>
      </c>
      <c r="KJU140" s="827">
        <f t="shared" si="639"/>
        <v>0</v>
      </c>
      <c r="KJV140" s="827">
        <f t="shared" si="639"/>
        <v>0</v>
      </c>
      <c r="KJW140" s="827">
        <f t="shared" si="639"/>
        <v>0</v>
      </c>
      <c r="KJX140" s="827">
        <f t="shared" si="639"/>
        <v>0</v>
      </c>
      <c r="KJY140" s="827">
        <f t="shared" si="639"/>
        <v>0</v>
      </c>
      <c r="KJZ140" s="827">
        <f t="shared" si="639"/>
        <v>0</v>
      </c>
      <c r="KKA140" s="827">
        <f t="shared" si="639"/>
        <v>0</v>
      </c>
      <c r="KKB140" s="827">
        <f t="shared" si="639"/>
        <v>0</v>
      </c>
      <c r="KKC140" s="827">
        <f t="shared" si="639"/>
        <v>0</v>
      </c>
      <c r="KKD140" s="827">
        <f t="shared" si="639"/>
        <v>0</v>
      </c>
      <c r="KKE140" s="827">
        <f t="shared" si="639"/>
        <v>0</v>
      </c>
      <c r="KKF140" s="827">
        <f t="shared" si="639"/>
        <v>0</v>
      </c>
      <c r="KKG140" s="827">
        <f t="shared" si="639"/>
        <v>0</v>
      </c>
      <c r="KKH140" s="827">
        <f t="shared" si="639"/>
        <v>0</v>
      </c>
      <c r="KKI140" s="827">
        <f t="shared" si="639"/>
        <v>0</v>
      </c>
      <c r="KKJ140" s="827">
        <f t="shared" si="639"/>
        <v>0</v>
      </c>
      <c r="KKK140" s="827">
        <f t="shared" si="639"/>
        <v>0</v>
      </c>
      <c r="KKL140" s="827">
        <f t="shared" si="639"/>
        <v>0</v>
      </c>
      <c r="KKM140" s="827">
        <f t="shared" si="639"/>
        <v>0</v>
      </c>
      <c r="KKN140" s="827">
        <f t="shared" si="639"/>
        <v>0</v>
      </c>
      <c r="KKO140" s="827">
        <f t="shared" si="639"/>
        <v>0</v>
      </c>
      <c r="KKP140" s="827">
        <f t="shared" si="639"/>
        <v>0</v>
      </c>
      <c r="KKQ140" s="827">
        <f t="shared" si="639"/>
        <v>0</v>
      </c>
      <c r="KKR140" s="827">
        <f t="shared" si="639"/>
        <v>0</v>
      </c>
      <c r="KKS140" s="827">
        <f t="shared" si="639"/>
        <v>0</v>
      </c>
      <c r="KKT140" s="827">
        <f t="shared" si="639"/>
        <v>0</v>
      </c>
      <c r="KKU140" s="827">
        <f t="shared" si="639"/>
        <v>0</v>
      </c>
      <c r="KKV140" s="827">
        <f t="shared" si="639"/>
        <v>0</v>
      </c>
      <c r="KKW140" s="827">
        <f t="shared" si="639"/>
        <v>0</v>
      </c>
      <c r="KKX140" s="827">
        <f t="shared" si="639"/>
        <v>0</v>
      </c>
      <c r="KKY140" s="827">
        <f t="shared" si="639"/>
        <v>0</v>
      </c>
      <c r="KKZ140" s="827">
        <f t="shared" si="639"/>
        <v>0</v>
      </c>
      <c r="KLA140" s="827">
        <f t="shared" si="639"/>
        <v>0</v>
      </c>
      <c r="KLB140" s="827">
        <f t="shared" si="639"/>
        <v>0</v>
      </c>
      <c r="KLC140" s="827">
        <f t="shared" si="639"/>
        <v>0</v>
      </c>
      <c r="KLD140" s="827">
        <f t="shared" si="639"/>
        <v>0</v>
      </c>
      <c r="KLE140" s="827">
        <f t="shared" si="639"/>
        <v>0</v>
      </c>
      <c r="KLF140" s="827">
        <f t="shared" si="639"/>
        <v>0</v>
      </c>
      <c r="KLG140" s="827">
        <f t="shared" si="639"/>
        <v>0</v>
      </c>
      <c r="KLH140" s="827">
        <f t="shared" si="639"/>
        <v>0</v>
      </c>
      <c r="KLI140" s="827">
        <f t="shared" si="639"/>
        <v>0</v>
      </c>
      <c r="KLJ140" s="827">
        <f t="shared" si="639"/>
        <v>0</v>
      </c>
      <c r="KLK140" s="827">
        <f t="shared" si="639"/>
        <v>0</v>
      </c>
      <c r="KLL140" s="827">
        <f t="shared" si="639"/>
        <v>0</v>
      </c>
      <c r="KLM140" s="827">
        <f t="shared" si="639"/>
        <v>0</v>
      </c>
      <c r="KLN140" s="827">
        <f t="shared" si="639"/>
        <v>0</v>
      </c>
      <c r="KLO140" s="827">
        <f t="shared" ref="KLO140:KNZ140" si="640">KLO132</f>
        <v>0</v>
      </c>
      <c r="KLP140" s="827">
        <f t="shared" si="640"/>
        <v>0</v>
      </c>
      <c r="KLQ140" s="827">
        <f t="shared" si="640"/>
        <v>0</v>
      </c>
      <c r="KLR140" s="827">
        <f t="shared" si="640"/>
        <v>0</v>
      </c>
      <c r="KLS140" s="827">
        <f t="shared" si="640"/>
        <v>0</v>
      </c>
      <c r="KLT140" s="827">
        <f t="shared" si="640"/>
        <v>0</v>
      </c>
      <c r="KLU140" s="827">
        <f t="shared" si="640"/>
        <v>0</v>
      </c>
      <c r="KLV140" s="827">
        <f t="shared" si="640"/>
        <v>0</v>
      </c>
      <c r="KLW140" s="827">
        <f t="shared" si="640"/>
        <v>0</v>
      </c>
      <c r="KLX140" s="827">
        <f t="shared" si="640"/>
        <v>0</v>
      </c>
      <c r="KLY140" s="827">
        <f t="shared" si="640"/>
        <v>0</v>
      </c>
      <c r="KLZ140" s="827">
        <f t="shared" si="640"/>
        <v>0</v>
      </c>
      <c r="KMA140" s="827">
        <f t="shared" si="640"/>
        <v>0</v>
      </c>
      <c r="KMB140" s="827">
        <f t="shared" si="640"/>
        <v>0</v>
      </c>
      <c r="KMC140" s="827">
        <f t="shared" si="640"/>
        <v>0</v>
      </c>
      <c r="KMD140" s="827">
        <f t="shared" si="640"/>
        <v>0</v>
      </c>
      <c r="KME140" s="827">
        <f t="shared" si="640"/>
        <v>0</v>
      </c>
      <c r="KMF140" s="827">
        <f t="shared" si="640"/>
        <v>0</v>
      </c>
      <c r="KMG140" s="827">
        <f t="shared" si="640"/>
        <v>0</v>
      </c>
      <c r="KMH140" s="827">
        <f t="shared" si="640"/>
        <v>0</v>
      </c>
      <c r="KMI140" s="827">
        <f t="shared" si="640"/>
        <v>0</v>
      </c>
      <c r="KMJ140" s="827">
        <f t="shared" si="640"/>
        <v>0</v>
      </c>
      <c r="KMK140" s="827">
        <f t="shared" si="640"/>
        <v>0</v>
      </c>
      <c r="KML140" s="827">
        <f t="shared" si="640"/>
        <v>0</v>
      </c>
      <c r="KMM140" s="827">
        <f t="shared" si="640"/>
        <v>0</v>
      </c>
      <c r="KMN140" s="827">
        <f t="shared" si="640"/>
        <v>0</v>
      </c>
      <c r="KMO140" s="827">
        <f t="shared" si="640"/>
        <v>0</v>
      </c>
      <c r="KMP140" s="827">
        <f t="shared" si="640"/>
        <v>0</v>
      </c>
      <c r="KMQ140" s="827">
        <f t="shared" si="640"/>
        <v>0</v>
      </c>
      <c r="KMR140" s="827">
        <f t="shared" si="640"/>
        <v>0</v>
      </c>
      <c r="KMS140" s="827">
        <f t="shared" si="640"/>
        <v>0</v>
      </c>
      <c r="KMT140" s="827">
        <f t="shared" si="640"/>
        <v>0</v>
      </c>
      <c r="KMU140" s="827">
        <f t="shared" si="640"/>
        <v>0</v>
      </c>
      <c r="KMV140" s="827">
        <f t="shared" si="640"/>
        <v>0</v>
      </c>
      <c r="KMW140" s="827">
        <f t="shared" si="640"/>
        <v>0</v>
      </c>
      <c r="KMX140" s="827">
        <f t="shared" si="640"/>
        <v>0</v>
      </c>
      <c r="KMY140" s="827">
        <f t="shared" si="640"/>
        <v>0</v>
      </c>
      <c r="KMZ140" s="827">
        <f t="shared" si="640"/>
        <v>0</v>
      </c>
      <c r="KNA140" s="827">
        <f t="shared" si="640"/>
        <v>0</v>
      </c>
      <c r="KNB140" s="827">
        <f t="shared" si="640"/>
        <v>0</v>
      </c>
      <c r="KNC140" s="827">
        <f t="shared" si="640"/>
        <v>0</v>
      </c>
      <c r="KND140" s="827">
        <f t="shared" si="640"/>
        <v>0</v>
      </c>
      <c r="KNE140" s="827">
        <f t="shared" si="640"/>
        <v>0</v>
      </c>
      <c r="KNF140" s="827">
        <f t="shared" si="640"/>
        <v>0</v>
      </c>
      <c r="KNG140" s="827">
        <f t="shared" si="640"/>
        <v>0</v>
      </c>
      <c r="KNH140" s="827">
        <f t="shared" si="640"/>
        <v>0</v>
      </c>
      <c r="KNI140" s="827">
        <f t="shared" si="640"/>
        <v>0</v>
      </c>
      <c r="KNJ140" s="827">
        <f t="shared" si="640"/>
        <v>0</v>
      </c>
      <c r="KNK140" s="827">
        <f t="shared" si="640"/>
        <v>0</v>
      </c>
      <c r="KNL140" s="827">
        <f t="shared" si="640"/>
        <v>0</v>
      </c>
      <c r="KNM140" s="827">
        <f t="shared" si="640"/>
        <v>0</v>
      </c>
      <c r="KNN140" s="827">
        <f t="shared" si="640"/>
        <v>0</v>
      </c>
      <c r="KNO140" s="827">
        <f t="shared" si="640"/>
        <v>0</v>
      </c>
      <c r="KNP140" s="827">
        <f t="shared" si="640"/>
        <v>0</v>
      </c>
      <c r="KNQ140" s="827">
        <f t="shared" si="640"/>
        <v>0</v>
      </c>
      <c r="KNR140" s="827">
        <f t="shared" si="640"/>
        <v>0</v>
      </c>
      <c r="KNS140" s="827">
        <f t="shared" si="640"/>
        <v>0</v>
      </c>
      <c r="KNT140" s="827">
        <f t="shared" si="640"/>
        <v>0</v>
      </c>
      <c r="KNU140" s="827">
        <f t="shared" si="640"/>
        <v>0</v>
      </c>
      <c r="KNV140" s="827">
        <f t="shared" si="640"/>
        <v>0</v>
      </c>
      <c r="KNW140" s="827">
        <f t="shared" si="640"/>
        <v>0</v>
      </c>
      <c r="KNX140" s="827">
        <f t="shared" si="640"/>
        <v>0</v>
      </c>
      <c r="KNY140" s="827">
        <f t="shared" si="640"/>
        <v>0</v>
      </c>
      <c r="KNZ140" s="827">
        <f t="shared" si="640"/>
        <v>0</v>
      </c>
      <c r="KOA140" s="827">
        <f t="shared" ref="KOA140:KQL140" si="641">KOA132</f>
        <v>0</v>
      </c>
      <c r="KOB140" s="827">
        <f t="shared" si="641"/>
        <v>0</v>
      </c>
      <c r="KOC140" s="827">
        <f t="shared" si="641"/>
        <v>0</v>
      </c>
      <c r="KOD140" s="827">
        <f t="shared" si="641"/>
        <v>0</v>
      </c>
      <c r="KOE140" s="827">
        <f t="shared" si="641"/>
        <v>0</v>
      </c>
      <c r="KOF140" s="827">
        <f t="shared" si="641"/>
        <v>0</v>
      </c>
      <c r="KOG140" s="827">
        <f t="shared" si="641"/>
        <v>0</v>
      </c>
      <c r="KOH140" s="827">
        <f t="shared" si="641"/>
        <v>0</v>
      </c>
      <c r="KOI140" s="827">
        <f t="shared" si="641"/>
        <v>0</v>
      </c>
      <c r="KOJ140" s="827">
        <f t="shared" si="641"/>
        <v>0</v>
      </c>
      <c r="KOK140" s="827">
        <f t="shared" si="641"/>
        <v>0</v>
      </c>
      <c r="KOL140" s="827">
        <f t="shared" si="641"/>
        <v>0</v>
      </c>
      <c r="KOM140" s="827">
        <f t="shared" si="641"/>
        <v>0</v>
      </c>
      <c r="KON140" s="827">
        <f t="shared" si="641"/>
        <v>0</v>
      </c>
      <c r="KOO140" s="827">
        <f t="shared" si="641"/>
        <v>0</v>
      </c>
      <c r="KOP140" s="827">
        <f t="shared" si="641"/>
        <v>0</v>
      </c>
      <c r="KOQ140" s="827">
        <f t="shared" si="641"/>
        <v>0</v>
      </c>
      <c r="KOR140" s="827">
        <f t="shared" si="641"/>
        <v>0</v>
      </c>
      <c r="KOS140" s="827">
        <f t="shared" si="641"/>
        <v>0</v>
      </c>
      <c r="KOT140" s="827">
        <f t="shared" si="641"/>
        <v>0</v>
      </c>
      <c r="KOU140" s="827">
        <f t="shared" si="641"/>
        <v>0</v>
      </c>
      <c r="KOV140" s="827">
        <f t="shared" si="641"/>
        <v>0</v>
      </c>
      <c r="KOW140" s="827">
        <f t="shared" si="641"/>
        <v>0</v>
      </c>
      <c r="KOX140" s="827">
        <f t="shared" si="641"/>
        <v>0</v>
      </c>
      <c r="KOY140" s="827">
        <f t="shared" si="641"/>
        <v>0</v>
      </c>
      <c r="KOZ140" s="827">
        <f t="shared" si="641"/>
        <v>0</v>
      </c>
      <c r="KPA140" s="827">
        <f t="shared" si="641"/>
        <v>0</v>
      </c>
      <c r="KPB140" s="827">
        <f t="shared" si="641"/>
        <v>0</v>
      </c>
      <c r="KPC140" s="827">
        <f t="shared" si="641"/>
        <v>0</v>
      </c>
      <c r="KPD140" s="827">
        <f t="shared" si="641"/>
        <v>0</v>
      </c>
      <c r="KPE140" s="827">
        <f t="shared" si="641"/>
        <v>0</v>
      </c>
      <c r="KPF140" s="827">
        <f t="shared" si="641"/>
        <v>0</v>
      </c>
      <c r="KPG140" s="827">
        <f t="shared" si="641"/>
        <v>0</v>
      </c>
      <c r="KPH140" s="827">
        <f t="shared" si="641"/>
        <v>0</v>
      </c>
      <c r="KPI140" s="827">
        <f t="shared" si="641"/>
        <v>0</v>
      </c>
      <c r="KPJ140" s="827">
        <f t="shared" si="641"/>
        <v>0</v>
      </c>
      <c r="KPK140" s="827">
        <f t="shared" si="641"/>
        <v>0</v>
      </c>
      <c r="KPL140" s="827">
        <f t="shared" si="641"/>
        <v>0</v>
      </c>
      <c r="KPM140" s="827">
        <f t="shared" si="641"/>
        <v>0</v>
      </c>
      <c r="KPN140" s="827">
        <f t="shared" si="641"/>
        <v>0</v>
      </c>
      <c r="KPO140" s="827">
        <f t="shared" si="641"/>
        <v>0</v>
      </c>
      <c r="KPP140" s="827">
        <f t="shared" si="641"/>
        <v>0</v>
      </c>
      <c r="KPQ140" s="827">
        <f t="shared" si="641"/>
        <v>0</v>
      </c>
      <c r="KPR140" s="827">
        <f t="shared" si="641"/>
        <v>0</v>
      </c>
      <c r="KPS140" s="827">
        <f t="shared" si="641"/>
        <v>0</v>
      </c>
      <c r="KPT140" s="827">
        <f t="shared" si="641"/>
        <v>0</v>
      </c>
      <c r="KPU140" s="827">
        <f t="shared" si="641"/>
        <v>0</v>
      </c>
      <c r="KPV140" s="827">
        <f t="shared" si="641"/>
        <v>0</v>
      </c>
      <c r="KPW140" s="827">
        <f t="shared" si="641"/>
        <v>0</v>
      </c>
      <c r="KPX140" s="827">
        <f t="shared" si="641"/>
        <v>0</v>
      </c>
      <c r="KPY140" s="827">
        <f t="shared" si="641"/>
        <v>0</v>
      </c>
      <c r="KPZ140" s="827">
        <f t="shared" si="641"/>
        <v>0</v>
      </c>
      <c r="KQA140" s="827">
        <f t="shared" si="641"/>
        <v>0</v>
      </c>
      <c r="KQB140" s="827">
        <f t="shared" si="641"/>
        <v>0</v>
      </c>
      <c r="KQC140" s="827">
        <f t="shared" si="641"/>
        <v>0</v>
      </c>
      <c r="KQD140" s="827">
        <f t="shared" si="641"/>
        <v>0</v>
      </c>
      <c r="KQE140" s="827">
        <f t="shared" si="641"/>
        <v>0</v>
      </c>
      <c r="KQF140" s="827">
        <f t="shared" si="641"/>
        <v>0</v>
      </c>
      <c r="KQG140" s="827">
        <f t="shared" si="641"/>
        <v>0</v>
      </c>
      <c r="KQH140" s="827">
        <f t="shared" si="641"/>
        <v>0</v>
      </c>
      <c r="KQI140" s="827">
        <f t="shared" si="641"/>
        <v>0</v>
      </c>
      <c r="KQJ140" s="827">
        <f t="shared" si="641"/>
        <v>0</v>
      </c>
      <c r="KQK140" s="827">
        <f t="shared" si="641"/>
        <v>0</v>
      </c>
      <c r="KQL140" s="827">
        <f t="shared" si="641"/>
        <v>0</v>
      </c>
      <c r="KQM140" s="827">
        <f t="shared" ref="KQM140:KSX140" si="642">KQM132</f>
        <v>0</v>
      </c>
      <c r="KQN140" s="827">
        <f t="shared" si="642"/>
        <v>0</v>
      </c>
      <c r="KQO140" s="827">
        <f t="shared" si="642"/>
        <v>0</v>
      </c>
      <c r="KQP140" s="827">
        <f t="shared" si="642"/>
        <v>0</v>
      </c>
      <c r="KQQ140" s="827">
        <f t="shared" si="642"/>
        <v>0</v>
      </c>
      <c r="KQR140" s="827">
        <f t="shared" si="642"/>
        <v>0</v>
      </c>
      <c r="KQS140" s="827">
        <f t="shared" si="642"/>
        <v>0</v>
      </c>
      <c r="KQT140" s="827">
        <f t="shared" si="642"/>
        <v>0</v>
      </c>
      <c r="KQU140" s="827">
        <f t="shared" si="642"/>
        <v>0</v>
      </c>
      <c r="KQV140" s="827">
        <f t="shared" si="642"/>
        <v>0</v>
      </c>
      <c r="KQW140" s="827">
        <f t="shared" si="642"/>
        <v>0</v>
      </c>
      <c r="KQX140" s="827">
        <f t="shared" si="642"/>
        <v>0</v>
      </c>
      <c r="KQY140" s="827">
        <f t="shared" si="642"/>
        <v>0</v>
      </c>
      <c r="KQZ140" s="827">
        <f t="shared" si="642"/>
        <v>0</v>
      </c>
      <c r="KRA140" s="827">
        <f t="shared" si="642"/>
        <v>0</v>
      </c>
      <c r="KRB140" s="827">
        <f t="shared" si="642"/>
        <v>0</v>
      </c>
      <c r="KRC140" s="827">
        <f t="shared" si="642"/>
        <v>0</v>
      </c>
      <c r="KRD140" s="827">
        <f t="shared" si="642"/>
        <v>0</v>
      </c>
      <c r="KRE140" s="827">
        <f t="shared" si="642"/>
        <v>0</v>
      </c>
      <c r="KRF140" s="827">
        <f t="shared" si="642"/>
        <v>0</v>
      </c>
      <c r="KRG140" s="827">
        <f t="shared" si="642"/>
        <v>0</v>
      </c>
      <c r="KRH140" s="827">
        <f t="shared" si="642"/>
        <v>0</v>
      </c>
      <c r="KRI140" s="827">
        <f t="shared" si="642"/>
        <v>0</v>
      </c>
      <c r="KRJ140" s="827">
        <f t="shared" si="642"/>
        <v>0</v>
      </c>
      <c r="KRK140" s="827">
        <f t="shared" si="642"/>
        <v>0</v>
      </c>
      <c r="KRL140" s="827">
        <f t="shared" si="642"/>
        <v>0</v>
      </c>
      <c r="KRM140" s="827">
        <f t="shared" si="642"/>
        <v>0</v>
      </c>
      <c r="KRN140" s="827">
        <f t="shared" si="642"/>
        <v>0</v>
      </c>
      <c r="KRO140" s="827">
        <f t="shared" si="642"/>
        <v>0</v>
      </c>
      <c r="KRP140" s="827">
        <f t="shared" si="642"/>
        <v>0</v>
      </c>
      <c r="KRQ140" s="827">
        <f t="shared" si="642"/>
        <v>0</v>
      </c>
      <c r="KRR140" s="827">
        <f t="shared" si="642"/>
        <v>0</v>
      </c>
      <c r="KRS140" s="827">
        <f t="shared" si="642"/>
        <v>0</v>
      </c>
      <c r="KRT140" s="827">
        <f t="shared" si="642"/>
        <v>0</v>
      </c>
      <c r="KRU140" s="827">
        <f t="shared" si="642"/>
        <v>0</v>
      </c>
      <c r="KRV140" s="827">
        <f t="shared" si="642"/>
        <v>0</v>
      </c>
      <c r="KRW140" s="827">
        <f t="shared" si="642"/>
        <v>0</v>
      </c>
      <c r="KRX140" s="827">
        <f t="shared" si="642"/>
        <v>0</v>
      </c>
      <c r="KRY140" s="827">
        <f t="shared" si="642"/>
        <v>0</v>
      </c>
      <c r="KRZ140" s="827">
        <f t="shared" si="642"/>
        <v>0</v>
      </c>
      <c r="KSA140" s="827">
        <f t="shared" si="642"/>
        <v>0</v>
      </c>
      <c r="KSB140" s="827">
        <f t="shared" si="642"/>
        <v>0</v>
      </c>
      <c r="KSC140" s="827">
        <f t="shared" si="642"/>
        <v>0</v>
      </c>
      <c r="KSD140" s="827">
        <f t="shared" si="642"/>
        <v>0</v>
      </c>
      <c r="KSE140" s="827">
        <f t="shared" si="642"/>
        <v>0</v>
      </c>
      <c r="KSF140" s="827">
        <f t="shared" si="642"/>
        <v>0</v>
      </c>
      <c r="KSG140" s="827">
        <f t="shared" si="642"/>
        <v>0</v>
      </c>
      <c r="KSH140" s="827">
        <f t="shared" si="642"/>
        <v>0</v>
      </c>
      <c r="KSI140" s="827">
        <f t="shared" si="642"/>
        <v>0</v>
      </c>
      <c r="KSJ140" s="827">
        <f t="shared" si="642"/>
        <v>0</v>
      </c>
      <c r="KSK140" s="827">
        <f t="shared" si="642"/>
        <v>0</v>
      </c>
      <c r="KSL140" s="827">
        <f t="shared" si="642"/>
        <v>0</v>
      </c>
      <c r="KSM140" s="827">
        <f t="shared" si="642"/>
        <v>0</v>
      </c>
      <c r="KSN140" s="827">
        <f t="shared" si="642"/>
        <v>0</v>
      </c>
      <c r="KSO140" s="827">
        <f t="shared" si="642"/>
        <v>0</v>
      </c>
      <c r="KSP140" s="827">
        <f t="shared" si="642"/>
        <v>0</v>
      </c>
      <c r="KSQ140" s="827">
        <f t="shared" si="642"/>
        <v>0</v>
      </c>
      <c r="KSR140" s="827">
        <f t="shared" si="642"/>
        <v>0</v>
      </c>
      <c r="KSS140" s="827">
        <f t="shared" si="642"/>
        <v>0</v>
      </c>
      <c r="KST140" s="827">
        <f t="shared" si="642"/>
        <v>0</v>
      </c>
      <c r="KSU140" s="827">
        <f t="shared" si="642"/>
        <v>0</v>
      </c>
      <c r="KSV140" s="827">
        <f t="shared" si="642"/>
        <v>0</v>
      </c>
      <c r="KSW140" s="827">
        <f t="shared" si="642"/>
        <v>0</v>
      </c>
      <c r="KSX140" s="827">
        <f t="shared" si="642"/>
        <v>0</v>
      </c>
      <c r="KSY140" s="827">
        <f t="shared" ref="KSY140:KVJ140" si="643">KSY132</f>
        <v>0</v>
      </c>
      <c r="KSZ140" s="827">
        <f t="shared" si="643"/>
        <v>0</v>
      </c>
      <c r="KTA140" s="827">
        <f t="shared" si="643"/>
        <v>0</v>
      </c>
      <c r="KTB140" s="827">
        <f t="shared" si="643"/>
        <v>0</v>
      </c>
      <c r="KTC140" s="827">
        <f t="shared" si="643"/>
        <v>0</v>
      </c>
      <c r="KTD140" s="827">
        <f t="shared" si="643"/>
        <v>0</v>
      </c>
      <c r="KTE140" s="827">
        <f t="shared" si="643"/>
        <v>0</v>
      </c>
      <c r="KTF140" s="827">
        <f t="shared" si="643"/>
        <v>0</v>
      </c>
      <c r="KTG140" s="827">
        <f t="shared" si="643"/>
        <v>0</v>
      </c>
      <c r="KTH140" s="827">
        <f t="shared" si="643"/>
        <v>0</v>
      </c>
      <c r="KTI140" s="827">
        <f t="shared" si="643"/>
        <v>0</v>
      </c>
      <c r="KTJ140" s="827">
        <f t="shared" si="643"/>
        <v>0</v>
      </c>
      <c r="KTK140" s="827">
        <f t="shared" si="643"/>
        <v>0</v>
      </c>
      <c r="KTL140" s="827">
        <f t="shared" si="643"/>
        <v>0</v>
      </c>
      <c r="KTM140" s="827">
        <f t="shared" si="643"/>
        <v>0</v>
      </c>
      <c r="KTN140" s="827">
        <f t="shared" si="643"/>
        <v>0</v>
      </c>
      <c r="KTO140" s="827">
        <f t="shared" si="643"/>
        <v>0</v>
      </c>
      <c r="KTP140" s="827">
        <f t="shared" si="643"/>
        <v>0</v>
      </c>
      <c r="KTQ140" s="827">
        <f t="shared" si="643"/>
        <v>0</v>
      </c>
      <c r="KTR140" s="827">
        <f t="shared" si="643"/>
        <v>0</v>
      </c>
      <c r="KTS140" s="827">
        <f t="shared" si="643"/>
        <v>0</v>
      </c>
      <c r="KTT140" s="827">
        <f t="shared" si="643"/>
        <v>0</v>
      </c>
      <c r="KTU140" s="827">
        <f t="shared" si="643"/>
        <v>0</v>
      </c>
      <c r="KTV140" s="827">
        <f t="shared" si="643"/>
        <v>0</v>
      </c>
      <c r="KTW140" s="827">
        <f t="shared" si="643"/>
        <v>0</v>
      </c>
      <c r="KTX140" s="827">
        <f t="shared" si="643"/>
        <v>0</v>
      </c>
      <c r="KTY140" s="827">
        <f t="shared" si="643"/>
        <v>0</v>
      </c>
      <c r="KTZ140" s="827">
        <f t="shared" si="643"/>
        <v>0</v>
      </c>
      <c r="KUA140" s="827">
        <f t="shared" si="643"/>
        <v>0</v>
      </c>
      <c r="KUB140" s="827">
        <f t="shared" si="643"/>
        <v>0</v>
      </c>
      <c r="KUC140" s="827">
        <f t="shared" si="643"/>
        <v>0</v>
      </c>
      <c r="KUD140" s="827">
        <f t="shared" si="643"/>
        <v>0</v>
      </c>
      <c r="KUE140" s="827">
        <f t="shared" si="643"/>
        <v>0</v>
      </c>
      <c r="KUF140" s="827">
        <f t="shared" si="643"/>
        <v>0</v>
      </c>
      <c r="KUG140" s="827">
        <f t="shared" si="643"/>
        <v>0</v>
      </c>
      <c r="KUH140" s="827">
        <f t="shared" si="643"/>
        <v>0</v>
      </c>
      <c r="KUI140" s="827">
        <f t="shared" si="643"/>
        <v>0</v>
      </c>
      <c r="KUJ140" s="827">
        <f t="shared" si="643"/>
        <v>0</v>
      </c>
      <c r="KUK140" s="827">
        <f t="shared" si="643"/>
        <v>0</v>
      </c>
      <c r="KUL140" s="827">
        <f t="shared" si="643"/>
        <v>0</v>
      </c>
      <c r="KUM140" s="827">
        <f t="shared" si="643"/>
        <v>0</v>
      </c>
      <c r="KUN140" s="827">
        <f t="shared" si="643"/>
        <v>0</v>
      </c>
      <c r="KUO140" s="827">
        <f t="shared" si="643"/>
        <v>0</v>
      </c>
      <c r="KUP140" s="827">
        <f t="shared" si="643"/>
        <v>0</v>
      </c>
      <c r="KUQ140" s="827">
        <f t="shared" si="643"/>
        <v>0</v>
      </c>
      <c r="KUR140" s="827">
        <f t="shared" si="643"/>
        <v>0</v>
      </c>
      <c r="KUS140" s="827">
        <f t="shared" si="643"/>
        <v>0</v>
      </c>
      <c r="KUT140" s="827">
        <f t="shared" si="643"/>
        <v>0</v>
      </c>
      <c r="KUU140" s="827">
        <f t="shared" si="643"/>
        <v>0</v>
      </c>
      <c r="KUV140" s="827">
        <f t="shared" si="643"/>
        <v>0</v>
      </c>
      <c r="KUW140" s="827">
        <f t="shared" si="643"/>
        <v>0</v>
      </c>
      <c r="KUX140" s="827">
        <f t="shared" si="643"/>
        <v>0</v>
      </c>
      <c r="KUY140" s="827">
        <f t="shared" si="643"/>
        <v>0</v>
      </c>
      <c r="KUZ140" s="827">
        <f t="shared" si="643"/>
        <v>0</v>
      </c>
      <c r="KVA140" s="827">
        <f t="shared" si="643"/>
        <v>0</v>
      </c>
      <c r="KVB140" s="827">
        <f t="shared" si="643"/>
        <v>0</v>
      </c>
      <c r="KVC140" s="827">
        <f t="shared" si="643"/>
        <v>0</v>
      </c>
      <c r="KVD140" s="827">
        <f t="shared" si="643"/>
        <v>0</v>
      </c>
      <c r="KVE140" s="827">
        <f t="shared" si="643"/>
        <v>0</v>
      </c>
      <c r="KVF140" s="827">
        <f t="shared" si="643"/>
        <v>0</v>
      </c>
      <c r="KVG140" s="827">
        <f t="shared" si="643"/>
        <v>0</v>
      </c>
      <c r="KVH140" s="827">
        <f t="shared" si="643"/>
        <v>0</v>
      </c>
      <c r="KVI140" s="827">
        <f t="shared" si="643"/>
        <v>0</v>
      </c>
      <c r="KVJ140" s="827">
        <f t="shared" si="643"/>
        <v>0</v>
      </c>
      <c r="KVK140" s="827">
        <f t="shared" ref="KVK140:KXV140" si="644">KVK132</f>
        <v>0</v>
      </c>
      <c r="KVL140" s="827">
        <f t="shared" si="644"/>
        <v>0</v>
      </c>
      <c r="KVM140" s="827">
        <f t="shared" si="644"/>
        <v>0</v>
      </c>
      <c r="KVN140" s="827">
        <f t="shared" si="644"/>
        <v>0</v>
      </c>
      <c r="KVO140" s="827">
        <f t="shared" si="644"/>
        <v>0</v>
      </c>
      <c r="KVP140" s="827">
        <f t="shared" si="644"/>
        <v>0</v>
      </c>
      <c r="KVQ140" s="827">
        <f t="shared" si="644"/>
        <v>0</v>
      </c>
      <c r="KVR140" s="827">
        <f t="shared" si="644"/>
        <v>0</v>
      </c>
      <c r="KVS140" s="827">
        <f t="shared" si="644"/>
        <v>0</v>
      </c>
      <c r="KVT140" s="827">
        <f t="shared" si="644"/>
        <v>0</v>
      </c>
      <c r="KVU140" s="827">
        <f t="shared" si="644"/>
        <v>0</v>
      </c>
      <c r="KVV140" s="827">
        <f t="shared" si="644"/>
        <v>0</v>
      </c>
      <c r="KVW140" s="827">
        <f t="shared" si="644"/>
        <v>0</v>
      </c>
      <c r="KVX140" s="827">
        <f t="shared" si="644"/>
        <v>0</v>
      </c>
      <c r="KVY140" s="827">
        <f t="shared" si="644"/>
        <v>0</v>
      </c>
      <c r="KVZ140" s="827">
        <f t="shared" si="644"/>
        <v>0</v>
      </c>
      <c r="KWA140" s="827">
        <f t="shared" si="644"/>
        <v>0</v>
      </c>
      <c r="KWB140" s="827">
        <f t="shared" si="644"/>
        <v>0</v>
      </c>
      <c r="KWC140" s="827">
        <f t="shared" si="644"/>
        <v>0</v>
      </c>
      <c r="KWD140" s="827">
        <f t="shared" si="644"/>
        <v>0</v>
      </c>
      <c r="KWE140" s="827">
        <f t="shared" si="644"/>
        <v>0</v>
      </c>
      <c r="KWF140" s="827">
        <f t="shared" si="644"/>
        <v>0</v>
      </c>
      <c r="KWG140" s="827">
        <f t="shared" si="644"/>
        <v>0</v>
      </c>
      <c r="KWH140" s="827">
        <f t="shared" si="644"/>
        <v>0</v>
      </c>
      <c r="KWI140" s="827">
        <f t="shared" si="644"/>
        <v>0</v>
      </c>
      <c r="KWJ140" s="827">
        <f t="shared" si="644"/>
        <v>0</v>
      </c>
      <c r="KWK140" s="827">
        <f t="shared" si="644"/>
        <v>0</v>
      </c>
      <c r="KWL140" s="827">
        <f t="shared" si="644"/>
        <v>0</v>
      </c>
      <c r="KWM140" s="827">
        <f t="shared" si="644"/>
        <v>0</v>
      </c>
      <c r="KWN140" s="827">
        <f t="shared" si="644"/>
        <v>0</v>
      </c>
      <c r="KWO140" s="827">
        <f t="shared" si="644"/>
        <v>0</v>
      </c>
      <c r="KWP140" s="827">
        <f t="shared" si="644"/>
        <v>0</v>
      </c>
      <c r="KWQ140" s="827">
        <f t="shared" si="644"/>
        <v>0</v>
      </c>
      <c r="KWR140" s="827">
        <f t="shared" si="644"/>
        <v>0</v>
      </c>
      <c r="KWS140" s="827">
        <f t="shared" si="644"/>
        <v>0</v>
      </c>
      <c r="KWT140" s="827">
        <f t="shared" si="644"/>
        <v>0</v>
      </c>
      <c r="KWU140" s="827">
        <f t="shared" si="644"/>
        <v>0</v>
      </c>
      <c r="KWV140" s="827">
        <f t="shared" si="644"/>
        <v>0</v>
      </c>
      <c r="KWW140" s="827">
        <f t="shared" si="644"/>
        <v>0</v>
      </c>
      <c r="KWX140" s="827">
        <f t="shared" si="644"/>
        <v>0</v>
      </c>
      <c r="KWY140" s="827">
        <f t="shared" si="644"/>
        <v>0</v>
      </c>
      <c r="KWZ140" s="827">
        <f t="shared" si="644"/>
        <v>0</v>
      </c>
      <c r="KXA140" s="827">
        <f t="shared" si="644"/>
        <v>0</v>
      </c>
      <c r="KXB140" s="827">
        <f t="shared" si="644"/>
        <v>0</v>
      </c>
      <c r="KXC140" s="827">
        <f t="shared" si="644"/>
        <v>0</v>
      </c>
      <c r="KXD140" s="827">
        <f t="shared" si="644"/>
        <v>0</v>
      </c>
      <c r="KXE140" s="827">
        <f t="shared" si="644"/>
        <v>0</v>
      </c>
      <c r="KXF140" s="827">
        <f t="shared" si="644"/>
        <v>0</v>
      </c>
      <c r="KXG140" s="827">
        <f t="shared" si="644"/>
        <v>0</v>
      </c>
      <c r="KXH140" s="827">
        <f t="shared" si="644"/>
        <v>0</v>
      </c>
      <c r="KXI140" s="827">
        <f t="shared" si="644"/>
        <v>0</v>
      </c>
      <c r="KXJ140" s="827">
        <f t="shared" si="644"/>
        <v>0</v>
      </c>
      <c r="KXK140" s="827">
        <f t="shared" si="644"/>
        <v>0</v>
      </c>
      <c r="KXL140" s="827">
        <f t="shared" si="644"/>
        <v>0</v>
      </c>
      <c r="KXM140" s="827">
        <f t="shared" si="644"/>
        <v>0</v>
      </c>
      <c r="KXN140" s="827">
        <f t="shared" si="644"/>
        <v>0</v>
      </c>
      <c r="KXO140" s="827">
        <f t="shared" si="644"/>
        <v>0</v>
      </c>
      <c r="KXP140" s="827">
        <f t="shared" si="644"/>
        <v>0</v>
      </c>
      <c r="KXQ140" s="827">
        <f t="shared" si="644"/>
        <v>0</v>
      </c>
      <c r="KXR140" s="827">
        <f t="shared" si="644"/>
        <v>0</v>
      </c>
      <c r="KXS140" s="827">
        <f t="shared" si="644"/>
        <v>0</v>
      </c>
      <c r="KXT140" s="827">
        <f t="shared" si="644"/>
        <v>0</v>
      </c>
      <c r="KXU140" s="827">
        <f t="shared" si="644"/>
        <v>0</v>
      </c>
      <c r="KXV140" s="827">
        <f t="shared" si="644"/>
        <v>0</v>
      </c>
      <c r="KXW140" s="827">
        <f t="shared" ref="KXW140:LAH140" si="645">KXW132</f>
        <v>0</v>
      </c>
      <c r="KXX140" s="827">
        <f t="shared" si="645"/>
        <v>0</v>
      </c>
      <c r="KXY140" s="827">
        <f t="shared" si="645"/>
        <v>0</v>
      </c>
      <c r="KXZ140" s="827">
        <f t="shared" si="645"/>
        <v>0</v>
      </c>
      <c r="KYA140" s="827">
        <f t="shared" si="645"/>
        <v>0</v>
      </c>
      <c r="KYB140" s="827">
        <f t="shared" si="645"/>
        <v>0</v>
      </c>
      <c r="KYC140" s="827">
        <f t="shared" si="645"/>
        <v>0</v>
      </c>
      <c r="KYD140" s="827">
        <f t="shared" si="645"/>
        <v>0</v>
      </c>
      <c r="KYE140" s="827">
        <f t="shared" si="645"/>
        <v>0</v>
      </c>
      <c r="KYF140" s="827">
        <f t="shared" si="645"/>
        <v>0</v>
      </c>
      <c r="KYG140" s="827">
        <f t="shared" si="645"/>
        <v>0</v>
      </c>
      <c r="KYH140" s="827">
        <f t="shared" si="645"/>
        <v>0</v>
      </c>
      <c r="KYI140" s="827">
        <f t="shared" si="645"/>
        <v>0</v>
      </c>
      <c r="KYJ140" s="827">
        <f t="shared" si="645"/>
        <v>0</v>
      </c>
      <c r="KYK140" s="827">
        <f t="shared" si="645"/>
        <v>0</v>
      </c>
      <c r="KYL140" s="827">
        <f t="shared" si="645"/>
        <v>0</v>
      </c>
      <c r="KYM140" s="827">
        <f t="shared" si="645"/>
        <v>0</v>
      </c>
      <c r="KYN140" s="827">
        <f t="shared" si="645"/>
        <v>0</v>
      </c>
      <c r="KYO140" s="827">
        <f t="shared" si="645"/>
        <v>0</v>
      </c>
      <c r="KYP140" s="827">
        <f t="shared" si="645"/>
        <v>0</v>
      </c>
      <c r="KYQ140" s="827">
        <f t="shared" si="645"/>
        <v>0</v>
      </c>
      <c r="KYR140" s="827">
        <f t="shared" si="645"/>
        <v>0</v>
      </c>
      <c r="KYS140" s="827">
        <f t="shared" si="645"/>
        <v>0</v>
      </c>
      <c r="KYT140" s="827">
        <f t="shared" si="645"/>
        <v>0</v>
      </c>
      <c r="KYU140" s="827">
        <f t="shared" si="645"/>
        <v>0</v>
      </c>
      <c r="KYV140" s="827">
        <f t="shared" si="645"/>
        <v>0</v>
      </c>
      <c r="KYW140" s="827">
        <f t="shared" si="645"/>
        <v>0</v>
      </c>
      <c r="KYX140" s="827">
        <f t="shared" si="645"/>
        <v>0</v>
      </c>
      <c r="KYY140" s="827">
        <f t="shared" si="645"/>
        <v>0</v>
      </c>
      <c r="KYZ140" s="827">
        <f t="shared" si="645"/>
        <v>0</v>
      </c>
      <c r="KZA140" s="827">
        <f t="shared" si="645"/>
        <v>0</v>
      </c>
      <c r="KZB140" s="827">
        <f t="shared" si="645"/>
        <v>0</v>
      </c>
      <c r="KZC140" s="827">
        <f t="shared" si="645"/>
        <v>0</v>
      </c>
      <c r="KZD140" s="827">
        <f t="shared" si="645"/>
        <v>0</v>
      </c>
      <c r="KZE140" s="827">
        <f t="shared" si="645"/>
        <v>0</v>
      </c>
      <c r="KZF140" s="827">
        <f t="shared" si="645"/>
        <v>0</v>
      </c>
      <c r="KZG140" s="827">
        <f t="shared" si="645"/>
        <v>0</v>
      </c>
      <c r="KZH140" s="827">
        <f t="shared" si="645"/>
        <v>0</v>
      </c>
      <c r="KZI140" s="827">
        <f t="shared" si="645"/>
        <v>0</v>
      </c>
      <c r="KZJ140" s="827">
        <f t="shared" si="645"/>
        <v>0</v>
      </c>
      <c r="KZK140" s="827">
        <f t="shared" si="645"/>
        <v>0</v>
      </c>
      <c r="KZL140" s="827">
        <f t="shared" si="645"/>
        <v>0</v>
      </c>
      <c r="KZM140" s="827">
        <f t="shared" si="645"/>
        <v>0</v>
      </c>
      <c r="KZN140" s="827">
        <f t="shared" si="645"/>
        <v>0</v>
      </c>
      <c r="KZO140" s="827">
        <f t="shared" si="645"/>
        <v>0</v>
      </c>
      <c r="KZP140" s="827">
        <f t="shared" si="645"/>
        <v>0</v>
      </c>
      <c r="KZQ140" s="827">
        <f t="shared" si="645"/>
        <v>0</v>
      </c>
      <c r="KZR140" s="827">
        <f t="shared" si="645"/>
        <v>0</v>
      </c>
      <c r="KZS140" s="827">
        <f t="shared" si="645"/>
        <v>0</v>
      </c>
      <c r="KZT140" s="827">
        <f t="shared" si="645"/>
        <v>0</v>
      </c>
      <c r="KZU140" s="827">
        <f t="shared" si="645"/>
        <v>0</v>
      </c>
      <c r="KZV140" s="827">
        <f t="shared" si="645"/>
        <v>0</v>
      </c>
      <c r="KZW140" s="827">
        <f t="shared" si="645"/>
        <v>0</v>
      </c>
      <c r="KZX140" s="827">
        <f t="shared" si="645"/>
        <v>0</v>
      </c>
      <c r="KZY140" s="827">
        <f t="shared" si="645"/>
        <v>0</v>
      </c>
      <c r="KZZ140" s="827">
        <f t="shared" si="645"/>
        <v>0</v>
      </c>
      <c r="LAA140" s="827">
        <f t="shared" si="645"/>
        <v>0</v>
      </c>
      <c r="LAB140" s="827">
        <f t="shared" si="645"/>
        <v>0</v>
      </c>
      <c r="LAC140" s="827">
        <f t="shared" si="645"/>
        <v>0</v>
      </c>
      <c r="LAD140" s="827">
        <f t="shared" si="645"/>
        <v>0</v>
      </c>
      <c r="LAE140" s="827">
        <f t="shared" si="645"/>
        <v>0</v>
      </c>
      <c r="LAF140" s="827">
        <f t="shared" si="645"/>
        <v>0</v>
      </c>
      <c r="LAG140" s="827">
        <f t="shared" si="645"/>
        <v>0</v>
      </c>
      <c r="LAH140" s="827">
        <f t="shared" si="645"/>
        <v>0</v>
      </c>
      <c r="LAI140" s="827">
        <f t="shared" ref="LAI140:LCT140" si="646">LAI132</f>
        <v>0</v>
      </c>
      <c r="LAJ140" s="827">
        <f t="shared" si="646"/>
        <v>0</v>
      </c>
      <c r="LAK140" s="827">
        <f t="shared" si="646"/>
        <v>0</v>
      </c>
      <c r="LAL140" s="827">
        <f t="shared" si="646"/>
        <v>0</v>
      </c>
      <c r="LAM140" s="827">
        <f t="shared" si="646"/>
        <v>0</v>
      </c>
      <c r="LAN140" s="827">
        <f t="shared" si="646"/>
        <v>0</v>
      </c>
      <c r="LAO140" s="827">
        <f t="shared" si="646"/>
        <v>0</v>
      </c>
      <c r="LAP140" s="827">
        <f t="shared" si="646"/>
        <v>0</v>
      </c>
      <c r="LAQ140" s="827">
        <f t="shared" si="646"/>
        <v>0</v>
      </c>
      <c r="LAR140" s="827">
        <f t="shared" si="646"/>
        <v>0</v>
      </c>
      <c r="LAS140" s="827">
        <f t="shared" si="646"/>
        <v>0</v>
      </c>
      <c r="LAT140" s="827">
        <f t="shared" si="646"/>
        <v>0</v>
      </c>
      <c r="LAU140" s="827">
        <f t="shared" si="646"/>
        <v>0</v>
      </c>
      <c r="LAV140" s="827">
        <f t="shared" si="646"/>
        <v>0</v>
      </c>
      <c r="LAW140" s="827">
        <f t="shared" si="646"/>
        <v>0</v>
      </c>
      <c r="LAX140" s="827">
        <f t="shared" si="646"/>
        <v>0</v>
      </c>
      <c r="LAY140" s="827">
        <f t="shared" si="646"/>
        <v>0</v>
      </c>
      <c r="LAZ140" s="827">
        <f t="shared" si="646"/>
        <v>0</v>
      </c>
      <c r="LBA140" s="827">
        <f t="shared" si="646"/>
        <v>0</v>
      </c>
      <c r="LBB140" s="827">
        <f t="shared" si="646"/>
        <v>0</v>
      </c>
      <c r="LBC140" s="827">
        <f t="shared" si="646"/>
        <v>0</v>
      </c>
      <c r="LBD140" s="827">
        <f t="shared" si="646"/>
        <v>0</v>
      </c>
      <c r="LBE140" s="827">
        <f t="shared" si="646"/>
        <v>0</v>
      </c>
      <c r="LBF140" s="827">
        <f t="shared" si="646"/>
        <v>0</v>
      </c>
      <c r="LBG140" s="827">
        <f t="shared" si="646"/>
        <v>0</v>
      </c>
      <c r="LBH140" s="827">
        <f t="shared" si="646"/>
        <v>0</v>
      </c>
      <c r="LBI140" s="827">
        <f t="shared" si="646"/>
        <v>0</v>
      </c>
      <c r="LBJ140" s="827">
        <f t="shared" si="646"/>
        <v>0</v>
      </c>
      <c r="LBK140" s="827">
        <f t="shared" si="646"/>
        <v>0</v>
      </c>
      <c r="LBL140" s="827">
        <f t="shared" si="646"/>
        <v>0</v>
      </c>
      <c r="LBM140" s="827">
        <f t="shared" si="646"/>
        <v>0</v>
      </c>
      <c r="LBN140" s="827">
        <f t="shared" si="646"/>
        <v>0</v>
      </c>
      <c r="LBO140" s="827">
        <f t="shared" si="646"/>
        <v>0</v>
      </c>
      <c r="LBP140" s="827">
        <f t="shared" si="646"/>
        <v>0</v>
      </c>
      <c r="LBQ140" s="827">
        <f t="shared" si="646"/>
        <v>0</v>
      </c>
      <c r="LBR140" s="827">
        <f t="shared" si="646"/>
        <v>0</v>
      </c>
      <c r="LBS140" s="827">
        <f t="shared" si="646"/>
        <v>0</v>
      </c>
      <c r="LBT140" s="827">
        <f t="shared" si="646"/>
        <v>0</v>
      </c>
      <c r="LBU140" s="827">
        <f t="shared" si="646"/>
        <v>0</v>
      </c>
      <c r="LBV140" s="827">
        <f t="shared" si="646"/>
        <v>0</v>
      </c>
      <c r="LBW140" s="827">
        <f t="shared" si="646"/>
        <v>0</v>
      </c>
      <c r="LBX140" s="827">
        <f t="shared" si="646"/>
        <v>0</v>
      </c>
      <c r="LBY140" s="827">
        <f t="shared" si="646"/>
        <v>0</v>
      </c>
      <c r="LBZ140" s="827">
        <f t="shared" si="646"/>
        <v>0</v>
      </c>
      <c r="LCA140" s="827">
        <f t="shared" si="646"/>
        <v>0</v>
      </c>
      <c r="LCB140" s="827">
        <f t="shared" si="646"/>
        <v>0</v>
      </c>
      <c r="LCC140" s="827">
        <f t="shared" si="646"/>
        <v>0</v>
      </c>
      <c r="LCD140" s="827">
        <f t="shared" si="646"/>
        <v>0</v>
      </c>
      <c r="LCE140" s="827">
        <f t="shared" si="646"/>
        <v>0</v>
      </c>
      <c r="LCF140" s="827">
        <f t="shared" si="646"/>
        <v>0</v>
      </c>
      <c r="LCG140" s="827">
        <f t="shared" si="646"/>
        <v>0</v>
      </c>
      <c r="LCH140" s="827">
        <f t="shared" si="646"/>
        <v>0</v>
      </c>
      <c r="LCI140" s="827">
        <f t="shared" si="646"/>
        <v>0</v>
      </c>
      <c r="LCJ140" s="827">
        <f t="shared" si="646"/>
        <v>0</v>
      </c>
      <c r="LCK140" s="827">
        <f t="shared" si="646"/>
        <v>0</v>
      </c>
      <c r="LCL140" s="827">
        <f t="shared" si="646"/>
        <v>0</v>
      </c>
      <c r="LCM140" s="827">
        <f t="shared" si="646"/>
        <v>0</v>
      </c>
      <c r="LCN140" s="827">
        <f t="shared" si="646"/>
        <v>0</v>
      </c>
      <c r="LCO140" s="827">
        <f t="shared" si="646"/>
        <v>0</v>
      </c>
      <c r="LCP140" s="827">
        <f t="shared" si="646"/>
        <v>0</v>
      </c>
      <c r="LCQ140" s="827">
        <f t="shared" si="646"/>
        <v>0</v>
      </c>
      <c r="LCR140" s="827">
        <f t="shared" si="646"/>
        <v>0</v>
      </c>
      <c r="LCS140" s="827">
        <f t="shared" si="646"/>
        <v>0</v>
      </c>
      <c r="LCT140" s="827">
        <f t="shared" si="646"/>
        <v>0</v>
      </c>
      <c r="LCU140" s="827">
        <f t="shared" ref="LCU140:LFF140" si="647">LCU132</f>
        <v>0</v>
      </c>
      <c r="LCV140" s="827">
        <f t="shared" si="647"/>
        <v>0</v>
      </c>
      <c r="LCW140" s="827">
        <f t="shared" si="647"/>
        <v>0</v>
      </c>
      <c r="LCX140" s="827">
        <f t="shared" si="647"/>
        <v>0</v>
      </c>
      <c r="LCY140" s="827">
        <f t="shared" si="647"/>
        <v>0</v>
      </c>
      <c r="LCZ140" s="827">
        <f t="shared" si="647"/>
        <v>0</v>
      </c>
      <c r="LDA140" s="827">
        <f t="shared" si="647"/>
        <v>0</v>
      </c>
      <c r="LDB140" s="827">
        <f t="shared" si="647"/>
        <v>0</v>
      </c>
      <c r="LDC140" s="827">
        <f t="shared" si="647"/>
        <v>0</v>
      </c>
      <c r="LDD140" s="827">
        <f t="shared" si="647"/>
        <v>0</v>
      </c>
      <c r="LDE140" s="827">
        <f t="shared" si="647"/>
        <v>0</v>
      </c>
      <c r="LDF140" s="827">
        <f t="shared" si="647"/>
        <v>0</v>
      </c>
      <c r="LDG140" s="827">
        <f t="shared" si="647"/>
        <v>0</v>
      </c>
      <c r="LDH140" s="827">
        <f t="shared" si="647"/>
        <v>0</v>
      </c>
      <c r="LDI140" s="827">
        <f t="shared" si="647"/>
        <v>0</v>
      </c>
      <c r="LDJ140" s="827">
        <f t="shared" si="647"/>
        <v>0</v>
      </c>
      <c r="LDK140" s="827">
        <f t="shared" si="647"/>
        <v>0</v>
      </c>
      <c r="LDL140" s="827">
        <f t="shared" si="647"/>
        <v>0</v>
      </c>
      <c r="LDM140" s="827">
        <f t="shared" si="647"/>
        <v>0</v>
      </c>
      <c r="LDN140" s="827">
        <f t="shared" si="647"/>
        <v>0</v>
      </c>
      <c r="LDO140" s="827">
        <f t="shared" si="647"/>
        <v>0</v>
      </c>
      <c r="LDP140" s="827">
        <f t="shared" si="647"/>
        <v>0</v>
      </c>
      <c r="LDQ140" s="827">
        <f t="shared" si="647"/>
        <v>0</v>
      </c>
      <c r="LDR140" s="827">
        <f t="shared" si="647"/>
        <v>0</v>
      </c>
      <c r="LDS140" s="827">
        <f t="shared" si="647"/>
        <v>0</v>
      </c>
      <c r="LDT140" s="827">
        <f t="shared" si="647"/>
        <v>0</v>
      </c>
      <c r="LDU140" s="827">
        <f t="shared" si="647"/>
        <v>0</v>
      </c>
      <c r="LDV140" s="827">
        <f t="shared" si="647"/>
        <v>0</v>
      </c>
      <c r="LDW140" s="827">
        <f t="shared" si="647"/>
        <v>0</v>
      </c>
      <c r="LDX140" s="827">
        <f t="shared" si="647"/>
        <v>0</v>
      </c>
      <c r="LDY140" s="827">
        <f t="shared" si="647"/>
        <v>0</v>
      </c>
      <c r="LDZ140" s="827">
        <f t="shared" si="647"/>
        <v>0</v>
      </c>
      <c r="LEA140" s="827">
        <f t="shared" si="647"/>
        <v>0</v>
      </c>
      <c r="LEB140" s="827">
        <f t="shared" si="647"/>
        <v>0</v>
      </c>
      <c r="LEC140" s="827">
        <f t="shared" si="647"/>
        <v>0</v>
      </c>
      <c r="LED140" s="827">
        <f t="shared" si="647"/>
        <v>0</v>
      </c>
      <c r="LEE140" s="827">
        <f t="shared" si="647"/>
        <v>0</v>
      </c>
      <c r="LEF140" s="827">
        <f t="shared" si="647"/>
        <v>0</v>
      </c>
      <c r="LEG140" s="827">
        <f t="shared" si="647"/>
        <v>0</v>
      </c>
      <c r="LEH140" s="827">
        <f t="shared" si="647"/>
        <v>0</v>
      </c>
      <c r="LEI140" s="827">
        <f t="shared" si="647"/>
        <v>0</v>
      </c>
      <c r="LEJ140" s="827">
        <f t="shared" si="647"/>
        <v>0</v>
      </c>
      <c r="LEK140" s="827">
        <f t="shared" si="647"/>
        <v>0</v>
      </c>
      <c r="LEL140" s="827">
        <f t="shared" si="647"/>
        <v>0</v>
      </c>
      <c r="LEM140" s="827">
        <f t="shared" si="647"/>
        <v>0</v>
      </c>
      <c r="LEN140" s="827">
        <f t="shared" si="647"/>
        <v>0</v>
      </c>
      <c r="LEO140" s="827">
        <f t="shared" si="647"/>
        <v>0</v>
      </c>
      <c r="LEP140" s="827">
        <f t="shared" si="647"/>
        <v>0</v>
      </c>
      <c r="LEQ140" s="827">
        <f t="shared" si="647"/>
        <v>0</v>
      </c>
      <c r="LER140" s="827">
        <f t="shared" si="647"/>
        <v>0</v>
      </c>
      <c r="LES140" s="827">
        <f t="shared" si="647"/>
        <v>0</v>
      </c>
      <c r="LET140" s="827">
        <f t="shared" si="647"/>
        <v>0</v>
      </c>
      <c r="LEU140" s="827">
        <f t="shared" si="647"/>
        <v>0</v>
      </c>
      <c r="LEV140" s="827">
        <f t="shared" si="647"/>
        <v>0</v>
      </c>
      <c r="LEW140" s="827">
        <f t="shared" si="647"/>
        <v>0</v>
      </c>
      <c r="LEX140" s="827">
        <f t="shared" si="647"/>
        <v>0</v>
      </c>
      <c r="LEY140" s="827">
        <f t="shared" si="647"/>
        <v>0</v>
      </c>
      <c r="LEZ140" s="827">
        <f t="shared" si="647"/>
        <v>0</v>
      </c>
      <c r="LFA140" s="827">
        <f t="shared" si="647"/>
        <v>0</v>
      </c>
      <c r="LFB140" s="827">
        <f t="shared" si="647"/>
        <v>0</v>
      </c>
      <c r="LFC140" s="827">
        <f t="shared" si="647"/>
        <v>0</v>
      </c>
      <c r="LFD140" s="827">
        <f t="shared" si="647"/>
        <v>0</v>
      </c>
      <c r="LFE140" s="827">
        <f t="shared" si="647"/>
        <v>0</v>
      </c>
      <c r="LFF140" s="827">
        <f t="shared" si="647"/>
        <v>0</v>
      </c>
      <c r="LFG140" s="827">
        <f t="shared" ref="LFG140:LHR140" si="648">LFG132</f>
        <v>0</v>
      </c>
      <c r="LFH140" s="827">
        <f t="shared" si="648"/>
        <v>0</v>
      </c>
      <c r="LFI140" s="827">
        <f t="shared" si="648"/>
        <v>0</v>
      </c>
      <c r="LFJ140" s="827">
        <f t="shared" si="648"/>
        <v>0</v>
      </c>
      <c r="LFK140" s="827">
        <f t="shared" si="648"/>
        <v>0</v>
      </c>
      <c r="LFL140" s="827">
        <f t="shared" si="648"/>
        <v>0</v>
      </c>
      <c r="LFM140" s="827">
        <f t="shared" si="648"/>
        <v>0</v>
      </c>
      <c r="LFN140" s="827">
        <f t="shared" si="648"/>
        <v>0</v>
      </c>
      <c r="LFO140" s="827">
        <f t="shared" si="648"/>
        <v>0</v>
      </c>
      <c r="LFP140" s="827">
        <f t="shared" si="648"/>
        <v>0</v>
      </c>
      <c r="LFQ140" s="827">
        <f t="shared" si="648"/>
        <v>0</v>
      </c>
      <c r="LFR140" s="827">
        <f t="shared" si="648"/>
        <v>0</v>
      </c>
      <c r="LFS140" s="827">
        <f t="shared" si="648"/>
        <v>0</v>
      </c>
      <c r="LFT140" s="827">
        <f t="shared" si="648"/>
        <v>0</v>
      </c>
      <c r="LFU140" s="827">
        <f t="shared" si="648"/>
        <v>0</v>
      </c>
      <c r="LFV140" s="827">
        <f t="shared" si="648"/>
        <v>0</v>
      </c>
      <c r="LFW140" s="827">
        <f t="shared" si="648"/>
        <v>0</v>
      </c>
      <c r="LFX140" s="827">
        <f t="shared" si="648"/>
        <v>0</v>
      </c>
      <c r="LFY140" s="827">
        <f t="shared" si="648"/>
        <v>0</v>
      </c>
      <c r="LFZ140" s="827">
        <f t="shared" si="648"/>
        <v>0</v>
      </c>
      <c r="LGA140" s="827">
        <f t="shared" si="648"/>
        <v>0</v>
      </c>
      <c r="LGB140" s="827">
        <f t="shared" si="648"/>
        <v>0</v>
      </c>
      <c r="LGC140" s="827">
        <f t="shared" si="648"/>
        <v>0</v>
      </c>
      <c r="LGD140" s="827">
        <f t="shared" si="648"/>
        <v>0</v>
      </c>
      <c r="LGE140" s="827">
        <f t="shared" si="648"/>
        <v>0</v>
      </c>
      <c r="LGF140" s="827">
        <f t="shared" si="648"/>
        <v>0</v>
      </c>
      <c r="LGG140" s="827">
        <f t="shared" si="648"/>
        <v>0</v>
      </c>
      <c r="LGH140" s="827">
        <f t="shared" si="648"/>
        <v>0</v>
      </c>
      <c r="LGI140" s="827">
        <f t="shared" si="648"/>
        <v>0</v>
      </c>
      <c r="LGJ140" s="827">
        <f t="shared" si="648"/>
        <v>0</v>
      </c>
      <c r="LGK140" s="827">
        <f t="shared" si="648"/>
        <v>0</v>
      </c>
      <c r="LGL140" s="827">
        <f t="shared" si="648"/>
        <v>0</v>
      </c>
      <c r="LGM140" s="827">
        <f t="shared" si="648"/>
        <v>0</v>
      </c>
      <c r="LGN140" s="827">
        <f t="shared" si="648"/>
        <v>0</v>
      </c>
      <c r="LGO140" s="827">
        <f t="shared" si="648"/>
        <v>0</v>
      </c>
      <c r="LGP140" s="827">
        <f t="shared" si="648"/>
        <v>0</v>
      </c>
      <c r="LGQ140" s="827">
        <f t="shared" si="648"/>
        <v>0</v>
      </c>
      <c r="LGR140" s="827">
        <f t="shared" si="648"/>
        <v>0</v>
      </c>
      <c r="LGS140" s="827">
        <f t="shared" si="648"/>
        <v>0</v>
      </c>
      <c r="LGT140" s="827">
        <f t="shared" si="648"/>
        <v>0</v>
      </c>
      <c r="LGU140" s="827">
        <f t="shared" si="648"/>
        <v>0</v>
      </c>
      <c r="LGV140" s="827">
        <f t="shared" si="648"/>
        <v>0</v>
      </c>
      <c r="LGW140" s="827">
        <f t="shared" si="648"/>
        <v>0</v>
      </c>
      <c r="LGX140" s="827">
        <f t="shared" si="648"/>
        <v>0</v>
      </c>
      <c r="LGY140" s="827">
        <f t="shared" si="648"/>
        <v>0</v>
      </c>
      <c r="LGZ140" s="827">
        <f t="shared" si="648"/>
        <v>0</v>
      </c>
      <c r="LHA140" s="827">
        <f t="shared" si="648"/>
        <v>0</v>
      </c>
      <c r="LHB140" s="827">
        <f t="shared" si="648"/>
        <v>0</v>
      </c>
      <c r="LHC140" s="827">
        <f t="shared" si="648"/>
        <v>0</v>
      </c>
      <c r="LHD140" s="827">
        <f t="shared" si="648"/>
        <v>0</v>
      </c>
      <c r="LHE140" s="827">
        <f t="shared" si="648"/>
        <v>0</v>
      </c>
      <c r="LHF140" s="827">
        <f t="shared" si="648"/>
        <v>0</v>
      </c>
      <c r="LHG140" s="827">
        <f t="shared" si="648"/>
        <v>0</v>
      </c>
      <c r="LHH140" s="827">
        <f t="shared" si="648"/>
        <v>0</v>
      </c>
      <c r="LHI140" s="827">
        <f t="shared" si="648"/>
        <v>0</v>
      </c>
      <c r="LHJ140" s="827">
        <f t="shared" si="648"/>
        <v>0</v>
      </c>
      <c r="LHK140" s="827">
        <f t="shared" si="648"/>
        <v>0</v>
      </c>
      <c r="LHL140" s="827">
        <f t="shared" si="648"/>
        <v>0</v>
      </c>
      <c r="LHM140" s="827">
        <f t="shared" si="648"/>
        <v>0</v>
      </c>
      <c r="LHN140" s="827">
        <f t="shared" si="648"/>
        <v>0</v>
      </c>
      <c r="LHO140" s="827">
        <f t="shared" si="648"/>
        <v>0</v>
      </c>
      <c r="LHP140" s="827">
        <f t="shared" si="648"/>
        <v>0</v>
      </c>
      <c r="LHQ140" s="827">
        <f t="shared" si="648"/>
        <v>0</v>
      </c>
      <c r="LHR140" s="827">
        <f t="shared" si="648"/>
        <v>0</v>
      </c>
      <c r="LHS140" s="827">
        <f t="shared" ref="LHS140:LKD140" si="649">LHS132</f>
        <v>0</v>
      </c>
      <c r="LHT140" s="827">
        <f t="shared" si="649"/>
        <v>0</v>
      </c>
      <c r="LHU140" s="827">
        <f t="shared" si="649"/>
        <v>0</v>
      </c>
      <c r="LHV140" s="827">
        <f t="shared" si="649"/>
        <v>0</v>
      </c>
      <c r="LHW140" s="827">
        <f t="shared" si="649"/>
        <v>0</v>
      </c>
      <c r="LHX140" s="827">
        <f t="shared" si="649"/>
        <v>0</v>
      </c>
      <c r="LHY140" s="827">
        <f t="shared" si="649"/>
        <v>0</v>
      </c>
      <c r="LHZ140" s="827">
        <f t="shared" si="649"/>
        <v>0</v>
      </c>
      <c r="LIA140" s="827">
        <f t="shared" si="649"/>
        <v>0</v>
      </c>
      <c r="LIB140" s="827">
        <f t="shared" si="649"/>
        <v>0</v>
      </c>
      <c r="LIC140" s="827">
        <f t="shared" si="649"/>
        <v>0</v>
      </c>
      <c r="LID140" s="827">
        <f t="shared" si="649"/>
        <v>0</v>
      </c>
      <c r="LIE140" s="827">
        <f t="shared" si="649"/>
        <v>0</v>
      </c>
      <c r="LIF140" s="827">
        <f t="shared" si="649"/>
        <v>0</v>
      </c>
      <c r="LIG140" s="827">
        <f t="shared" si="649"/>
        <v>0</v>
      </c>
      <c r="LIH140" s="827">
        <f t="shared" si="649"/>
        <v>0</v>
      </c>
      <c r="LII140" s="827">
        <f t="shared" si="649"/>
        <v>0</v>
      </c>
      <c r="LIJ140" s="827">
        <f t="shared" si="649"/>
        <v>0</v>
      </c>
      <c r="LIK140" s="827">
        <f t="shared" si="649"/>
        <v>0</v>
      </c>
      <c r="LIL140" s="827">
        <f t="shared" si="649"/>
        <v>0</v>
      </c>
      <c r="LIM140" s="827">
        <f t="shared" si="649"/>
        <v>0</v>
      </c>
      <c r="LIN140" s="827">
        <f t="shared" si="649"/>
        <v>0</v>
      </c>
      <c r="LIO140" s="827">
        <f t="shared" si="649"/>
        <v>0</v>
      </c>
      <c r="LIP140" s="827">
        <f t="shared" si="649"/>
        <v>0</v>
      </c>
      <c r="LIQ140" s="827">
        <f t="shared" si="649"/>
        <v>0</v>
      </c>
      <c r="LIR140" s="827">
        <f t="shared" si="649"/>
        <v>0</v>
      </c>
      <c r="LIS140" s="827">
        <f t="shared" si="649"/>
        <v>0</v>
      </c>
      <c r="LIT140" s="827">
        <f t="shared" si="649"/>
        <v>0</v>
      </c>
      <c r="LIU140" s="827">
        <f t="shared" si="649"/>
        <v>0</v>
      </c>
      <c r="LIV140" s="827">
        <f t="shared" si="649"/>
        <v>0</v>
      </c>
      <c r="LIW140" s="827">
        <f t="shared" si="649"/>
        <v>0</v>
      </c>
      <c r="LIX140" s="827">
        <f t="shared" si="649"/>
        <v>0</v>
      </c>
      <c r="LIY140" s="827">
        <f t="shared" si="649"/>
        <v>0</v>
      </c>
      <c r="LIZ140" s="827">
        <f t="shared" si="649"/>
        <v>0</v>
      </c>
      <c r="LJA140" s="827">
        <f t="shared" si="649"/>
        <v>0</v>
      </c>
      <c r="LJB140" s="827">
        <f t="shared" si="649"/>
        <v>0</v>
      </c>
      <c r="LJC140" s="827">
        <f t="shared" si="649"/>
        <v>0</v>
      </c>
      <c r="LJD140" s="827">
        <f t="shared" si="649"/>
        <v>0</v>
      </c>
      <c r="LJE140" s="827">
        <f t="shared" si="649"/>
        <v>0</v>
      </c>
      <c r="LJF140" s="827">
        <f t="shared" si="649"/>
        <v>0</v>
      </c>
      <c r="LJG140" s="827">
        <f t="shared" si="649"/>
        <v>0</v>
      </c>
      <c r="LJH140" s="827">
        <f t="shared" si="649"/>
        <v>0</v>
      </c>
      <c r="LJI140" s="827">
        <f t="shared" si="649"/>
        <v>0</v>
      </c>
      <c r="LJJ140" s="827">
        <f t="shared" si="649"/>
        <v>0</v>
      </c>
      <c r="LJK140" s="827">
        <f t="shared" si="649"/>
        <v>0</v>
      </c>
      <c r="LJL140" s="827">
        <f t="shared" si="649"/>
        <v>0</v>
      </c>
      <c r="LJM140" s="827">
        <f t="shared" si="649"/>
        <v>0</v>
      </c>
      <c r="LJN140" s="827">
        <f t="shared" si="649"/>
        <v>0</v>
      </c>
      <c r="LJO140" s="827">
        <f t="shared" si="649"/>
        <v>0</v>
      </c>
      <c r="LJP140" s="827">
        <f t="shared" si="649"/>
        <v>0</v>
      </c>
      <c r="LJQ140" s="827">
        <f t="shared" si="649"/>
        <v>0</v>
      </c>
      <c r="LJR140" s="827">
        <f t="shared" si="649"/>
        <v>0</v>
      </c>
      <c r="LJS140" s="827">
        <f t="shared" si="649"/>
        <v>0</v>
      </c>
      <c r="LJT140" s="827">
        <f t="shared" si="649"/>
        <v>0</v>
      </c>
      <c r="LJU140" s="827">
        <f t="shared" si="649"/>
        <v>0</v>
      </c>
      <c r="LJV140" s="827">
        <f t="shared" si="649"/>
        <v>0</v>
      </c>
      <c r="LJW140" s="827">
        <f t="shared" si="649"/>
        <v>0</v>
      </c>
      <c r="LJX140" s="827">
        <f t="shared" si="649"/>
        <v>0</v>
      </c>
      <c r="LJY140" s="827">
        <f t="shared" si="649"/>
        <v>0</v>
      </c>
      <c r="LJZ140" s="827">
        <f t="shared" si="649"/>
        <v>0</v>
      </c>
      <c r="LKA140" s="827">
        <f t="shared" si="649"/>
        <v>0</v>
      </c>
      <c r="LKB140" s="827">
        <f t="shared" si="649"/>
        <v>0</v>
      </c>
      <c r="LKC140" s="827">
        <f t="shared" si="649"/>
        <v>0</v>
      </c>
      <c r="LKD140" s="827">
        <f t="shared" si="649"/>
        <v>0</v>
      </c>
      <c r="LKE140" s="827">
        <f t="shared" ref="LKE140:LMP140" si="650">LKE132</f>
        <v>0</v>
      </c>
      <c r="LKF140" s="827">
        <f t="shared" si="650"/>
        <v>0</v>
      </c>
      <c r="LKG140" s="827">
        <f t="shared" si="650"/>
        <v>0</v>
      </c>
      <c r="LKH140" s="827">
        <f t="shared" si="650"/>
        <v>0</v>
      </c>
      <c r="LKI140" s="827">
        <f t="shared" si="650"/>
        <v>0</v>
      </c>
      <c r="LKJ140" s="827">
        <f t="shared" si="650"/>
        <v>0</v>
      </c>
      <c r="LKK140" s="827">
        <f t="shared" si="650"/>
        <v>0</v>
      </c>
      <c r="LKL140" s="827">
        <f t="shared" si="650"/>
        <v>0</v>
      </c>
      <c r="LKM140" s="827">
        <f t="shared" si="650"/>
        <v>0</v>
      </c>
      <c r="LKN140" s="827">
        <f t="shared" si="650"/>
        <v>0</v>
      </c>
      <c r="LKO140" s="827">
        <f t="shared" si="650"/>
        <v>0</v>
      </c>
      <c r="LKP140" s="827">
        <f t="shared" si="650"/>
        <v>0</v>
      </c>
      <c r="LKQ140" s="827">
        <f t="shared" si="650"/>
        <v>0</v>
      </c>
      <c r="LKR140" s="827">
        <f t="shared" si="650"/>
        <v>0</v>
      </c>
      <c r="LKS140" s="827">
        <f t="shared" si="650"/>
        <v>0</v>
      </c>
      <c r="LKT140" s="827">
        <f t="shared" si="650"/>
        <v>0</v>
      </c>
      <c r="LKU140" s="827">
        <f t="shared" si="650"/>
        <v>0</v>
      </c>
      <c r="LKV140" s="827">
        <f t="shared" si="650"/>
        <v>0</v>
      </c>
      <c r="LKW140" s="827">
        <f t="shared" si="650"/>
        <v>0</v>
      </c>
      <c r="LKX140" s="827">
        <f t="shared" si="650"/>
        <v>0</v>
      </c>
      <c r="LKY140" s="827">
        <f t="shared" si="650"/>
        <v>0</v>
      </c>
      <c r="LKZ140" s="827">
        <f t="shared" si="650"/>
        <v>0</v>
      </c>
      <c r="LLA140" s="827">
        <f t="shared" si="650"/>
        <v>0</v>
      </c>
      <c r="LLB140" s="827">
        <f t="shared" si="650"/>
        <v>0</v>
      </c>
      <c r="LLC140" s="827">
        <f t="shared" si="650"/>
        <v>0</v>
      </c>
      <c r="LLD140" s="827">
        <f t="shared" si="650"/>
        <v>0</v>
      </c>
      <c r="LLE140" s="827">
        <f t="shared" si="650"/>
        <v>0</v>
      </c>
      <c r="LLF140" s="827">
        <f t="shared" si="650"/>
        <v>0</v>
      </c>
      <c r="LLG140" s="827">
        <f t="shared" si="650"/>
        <v>0</v>
      </c>
      <c r="LLH140" s="827">
        <f t="shared" si="650"/>
        <v>0</v>
      </c>
      <c r="LLI140" s="827">
        <f t="shared" si="650"/>
        <v>0</v>
      </c>
      <c r="LLJ140" s="827">
        <f t="shared" si="650"/>
        <v>0</v>
      </c>
      <c r="LLK140" s="827">
        <f t="shared" si="650"/>
        <v>0</v>
      </c>
      <c r="LLL140" s="827">
        <f t="shared" si="650"/>
        <v>0</v>
      </c>
      <c r="LLM140" s="827">
        <f t="shared" si="650"/>
        <v>0</v>
      </c>
      <c r="LLN140" s="827">
        <f t="shared" si="650"/>
        <v>0</v>
      </c>
      <c r="LLO140" s="827">
        <f t="shared" si="650"/>
        <v>0</v>
      </c>
      <c r="LLP140" s="827">
        <f t="shared" si="650"/>
        <v>0</v>
      </c>
      <c r="LLQ140" s="827">
        <f t="shared" si="650"/>
        <v>0</v>
      </c>
      <c r="LLR140" s="827">
        <f t="shared" si="650"/>
        <v>0</v>
      </c>
      <c r="LLS140" s="827">
        <f t="shared" si="650"/>
        <v>0</v>
      </c>
      <c r="LLT140" s="827">
        <f t="shared" si="650"/>
        <v>0</v>
      </c>
      <c r="LLU140" s="827">
        <f t="shared" si="650"/>
        <v>0</v>
      </c>
      <c r="LLV140" s="827">
        <f t="shared" si="650"/>
        <v>0</v>
      </c>
      <c r="LLW140" s="827">
        <f t="shared" si="650"/>
        <v>0</v>
      </c>
      <c r="LLX140" s="827">
        <f t="shared" si="650"/>
        <v>0</v>
      </c>
      <c r="LLY140" s="827">
        <f t="shared" si="650"/>
        <v>0</v>
      </c>
      <c r="LLZ140" s="827">
        <f t="shared" si="650"/>
        <v>0</v>
      </c>
      <c r="LMA140" s="827">
        <f t="shared" si="650"/>
        <v>0</v>
      </c>
      <c r="LMB140" s="827">
        <f t="shared" si="650"/>
        <v>0</v>
      </c>
      <c r="LMC140" s="827">
        <f t="shared" si="650"/>
        <v>0</v>
      </c>
      <c r="LMD140" s="827">
        <f t="shared" si="650"/>
        <v>0</v>
      </c>
      <c r="LME140" s="827">
        <f t="shared" si="650"/>
        <v>0</v>
      </c>
      <c r="LMF140" s="827">
        <f t="shared" si="650"/>
        <v>0</v>
      </c>
      <c r="LMG140" s="827">
        <f t="shared" si="650"/>
        <v>0</v>
      </c>
      <c r="LMH140" s="827">
        <f t="shared" si="650"/>
        <v>0</v>
      </c>
      <c r="LMI140" s="827">
        <f t="shared" si="650"/>
        <v>0</v>
      </c>
      <c r="LMJ140" s="827">
        <f t="shared" si="650"/>
        <v>0</v>
      </c>
      <c r="LMK140" s="827">
        <f t="shared" si="650"/>
        <v>0</v>
      </c>
      <c r="LML140" s="827">
        <f t="shared" si="650"/>
        <v>0</v>
      </c>
      <c r="LMM140" s="827">
        <f t="shared" si="650"/>
        <v>0</v>
      </c>
      <c r="LMN140" s="827">
        <f t="shared" si="650"/>
        <v>0</v>
      </c>
      <c r="LMO140" s="827">
        <f t="shared" si="650"/>
        <v>0</v>
      </c>
      <c r="LMP140" s="827">
        <f t="shared" si="650"/>
        <v>0</v>
      </c>
      <c r="LMQ140" s="827">
        <f t="shared" ref="LMQ140:LPB140" si="651">LMQ132</f>
        <v>0</v>
      </c>
      <c r="LMR140" s="827">
        <f t="shared" si="651"/>
        <v>0</v>
      </c>
      <c r="LMS140" s="827">
        <f t="shared" si="651"/>
        <v>0</v>
      </c>
      <c r="LMT140" s="827">
        <f t="shared" si="651"/>
        <v>0</v>
      </c>
      <c r="LMU140" s="827">
        <f t="shared" si="651"/>
        <v>0</v>
      </c>
      <c r="LMV140" s="827">
        <f t="shared" si="651"/>
        <v>0</v>
      </c>
      <c r="LMW140" s="827">
        <f t="shared" si="651"/>
        <v>0</v>
      </c>
      <c r="LMX140" s="827">
        <f t="shared" si="651"/>
        <v>0</v>
      </c>
      <c r="LMY140" s="827">
        <f t="shared" si="651"/>
        <v>0</v>
      </c>
      <c r="LMZ140" s="827">
        <f t="shared" si="651"/>
        <v>0</v>
      </c>
      <c r="LNA140" s="827">
        <f t="shared" si="651"/>
        <v>0</v>
      </c>
      <c r="LNB140" s="827">
        <f t="shared" si="651"/>
        <v>0</v>
      </c>
      <c r="LNC140" s="827">
        <f t="shared" si="651"/>
        <v>0</v>
      </c>
      <c r="LND140" s="827">
        <f t="shared" si="651"/>
        <v>0</v>
      </c>
      <c r="LNE140" s="827">
        <f t="shared" si="651"/>
        <v>0</v>
      </c>
      <c r="LNF140" s="827">
        <f t="shared" si="651"/>
        <v>0</v>
      </c>
      <c r="LNG140" s="827">
        <f t="shared" si="651"/>
        <v>0</v>
      </c>
      <c r="LNH140" s="827">
        <f t="shared" si="651"/>
        <v>0</v>
      </c>
      <c r="LNI140" s="827">
        <f t="shared" si="651"/>
        <v>0</v>
      </c>
      <c r="LNJ140" s="827">
        <f t="shared" si="651"/>
        <v>0</v>
      </c>
      <c r="LNK140" s="827">
        <f t="shared" si="651"/>
        <v>0</v>
      </c>
      <c r="LNL140" s="827">
        <f t="shared" si="651"/>
        <v>0</v>
      </c>
      <c r="LNM140" s="827">
        <f t="shared" si="651"/>
        <v>0</v>
      </c>
      <c r="LNN140" s="827">
        <f t="shared" si="651"/>
        <v>0</v>
      </c>
      <c r="LNO140" s="827">
        <f t="shared" si="651"/>
        <v>0</v>
      </c>
      <c r="LNP140" s="827">
        <f t="shared" si="651"/>
        <v>0</v>
      </c>
      <c r="LNQ140" s="827">
        <f t="shared" si="651"/>
        <v>0</v>
      </c>
      <c r="LNR140" s="827">
        <f t="shared" si="651"/>
        <v>0</v>
      </c>
      <c r="LNS140" s="827">
        <f t="shared" si="651"/>
        <v>0</v>
      </c>
      <c r="LNT140" s="827">
        <f t="shared" si="651"/>
        <v>0</v>
      </c>
      <c r="LNU140" s="827">
        <f t="shared" si="651"/>
        <v>0</v>
      </c>
      <c r="LNV140" s="827">
        <f t="shared" si="651"/>
        <v>0</v>
      </c>
      <c r="LNW140" s="827">
        <f t="shared" si="651"/>
        <v>0</v>
      </c>
      <c r="LNX140" s="827">
        <f t="shared" si="651"/>
        <v>0</v>
      </c>
      <c r="LNY140" s="827">
        <f t="shared" si="651"/>
        <v>0</v>
      </c>
      <c r="LNZ140" s="827">
        <f t="shared" si="651"/>
        <v>0</v>
      </c>
      <c r="LOA140" s="827">
        <f t="shared" si="651"/>
        <v>0</v>
      </c>
      <c r="LOB140" s="827">
        <f t="shared" si="651"/>
        <v>0</v>
      </c>
      <c r="LOC140" s="827">
        <f t="shared" si="651"/>
        <v>0</v>
      </c>
      <c r="LOD140" s="827">
        <f t="shared" si="651"/>
        <v>0</v>
      </c>
      <c r="LOE140" s="827">
        <f t="shared" si="651"/>
        <v>0</v>
      </c>
      <c r="LOF140" s="827">
        <f t="shared" si="651"/>
        <v>0</v>
      </c>
      <c r="LOG140" s="827">
        <f t="shared" si="651"/>
        <v>0</v>
      </c>
      <c r="LOH140" s="827">
        <f t="shared" si="651"/>
        <v>0</v>
      </c>
      <c r="LOI140" s="827">
        <f t="shared" si="651"/>
        <v>0</v>
      </c>
      <c r="LOJ140" s="827">
        <f t="shared" si="651"/>
        <v>0</v>
      </c>
      <c r="LOK140" s="827">
        <f t="shared" si="651"/>
        <v>0</v>
      </c>
      <c r="LOL140" s="827">
        <f t="shared" si="651"/>
        <v>0</v>
      </c>
      <c r="LOM140" s="827">
        <f t="shared" si="651"/>
        <v>0</v>
      </c>
      <c r="LON140" s="827">
        <f t="shared" si="651"/>
        <v>0</v>
      </c>
      <c r="LOO140" s="827">
        <f t="shared" si="651"/>
        <v>0</v>
      </c>
      <c r="LOP140" s="827">
        <f t="shared" si="651"/>
        <v>0</v>
      </c>
      <c r="LOQ140" s="827">
        <f t="shared" si="651"/>
        <v>0</v>
      </c>
      <c r="LOR140" s="827">
        <f t="shared" si="651"/>
        <v>0</v>
      </c>
      <c r="LOS140" s="827">
        <f t="shared" si="651"/>
        <v>0</v>
      </c>
      <c r="LOT140" s="827">
        <f t="shared" si="651"/>
        <v>0</v>
      </c>
      <c r="LOU140" s="827">
        <f t="shared" si="651"/>
        <v>0</v>
      </c>
      <c r="LOV140" s="827">
        <f t="shared" si="651"/>
        <v>0</v>
      </c>
      <c r="LOW140" s="827">
        <f t="shared" si="651"/>
        <v>0</v>
      </c>
      <c r="LOX140" s="827">
        <f t="shared" si="651"/>
        <v>0</v>
      </c>
      <c r="LOY140" s="827">
        <f t="shared" si="651"/>
        <v>0</v>
      </c>
      <c r="LOZ140" s="827">
        <f t="shared" si="651"/>
        <v>0</v>
      </c>
      <c r="LPA140" s="827">
        <f t="shared" si="651"/>
        <v>0</v>
      </c>
      <c r="LPB140" s="827">
        <f t="shared" si="651"/>
        <v>0</v>
      </c>
      <c r="LPC140" s="827">
        <f t="shared" ref="LPC140:LRN140" si="652">LPC132</f>
        <v>0</v>
      </c>
      <c r="LPD140" s="827">
        <f t="shared" si="652"/>
        <v>0</v>
      </c>
      <c r="LPE140" s="827">
        <f t="shared" si="652"/>
        <v>0</v>
      </c>
      <c r="LPF140" s="827">
        <f t="shared" si="652"/>
        <v>0</v>
      </c>
      <c r="LPG140" s="827">
        <f t="shared" si="652"/>
        <v>0</v>
      </c>
      <c r="LPH140" s="827">
        <f t="shared" si="652"/>
        <v>0</v>
      </c>
      <c r="LPI140" s="827">
        <f t="shared" si="652"/>
        <v>0</v>
      </c>
      <c r="LPJ140" s="827">
        <f t="shared" si="652"/>
        <v>0</v>
      </c>
      <c r="LPK140" s="827">
        <f t="shared" si="652"/>
        <v>0</v>
      </c>
      <c r="LPL140" s="827">
        <f t="shared" si="652"/>
        <v>0</v>
      </c>
      <c r="LPM140" s="827">
        <f t="shared" si="652"/>
        <v>0</v>
      </c>
      <c r="LPN140" s="827">
        <f t="shared" si="652"/>
        <v>0</v>
      </c>
      <c r="LPO140" s="827">
        <f t="shared" si="652"/>
        <v>0</v>
      </c>
      <c r="LPP140" s="827">
        <f t="shared" si="652"/>
        <v>0</v>
      </c>
      <c r="LPQ140" s="827">
        <f t="shared" si="652"/>
        <v>0</v>
      </c>
      <c r="LPR140" s="827">
        <f t="shared" si="652"/>
        <v>0</v>
      </c>
      <c r="LPS140" s="827">
        <f t="shared" si="652"/>
        <v>0</v>
      </c>
      <c r="LPT140" s="827">
        <f t="shared" si="652"/>
        <v>0</v>
      </c>
      <c r="LPU140" s="827">
        <f t="shared" si="652"/>
        <v>0</v>
      </c>
      <c r="LPV140" s="827">
        <f t="shared" si="652"/>
        <v>0</v>
      </c>
      <c r="LPW140" s="827">
        <f t="shared" si="652"/>
        <v>0</v>
      </c>
      <c r="LPX140" s="827">
        <f t="shared" si="652"/>
        <v>0</v>
      </c>
      <c r="LPY140" s="827">
        <f t="shared" si="652"/>
        <v>0</v>
      </c>
      <c r="LPZ140" s="827">
        <f t="shared" si="652"/>
        <v>0</v>
      </c>
      <c r="LQA140" s="827">
        <f t="shared" si="652"/>
        <v>0</v>
      </c>
      <c r="LQB140" s="827">
        <f t="shared" si="652"/>
        <v>0</v>
      </c>
      <c r="LQC140" s="827">
        <f t="shared" si="652"/>
        <v>0</v>
      </c>
      <c r="LQD140" s="827">
        <f t="shared" si="652"/>
        <v>0</v>
      </c>
      <c r="LQE140" s="827">
        <f t="shared" si="652"/>
        <v>0</v>
      </c>
      <c r="LQF140" s="827">
        <f t="shared" si="652"/>
        <v>0</v>
      </c>
      <c r="LQG140" s="827">
        <f t="shared" si="652"/>
        <v>0</v>
      </c>
      <c r="LQH140" s="827">
        <f t="shared" si="652"/>
        <v>0</v>
      </c>
      <c r="LQI140" s="827">
        <f t="shared" si="652"/>
        <v>0</v>
      </c>
      <c r="LQJ140" s="827">
        <f t="shared" si="652"/>
        <v>0</v>
      </c>
      <c r="LQK140" s="827">
        <f t="shared" si="652"/>
        <v>0</v>
      </c>
      <c r="LQL140" s="827">
        <f t="shared" si="652"/>
        <v>0</v>
      </c>
      <c r="LQM140" s="827">
        <f t="shared" si="652"/>
        <v>0</v>
      </c>
      <c r="LQN140" s="827">
        <f t="shared" si="652"/>
        <v>0</v>
      </c>
      <c r="LQO140" s="827">
        <f t="shared" si="652"/>
        <v>0</v>
      </c>
      <c r="LQP140" s="827">
        <f t="shared" si="652"/>
        <v>0</v>
      </c>
      <c r="LQQ140" s="827">
        <f t="shared" si="652"/>
        <v>0</v>
      </c>
      <c r="LQR140" s="827">
        <f t="shared" si="652"/>
        <v>0</v>
      </c>
      <c r="LQS140" s="827">
        <f t="shared" si="652"/>
        <v>0</v>
      </c>
      <c r="LQT140" s="827">
        <f t="shared" si="652"/>
        <v>0</v>
      </c>
      <c r="LQU140" s="827">
        <f t="shared" si="652"/>
        <v>0</v>
      </c>
      <c r="LQV140" s="827">
        <f t="shared" si="652"/>
        <v>0</v>
      </c>
      <c r="LQW140" s="827">
        <f t="shared" si="652"/>
        <v>0</v>
      </c>
      <c r="LQX140" s="827">
        <f t="shared" si="652"/>
        <v>0</v>
      </c>
      <c r="LQY140" s="827">
        <f t="shared" si="652"/>
        <v>0</v>
      </c>
      <c r="LQZ140" s="827">
        <f t="shared" si="652"/>
        <v>0</v>
      </c>
      <c r="LRA140" s="827">
        <f t="shared" si="652"/>
        <v>0</v>
      </c>
      <c r="LRB140" s="827">
        <f t="shared" si="652"/>
        <v>0</v>
      </c>
      <c r="LRC140" s="827">
        <f t="shared" si="652"/>
        <v>0</v>
      </c>
      <c r="LRD140" s="827">
        <f t="shared" si="652"/>
        <v>0</v>
      </c>
      <c r="LRE140" s="827">
        <f t="shared" si="652"/>
        <v>0</v>
      </c>
      <c r="LRF140" s="827">
        <f t="shared" si="652"/>
        <v>0</v>
      </c>
      <c r="LRG140" s="827">
        <f t="shared" si="652"/>
        <v>0</v>
      </c>
      <c r="LRH140" s="827">
        <f t="shared" si="652"/>
        <v>0</v>
      </c>
      <c r="LRI140" s="827">
        <f t="shared" si="652"/>
        <v>0</v>
      </c>
      <c r="LRJ140" s="827">
        <f t="shared" si="652"/>
        <v>0</v>
      </c>
      <c r="LRK140" s="827">
        <f t="shared" si="652"/>
        <v>0</v>
      </c>
      <c r="LRL140" s="827">
        <f t="shared" si="652"/>
        <v>0</v>
      </c>
      <c r="LRM140" s="827">
        <f t="shared" si="652"/>
        <v>0</v>
      </c>
      <c r="LRN140" s="827">
        <f t="shared" si="652"/>
        <v>0</v>
      </c>
      <c r="LRO140" s="827">
        <f t="shared" ref="LRO140:LTZ140" si="653">LRO132</f>
        <v>0</v>
      </c>
      <c r="LRP140" s="827">
        <f t="shared" si="653"/>
        <v>0</v>
      </c>
      <c r="LRQ140" s="827">
        <f t="shared" si="653"/>
        <v>0</v>
      </c>
      <c r="LRR140" s="827">
        <f t="shared" si="653"/>
        <v>0</v>
      </c>
      <c r="LRS140" s="827">
        <f t="shared" si="653"/>
        <v>0</v>
      </c>
      <c r="LRT140" s="827">
        <f t="shared" si="653"/>
        <v>0</v>
      </c>
      <c r="LRU140" s="827">
        <f t="shared" si="653"/>
        <v>0</v>
      </c>
      <c r="LRV140" s="827">
        <f t="shared" si="653"/>
        <v>0</v>
      </c>
      <c r="LRW140" s="827">
        <f t="shared" si="653"/>
        <v>0</v>
      </c>
      <c r="LRX140" s="827">
        <f t="shared" si="653"/>
        <v>0</v>
      </c>
      <c r="LRY140" s="827">
        <f t="shared" si="653"/>
        <v>0</v>
      </c>
      <c r="LRZ140" s="827">
        <f t="shared" si="653"/>
        <v>0</v>
      </c>
      <c r="LSA140" s="827">
        <f t="shared" si="653"/>
        <v>0</v>
      </c>
      <c r="LSB140" s="827">
        <f t="shared" si="653"/>
        <v>0</v>
      </c>
      <c r="LSC140" s="827">
        <f t="shared" si="653"/>
        <v>0</v>
      </c>
      <c r="LSD140" s="827">
        <f t="shared" si="653"/>
        <v>0</v>
      </c>
      <c r="LSE140" s="827">
        <f t="shared" si="653"/>
        <v>0</v>
      </c>
      <c r="LSF140" s="827">
        <f t="shared" si="653"/>
        <v>0</v>
      </c>
      <c r="LSG140" s="827">
        <f t="shared" si="653"/>
        <v>0</v>
      </c>
      <c r="LSH140" s="827">
        <f t="shared" si="653"/>
        <v>0</v>
      </c>
      <c r="LSI140" s="827">
        <f t="shared" si="653"/>
        <v>0</v>
      </c>
      <c r="LSJ140" s="827">
        <f t="shared" si="653"/>
        <v>0</v>
      </c>
      <c r="LSK140" s="827">
        <f t="shared" si="653"/>
        <v>0</v>
      </c>
      <c r="LSL140" s="827">
        <f t="shared" si="653"/>
        <v>0</v>
      </c>
      <c r="LSM140" s="827">
        <f t="shared" si="653"/>
        <v>0</v>
      </c>
      <c r="LSN140" s="827">
        <f t="shared" si="653"/>
        <v>0</v>
      </c>
      <c r="LSO140" s="827">
        <f t="shared" si="653"/>
        <v>0</v>
      </c>
      <c r="LSP140" s="827">
        <f t="shared" si="653"/>
        <v>0</v>
      </c>
      <c r="LSQ140" s="827">
        <f t="shared" si="653"/>
        <v>0</v>
      </c>
      <c r="LSR140" s="827">
        <f t="shared" si="653"/>
        <v>0</v>
      </c>
      <c r="LSS140" s="827">
        <f t="shared" si="653"/>
        <v>0</v>
      </c>
      <c r="LST140" s="827">
        <f t="shared" si="653"/>
        <v>0</v>
      </c>
      <c r="LSU140" s="827">
        <f t="shared" si="653"/>
        <v>0</v>
      </c>
      <c r="LSV140" s="827">
        <f t="shared" si="653"/>
        <v>0</v>
      </c>
      <c r="LSW140" s="827">
        <f t="shared" si="653"/>
        <v>0</v>
      </c>
      <c r="LSX140" s="827">
        <f t="shared" si="653"/>
        <v>0</v>
      </c>
      <c r="LSY140" s="827">
        <f t="shared" si="653"/>
        <v>0</v>
      </c>
      <c r="LSZ140" s="827">
        <f t="shared" si="653"/>
        <v>0</v>
      </c>
      <c r="LTA140" s="827">
        <f t="shared" si="653"/>
        <v>0</v>
      </c>
      <c r="LTB140" s="827">
        <f t="shared" si="653"/>
        <v>0</v>
      </c>
      <c r="LTC140" s="827">
        <f t="shared" si="653"/>
        <v>0</v>
      </c>
      <c r="LTD140" s="827">
        <f t="shared" si="653"/>
        <v>0</v>
      </c>
      <c r="LTE140" s="827">
        <f t="shared" si="653"/>
        <v>0</v>
      </c>
      <c r="LTF140" s="827">
        <f t="shared" si="653"/>
        <v>0</v>
      </c>
      <c r="LTG140" s="827">
        <f t="shared" si="653"/>
        <v>0</v>
      </c>
      <c r="LTH140" s="827">
        <f t="shared" si="653"/>
        <v>0</v>
      </c>
      <c r="LTI140" s="827">
        <f t="shared" si="653"/>
        <v>0</v>
      </c>
      <c r="LTJ140" s="827">
        <f t="shared" si="653"/>
        <v>0</v>
      </c>
      <c r="LTK140" s="827">
        <f t="shared" si="653"/>
        <v>0</v>
      </c>
      <c r="LTL140" s="827">
        <f t="shared" si="653"/>
        <v>0</v>
      </c>
      <c r="LTM140" s="827">
        <f t="shared" si="653"/>
        <v>0</v>
      </c>
      <c r="LTN140" s="827">
        <f t="shared" si="653"/>
        <v>0</v>
      </c>
      <c r="LTO140" s="827">
        <f t="shared" si="653"/>
        <v>0</v>
      </c>
      <c r="LTP140" s="827">
        <f t="shared" si="653"/>
        <v>0</v>
      </c>
      <c r="LTQ140" s="827">
        <f t="shared" si="653"/>
        <v>0</v>
      </c>
      <c r="LTR140" s="827">
        <f t="shared" si="653"/>
        <v>0</v>
      </c>
      <c r="LTS140" s="827">
        <f t="shared" si="653"/>
        <v>0</v>
      </c>
      <c r="LTT140" s="827">
        <f t="shared" si="653"/>
        <v>0</v>
      </c>
      <c r="LTU140" s="827">
        <f t="shared" si="653"/>
        <v>0</v>
      </c>
      <c r="LTV140" s="827">
        <f t="shared" si="653"/>
        <v>0</v>
      </c>
      <c r="LTW140" s="827">
        <f t="shared" si="653"/>
        <v>0</v>
      </c>
      <c r="LTX140" s="827">
        <f t="shared" si="653"/>
        <v>0</v>
      </c>
      <c r="LTY140" s="827">
        <f t="shared" si="653"/>
        <v>0</v>
      </c>
      <c r="LTZ140" s="827">
        <f t="shared" si="653"/>
        <v>0</v>
      </c>
      <c r="LUA140" s="827">
        <f t="shared" ref="LUA140:LWL140" si="654">LUA132</f>
        <v>0</v>
      </c>
      <c r="LUB140" s="827">
        <f t="shared" si="654"/>
        <v>0</v>
      </c>
      <c r="LUC140" s="827">
        <f t="shared" si="654"/>
        <v>0</v>
      </c>
      <c r="LUD140" s="827">
        <f t="shared" si="654"/>
        <v>0</v>
      </c>
      <c r="LUE140" s="827">
        <f t="shared" si="654"/>
        <v>0</v>
      </c>
      <c r="LUF140" s="827">
        <f t="shared" si="654"/>
        <v>0</v>
      </c>
      <c r="LUG140" s="827">
        <f t="shared" si="654"/>
        <v>0</v>
      </c>
      <c r="LUH140" s="827">
        <f t="shared" si="654"/>
        <v>0</v>
      </c>
      <c r="LUI140" s="827">
        <f t="shared" si="654"/>
        <v>0</v>
      </c>
      <c r="LUJ140" s="827">
        <f t="shared" si="654"/>
        <v>0</v>
      </c>
      <c r="LUK140" s="827">
        <f t="shared" si="654"/>
        <v>0</v>
      </c>
      <c r="LUL140" s="827">
        <f t="shared" si="654"/>
        <v>0</v>
      </c>
      <c r="LUM140" s="827">
        <f t="shared" si="654"/>
        <v>0</v>
      </c>
      <c r="LUN140" s="827">
        <f t="shared" si="654"/>
        <v>0</v>
      </c>
      <c r="LUO140" s="827">
        <f t="shared" si="654"/>
        <v>0</v>
      </c>
      <c r="LUP140" s="827">
        <f t="shared" si="654"/>
        <v>0</v>
      </c>
      <c r="LUQ140" s="827">
        <f t="shared" si="654"/>
        <v>0</v>
      </c>
      <c r="LUR140" s="827">
        <f t="shared" si="654"/>
        <v>0</v>
      </c>
      <c r="LUS140" s="827">
        <f t="shared" si="654"/>
        <v>0</v>
      </c>
      <c r="LUT140" s="827">
        <f t="shared" si="654"/>
        <v>0</v>
      </c>
      <c r="LUU140" s="827">
        <f t="shared" si="654"/>
        <v>0</v>
      </c>
      <c r="LUV140" s="827">
        <f t="shared" si="654"/>
        <v>0</v>
      </c>
      <c r="LUW140" s="827">
        <f t="shared" si="654"/>
        <v>0</v>
      </c>
      <c r="LUX140" s="827">
        <f t="shared" si="654"/>
        <v>0</v>
      </c>
      <c r="LUY140" s="827">
        <f t="shared" si="654"/>
        <v>0</v>
      </c>
      <c r="LUZ140" s="827">
        <f t="shared" si="654"/>
        <v>0</v>
      </c>
      <c r="LVA140" s="827">
        <f t="shared" si="654"/>
        <v>0</v>
      </c>
      <c r="LVB140" s="827">
        <f t="shared" si="654"/>
        <v>0</v>
      </c>
      <c r="LVC140" s="827">
        <f t="shared" si="654"/>
        <v>0</v>
      </c>
      <c r="LVD140" s="827">
        <f t="shared" si="654"/>
        <v>0</v>
      </c>
      <c r="LVE140" s="827">
        <f t="shared" si="654"/>
        <v>0</v>
      </c>
      <c r="LVF140" s="827">
        <f t="shared" si="654"/>
        <v>0</v>
      </c>
      <c r="LVG140" s="827">
        <f t="shared" si="654"/>
        <v>0</v>
      </c>
      <c r="LVH140" s="827">
        <f t="shared" si="654"/>
        <v>0</v>
      </c>
      <c r="LVI140" s="827">
        <f t="shared" si="654"/>
        <v>0</v>
      </c>
      <c r="LVJ140" s="827">
        <f t="shared" si="654"/>
        <v>0</v>
      </c>
      <c r="LVK140" s="827">
        <f t="shared" si="654"/>
        <v>0</v>
      </c>
      <c r="LVL140" s="827">
        <f t="shared" si="654"/>
        <v>0</v>
      </c>
      <c r="LVM140" s="827">
        <f t="shared" si="654"/>
        <v>0</v>
      </c>
      <c r="LVN140" s="827">
        <f t="shared" si="654"/>
        <v>0</v>
      </c>
      <c r="LVO140" s="827">
        <f t="shared" si="654"/>
        <v>0</v>
      </c>
      <c r="LVP140" s="827">
        <f t="shared" si="654"/>
        <v>0</v>
      </c>
      <c r="LVQ140" s="827">
        <f t="shared" si="654"/>
        <v>0</v>
      </c>
      <c r="LVR140" s="827">
        <f t="shared" si="654"/>
        <v>0</v>
      </c>
      <c r="LVS140" s="827">
        <f t="shared" si="654"/>
        <v>0</v>
      </c>
      <c r="LVT140" s="827">
        <f t="shared" si="654"/>
        <v>0</v>
      </c>
      <c r="LVU140" s="827">
        <f t="shared" si="654"/>
        <v>0</v>
      </c>
      <c r="LVV140" s="827">
        <f t="shared" si="654"/>
        <v>0</v>
      </c>
      <c r="LVW140" s="827">
        <f t="shared" si="654"/>
        <v>0</v>
      </c>
      <c r="LVX140" s="827">
        <f t="shared" si="654"/>
        <v>0</v>
      </c>
      <c r="LVY140" s="827">
        <f t="shared" si="654"/>
        <v>0</v>
      </c>
      <c r="LVZ140" s="827">
        <f t="shared" si="654"/>
        <v>0</v>
      </c>
      <c r="LWA140" s="827">
        <f t="shared" si="654"/>
        <v>0</v>
      </c>
      <c r="LWB140" s="827">
        <f t="shared" si="654"/>
        <v>0</v>
      </c>
      <c r="LWC140" s="827">
        <f t="shared" si="654"/>
        <v>0</v>
      </c>
      <c r="LWD140" s="827">
        <f t="shared" si="654"/>
        <v>0</v>
      </c>
      <c r="LWE140" s="827">
        <f t="shared" si="654"/>
        <v>0</v>
      </c>
      <c r="LWF140" s="827">
        <f t="shared" si="654"/>
        <v>0</v>
      </c>
      <c r="LWG140" s="827">
        <f t="shared" si="654"/>
        <v>0</v>
      </c>
      <c r="LWH140" s="827">
        <f t="shared" si="654"/>
        <v>0</v>
      </c>
      <c r="LWI140" s="827">
        <f t="shared" si="654"/>
        <v>0</v>
      </c>
      <c r="LWJ140" s="827">
        <f t="shared" si="654"/>
        <v>0</v>
      </c>
      <c r="LWK140" s="827">
        <f t="shared" si="654"/>
        <v>0</v>
      </c>
      <c r="LWL140" s="827">
        <f t="shared" si="654"/>
        <v>0</v>
      </c>
      <c r="LWM140" s="827">
        <f t="shared" ref="LWM140:LYX140" si="655">LWM132</f>
        <v>0</v>
      </c>
      <c r="LWN140" s="827">
        <f t="shared" si="655"/>
        <v>0</v>
      </c>
      <c r="LWO140" s="827">
        <f t="shared" si="655"/>
        <v>0</v>
      </c>
      <c r="LWP140" s="827">
        <f t="shared" si="655"/>
        <v>0</v>
      </c>
      <c r="LWQ140" s="827">
        <f t="shared" si="655"/>
        <v>0</v>
      </c>
      <c r="LWR140" s="827">
        <f t="shared" si="655"/>
        <v>0</v>
      </c>
      <c r="LWS140" s="827">
        <f t="shared" si="655"/>
        <v>0</v>
      </c>
      <c r="LWT140" s="827">
        <f t="shared" si="655"/>
        <v>0</v>
      </c>
      <c r="LWU140" s="827">
        <f t="shared" si="655"/>
        <v>0</v>
      </c>
      <c r="LWV140" s="827">
        <f t="shared" si="655"/>
        <v>0</v>
      </c>
      <c r="LWW140" s="827">
        <f t="shared" si="655"/>
        <v>0</v>
      </c>
      <c r="LWX140" s="827">
        <f t="shared" si="655"/>
        <v>0</v>
      </c>
      <c r="LWY140" s="827">
        <f t="shared" si="655"/>
        <v>0</v>
      </c>
      <c r="LWZ140" s="827">
        <f t="shared" si="655"/>
        <v>0</v>
      </c>
      <c r="LXA140" s="827">
        <f t="shared" si="655"/>
        <v>0</v>
      </c>
      <c r="LXB140" s="827">
        <f t="shared" si="655"/>
        <v>0</v>
      </c>
      <c r="LXC140" s="827">
        <f t="shared" si="655"/>
        <v>0</v>
      </c>
      <c r="LXD140" s="827">
        <f t="shared" si="655"/>
        <v>0</v>
      </c>
      <c r="LXE140" s="827">
        <f t="shared" si="655"/>
        <v>0</v>
      </c>
      <c r="LXF140" s="827">
        <f t="shared" si="655"/>
        <v>0</v>
      </c>
      <c r="LXG140" s="827">
        <f t="shared" si="655"/>
        <v>0</v>
      </c>
      <c r="LXH140" s="827">
        <f t="shared" si="655"/>
        <v>0</v>
      </c>
      <c r="LXI140" s="827">
        <f t="shared" si="655"/>
        <v>0</v>
      </c>
      <c r="LXJ140" s="827">
        <f t="shared" si="655"/>
        <v>0</v>
      </c>
      <c r="LXK140" s="827">
        <f t="shared" si="655"/>
        <v>0</v>
      </c>
      <c r="LXL140" s="827">
        <f t="shared" si="655"/>
        <v>0</v>
      </c>
      <c r="LXM140" s="827">
        <f t="shared" si="655"/>
        <v>0</v>
      </c>
      <c r="LXN140" s="827">
        <f t="shared" si="655"/>
        <v>0</v>
      </c>
      <c r="LXO140" s="827">
        <f t="shared" si="655"/>
        <v>0</v>
      </c>
      <c r="LXP140" s="827">
        <f t="shared" si="655"/>
        <v>0</v>
      </c>
      <c r="LXQ140" s="827">
        <f t="shared" si="655"/>
        <v>0</v>
      </c>
      <c r="LXR140" s="827">
        <f t="shared" si="655"/>
        <v>0</v>
      </c>
      <c r="LXS140" s="827">
        <f t="shared" si="655"/>
        <v>0</v>
      </c>
      <c r="LXT140" s="827">
        <f t="shared" si="655"/>
        <v>0</v>
      </c>
      <c r="LXU140" s="827">
        <f t="shared" si="655"/>
        <v>0</v>
      </c>
      <c r="LXV140" s="827">
        <f t="shared" si="655"/>
        <v>0</v>
      </c>
      <c r="LXW140" s="827">
        <f t="shared" si="655"/>
        <v>0</v>
      </c>
      <c r="LXX140" s="827">
        <f t="shared" si="655"/>
        <v>0</v>
      </c>
      <c r="LXY140" s="827">
        <f t="shared" si="655"/>
        <v>0</v>
      </c>
      <c r="LXZ140" s="827">
        <f t="shared" si="655"/>
        <v>0</v>
      </c>
      <c r="LYA140" s="827">
        <f t="shared" si="655"/>
        <v>0</v>
      </c>
      <c r="LYB140" s="827">
        <f t="shared" si="655"/>
        <v>0</v>
      </c>
      <c r="LYC140" s="827">
        <f t="shared" si="655"/>
        <v>0</v>
      </c>
      <c r="LYD140" s="827">
        <f t="shared" si="655"/>
        <v>0</v>
      </c>
      <c r="LYE140" s="827">
        <f t="shared" si="655"/>
        <v>0</v>
      </c>
      <c r="LYF140" s="827">
        <f t="shared" si="655"/>
        <v>0</v>
      </c>
      <c r="LYG140" s="827">
        <f t="shared" si="655"/>
        <v>0</v>
      </c>
      <c r="LYH140" s="827">
        <f t="shared" si="655"/>
        <v>0</v>
      </c>
      <c r="LYI140" s="827">
        <f t="shared" si="655"/>
        <v>0</v>
      </c>
      <c r="LYJ140" s="827">
        <f t="shared" si="655"/>
        <v>0</v>
      </c>
      <c r="LYK140" s="827">
        <f t="shared" si="655"/>
        <v>0</v>
      </c>
      <c r="LYL140" s="827">
        <f t="shared" si="655"/>
        <v>0</v>
      </c>
      <c r="LYM140" s="827">
        <f t="shared" si="655"/>
        <v>0</v>
      </c>
      <c r="LYN140" s="827">
        <f t="shared" si="655"/>
        <v>0</v>
      </c>
      <c r="LYO140" s="827">
        <f t="shared" si="655"/>
        <v>0</v>
      </c>
      <c r="LYP140" s="827">
        <f t="shared" si="655"/>
        <v>0</v>
      </c>
      <c r="LYQ140" s="827">
        <f t="shared" si="655"/>
        <v>0</v>
      </c>
      <c r="LYR140" s="827">
        <f t="shared" si="655"/>
        <v>0</v>
      </c>
      <c r="LYS140" s="827">
        <f t="shared" si="655"/>
        <v>0</v>
      </c>
      <c r="LYT140" s="827">
        <f t="shared" si="655"/>
        <v>0</v>
      </c>
      <c r="LYU140" s="827">
        <f t="shared" si="655"/>
        <v>0</v>
      </c>
      <c r="LYV140" s="827">
        <f t="shared" si="655"/>
        <v>0</v>
      </c>
      <c r="LYW140" s="827">
        <f t="shared" si="655"/>
        <v>0</v>
      </c>
      <c r="LYX140" s="827">
        <f t="shared" si="655"/>
        <v>0</v>
      </c>
      <c r="LYY140" s="827">
        <f t="shared" ref="LYY140:MBJ140" si="656">LYY132</f>
        <v>0</v>
      </c>
      <c r="LYZ140" s="827">
        <f t="shared" si="656"/>
        <v>0</v>
      </c>
      <c r="LZA140" s="827">
        <f t="shared" si="656"/>
        <v>0</v>
      </c>
      <c r="LZB140" s="827">
        <f t="shared" si="656"/>
        <v>0</v>
      </c>
      <c r="LZC140" s="827">
        <f t="shared" si="656"/>
        <v>0</v>
      </c>
      <c r="LZD140" s="827">
        <f t="shared" si="656"/>
        <v>0</v>
      </c>
      <c r="LZE140" s="827">
        <f t="shared" si="656"/>
        <v>0</v>
      </c>
      <c r="LZF140" s="827">
        <f t="shared" si="656"/>
        <v>0</v>
      </c>
      <c r="LZG140" s="827">
        <f t="shared" si="656"/>
        <v>0</v>
      </c>
      <c r="LZH140" s="827">
        <f t="shared" si="656"/>
        <v>0</v>
      </c>
      <c r="LZI140" s="827">
        <f t="shared" si="656"/>
        <v>0</v>
      </c>
      <c r="LZJ140" s="827">
        <f t="shared" si="656"/>
        <v>0</v>
      </c>
      <c r="LZK140" s="827">
        <f t="shared" si="656"/>
        <v>0</v>
      </c>
      <c r="LZL140" s="827">
        <f t="shared" si="656"/>
        <v>0</v>
      </c>
      <c r="LZM140" s="827">
        <f t="shared" si="656"/>
        <v>0</v>
      </c>
      <c r="LZN140" s="827">
        <f t="shared" si="656"/>
        <v>0</v>
      </c>
      <c r="LZO140" s="827">
        <f t="shared" si="656"/>
        <v>0</v>
      </c>
      <c r="LZP140" s="827">
        <f t="shared" si="656"/>
        <v>0</v>
      </c>
      <c r="LZQ140" s="827">
        <f t="shared" si="656"/>
        <v>0</v>
      </c>
      <c r="LZR140" s="827">
        <f t="shared" si="656"/>
        <v>0</v>
      </c>
      <c r="LZS140" s="827">
        <f t="shared" si="656"/>
        <v>0</v>
      </c>
      <c r="LZT140" s="827">
        <f t="shared" si="656"/>
        <v>0</v>
      </c>
      <c r="LZU140" s="827">
        <f t="shared" si="656"/>
        <v>0</v>
      </c>
      <c r="LZV140" s="827">
        <f t="shared" si="656"/>
        <v>0</v>
      </c>
      <c r="LZW140" s="827">
        <f t="shared" si="656"/>
        <v>0</v>
      </c>
      <c r="LZX140" s="827">
        <f t="shared" si="656"/>
        <v>0</v>
      </c>
      <c r="LZY140" s="827">
        <f t="shared" si="656"/>
        <v>0</v>
      </c>
      <c r="LZZ140" s="827">
        <f t="shared" si="656"/>
        <v>0</v>
      </c>
      <c r="MAA140" s="827">
        <f t="shared" si="656"/>
        <v>0</v>
      </c>
      <c r="MAB140" s="827">
        <f t="shared" si="656"/>
        <v>0</v>
      </c>
      <c r="MAC140" s="827">
        <f t="shared" si="656"/>
        <v>0</v>
      </c>
      <c r="MAD140" s="827">
        <f t="shared" si="656"/>
        <v>0</v>
      </c>
      <c r="MAE140" s="827">
        <f t="shared" si="656"/>
        <v>0</v>
      </c>
      <c r="MAF140" s="827">
        <f t="shared" si="656"/>
        <v>0</v>
      </c>
      <c r="MAG140" s="827">
        <f t="shared" si="656"/>
        <v>0</v>
      </c>
      <c r="MAH140" s="827">
        <f t="shared" si="656"/>
        <v>0</v>
      </c>
      <c r="MAI140" s="827">
        <f t="shared" si="656"/>
        <v>0</v>
      </c>
      <c r="MAJ140" s="827">
        <f t="shared" si="656"/>
        <v>0</v>
      </c>
      <c r="MAK140" s="827">
        <f t="shared" si="656"/>
        <v>0</v>
      </c>
      <c r="MAL140" s="827">
        <f t="shared" si="656"/>
        <v>0</v>
      </c>
      <c r="MAM140" s="827">
        <f t="shared" si="656"/>
        <v>0</v>
      </c>
      <c r="MAN140" s="827">
        <f t="shared" si="656"/>
        <v>0</v>
      </c>
      <c r="MAO140" s="827">
        <f t="shared" si="656"/>
        <v>0</v>
      </c>
      <c r="MAP140" s="827">
        <f t="shared" si="656"/>
        <v>0</v>
      </c>
      <c r="MAQ140" s="827">
        <f t="shared" si="656"/>
        <v>0</v>
      </c>
      <c r="MAR140" s="827">
        <f t="shared" si="656"/>
        <v>0</v>
      </c>
      <c r="MAS140" s="827">
        <f t="shared" si="656"/>
        <v>0</v>
      </c>
      <c r="MAT140" s="827">
        <f t="shared" si="656"/>
        <v>0</v>
      </c>
      <c r="MAU140" s="827">
        <f t="shared" si="656"/>
        <v>0</v>
      </c>
      <c r="MAV140" s="827">
        <f t="shared" si="656"/>
        <v>0</v>
      </c>
      <c r="MAW140" s="827">
        <f t="shared" si="656"/>
        <v>0</v>
      </c>
      <c r="MAX140" s="827">
        <f t="shared" si="656"/>
        <v>0</v>
      </c>
      <c r="MAY140" s="827">
        <f t="shared" si="656"/>
        <v>0</v>
      </c>
      <c r="MAZ140" s="827">
        <f t="shared" si="656"/>
        <v>0</v>
      </c>
      <c r="MBA140" s="827">
        <f t="shared" si="656"/>
        <v>0</v>
      </c>
      <c r="MBB140" s="827">
        <f t="shared" si="656"/>
        <v>0</v>
      </c>
      <c r="MBC140" s="827">
        <f t="shared" si="656"/>
        <v>0</v>
      </c>
      <c r="MBD140" s="827">
        <f t="shared" si="656"/>
        <v>0</v>
      </c>
      <c r="MBE140" s="827">
        <f t="shared" si="656"/>
        <v>0</v>
      </c>
      <c r="MBF140" s="827">
        <f t="shared" si="656"/>
        <v>0</v>
      </c>
      <c r="MBG140" s="827">
        <f t="shared" si="656"/>
        <v>0</v>
      </c>
      <c r="MBH140" s="827">
        <f t="shared" si="656"/>
        <v>0</v>
      </c>
      <c r="MBI140" s="827">
        <f t="shared" si="656"/>
        <v>0</v>
      </c>
      <c r="MBJ140" s="827">
        <f t="shared" si="656"/>
        <v>0</v>
      </c>
      <c r="MBK140" s="827">
        <f t="shared" ref="MBK140:MDV140" si="657">MBK132</f>
        <v>0</v>
      </c>
      <c r="MBL140" s="827">
        <f t="shared" si="657"/>
        <v>0</v>
      </c>
      <c r="MBM140" s="827">
        <f t="shared" si="657"/>
        <v>0</v>
      </c>
      <c r="MBN140" s="827">
        <f t="shared" si="657"/>
        <v>0</v>
      </c>
      <c r="MBO140" s="827">
        <f t="shared" si="657"/>
        <v>0</v>
      </c>
      <c r="MBP140" s="827">
        <f t="shared" si="657"/>
        <v>0</v>
      </c>
      <c r="MBQ140" s="827">
        <f t="shared" si="657"/>
        <v>0</v>
      </c>
      <c r="MBR140" s="827">
        <f t="shared" si="657"/>
        <v>0</v>
      </c>
      <c r="MBS140" s="827">
        <f t="shared" si="657"/>
        <v>0</v>
      </c>
      <c r="MBT140" s="827">
        <f t="shared" si="657"/>
        <v>0</v>
      </c>
      <c r="MBU140" s="827">
        <f t="shared" si="657"/>
        <v>0</v>
      </c>
      <c r="MBV140" s="827">
        <f t="shared" si="657"/>
        <v>0</v>
      </c>
      <c r="MBW140" s="827">
        <f t="shared" si="657"/>
        <v>0</v>
      </c>
      <c r="MBX140" s="827">
        <f t="shared" si="657"/>
        <v>0</v>
      </c>
      <c r="MBY140" s="827">
        <f t="shared" si="657"/>
        <v>0</v>
      </c>
      <c r="MBZ140" s="827">
        <f t="shared" si="657"/>
        <v>0</v>
      </c>
      <c r="MCA140" s="827">
        <f t="shared" si="657"/>
        <v>0</v>
      </c>
      <c r="MCB140" s="827">
        <f t="shared" si="657"/>
        <v>0</v>
      </c>
      <c r="MCC140" s="827">
        <f t="shared" si="657"/>
        <v>0</v>
      </c>
      <c r="MCD140" s="827">
        <f t="shared" si="657"/>
        <v>0</v>
      </c>
      <c r="MCE140" s="827">
        <f t="shared" si="657"/>
        <v>0</v>
      </c>
      <c r="MCF140" s="827">
        <f t="shared" si="657"/>
        <v>0</v>
      </c>
      <c r="MCG140" s="827">
        <f t="shared" si="657"/>
        <v>0</v>
      </c>
      <c r="MCH140" s="827">
        <f t="shared" si="657"/>
        <v>0</v>
      </c>
      <c r="MCI140" s="827">
        <f t="shared" si="657"/>
        <v>0</v>
      </c>
      <c r="MCJ140" s="827">
        <f t="shared" si="657"/>
        <v>0</v>
      </c>
      <c r="MCK140" s="827">
        <f t="shared" si="657"/>
        <v>0</v>
      </c>
      <c r="MCL140" s="827">
        <f t="shared" si="657"/>
        <v>0</v>
      </c>
      <c r="MCM140" s="827">
        <f t="shared" si="657"/>
        <v>0</v>
      </c>
      <c r="MCN140" s="827">
        <f t="shared" si="657"/>
        <v>0</v>
      </c>
      <c r="MCO140" s="827">
        <f t="shared" si="657"/>
        <v>0</v>
      </c>
      <c r="MCP140" s="827">
        <f t="shared" si="657"/>
        <v>0</v>
      </c>
      <c r="MCQ140" s="827">
        <f t="shared" si="657"/>
        <v>0</v>
      </c>
      <c r="MCR140" s="827">
        <f t="shared" si="657"/>
        <v>0</v>
      </c>
      <c r="MCS140" s="827">
        <f t="shared" si="657"/>
        <v>0</v>
      </c>
      <c r="MCT140" s="827">
        <f t="shared" si="657"/>
        <v>0</v>
      </c>
      <c r="MCU140" s="827">
        <f t="shared" si="657"/>
        <v>0</v>
      </c>
      <c r="MCV140" s="827">
        <f t="shared" si="657"/>
        <v>0</v>
      </c>
      <c r="MCW140" s="827">
        <f t="shared" si="657"/>
        <v>0</v>
      </c>
      <c r="MCX140" s="827">
        <f t="shared" si="657"/>
        <v>0</v>
      </c>
      <c r="MCY140" s="827">
        <f t="shared" si="657"/>
        <v>0</v>
      </c>
      <c r="MCZ140" s="827">
        <f t="shared" si="657"/>
        <v>0</v>
      </c>
      <c r="MDA140" s="827">
        <f t="shared" si="657"/>
        <v>0</v>
      </c>
      <c r="MDB140" s="827">
        <f t="shared" si="657"/>
        <v>0</v>
      </c>
      <c r="MDC140" s="827">
        <f t="shared" si="657"/>
        <v>0</v>
      </c>
      <c r="MDD140" s="827">
        <f t="shared" si="657"/>
        <v>0</v>
      </c>
      <c r="MDE140" s="827">
        <f t="shared" si="657"/>
        <v>0</v>
      </c>
      <c r="MDF140" s="827">
        <f t="shared" si="657"/>
        <v>0</v>
      </c>
      <c r="MDG140" s="827">
        <f t="shared" si="657"/>
        <v>0</v>
      </c>
      <c r="MDH140" s="827">
        <f t="shared" si="657"/>
        <v>0</v>
      </c>
      <c r="MDI140" s="827">
        <f t="shared" si="657"/>
        <v>0</v>
      </c>
      <c r="MDJ140" s="827">
        <f t="shared" si="657"/>
        <v>0</v>
      </c>
      <c r="MDK140" s="827">
        <f t="shared" si="657"/>
        <v>0</v>
      </c>
      <c r="MDL140" s="827">
        <f t="shared" si="657"/>
        <v>0</v>
      </c>
      <c r="MDM140" s="827">
        <f t="shared" si="657"/>
        <v>0</v>
      </c>
      <c r="MDN140" s="827">
        <f t="shared" si="657"/>
        <v>0</v>
      </c>
      <c r="MDO140" s="827">
        <f t="shared" si="657"/>
        <v>0</v>
      </c>
      <c r="MDP140" s="827">
        <f t="shared" si="657"/>
        <v>0</v>
      </c>
      <c r="MDQ140" s="827">
        <f t="shared" si="657"/>
        <v>0</v>
      </c>
      <c r="MDR140" s="827">
        <f t="shared" si="657"/>
        <v>0</v>
      </c>
      <c r="MDS140" s="827">
        <f t="shared" si="657"/>
        <v>0</v>
      </c>
      <c r="MDT140" s="827">
        <f t="shared" si="657"/>
        <v>0</v>
      </c>
      <c r="MDU140" s="827">
        <f t="shared" si="657"/>
        <v>0</v>
      </c>
      <c r="MDV140" s="827">
        <f t="shared" si="657"/>
        <v>0</v>
      </c>
      <c r="MDW140" s="827">
        <f t="shared" ref="MDW140:MGH140" si="658">MDW132</f>
        <v>0</v>
      </c>
      <c r="MDX140" s="827">
        <f t="shared" si="658"/>
        <v>0</v>
      </c>
      <c r="MDY140" s="827">
        <f t="shared" si="658"/>
        <v>0</v>
      </c>
      <c r="MDZ140" s="827">
        <f t="shared" si="658"/>
        <v>0</v>
      </c>
      <c r="MEA140" s="827">
        <f t="shared" si="658"/>
        <v>0</v>
      </c>
      <c r="MEB140" s="827">
        <f t="shared" si="658"/>
        <v>0</v>
      </c>
      <c r="MEC140" s="827">
        <f t="shared" si="658"/>
        <v>0</v>
      </c>
      <c r="MED140" s="827">
        <f t="shared" si="658"/>
        <v>0</v>
      </c>
      <c r="MEE140" s="827">
        <f t="shared" si="658"/>
        <v>0</v>
      </c>
      <c r="MEF140" s="827">
        <f t="shared" si="658"/>
        <v>0</v>
      </c>
      <c r="MEG140" s="827">
        <f t="shared" si="658"/>
        <v>0</v>
      </c>
      <c r="MEH140" s="827">
        <f t="shared" si="658"/>
        <v>0</v>
      </c>
      <c r="MEI140" s="827">
        <f t="shared" si="658"/>
        <v>0</v>
      </c>
      <c r="MEJ140" s="827">
        <f t="shared" si="658"/>
        <v>0</v>
      </c>
      <c r="MEK140" s="827">
        <f t="shared" si="658"/>
        <v>0</v>
      </c>
      <c r="MEL140" s="827">
        <f t="shared" si="658"/>
        <v>0</v>
      </c>
      <c r="MEM140" s="827">
        <f t="shared" si="658"/>
        <v>0</v>
      </c>
      <c r="MEN140" s="827">
        <f t="shared" si="658"/>
        <v>0</v>
      </c>
      <c r="MEO140" s="827">
        <f t="shared" si="658"/>
        <v>0</v>
      </c>
      <c r="MEP140" s="827">
        <f t="shared" si="658"/>
        <v>0</v>
      </c>
      <c r="MEQ140" s="827">
        <f t="shared" si="658"/>
        <v>0</v>
      </c>
      <c r="MER140" s="827">
        <f t="shared" si="658"/>
        <v>0</v>
      </c>
      <c r="MES140" s="827">
        <f t="shared" si="658"/>
        <v>0</v>
      </c>
      <c r="MET140" s="827">
        <f t="shared" si="658"/>
        <v>0</v>
      </c>
      <c r="MEU140" s="827">
        <f t="shared" si="658"/>
        <v>0</v>
      </c>
      <c r="MEV140" s="827">
        <f t="shared" si="658"/>
        <v>0</v>
      </c>
      <c r="MEW140" s="827">
        <f t="shared" si="658"/>
        <v>0</v>
      </c>
      <c r="MEX140" s="827">
        <f t="shared" si="658"/>
        <v>0</v>
      </c>
      <c r="MEY140" s="827">
        <f t="shared" si="658"/>
        <v>0</v>
      </c>
      <c r="MEZ140" s="827">
        <f t="shared" si="658"/>
        <v>0</v>
      </c>
      <c r="MFA140" s="827">
        <f t="shared" si="658"/>
        <v>0</v>
      </c>
      <c r="MFB140" s="827">
        <f t="shared" si="658"/>
        <v>0</v>
      </c>
      <c r="MFC140" s="827">
        <f t="shared" si="658"/>
        <v>0</v>
      </c>
      <c r="MFD140" s="827">
        <f t="shared" si="658"/>
        <v>0</v>
      </c>
      <c r="MFE140" s="827">
        <f t="shared" si="658"/>
        <v>0</v>
      </c>
      <c r="MFF140" s="827">
        <f t="shared" si="658"/>
        <v>0</v>
      </c>
      <c r="MFG140" s="827">
        <f t="shared" si="658"/>
        <v>0</v>
      </c>
      <c r="MFH140" s="827">
        <f t="shared" si="658"/>
        <v>0</v>
      </c>
      <c r="MFI140" s="827">
        <f t="shared" si="658"/>
        <v>0</v>
      </c>
      <c r="MFJ140" s="827">
        <f t="shared" si="658"/>
        <v>0</v>
      </c>
      <c r="MFK140" s="827">
        <f t="shared" si="658"/>
        <v>0</v>
      </c>
      <c r="MFL140" s="827">
        <f t="shared" si="658"/>
        <v>0</v>
      </c>
      <c r="MFM140" s="827">
        <f t="shared" si="658"/>
        <v>0</v>
      </c>
      <c r="MFN140" s="827">
        <f t="shared" si="658"/>
        <v>0</v>
      </c>
      <c r="MFO140" s="827">
        <f t="shared" si="658"/>
        <v>0</v>
      </c>
      <c r="MFP140" s="827">
        <f t="shared" si="658"/>
        <v>0</v>
      </c>
      <c r="MFQ140" s="827">
        <f t="shared" si="658"/>
        <v>0</v>
      </c>
      <c r="MFR140" s="827">
        <f t="shared" si="658"/>
        <v>0</v>
      </c>
      <c r="MFS140" s="827">
        <f t="shared" si="658"/>
        <v>0</v>
      </c>
      <c r="MFT140" s="827">
        <f t="shared" si="658"/>
        <v>0</v>
      </c>
      <c r="MFU140" s="827">
        <f t="shared" si="658"/>
        <v>0</v>
      </c>
      <c r="MFV140" s="827">
        <f t="shared" si="658"/>
        <v>0</v>
      </c>
      <c r="MFW140" s="827">
        <f t="shared" si="658"/>
        <v>0</v>
      </c>
      <c r="MFX140" s="827">
        <f t="shared" si="658"/>
        <v>0</v>
      </c>
      <c r="MFY140" s="827">
        <f t="shared" si="658"/>
        <v>0</v>
      </c>
      <c r="MFZ140" s="827">
        <f t="shared" si="658"/>
        <v>0</v>
      </c>
      <c r="MGA140" s="827">
        <f t="shared" si="658"/>
        <v>0</v>
      </c>
      <c r="MGB140" s="827">
        <f t="shared" si="658"/>
        <v>0</v>
      </c>
      <c r="MGC140" s="827">
        <f t="shared" si="658"/>
        <v>0</v>
      </c>
      <c r="MGD140" s="827">
        <f t="shared" si="658"/>
        <v>0</v>
      </c>
      <c r="MGE140" s="827">
        <f t="shared" si="658"/>
        <v>0</v>
      </c>
      <c r="MGF140" s="827">
        <f t="shared" si="658"/>
        <v>0</v>
      </c>
      <c r="MGG140" s="827">
        <f t="shared" si="658"/>
        <v>0</v>
      </c>
      <c r="MGH140" s="827">
        <f t="shared" si="658"/>
        <v>0</v>
      </c>
      <c r="MGI140" s="827">
        <f t="shared" ref="MGI140:MIT140" si="659">MGI132</f>
        <v>0</v>
      </c>
      <c r="MGJ140" s="827">
        <f t="shared" si="659"/>
        <v>0</v>
      </c>
      <c r="MGK140" s="827">
        <f t="shared" si="659"/>
        <v>0</v>
      </c>
      <c r="MGL140" s="827">
        <f t="shared" si="659"/>
        <v>0</v>
      </c>
      <c r="MGM140" s="827">
        <f t="shared" si="659"/>
        <v>0</v>
      </c>
      <c r="MGN140" s="827">
        <f t="shared" si="659"/>
        <v>0</v>
      </c>
      <c r="MGO140" s="827">
        <f t="shared" si="659"/>
        <v>0</v>
      </c>
      <c r="MGP140" s="827">
        <f t="shared" si="659"/>
        <v>0</v>
      </c>
      <c r="MGQ140" s="827">
        <f t="shared" si="659"/>
        <v>0</v>
      </c>
      <c r="MGR140" s="827">
        <f t="shared" si="659"/>
        <v>0</v>
      </c>
      <c r="MGS140" s="827">
        <f t="shared" si="659"/>
        <v>0</v>
      </c>
      <c r="MGT140" s="827">
        <f t="shared" si="659"/>
        <v>0</v>
      </c>
      <c r="MGU140" s="827">
        <f t="shared" si="659"/>
        <v>0</v>
      </c>
      <c r="MGV140" s="827">
        <f t="shared" si="659"/>
        <v>0</v>
      </c>
      <c r="MGW140" s="827">
        <f t="shared" si="659"/>
        <v>0</v>
      </c>
      <c r="MGX140" s="827">
        <f t="shared" si="659"/>
        <v>0</v>
      </c>
      <c r="MGY140" s="827">
        <f t="shared" si="659"/>
        <v>0</v>
      </c>
      <c r="MGZ140" s="827">
        <f t="shared" si="659"/>
        <v>0</v>
      </c>
      <c r="MHA140" s="827">
        <f t="shared" si="659"/>
        <v>0</v>
      </c>
      <c r="MHB140" s="827">
        <f t="shared" si="659"/>
        <v>0</v>
      </c>
      <c r="MHC140" s="827">
        <f t="shared" si="659"/>
        <v>0</v>
      </c>
      <c r="MHD140" s="827">
        <f t="shared" si="659"/>
        <v>0</v>
      </c>
      <c r="MHE140" s="827">
        <f t="shared" si="659"/>
        <v>0</v>
      </c>
      <c r="MHF140" s="827">
        <f t="shared" si="659"/>
        <v>0</v>
      </c>
      <c r="MHG140" s="827">
        <f t="shared" si="659"/>
        <v>0</v>
      </c>
      <c r="MHH140" s="827">
        <f t="shared" si="659"/>
        <v>0</v>
      </c>
      <c r="MHI140" s="827">
        <f t="shared" si="659"/>
        <v>0</v>
      </c>
      <c r="MHJ140" s="827">
        <f t="shared" si="659"/>
        <v>0</v>
      </c>
      <c r="MHK140" s="827">
        <f t="shared" si="659"/>
        <v>0</v>
      </c>
      <c r="MHL140" s="827">
        <f t="shared" si="659"/>
        <v>0</v>
      </c>
      <c r="MHM140" s="827">
        <f t="shared" si="659"/>
        <v>0</v>
      </c>
      <c r="MHN140" s="827">
        <f t="shared" si="659"/>
        <v>0</v>
      </c>
      <c r="MHO140" s="827">
        <f t="shared" si="659"/>
        <v>0</v>
      </c>
      <c r="MHP140" s="827">
        <f t="shared" si="659"/>
        <v>0</v>
      </c>
      <c r="MHQ140" s="827">
        <f t="shared" si="659"/>
        <v>0</v>
      </c>
      <c r="MHR140" s="827">
        <f t="shared" si="659"/>
        <v>0</v>
      </c>
      <c r="MHS140" s="827">
        <f t="shared" si="659"/>
        <v>0</v>
      </c>
      <c r="MHT140" s="827">
        <f t="shared" si="659"/>
        <v>0</v>
      </c>
      <c r="MHU140" s="827">
        <f t="shared" si="659"/>
        <v>0</v>
      </c>
      <c r="MHV140" s="827">
        <f t="shared" si="659"/>
        <v>0</v>
      </c>
      <c r="MHW140" s="827">
        <f t="shared" si="659"/>
        <v>0</v>
      </c>
      <c r="MHX140" s="827">
        <f t="shared" si="659"/>
        <v>0</v>
      </c>
      <c r="MHY140" s="827">
        <f t="shared" si="659"/>
        <v>0</v>
      </c>
      <c r="MHZ140" s="827">
        <f t="shared" si="659"/>
        <v>0</v>
      </c>
      <c r="MIA140" s="827">
        <f t="shared" si="659"/>
        <v>0</v>
      </c>
      <c r="MIB140" s="827">
        <f t="shared" si="659"/>
        <v>0</v>
      </c>
      <c r="MIC140" s="827">
        <f t="shared" si="659"/>
        <v>0</v>
      </c>
      <c r="MID140" s="827">
        <f t="shared" si="659"/>
        <v>0</v>
      </c>
      <c r="MIE140" s="827">
        <f t="shared" si="659"/>
        <v>0</v>
      </c>
      <c r="MIF140" s="827">
        <f t="shared" si="659"/>
        <v>0</v>
      </c>
      <c r="MIG140" s="827">
        <f t="shared" si="659"/>
        <v>0</v>
      </c>
      <c r="MIH140" s="827">
        <f t="shared" si="659"/>
        <v>0</v>
      </c>
      <c r="MII140" s="827">
        <f t="shared" si="659"/>
        <v>0</v>
      </c>
      <c r="MIJ140" s="827">
        <f t="shared" si="659"/>
        <v>0</v>
      </c>
      <c r="MIK140" s="827">
        <f t="shared" si="659"/>
        <v>0</v>
      </c>
      <c r="MIL140" s="827">
        <f t="shared" si="659"/>
        <v>0</v>
      </c>
      <c r="MIM140" s="827">
        <f t="shared" si="659"/>
        <v>0</v>
      </c>
      <c r="MIN140" s="827">
        <f t="shared" si="659"/>
        <v>0</v>
      </c>
      <c r="MIO140" s="827">
        <f t="shared" si="659"/>
        <v>0</v>
      </c>
      <c r="MIP140" s="827">
        <f t="shared" si="659"/>
        <v>0</v>
      </c>
      <c r="MIQ140" s="827">
        <f t="shared" si="659"/>
        <v>0</v>
      </c>
      <c r="MIR140" s="827">
        <f t="shared" si="659"/>
        <v>0</v>
      </c>
      <c r="MIS140" s="827">
        <f t="shared" si="659"/>
        <v>0</v>
      </c>
      <c r="MIT140" s="827">
        <f t="shared" si="659"/>
        <v>0</v>
      </c>
      <c r="MIU140" s="827">
        <f t="shared" ref="MIU140:MLF140" si="660">MIU132</f>
        <v>0</v>
      </c>
      <c r="MIV140" s="827">
        <f t="shared" si="660"/>
        <v>0</v>
      </c>
      <c r="MIW140" s="827">
        <f t="shared" si="660"/>
        <v>0</v>
      </c>
      <c r="MIX140" s="827">
        <f t="shared" si="660"/>
        <v>0</v>
      </c>
      <c r="MIY140" s="827">
        <f t="shared" si="660"/>
        <v>0</v>
      </c>
      <c r="MIZ140" s="827">
        <f t="shared" si="660"/>
        <v>0</v>
      </c>
      <c r="MJA140" s="827">
        <f t="shared" si="660"/>
        <v>0</v>
      </c>
      <c r="MJB140" s="827">
        <f t="shared" si="660"/>
        <v>0</v>
      </c>
      <c r="MJC140" s="827">
        <f t="shared" si="660"/>
        <v>0</v>
      </c>
      <c r="MJD140" s="827">
        <f t="shared" si="660"/>
        <v>0</v>
      </c>
      <c r="MJE140" s="827">
        <f t="shared" si="660"/>
        <v>0</v>
      </c>
      <c r="MJF140" s="827">
        <f t="shared" si="660"/>
        <v>0</v>
      </c>
      <c r="MJG140" s="827">
        <f t="shared" si="660"/>
        <v>0</v>
      </c>
      <c r="MJH140" s="827">
        <f t="shared" si="660"/>
        <v>0</v>
      </c>
      <c r="MJI140" s="827">
        <f t="shared" si="660"/>
        <v>0</v>
      </c>
      <c r="MJJ140" s="827">
        <f t="shared" si="660"/>
        <v>0</v>
      </c>
      <c r="MJK140" s="827">
        <f t="shared" si="660"/>
        <v>0</v>
      </c>
      <c r="MJL140" s="827">
        <f t="shared" si="660"/>
        <v>0</v>
      </c>
      <c r="MJM140" s="827">
        <f t="shared" si="660"/>
        <v>0</v>
      </c>
      <c r="MJN140" s="827">
        <f t="shared" si="660"/>
        <v>0</v>
      </c>
      <c r="MJO140" s="827">
        <f t="shared" si="660"/>
        <v>0</v>
      </c>
      <c r="MJP140" s="827">
        <f t="shared" si="660"/>
        <v>0</v>
      </c>
      <c r="MJQ140" s="827">
        <f t="shared" si="660"/>
        <v>0</v>
      </c>
      <c r="MJR140" s="827">
        <f t="shared" si="660"/>
        <v>0</v>
      </c>
      <c r="MJS140" s="827">
        <f t="shared" si="660"/>
        <v>0</v>
      </c>
      <c r="MJT140" s="827">
        <f t="shared" si="660"/>
        <v>0</v>
      </c>
      <c r="MJU140" s="827">
        <f t="shared" si="660"/>
        <v>0</v>
      </c>
      <c r="MJV140" s="827">
        <f t="shared" si="660"/>
        <v>0</v>
      </c>
      <c r="MJW140" s="827">
        <f t="shared" si="660"/>
        <v>0</v>
      </c>
      <c r="MJX140" s="827">
        <f t="shared" si="660"/>
        <v>0</v>
      </c>
      <c r="MJY140" s="827">
        <f t="shared" si="660"/>
        <v>0</v>
      </c>
      <c r="MJZ140" s="827">
        <f t="shared" si="660"/>
        <v>0</v>
      </c>
      <c r="MKA140" s="827">
        <f t="shared" si="660"/>
        <v>0</v>
      </c>
      <c r="MKB140" s="827">
        <f t="shared" si="660"/>
        <v>0</v>
      </c>
      <c r="MKC140" s="827">
        <f t="shared" si="660"/>
        <v>0</v>
      </c>
      <c r="MKD140" s="827">
        <f t="shared" si="660"/>
        <v>0</v>
      </c>
      <c r="MKE140" s="827">
        <f t="shared" si="660"/>
        <v>0</v>
      </c>
      <c r="MKF140" s="827">
        <f t="shared" si="660"/>
        <v>0</v>
      </c>
      <c r="MKG140" s="827">
        <f t="shared" si="660"/>
        <v>0</v>
      </c>
      <c r="MKH140" s="827">
        <f t="shared" si="660"/>
        <v>0</v>
      </c>
      <c r="MKI140" s="827">
        <f t="shared" si="660"/>
        <v>0</v>
      </c>
      <c r="MKJ140" s="827">
        <f t="shared" si="660"/>
        <v>0</v>
      </c>
      <c r="MKK140" s="827">
        <f t="shared" si="660"/>
        <v>0</v>
      </c>
      <c r="MKL140" s="827">
        <f t="shared" si="660"/>
        <v>0</v>
      </c>
      <c r="MKM140" s="827">
        <f t="shared" si="660"/>
        <v>0</v>
      </c>
      <c r="MKN140" s="827">
        <f t="shared" si="660"/>
        <v>0</v>
      </c>
      <c r="MKO140" s="827">
        <f t="shared" si="660"/>
        <v>0</v>
      </c>
      <c r="MKP140" s="827">
        <f t="shared" si="660"/>
        <v>0</v>
      </c>
      <c r="MKQ140" s="827">
        <f t="shared" si="660"/>
        <v>0</v>
      </c>
      <c r="MKR140" s="827">
        <f t="shared" si="660"/>
        <v>0</v>
      </c>
      <c r="MKS140" s="827">
        <f t="shared" si="660"/>
        <v>0</v>
      </c>
      <c r="MKT140" s="827">
        <f t="shared" si="660"/>
        <v>0</v>
      </c>
      <c r="MKU140" s="827">
        <f t="shared" si="660"/>
        <v>0</v>
      </c>
      <c r="MKV140" s="827">
        <f t="shared" si="660"/>
        <v>0</v>
      </c>
      <c r="MKW140" s="827">
        <f t="shared" si="660"/>
        <v>0</v>
      </c>
      <c r="MKX140" s="827">
        <f t="shared" si="660"/>
        <v>0</v>
      </c>
      <c r="MKY140" s="827">
        <f t="shared" si="660"/>
        <v>0</v>
      </c>
      <c r="MKZ140" s="827">
        <f t="shared" si="660"/>
        <v>0</v>
      </c>
      <c r="MLA140" s="827">
        <f t="shared" si="660"/>
        <v>0</v>
      </c>
      <c r="MLB140" s="827">
        <f t="shared" si="660"/>
        <v>0</v>
      </c>
      <c r="MLC140" s="827">
        <f t="shared" si="660"/>
        <v>0</v>
      </c>
      <c r="MLD140" s="827">
        <f t="shared" si="660"/>
        <v>0</v>
      </c>
      <c r="MLE140" s="827">
        <f t="shared" si="660"/>
        <v>0</v>
      </c>
      <c r="MLF140" s="827">
        <f t="shared" si="660"/>
        <v>0</v>
      </c>
      <c r="MLG140" s="827">
        <f t="shared" ref="MLG140:MNR140" si="661">MLG132</f>
        <v>0</v>
      </c>
      <c r="MLH140" s="827">
        <f t="shared" si="661"/>
        <v>0</v>
      </c>
      <c r="MLI140" s="827">
        <f t="shared" si="661"/>
        <v>0</v>
      </c>
      <c r="MLJ140" s="827">
        <f t="shared" si="661"/>
        <v>0</v>
      </c>
      <c r="MLK140" s="827">
        <f t="shared" si="661"/>
        <v>0</v>
      </c>
      <c r="MLL140" s="827">
        <f t="shared" si="661"/>
        <v>0</v>
      </c>
      <c r="MLM140" s="827">
        <f t="shared" si="661"/>
        <v>0</v>
      </c>
      <c r="MLN140" s="827">
        <f t="shared" si="661"/>
        <v>0</v>
      </c>
      <c r="MLO140" s="827">
        <f t="shared" si="661"/>
        <v>0</v>
      </c>
      <c r="MLP140" s="827">
        <f t="shared" si="661"/>
        <v>0</v>
      </c>
      <c r="MLQ140" s="827">
        <f t="shared" si="661"/>
        <v>0</v>
      </c>
      <c r="MLR140" s="827">
        <f t="shared" si="661"/>
        <v>0</v>
      </c>
      <c r="MLS140" s="827">
        <f t="shared" si="661"/>
        <v>0</v>
      </c>
      <c r="MLT140" s="827">
        <f t="shared" si="661"/>
        <v>0</v>
      </c>
      <c r="MLU140" s="827">
        <f t="shared" si="661"/>
        <v>0</v>
      </c>
      <c r="MLV140" s="827">
        <f t="shared" si="661"/>
        <v>0</v>
      </c>
      <c r="MLW140" s="827">
        <f t="shared" si="661"/>
        <v>0</v>
      </c>
      <c r="MLX140" s="827">
        <f t="shared" si="661"/>
        <v>0</v>
      </c>
      <c r="MLY140" s="827">
        <f t="shared" si="661"/>
        <v>0</v>
      </c>
      <c r="MLZ140" s="827">
        <f t="shared" si="661"/>
        <v>0</v>
      </c>
      <c r="MMA140" s="827">
        <f t="shared" si="661"/>
        <v>0</v>
      </c>
      <c r="MMB140" s="827">
        <f t="shared" si="661"/>
        <v>0</v>
      </c>
      <c r="MMC140" s="827">
        <f t="shared" si="661"/>
        <v>0</v>
      </c>
      <c r="MMD140" s="827">
        <f t="shared" si="661"/>
        <v>0</v>
      </c>
      <c r="MME140" s="827">
        <f t="shared" si="661"/>
        <v>0</v>
      </c>
      <c r="MMF140" s="827">
        <f t="shared" si="661"/>
        <v>0</v>
      </c>
      <c r="MMG140" s="827">
        <f t="shared" si="661"/>
        <v>0</v>
      </c>
      <c r="MMH140" s="827">
        <f t="shared" si="661"/>
        <v>0</v>
      </c>
      <c r="MMI140" s="827">
        <f t="shared" si="661"/>
        <v>0</v>
      </c>
      <c r="MMJ140" s="827">
        <f t="shared" si="661"/>
        <v>0</v>
      </c>
      <c r="MMK140" s="827">
        <f t="shared" si="661"/>
        <v>0</v>
      </c>
      <c r="MML140" s="827">
        <f t="shared" si="661"/>
        <v>0</v>
      </c>
      <c r="MMM140" s="827">
        <f t="shared" si="661"/>
        <v>0</v>
      </c>
      <c r="MMN140" s="827">
        <f t="shared" si="661"/>
        <v>0</v>
      </c>
      <c r="MMO140" s="827">
        <f t="shared" si="661"/>
        <v>0</v>
      </c>
      <c r="MMP140" s="827">
        <f t="shared" si="661"/>
        <v>0</v>
      </c>
      <c r="MMQ140" s="827">
        <f t="shared" si="661"/>
        <v>0</v>
      </c>
      <c r="MMR140" s="827">
        <f t="shared" si="661"/>
        <v>0</v>
      </c>
      <c r="MMS140" s="827">
        <f t="shared" si="661"/>
        <v>0</v>
      </c>
      <c r="MMT140" s="827">
        <f t="shared" si="661"/>
        <v>0</v>
      </c>
      <c r="MMU140" s="827">
        <f t="shared" si="661"/>
        <v>0</v>
      </c>
      <c r="MMV140" s="827">
        <f t="shared" si="661"/>
        <v>0</v>
      </c>
      <c r="MMW140" s="827">
        <f t="shared" si="661"/>
        <v>0</v>
      </c>
      <c r="MMX140" s="827">
        <f t="shared" si="661"/>
        <v>0</v>
      </c>
      <c r="MMY140" s="827">
        <f t="shared" si="661"/>
        <v>0</v>
      </c>
      <c r="MMZ140" s="827">
        <f t="shared" si="661"/>
        <v>0</v>
      </c>
      <c r="MNA140" s="827">
        <f t="shared" si="661"/>
        <v>0</v>
      </c>
      <c r="MNB140" s="827">
        <f t="shared" si="661"/>
        <v>0</v>
      </c>
      <c r="MNC140" s="827">
        <f t="shared" si="661"/>
        <v>0</v>
      </c>
      <c r="MND140" s="827">
        <f t="shared" si="661"/>
        <v>0</v>
      </c>
      <c r="MNE140" s="827">
        <f t="shared" si="661"/>
        <v>0</v>
      </c>
      <c r="MNF140" s="827">
        <f t="shared" si="661"/>
        <v>0</v>
      </c>
      <c r="MNG140" s="827">
        <f t="shared" si="661"/>
        <v>0</v>
      </c>
      <c r="MNH140" s="827">
        <f t="shared" si="661"/>
        <v>0</v>
      </c>
      <c r="MNI140" s="827">
        <f t="shared" si="661"/>
        <v>0</v>
      </c>
      <c r="MNJ140" s="827">
        <f t="shared" si="661"/>
        <v>0</v>
      </c>
      <c r="MNK140" s="827">
        <f t="shared" si="661"/>
        <v>0</v>
      </c>
      <c r="MNL140" s="827">
        <f t="shared" si="661"/>
        <v>0</v>
      </c>
      <c r="MNM140" s="827">
        <f t="shared" si="661"/>
        <v>0</v>
      </c>
      <c r="MNN140" s="827">
        <f t="shared" si="661"/>
        <v>0</v>
      </c>
      <c r="MNO140" s="827">
        <f t="shared" si="661"/>
        <v>0</v>
      </c>
      <c r="MNP140" s="827">
        <f t="shared" si="661"/>
        <v>0</v>
      </c>
      <c r="MNQ140" s="827">
        <f t="shared" si="661"/>
        <v>0</v>
      </c>
      <c r="MNR140" s="827">
        <f t="shared" si="661"/>
        <v>0</v>
      </c>
      <c r="MNS140" s="827">
        <f t="shared" ref="MNS140:MQD140" si="662">MNS132</f>
        <v>0</v>
      </c>
      <c r="MNT140" s="827">
        <f t="shared" si="662"/>
        <v>0</v>
      </c>
      <c r="MNU140" s="827">
        <f t="shared" si="662"/>
        <v>0</v>
      </c>
      <c r="MNV140" s="827">
        <f t="shared" si="662"/>
        <v>0</v>
      </c>
      <c r="MNW140" s="827">
        <f t="shared" si="662"/>
        <v>0</v>
      </c>
      <c r="MNX140" s="827">
        <f t="shared" si="662"/>
        <v>0</v>
      </c>
      <c r="MNY140" s="827">
        <f t="shared" si="662"/>
        <v>0</v>
      </c>
      <c r="MNZ140" s="827">
        <f t="shared" si="662"/>
        <v>0</v>
      </c>
      <c r="MOA140" s="827">
        <f t="shared" si="662"/>
        <v>0</v>
      </c>
      <c r="MOB140" s="827">
        <f t="shared" si="662"/>
        <v>0</v>
      </c>
      <c r="MOC140" s="827">
        <f t="shared" si="662"/>
        <v>0</v>
      </c>
      <c r="MOD140" s="827">
        <f t="shared" si="662"/>
        <v>0</v>
      </c>
      <c r="MOE140" s="827">
        <f t="shared" si="662"/>
        <v>0</v>
      </c>
      <c r="MOF140" s="827">
        <f t="shared" si="662"/>
        <v>0</v>
      </c>
      <c r="MOG140" s="827">
        <f t="shared" si="662"/>
        <v>0</v>
      </c>
      <c r="MOH140" s="827">
        <f t="shared" si="662"/>
        <v>0</v>
      </c>
      <c r="MOI140" s="827">
        <f t="shared" si="662"/>
        <v>0</v>
      </c>
      <c r="MOJ140" s="827">
        <f t="shared" si="662"/>
        <v>0</v>
      </c>
      <c r="MOK140" s="827">
        <f t="shared" si="662"/>
        <v>0</v>
      </c>
      <c r="MOL140" s="827">
        <f t="shared" si="662"/>
        <v>0</v>
      </c>
      <c r="MOM140" s="827">
        <f t="shared" si="662"/>
        <v>0</v>
      </c>
      <c r="MON140" s="827">
        <f t="shared" si="662"/>
        <v>0</v>
      </c>
      <c r="MOO140" s="827">
        <f t="shared" si="662"/>
        <v>0</v>
      </c>
      <c r="MOP140" s="827">
        <f t="shared" si="662"/>
        <v>0</v>
      </c>
      <c r="MOQ140" s="827">
        <f t="shared" si="662"/>
        <v>0</v>
      </c>
      <c r="MOR140" s="827">
        <f t="shared" si="662"/>
        <v>0</v>
      </c>
      <c r="MOS140" s="827">
        <f t="shared" si="662"/>
        <v>0</v>
      </c>
      <c r="MOT140" s="827">
        <f t="shared" si="662"/>
        <v>0</v>
      </c>
      <c r="MOU140" s="827">
        <f t="shared" si="662"/>
        <v>0</v>
      </c>
      <c r="MOV140" s="827">
        <f t="shared" si="662"/>
        <v>0</v>
      </c>
      <c r="MOW140" s="827">
        <f t="shared" si="662"/>
        <v>0</v>
      </c>
      <c r="MOX140" s="827">
        <f t="shared" si="662"/>
        <v>0</v>
      </c>
      <c r="MOY140" s="827">
        <f t="shared" si="662"/>
        <v>0</v>
      </c>
      <c r="MOZ140" s="827">
        <f t="shared" si="662"/>
        <v>0</v>
      </c>
      <c r="MPA140" s="827">
        <f t="shared" si="662"/>
        <v>0</v>
      </c>
      <c r="MPB140" s="827">
        <f t="shared" si="662"/>
        <v>0</v>
      </c>
      <c r="MPC140" s="827">
        <f t="shared" si="662"/>
        <v>0</v>
      </c>
      <c r="MPD140" s="827">
        <f t="shared" si="662"/>
        <v>0</v>
      </c>
      <c r="MPE140" s="827">
        <f t="shared" si="662"/>
        <v>0</v>
      </c>
      <c r="MPF140" s="827">
        <f t="shared" si="662"/>
        <v>0</v>
      </c>
      <c r="MPG140" s="827">
        <f t="shared" si="662"/>
        <v>0</v>
      </c>
      <c r="MPH140" s="827">
        <f t="shared" si="662"/>
        <v>0</v>
      </c>
      <c r="MPI140" s="827">
        <f t="shared" si="662"/>
        <v>0</v>
      </c>
      <c r="MPJ140" s="827">
        <f t="shared" si="662"/>
        <v>0</v>
      </c>
      <c r="MPK140" s="827">
        <f t="shared" si="662"/>
        <v>0</v>
      </c>
      <c r="MPL140" s="827">
        <f t="shared" si="662"/>
        <v>0</v>
      </c>
      <c r="MPM140" s="827">
        <f t="shared" si="662"/>
        <v>0</v>
      </c>
      <c r="MPN140" s="827">
        <f t="shared" si="662"/>
        <v>0</v>
      </c>
      <c r="MPO140" s="827">
        <f t="shared" si="662"/>
        <v>0</v>
      </c>
      <c r="MPP140" s="827">
        <f t="shared" si="662"/>
        <v>0</v>
      </c>
      <c r="MPQ140" s="827">
        <f t="shared" si="662"/>
        <v>0</v>
      </c>
      <c r="MPR140" s="827">
        <f t="shared" si="662"/>
        <v>0</v>
      </c>
      <c r="MPS140" s="827">
        <f t="shared" si="662"/>
        <v>0</v>
      </c>
      <c r="MPT140" s="827">
        <f t="shared" si="662"/>
        <v>0</v>
      </c>
      <c r="MPU140" s="827">
        <f t="shared" si="662"/>
        <v>0</v>
      </c>
      <c r="MPV140" s="827">
        <f t="shared" si="662"/>
        <v>0</v>
      </c>
      <c r="MPW140" s="827">
        <f t="shared" si="662"/>
        <v>0</v>
      </c>
      <c r="MPX140" s="827">
        <f t="shared" si="662"/>
        <v>0</v>
      </c>
      <c r="MPY140" s="827">
        <f t="shared" si="662"/>
        <v>0</v>
      </c>
      <c r="MPZ140" s="827">
        <f t="shared" si="662"/>
        <v>0</v>
      </c>
      <c r="MQA140" s="827">
        <f t="shared" si="662"/>
        <v>0</v>
      </c>
      <c r="MQB140" s="827">
        <f t="shared" si="662"/>
        <v>0</v>
      </c>
      <c r="MQC140" s="827">
        <f t="shared" si="662"/>
        <v>0</v>
      </c>
      <c r="MQD140" s="827">
        <f t="shared" si="662"/>
        <v>0</v>
      </c>
      <c r="MQE140" s="827">
        <f t="shared" ref="MQE140:MSP140" si="663">MQE132</f>
        <v>0</v>
      </c>
      <c r="MQF140" s="827">
        <f t="shared" si="663"/>
        <v>0</v>
      </c>
      <c r="MQG140" s="827">
        <f t="shared" si="663"/>
        <v>0</v>
      </c>
      <c r="MQH140" s="827">
        <f t="shared" si="663"/>
        <v>0</v>
      </c>
      <c r="MQI140" s="827">
        <f t="shared" si="663"/>
        <v>0</v>
      </c>
      <c r="MQJ140" s="827">
        <f t="shared" si="663"/>
        <v>0</v>
      </c>
      <c r="MQK140" s="827">
        <f t="shared" si="663"/>
        <v>0</v>
      </c>
      <c r="MQL140" s="827">
        <f t="shared" si="663"/>
        <v>0</v>
      </c>
      <c r="MQM140" s="827">
        <f t="shared" si="663"/>
        <v>0</v>
      </c>
      <c r="MQN140" s="827">
        <f t="shared" si="663"/>
        <v>0</v>
      </c>
      <c r="MQO140" s="827">
        <f t="shared" si="663"/>
        <v>0</v>
      </c>
      <c r="MQP140" s="827">
        <f t="shared" si="663"/>
        <v>0</v>
      </c>
      <c r="MQQ140" s="827">
        <f t="shared" si="663"/>
        <v>0</v>
      </c>
      <c r="MQR140" s="827">
        <f t="shared" si="663"/>
        <v>0</v>
      </c>
      <c r="MQS140" s="827">
        <f t="shared" si="663"/>
        <v>0</v>
      </c>
      <c r="MQT140" s="827">
        <f t="shared" si="663"/>
        <v>0</v>
      </c>
      <c r="MQU140" s="827">
        <f t="shared" si="663"/>
        <v>0</v>
      </c>
      <c r="MQV140" s="827">
        <f t="shared" si="663"/>
        <v>0</v>
      </c>
      <c r="MQW140" s="827">
        <f t="shared" si="663"/>
        <v>0</v>
      </c>
      <c r="MQX140" s="827">
        <f t="shared" si="663"/>
        <v>0</v>
      </c>
      <c r="MQY140" s="827">
        <f t="shared" si="663"/>
        <v>0</v>
      </c>
      <c r="MQZ140" s="827">
        <f t="shared" si="663"/>
        <v>0</v>
      </c>
      <c r="MRA140" s="827">
        <f t="shared" si="663"/>
        <v>0</v>
      </c>
      <c r="MRB140" s="827">
        <f t="shared" si="663"/>
        <v>0</v>
      </c>
      <c r="MRC140" s="827">
        <f t="shared" si="663"/>
        <v>0</v>
      </c>
      <c r="MRD140" s="827">
        <f t="shared" si="663"/>
        <v>0</v>
      </c>
      <c r="MRE140" s="827">
        <f t="shared" si="663"/>
        <v>0</v>
      </c>
      <c r="MRF140" s="827">
        <f t="shared" si="663"/>
        <v>0</v>
      </c>
      <c r="MRG140" s="827">
        <f t="shared" si="663"/>
        <v>0</v>
      </c>
      <c r="MRH140" s="827">
        <f t="shared" si="663"/>
        <v>0</v>
      </c>
      <c r="MRI140" s="827">
        <f t="shared" si="663"/>
        <v>0</v>
      </c>
      <c r="MRJ140" s="827">
        <f t="shared" si="663"/>
        <v>0</v>
      </c>
      <c r="MRK140" s="827">
        <f t="shared" si="663"/>
        <v>0</v>
      </c>
      <c r="MRL140" s="827">
        <f t="shared" si="663"/>
        <v>0</v>
      </c>
      <c r="MRM140" s="827">
        <f t="shared" si="663"/>
        <v>0</v>
      </c>
      <c r="MRN140" s="827">
        <f t="shared" si="663"/>
        <v>0</v>
      </c>
      <c r="MRO140" s="827">
        <f t="shared" si="663"/>
        <v>0</v>
      </c>
      <c r="MRP140" s="827">
        <f t="shared" si="663"/>
        <v>0</v>
      </c>
      <c r="MRQ140" s="827">
        <f t="shared" si="663"/>
        <v>0</v>
      </c>
      <c r="MRR140" s="827">
        <f t="shared" si="663"/>
        <v>0</v>
      </c>
      <c r="MRS140" s="827">
        <f t="shared" si="663"/>
        <v>0</v>
      </c>
      <c r="MRT140" s="827">
        <f t="shared" si="663"/>
        <v>0</v>
      </c>
      <c r="MRU140" s="827">
        <f t="shared" si="663"/>
        <v>0</v>
      </c>
      <c r="MRV140" s="827">
        <f t="shared" si="663"/>
        <v>0</v>
      </c>
      <c r="MRW140" s="827">
        <f t="shared" si="663"/>
        <v>0</v>
      </c>
      <c r="MRX140" s="827">
        <f t="shared" si="663"/>
        <v>0</v>
      </c>
      <c r="MRY140" s="827">
        <f t="shared" si="663"/>
        <v>0</v>
      </c>
      <c r="MRZ140" s="827">
        <f t="shared" si="663"/>
        <v>0</v>
      </c>
      <c r="MSA140" s="827">
        <f t="shared" si="663"/>
        <v>0</v>
      </c>
      <c r="MSB140" s="827">
        <f t="shared" si="663"/>
        <v>0</v>
      </c>
      <c r="MSC140" s="827">
        <f t="shared" si="663"/>
        <v>0</v>
      </c>
      <c r="MSD140" s="827">
        <f t="shared" si="663"/>
        <v>0</v>
      </c>
      <c r="MSE140" s="827">
        <f t="shared" si="663"/>
        <v>0</v>
      </c>
      <c r="MSF140" s="827">
        <f t="shared" si="663"/>
        <v>0</v>
      </c>
      <c r="MSG140" s="827">
        <f t="shared" si="663"/>
        <v>0</v>
      </c>
      <c r="MSH140" s="827">
        <f t="shared" si="663"/>
        <v>0</v>
      </c>
      <c r="MSI140" s="827">
        <f t="shared" si="663"/>
        <v>0</v>
      </c>
      <c r="MSJ140" s="827">
        <f t="shared" si="663"/>
        <v>0</v>
      </c>
      <c r="MSK140" s="827">
        <f t="shared" si="663"/>
        <v>0</v>
      </c>
      <c r="MSL140" s="827">
        <f t="shared" si="663"/>
        <v>0</v>
      </c>
      <c r="MSM140" s="827">
        <f t="shared" si="663"/>
        <v>0</v>
      </c>
      <c r="MSN140" s="827">
        <f t="shared" si="663"/>
        <v>0</v>
      </c>
      <c r="MSO140" s="827">
        <f t="shared" si="663"/>
        <v>0</v>
      </c>
      <c r="MSP140" s="827">
        <f t="shared" si="663"/>
        <v>0</v>
      </c>
      <c r="MSQ140" s="827">
        <f t="shared" ref="MSQ140:MVB140" si="664">MSQ132</f>
        <v>0</v>
      </c>
      <c r="MSR140" s="827">
        <f t="shared" si="664"/>
        <v>0</v>
      </c>
      <c r="MSS140" s="827">
        <f t="shared" si="664"/>
        <v>0</v>
      </c>
      <c r="MST140" s="827">
        <f t="shared" si="664"/>
        <v>0</v>
      </c>
      <c r="MSU140" s="827">
        <f t="shared" si="664"/>
        <v>0</v>
      </c>
      <c r="MSV140" s="827">
        <f t="shared" si="664"/>
        <v>0</v>
      </c>
      <c r="MSW140" s="827">
        <f t="shared" si="664"/>
        <v>0</v>
      </c>
      <c r="MSX140" s="827">
        <f t="shared" si="664"/>
        <v>0</v>
      </c>
      <c r="MSY140" s="827">
        <f t="shared" si="664"/>
        <v>0</v>
      </c>
      <c r="MSZ140" s="827">
        <f t="shared" si="664"/>
        <v>0</v>
      </c>
      <c r="MTA140" s="827">
        <f t="shared" si="664"/>
        <v>0</v>
      </c>
      <c r="MTB140" s="827">
        <f t="shared" si="664"/>
        <v>0</v>
      </c>
      <c r="MTC140" s="827">
        <f t="shared" si="664"/>
        <v>0</v>
      </c>
      <c r="MTD140" s="827">
        <f t="shared" si="664"/>
        <v>0</v>
      </c>
      <c r="MTE140" s="827">
        <f t="shared" si="664"/>
        <v>0</v>
      </c>
      <c r="MTF140" s="827">
        <f t="shared" si="664"/>
        <v>0</v>
      </c>
      <c r="MTG140" s="827">
        <f t="shared" si="664"/>
        <v>0</v>
      </c>
      <c r="MTH140" s="827">
        <f t="shared" si="664"/>
        <v>0</v>
      </c>
      <c r="MTI140" s="827">
        <f t="shared" si="664"/>
        <v>0</v>
      </c>
      <c r="MTJ140" s="827">
        <f t="shared" si="664"/>
        <v>0</v>
      </c>
      <c r="MTK140" s="827">
        <f t="shared" si="664"/>
        <v>0</v>
      </c>
      <c r="MTL140" s="827">
        <f t="shared" si="664"/>
        <v>0</v>
      </c>
      <c r="MTM140" s="827">
        <f t="shared" si="664"/>
        <v>0</v>
      </c>
      <c r="MTN140" s="827">
        <f t="shared" si="664"/>
        <v>0</v>
      </c>
      <c r="MTO140" s="827">
        <f t="shared" si="664"/>
        <v>0</v>
      </c>
      <c r="MTP140" s="827">
        <f t="shared" si="664"/>
        <v>0</v>
      </c>
      <c r="MTQ140" s="827">
        <f t="shared" si="664"/>
        <v>0</v>
      </c>
      <c r="MTR140" s="827">
        <f t="shared" si="664"/>
        <v>0</v>
      </c>
      <c r="MTS140" s="827">
        <f t="shared" si="664"/>
        <v>0</v>
      </c>
      <c r="MTT140" s="827">
        <f t="shared" si="664"/>
        <v>0</v>
      </c>
      <c r="MTU140" s="827">
        <f t="shared" si="664"/>
        <v>0</v>
      </c>
      <c r="MTV140" s="827">
        <f t="shared" si="664"/>
        <v>0</v>
      </c>
      <c r="MTW140" s="827">
        <f t="shared" si="664"/>
        <v>0</v>
      </c>
      <c r="MTX140" s="827">
        <f t="shared" si="664"/>
        <v>0</v>
      </c>
      <c r="MTY140" s="827">
        <f t="shared" si="664"/>
        <v>0</v>
      </c>
      <c r="MTZ140" s="827">
        <f t="shared" si="664"/>
        <v>0</v>
      </c>
      <c r="MUA140" s="827">
        <f t="shared" si="664"/>
        <v>0</v>
      </c>
      <c r="MUB140" s="827">
        <f t="shared" si="664"/>
        <v>0</v>
      </c>
      <c r="MUC140" s="827">
        <f t="shared" si="664"/>
        <v>0</v>
      </c>
      <c r="MUD140" s="827">
        <f t="shared" si="664"/>
        <v>0</v>
      </c>
      <c r="MUE140" s="827">
        <f t="shared" si="664"/>
        <v>0</v>
      </c>
      <c r="MUF140" s="827">
        <f t="shared" si="664"/>
        <v>0</v>
      </c>
      <c r="MUG140" s="827">
        <f t="shared" si="664"/>
        <v>0</v>
      </c>
      <c r="MUH140" s="827">
        <f t="shared" si="664"/>
        <v>0</v>
      </c>
      <c r="MUI140" s="827">
        <f t="shared" si="664"/>
        <v>0</v>
      </c>
      <c r="MUJ140" s="827">
        <f t="shared" si="664"/>
        <v>0</v>
      </c>
      <c r="MUK140" s="827">
        <f t="shared" si="664"/>
        <v>0</v>
      </c>
      <c r="MUL140" s="827">
        <f t="shared" si="664"/>
        <v>0</v>
      </c>
      <c r="MUM140" s="827">
        <f t="shared" si="664"/>
        <v>0</v>
      </c>
      <c r="MUN140" s="827">
        <f t="shared" si="664"/>
        <v>0</v>
      </c>
      <c r="MUO140" s="827">
        <f t="shared" si="664"/>
        <v>0</v>
      </c>
      <c r="MUP140" s="827">
        <f t="shared" si="664"/>
        <v>0</v>
      </c>
      <c r="MUQ140" s="827">
        <f t="shared" si="664"/>
        <v>0</v>
      </c>
      <c r="MUR140" s="827">
        <f t="shared" si="664"/>
        <v>0</v>
      </c>
      <c r="MUS140" s="827">
        <f t="shared" si="664"/>
        <v>0</v>
      </c>
      <c r="MUT140" s="827">
        <f t="shared" si="664"/>
        <v>0</v>
      </c>
      <c r="MUU140" s="827">
        <f t="shared" si="664"/>
        <v>0</v>
      </c>
      <c r="MUV140" s="827">
        <f t="shared" si="664"/>
        <v>0</v>
      </c>
      <c r="MUW140" s="827">
        <f t="shared" si="664"/>
        <v>0</v>
      </c>
      <c r="MUX140" s="827">
        <f t="shared" si="664"/>
        <v>0</v>
      </c>
      <c r="MUY140" s="827">
        <f t="shared" si="664"/>
        <v>0</v>
      </c>
      <c r="MUZ140" s="827">
        <f t="shared" si="664"/>
        <v>0</v>
      </c>
      <c r="MVA140" s="827">
        <f t="shared" si="664"/>
        <v>0</v>
      </c>
      <c r="MVB140" s="827">
        <f t="shared" si="664"/>
        <v>0</v>
      </c>
      <c r="MVC140" s="827">
        <f t="shared" ref="MVC140:MXN140" si="665">MVC132</f>
        <v>0</v>
      </c>
      <c r="MVD140" s="827">
        <f t="shared" si="665"/>
        <v>0</v>
      </c>
      <c r="MVE140" s="827">
        <f t="shared" si="665"/>
        <v>0</v>
      </c>
      <c r="MVF140" s="827">
        <f t="shared" si="665"/>
        <v>0</v>
      </c>
      <c r="MVG140" s="827">
        <f t="shared" si="665"/>
        <v>0</v>
      </c>
      <c r="MVH140" s="827">
        <f t="shared" si="665"/>
        <v>0</v>
      </c>
      <c r="MVI140" s="827">
        <f t="shared" si="665"/>
        <v>0</v>
      </c>
      <c r="MVJ140" s="827">
        <f t="shared" si="665"/>
        <v>0</v>
      </c>
      <c r="MVK140" s="827">
        <f t="shared" si="665"/>
        <v>0</v>
      </c>
      <c r="MVL140" s="827">
        <f t="shared" si="665"/>
        <v>0</v>
      </c>
      <c r="MVM140" s="827">
        <f t="shared" si="665"/>
        <v>0</v>
      </c>
      <c r="MVN140" s="827">
        <f t="shared" si="665"/>
        <v>0</v>
      </c>
      <c r="MVO140" s="827">
        <f t="shared" si="665"/>
        <v>0</v>
      </c>
      <c r="MVP140" s="827">
        <f t="shared" si="665"/>
        <v>0</v>
      </c>
      <c r="MVQ140" s="827">
        <f t="shared" si="665"/>
        <v>0</v>
      </c>
      <c r="MVR140" s="827">
        <f t="shared" si="665"/>
        <v>0</v>
      </c>
      <c r="MVS140" s="827">
        <f t="shared" si="665"/>
        <v>0</v>
      </c>
      <c r="MVT140" s="827">
        <f t="shared" si="665"/>
        <v>0</v>
      </c>
      <c r="MVU140" s="827">
        <f t="shared" si="665"/>
        <v>0</v>
      </c>
      <c r="MVV140" s="827">
        <f t="shared" si="665"/>
        <v>0</v>
      </c>
      <c r="MVW140" s="827">
        <f t="shared" si="665"/>
        <v>0</v>
      </c>
      <c r="MVX140" s="827">
        <f t="shared" si="665"/>
        <v>0</v>
      </c>
      <c r="MVY140" s="827">
        <f t="shared" si="665"/>
        <v>0</v>
      </c>
      <c r="MVZ140" s="827">
        <f t="shared" si="665"/>
        <v>0</v>
      </c>
      <c r="MWA140" s="827">
        <f t="shared" si="665"/>
        <v>0</v>
      </c>
      <c r="MWB140" s="827">
        <f t="shared" si="665"/>
        <v>0</v>
      </c>
      <c r="MWC140" s="827">
        <f t="shared" si="665"/>
        <v>0</v>
      </c>
      <c r="MWD140" s="827">
        <f t="shared" si="665"/>
        <v>0</v>
      </c>
      <c r="MWE140" s="827">
        <f t="shared" si="665"/>
        <v>0</v>
      </c>
      <c r="MWF140" s="827">
        <f t="shared" si="665"/>
        <v>0</v>
      </c>
      <c r="MWG140" s="827">
        <f t="shared" si="665"/>
        <v>0</v>
      </c>
      <c r="MWH140" s="827">
        <f t="shared" si="665"/>
        <v>0</v>
      </c>
      <c r="MWI140" s="827">
        <f t="shared" si="665"/>
        <v>0</v>
      </c>
      <c r="MWJ140" s="827">
        <f t="shared" si="665"/>
        <v>0</v>
      </c>
      <c r="MWK140" s="827">
        <f t="shared" si="665"/>
        <v>0</v>
      </c>
      <c r="MWL140" s="827">
        <f t="shared" si="665"/>
        <v>0</v>
      </c>
      <c r="MWM140" s="827">
        <f t="shared" si="665"/>
        <v>0</v>
      </c>
      <c r="MWN140" s="827">
        <f t="shared" si="665"/>
        <v>0</v>
      </c>
      <c r="MWO140" s="827">
        <f t="shared" si="665"/>
        <v>0</v>
      </c>
      <c r="MWP140" s="827">
        <f t="shared" si="665"/>
        <v>0</v>
      </c>
      <c r="MWQ140" s="827">
        <f t="shared" si="665"/>
        <v>0</v>
      </c>
      <c r="MWR140" s="827">
        <f t="shared" si="665"/>
        <v>0</v>
      </c>
      <c r="MWS140" s="827">
        <f t="shared" si="665"/>
        <v>0</v>
      </c>
      <c r="MWT140" s="827">
        <f t="shared" si="665"/>
        <v>0</v>
      </c>
      <c r="MWU140" s="827">
        <f t="shared" si="665"/>
        <v>0</v>
      </c>
      <c r="MWV140" s="827">
        <f t="shared" si="665"/>
        <v>0</v>
      </c>
      <c r="MWW140" s="827">
        <f t="shared" si="665"/>
        <v>0</v>
      </c>
      <c r="MWX140" s="827">
        <f t="shared" si="665"/>
        <v>0</v>
      </c>
      <c r="MWY140" s="827">
        <f t="shared" si="665"/>
        <v>0</v>
      </c>
      <c r="MWZ140" s="827">
        <f t="shared" si="665"/>
        <v>0</v>
      </c>
      <c r="MXA140" s="827">
        <f t="shared" si="665"/>
        <v>0</v>
      </c>
      <c r="MXB140" s="827">
        <f t="shared" si="665"/>
        <v>0</v>
      </c>
      <c r="MXC140" s="827">
        <f t="shared" si="665"/>
        <v>0</v>
      </c>
      <c r="MXD140" s="827">
        <f t="shared" si="665"/>
        <v>0</v>
      </c>
      <c r="MXE140" s="827">
        <f t="shared" si="665"/>
        <v>0</v>
      </c>
      <c r="MXF140" s="827">
        <f t="shared" si="665"/>
        <v>0</v>
      </c>
      <c r="MXG140" s="827">
        <f t="shared" si="665"/>
        <v>0</v>
      </c>
      <c r="MXH140" s="827">
        <f t="shared" si="665"/>
        <v>0</v>
      </c>
      <c r="MXI140" s="827">
        <f t="shared" si="665"/>
        <v>0</v>
      </c>
      <c r="MXJ140" s="827">
        <f t="shared" si="665"/>
        <v>0</v>
      </c>
      <c r="MXK140" s="827">
        <f t="shared" si="665"/>
        <v>0</v>
      </c>
      <c r="MXL140" s="827">
        <f t="shared" si="665"/>
        <v>0</v>
      </c>
      <c r="MXM140" s="827">
        <f t="shared" si="665"/>
        <v>0</v>
      </c>
      <c r="MXN140" s="827">
        <f t="shared" si="665"/>
        <v>0</v>
      </c>
      <c r="MXO140" s="827">
        <f t="shared" ref="MXO140:MZZ140" si="666">MXO132</f>
        <v>0</v>
      </c>
      <c r="MXP140" s="827">
        <f t="shared" si="666"/>
        <v>0</v>
      </c>
      <c r="MXQ140" s="827">
        <f t="shared" si="666"/>
        <v>0</v>
      </c>
      <c r="MXR140" s="827">
        <f t="shared" si="666"/>
        <v>0</v>
      </c>
      <c r="MXS140" s="827">
        <f t="shared" si="666"/>
        <v>0</v>
      </c>
      <c r="MXT140" s="827">
        <f t="shared" si="666"/>
        <v>0</v>
      </c>
      <c r="MXU140" s="827">
        <f t="shared" si="666"/>
        <v>0</v>
      </c>
      <c r="MXV140" s="827">
        <f t="shared" si="666"/>
        <v>0</v>
      </c>
      <c r="MXW140" s="827">
        <f t="shared" si="666"/>
        <v>0</v>
      </c>
      <c r="MXX140" s="827">
        <f t="shared" si="666"/>
        <v>0</v>
      </c>
      <c r="MXY140" s="827">
        <f t="shared" si="666"/>
        <v>0</v>
      </c>
      <c r="MXZ140" s="827">
        <f t="shared" si="666"/>
        <v>0</v>
      </c>
      <c r="MYA140" s="827">
        <f t="shared" si="666"/>
        <v>0</v>
      </c>
      <c r="MYB140" s="827">
        <f t="shared" si="666"/>
        <v>0</v>
      </c>
      <c r="MYC140" s="827">
        <f t="shared" si="666"/>
        <v>0</v>
      </c>
      <c r="MYD140" s="827">
        <f t="shared" si="666"/>
        <v>0</v>
      </c>
      <c r="MYE140" s="827">
        <f t="shared" si="666"/>
        <v>0</v>
      </c>
      <c r="MYF140" s="827">
        <f t="shared" si="666"/>
        <v>0</v>
      </c>
      <c r="MYG140" s="827">
        <f t="shared" si="666"/>
        <v>0</v>
      </c>
      <c r="MYH140" s="827">
        <f t="shared" si="666"/>
        <v>0</v>
      </c>
      <c r="MYI140" s="827">
        <f t="shared" si="666"/>
        <v>0</v>
      </c>
      <c r="MYJ140" s="827">
        <f t="shared" si="666"/>
        <v>0</v>
      </c>
      <c r="MYK140" s="827">
        <f t="shared" si="666"/>
        <v>0</v>
      </c>
      <c r="MYL140" s="827">
        <f t="shared" si="666"/>
        <v>0</v>
      </c>
      <c r="MYM140" s="827">
        <f t="shared" si="666"/>
        <v>0</v>
      </c>
      <c r="MYN140" s="827">
        <f t="shared" si="666"/>
        <v>0</v>
      </c>
      <c r="MYO140" s="827">
        <f t="shared" si="666"/>
        <v>0</v>
      </c>
      <c r="MYP140" s="827">
        <f t="shared" si="666"/>
        <v>0</v>
      </c>
      <c r="MYQ140" s="827">
        <f t="shared" si="666"/>
        <v>0</v>
      </c>
      <c r="MYR140" s="827">
        <f t="shared" si="666"/>
        <v>0</v>
      </c>
      <c r="MYS140" s="827">
        <f t="shared" si="666"/>
        <v>0</v>
      </c>
      <c r="MYT140" s="827">
        <f t="shared" si="666"/>
        <v>0</v>
      </c>
      <c r="MYU140" s="827">
        <f t="shared" si="666"/>
        <v>0</v>
      </c>
      <c r="MYV140" s="827">
        <f t="shared" si="666"/>
        <v>0</v>
      </c>
      <c r="MYW140" s="827">
        <f t="shared" si="666"/>
        <v>0</v>
      </c>
      <c r="MYX140" s="827">
        <f t="shared" si="666"/>
        <v>0</v>
      </c>
      <c r="MYY140" s="827">
        <f t="shared" si="666"/>
        <v>0</v>
      </c>
      <c r="MYZ140" s="827">
        <f t="shared" si="666"/>
        <v>0</v>
      </c>
      <c r="MZA140" s="827">
        <f t="shared" si="666"/>
        <v>0</v>
      </c>
      <c r="MZB140" s="827">
        <f t="shared" si="666"/>
        <v>0</v>
      </c>
      <c r="MZC140" s="827">
        <f t="shared" si="666"/>
        <v>0</v>
      </c>
      <c r="MZD140" s="827">
        <f t="shared" si="666"/>
        <v>0</v>
      </c>
      <c r="MZE140" s="827">
        <f t="shared" si="666"/>
        <v>0</v>
      </c>
      <c r="MZF140" s="827">
        <f t="shared" si="666"/>
        <v>0</v>
      </c>
      <c r="MZG140" s="827">
        <f t="shared" si="666"/>
        <v>0</v>
      </c>
      <c r="MZH140" s="827">
        <f t="shared" si="666"/>
        <v>0</v>
      </c>
      <c r="MZI140" s="827">
        <f t="shared" si="666"/>
        <v>0</v>
      </c>
      <c r="MZJ140" s="827">
        <f t="shared" si="666"/>
        <v>0</v>
      </c>
      <c r="MZK140" s="827">
        <f t="shared" si="666"/>
        <v>0</v>
      </c>
      <c r="MZL140" s="827">
        <f t="shared" si="666"/>
        <v>0</v>
      </c>
      <c r="MZM140" s="827">
        <f t="shared" si="666"/>
        <v>0</v>
      </c>
      <c r="MZN140" s="827">
        <f t="shared" si="666"/>
        <v>0</v>
      </c>
      <c r="MZO140" s="827">
        <f t="shared" si="666"/>
        <v>0</v>
      </c>
      <c r="MZP140" s="827">
        <f t="shared" si="666"/>
        <v>0</v>
      </c>
      <c r="MZQ140" s="827">
        <f t="shared" si="666"/>
        <v>0</v>
      </c>
      <c r="MZR140" s="827">
        <f t="shared" si="666"/>
        <v>0</v>
      </c>
      <c r="MZS140" s="827">
        <f t="shared" si="666"/>
        <v>0</v>
      </c>
      <c r="MZT140" s="827">
        <f t="shared" si="666"/>
        <v>0</v>
      </c>
      <c r="MZU140" s="827">
        <f t="shared" si="666"/>
        <v>0</v>
      </c>
      <c r="MZV140" s="827">
        <f t="shared" si="666"/>
        <v>0</v>
      </c>
      <c r="MZW140" s="827">
        <f t="shared" si="666"/>
        <v>0</v>
      </c>
      <c r="MZX140" s="827">
        <f t="shared" si="666"/>
        <v>0</v>
      </c>
      <c r="MZY140" s="827">
        <f t="shared" si="666"/>
        <v>0</v>
      </c>
      <c r="MZZ140" s="827">
        <f t="shared" si="666"/>
        <v>0</v>
      </c>
      <c r="NAA140" s="827">
        <f t="shared" ref="NAA140:NCL140" si="667">NAA132</f>
        <v>0</v>
      </c>
      <c r="NAB140" s="827">
        <f t="shared" si="667"/>
        <v>0</v>
      </c>
      <c r="NAC140" s="827">
        <f t="shared" si="667"/>
        <v>0</v>
      </c>
      <c r="NAD140" s="827">
        <f t="shared" si="667"/>
        <v>0</v>
      </c>
      <c r="NAE140" s="827">
        <f t="shared" si="667"/>
        <v>0</v>
      </c>
      <c r="NAF140" s="827">
        <f t="shared" si="667"/>
        <v>0</v>
      </c>
      <c r="NAG140" s="827">
        <f t="shared" si="667"/>
        <v>0</v>
      </c>
      <c r="NAH140" s="827">
        <f t="shared" si="667"/>
        <v>0</v>
      </c>
      <c r="NAI140" s="827">
        <f t="shared" si="667"/>
        <v>0</v>
      </c>
      <c r="NAJ140" s="827">
        <f t="shared" si="667"/>
        <v>0</v>
      </c>
      <c r="NAK140" s="827">
        <f t="shared" si="667"/>
        <v>0</v>
      </c>
      <c r="NAL140" s="827">
        <f t="shared" si="667"/>
        <v>0</v>
      </c>
      <c r="NAM140" s="827">
        <f t="shared" si="667"/>
        <v>0</v>
      </c>
      <c r="NAN140" s="827">
        <f t="shared" si="667"/>
        <v>0</v>
      </c>
      <c r="NAO140" s="827">
        <f t="shared" si="667"/>
        <v>0</v>
      </c>
      <c r="NAP140" s="827">
        <f t="shared" si="667"/>
        <v>0</v>
      </c>
      <c r="NAQ140" s="827">
        <f t="shared" si="667"/>
        <v>0</v>
      </c>
      <c r="NAR140" s="827">
        <f t="shared" si="667"/>
        <v>0</v>
      </c>
      <c r="NAS140" s="827">
        <f t="shared" si="667"/>
        <v>0</v>
      </c>
      <c r="NAT140" s="827">
        <f t="shared" si="667"/>
        <v>0</v>
      </c>
      <c r="NAU140" s="827">
        <f t="shared" si="667"/>
        <v>0</v>
      </c>
      <c r="NAV140" s="827">
        <f t="shared" si="667"/>
        <v>0</v>
      </c>
      <c r="NAW140" s="827">
        <f t="shared" si="667"/>
        <v>0</v>
      </c>
      <c r="NAX140" s="827">
        <f t="shared" si="667"/>
        <v>0</v>
      </c>
      <c r="NAY140" s="827">
        <f t="shared" si="667"/>
        <v>0</v>
      </c>
      <c r="NAZ140" s="827">
        <f t="shared" si="667"/>
        <v>0</v>
      </c>
      <c r="NBA140" s="827">
        <f t="shared" si="667"/>
        <v>0</v>
      </c>
      <c r="NBB140" s="827">
        <f t="shared" si="667"/>
        <v>0</v>
      </c>
      <c r="NBC140" s="827">
        <f t="shared" si="667"/>
        <v>0</v>
      </c>
      <c r="NBD140" s="827">
        <f t="shared" si="667"/>
        <v>0</v>
      </c>
      <c r="NBE140" s="827">
        <f t="shared" si="667"/>
        <v>0</v>
      </c>
      <c r="NBF140" s="827">
        <f t="shared" si="667"/>
        <v>0</v>
      </c>
      <c r="NBG140" s="827">
        <f t="shared" si="667"/>
        <v>0</v>
      </c>
      <c r="NBH140" s="827">
        <f t="shared" si="667"/>
        <v>0</v>
      </c>
      <c r="NBI140" s="827">
        <f t="shared" si="667"/>
        <v>0</v>
      </c>
      <c r="NBJ140" s="827">
        <f t="shared" si="667"/>
        <v>0</v>
      </c>
      <c r="NBK140" s="827">
        <f t="shared" si="667"/>
        <v>0</v>
      </c>
      <c r="NBL140" s="827">
        <f t="shared" si="667"/>
        <v>0</v>
      </c>
      <c r="NBM140" s="827">
        <f t="shared" si="667"/>
        <v>0</v>
      </c>
      <c r="NBN140" s="827">
        <f t="shared" si="667"/>
        <v>0</v>
      </c>
      <c r="NBO140" s="827">
        <f t="shared" si="667"/>
        <v>0</v>
      </c>
      <c r="NBP140" s="827">
        <f t="shared" si="667"/>
        <v>0</v>
      </c>
      <c r="NBQ140" s="827">
        <f t="shared" si="667"/>
        <v>0</v>
      </c>
      <c r="NBR140" s="827">
        <f t="shared" si="667"/>
        <v>0</v>
      </c>
      <c r="NBS140" s="827">
        <f t="shared" si="667"/>
        <v>0</v>
      </c>
      <c r="NBT140" s="827">
        <f t="shared" si="667"/>
        <v>0</v>
      </c>
      <c r="NBU140" s="827">
        <f t="shared" si="667"/>
        <v>0</v>
      </c>
      <c r="NBV140" s="827">
        <f t="shared" si="667"/>
        <v>0</v>
      </c>
      <c r="NBW140" s="827">
        <f t="shared" si="667"/>
        <v>0</v>
      </c>
      <c r="NBX140" s="827">
        <f t="shared" si="667"/>
        <v>0</v>
      </c>
      <c r="NBY140" s="827">
        <f t="shared" si="667"/>
        <v>0</v>
      </c>
      <c r="NBZ140" s="827">
        <f t="shared" si="667"/>
        <v>0</v>
      </c>
      <c r="NCA140" s="827">
        <f t="shared" si="667"/>
        <v>0</v>
      </c>
      <c r="NCB140" s="827">
        <f t="shared" si="667"/>
        <v>0</v>
      </c>
      <c r="NCC140" s="827">
        <f t="shared" si="667"/>
        <v>0</v>
      </c>
      <c r="NCD140" s="827">
        <f t="shared" si="667"/>
        <v>0</v>
      </c>
      <c r="NCE140" s="827">
        <f t="shared" si="667"/>
        <v>0</v>
      </c>
      <c r="NCF140" s="827">
        <f t="shared" si="667"/>
        <v>0</v>
      </c>
      <c r="NCG140" s="827">
        <f t="shared" si="667"/>
        <v>0</v>
      </c>
      <c r="NCH140" s="827">
        <f t="shared" si="667"/>
        <v>0</v>
      </c>
      <c r="NCI140" s="827">
        <f t="shared" si="667"/>
        <v>0</v>
      </c>
      <c r="NCJ140" s="827">
        <f t="shared" si="667"/>
        <v>0</v>
      </c>
      <c r="NCK140" s="827">
        <f t="shared" si="667"/>
        <v>0</v>
      </c>
      <c r="NCL140" s="827">
        <f t="shared" si="667"/>
        <v>0</v>
      </c>
      <c r="NCM140" s="827">
        <f t="shared" ref="NCM140:NEX140" si="668">NCM132</f>
        <v>0</v>
      </c>
      <c r="NCN140" s="827">
        <f t="shared" si="668"/>
        <v>0</v>
      </c>
      <c r="NCO140" s="827">
        <f t="shared" si="668"/>
        <v>0</v>
      </c>
      <c r="NCP140" s="827">
        <f t="shared" si="668"/>
        <v>0</v>
      </c>
      <c r="NCQ140" s="827">
        <f t="shared" si="668"/>
        <v>0</v>
      </c>
      <c r="NCR140" s="827">
        <f t="shared" si="668"/>
        <v>0</v>
      </c>
      <c r="NCS140" s="827">
        <f t="shared" si="668"/>
        <v>0</v>
      </c>
      <c r="NCT140" s="827">
        <f t="shared" si="668"/>
        <v>0</v>
      </c>
      <c r="NCU140" s="827">
        <f t="shared" si="668"/>
        <v>0</v>
      </c>
      <c r="NCV140" s="827">
        <f t="shared" si="668"/>
        <v>0</v>
      </c>
      <c r="NCW140" s="827">
        <f t="shared" si="668"/>
        <v>0</v>
      </c>
      <c r="NCX140" s="827">
        <f t="shared" si="668"/>
        <v>0</v>
      </c>
      <c r="NCY140" s="827">
        <f t="shared" si="668"/>
        <v>0</v>
      </c>
      <c r="NCZ140" s="827">
        <f t="shared" si="668"/>
        <v>0</v>
      </c>
      <c r="NDA140" s="827">
        <f t="shared" si="668"/>
        <v>0</v>
      </c>
      <c r="NDB140" s="827">
        <f t="shared" si="668"/>
        <v>0</v>
      </c>
      <c r="NDC140" s="827">
        <f t="shared" si="668"/>
        <v>0</v>
      </c>
      <c r="NDD140" s="827">
        <f t="shared" si="668"/>
        <v>0</v>
      </c>
      <c r="NDE140" s="827">
        <f t="shared" si="668"/>
        <v>0</v>
      </c>
      <c r="NDF140" s="827">
        <f t="shared" si="668"/>
        <v>0</v>
      </c>
      <c r="NDG140" s="827">
        <f t="shared" si="668"/>
        <v>0</v>
      </c>
      <c r="NDH140" s="827">
        <f t="shared" si="668"/>
        <v>0</v>
      </c>
      <c r="NDI140" s="827">
        <f t="shared" si="668"/>
        <v>0</v>
      </c>
      <c r="NDJ140" s="827">
        <f t="shared" si="668"/>
        <v>0</v>
      </c>
      <c r="NDK140" s="827">
        <f t="shared" si="668"/>
        <v>0</v>
      </c>
      <c r="NDL140" s="827">
        <f t="shared" si="668"/>
        <v>0</v>
      </c>
      <c r="NDM140" s="827">
        <f t="shared" si="668"/>
        <v>0</v>
      </c>
      <c r="NDN140" s="827">
        <f t="shared" si="668"/>
        <v>0</v>
      </c>
      <c r="NDO140" s="827">
        <f t="shared" si="668"/>
        <v>0</v>
      </c>
      <c r="NDP140" s="827">
        <f t="shared" si="668"/>
        <v>0</v>
      </c>
      <c r="NDQ140" s="827">
        <f t="shared" si="668"/>
        <v>0</v>
      </c>
      <c r="NDR140" s="827">
        <f t="shared" si="668"/>
        <v>0</v>
      </c>
      <c r="NDS140" s="827">
        <f t="shared" si="668"/>
        <v>0</v>
      </c>
      <c r="NDT140" s="827">
        <f t="shared" si="668"/>
        <v>0</v>
      </c>
      <c r="NDU140" s="827">
        <f t="shared" si="668"/>
        <v>0</v>
      </c>
      <c r="NDV140" s="827">
        <f t="shared" si="668"/>
        <v>0</v>
      </c>
      <c r="NDW140" s="827">
        <f t="shared" si="668"/>
        <v>0</v>
      </c>
      <c r="NDX140" s="827">
        <f t="shared" si="668"/>
        <v>0</v>
      </c>
      <c r="NDY140" s="827">
        <f t="shared" si="668"/>
        <v>0</v>
      </c>
      <c r="NDZ140" s="827">
        <f t="shared" si="668"/>
        <v>0</v>
      </c>
      <c r="NEA140" s="827">
        <f t="shared" si="668"/>
        <v>0</v>
      </c>
      <c r="NEB140" s="827">
        <f t="shared" si="668"/>
        <v>0</v>
      </c>
      <c r="NEC140" s="827">
        <f t="shared" si="668"/>
        <v>0</v>
      </c>
      <c r="NED140" s="827">
        <f t="shared" si="668"/>
        <v>0</v>
      </c>
      <c r="NEE140" s="827">
        <f t="shared" si="668"/>
        <v>0</v>
      </c>
      <c r="NEF140" s="827">
        <f t="shared" si="668"/>
        <v>0</v>
      </c>
      <c r="NEG140" s="827">
        <f t="shared" si="668"/>
        <v>0</v>
      </c>
      <c r="NEH140" s="827">
        <f t="shared" si="668"/>
        <v>0</v>
      </c>
      <c r="NEI140" s="827">
        <f t="shared" si="668"/>
        <v>0</v>
      </c>
      <c r="NEJ140" s="827">
        <f t="shared" si="668"/>
        <v>0</v>
      </c>
      <c r="NEK140" s="827">
        <f t="shared" si="668"/>
        <v>0</v>
      </c>
      <c r="NEL140" s="827">
        <f t="shared" si="668"/>
        <v>0</v>
      </c>
      <c r="NEM140" s="827">
        <f t="shared" si="668"/>
        <v>0</v>
      </c>
      <c r="NEN140" s="827">
        <f t="shared" si="668"/>
        <v>0</v>
      </c>
      <c r="NEO140" s="827">
        <f t="shared" si="668"/>
        <v>0</v>
      </c>
      <c r="NEP140" s="827">
        <f t="shared" si="668"/>
        <v>0</v>
      </c>
      <c r="NEQ140" s="827">
        <f t="shared" si="668"/>
        <v>0</v>
      </c>
      <c r="NER140" s="827">
        <f t="shared" si="668"/>
        <v>0</v>
      </c>
      <c r="NES140" s="827">
        <f t="shared" si="668"/>
        <v>0</v>
      </c>
      <c r="NET140" s="827">
        <f t="shared" si="668"/>
        <v>0</v>
      </c>
      <c r="NEU140" s="827">
        <f t="shared" si="668"/>
        <v>0</v>
      </c>
      <c r="NEV140" s="827">
        <f t="shared" si="668"/>
        <v>0</v>
      </c>
      <c r="NEW140" s="827">
        <f t="shared" si="668"/>
        <v>0</v>
      </c>
      <c r="NEX140" s="827">
        <f t="shared" si="668"/>
        <v>0</v>
      </c>
      <c r="NEY140" s="827">
        <f t="shared" ref="NEY140:NHJ140" si="669">NEY132</f>
        <v>0</v>
      </c>
      <c r="NEZ140" s="827">
        <f t="shared" si="669"/>
        <v>0</v>
      </c>
      <c r="NFA140" s="827">
        <f t="shared" si="669"/>
        <v>0</v>
      </c>
      <c r="NFB140" s="827">
        <f t="shared" si="669"/>
        <v>0</v>
      </c>
      <c r="NFC140" s="827">
        <f t="shared" si="669"/>
        <v>0</v>
      </c>
      <c r="NFD140" s="827">
        <f t="shared" si="669"/>
        <v>0</v>
      </c>
      <c r="NFE140" s="827">
        <f t="shared" si="669"/>
        <v>0</v>
      </c>
      <c r="NFF140" s="827">
        <f t="shared" si="669"/>
        <v>0</v>
      </c>
      <c r="NFG140" s="827">
        <f t="shared" si="669"/>
        <v>0</v>
      </c>
      <c r="NFH140" s="827">
        <f t="shared" si="669"/>
        <v>0</v>
      </c>
      <c r="NFI140" s="827">
        <f t="shared" si="669"/>
        <v>0</v>
      </c>
      <c r="NFJ140" s="827">
        <f t="shared" si="669"/>
        <v>0</v>
      </c>
      <c r="NFK140" s="827">
        <f t="shared" si="669"/>
        <v>0</v>
      </c>
      <c r="NFL140" s="827">
        <f t="shared" si="669"/>
        <v>0</v>
      </c>
      <c r="NFM140" s="827">
        <f t="shared" si="669"/>
        <v>0</v>
      </c>
      <c r="NFN140" s="827">
        <f t="shared" si="669"/>
        <v>0</v>
      </c>
      <c r="NFO140" s="827">
        <f t="shared" si="669"/>
        <v>0</v>
      </c>
      <c r="NFP140" s="827">
        <f t="shared" si="669"/>
        <v>0</v>
      </c>
      <c r="NFQ140" s="827">
        <f t="shared" si="669"/>
        <v>0</v>
      </c>
      <c r="NFR140" s="827">
        <f t="shared" si="669"/>
        <v>0</v>
      </c>
      <c r="NFS140" s="827">
        <f t="shared" si="669"/>
        <v>0</v>
      </c>
      <c r="NFT140" s="827">
        <f t="shared" si="669"/>
        <v>0</v>
      </c>
      <c r="NFU140" s="827">
        <f t="shared" si="669"/>
        <v>0</v>
      </c>
      <c r="NFV140" s="827">
        <f t="shared" si="669"/>
        <v>0</v>
      </c>
      <c r="NFW140" s="827">
        <f t="shared" si="669"/>
        <v>0</v>
      </c>
      <c r="NFX140" s="827">
        <f t="shared" si="669"/>
        <v>0</v>
      </c>
      <c r="NFY140" s="827">
        <f t="shared" si="669"/>
        <v>0</v>
      </c>
      <c r="NFZ140" s="827">
        <f t="shared" si="669"/>
        <v>0</v>
      </c>
      <c r="NGA140" s="827">
        <f t="shared" si="669"/>
        <v>0</v>
      </c>
      <c r="NGB140" s="827">
        <f t="shared" si="669"/>
        <v>0</v>
      </c>
      <c r="NGC140" s="827">
        <f t="shared" si="669"/>
        <v>0</v>
      </c>
      <c r="NGD140" s="827">
        <f t="shared" si="669"/>
        <v>0</v>
      </c>
      <c r="NGE140" s="827">
        <f t="shared" si="669"/>
        <v>0</v>
      </c>
      <c r="NGF140" s="827">
        <f t="shared" si="669"/>
        <v>0</v>
      </c>
      <c r="NGG140" s="827">
        <f t="shared" si="669"/>
        <v>0</v>
      </c>
      <c r="NGH140" s="827">
        <f t="shared" si="669"/>
        <v>0</v>
      </c>
      <c r="NGI140" s="827">
        <f t="shared" si="669"/>
        <v>0</v>
      </c>
      <c r="NGJ140" s="827">
        <f t="shared" si="669"/>
        <v>0</v>
      </c>
      <c r="NGK140" s="827">
        <f t="shared" si="669"/>
        <v>0</v>
      </c>
      <c r="NGL140" s="827">
        <f t="shared" si="669"/>
        <v>0</v>
      </c>
      <c r="NGM140" s="827">
        <f t="shared" si="669"/>
        <v>0</v>
      </c>
      <c r="NGN140" s="827">
        <f t="shared" si="669"/>
        <v>0</v>
      </c>
      <c r="NGO140" s="827">
        <f t="shared" si="669"/>
        <v>0</v>
      </c>
      <c r="NGP140" s="827">
        <f t="shared" si="669"/>
        <v>0</v>
      </c>
      <c r="NGQ140" s="827">
        <f t="shared" si="669"/>
        <v>0</v>
      </c>
      <c r="NGR140" s="827">
        <f t="shared" si="669"/>
        <v>0</v>
      </c>
      <c r="NGS140" s="827">
        <f t="shared" si="669"/>
        <v>0</v>
      </c>
      <c r="NGT140" s="827">
        <f t="shared" si="669"/>
        <v>0</v>
      </c>
      <c r="NGU140" s="827">
        <f t="shared" si="669"/>
        <v>0</v>
      </c>
      <c r="NGV140" s="827">
        <f t="shared" si="669"/>
        <v>0</v>
      </c>
      <c r="NGW140" s="827">
        <f t="shared" si="669"/>
        <v>0</v>
      </c>
      <c r="NGX140" s="827">
        <f t="shared" si="669"/>
        <v>0</v>
      </c>
      <c r="NGY140" s="827">
        <f t="shared" si="669"/>
        <v>0</v>
      </c>
      <c r="NGZ140" s="827">
        <f t="shared" si="669"/>
        <v>0</v>
      </c>
      <c r="NHA140" s="827">
        <f t="shared" si="669"/>
        <v>0</v>
      </c>
      <c r="NHB140" s="827">
        <f t="shared" si="669"/>
        <v>0</v>
      </c>
      <c r="NHC140" s="827">
        <f t="shared" si="669"/>
        <v>0</v>
      </c>
      <c r="NHD140" s="827">
        <f t="shared" si="669"/>
        <v>0</v>
      </c>
      <c r="NHE140" s="827">
        <f t="shared" si="669"/>
        <v>0</v>
      </c>
      <c r="NHF140" s="827">
        <f t="shared" si="669"/>
        <v>0</v>
      </c>
      <c r="NHG140" s="827">
        <f t="shared" si="669"/>
        <v>0</v>
      </c>
      <c r="NHH140" s="827">
        <f t="shared" si="669"/>
        <v>0</v>
      </c>
      <c r="NHI140" s="827">
        <f t="shared" si="669"/>
        <v>0</v>
      </c>
      <c r="NHJ140" s="827">
        <f t="shared" si="669"/>
        <v>0</v>
      </c>
      <c r="NHK140" s="827">
        <f t="shared" ref="NHK140:NJV140" si="670">NHK132</f>
        <v>0</v>
      </c>
      <c r="NHL140" s="827">
        <f t="shared" si="670"/>
        <v>0</v>
      </c>
      <c r="NHM140" s="827">
        <f t="shared" si="670"/>
        <v>0</v>
      </c>
      <c r="NHN140" s="827">
        <f t="shared" si="670"/>
        <v>0</v>
      </c>
      <c r="NHO140" s="827">
        <f t="shared" si="670"/>
        <v>0</v>
      </c>
      <c r="NHP140" s="827">
        <f t="shared" si="670"/>
        <v>0</v>
      </c>
      <c r="NHQ140" s="827">
        <f t="shared" si="670"/>
        <v>0</v>
      </c>
      <c r="NHR140" s="827">
        <f t="shared" si="670"/>
        <v>0</v>
      </c>
      <c r="NHS140" s="827">
        <f t="shared" si="670"/>
        <v>0</v>
      </c>
      <c r="NHT140" s="827">
        <f t="shared" si="670"/>
        <v>0</v>
      </c>
      <c r="NHU140" s="827">
        <f t="shared" si="670"/>
        <v>0</v>
      </c>
      <c r="NHV140" s="827">
        <f t="shared" si="670"/>
        <v>0</v>
      </c>
      <c r="NHW140" s="827">
        <f t="shared" si="670"/>
        <v>0</v>
      </c>
      <c r="NHX140" s="827">
        <f t="shared" si="670"/>
        <v>0</v>
      </c>
      <c r="NHY140" s="827">
        <f t="shared" si="670"/>
        <v>0</v>
      </c>
      <c r="NHZ140" s="827">
        <f t="shared" si="670"/>
        <v>0</v>
      </c>
      <c r="NIA140" s="827">
        <f t="shared" si="670"/>
        <v>0</v>
      </c>
      <c r="NIB140" s="827">
        <f t="shared" si="670"/>
        <v>0</v>
      </c>
      <c r="NIC140" s="827">
        <f t="shared" si="670"/>
        <v>0</v>
      </c>
      <c r="NID140" s="827">
        <f t="shared" si="670"/>
        <v>0</v>
      </c>
      <c r="NIE140" s="827">
        <f t="shared" si="670"/>
        <v>0</v>
      </c>
      <c r="NIF140" s="827">
        <f t="shared" si="670"/>
        <v>0</v>
      </c>
      <c r="NIG140" s="827">
        <f t="shared" si="670"/>
        <v>0</v>
      </c>
      <c r="NIH140" s="827">
        <f t="shared" si="670"/>
        <v>0</v>
      </c>
      <c r="NII140" s="827">
        <f t="shared" si="670"/>
        <v>0</v>
      </c>
      <c r="NIJ140" s="827">
        <f t="shared" si="670"/>
        <v>0</v>
      </c>
      <c r="NIK140" s="827">
        <f t="shared" si="670"/>
        <v>0</v>
      </c>
      <c r="NIL140" s="827">
        <f t="shared" si="670"/>
        <v>0</v>
      </c>
      <c r="NIM140" s="827">
        <f t="shared" si="670"/>
        <v>0</v>
      </c>
      <c r="NIN140" s="827">
        <f t="shared" si="670"/>
        <v>0</v>
      </c>
      <c r="NIO140" s="827">
        <f t="shared" si="670"/>
        <v>0</v>
      </c>
      <c r="NIP140" s="827">
        <f t="shared" si="670"/>
        <v>0</v>
      </c>
      <c r="NIQ140" s="827">
        <f t="shared" si="670"/>
        <v>0</v>
      </c>
      <c r="NIR140" s="827">
        <f t="shared" si="670"/>
        <v>0</v>
      </c>
      <c r="NIS140" s="827">
        <f t="shared" si="670"/>
        <v>0</v>
      </c>
      <c r="NIT140" s="827">
        <f t="shared" si="670"/>
        <v>0</v>
      </c>
      <c r="NIU140" s="827">
        <f t="shared" si="670"/>
        <v>0</v>
      </c>
      <c r="NIV140" s="827">
        <f t="shared" si="670"/>
        <v>0</v>
      </c>
      <c r="NIW140" s="827">
        <f t="shared" si="670"/>
        <v>0</v>
      </c>
      <c r="NIX140" s="827">
        <f t="shared" si="670"/>
        <v>0</v>
      </c>
      <c r="NIY140" s="827">
        <f t="shared" si="670"/>
        <v>0</v>
      </c>
      <c r="NIZ140" s="827">
        <f t="shared" si="670"/>
        <v>0</v>
      </c>
      <c r="NJA140" s="827">
        <f t="shared" si="670"/>
        <v>0</v>
      </c>
      <c r="NJB140" s="827">
        <f t="shared" si="670"/>
        <v>0</v>
      </c>
      <c r="NJC140" s="827">
        <f t="shared" si="670"/>
        <v>0</v>
      </c>
      <c r="NJD140" s="827">
        <f t="shared" si="670"/>
        <v>0</v>
      </c>
      <c r="NJE140" s="827">
        <f t="shared" si="670"/>
        <v>0</v>
      </c>
      <c r="NJF140" s="827">
        <f t="shared" si="670"/>
        <v>0</v>
      </c>
      <c r="NJG140" s="827">
        <f t="shared" si="670"/>
        <v>0</v>
      </c>
      <c r="NJH140" s="827">
        <f t="shared" si="670"/>
        <v>0</v>
      </c>
      <c r="NJI140" s="827">
        <f t="shared" si="670"/>
        <v>0</v>
      </c>
      <c r="NJJ140" s="827">
        <f t="shared" si="670"/>
        <v>0</v>
      </c>
      <c r="NJK140" s="827">
        <f t="shared" si="670"/>
        <v>0</v>
      </c>
      <c r="NJL140" s="827">
        <f t="shared" si="670"/>
        <v>0</v>
      </c>
      <c r="NJM140" s="827">
        <f t="shared" si="670"/>
        <v>0</v>
      </c>
      <c r="NJN140" s="827">
        <f t="shared" si="670"/>
        <v>0</v>
      </c>
      <c r="NJO140" s="827">
        <f t="shared" si="670"/>
        <v>0</v>
      </c>
      <c r="NJP140" s="827">
        <f t="shared" si="670"/>
        <v>0</v>
      </c>
      <c r="NJQ140" s="827">
        <f t="shared" si="670"/>
        <v>0</v>
      </c>
      <c r="NJR140" s="827">
        <f t="shared" si="670"/>
        <v>0</v>
      </c>
      <c r="NJS140" s="827">
        <f t="shared" si="670"/>
        <v>0</v>
      </c>
      <c r="NJT140" s="827">
        <f t="shared" si="670"/>
        <v>0</v>
      </c>
      <c r="NJU140" s="827">
        <f t="shared" si="670"/>
        <v>0</v>
      </c>
      <c r="NJV140" s="827">
        <f t="shared" si="670"/>
        <v>0</v>
      </c>
      <c r="NJW140" s="827">
        <f t="shared" ref="NJW140:NMH140" si="671">NJW132</f>
        <v>0</v>
      </c>
      <c r="NJX140" s="827">
        <f t="shared" si="671"/>
        <v>0</v>
      </c>
      <c r="NJY140" s="827">
        <f t="shared" si="671"/>
        <v>0</v>
      </c>
      <c r="NJZ140" s="827">
        <f t="shared" si="671"/>
        <v>0</v>
      </c>
      <c r="NKA140" s="827">
        <f t="shared" si="671"/>
        <v>0</v>
      </c>
      <c r="NKB140" s="827">
        <f t="shared" si="671"/>
        <v>0</v>
      </c>
      <c r="NKC140" s="827">
        <f t="shared" si="671"/>
        <v>0</v>
      </c>
      <c r="NKD140" s="827">
        <f t="shared" si="671"/>
        <v>0</v>
      </c>
      <c r="NKE140" s="827">
        <f t="shared" si="671"/>
        <v>0</v>
      </c>
      <c r="NKF140" s="827">
        <f t="shared" si="671"/>
        <v>0</v>
      </c>
      <c r="NKG140" s="827">
        <f t="shared" si="671"/>
        <v>0</v>
      </c>
      <c r="NKH140" s="827">
        <f t="shared" si="671"/>
        <v>0</v>
      </c>
      <c r="NKI140" s="827">
        <f t="shared" si="671"/>
        <v>0</v>
      </c>
      <c r="NKJ140" s="827">
        <f t="shared" si="671"/>
        <v>0</v>
      </c>
      <c r="NKK140" s="827">
        <f t="shared" si="671"/>
        <v>0</v>
      </c>
      <c r="NKL140" s="827">
        <f t="shared" si="671"/>
        <v>0</v>
      </c>
      <c r="NKM140" s="827">
        <f t="shared" si="671"/>
        <v>0</v>
      </c>
      <c r="NKN140" s="827">
        <f t="shared" si="671"/>
        <v>0</v>
      </c>
      <c r="NKO140" s="827">
        <f t="shared" si="671"/>
        <v>0</v>
      </c>
      <c r="NKP140" s="827">
        <f t="shared" si="671"/>
        <v>0</v>
      </c>
      <c r="NKQ140" s="827">
        <f t="shared" si="671"/>
        <v>0</v>
      </c>
      <c r="NKR140" s="827">
        <f t="shared" si="671"/>
        <v>0</v>
      </c>
      <c r="NKS140" s="827">
        <f t="shared" si="671"/>
        <v>0</v>
      </c>
      <c r="NKT140" s="827">
        <f t="shared" si="671"/>
        <v>0</v>
      </c>
      <c r="NKU140" s="827">
        <f t="shared" si="671"/>
        <v>0</v>
      </c>
      <c r="NKV140" s="827">
        <f t="shared" si="671"/>
        <v>0</v>
      </c>
      <c r="NKW140" s="827">
        <f t="shared" si="671"/>
        <v>0</v>
      </c>
      <c r="NKX140" s="827">
        <f t="shared" si="671"/>
        <v>0</v>
      </c>
      <c r="NKY140" s="827">
        <f t="shared" si="671"/>
        <v>0</v>
      </c>
      <c r="NKZ140" s="827">
        <f t="shared" si="671"/>
        <v>0</v>
      </c>
      <c r="NLA140" s="827">
        <f t="shared" si="671"/>
        <v>0</v>
      </c>
      <c r="NLB140" s="827">
        <f t="shared" si="671"/>
        <v>0</v>
      </c>
      <c r="NLC140" s="827">
        <f t="shared" si="671"/>
        <v>0</v>
      </c>
      <c r="NLD140" s="827">
        <f t="shared" si="671"/>
        <v>0</v>
      </c>
      <c r="NLE140" s="827">
        <f t="shared" si="671"/>
        <v>0</v>
      </c>
      <c r="NLF140" s="827">
        <f t="shared" si="671"/>
        <v>0</v>
      </c>
      <c r="NLG140" s="827">
        <f t="shared" si="671"/>
        <v>0</v>
      </c>
      <c r="NLH140" s="827">
        <f t="shared" si="671"/>
        <v>0</v>
      </c>
      <c r="NLI140" s="827">
        <f t="shared" si="671"/>
        <v>0</v>
      </c>
      <c r="NLJ140" s="827">
        <f t="shared" si="671"/>
        <v>0</v>
      </c>
      <c r="NLK140" s="827">
        <f t="shared" si="671"/>
        <v>0</v>
      </c>
      <c r="NLL140" s="827">
        <f t="shared" si="671"/>
        <v>0</v>
      </c>
      <c r="NLM140" s="827">
        <f t="shared" si="671"/>
        <v>0</v>
      </c>
      <c r="NLN140" s="827">
        <f t="shared" si="671"/>
        <v>0</v>
      </c>
      <c r="NLO140" s="827">
        <f t="shared" si="671"/>
        <v>0</v>
      </c>
      <c r="NLP140" s="827">
        <f t="shared" si="671"/>
        <v>0</v>
      </c>
      <c r="NLQ140" s="827">
        <f t="shared" si="671"/>
        <v>0</v>
      </c>
      <c r="NLR140" s="827">
        <f t="shared" si="671"/>
        <v>0</v>
      </c>
      <c r="NLS140" s="827">
        <f t="shared" si="671"/>
        <v>0</v>
      </c>
      <c r="NLT140" s="827">
        <f t="shared" si="671"/>
        <v>0</v>
      </c>
      <c r="NLU140" s="827">
        <f t="shared" si="671"/>
        <v>0</v>
      </c>
      <c r="NLV140" s="827">
        <f t="shared" si="671"/>
        <v>0</v>
      </c>
      <c r="NLW140" s="827">
        <f t="shared" si="671"/>
        <v>0</v>
      </c>
      <c r="NLX140" s="827">
        <f t="shared" si="671"/>
        <v>0</v>
      </c>
      <c r="NLY140" s="827">
        <f t="shared" si="671"/>
        <v>0</v>
      </c>
      <c r="NLZ140" s="827">
        <f t="shared" si="671"/>
        <v>0</v>
      </c>
      <c r="NMA140" s="827">
        <f t="shared" si="671"/>
        <v>0</v>
      </c>
      <c r="NMB140" s="827">
        <f t="shared" si="671"/>
        <v>0</v>
      </c>
      <c r="NMC140" s="827">
        <f t="shared" si="671"/>
        <v>0</v>
      </c>
      <c r="NMD140" s="827">
        <f t="shared" si="671"/>
        <v>0</v>
      </c>
      <c r="NME140" s="827">
        <f t="shared" si="671"/>
        <v>0</v>
      </c>
      <c r="NMF140" s="827">
        <f t="shared" si="671"/>
        <v>0</v>
      </c>
      <c r="NMG140" s="827">
        <f t="shared" si="671"/>
        <v>0</v>
      </c>
      <c r="NMH140" s="827">
        <f t="shared" si="671"/>
        <v>0</v>
      </c>
      <c r="NMI140" s="827">
        <f t="shared" ref="NMI140:NOT140" si="672">NMI132</f>
        <v>0</v>
      </c>
      <c r="NMJ140" s="827">
        <f t="shared" si="672"/>
        <v>0</v>
      </c>
      <c r="NMK140" s="827">
        <f t="shared" si="672"/>
        <v>0</v>
      </c>
      <c r="NML140" s="827">
        <f t="shared" si="672"/>
        <v>0</v>
      </c>
      <c r="NMM140" s="827">
        <f t="shared" si="672"/>
        <v>0</v>
      </c>
      <c r="NMN140" s="827">
        <f t="shared" si="672"/>
        <v>0</v>
      </c>
      <c r="NMO140" s="827">
        <f t="shared" si="672"/>
        <v>0</v>
      </c>
      <c r="NMP140" s="827">
        <f t="shared" si="672"/>
        <v>0</v>
      </c>
      <c r="NMQ140" s="827">
        <f t="shared" si="672"/>
        <v>0</v>
      </c>
      <c r="NMR140" s="827">
        <f t="shared" si="672"/>
        <v>0</v>
      </c>
      <c r="NMS140" s="827">
        <f t="shared" si="672"/>
        <v>0</v>
      </c>
      <c r="NMT140" s="827">
        <f t="shared" si="672"/>
        <v>0</v>
      </c>
      <c r="NMU140" s="827">
        <f t="shared" si="672"/>
        <v>0</v>
      </c>
      <c r="NMV140" s="827">
        <f t="shared" si="672"/>
        <v>0</v>
      </c>
      <c r="NMW140" s="827">
        <f t="shared" si="672"/>
        <v>0</v>
      </c>
      <c r="NMX140" s="827">
        <f t="shared" si="672"/>
        <v>0</v>
      </c>
      <c r="NMY140" s="827">
        <f t="shared" si="672"/>
        <v>0</v>
      </c>
      <c r="NMZ140" s="827">
        <f t="shared" si="672"/>
        <v>0</v>
      </c>
      <c r="NNA140" s="827">
        <f t="shared" si="672"/>
        <v>0</v>
      </c>
      <c r="NNB140" s="827">
        <f t="shared" si="672"/>
        <v>0</v>
      </c>
      <c r="NNC140" s="827">
        <f t="shared" si="672"/>
        <v>0</v>
      </c>
      <c r="NND140" s="827">
        <f t="shared" si="672"/>
        <v>0</v>
      </c>
      <c r="NNE140" s="827">
        <f t="shared" si="672"/>
        <v>0</v>
      </c>
      <c r="NNF140" s="827">
        <f t="shared" si="672"/>
        <v>0</v>
      </c>
      <c r="NNG140" s="827">
        <f t="shared" si="672"/>
        <v>0</v>
      </c>
      <c r="NNH140" s="827">
        <f t="shared" si="672"/>
        <v>0</v>
      </c>
      <c r="NNI140" s="827">
        <f t="shared" si="672"/>
        <v>0</v>
      </c>
      <c r="NNJ140" s="827">
        <f t="shared" si="672"/>
        <v>0</v>
      </c>
      <c r="NNK140" s="827">
        <f t="shared" si="672"/>
        <v>0</v>
      </c>
      <c r="NNL140" s="827">
        <f t="shared" si="672"/>
        <v>0</v>
      </c>
      <c r="NNM140" s="827">
        <f t="shared" si="672"/>
        <v>0</v>
      </c>
      <c r="NNN140" s="827">
        <f t="shared" si="672"/>
        <v>0</v>
      </c>
      <c r="NNO140" s="827">
        <f t="shared" si="672"/>
        <v>0</v>
      </c>
      <c r="NNP140" s="827">
        <f t="shared" si="672"/>
        <v>0</v>
      </c>
      <c r="NNQ140" s="827">
        <f t="shared" si="672"/>
        <v>0</v>
      </c>
      <c r="NNR140" s="827">
        <f t="shared" si="672"/>
        <v>0</v>
      </c>
      <c r="NNS140" s="827">
        <f t="shared" si="672"/>
        <v>0</v>
      </c>
      <c r="NNT140" s="827">
        <f t="shared" si="672"/>
        <v>0</v>
      </c>
      <c r="NNU140" s="827">
        <f t="shared" si="672"/>
        <v>0</v>
      </c>
      <c r="NNV140" s="827">
        <f t="shared" si="672"/>
        <v>0</v>
      </c>
      <c r="NNW140" s="827">
        <f t="shared" si="672"/>
        <v>0</v>
      </c>
      <c r="NNX140" s="827">
        <f t="shared" si="672"/>
        <v>0</v>
      </c>
      <c r="NNY140" s="827">
        <f t="shared" si="672"/>
        <v>0</v>
      </c>
      <c r="NNZ140" s="827">
        <f t="shared" si="672"/>
        <v>0</v>
      </c>
      <c r="NOA140" s="827">
        <f t="shared" si="672"/>
        <v>0</v>
      </c>
      <c r="NOB140" s="827">
        <f t="shared" si="672"/>
        <v>0</v>
      </c>
      <c r="NOC140" s="827">
        <f t="shared" si="672"/>
        <v>0</v>
      </c>
      <c r="NOD140" s="827">
        <f t="shared" si="672"/>
        <v>0</v>
      </c>
      <c r="NOE140" s="827">
        <f t="shared" si="672"/>
        <v>0</v>
      </c>
      <c r="NOF140" s="827">
        <f t="shared" si="672"/>
        <v>0</v>
      </c>
      <c r="NOG140" s="827">
        <f t="shared" si="672"/>
        <v>0</v>
      </c>
      <c r="NOH140" s="827">
        <f t="shared" si="672"/>
        <v>0</v>
      </c>
      <c r="NOI140" s="827">
        <f t="shared" si="672"/>
        <v>0</v>
      </c>
      <c r="NOJ140" s="827">
        <f t="shared" si="672"/>
        <v>0</v>
      </c>
      <c r="NOK140" s="827">
        <f t="shared" si="672"/>
        <v>0</v>
      </c>
      <c r="NOL140" s="827">
        <f t="shared" si="672"/>
        <v>0</v>
      </c>
      <c r="NOM140" s="827">
        <f t="shared" si="672"/>
        <v>0</v>
      </c>
      <c r="NON140" s="827">
        <f t="shared" si="672"/>
        <v>0</v>
      </c>
      <c r="NOO140" s="827">
        <f t="shared" si="672"/>
        <v>0</v>
      </c>
      <c r="NOP140" s="827">
        <f t="shared" si="672"/>
        <v>0</v>
      </c>
      <c r="NOQ140" s="827">
        <f t="shared" si="672"/>
        <v>0</v>
      </c>
      <c r="NOR140" s="827">
        <f t="shared" si="672"/>
        <v>0</v>
      </c>
      <c r="NOS140" s="827">
        <f t="shared" si="672"/>
        <v>0</v>
      </c>
      <c r="NOT140" s="827">
        <f t="shared" si="672"/>
        <v>0</v>
      </c>
      <c r="NOU140" s="827">
        <f t="shared" ref="NOU140:NRF140" si="673">NOU132</f>
        <v>0</v>
      </c>
      <c r="NOV140" s="827">
        <f t="shared" si="673"/>
        <v>0</v>
      </c>
      <c r="NOW140" s="827">
        <f t="shared" si="673"/>
        <v>0</v>
      </c>
      <c r="NOX140" s="827">
        <f t="shared" si="673"/>
        <v>0</v>
      </c>
      <c r="NOY140" s="827">
        <f t="shared" si="673"/>
        <v>0</v>
      </c>
      <c r="NOZ140" s="827">
        <f t="shared" si="673"/>
        <v>0</v>
      </c>
      <c r="NPA140" s="827">
        <f t="shared" si="673"/>
        <v>0</v>
      </c>
      <c r="NPB140" s="827">
        <f t="shared" si="673"/>
        <v>0</v>
      </c>
      <c r="NPC140" s="827">
        <f t="shared" si="673"/>
        <v>0</v>
      </c>
      <c r="NPD140" s="827">
        <f t="shared" si="673"/>
        <v>0</v>
      </c>
      <c r="NPE140" s="827">
        <f t="shared" si="673"/>
        <v>0</v>
      </c>
      <c r="NPF140" s="827">
        <f t="shared" si="673"/>
        <v>0</v>
      </c>
      <c r="NPG140" s="827">
        <f t="shared" si="673"/>
        <v>0</v>
      </c>
      <c r="NPH140" s="827">
        <f t="shared" si="673"/>
        <v>0</v>
      </c>
      <c r="NPI140" s="827">
        <f t="shared" si="673"/>
        <v>0</v>
      </c>
      <c r="NPJ140" s="827">
        <f t="shared" si="673"/>
        <v>0</v>
      </c>
      <c r="NPK140" s="827">
        <f t="shared" si="673"/>
        <v>0</v>
      </c>
      <c r="NPL140" s="827">
        <f t="shared" si="673"/>
        <v>0</v>
      </c>
      <c r="NPM140" s="827">
        <f t="shared" si="673"/>
        <v>0</v>
      </c>
      <c r="NPN140" s="827">
        <f t="shared" si="673"/>
        <v>0</v>
      </c>
      <c r="NPO140" s="827">
        <f t="shared" si="673"/>
        <v>0</v>
      </c>
      <c r="NPP140" s="827">
        <f t="shared" si="673"/>
        <v>0</v>
      </c>
      <c r="NPQ140" s="827">
        <f t="shared" si="673"/>
        <v>0</v>
      </c>
      <c r="NPR140" s="827">
        <f t="shared" si="673"/>
        <v>0</v>
      </c>
      <c r="NPS140" s="827">
        <f t="shared" si="673"/>
        <v>0</v>
      </c>
      <c r="NPT140" s="827">
        <f t="shared" si="673"/>
        <v>0</v>
      </c>
      <c r="NPU140" s="827">
        <f t="shared" si="673"/>
        <v>0</v>
      </c>
      <c r="NPV140" s="827">
        <f t="shared" si="673"/>
        <v>0</v>
      </c>
      <c r="NPW140" s="827">
        <f t="shared" si="673"/>
        <v>0</v>
      </c>
      <c r="NPX140" s="827">
        <f t="shared" si="673"/>
        <v>0</v>
      </c>
      <c r="NPY140" s="827">
        <f t="shared" si="673"/>
        <v>0</v>
      </c>
      <c r="NPZ140" s="827">
        <f t="shared" si="673"/>
        <v>0</v>
      </c>
      <c r="NQA140" s="827">
        <f t="shared" si="673"/>
        <v>0</v>
      </c>
      <c r="NQB140" s="827">
        <f t="shared" si="673"/>
        <v>0</v>
      </c>
      <c r="NQC140" s="827">
        <f t="shared" si="673"/>
        <v>0</v>
      </c>
      <c r="NQD140" s="827">
        <f t="shared" si="673"/>
        <v>0</v>
      </c>
      <c r="NQE140" s="827">
        <f t="shared" si="673"/>
        <v>0</v>
      </c>
      <c r="NQF140" s="827">
        <f t="shared" si="673"/>
        <v>0</v>
      </c>
      <c r="NQG140" s="827">
        <f t="shared" si="673"/>
        <v>0</v>
      </c>
      <c r="NQH140" s="827">
        <f t="shared" si="673"/>
        <v>0</v>
      </c>
      <c r="NQI140" s="827">
        <f t="shared" si="673"/>
        <v>0</v>
      </c>
      <c r="NQJ140" s="827">
        <f t="shared" si="673"/>
        <v>0</v>
      </c>
      <c r="NQK140" s="827">
        <f t="shared" si="673"/>
        <v>0</v>
      </c>
      <c r="NQL140" s="827">
        <f t="shared" si="673"/>
        <v>0</v>
      </c>
      <c r="NQM140" s="827">
        <f t="shared" si="673"/>
        <v>0</v>
      </c>
      <c r="NQN140" s="827">
        <f t="shared" si="673"/>
        <v>0</v>
      </c>
      <c r="NQO140" s="827">
        <f t="shared" si="673"/>
        <v>0</v>
      </c>
      <c r="NQP140" s="827">
        <f t="shared" si="673"/>
        <v>0</v>
      </c>
      <c r="NQQ140" s="827">
        <f t="shared" si="673"/>
        <v>0</v>
      </c>
      <c r="NQR140" s="827">
        <f t="shared" si="673"/>
        <v>0</v>
      </c>
      <c r="NQS140" s="827">
        <f t="shared" si="673"/>
        <v>0</v>
      </c>
      <c r="NQT140" s="827">
        <f t="shared" si="673"/>
        <v>0</v>
      </c>
      <c r="NQU140" s="827">
        <f t="shared" si="673"/>
        <v>0</v>
      </c>
      <c r="NQV140" s="827">
        <f t="shared" si="673"/>
        <v>0</v>
      </c>
      <c r="NQW140" s="827">
        <f t="shared" si="673"/>
        <v>0</v>
      </c>
      <c r="NQX140" s="827">
        <f t="shared" si="673"/>
        <v>0</v>
      </c>
      <c r="NQY140" s="827">
        <f t="shared" si="673"/>
        <v>0</v>
      </c>
      <c r="NQZ140" s="827">
        <f t="shared" si="673"/>
        <v>0</v>
      </c>
      <c r="NRA140" s="827">
        <f t="shared" si="673"/>
        <v>0</v>
      </c>
      <c r="NRB140" s="827">
        <f t="shared" si="673"/>
        <v>0</v>
      </c>
      <c r="NRC140" s="827">
        <f t="shared" si="673"/>
        <v>0</v>
      </c>
      <c r="NRD140" s="827">
        <f t="shared" si="673"/>
        <v>0</v>
      </c>
      <c r="NRE140" s="827">
        <f t="shared" si="673"/>
        <v>0</v>
      </c>
      <c r="NRF140" s="827">
        <f t="shared" si="673"/>
        <v>0</v>
      </c>
      <c r="NRG140" s="827">
        <f t="shared" ref="NRG140:NTR140" si="674">NRG132</f>
        <v>0</v>
      </c>
      <c r="NRH140" s="827">
        <f t="shared" si="674"/>
        <v>0</v>
      </c>
      <c r="NRI140" s="827">
        <f t="shared" si="674"/>
        <v>0</v>
      </c>
      <c r="NRJ140" s="827">
        <f t="shared" si="674"/>
        <v>0</v>
      </c>
      <c r="NRK140" s="827">
        <f t="shared" si="674"/>
        <v>0</v>
      </c>
      <c r="NRL140" s="827">
        <f t="shared" si="674"/>
        <v>0</v>
      </c>
      <c r="NRM140" s="827">
        <f t="shared" si="674"/>
        <v>0</v>
      </c>
      <c r="NRN140" s="827">
        <f t="shared" si="674"/>
        <v>0</v>
      </c>
      <c r="NRO140" s="827">
        <f t="shared" si="674"/>
        <v>0</v>
      </c>
      <c r="NRP140" s="827">
        <f t="shared" si="674"/>
        <v>0</v>
      </c>
      <c r="NRQ140" s="827">
        <f t="shared" si="674"/>
        <v>0</v>
      </c>
      <c r="NRR140" s="827">
        <f t="shared" si="674"/>
        <v>0</v>
      </c>
      <c r="NRS140" s="827">
        <f t="shared" si="674"/>
        <v>0</v>
      </c>
      <c r="NRT140" s="827">
        <f t="shared" si="674"/>
        <v>0</v>
      </c>
      <c r="NRU140" s="827">
        <f t="shared" si="674"/>
        <v>0</v>
      </c>
      <c r="NRV140" s="827">
        <f t="shared" si="674"/>
        <v>0</v>
      </c>
      <c r="NRW140" s="827">
        <f t="shared" si="674"/>
        <v>0</v>
      </c>
      <c r="NRX140" s="827">
        <f t="shared" si="674"/>
        <v>0</v>
      </c>
      <c r="NRY140" s="827">
        <f t="shared" si="674"/>
        <v>0</v>
      </c>
      <c r="NRZ140" s="827">
        <f t="shared" si="674"/>
        <v>0</v>
      </c>
      <c r="NSA140" s="827">
        <f t="shared" si="674"/>
        <v>0</v>
      </c>
      <c r="NSB140" s="827">
        <f t="shared" si="674"/>
        <v>0</v>
      </c>
      <c r="NSC140" s="827">
        <f t="shared" si="674"/>
        <v>0</v>
      </c>
      <c r="NSD140" s="827">
        <f t="shared" si="674"/>
        <v>0</v>
      </c>
      <c r="NSE140" s="827">
        <f t="shared" si="674"/>
        <v>0</v>
      </c>
      <c r="NSF140" s="827">
        <f t="shared" si="674"/>
        <v>0</v>
      </c>
      <c r="NSG140" s="827">
        <f t="shared" si="674"/>
        <v>0</v>
      </c>
      <c r="NSH140" s="827">
        <f t="shared" si="674"/>
        <v>0</v>
      </c>
      <c r="NSI140" s="827">
        <f t="shared" si="674"/>
        <v>0</v>
      </c>
      <c r="NSJ140" s="827">
        <f t="shared" si="674"/>
        <v>0</v>
      </c>
      <c r="NSK140" s="827">
        <f t="shared" si="674"/>
        <v>0</v>
      </c>
      <c r="NSL140" s="827">
        <f t="shared" si="674"/>
        <v>0</v>
      </c>
      <c r="NSM140" s="827">
        <f t="shared" si="674"/>
        <v>0</v>
      </c>
      <c r="NSN140" s="827">
        <f t="shared" si="674"/>
        <v>0</v>
      </c>
      <c r="NSO140" s="827">
        <f t="shared" si="674"/>
        <v>0</v>
      </c>
      <c r="NSP140" s="827">
        <f t="shared" si="674"/>
        <v>0</v>
      </c>
      <c r="NSQ140" s="827">
        <f t="shared" si="674"/>
        <v>0</v>
      </c>
      <c r="NSR140" s="827">
        <f t="shared" si="674"/>
        <v>0</v>
      </c>
      <c r="NSS140" s="827">
        <f t="shared" si="674"/>
        <v>0</v>
      </c>
      <c r="NST140" s="827">
        <f t="shared" si="674"/>
        <v>0</v>
      </c>
      <c r="NSU140" s="827">
        <f t="shared" si="674"/>
        <v>0</v>
      </c>
      <c r="NSV140" s="827">
        <f t="shared" si="674"/>
        <v>0</v>
      </c>
      <c r="NSW140" s="827">
        <f t="shared" si="674"/>
        <v>0</v>
      </c>
      <c r="NSX140" s="827">
        <f t="shared" si="674"/>
        <v>0</v>
      </c>
      <c r="NSY140" s="827">
        <f t="shared" si="674"/>
        <v>0</v>
      </c>
      <c r="NSZ140" s="827">
        <f t="shared" si="674"/>
        <v>0</v>
      </c>
      <c r="NTA140" s="827">
        <f t="shared" si="674"/>
        <v>0</v>
      </c>
      <c r="NTB140" s="827">
        <f t="shared" si="674"/>
        <v>0</v>
      </c>
      <c r="NTC140" s="827">
        <f t="shared" si="674"/>
        <v>0</v>
      </c>
      <c r="NTD140" s="827">
        <f t="shared" si="674"/>
        <v>0</v>
      </c>
      <c r="NTE140" s="827">
        <f t="shared" si="674"/>
        <v>0</v>
      </c>
      <c r="NTF140" s="827">
        <f t="shared" si="674"/>
        <v>0</v>
      </c>
      <c r="NTG140" s="827">
        <f t="shared" si="674"/>
        <v>0</v>
      </c>
      <c r="NTH140" s="827">
        <f t="shared" si="674"/>
        <v>0</v>
      </c>
      <c r="NTI140" s="827">
        <f t="shared" si="674"/>
        <v>0</v>
      </c>
      <c r="NTJ140" s="827">
        <f t="shared" si="674"/>
        <v>0</v>
      </c>
      <c r="NTK140" s="827">
        <f t="shared" si="674"/>
        <v>0</v>
      </c>
      <c r="NTL140" s="827">
        <f t="shared" si="674"/>
        <v>0</v>
      </c>
      <c r="NTM140" s="827">
        <f t="shared" si="674"/>
        <v>0</v>
      </c>
      <c r="NTN140" s="827">
        <f t="shared" si="674"/>
        <v>0</v>
      </c>
      <c r="NTO140" s="827">
        <f t="shared" si="674"/>
        <v>0</v>
      </c>
      <c r="NTP140" s="827">
        <f t="shared" si="674"/>
        <v>0</v>
      </c>
      <c r="NTQ140" s="827">
        <f t="shared" si="674"/>
        <v>0</v>
      </c>
      <c r="NTR140" s="827">
        <f t="shared" si="674"/>
        <v>0</v>
      </c>
      <c r="NTS140" s="827">
        <f t="shared" ref="NTS140:NWD140" si="675">NTS132</f>
        <v>0</v>
      </c>
      <c r="NTT140" s="827">
        <f t="shared" si="675"/>
        <v>0</v>
      </c>
      <c r="NTU140" s="827">
        <f t="shared" si="675"/>
        <v>0</v>
      </c>
      <c r="NTV140" s="827">
        <f t="shared" si="675"/>
        <v>0</v>
      </c>
      <c r="NTW140" s="827">
        <f t="shared" si="675"/>
        <v>0</v>
      </c>
      <c r="NTX140" s="827">
        <f t="shared" si="675"/>
        <v>0</v>
      </c>
      <c r="NTY140" s="827">
        <f t="shared" si="675"/>
        <v>0</v>
      </c>
      <c r="NTZ140" s="827">
        <f t="shared" si="675"/>
        <v>0</v>
      </c>
      <c r="NUA140" s="827">
        <f t="shared" si="675"/>
        <v>0</v>
      </c>
      <c r="NUB140" s="827">
        <f t="shared" si="675"/>
        <v>0</v>
      </c>
      <c r="NUC140" s="827">
        <f t="shared" si="675"/>
        <v>0</v>
      </c>
      <c r="NUD140" s="827">
        <f t="shared" si="675"/>
        <v>0</v>
      </c>
      <c r="NUE140" s="827">
        <f t="shared" si="675"/>
        <v>0</v>
      </c>
      <c r="NUF140" s="827">
        <f t="shared" si="675"/>
        <v>0</v>
      </c>
      <c r="NUG140" s="827">
        <f t="shared" si="675"/>
        <v>0</v>
      </c>
      <c r="NUH140" s="827">
        <f t="shared" si="675"/>
        <v>0</v>
      </c>
      <c r="NUI140" s="827">
        <f t="shared" si="675"/>
        <v>0</v>
      </c>
      <c r="NUJ140" s="827">
        <f t="shared" si="675"/>
        <v>0</v>
      </c>
      <c r="NUK140" s="827">
        <f t="shared" si="675"/>
        <v>0</v>
      </c>
      <c r="NUL140" s="827">
        <f t="shared" si="675"/>
        <v>0</v>
      </c>
      <c r="NUM140" s="827">
        <f t="shared" si="675"/>
        <v>0</v>
      </c>
      <c r="NUN140" s="827">
        <f t="shared" si="675"/>
        <v>0</v>
      </c>
      <c r="NUO140" s="827">
        <f t="shared" si="675"/>
        <v>0</v>
      </c>
      <c r="NUP140" s="827">
        <f t="shared" si="675"/>
        <v>0</v>
      </c>
      <c r="NUQ140" s="827">
        <f t="shared" si="675"/>
        <v>0</v>
      </c>
      <c r="NUR140" s="827">
        <f t="shared" si="675"/>
        <v>0</v>
      </c>
      <c r="NUS140" s="827">
        <f t="shared" si="675"/>
        <v>0</v>
      </c>
      <c r="NUT140" s="827">
        <f t="shared" si="675"/>
        <v>0</v>
      </c>
      <c r="NUU140" s="827">
        <f t="shared" si="675"/>
        <v>0</v>
      </c>
      <c r="NUV140" s="827">
        <f t="shared" si="675"/>
        <v>0</v>
      </c>
      <c r="NUW140" s="827">
        <f t="shared" si="675"/>
        <v>0</v>
      </c>
      <c r="NUX140" s="827">
        <f t="shared" si="675"/>
        <v>0</v>
      </c>
      <c r="NUY140" s="827">
        <f t="shared" si="675"/>
        <v>0</v>
      </c>
      <c r="NUZ140" s="827">
        <f t="shared" si="675"/>
        <v>0</v>
      </c>
      <c r="NVA140" s="827">
        <f t="shared" si="675"/>
        <v>0</v>
      </c>
      <c r="NVB140" s="827">
        <f t="shared" si="675"/>
        <v>0</v>
      </c>
      <c r="NVC140" s="827">
        <f t="shared" si="675"/>
        <v>0</v>
      </c>
      <c r="NVD140" s="827">
        <f t="shared" si="675"/>
        <v>0</v>
      </c>
      <c r="NVE140" s="827">
        <f t="shared" si="675"/>
        <v>0</v>
      </c>
      <c r="NVF140" s="827">
        <f t="shared" si="675"/>
        <v>0</v>
      </c>
      <c r="NVG140" s="827">
        <f t="shared" si="675"/>
        <v>0</v>
      </c>
      <c r="NVH140" s="827">
        <f t="shared" si="675"/>
        <v>0</v>
      </c>
      <c r="NVI140" s="827">
        <f t="shared" si="675"/>
        <v>0</v>
      </c>
      <c r="NVJ140" s="827">
        <f t="shared" si="675"/>
        <v>0</v>
      </c>
      <c r="NVK140" s="827">
        <f t="shared" si="675"/>
        <v>0</v>
      </c>
      <c r="NVL140" s="827">
        <f t="shared" si="675"/>
        <v>0</v>
      </c>
      <c r="NVM140" s="827">
        <f t="shared" si="675"/>
        <v>0</v>
      </c>
      <c r="NVN140" s="827">
        <f t="shared" si="675"/>
        <v>0</v>
      </c>
      <c r="NVO140" s="827">
        <f t="shared" si="675"/>
        <v>0</v>
      </c>
      <c r="NVP140" s="827">
        <f t="shared" si="675"/>
        <v>0</v>
      </c>
      <c r="NVQ140" s="827">
        <f t="shared" si="675"/>
        <v>0</v>
      </c>
      <c r="NVR140" s="827">
        <f t="shared" si="675"/>
        <v>0</v>
      </c>
      <c r="NVS140" s="827">
        <f t="shared" si="675"/>
        <v>0</v>
      </c>
      <c r="NVT140" s="827">
        <f t="shared" si="675"/>
        <v>0</v>
      </c>
      <c r="NVU140" s="827">
        <f t="shared" si="675"/>
        <v>0</v>
      </c>
      <c r="NVV140" s="827">
        <f t="shared" si="675"/>
        <v>0</v>
      </c>
      <c r="NVW140" s="827">
        <f t="shared" si="675"/>
        <v>0</v>
      </c>
      <c r="NVX140" s="827">
        <f t="shared" si="675"/>
        <v>0</v>
      </c>
      <c r="NVY140" s="827">
        <f t="shared" si="675"/>
        <v>0</v>
      </c>
      <c r="NVZ140" s="827">
        <f t="shared" si="675"/>
        <v>0</v>
      </c>
      <c r="NWA140" s="827">
        <f t="shared" si="675"/>
        <v>0</v>
      </c>
      <c r="NWB140" s="827">
        <f t="shared" si="675"/>
        <v>0</v>
      </c>
      <c r="NWC140" s="827">
        <f t="shared" si="675"/>
        <v>0</v>
      </c>
      <c r="NWD140" s="827">
        <f t="shared" si="675"/>
        <v>0</v>
      </c>
      <c r="NWE140" s="827">
        <f t="shared" ref="NWE140:NYP140" si="676">NWE132</f>
        <v>0</v>
      </c>
      <c r="NWF140" s="827">
        <f t="shared" si="676"/>
        <v>0</v>
      </c>
      <c r="NWG140" s="827">
        <f t="shared" si="676"/>
        <v>0</v>
      </c>
      <c r="NWH140" s="827">
        <f t="shared" si="676"/>
        <v>0</v>
      </c>
      <c r="NWI140" s="827">
        <f t="shared" si="676"/>
        <v>0</v>
      </c>
      <c r="NWJ140" s="827">
        <f t="shared" si="676"/>
        <v>0</v>
      </c>
      <c r="NWK140" s="827">
        <f t="shared" si="676"/>
        <v>0</v>
      </c>
      <c r="NWL140" s="827">
        <f t="shared" si="676"/>
        <v>0</v>
      </c>
      <c r="NWM140" s="827">
        <f t="shared" si="676"/>
        <v>0</v>
      </c>
      <c r="NWN140" s="827">
        <f t="shared" si="676"/>
        <v>0</v>
      </c>
      <c r="NWO140" s="827">
        <f t="shared" si="676"/>
        <v>0</v>
      </c>
      <c r="NWP140" s="827">
        <f t="shared" si="676"/>
        <v>0</v>
      </c>
      <c r="NWQ140" s="827">
        <f t="shared" si="676"/>
        <v>0</v>
      </c>
      <c r="NWR140" s="827">
        <f t="shared" si="676"/>
        <v>0</v>
      </c>
      <c r="NWS140" s="827">
        <f t="shared" si="676"/>
        <v>0</v>
      </c>
      <c r="NWT140" s="827">
        <f t="shared" si="676"/>
        <v>0</v>
      </c>
      <c r="NWU140" s="827">
        <f t="shared" si="676"/>
        <v>0</v>
      </c>
      <c r="NWV140" s="827">
        <f t="shared" si="676"/>
        <v>0</v>
      </c>
      <c r="NWW140" s="827">
        <f t="shared" si="676"/>
        <v>0</v>
      </c>
      <c r="NWX140" s="827">
        <f t="shared" si="676"/>
        <v>0</v>
      </c>
      <c r="NWY140" s="827">
        <f t="shared" si="676"/>
        <v>0</v>
      </c>
      <c r="NWZ140" s="827">
        <f t="shared" si="676"/>
        <v>0</v>
      </c>
      <c r="NXA140" s="827">
        <f t="shared" si="676"/>
        <v>0</v>
      </c>
      <c r="NXB140" s="827">
        <f t="shared" si="676"/>
        <v>0</v>
      </c>
      <c r="NXC140" s="827">
        <f t="shared" si="676"/>
        <v>0</v>
      </c>
      <c r="NXD140" s="827">
        <f t="shared" si="676"/>
        <v>0</v>
      </c>
      <c r="NXE140" s="827">
        <f t="shared" si="676"/>
        <v>0</v>
      </c>
      <c r="NXF140" s="827">
        <f t="shared" si="676"/>
        <v>0</v>
      </c>
      <c r="NXG140" s="827">
        <f t="shared" si="676"/>
        <v>0</v>
      </c>
      <c r="NXH140" s="827">
        <f t="shared" si="676"/>
        <v>0</v>
      </c>
      <c r="NXI140" s="827">
        <f t="shared" si="676"/>
        <v>0</v>
      </c>
      <c r="NXJ140" s="827">
        <f t="shared" si="676"/>
        <v>0</v>
      </c>
      <c r="NXK140" s="827">
        <f t="shared" si="676"/>
        <v>0</v>
      </c>
      <c r="NXL140" s="827">
        <f t="shared" si="676"/>
        <v>0</v>
      </c>
      <c r="NXM140" s="827">
        <f t="shared" si="676"/>
        <v>0</v>
      </c>
      <c r="NXN140" s="827">
        <f t="shared" si="676"/>
        <v>0</v>
      </c>
      <c r="NXO140" s="827">
        <f t="shared" si="676"/>
        <v>0</v>
      </c>
      <c r="NXP140" s="827">
        <f t="shared" si="676"/>
        <v>0</v>
      </c>
      <c r="NXQ140" s="827">
        <f t="shared" si="676"/>
        <v>0</v>
      </c>
      <c r="NXR140" s="827">
        <f t="shared" si="676"/>
        <v>0</v>
      </c>
      <c r="NXS140" s="827">
        <f t="shared" si="676"/>
        <v>0</v>
      </c>
      <c r="NXT140" s="827">
        <f t="shared" si="676"/>
        <v>0</v>
      </c>
      <c r="NXU140" s="827">
        <f t="shared" si="676"/>
        <v>0</v>
      </c>
      <c r="NXV140" s="827">
        <f t="shared" si="676"/>
        <v>0</v>
      </c>
      <c r="NXW140" s="827">
        <f t="shared" si="676"/>
        <v>0</v>
      </c>
      <c r="NXX140" s="827">
        <f t="shared" si="676"/>
        <v>0</v>
      </c>
      <c r="NXY140" s="827">
        <f t="shared" si="676"/>
        <v>0</v>
      </c>
      <c r="NXZ140" s="827">
        <f t="shared" si="676"/>
        <v>0</v>
      </c>
      <c r="NYA140" s="827">
        <f t="shared" si="676"/>
        <v>0</v>
      </c>
      <c r="NYB140" s="827">
        <f t="shared" si="676"/>
        <v>0</v>
      </c>
      <c r="NYC140" s="827">
        <f t="shared" si="676"/>
        <v>0</v>
      </c>
      <c r="NYD140" s="827">
        <f t="shared" si="676"/>
        <v>0</v>
      </c>
      <c r="NYE140" s="827">
        <f t="shared" si="676"/>
        <v>0</v>
      </c>
      <c r="NYF140" s="827">
        <f t="shared" si="676"/>
        <v>0</v>
      </c>
      <c r="NYG140" s="827">
        <f t="shared" si="676"/>
        <v>0</v>
      </c>
      <c r="NYH140" s="827">
        <f t="shared" si="676"/>
        <v>0</v>
      </c>
      <c r="NYI140" s="827">
        <f t="shared" si="676"/>
        <v>0</v>
      </c>
      <c r="NYJ140" s="827">
        <f t="shared" si="676"/>
        <v>0</v>
      </c>
      <c r="NYK140" s="827">
        <f t="shared" si="676"/>
        <v>0</v>
      </c>
      <c r="NYL140" s="827">
        <f t="shared" si="676"/>
        <v>0</v>
      </c>
      <c r="NYM140" s="827">
        <f t="shared" si="676"/>
        <v>0</v>
      </c>
      <c r="NYN140" s="827">
        <f t="shared" si="676"/>
        <v>0</v>
      </c>
      <c r="NYO140" s="827">
        <f t="shared" si="676"/>
        <v>0</v>
      </c>
      <c r="NYP140" s="827">
        <f t="shared" si="676"/>
        <v>0</v>
      </c>
      <c r="NYQ140" s="827">
        <f t="shared" ref="NYQ140:OBB140" si="677">NYQ132</f>
        <v>0</v>
      </c>
      <c r="NYR140" s="827">
        <f t="shared" si="677"/>
        <v>0</v>
      </c>
      <c r="NYS140" s="827">
        <f t="shared" si="677"/>
        <v>0</v>
      </c>
      <c r="NYT140" s="827">
        <f t="shared" si="677"/>
        <v>0</v>
      </c>
      <c r="NYU140" s="827">
        <f t="shared" si="677"/>
        <v>0</v>
      </c>
      <c r="NYV140" s="827">
        <f t="shared" si="677"/>
        <v>0</v>
      </c>
      <c r="NYW140" s="827">
        <f t="shared" si="677"/>
        <v>0</v>
      </c>
      <c r="NYX140" s="827">
        <f t="shared" si="677"/>
        <v>0</v>
      </c>
      <c r="NYY140" s="827">
        <f t="shared" si="677"/>
        <v>0</v>
      </c>
      <c r="NYZ140" s="827">
        <f t="shared" si="677"/>
        <v>0</v>
      </c>
      <c r="NZA140" s="827">
        <f t="shared" si="677"/>
        <v>0</v>
      </c>
      <c r="NZB140" s="827">
        <f t="shared" si="677"/>
        <v>0</v>
      </c>
      <c r="NZC140" s="827">
        <f t="shared" si="677"/>
        <v>0</v>
      </c>
      <c r="NZD140" s="827">
        <f t="shared" si="677"/>
        <v>0</v>
      </c>
      <c r="NZE140" s="827">
        <f t="shared" si="677"/>
        <v>0</v>
      </c>
      <c r="NZF140" s="827">
        <f t="shared" si="677"/>
        <v>0</v>
      </c>
      <c r="NZG140" s="827">
        <f t="shared" si="677"/>
        <v>0</v>
      </c>
      <c r="NZH140" s="827">
        <f t="shared" si="677"/>
        <v>0</v>
      </c>
      <c r="NZI140" s="827">
        <f t="shared" si="677"/>
        <v>0</v>
      </c>
      <c r="NZJ140" s="827">
        <f t="shared" si="677"/>
        <v>0</v>
      </c>
      <c r="NZK140" s="827">
        <f t="shared" si="677"/>
        <v>0</v>
      </c>
      <c r="NZL140" s="827">
        <f t="shared" si="677"/>
        <v>0</v>
      </c>
      <c r="NZM140" s="827">
        <f t="shared" si="677"/>
        <v>0</v>
      </c>
      <c r="NZN140" s="827">
        <f t="shared" si="677"/>
        <v>0</v>
      </c>
      <c r="NZO140" s="827">
        <f t="shared" si="677"/>
        <v>0</v>
      </c>
      <c r="NZP140" s="827">
        <f t="shared" si="677"/>
        <v>0</v>
      </c>
      <c r="NZQ140" s="827">
        <f t="shared" si="677"/>
        <v>0</v>
      </c>
      <c r="NZR140" s="827">
        <f t="shared" si="677"/>
        <v>0</v>
      </c>
      <c r="NZS140" s="827">
        <f t="shared" si="677"/>
        <v>0</v>
      </c>
      <c r="NZT140" s="827">
        <f t="shared" si="677"/>
        <v>0</v>
      </c>
      <c r="NZU140" s="827">
        <f t="shared" si="677"/>
        <v>0</v>
      </c>
      <c r="NZV140" s="827">
        <f t="shared" si="677"/>
        <v>0</v>
      </c>
      <c r="NZW140" s="827">
        <f t="shared" si="677"/>
        <v>0</v>
      </c>
      <c r="NZX140" s="827">
        <f t="shared" si="677"/>
        <v>0</v>
      </c>
      <c r="NZY140" s="827">
        <f t="shared" si="677"/>
        <v>0</v>
      </c>
      <c r="NZZ140" s="827">
        <f t="shared" si="677"/>
        <v>0</v>
      </c>
      <c r="OAA140" s="827">
        <f t="shared" si="677"/>
        <v>0</v>
      </c>
      <c r="OAB140" s="827">
        <f t="shared" si="677"/>
        <v>0</v>
      </c>
      <c r="OAC140" s="827">
        <f t="shared" si="677"/>
        <v>0</v>
      </c>
      <c r="OAD140" s="827">
        <f t="shared" si="677"/>
        <v>0</v>
      </c>
      <c r="OAE140" s="827">
        <f t="shared" si="677"/>
        <v>0</v>
      </c>
      <c r="OAF140" s="827">
        <f t="shared" si="677"/>
        <v>0</v>
      </c>
      <c r="OAG140" s="827">
        <f t="shared" si="677"/>
        <v>0</v>
      </c>
      <c r="OAH140" s="827">
        <f t="shared" si="677"/>
        <v>0</v>
      </c>
      <c r="OAI140" s="827">
        <f t="shared" si="677"/>
        <v>0</v>
      </c>
      <c r="OAJ140" s="827">
        <f t="shared" si="677"/>
        <v>0</v>
      </c>
      <c r="OAK140" s="827">
        <f t="shared" si="677"/>
        <v>0</v>
      </c>
      <c r="OAL140" s="827">
        <f t="shared" si="677"/>
        <v>0</v>
      </c>
      <c r="OAM140" s="827">
        <f t="shared" si="677"/>
        <v>0</v>
      </c>
      <c r="OAN140" s="827">
        <f t="shared" si="677"/>
        <v>0</v>
      </c>
      <c r="OAO140" s="827">
        <f t="shared" si="677"/>
        <v>0</v>
      </c>
      <c r="OAP140" s="827">
        <f t="shared" si="677"/>
        <v>0</v>
      </c>
      <c r="OAQ140" s="827">
        <f t="shared" si="677"/>
        <v>0</v>
      </c>
      <c r="OAR140" s="827">
        <f t="shared" si="677"/>
        <v>0</v>
      </c>
      <c r="OAS140" s="827">
        <f t="shared" si="677"/>
        <v>0</v>
      </c>
      <c r="OAT140" s="827">
        <f t="shared" si="677"/>
        <v>0</v>
      </c>
      <c r="OAU140" s="827">
        <f t="shared" si="677"/>
        <v>0</v>
      </c>
      <c r="OAV140" s="827">
        <f t="shared" si="677"/>
        <v>0</v>
      </c>
      <c r="OAW140" s="827">
        <f t="shared" si="677"/>
        <v>0</v>
      </c>
      <c r="OAX140" s="827">
        <f t="shared" si="677"/>
        <v>0</v>
      </c>
      <c r="OAY140" s="827">
        <f t="shared" si="677"/>
        <v>0</v>
      </c>
      <c r="OAZ140" s="827">
        <f t="shared" si="677"/>
        <v>0</v>
      </c>
      <c r="OBA140" s="827">
        <f t="shared" si="677"/>
        <v>0</v>
      </c>
      <c r="OBB140" s="827">
        <f t="shared" si="677"/>
        <v>0</v>
      </c>
      <c r="OBC140" s="827">
        <f t="shared" ref="OBC140:ODN140" si="678">OBC132</f>
        <v>0</v>
      </c>
      <c r="OBD140" s="827">
        <f t="shared" si="678"/>
        <v>0</v>
      </c>
      <c r="OBE140" s="827">
        <f t="shared" si="678"/>
        <v>0</v>
      </c>
      <c r="OBF140" s="827">
        <f t="shared" si="678"/>
        <v>0</v>
      </c>
      <c r="OBG140" s="827">
        <f t="shared" si="678"/>
        <v>0</v>
      </c>
      <c r="OBH140" s="827">
        <f t="shared" si="678"/>
        <v>0</v>
      </c>
      <c r="OBI140" s="827">
        <f t="shared" si="678"/>
        <v>0</v>
      </c>
      <c r="OBJ140" s="827">
        <f t="shared" si="678"/>
        <v>0</v>
      </c>
      <c r="OBK140" s="827">
        <f t="shared" si="678"/>
        <v>0</v>
      </c>
      <c r="OBL140" s="827">
        <f t="shared" si="678"/>
        <v>0</v>
      </c>
      <c r="OBM140" s="827">
        <f t="shared" si="678"/>
        <v>0</v>
      </c>
      <c r="OBN140" s="827">
        <f t="shared" si="678"/>
        <v>0</v>
      </c>
      <c r="OBO140" s="827">
        <f t="shared" si="678"/>
        <v>0</v>
      </c>
      <c r="OBP140" s="827">
        <f t="shared" si="678"/>
        <v>0</v>
      </c>
      <c r="OBQ140" s="827">
        <f t="shared" si="678"/>
        <v>0</v>
      </c>
      <c r="OBR140" s="827">
        <f t="shared" si="678"/>
        <v>0</v>
      </c>
      <c r="OBS140" s="827">
        <f t="shared" si="678"/>
        <v>0</v>
      </c>
      <c r="OBT140" s="827">
        <f t="shared" si="678"/>
        <v>0</v>
      </c>
      <c r="OBU140" s="827">
        <f t="shared" si="678"/>
        <v>0</v>
      </c>
      <c r="OBV140" s="827">
        <f t="shared" si="678"/>
        <v>0</v>
      </c>
      <c r="OBW140" s="827">
        <f t="shared" si="678"/>
        <v>0</v>
      </c>
      <c r="OBX140" s="827">
        <f t="shared" si="678"/>
        <v>0</v>
      </c>
      <c r="OBY140" s="827">
        <f t="shared" si="678"/>
        <v>0</v>
      </c>
      <c r="OBZ140" s="827">
        <f t="shared" si="678"/>
        <v>0</v>
      </c>
      <c r="OCA140" s="827">
        <f t="shared" si="678"/>
        <v>0</v>
      </c>
      <c r="OCB140" s="827">
        <f t="shared" si="678"/>
        <v>0</v>
      </c>
      <c r="OCC140" s="827">
        <f t="shared" si="678"/>
        <v>0</v>
      </c>
      <c r="OCD140" s="827">
        <f t="shared" si="678"/>
        <v>0</v>
      </c>
      <c r="OCE140" s="827">
        <f t="shared" si="678"/>
        <v>0</v>
      </c>
      <c r="OCF140" s="827">
        <f t="shared" si="678"/>
        <v>0</v>
      </c>
      <c r="OCG140" s="827">
        <f t="shared" si="678"/>
        <v>0</v>
      </c>
      <c r="OCH140" s="827">
        <f t="shared" si="678"/>
        <v>0</v>
      </c>
      <c r="OCI140" s="827">
        <f t="shared" si="678"/>
        <v>0</v>
      </c>
      <c r="OCJ140" s="827">
        <f t="shared" si="678"/>
        <v>0</v>
      </c>
      <c r="OCK140" s="827">
        <f t="shared" si="678"/>
        <v>0</v>
      </c>
      <c r="OCL140" s="827">
        <f t="shared" si="678"/>
        <v>0</v>
      </c>
      <c r="OCM140" s="827">
        <f t="shared" si="678"/>
        <v>0</v>
      </c>
      <c r="OCN140" s="827">
        <f t="shared" si="678"/>
        <v>0</v>
      </c>
      <c r="OCO140" s="827">
        <f t="shared" si="678"/>
        <v>0</v>
      </c>
      <c r="OCP140" s="827">
        <f t="shared" si="678"/>
        <v>0</v>
      </c>
      <c r="OCQ140" s="827">
        <f t="shared" si="678"/>
        <v>0</v>
      </c>
      <c r="OCR140" s="827">
        <f t="shared" si="678"/>
        <v>0</v>
      </c>
      <c r="OCS140" s="827">
        <f t="shared" si="678"/>
        <v>0</v>
      </c>
      <c r="OCT140" s="827">
        <f t="shared" si="678"/>
        <v>0</v>
      </c>
      <c r="OCU140" s="827">
        <f t="shared" si="678"/>
        <v>0</v>
      </c>
      <c r="OCV140" s="827">
        <f t="shared" si="678"/>
        <v>0</v>
      </c>
      <c r="OCW140" s="827">
        <f t="shared" si="678"/>
        <v>0</v>
      </c>
      <c r="OCX140" s="827">
        <f t="shared" si="678"/>
        <v>0</v>
      </c>
      <c r="OCY140" s="827">
        <f t="shared" si="678"/>
        <v>0</v>
      </c>
      <c r="OCZ140" s="827">
        <f t="shared" si="678"/>
        <v>0</v>
      </c>
      <c r="ODA140" s="827">
        <f t="shared" si="678"/>
        <v>0</v>
      </c>
      <c r="ODB140" s="827">
        <f t="shared" si="678"/>
        <v>0</v>
      </c>
      <c r="ODC140" s="827">
        <f t="shared" si="678"/>
        <v>0</v>
      </c>
      <c r="ODD140" s="827">
        <f t="shared" si="678"/>
        <v>0</v>
      </c>
      <c r="ODE140" s="827">
        <f t="shared" si="678"/>
        <v>0</v>
      </c>
      <c r="ODF140" s="827">
        <f t="shared" si="678"/>
        <v>0</v>
      </c>
      <c r="ODG140" s="827">
        <f t="shared" si="678"/>
        <v>0</v>
      </c>
      <c r="ODH140" s="827">
        <f t="shared" si="678"/>
        <v>0</v>
      </c>
      <c r="ODI140" s="827">
        <f t="shared" si="678"/>
        <v>0</v>
      </c>
      <c r="ODJ140" s="827">
        <f t="shared" si="678"/>
        <v>0</v>
      </c>
      <c r="ODK140" s="827">
        <f t="shared" si="678"/>
        <v>0</v>
      </c>
      <c r="ODL140" s="827">
        <f t="shared" si="678"/>
        <v>0</v>
      </c>
      <c r="ODM140" s="827">
        <f t="shared" si="678"/>
        <v>0</v>
      </c>
      <c r="ODN140" s="827">
        <f t="shared" si="678"/>
        <v>0</v>
      </c>
      <c r="ODO140" s="827">
        <f t="shared" ref="ODO140:OFZ140" si="679">ODO132</f>
        <v>0</v>
      </c>
      <c r="ODP140" s="827">
        <f t="shared" si="679"/>
        <v>0</v>
      </c>
      <c r="ODQ140" s="827">
        <f t="shared" si="679"/>
        <v>0</v>
      </c>
      <c r="ODR140" s="827">
        <f t="shared" si="679"/>
        <v>0</v>
      </c>
      <c r="ODS140" s="827">
        <f t="shared" si="679"/>
        <v>0</v>
      </c>
      <c r="ODT140" s="827">
        <f t="shared" si="679"/>
        <v>0</v>
      </c>
      <c r="ODU140" s="827">
        <f t="shared" si="679"/>
        <v>0</v>
      </c>
      <c r="ODV140" s="827">
        <f t="shared" si="679"/>
        <v>0</v>
      </c>
      <c r="ODW140" s="827">
        <f t="shared" si="679"/>
        <v>0</v>
      </c>
      <c r="ODX140" s="827">
        <f t="shared" si="679"/>
        <v>0</v>
      </c>
      <c r="ODY140" s="827">
        <f t="shared" si="679"/>
        <v>0</v>
      </c>
      <c r="ODZ140" s="827">
        <f t="shared" si="679"/>
        <v>0</v>
      </c>
      <c r="OEA140" s="827">
        <f t="shared" si="679"/>
        <v>0</v>
      </c>
      <c r="OEB140" s="827">
        <f t="shared" si="679"/>
        <v>0</v>
      </c>
      <c r="OEC140" s="827">
        <f t="shared" si="679"/>
        <v>0</v>
      </c>
      <c r="OED140" s="827">
        <f t="shared" si="679"/>
        <v>0</v>
      </c>
      <c r="OEE140" s="827">
        <f t="shared" si="679"/>
        <v>0</v>
      </c>
      <c r="OEF140" s="827">
        <f t="shared" si="679"/>
        <v>0</v>
      </c>
      <c r="OEG140" s="827">
        <f t="shared" si="679"/>
        <v>0</v>
      </c>
      <c r="OEH140" s="827">
        <f t="shared" si="679"/>
        <v>0</v>
      </c>
      <c r="OEI140" s="827">
        <f t="shared" si="679"/>
        <v>0</v>
      </c>
      <c r="OEJ140" s="827">
        <f t="shared" si="679"/>
        <v>0</v>
      </c>
      <c r="OEK140" s="827">
        <f t="shared" si="679"/>
        <v>0</v>
      </c>
      <c r="OEL140" s="827">
        <f t="shared" si="679"/>
        <v>0</v>
      </c>
      <c r="OEM140" s="827">
        <f t="shared" si="679"/>
        <v>0</v>
      </c>
      <c r="OEN140" s="827">
        <f t="shared" si="679"/>
        <v>0</v>
      </c>
      <c r="OEO140" s="827">
        <f t="shared" si="679"/>
        <v>0</v>
      </c>
      <c r="OEP140" s="827">
        <f t="shared" si="679"/>
        <v>0</v>
      </c>
      <c r="OEQ140" s="827">
        <f t="shared" si="679"/>
        <v>0</v>
      </c>
      <c r="OER140" s="827">
        <f t="shared" si="679"/>
        <v>0</v>
      </c>
      <c r="OES140" s="827">
        <f t="shared" si="679"/>
        <v>0</v>
      </c>
      <c r="OET140" s="827">
        <f t="shared" si="679"/>
        <v>0</v>
      </c>
      <c r="OEU140" s="827">
        <f t="shared" si="679"/>
        <v>0</v>
      </c>
      <c r="OEV140" s="827">
        <f t="shared" si="679"/>
        <v>0</v>
      </c>
      <c r="OEW140" s="827">
        <f t="shared" si="679"/>
        <v>0</v>
      </c>
      <c r="OEX140" s="827">
        <f t="shared" si="679"/>
        <v>0</v>
      </c>
      <c r="OEY140" s="827">
        <f t="shared" si="679"/>
        <v>0</v>
      </c>
      <c r="OEZ140" s="827">
        <f t="shared" si="679"/>
        <v>0</v>
      </c>
      <c r="OFA140" s="827">
        <f t="shared" si="679"/>
        <v>0</v>
      </c>
      <c r="OFB140" s="827">
        <f t="shared" si="679"/>
        <v>0</v>
      </c>
      <c r="OFC140" s="827">
        <f t="shared" si="679"/>
        <v>0</v>
      </c>
      <c r="OFD140" s="827">
        <f t="shared" si="679"/>
        <v>0</v>
      </c>
      <c r="OFE140" s="827">
        <f t="shared" si="679"/>
        <v>0</v>
      </c>
      <c r="OFF140" s="827">
        <f t="shared" si="679"/>
        <v>0</v>
      </c>
      <c r="OFG140" s="827">
        <f t="shared" si="679"/>
        <v>0</v>
      </c>
      <c r="OFH140" s="827">
        <f t="shared" si="679"/>
        <v>0</v>
      </c>
      <c r="OFI140" s="827">
        <f t="shared" si="679"/>
        <v>0</v>
      </c>
      <c r="OFJ140" s="827">
        <f t="shared" si="679"/>
        <v>0</v>
      </c>
      <c r="OFK140" s="827">
        <f t="shared" si="679"/>
        <v>0</v>
      </c>
      <c r="OFL140" s="827">
        <f t="shared" si="679"/>
        <v>0</v>
      </c>
      <c r="OFM140" s="827">
        <f t="shared" si="679"/>
        <v>0</v>
      </c>
      <c r="OFN140" s="827">
        <f t="shared" si="679"/>
        <v>0</v>
      </c>
      <c r="OFO140" s="827">
        <f t="shared" si="679"/>
        <v>0</v>
      </c>
      <c r="OFP140" s="827">
        <f t="shared" si="679"/>
        <v>0</v>
      </c>
      <c r="OFQ140" s="827">
        <f t="shared" si="679"/>
        <v>0</v>
      </c>
      <c r="OFR140" s="827">
        <f t="shared" si="679"/>
        <v>0</v>
      </c>
      <c r="OFS140" s="827">
        <f t="shared" si="679"/>
        <v>0</v>
      </c>
      <c r="OFT140" s="827">
        <f t="shared" si="679"/>
        <v>0</v>
      </c>
      <c r="OFU140" s="827">
        <f t="shared" si="679"/>
        <v>0</v>
      </c>
      <c r="OFV140" s="827">
        <f t="shared" si="679"/>
        <v>0</v>
      </c>
      <c r="OFW140" s="827">
        <f t="shared" si="679"/>
        <v>0</v>
      </c>
      <c r="OFX140" s="827">
        <f t="shared" si="679"/>
        <v>0</v>
      </c>
      <c r="OFY140" s="827">
        <f t="shared" si="679"/>
        <v>0</v>
      </c>
      <c r="OFZ140" s="827">
        <f t="shared" si="679"/>
        <v>0</v>
      </c>
      <c r="OGA140" s="827">
        <f t="shared" ref="OGA140:OIL140" si="680">OGA132</f>
        <v>0</v>
      </c>
      <c r="OGB140" s="827">
        <f t="shared" si="680"/>
        <v>0</v>
      </c>
      <c r="OGC140" s="827">
        <f t="shared" si="680"/>
        <v>0</v>
      </c>
      <c r="OGD140" s="827">
        <f t="shared" si="680"/>
        <v>0</v>
      </c>
      <c r="OGE140" s="827">
        <f t="shared" si="680"/>
        <v>0</v>
      </c>
      <c r="OGF140" s="827">
        <f t="shared" si="680"/>
        <v>0</v>
      </c>
      <c r="OGG140" s="827">
        <f t="shared" si="680"/>
        <v>0</v>
      </c>
      <c r="OGH140" s="827">
        <f t="shared" si="680"/>
        <v>0</v>
      </c>
      <c r="OGI140" s="827">
        <f t="shared" si="680"/>
        <v>0</v>
      </c>
      <c r="OGJ140" s="827">
        <f t="shared" si="680"/>
        <v>0</v>
      </c>
      <c r="OGK140" s="827">
        <f t="shared" si="680"/>
        <v>0</v>
      </c>
      <c r="OGL140" s="827">
        <f t="shared" si="680"/>
        <v>0</v>
      </c>
      <c r="OGM140" s="827">
        <f t="shared" si="680"/>
        <v>0</v>
      </c>
      <c r="OGN140" s="827">
        <f t="shared" si="680"/>
        <v>0</v>
      </c>
      <c r="OGO140" s="827">
        <f t="shared" si="680"/>
        <v>0</v>
      </c>
      <c r="OGP140" s="827">
        <f t="shared" si="680"/>
        <v>0</v>
      </c>
      <c r="OGQ140" s="827">
        <f t="shared" si="680"/>
        <v>0</v>
      </c>
      <c r="OGR140" s="827">
        <f t="shared" si="680"/>
        <v>0</v>
      </c>
      <c r="OGS140" s="827">
        <f t="shared" si="680"/>
        <v>0</v>
      </c>
      <c r="OGT140" s="827">
        <f t="shared" si="680"/>
        <v>0</v>
      </c>
      <c r="OGU140" s="827">
        <f t="shared" si="680"/>
        <v>0</v>
      </c>
      <c r="OGV140" s="827">
        <f t="shared" si="680"/>
        <v>0</v>
      </c>
      <c r="OGW140" s="827">
        <f t="shared" si="680"/>
        <v>0</v>
      </c>
      <c r="OGX140" s="827">
        <f t="shared" si="680"/>
        <v>0</v>
      </c>
      <c r="OGY140" s="827">
        <f t="shared" si="680"/>
        <v>0</v>
      </c>
      <c r="OGZ140" s="827">
        <f t="shared" si="680"/>
        <v>0</v>
      </c>
      <c r="OHA140" s="827">
        <f t="shared" si="680"/>
        <v>0</v>
      </c>
      <c r="OHB140" s="827">
        <f t="shared" si="680"/>
        <v>0</v>
      </c>
      <c r="OHC140" s="827">
        <f t="shared" si="680"/>
        <v>0</v>
      </c>
      <c r="OHD140" s="827">
        <f t="shared" si="680"/>
        <v>0</v>
      </c>
      <c r="OHE140" s="827">
        <f t="shared" si="680"/>
        <v>0</v>
      </c>
      <c r="OHF140" s="827">
        <f t="shared" si="680"/>
        <v>0</v>
      </c>
      <c r="OHG140" s="827">
        <f t="shared" si="680"/>
        <v>0</v>
      </c>
      <c r="OHH140" s="827">
        <f t="shared" si="680"/>
        <v>0</v>
      </c>
      <c r="OHI140" s="827">
        <f t="shared" si="680"/>
        <v>0</v>
      </c>
      <c r="OHJ140" s="827">
        <f t="shared" si="680"/>
        <v>0</v>
      </c>
      <c r="OHK140" s="827">
        <f t="shared" si="680"/>
        <v>0</v>
      </c>
      <c r="OHL140" s="827">
        <f t="shared" si="680"/>
        <v>0</v>
      </c>
      <c r="OHM140" s="827">
        <f t="shared" si="680"/>
        <v>0</v>
      </c>
      <c r="OHN140" s="827">
        <f t="shared" si="680"/>
        <v>0</v>
      </c>
      <c r="OHO140" s="827">
        <f t="shared" si="680"/>
        <v>0</v>
      </c>
      <c r="OHP140" s="827">
        <f t="shared" si="680"/>
        <v>0</v>
      </c>
      <c r="OHQ140" s="827">
        <f t="shared" si="680"/>
        <v>0</v>
      </c>
      <c r="OHR140" s="827">
        <f t="shared" si="680"/>
        <v>0</v>
      </c>
      <c r="OHS140" s="827">
        <f t="shared" si="680"/>
        <v>0</v>
      </c>
      <c r="OHT140" s="827">
        <f t="shared" si="680"/>
        <v>0</v>
      </c>
      <c r="OHU140" s="827">
        <f t="shared" si="680"/>
        <v>0</v>
      </c>
      <c r="OHV140" s="827">
        <f t="shared" si="680"/>
        <v>0</v>
      </c>
      <c r="OHW140" s="827">
        <f t="shared" si="680"/>
        <v>0</v>
      </c>
      <c r="OHX140" s="827">
        <f t="shared" si="680"/>
        <v>0</v>
      </c>
      <c r="OHY140" s="827">
        <f t="shared" si="680"/>
        <v>0</v>
      </c>
      <c r="OHZ140" s="827">
        <f t="shared" si="680"/>
        <v>0</v>
      </c>
      <c r="OIA140" s="827">
        <f t="shared" si="680"/>
        <v>0</v>
      </c>
      <c r="OIB140" s="827">
        <f t="shared" si="680"/>
        <v>0</v>
      </c>
      <c r="OIC140" s="827">
        <f t="shared" si="680"/>
        <v>0</v>
      </c>
      <c r="OID140" s="827">
        <f t="shared" si="680"/>
        <v>0</v>
      </c>
      <c r="OIE140" s="827">
        <f t="shared" si="680"/>
        <v>0</v>
      </c>
      <c r="OIF140" s="827">
        <f t="shared" si="680"/>
        <v>0</v>
      </c>
      <c r="OIG140" s="827">
        <f t="shared" si="680"/>
        <v>0</v>
      </c>
      <c r="OIH140" s="827">
        <f t="shared" si="680"/>
        <v>0</v>
      </c>
      <c r="OII140" s="827">
        <f t="shared" si="680"/>
        <v>0</v>
      </c>
      <c r="OIJ140" s="827">
        <f t="shared" si="680"/>
        <v>0</v>
      </c>
      <c r="OIK140" s="827">
        <f t="shared" si="680"/>
        <v>0</v>
      </c>
      <c r="OIL140" s="827">
        <f t="shared" si="680"/>
        <v>0</v>
      </c>
      <c r="OIM140" s="827">
        <f t="shared" ref="OIM140:OKX140" si="681">OIM132</f>
        <v>0</v>
      </c>
      <c r="OIN140" s="827">
        <f t="shared" si="681"/>
        <v>0</v>
      </c>
      <c r="OIO140" s="827">
        <f t="shared" si="681"/>
        <v>0</v>
      </c>
      <c r="OIP140" s="827">
        <f t="shared" si="681"/>
        <v>0</v>
      </c>
      <c r="OIQ140" s="827">
        <f t="shared" si="681"/>
        <v>0</v>
      </c>
      <c r="OIR140" s="827">
        <f t="shared" si="681"/>
        <v>0</v>
      </c>
      <c r="OIS140" s="827">
        <f t="shared" si="681"/>
        <v>0</v>
      </c>
      <c r="OIT140" s="827">
        <f t="shared" si="681"/>
        <v>0</v>
      </c>
      <c r="OIU140" s="827">
        <f t="shared" si="681"/>
        <v>0</v>
      </c>
      <c r="OIV140" s="827">
        <f t="shared" si="681"/>
        <v>0</v>
      </c>
      <c r="OIW140" s="827">
        <f t="shared" si="681"/>
        <v>0</v>
      </c>
      <c r="OIX140" s="827">
        <f t="shared" si="681"/>
        <v>0</v>
      </c>
      <c r="OIY140" s="827">
        <f t="shared" si="681"/>
        <v>0</v>
      </c>
      <c r="OIZ140" s="827">
        <f t="shared" si="681"/>
        <v>0</v>
      </c>
      <c r="OJA140" s="827">
        <f t="shared" si="681"/>
        <v>0</v>
      </c>
      <c r="OJB140" s="827">
        <f t="shared" si="681"/>
        <v>0</v>
      </c>
      <c r="OJC140" s="827">
        <f t="shared" si="681"/>
        <v>0</v>
      </c>
      <c r="OJD140" s="827">
        <f t="shared" si="681"/>
        <v>0</v>
      </c>
      <c r="OJE140" s="827">
        <f t="shared" si="681"/>
        <v>0</v>
      </c>
      <c r="OJF140" s="827">
        <f t="shared" si="681"/>
        <v>0</v>
      </c>
      <c r="OJG140" s="827">
        <f t="shared" si="681"/>
        <v>0</v>
      </c>
      <c r="OJH140" s="827">
        <f t="shared" si="681"/>
        <v>0</v>
      </c>
      <c r="OJI140" s="827">
        <f t="shared" si="681"/>
        <v>0</v>
      </c>
      <c r="OJJ140" s="827">
        <f t="shared" si="681"/>
        <v>0</v>
      </c>
      <c r="OJK140" s="827">
        <f t="shared" si="681"/>
        <v>0</v>
      </c>
      <c r="OJL140" s="827">
        <f t="shared" si="681"/>
        <v>0</v>
      </c>
      <c r="OJM140" s="827">
        <f t="shared" si="681"/>
        <v>0</v>
      </c>
      <c r="OJN140" s="827">
        <f t="shared" si="681"/>
        <v>0</v>
      </c>
      <c r="OJO140" s="827">
        <f t="shared" si="681"/>
        <v>0</v>
      </c>
      <c r="OJP140" s="827">
        <f t="shared" si="681"/>
        <v>0</v>
      </c>
      <c r="OJQ140" s="827">
        <f t="shared" si="681"/>
        <v>0</v>
      </c>
      <c r="OJR140" s="827">
        <f t="shared" si="681"/>
        <v>0</v>
      </c>
      <c r="OJS140" s="827">
        <f t="shared" si="681"/>
        <v>0</v>
      </c>
      <c r="OJT140" s="827">
        <f t="shared" si="681"/>
        <v>0</v>
      </c>
      <c r="OJU140" s="827">
        <f t="shared" si="681"/>
        <v>0</v>
      </c>
      <c r="OJV140" s="827">
        <f t="shared" si="681"/>
        <v>0</v>
      </c>
      <c r="OJW140" s="827">
        <f t="shared" si="681"/>
        <v>0</v>
      </c>
      <c r="OJX140" s="827">
        <f t="shared" si="681"/>
        <v>0</v>
      </c>
      <c r="OJY140" s="827">
        <f t="shared" si="681"/>
        <v>0</v>
      </c>
      <c r="OJZ140" s="827">
        <f t="shared" si="681"/>
        <v>0</v>
      </c>
      <c r="OKA140" s="827">
        <f t="shared" si="681"/>
        <v>0</v>
      </c>
      <c r="OKB140" s="827">
        <f t="shared" si="681"/>
        <v>0</v>
      </c>
      <c r="OKC140" s="827">
        <f t="shared" si="681"/>
        <v>0</v>
      </c>
      <c r="OKD140" s="827">
        <f t="shared" si="681"/>
        <v>0</v>
      </c>
      <c r="OKE140" s="827">
        <f t="shared" si="681"/>
        <v>0</v>
      </c>
      <c r="OKF140" s="827">
        <f t="shared" si="681"/>
        <v>0</v>
      </c>
      <c r="OKG140" s="827">
        <f t="shared" si="681"/>
        <v>0</v>
      </c>
      <c r="OKH140" s="827">
        <f t="shared" si="681"/>
        <v>0</v>
      </c>
      <c r="OKI140" s="827">
        <f t="shared" si="681"/>
        <v>0</v>
      </c>
      <c r="OKJ140" s="827">
        <f t="shared" si="681"/>
        <v>0</v>
      </c>
      <c r="OKK140" s="827">
        <f t="shared" si="681"/>
        <v>0</v>
      </c>
      <c r="OKL140" s="827">
        <f t="shared" si="681"/>
        <v>0</v>
      </c>
      <c r="OKM140" s="827">
        <f t="shared" si="681"/>
        <v>0</v>
      </c>
      <c r="OKN140" s="827">
        <f t="shared" si="681"/>
        <v>0</v>
      </c>
      <c r="OKO140" s="827">
        <f t="shared" si="681"/>
        <v>0</v>
      </c>
      <c r="OKP140" s="827">
        <f t="shared" si="681"/>
        <v>0</v>
      </c>
      <c r="OKQ140" s="827">
        <f t="shared" si="681"/>
        <v>0</v>
      </c>
      <c r="OKR140" s="827">
        <f t="shared" si="681"/>
        <v>0</v>
      </c>
      <c r="OKS140" s="827">
        <f t="shared" si="681"/>
        <v>0</v>
      </c>
      <c r="OKT140" s="827">
        <f t="shared" si="681"/>
        <v>0</v>
      </c>
      <c r="OKU140" s="827">
        <f t="shared" si="681"/>
        <v>0</v>
      </c>
      <c r="OKV140" s="827">
        <f t="shared" si="681"/>
        <v>0</v>
      </c>
      <c r="OKW140" s="827">
        <f t="shared" si="681"/>
        <v>0</v>
      </c>
      <c r="OKX140" s="827">
        <f t="shared" si="681"/>
        <v>0</v>
      </c>
      <c r="OKY140" s="827">
        <f t="shared" ref="OKY140:ONJ140" si="682">OKY132</f>
        <v>0</v>
      </c>
      <c r="OKZ140" s="827">
        <f t="shared" si="682"/>
        <v>0</v>
      </c>
      <c r="OLA140" s="827">
        <f t="shared" si="682"/>
        <v>0</v>
      </c>
      <c r="OLB140" s="827">
        <f t="shared" si="682"/>
        <v>0</v>
      </c>
      <c r="OLC140" s="827">
        <f t="shared" si="682"/>
        <v>0</v>
      </c>
      <c r="OLD140" s="827">
        <f t="shared" si="682"/>
        <v>0</v>
      </c>
      <c r="OLE140" s="827">
        <f t="shared" si="682"/>
        <v>0</v>
      </c>
      <c r="OLF140" s="827">
        <f t="shared" si="682"/>
        <v>0</v>
      </c>
      <c r="OLG140" s="827">
        <f t="shared" si="682"/>
        <v>0</v>
      </c>
      <c r="OLH140" s="827">
        <f t="shared" si="682"/>
        <v>0</v>
      </c>
      <c r="OLI140" s="827">
        <f t="shared" si="682"/>
        <v>0</v>
      </c>
      <c r="OLJ140" s="827">
        <f t="shared" si="682"/>
        <v>0</v>
      </c>
      <c r="OLK140" s="827">
        <f t="shared" si="682"/>
        <v>0</v>
      </c>
      <c r="OLL140" s="827">
        <f t="shared" si="682"/>
        <v>0</v>
      </c>
      <c r="OLM140" s="827">
        <f t="shared" si="682"/>
        <v>0</v>
      </c>
      <c r="OLN140" s="827">
        <f t="shared" si="682"/>
        <v>0</v>
      </c>
      <c r="OLO140" s="827">
        <f t="shared" si="682"/>
        <v>0</v>
      </c>
      <c r="OLP140" s="827">
        <f t="shared" si="682"/>
        <v>0</v>
      </c>
      <c r="OLQ140" s="827">
        <f t="shared" si="682"/>
        <v>0</v>
      </c>
      <c r="OLR140" s="827">
        <f t="shared" si="682"/>
        <v>0</v>
      </c>
      <c r="OLS140" s="827">
        <f t="shared" si="682"/>
        <v>0</v>
      </c>
      <c r="OLT140" s="827">
        <f t="shared" si="682"/>
        <v>0</v>
      </c>
      <c r="OLU140" s="827">
        <f t="shared" si="682"/>
        <v>0</v>
      </c>
      <c r="OLV140" s="827">
        <f t="shared" si="682"/>
        <v>0</v>
      </c>
      <c r="OLW140" s="827">
        <f t="shared" si="682"/>
        <v>0</v>
      </c>
      <c r="OLX140" s="827">
        <f t="shared" si="682"/>
        <v>0</v>
      </c>
      <c r="OLY140" s="827">
        <f t="shared" si="682"/>
        <v>0</v>
      </c>
      <c r="OLZ140" s="827">
        <f t="shared" si="682"/>
        <v>0</v>
      </c>
      <c r="OMA140" s="827">
        <f t="shared" si="682"/>
        <v>0</v>
      </c>
      <c r="OMB140" s="827">
        <f t="shared" si="682"/>
        <v>0</v>
      </c>
      <c r="OMC140" s="827">
        <f t="shared" si="682"/>
        <v>0</v>
      </c>
      <c r="OMD140" s="827">
        <f t="shared" si="682"/>
        <v>0</v>
      </c>
      <c r="OME140" s="827">
        <f t="shared" si="682"/>
        <v>0</v>
      </c>
      <c r="OMF140" s="827">
        <f t="shared" si="682"/>
        <v>0</v>
      </c>
      <c r="OMG140" s="827">
        <f t="shared" si="682"/>
        <v>0</v>
      </c>
      <c r="OMH140" s="827">
        <f t="shared" si="682"/>
        <v>0</v>
      </c>
      <c r="OMI140" s="827">
        <f t="shared" si="682"/>
        <v>0</v>
      </c>
      <c r="OMJ140" s="827">
        <f t="shared" si="682"/>
        <v>0</v>
      </c>
      <c r="OMK140" s="827">
        <f t="shared" si="682"/>
        <v>0</v>
      </c>
      <c r="OML140" s="827">
        <f t="shared" si="682"/>
        <v>0</v>
      </c>
      <c r="OMM140" s="827">
        <f t="shared" si="682"/>
        <v>0</v>
      </c>
      <c r="OMN140" s="827">
        <f t="shared" si="682"/>
        <v>0</v>
      </c>
      <c r="OMO140" s="827">
        <f t="shared" si="682"/>
        <v>0</v>
      </c>
      <c r="OMP140" s="827">
        <f t="shared" si="682"/>
        <v>0</v>
      </c>
      <c r="OMQ140" s="827">
        <f t="shared" si="682"/>
        <v>0</v>
      </c>
      <c r="OMR140" s="827">
        <f t="shared" si="682"/>
        <v>0</v>
      </c>
      <c r="OMS140" s="827">
        <f t="shared" si="682"/>
        <v>0</v>
      </c>
      <c r="OMT140" s="827">
        <f t="shared" si="682"/>
        <v>0</v>
      </c>
      <c r="OMU140" s="827">
        <f t="shared" si="682"/>
        <v>0</v>
      </c>
      <c r="OMV140" s="827">
        <f t="shared" si="682"/>
        <v>0</v>
      </c>
      <c r="OMW140" s="827">
        <f t="shared" si="682"/>
        <v>0</v>
      </c>
      <c r="OMX140" s="827">
        <f t="shared" si="682"/>
        <v>0</v>
      </c>
      <c r="OMY140" s="827">
        <f t="shared" si="682"/>
        <v>0</v>
      </c>
      <c r="OMZ140" s="827">
        <f t="shared" si="682"/>
        <v>0</v>
      </c>
      <c r="ONA140" s="827">
        <f t="shared" si="682"/>
        <v>0</v>
      </c>
      <c r="ONB140" s="827">
        <f t="shared" si="682"/>
        <v>0</v>
      </c>
      <c r="ONC140" s="827">
        <f t="shared" si="682"/>
        <v>0</v>
      </c>
      <c r="OND140" s="827">
        <f t="shared" si="682"/>
        <v>0</v>
      </c>
      <c r="ONE140" s="827">
        <f t="shared" si="682"/>
        <v>0</v>
      </c>
      <c r="ONF140" s="827">
        <f t="shared" si="682"/>
        <v>0</v>
      </c>
      <c r="ONG140" s="827">
        <f t="shared" si="682"/>
        <v>0</v>
      </c>
      <c r="ONH140" s="827">
        <f t="shared" si="682"/>
        <v>0</v>
      </c>
      <c r="ONI140" s="827">
        <f t="shared" si="682"/>
        <v>0</v>
      </c>
      <c r="ONJ140" s="827">
        <f t="shared" si="682"/>
        <v>0</v>
      </c>
      <c r="ONK140" s="827">
        <f t="shared" ref="ONK140:OPV140" si="683">ONK132</f>
        <v>0</v>
      </c>
      <c r="ONL140" s="827">
        <f t="shared" si="683"/>
        <v>0</v>
      </c>
      <c r="ONM140" s="827">
        <f t="shared" si="683"/>
        <v>0</v>
      </c>
      <c r="ONN140" s="827">
        <f t="shared" si="683"/>
        <v>0</v>
      </c>
      <c r="ONO140" s="827">
        <f t="shared" si="683"/>
        <v>0</v>
      </c>
      <c r="ONP140" s="827">
        <f t="shared" si="683"/>
        <v>0</v>
      </c>
      <c r="ONQ140" s="827">
        <f t="shared" si="683"/>
        <v>0</v>
      </c>
      <c r="ONR140" s="827">
        <f t="shared" si="683"/>
        <v>0</v>
      </c>
      <c r="ONS140" s="827">
        <f t="shared" si="683"/>
        <v>0</v>
      </c>
      <c r="ONT140" s="827">
        <f t="shared" si="683"/>
        <v>0</v>
      </c>
      <c r="ONU140" s="827">
        <f t="shared" si="683"/>
        <v>0</v>
      </c>
      <c r="ONV140" s="827">
        <f t="shared" si="683"/>
        <v>0</v>
      </c>
      <c r="ONW140" s="827">
        <f t="shared" si="683"/>
        <v>0</v>
      </c>
      <c r="ONX140" s="827">
        <f t="shared" si="683"/>
        <v>0</v>
      </c>
      <c r="ONY140" s="827">
        <f t="shared" si="683"/>
        <v>0</v>
      </c>
      <c r="ONZ140" s="827">
        <f t="shared" si="683"/>
        <v>0</v>
      </c>
      <c r="OOA140" s="827">
        <f t="shared" si="683"/>
        <v>0</v>
      </c>
      <c r="OOB140" s="827">
        <f t="shared" si="683"/>
        <v>0</v>
      </c>
      <c r="OOC140" s="827">
        <f t="shared" si="683"/>
        <v>0</v>
      </c>
      <c r="OOD140" s="827">
        <f t="shared" si="683"/>
        <v>0</v>
      </c>
      <c r="OOE140" s="827">
        <f t="shared" si="683"/>
        <v>0</v>
      </c>
      <c r="OOF140" s="827">
        <f t="shared" si="683"/>
        <v>0</v>
      </c>
      <c r="OOG140" s="827">
        <f t="shared" si="683"/>
        <v>0</v>
      </c>
      <c r="OOH140" s="827">
        <f t="shared" si="683"/>
        <v>0</v>
      </c>
      <c r="OOI140" s="827">
        <f t="shared" si="683"/>
        <v>0</v>
      </c>
      <c r="OOJ140" s="827">
        <f t="shared" si="683"/>
        <v>0</v>
      </c>
      <c r="OOK140" s="827">
        <f t="shared" si="683"/>
        <v>0</v>
      </c>
      <c r="OOL140" s="827">
        <f t="shared" si="683"/>
        <v>0</v>
      </c>
      <c r="OOM140" s="827">
        <f t="shared" si="683"/>
        <v>0</v>
      </c>
      <c r="OON140" s="827">
        <f t="shared" si="683"/>
        <v>0</v>
      </c>
      <c r="OOO140" s="827">
        <f t="shared" si="683"/>
        <v>0</v>
      </c>
      <c r="OOP140" s="827">
        <f t="shared" si="683"/>
        <v>0</v>
      </c>
      <c r="OOQ140" s="827">
        <f t="shared" si="683"/>
        <v>0</v>
      </c>
      <c r="OOR140" s="827">
        <f t="shared" si="683"/>
        <v>0</v>
      </c>
      <c r="OOS140" s="827">
        <f t="shared" si="683"/>
        <v>0</v>
      </c>
      <c r="OOT140" s="827">
        <f t="shared" si="683"/>
        <v>0</v>
      </c>
      <c r="OOU140" s="827">
        <f t="shared" si="683"/>
        <v>0</v>
      </c>
      <c r="OOV140" s="827">
        <f t="shared" si="683"/>
        <v>0</v>
      </c>
      <c r="OOW140" s="827">
        <f t="shared" si="683"/>
        <v>0</v>
      </c>
      <c r="OOX140" s="827">
        <f t="shared" si="683"/>
        <v>0</v>
      </c>
      <c r="OOY140" s="827">
        <f t="shared" si="683"/>
        <v>0</v>
      </c>
      <c r="OOZ140" s="827">
        <f t="shared" si="683"/>
        <v>0</v>
      </c>
      <c r="OPA140" s="827">
        <f t="shared" si="683"/>
        <v>0</v>
      </c>
      <c r="OPB140" s="827">
        <f t="shared" si="683"/>
        <v>0</v>
      </c>
      <c r="OPC140" s="827">
        <f t="shared" si="683"/>
        <v>0</v>
      </c>
      <c r="OPD140" s="827">
        <f t="shared" si="683"/>
        <v>0</v>
      </c>
      <c r="OPE140" s="827">
        <f t="shared" si="683"/>
        <v>0</v>
      </c>
      <c r="OPF140" s="827">
        <f t="shared" si="683"/>
        <v>0</v>
      </c>
      <c r="OPG140" s="827">
        <f t="shared" si="683"/>
        <v>0</v>
      </c>
      <c r="OPH140" s="827">
        <f t="shared" si="683"/>
        <v>0</v>
      </c>
      <c r="OPI140" s="827">
        <f t="shared" si="683"/>
        <v>0</v>
      </c>
      <c r="OPJ140" s="827">
        <f t="shared" si="683"/>
        <v>0</v>
      </c>
      <c r="OPK140" s="827">
        <f t="shared" si="683"/>
        <v>0</v>
      </c>
      <c r="OPL140" s="827">
        <f t="shared" si="683"/>
        <v>0</v>
      </c>
      <c r="OPM140" s="827">
        <f t="shared" si="683"/>
        <v>0</v>
      </c>
      <c r="OPN140" s="827">
        <f t="shared" si="683"/>
        <v>0</v>
      </c>
      <c r="OPO140" s="827">
        <f t="shared" si="683"/>
        <v>0</v>
      </c>
      <c r="OPP140" s="827">
        <f t="shared" si="683"/>
        <v>0</v>
      </c>
      <c r="OPQ140" s="827">
        <f t="shared" si="683"/>
        <v>0</v>
      </c>
      <c r="OPR140" s="827">
        <f t="shared" si="683"/>
        <v>0</v>
      </c>
      <c r="OPS140" s="827">
        <f t="shared" si="683"/>
        <v>0</v>
      </c>
      <c r="OPT140" s="827">
        <f t="shared" si="683"/>
        <v>0</v>
      </c>
      <c r="OPU140" s="827">
        <f t="shared" si="683"/>
        <v>0</v>
      </c>
      <c r="OPV140" s="827">
        <f t="shared" si="683"/>
        <v>0</v>
      </c>
      <c r="OPW140" s="827">
        <f t="shared" ref="OPW140:OSH140" si="684">OPW132</f>
        <v>0</v>
      </c>
      <c r="OPX140" s="827">
        <f t="shared" si="684"/>
        <v>0</v>
      </c>
      <c r="OPY140" s="827">
        <f t="shared" si="684"/>
        <v>0</v>
      </c>
      <c r="OPZ140" s="827">
        <f t="shared" si="684"/>
        <v>0</v>
      </c>
      <c r="OQA140" s="827">
        <f t="shared" si="684"/>
        <v>0</v>
      </c>
      <c r="OQB140" s="827">
        <f t="shared" si="684"/>
        <v>0</v>
      </c>
      <c r="OQC140" s="827">
        <f t="shared" si="684"/>
        <v>0</v>
      </c>
      <c r="OQD140" s="827">
        <f t="shared" si="684"/>
        <v>0</v>
      </c>
      <c r="OQE140" s="827">
        <f t="shared" si="684"/>
        <v>0</v>
      </c>
      <c r="OQF140" s="827">
        <f t="shared" si="684"/>
        <v>0</v>
      </c>
      <c r="OQG140" s="827">
        <f t="shared" si="684"/>
        <v>0</v>
      </c>
      <c r="OQH140" s="827">
        <f t="shared" si="684"/>
        <v>0</v>
      </c>
      <c r="OQI140" s="827">
        <f t="shared" si="684"/>
        <v>0</v>
      </c>
      <c r="OQJ140" s="827">
        <f t="shared" si="684"/>
        <v>0</v>
      </c>
      <c r="OQK140" s="827">
        <f t="shared" si="684"/>
        <v>0</v>
      </c>
      <c r="OQL140" s="827">
        <f t="shared" si="684"/>
        <v>0</v>
      </c>
      <c r="OQM140" s="827">
        <f t="shared" si="684"/>
        <v>0</v>
      </c>
      <c r="OQN140" s="827">
        <f t="shared" si="684"/>
        <v>0</v>
      </c>
      <c r="OQO140" s="827">
        <f t="shared" si="684"/>
        <v>0</v>
      </c>
      <c r="OQP140" s="827">
        <f t="shared" si="684"/>
        <v>0</v>
      </c>
      <c r="OQQ140" s="827">
        <f t="shared" si="684"/>
        <v>0</v>
      </c>
      <c r="OQR140" s="827">
        <f t="shared" si="684"/>
        <v>0</v>
      </c>
      <c r="OQS140" s="827">
        <f t="shared" si="684"/>
        <v>0</v>
      </c>
      <c r="OQT140" s="827">
        <f t="shared" si="684"/>
        <v>0</v>
      </c>
      <c r="OQU140" s="827">
        <f t="shared" si="684"/>
        <v>0</v>
      </c>
      <c r="OQV140" s="827">
        <f t="shared" si="684"/>
        <v>0</v>
      </c>
      <c r="OQW140" s="827">
        <f t="shared" si="684"/>
        <v>0</v>
      </c>
      <c r="OQX140" s="827">
        <f t="shared" si="684"/>
        <v>0</v>
      </c>
      <c r="OQY140" s="827">
        <f t="shared" si="684"/>
        <v>0</v>
      </c>
      <c r="OQZ140" s="827">
        <f t="shared" si="684"/>
        <v>0</v>
      </c>
      <c r="ORA140" s="827">
        <f t="shared" si="684"/>
        <v>0</v>
      </c>
      <c r="ORB140" s="827">
        <f t="shared" si="684"/>
        <v>0</v>
      </c>
      <c r="ORC140" s="827">
        <f t="shared" si="684"/>
        <v>0</v>
      </c>
      <c r="ORD140" s="827">
        <f t="shared" si="684"/>
        <v>0</v>
      </c>
      <c r="ORE140" s="827">
        <f t="shared" si="684"/>
        <v>0</v>
      </c>
      <c r="ORF140" s="827">
        <f t="shared" si="684"/>
        <v>0</v>
      </c>
      <c r="ORG140" s="827">
        <f t="shared" si="684"/>
        <v>0</v>
      </c>
      <c r="ORH140" s="827">
        <f t="shared" si="684"/>
        <v>0</v>
      </c>
      <c r="ORI140" s="827">
        <f t="shared" si="684"/>
        <v>0</v>
      </c>
      <c r="ORJ140" s="827">
        <f t="shared" si="684"/>
        <v>0</v>
      </c>
      <c r="ORK140" s="827">
        <f t="shared" si="684"/>
        <v>0</v>
      </c>
      <c r="ORL140" s="827">
        <f t="shared" si="684"/>
        <v>0</v>
      </c>
      <c r="ORM140" s="827">
        <f t="shared" si="684"/>
        <v>0</v>
      </c>
      <c r="ORN140" s="827">
        <f t="shared" si="684"/>
        <v>0</v>
      </c>
      <c r="ORO140" s="827">
        <f t="shared" si="684"/>
        <v>0</v>
      </c>
      <c r="ORP140" s="827">
        <f t="shared" si="684"/>
        <v>0</v>
      </c>
      <c r="ORQ140" s="827">
        <f t="shared" si="684"/>
        <v>0</v>
      </c>
      <c r="ORR140" s="827">
        <f t="shared" si="684"/>
        <v>0</v>
      </c>
      <c r="ORS140" s="827">
        <f t="shared" si="684"/>
        <v>0</v>
      </c>
      <c r="ORT140" s="827">
        <f t="shared" si="684"/>
        <v>0</v>
      </c>
      <c r="ORU140" s="827">
        <f t="shared" si="684"/>
        <v>0</v>
      </c>
      <c r="ORV140" s="827">
        <f t="shared" si="684"/>
        <v>0</v>
      </c>
      <c r="ORW140" s="827">
        <f t="shared" si="684"/>
        <v>0</v>
      </c>
      <c r="ORX140" s="827">
        <f t="shared" si="684"/>
        <v>0</v>
      </c>
      <c r="ORY140" s="827">
        <f t="shared" si="684"/>
        <v>0</v>
      </c>
      <c r="ORZ140" s="827">
        <f t="shared" si="684"/>
        <v>0</v>
      </c>
      <c r="OSA140" s="827">
        <f t="shared" si="684"/>
        <v>0</v>
      </c>
      <c r="OSB140" s="827">
        <f t="shared" si="684"/>
        <v>0</v>
      </c>
      <c r="OSC140" s="827">
        <f t="shared" si="684"/>
        <v>0</v>
      </c>
      <c r="OSD140" s="827">
        <f t="shared" si="684"/>
        <v>0</v>
      </c>
      <c r="OSE140" s="827">
        <f t="shared" si="684"/>
        <v>0</v>
      </c>
      <c r="OSF140" s="827">
        <f t="shared" si="684"/>
        <v>0</v>
      </c>
      <c r="OSG140" s="827">
        <f t="shared" si="684"/>
        <v>0</v>
      </c>
      <c r="OSH140" s="827">
        <f t="shared" si="684"/>
        <v>0</v>
      </c>
      <c r="OSI140" s="827">
        <f t="shared" ref="OSI140:OUT140" si="685">OSI132</f>
        <v>0</v>
      </c>
      <c r="OSJ140" s="827">
        <f t="shared" si="685"/>
        <v>0</v>
      </c>
      <c r="OSK140" s="827">
        <f t="shared" si="685"/>
        <v>0</v>
      </c>
      <c r="OSL140" s="827">
        <f t="shared" si="685"/>
        <v>0</v>
      </c>
      <c r="OSM140" s="827">
        <f t="shared" si="685"/>
        <v>0</v>
      </c>
      <c r="OSN140" s="827">
        <f t="shared" si="685"/>
        <v>0</v>
      </c>
      <c r="OSO140" s="827">
        <f t="shared" si="685"/>
        <v>0</v>
      </c>
      <c r="OSP140" s="827">
        <f t="shared" si="685"/>
        <v>0</v>
      </c>
      <c r="OSQ140" s="827">
        <f t="shared" si="685"/>
        <v>0</v>
      </c>
      <c r="OSR140" s="827">
        <f t="shared" si="685"/>
        <v>0</v>
      </c>
      <c r="OSS140" s="827">
        <f t="shared" si="685"/>
        <v>0</v>
      </c>
      <c r="OST140" s="827">
        <f t="shared" si="685"/>
        <v>0</v>
      </c>
      <c r="OSU140" s="827">
        <f t="shared" si="685"/>
        <v>0</v>
      </c>
      <c r="OSV140" s="827">
        <f t="shared" si="685"/>
        <v>0</v>
      </c>
      <c r="OSW140" s="827">
        <f t="shared" si="685"/>
        <v>0</v>
      </c>
      <c r="OSX140" s="827">
        <f t="shared" si="685"/>
        <v>0</v>
      </c>
      <c r="OSY140" s="827">
        <f t="shared" si="685"/>
        <v>0</v>
      </c>
      <c r="OSZ140" s="827">
        <f t="shared" si="685"/>
        <v>0</v>
      </c>
      <c r="OTA140" s="827">
        <f t="shared" si="685"/>
        <v>0</v>
      </c>
      <c r="OTB140" s="827">
        <f t="shared" si="685"/>
        <v>0</v>
      </c>
      <c r="OTC140" s="827">
        <f t="shared" si="685"/>
        <v>0</v>
      </c>
      <c r="OTD140" s="827">
        <f t="shared" si="685"/>
        <v>0</v>
      </c>
      <c r="OTE140" s="827">
        <f t="shared" si="685"/>
        <v>0</v>
      </c>
      <c r="OTF140" s="827">
        <f t="shared" si="685"/>
        <v>0</v>
      </c>
      <c r="OTG140" s="827">
        <f t="shared" si="685"/>
        <v>0</v>
      </c>
      <c r="OTH140" s="827">
        <f t="shared" si="685"/>
        <v>0</v>
      </c>
      <c r="OTI140" s="827">
        <f t="shared" si="685"/>
        <v>0</v>
      </c>
      <c r="OTJ140" s="827">
        <f t="shared" si="685"/>
        <v>0</v>
      </c>
      <c r="OTK140" s="827">
        <f t="shared" si="685"/>
        <v>0</v>
      </c>
      <c r="OTL140" s="827">
        <f t="shared" si="685"/>
        <v>0</v>
      </c>
      <c r="OTM140" s="827">
        <f t="shared" si="685"/>
        <v>0</v>
      </c>
      <c r="OTN140" s="827">
        <f t="shared" si="685"/>
        <v>0</v>
      </c>
      <c r="OTO140" s="827">
        <f t="shared" si="685"/>
        <v>0</v>
      </c>
      <c r="OTP140" s="827">
        <f t="shared" si="685"/>
        <v>0</v>
      </c>
      <c r="OTQ140" s="827">
        <f t="shared" si="685"/>
        <v>0</v>
      </c>
      <c r="OTR140" s="827">
        <f t="shared" si="685"/>
        <v>0</v>
      </c>
      <c r="OTS140" s="827">
        <f t="shared" si="685"/>
        <v>0</v>
      </c>
      <c r="OTT140" s="827">
        <f t="shared" si="685"/>
        <v>0</v>
      </c>
      <c r="OTU140" s="827">
        <f t="shared" si="685"/>
        <v>0</v>
      </c>
      <c r="OTV140" s="827">
        <f t="shared" si="685"/>
        <v>0</v>
      </c>
      <c r="OTW140" s="827">
        <f t="shared" si="685"/>
        <v>0</v>
      </c>
      <c r="OTX140" s="827">
        <f t="shared" si="685"/>
        <v>0</v>
      </c>
      <c r="OTY140" s="827">
        <f t="shared" si="685"/>
        <v>0</v>
      </c>
      <c r="OTZ140" s="827">
        <f t="shared" si="685"/>
        <v>0</v>
      </c>
      <c r="OUA140" s="827">
        <f t="shared" si="685"/>
        <v>0</v>
      </c>
      <c r="OUB140" s="827">
        <f t="shared" si="685"/>
        <v>0</v>
      </c>
      <c r="OUC140" s="827">
        <f t="shared" si="685"/>
        <v>0</v>
      </c>
      <c r="OUD140" s="827">
        <f t="shared" si="685"/>
        <v>0</v>
      </c>
      <c r="OUE140" s="827">
        <f t="shared" si="685"/>
        <v>0</v>
      </c>
      <c r="OUF140" s="827">
        <f t="shared" si="685"/>
        <v>0</v>
      </c>
      <c r="OUG140" s="827">
        <f t="shared" si="685"/>
        <v>0</v>
      </c>
      <c r="OUH140" s="827">
        <f t="shared" si="685"/>
        <v>0</v>
      </c>
      <c r="OUI140" s="827">
        <f t="shared" si="685"/>
        <v>0</v>
      </c>
      <c r="OUJ140" s="827">
        <f t="shared" si="685"/>
        <v>0</v>
      </c>
      <c r="OUK140" s="827">
        <f t="shared" si="685"/>
        <v>0</v>
      </c>
      <c r="OUL140" s="827">
        <f t="shared" si="685"/>
        <v>0</v>
      </c>
      <c r="OUM140" s="827">
        <f t="shared" si="685"/>
        <v>0</v>
      </c>
      <c r="OUN140" s="827">
        <f t="shared" si="685"/>
        <v>0</v>
      </c>
      <c r="OUO140" s="827">
        <f t="shared" si="685"/>
        <v>0</v>
      </c>
      <c r="OUP140" s="827">
        <f t="shared" si="685"/>
        <v>0</v>
      </c>
      <c r="OUQ140" s="827">
        <f t="shared" si="685"/>
        <v>0</v>
      </c>
      <c r="OUR140" s="827">
        <f t="shared" si="685"/>
        <v>0</v>
      </c>
      <c r="OUS140" s="827">
        <f t="shared" si="685"/>
        <v>0</v>
      </c>
      <c r="OUT140" s="827">
        <f t="shared" si="685"/>
        <v>0</v>
      </c>
      <c r="OUU140" s="827">
        <f t="shared" ref="OUU140:OXF140" si="686">OUU132</f>
        <v>0</v>
      </c>
      <c r="OUV140" s="827">
        <f t="shared" si="686"/>
        <v>0</v>
      </c>
      <c r="OUW140" s="827">
        <f t="shared" si="686"/>
        <v>0</v>
      </c>
      <c r="OUX140" s="827">
        <f t="shared" si="686"/>
        <v>0</v>
      </c>
      <c r="OUY140" s="827">
        <f t="shared" si="686"/>
        <v>0</v>
      </c>
      <c r="OUZ140" s="827">
        <f t="shared" si="686"/>
        <v>0</v>
      </c>
      <c r="OVA140" s="827">
        <f t="shared" si="686"/>
        <v>0</v>
      </c>
      <c r="OVB140" s="827">
        <f t="shared" si="686"/>
        <v>0</v>
      </c>
      <c r="OVC140" s="827">
        <f t="shared" si="686"/>
        <v>0</v>
      </c>
      <c r="OVD140" s="827">
        <f t="shared" si="686"/>
        <v>0</v>
      </c>
      <c r="OVE140" s="827">
        <f t="shared" si="686"/>
        <v>0</v>
      </c>
      <c r="OVF140" s="827">
        <f t="shared" si="686"/>
        <v>0</v>
      </c>
      <c r="OVG140" s="827">
        <f t="shared" si="686"/>
        <v>0</v>
      </c>
      <c r="OVH140" s="827">
        <f t="shared" si="686"/>
        <v>0</v>
      </c>
      <c r="OVI140" s="827">
        <f t="shared" si="686"/>
        <v>0</v>
      </c>
      <c r="OVJ140" s="827">
        <f t="shared" si="686"/>
        <v>0</v>
      </c>
      <c r="OVK140" s="827">
        <f t="shared" si="686"/>
        <v>0</v>
      </c>
      <c r="OVL140" s="827">
        <f t="shared" si="686"/>
        <v>0</v>
      </c>
      <c r="OVM140" s="827">
        <f t="shared" si="686"/>
        <v>0</v>
      </c>
      <c r="OVN140" s="827">
        <f t="shared" si="686"/>
        <v>0</v>
      </c>
      <c r="OVO140" s="827">
        <f t="shared" si="686"/>
        <v>0</v>
      </c>
      <c r="OVP140" s="827">
        <f t="shared" si="686"/>
        <v>0</v>
      </c>
      <c r="OVQ140" s="827">
        <f t="shared" si="686"/>
        <v>0</v>
      </c>
      <c r="OVR140" s="827">
        <f t="shared" si="686"/>
        <v>0</v>
      </c>
      <c r="OVS140" s="827">
        <f t="shared" si="686"/>
        <v>0</v>
      </c>
      <c r="OVT140" s="827">
        <f t="shared" si="686"/>
        <v>0</v>
      </c>
      <c r="OVU140" s="827">
        <f t="shared" si="686"/>
        <v>0</v>
      </c>
      <c r="OVV140" s="827">
        <f t="shared" si="686"/>
        <v>0</v>
      </c>
      <c r="OVW140" s="827">
        <f t="shared" si="686"/>
        <v>0</v>
      </c>
      <c r="OVX140" s="827">
        <f t="shared" si="686"/>
        <v>0</v>
      </c>
      <c r="OVY140" s="827">
        <f t="shared" si="686"/>
        <v>0</v>
      </c>
      <c r="OVZ140" s="827">
        <f t="shared" si="686"/>
        <v>0</v>
      </c>
      <c r="OWA140" s="827">
        <f t="shared" si="686"/>
        <v>0</v>
      </c>
      <c r="OWB140" s="827">
        <f t="shared" si="686"/>
        <v>0</v>
      </c>
      <c r="OWC140" s="827">
        <f t="shared" si="686"/>
        <v>0</v>
      </c>
      <c r="OWD140" s="827">
        <f t="shared" si="686"/>
        <v>0</v>
      </c>
      <c r="OWE140" s="827">
        <f t="shared" si="686"/>
        <v>0</v>
      </c>
      <c r="OWF140" s="827">
        <f t="shared" si="686"/>
        <v>0</v>
      </c>
      <c r="OWG140" s="827">
        <f t="shared" si="686"/>
        <v>0</v>
      </c>
      <c r="OWH140" s="827">
        <f t="shared" si="686"/>
        <v>0</v>
      </c>
      <c r="OWI140" s="827">
        <f t="shared" si="686"/>
        <v>0</v>
      </c>
      <c r="OWJ140" s="827">
        <f t="shared" si="686"/>
        <v>0</v>
      </c>
      <c r="OWK140" s="827">
        <f t="shared" si="686"/>
        <v>0</v>
      </c>
      <c r="OWL140" s="827">
        <f t="shared" si="686"/>
        <v>0</v>
      </c>
      <c r="OWM140" s="827">
        <f t="shared" si="686"/>
        <v>0</v>
      </c>
      <c r="OWN140" s="827">
        <f t="shared" si="686"/>
        <v>0</v>
      </c>
      <c r="OWO140" s="827">
        <f t="shared" si="686"/>
        <v>0</v>
      </c>
      <c r="OWP140" s="827">
        <f t="shared" si="686"/>
        <v>0</v>
      </c>
      <c r="OWQ140" s="827">
        <f t="shared" si="686"/>
        <v>0</v>
      </c>
      <c r="OWR140" s="827">
        <f t="shared" si="686"/>
        <v>0</v>
      </c>
      <c r="OWS140" s="827">
        <f t="shared" si="686"/>
        <v>0</v>
      </c>
      <c r="OWT140" s="827">
        <f t="shared" si="686"/>
        <v>0</v>
      </c>
      <c r="OWU140" s="827">
        <f t="shared" si="686"/>
        <v>0</v>
      </c>
      <c r="OWV140" s="827">
        <f t="shared" si="686"/>
        <v>0</v>
      </c>
      <c r="OWW140" s="827">
        <f t="shared" si="686"/>
        <v>0</v>
      </c>
      <c r="OWX140" s="827">
        <f t="shared" si="686"/>
        <v>0</v>
      </c>
      <c r="OWY140" s="827">
        <f t="shared" si="686"/>
        <v>0</v>
      </c>
      <c r="OWZ140" s="827">
        <f t="shared" si="686"/>
        <v>0</v>
      </c>
      <c r="OXA140" s="827">
        <f t="shared" si="686"/>
        <v>0</v>
      </c>
      <c r="OXB140" s="827">
        <f t="shared" si="686"/>
        <v>0</v>
      </c>
      <c r="OXC140" s="827">
        <f t="shared" si="686"/>
        <v>0</v>
      </c>
      <c r="OXD140" s="827">
        <f t="shared" si="686"/>
        <v>0</v>
      </c>
      <c r="OXE140" s="827">
        <f t="shared" si="686"/>
        <v>0</v>
      </c>
      <c r="OXF140" s="827">
        <f t="shared" si="686"/>
        <v>0</v>
      </c>
      <c r="OXG140" s="827">
        <f t="shared" ref="OXG140:OZR140" si="687">OXG132</f>
        <v>0</v>
      </c>
      <c r="OXH140" s="827">
        <f t="shared" si="687"/>
        <v>0</v>
      </c>
      <c r="OXI140" s="827">
        <f t="shared" si="687"/>
        <v>0</v>
      </c>
      <c r="OXJ140" s="827">
        <f t="shared" si="687"/>
        <v>0</v>
      </c>
      <c r="OXK140" s="827">
        <f t="shared" si="687"/>
        <v>0</v>
      </c>
      <c r="OXL140" s="827">
        <f t="shared" si="687"/>
        <v>0</v>
      </c>
      <c r="OXM140" s="827">
        <f t="shared" si="687"/>
        <v>0</v>
      </c>
      <c r="OXN140" s="827">
        <f t="shared" si="687"/>
        <v>0</v>
      </c>
      <c r="OXO140" s="827">
        <f t="shared" si="687"/>
        <v>0</v>
      </c>
      <c r="OXP140" s="827">
        <f t="shared" si="687"/>
        <v>0</v>
      </c>
      <c r="OXQ140" s="827">
        <f t="shared" si="687"/>
        <v>0</v>
      </c>
      <c r="OXR140" s="827">
        <f t="shared" si="687"/>
        <v>0</v>
      </c>
      <c r="OXS140" s="827">
        <f t="shared" si="687"/>
        <v>0</v>
      </c>
      <c r="OXT140" s="827">
        <f t="shared" si="687"/>
        <v>0</v>
      </c>
      <c r="OXU140" s="827">
        <f t="shared" si="687"/>
        <v>0</v>
      </c>
      <c r="OXV140" s="827">
        <f t="shared" si="687"/>
        <v>0</v>
      </c>
      <c r="OXW140" s="827">
        <f t="shared" si="687"/>
        <v>0</v>
      </c>
      <c r="OXX140" s="827">
        <f t="shared" si="687"/>
        <v>0</v>
      </c>
      <c r="OXY140" s="827">
        <f t="shared" si="687"/>
        <v>0</v>
      </c>
      <c r="OXZ140" s="827">
        <f t="shared" si="687"/>
        <v>0</v>
      </c>
      <c r="OYA140" s="827">
        <f t="shared" si="687"/>
        <v>0</v>
      </c>
      <c r="OYB140" s="827">
        <f t="shared" si="687"/>
        <v>0</v>
      </c>
      <c r="OYC140" s="827">
        <f t="shared" si="687"/>
        <v>0</v>
      </c>
      <c r="OYD140" s="827">
        <f t="shared" si="687"/>
        <v>0</v>
      </c>
      <c r="OYE140" s="827">
        <f t="shared" si="687"/>
        <v>0</v>
      </c>
      <c r="OYF140" s="827">
        <f t="shared" si="687"/>
        <v>0</v>
      </c>
      <c r="OYG140" s="827">
        <f t="shared" si="687"/>
        <v>0</v>
      </c>
      <c r="OYH140" s="827">
        <f t="shared" si="687"/>
        <v>0</v>
      </c>
      <c r="OYI140" s="827">
        <f t="shared" si="687"/>
        <v>0</v>
      </c>
      <c r="OYJ140" s="827">
        <f t="shared" si="687"/>
        <v>0</v>
      </c>
      <c r="OYK140" s="827">
        <f t="shared" si="687"/>
        <v>0</v>
      </c>
      <c r="OYL140" s="827">
        <f t="shared" si="687"/>
        <v>0</v>
      </c>
      <c r="OYM140" s="827">
        <f t="shared" si="687"/>
        <v>0</v>
      </c>
      <c r="OYN140" s="827">
        <f t="shared" si="687"/>
        <v>0</v>
      </c>
      <c r="OYO140" s="827">
        <f t="shared" si="687"/>
        <v>0</v>
      </c>
      <c r="OYP140" s="827">
        <f t="shared" si="687"/>
        <v>0</v>
      </c>
      <c r="OYQ140" s="827">
        <f t="shared" si="687"/>
        <v>0</v>
      </c>
      <c r="OYR140" s="827">
        <f t="shared" si="687"/>
        <v>0</v>
      </c>
      <c r="OYS140" s="827">
        <f t="shared" si="687"/>
        <v>0</v>
      </c>
      <c r="OYT140" s="827">
        <f t="shared" si="687"/>
        <v>0</v>
      </c>
      <c r="OYU140" s="827">
        <f t="shared" si="687"/>
        <v>0</v>
      </c>
      <c r="OYV140" s="827">
        <f t="shared" si="687"/>
        <v>0</v>
      </c>
      <c r="OYW140" s="827">
        <f t="shared" si="687"/>
        <v>0</v>
      </c>
      <c r="OYX140" s="827">
        <f t="shared" si="687"/>
        <v>0</v>
      </c>
      <c r="OYY140" s="827">
        <f t="shared" si="687"/>
        <v>0</v>
      </c>
      <c r="OYZ140" s="827">
        <f t="shared" si="687"/>
        <v>0</v>
      </c>
      <c r="OZA140" s="827">
        <f t="shared" si="687"/>
        <v>0</v>
      </c>
      <c r="OZB140" s="827">
        <f t="shared" si="687"/>
        <v>0</v>
      </c>
      <c r="OZC140" s="827">
        <f t="shared" si="687"/>
        <v>0</v>
      </c>
      <c r="OZD140" s="827">
        <f t="shared" si="687"/>
        <v>0</v>
      </c>
      <c r="OZE140" s="827">
        <f t="shared" si="687"/>
        <v>0</v>
      </c>
      <c r="OZF140" s="827">
        <f t="shared" si="687"/>
        <v>0</v>
      </c>
      <c r="OZG140" s="827">
        <f t="shared" si="687"/>
        <v>0</v>
      </c>
      <c r="OZH140" s="827">
        <f t="shared" si="687"/>
        <v>0</v>
      </c>
      <c r="OZI140" s="827">
        <f t="shared" si="687"/>
        <v>0</v>
      </c>
      <c r="OZJ140" s="827">
        <f t="shared" si="687"/>
        <v>0</v>
      </c>
      <c r="OZK140" s="827">
        <f t="shared" si="687"/>
        <v>0</v>
      </c>
      <c r="OZL140" s="827">
        <f t="shared" si="687"/>
        <v>0</v>
      </c>
      <c r="OZM140" s="827">
        <f t="shared" si="687"/>
        <v>0</v>
      </c>
      <c r="OZN140" s="827">
        <f t="shared" si="687"/>
        <v>0</v>
      </c>
      <c r="OZO140" s="827">
        <f t="shared" si="687"/>
        <v>0</v>
      </c>
      <c r="OZP140" s="827">
        <f t="shared" si="687"/>
        <v>0</v>
      </c>
      <c r="OZQ140" s="827">
        <f t="shared" si="687"/>
        <v>0</v>
      </c>
      <c r="OZR140" s="827">
        <f t="shared" si="687"/>
        <v>0</v>
      </c>
      <c r="OZS140" s="827">
        <f t="shared" ref="OZS140:PCD140" si="688">OZS132</f>
        <v>0</v>
      </c>
      <c r="OZT140" s="827">
        <f t="shared" si="688"/>
        <v>0</v>
      </c>
      <c r="OZU140" s="827">
        <f t="shared" si="688"/>
        <v>0</v>
      </c>
      <c r="OZV140" s="827">
        <f t="shared" si="688"/>
        <v>0</v>
      </c>
      <c r="OZW140" s="827">
        <f t="shared" si="688"/>
        <v>0</v>
      </c>
      <c r="OZX140" s="827">
        <f t="shared" si="688"/>
        <v>0</v>
      </c>
      <c r="OZY140" s="827">
        <f t="shared" si="688"/>
        <v>0</v>
      </c>
      <c r="OZZ140" s="827">
        <f t="shared" si="688"/>
        <v>0</v>
      </c>
      <c r="PAA140" s="827">
        <f t="shared" si="688"/>
        <v>0</v>
      </c>
      <c r="PAB140" s="827">
        <f t="shared" si="688"/>
        <v>0</v>
      </c>
      <c r="PAC140" s="827">
        <f t="shared" si="688"/>
        <v>0</v>
      </c>
      <c r="PAD140" s="827">
        <f t="shared" si="688"/>
        <v>0</v>
      </c>
      <c r="PAE140" s="827">
        <f t="shared" si="688"/>
        <v>0</v>
      </c>
      <c r="PAF140" s="827">
        <f t="shared" si="688"/>
        <v>0</v>
      </c>
      <c r="PAG140" s="827">
        <f t="shared" si="688"/>
        <v>0</v>
      </c>
      <c r="PAH140" s="827">
        <f t="shared" si="688"/>
        <v>0</v>
      </c>
      <c r="PAI140" s="827">
        <f t="shared" si="688"/>
        <v>0</v>
      </c>
      <c r="PAJ140" s="827">
        <f t="shared" si="688"/>
        <v>0</v>
      </c>
      <c r="PAK140" s="827">
        <f t="shared" si="688"/>
        <v>0</v>
      </c>
      <c r="PAL140" s="827">
        <f t="shared" si="688"/>
        <v>0</v>
      </c>
      <c r="PAM140" s="827">
        <f t="shared" si="688"/>
        <v>0</v>
      </c>
      <c r="PAN140" s="827">
        <f t="shared" si="688"/>
        <v>0</v>
      </c>
      <c r="PAO140" s="827">
        <f t="shared" si="688"/>
        <v>0</v>
      </c>
      <c r="PAP140" s="827">
        <f t="shared" si="688"/>
        <v>0</v>
      </c>
      <c r="PAQ140" s="827">
        <f t="shared" si="688"/>
        <v>0</v>
      </c>
      <c r="PAR140" s="827">
        <f t="shared" si="688"/>
        <v>0</v>
      </c>
      <c r="PAS140" s="827">
        <f t="shared" si="688"/>
        <v>0</v>
      </c>
      <c r="PAT140" s="827">
        <f t="shared" si="688"/>
        <v>0</v>
      </c>
      <c r="PAU140" s="827">
        <f t="shared" si="688"/>
        <v>0</v>
      </c>
      <c r="PAV140" s="827">
        <f t="shared" si="688"/>
        <v>0</v>
      </c>
      <c r="PAW140" s="827">
        <f t="shared" si="688"/>
        <v>0</v>
      </c>
      <c r="PAX140" s="827">
        <f t="shared" si="688"/>
        <v>0</v>
      </c>
      <c r="PAY140" s="827">
        <f t="shared" si="688"/>
        <v>0</v>
      </c>
      <c r="PAZ140" s="827">
        <f t="shared" si="688"/>
        <v>0</v>
      </c>
      <c r="PBA140" s="827">
        <f t="shared" si="688"/>
        <v>0</v>
      </c>
      <c r="PBB140" s="827">
        <f t="shared" si="688"/>
        <v>0</v>
      </c>
      <c r="PBC140" s="827">
        <f t="shared" si="688"/>
        <v>0</v>
      </c>
      <c r="PBD140" s="827">
        <f t="shared" si="688"/>
        <v>0</v>
      </c>
      <c r="PBE140" s="827">
        <f t="shared" si="688"/>
        <v>0</v>
      </c>
      <c r="PBF140" s="827">
        <f t="shared" si="688"/>
        <v>0</v>
      </c>
      <c r="PBG140" s="827">
        <f t="shared" si="688"/>
        <v>0</v>
      </c>
      <c r="PBH140" s="827">
        <f t="shared" si="688"/>
        <v>0</v>
      </c>
      <c r="PBI140" s="827">
        <f t="shared" si="688"/>
        <v>0</v>
      </c>
      <c r="PBJ140" s="827">
        <f t="shared" si="688"/>
        <v>0</v>
      </c>
      <c r="PBK140" s="827">
        <f t="shared" si="688"/>
        <v>0</v>
      </c>
      <c r="PBL140" s="827">
        <f t="shared" si="688"/>
        <v>0</v>
      </c>
      <c r="PBM140" s="827">
        <f t="shared" si="688"/>
        <v>0</v>
      </c>
      <c r="PBN140" s="827">
        <f t="shared" si="688"/>
        <v>0</v>
      </c>
      <c r="PBO140" s="827">
        <f t="shared" si="688"/>
        <v>0</v>
      </c>
      <c r="PBP140" s="827">
        <f t="shared" si="688"/>
        <v>0</v>
      </c>
      <c r="PBQ140" s="827">
        <f t="shared" si="688"/>
        <v>0</v>
      </c>
      <c r="PBR140" s="827">
        <f t="shared" si="688"/>
        <v>0</v>
      </c>
      <c r="PBS140" s="827">
        <f t="shared" si="688"/>
        <v>0</v>
      </c>
      <c r="PBT140" s="827">
        <f t="shared" si="688"/>
        <v>0</v>
      </c>
      <c r="PBU140" s="827">
        <f t="shared" si="688"/>
        <v>0</v>
      </c>
      <c r="PBV140" s="827">
        <f t="shared" si="688"/>
        <v>0</v>
      </c>
      <c r="PBW140" s="827">
        <f t="shared" si="688"/>
        <v>0</v>
      </c>
      <c r="PBX140" s="827">
        <f t="shared" si="688"/>
        <v>0</v>
      </c>
      <c r="PBY140" s="827">
        <f t="shared" si="688"/>
        <v>0</v>
      </c>
      <c r="PBZ140" s="827">
        <f t="shared" si="688"/>
        <v>0</v>
      </c>
      <c r="PCA140" s="827">
        <f t="shared" si="688"/>
        <v>0</v>
      </c>
      <c r="PCB140" s="827">
        <f t="shared" si="688"/>
        <v>0</v>
      </c>
      <c r="PCC140" s="827">
        <f t="shared" si="688"/>
        <v>0</v>
      </c>
      <c r="PCD140" s="827">
        <f t="shared" si="688"/>
        <v>0</v>
      </c>
      <c r="PCE140" s="827">
        <f t="shared" ref="PCE140:PEP140" si="689">PCE132</f>
        <v>0</v>
      </c>
      <c r="PCF140" s="827">
        <f t="shared" si="689"/>
        <v>0</v>
      </c>
      <c r="PCG140" s="827">
        <f t="shared" si="689"/>
        <v>0</v>
      </c>
      <c r="PCH140" s="827">
        <f t="shared" si="689"/>
        <v>0</v>
      </c>
      <c r="PCI140" s="827">
        <f t="shared" si="689"/>
        <v>0</v>
      </c>
      <c r="PCJ140" s="827">
        <f t="shared" si="689"/>
        <v>0</v>
      </c>
      <c r="PCK140" s="827">
        <f t="shared" si="689"/>
        <v>0</v>
      </c>
      <c r="PCL140" s="827">
        <f t="shared" si="689"/>
        <v>0</v>
      </c>
      <c r="PCM140" s="827">
        <f t="shared" si="689"/>
        <v>0</v>
      </c>
      <c r="PCN140" s="827">
        <f t="shared" si="689"/>
        <v>0</v>
      </c>
      <c r="PCO140" s="827">
        <f t="shared" si="689"/>
        <v>0</v>
      </c>
      <c r="PCP140" s="827">
        <f t="shared" si="689"/>
        <v>0</v>
      </c>
      <c r="PCQ140" s="827">
        <f t="shared" si="689"/>
        <v>0</v>
      </c>
      <c r="PCR140" s="827">
        <f t="shared" si="689"/>
        <v>0</v>
      </c>
      <c r="PCS140" s="827">
        <f t="shared" si="689"/>
        <v>0</v>
      </c>
      <c r="PCT140" s="827">
        <f t="shared" si="689"/>
        <v>0</v>
      </c>
      <c r="PCU140" s="827">
        <f t="shared" si="689"/>
        <v>0</v>
      </c>
      <c r="PCV140" s="827">
        <f t="shared" si="689"/>
        <v>0</v>
      </c>
      <c r="PCW140" s="827">
        <f t="shared" si="689"/>
        <v>0</v>
      </c>
      <c r="PCX140" s="827">
        <f t="shared" si="689"/>
        <v>0</v>
      </c>
      <c r="PCY140" s="827">
        <f t="shared" si="689"/>
        <v>0</v>
      </c>
      <c r="PCZ140" s="827">
        <f t="shared" si="689"/>
        <v>0</v>
      </c>
      <c r="PDA140" s="827">
        <f t="shared" si="689"/>
        <v>0</v>
      </c>
      <c r="PDB140" s="827">
        <f t="shared" si="689"/>
        <v>0</v>
      </c>
      <c r="PDC140" s="827">
        <f t="shared" si="689"/>
        <v>0</v>
      </c>
      <c r="PDD140" s="827">
        <f t="shared" si="689"/>
        <v>0</v>
      </c>
      <c r="PDE140" s="827">
        <f t="shared" si="689"/>
        <v>0</v>
      </c>
      <c r="PDF140" s="827">
        <f t="shared" si="689"/>
        <v>0</v>
      </c>
      <c r="PDG140" s="827">
        <f t="shared" si="689"/>
        <v>0</v>
      </c>
      <c r="PDH140" s="827">
        <f t="shared" si="689"/>
        <v>0</v>
      </c>
      <c r="PDI140" s="827">
        <f t="shared" si="689"/>
        <v>0</v>
      </c>
      <c r="PDJ140" s="827">
        <f t="shared" si="689"/>
        <v>0</v>
      </c>
      <c r="PDK140" s="827">
        <f t="shared" si="689"/>
        <v>0</v>
      </c>
      <c r="PDL140" s="827">
        <f t="shared" si="689"/>
        <v>0</v>
      </c>
      <c r="PDM140" s="827">
        <f t="shared" si="689"/>
        <v>0</v>
      </c>
      <c r="PDN140" s="827">
        <f t="shared" si="689"/>
        <v>0</v>
      </c>
      <c r="PDO140" s="827">
        <f t="shared" si="689"/>
        <v>0</v>
      </c>
      <c r="PDP140" s="827">
        <f t="shared" si="689"/>
        <v>0</v>
      </c>
      <c r="PDQ140" s="827">
        <f t="shared" si="689"/>
        <v>0</v>
      </c>
      <c r="PDR140" s="827">
        <f t="shared" si="689"/>
        <v>0</v>
      </c>
      <c r="PDS140" s="827">
        <f t="shared" si="689"/>
        <v>0</v>
      </c>
      <c r="PDT140" s="827">
        <f t="shared" si="689"/>
        <v>0</v>
      </c>
      <c r="PDU140" s="827">
        <f t="shared" si="689"/>
        <v>0</v>
      </c>
      <c r="PDV140" s="827">
        <f t="shared" si="689"/>
        <v>0</v>
      </c>
      <c r="PDW140" s="827">
        <f t="shared" si="689"/>
        <v>0</v>
      </c>
      <c r="PDX140" s="827">
        <f t="shared" si="689"/>
        <v>0</v>
      </c>
      <c r="PDY140" s="827">
        <f t="shared" si="689"/>
        <v>0</v>
      </c>
      <c r="PDZ140" s="827">
        <f t="shared" si="689"/>
        <v>0</v>
      </c>
      <c r="PEA140" s="827">
        <f t="shared" si="689"/>
        <v>0</v>
      </c>
      <c r="PEB140" s="827">
        <f t="shared" si="689"/>
        <v>0</v>
      </c>
      <c r="PEC140" s="827">
        <f t="shared" si="689"/>
        <v>0</v>
      </c>
      <c r="PED140" s="827">
        <f t="shared" si="689"/>
        <v>0</v>
      </c>
      <c r="PEE140" s="827">
        <f t="shared" si="689"/>
        <v>0</v>
      </c>
      <c r="PEF140" s="827">
        <f t="shared" si="689"/>
        <v>0</v>
      </c>
      <c r="PEG140" s="827">
        <f t="shared" si="689"/>
        <v>0</v>
      </c>
      <c r="PEH140" s="827">
        <f t="shared" si="689"/>
        <v>0</v>
      </c>
      <c r="PEI140" s="827">
        <f t="shared" si="689"/>
        <v>0</v>
      </c>
      <c r="PEJ140" s="827">
        <f t="shared" si="689"/>
        <v>0</v>
      </c>
      <c r="PEK140" s="827">
        <f t="shared" si="689"/>
        <v>0</v>
      </c>
      <c r="PEL140" s="827">
        <f t="shared" si="689"/>
        <v>0</v>
      </c>
      <c r="PEM140" s="827">
        <f t="shared" si="689"/>
        <v>0</v>
      </c>
      <c r="PEN140" s="827">
        <f t="shared" si="689"/>
        <v>0</v>
      </c>
      <c r="PEO140" s="827">
        <f t="shared" si="689"/>
        <v>0</v>
      </c>
      <c r="PEP140" s="827">
        <f t="shared" si="689"/>
        <v>0</v>
      </c>
      <c r="PEQ140" s="827">
        <f t="shared" ref="PEQ140:PHB140" si="690">PEQ132</f>
        <v>0</v>
      </c>
      <c r="PER140" s="827">
        <f t="shared" si="690"/>
        <v>0</v>
      </c>
      <c r="PES140" s="827">
        <f t="shared" si="690"/>
        <v>0</v>
      </c>
      <c r="PET140" s="827">
        <f t="shared" si="690"/>
        <v>0</v>
      </c>
      <c r="PEU140" s="827">
        <f t="shared" si="690"/>
        <v>0</v>
      </c>
      <c r="PEV140" s="827">
        <f t="shared" si="690"/>
        <v>0</v>
      </c>
      <c r="PEW140" s="827">
        <f t="shared" si="690"/>
        <v>0</v>
      </c>
      <c r="PEX140" s="827">
        <f t="shared" si="690"/>
        <v>0</v>
      </c>
      <c r="PEY140" s="827">
        <f t="shared" si="690"/>
        <v>0</v>
      </c>
      <c r="PEZ140" s="827">
        <f t="shared" si="690"/>
        <v>0</v>
      </c>
      <c r="PFA140" s="827">
        <f t="shared" si="690"/>
        <v>0</v>
      </c>
      <c r="PFB140" s="827">
        <f t="shared" si="690"/>
        <v>0</v>
      </c>
      <c r="PFC140" s="827">
        <f t="shared" si="690"/>
        <v>0</v>
      </c>
      <c r="PFD140" s="827">
        <f t="shared" si="690"/>
        <v>0</v>
      </c>
      <c r="PFE140" s="827">
        <f t="shared" si="690"/>
        <v>0</v>
      </c>
      <c r="PFF140" s="827">
        <f t="shared" si="690"/>
        <v>0</v>
      </c>
      <c r="PFG140" s="827">
        <f t="shared" si="690"/>
        <v>0</v>
      </c>
      <c r="PFH140" s="827">
        <f t="shared" si="690"/>
        <v>0</v>
      </c>
      <c r="PFI140" s="827">
        <f t="shared" si="690"/>
        <v>0</v>
      </c>
      <c r="PFJ140" s="827">
        <f t="shared" si="690"/>
        <v>0</v>
      </c>
      <c r="PFK140" s="827">
        <f t="shared" si="690"/>
        <v>0</v>
      </c>
      <c r="PFL140" s="827">
        <f t="shared" si="690"/>
        <v>0</v>
      </c>
      <c r="PFM140" s="827">
        <f t="shared" si="690"/>
        <v>0</v>
      </c>
      <c r="PFN140" s="827">
        <f t="shared" si="690"/>
        <v>0</v>
      </c>
      <c r="PFO140" s="827">
        <f t="shared" si="690"/>
        <v>0</v>
      </c>
      <c r="PFP140" s="827">
        <f t="shared" si="690"/>
        <v>0</v>
      </c>
      <c r="PFQ140" s="827">
        <f t="shared" si="690"/>
        <v>0</v>
      </c>
      <c r="PFR140" s="827">
        <f t="shared" si="690"/>
        <v>0</v>
      </c>
      <c r="PFS140" s="827">
        <f t="shared" si="690"/>
        <v>0</v>
      </c>
      <c r="PFT140" s="827">
        <f t="shared" si="690"/>
        <v>0</v>
      </c>
      <c r="PFU140" s="827">
        <f t="shared" si="690"/>
        <v>0</v>
      </c>
      <c r="PFV140" s="827">
        <f t="shared" si="690"/>
        <v>0</v>
      </c>
      <c r="PFW140" s="827">
        <f t="shared" si="690"/>
        <v>0</v>
      </c>
      <c r="PFX140" s="827">
        <f t="shared" si="690"/>
        <v>0</v>
      </c>
      <c r="PFY140" s="827">
        <f t="shared" si="690"/>
        <v>0</v>
      </c>
      <c r="PFZ140" s="827">
        <f t="shared" si="690"/>
        <v>0</v>
      </c>
      <c r="PGA140" s="827">
        <f t="shared" si="690"/>
        <v>0</v>
      </c>
      <c r="PGB140" s="827">
        <f t="shared" si="690"/>
        <v>0</v>
      </c>
      <c r="PGC140" s="827">
        <f t="shared" si="690"/>
        <v>0</v>
      </c>
      <c r="PGD140" s="827">
        <f t="shared" si="690"/>
        <v>0</v>
      </c>
      <c r="PGE140" s="827">
        <f t="shared" si="690"/>
        <v>0</v>
      </c>
      <c r="PGF140" s="827">
        <f t="shared" si="690"/>
        <v>0</v>
      </c>
      <c r="PGG140" s="827">
        <f t="shared" si="690"/>
        <v>0</v>
      </c>
      <c r="PGH140" s="827">
        <f t="shared" si="690"/>
        <v>0</v>
      </c>
      <c r="PGI140" s="827">
        <f t="shared" si="690"/>
        <v>0</v>
      </c>
      <c r="PGJ140" s="827">
        <f t="shared" si="690"/>
        <v>0</v>
      </c>
      <c r="PGK140" s="827">
        <f t="shared" si="690"/>
        <v>0</v>
      </c>
      <c r="PGL140" s="827">
        <f t="shared" si="690"/>
        <v>0</v>
      </c>
      <c r="PGM140" s="827">
        <f t="shared" si="690"/>
        <v>0</v>
      </c>
      <c r="PGN140" s="827">
        <f t="shared" si="690"/>
        <v>0</v>
      </c>
      <c r="PGO140" s="827">
        <f t="shared" si="690"/>
        <v>0</v>
      </c>
      <c r="PGP140" s="827">
        <f t="shared" si="690"/>
        <v>0</v>
      </c>
      <c r="PGQ140" s="827">
        <f t="shared" si="690"/>
        <v>0</v>
      </c>
      <c r="PGR140" s="827">
        <f t="shared" si="690"/>
        <v>0</v>
      </c>
      <c r="PGS140" s="827">
        <f t="shared" si="690"/>
        <v>0</v>
      </c>
      <c r="PGT140" s="827">
        <f t="shared" si="690"/>
        <v>0</v>
      </c>
      <c r="PGU140" s="827">
        <f t="shared" si="690"/>
        <v>0</v>
      </c>
      <c r="PGV140" s="827">
        <f t="shared" si="690"/>
        <v>0</v>
      </c>
      <c r="PGW140" s="827">
        <f t="shared" si="690"/>
        <v>0</v>
      </c>
      <c r="PGX140" s="827">
        <f t="shared" si="690"/>
        <v>0</v>
      </c>
      <c r="PGY140" s="827">
        <f t="shared" si="690"/>
        <v>0</v>
      </c>
      <c r="PGZ140" s="827">
        <f t="shared" si="690"/>
        <v>0</v>
      </c>
      <c r="PHA140" s="827">
        <f t="shared" si="690"/>
        <v>0</v>
      </c>
      <c r="PHB140" s="827">
        <f t="shared" si="690"/>
        <v>0</v>
      </c>
      <c r="PHC140" s="827">
        <f t="shared" ref="PHC140:PJN140" si="691">PHC132</f>
        <v>0</v>
      </c>
      <c r="PHD140" s="827">
        <f t="shared" si="691"/>
        <v>0</v>
      </c>
      <c r="PHE140" s="827">
        <f t="shared" si="691"/>
        <v>0</v>
      </c>
      <c r="PHF140" s="827">
        <f t="shared" si="691"/>
        <v>0</v>
      </c>
      <c r="PHG140" s="827">
        <f t="shared" si="691"/>
        <v>0</v>
      </c>
      <c r="PHH140" s="827">
        <f t="shared" si="691"/>
        <v>0</v>
      </c>
      <c r="PHI140" s="827">
        <f t="shared" si="691"/>
        <v>0</v>
      </c>
      <c r="PHJ140" s="827">
        <f t="shared" si="691"/>
        <v>0</v>
      </c>
      <c r="PHK140" s="827">
        <f t="shared" si="691"/>
        <v>0</v>
      </c>
      <c r="PHL140" s="827">
        <f t="shared" si="691"/>
        <v>0</v>
      </c>
      <c r="PHM140" s="827">
        <f t="shared" si="691"/>
        <v>0</v>
      </c>
      <c r="PHN140" s="827">
        <f t="shared" si="691"/>
        <v>0</v>
      </c>
      <c r="PHO140" s="827">
        <f t="shared" si="691"/>
        <v>0</v>
      </c>
      <c r="PHP140" s="827">
        <f t="shared" si="691"/>
        <v>0</v>
      </c>
      <c r="PHQ140" s="827">
        <f t="shared" si="691"/>
        <v>0</v>
      </c>
      <c r="PHR140" s="827">
        <f t="shared" si="691"/>
        <v>0</v>
      </c>
      <c r="PHS140" s="827">
        <f t="shared" si="691"/>
        <v>0</v>
      </c>
      <c r="PHT140" s="827">
        <f t="shared" si="691"/>
        <v>0</v>
      </c>
      <c r="PHU140" s="827">
        <f t="shared" si="691"/>
        <v>0</v>
      </c>
      <c r="PHV140" s="827">
        <f t="shared" si="691"/>
        <v>0</v>
      </c>
      <c r="PHW140" s="827">
        <f t="shared" si="691"/>
        <v>0</v>
      </c>
      <c r="PHX140" s="827">
        <f t="shared" si="691"/>
        <v>0</v>
      </c>
      <c r="PHY140" s="827">
        <f t="shared" si="691"/>
        <v>0</v>
      </c>
      <c r="PHZ140" s="827">
        <f t="shared" si="691"/>
        <v>0</v>
      </c>
      <c r="PIA140" s="827">
        <f t="shared" si="691"/>
        <v>0</v>
      </c>
      <c r="PIB140" s="827">
        <f t="shared" si="691"/>
        <v>0</v>
      </c>
      <c r="PIC140" s="827">
        <f t="shared" si="691"/>
        <v>0</v>
      </c>
      <c r="PID140" s="827">
        <f t="shared" si="691"/>
        <v>0</v>
      </c>
      <c r="PIE140" s="827">
        <f t="shared" si="691"/>
        <v>0</v>
      </c>
      <c r="PIF140" s="827">
        <f t="shared" si="691"/>
        <v>0</v>
      </c>
      <c r="PIG140" s="827">
        <f t="shared" si="691"/>
        <v>0</v>
      </c>
      <c r="PIH140" s="827">
        <f t="shared" si="691"/>
        <v>0</v>
      </c>
      <c r="PII140" s="827">
        <f t="shared" si="691"/>
        <v>0</v>
      </c>
      <c r="PIJ140" s="827">
        <f t="shared" si="691"/>
        <v>0</v>
      </c>
      <c r="PIK140" s="827">
        <f t="shared" si="691"/>
        <v>0</v>
      </c>
      <c r="PIL140" s="827">
        <f t="shared" si="691"/>
        <v>0</v>
      </c>
      <c r="PIM140" s="827">
        <f t="shared" si="691"/>
        <v>0</v>
      </c>
      <c r="PIN140" s="827">
        <f t="shared" si="691"/>
        <v>0</v>
      </c>
      <c r="PIO140" s="827">
        <f t="shared" si="691"/>
        <v>0</v>
      </c>
      <c r="PIP140" s="827">
        <f t="shared" si="691"/>
        <v>0</v>
      </c>
      <c r="PIQ140" s="827">
        <f t="shared" si="691"/>
        <v>0</v>
      </c>
      <c r="PIR140" s="827">
        <f t="shared" si="691"/>
        <v>0</v>
      </c>
      <c r="PIS140" s="827">
        <f t="shared" si="691"/>
        <v>0</v>
      </c>
      <c r="PIT140" s="827">
        <f t="shared" si="691"/>
        <v>0</v>
      </c>
      <c r="PIU140" s="827">
        <f t="shared" si="691"/>
        <v>0</v>
      </c>
      <c r="PIV140" s="827">
        <f t="shared" si="691"/>
        <v>0</v>
      </c>
      <c r="PIW140" s="827">
        <f t="shared" si="691"/>
        <v>0</v>
      </c>
      <c r="PIX140" s="827">
        <f t="shared" si="691"/>
        <v>0</v>
      </c>
      <c r="PIY140" s="827">
        <f t="shared" si="691"/>
        <v>0</v>
      </c>
      <c r="PIZ140" s="827">
        <f t="shared" si="691"/>
        <v>0</v>
      </c>
      <c r="PJA140" s="827">
        <f t="shared" si="691"/>
        <v>0</v>
      </c>
      <c r="PJB140" s="827">
        <f t="shared" si="691"/>
        <v>0</v>
      </c>
      <c r="PJC140" s="827">
        <f t="shared" si="691"/>
        <v>0</v>
      </c>
      <c r="PJD140" s="827">
        <f t="shared" si="691"/>
        <v>0</v>
      </c>
      <c r="PJE140" s="827">
        <f t="shared" si="691"/>
        <v>0</v>
      </c>
      <c r="PJF140" s="827">
        <f t="shared" si="691"/>
        <v>0</v>
      </c>
      <c r="PJG140" s="827">
        <f t="shared" si="691"/>
        <v>0</v>
      </c>
      <c r="PJH140" s="827">
        <f t="shared" si="691"/>
        <v>0</v>
      </c>
      <c r="PJI140" s="827">
        <f t="shared" si="691"/>
        <v>0</v>
      </c>
      <c r="PJJ140" s="827">
        <f t="shared" si="691"/>
        <v>0</v>
      </c>
      <c r="PJK140" s="827">
        <f t="shared" si="691"/>
        <v>0</v>
      </c>
      <c r="PJL140" s="827">
        <f t="shared" si="691"/>
        <v>0</v>
      </c>
      <c r="PJM140" s="827">
        <f t="shared" si="691"/>
        <v>0</v>
      </c>
      <c r="PJN140" s="827">
        <f t="shared" si="691"/>
        <v>0</v>
      </c>
      <c r="PJO140" s="827">
        <f t="shared" ref="PJO140:PLZ140" si="692">PJO132</f>
        <v>0</v>
      </c>
      <c r="PJP140" s="827">
        <f t="shared" si="692"/>
        <v>0</v>
      </c>
      <c r="PJQ140" s="827">
        <f t="shared" si="692"/>
        <v>0</v>
      </c>
      <c r="PJR140" s="827">
        <f t="shared" si="692"/>
        <v>0</v>
      </c>
      <c r="PJS140" s="827">
        <f t="shared" si="692"/>
        <v>0</v>
      </c>
      <c r="PJT140" s="827">
        <f t="shared" si="692"/>
        <v>0</v>
      </c>
      <c r="PJU140" s="827">
        <f t="shared" si="692"/>
        <v>0</v>
      </c>
      <c r="PJV140" s="827">
        <f t="shared" si="692"/>
        <v>0</v>
      </c>
      <c r="PJW140" s="827">
        <f t="shared" si="692"/>
        <v>0</v>
      </c>
      <c r="PJX140" s="827">
        <f t="shared" si="692"/>
        <v>0</v>
      </c>
      <c r="PJY140" s="827">
        <f t="shared" si="692"/>
        <v>0</v>
      </c>
      <c r="PJZ140" s="827">
        <f t="shared" si="692"/>
        <v>0</v>
      </c>
      <c r="PKA140" s="827">
        <f t="shared" si="692"/>
        <v>0</v>
      </c>
      <c r="PKB140" s="827">
        <f t="shared" si="692"/>
        <v>0</v>
      </c>
      <c r="PKC140" s="827">
        <f t="shared" si="692"/>
        <v>0</v>
      </c>
      <c r="PKD140" s="827">
        <f t="shared" si="692"/>
        <v>0</v>
      </c>
      <c r="PKE140" s="827">
        <f t="shared" si="692"/>
        <v>0</v>
      </c>
      <c r="PKF140" s="827">
        <f t="shared" si="692"/>
        <v>0</v>
      </c>
      <c r="PKG140" s="827">
        <f t="shared" si="692"/>
        <v>0</v>
      </c>
      <c r="PKH140" s="827">
        <f t="shared" si="692"/>
        <v>0</v>
      </c>
      <c r="PKI140" s="827">
        <f t="shared" si="692"/>
        <v>0</v>
      </c>
      <c r="PKJ140" s="827">
        <f t="shared" si="692"/>
        <v>0</v>
      </c>
      <c r="PKK140" s="827">
        <f t="shared" si="692"/>
        <v>0</v>
      </c>
      <c r="PKL140" s="827">
        <f t="shared" si="692"/>
        <v>0</v>
      </c>
      <c r="PKM140" s="827">
        <f t="shared" si="692"/>
        <v>0</v>
      </c>
      <c r="PKN140" s="827">
        <f t="shared" si="692"/>
        <v>0</v>
      </c>
      <c r="PKO140" s="827">
        <f t="shared" si="692"/>
        <v>0</v>
      </c>
      <c r="PKP140" s="827">
        <f t="shared" si="692"/>
        <v>0</v>
      </c>
      <c r="PKQ140" s="827">
        <f t="shared" si="692"/>
        <v>0</v>
      </c>
      <c r="PKR140" s="827">
        <f t="shared" si="692"/>
        <v>0</v>
      </c>
      <c r="PKS140" s="827">
        <f t="shared" si="692"/>
        <v>0</v>
      </c>
      <c r="PKT140" s="827">
        <f t="shared" si="692"/>
        <v>0</v>
      </c>
      <c r="PKU140" s="827">
        <f t="shared" si="692"/>
        <v>0</v>
      </c>
      <c r="PKV140" s="827">
        <f t="shared" si="692"/>
        <v>0</v>
      </c>
      <c r="PKW140" s="827">
        <f t="shared" si="692"/>
        <v>0</v>
      </c>
      <c r="PKX140" s="827">
        <f t="shared" si="692"/>
        <v>0</v>
      </c>
      <c r="PKY140" s="827">
        <f t="shared" si="692"/>
        <v>0</v>
      </c>
      <c r="PKZ140" s="827">
        <f t="shared" si="692"/>
        <v>0</v>
      </c>
      <c r="PLA140" s="827">
        <f t="shared" si="692"/>
        <v>0</v>
      </c>
      <c r="PLB140" s="827">
        <f t="shared" si="692"/>
        <v>0</v>
      </c>
      <c r="PLC140" s="827">
        <f t="shared" si="692"/>
        <v>0</v>
      </c>
      <c r="PLD140" s="827">
        <f t="shared" si="692"/>
        <v>0</v>
      </c>
      <c r="PLE140" s="827">
        <f t="shared" si="692"/>
        <v>0</v>
      </c>
      <c r="PLF140" s="827">
        <f t="shared" si="692"/>
        <v>0</v>
      </c>
      <c r="PLG140" s="827">
        <f t="shared" si="692"/>
        <v>0</v>
      </c>
      <c r="PLH140" s="827">
        <f t="shared" si="692"/>
        <v>0</v>
      </c>
      <c r="PLI140" s="827">
        <f t="shared" si="692"/>
        <v>0</v>
      </c>
      <c r="PLJ140" s="827">
        <f t="shared" si="692"/>
        <v>0</v>
      </c>
      <c r="PLK140" s="827">
        <f t="shared" si="692"/>
        <v>0</v>
      </c>
      <c r="PLL140" s="827">
        <f t="shared" si="692"/>
        <v>0</v>
      </c>
      <c r="PLM140" s="827">
        <f t="shared" si="692"/>
        <v>0</v>
      </c>
      <c r="PLN140" s="827">
        <f t="shared" si="692"/>
        <v>0</v>
      </c>
      <c r="PLO140" s="827">
        <f t="shared" si="692"/>
        <v>0</v>
      </c>
      <c r="PLP140" s="827">
        <f t="shared" si="692"/>
        <v>0</v>
      </c>
      <c r="PLQ140" s="827">
        <f t="shared" si="692"/>
        <v>0</v>
      </c>
      <c r="PLR140" s="827">
        <f t="shared" si="692"/>
        <v>0</v>
      </c>
      <c r="PLS140" s="827">
        <f t="shared" si="692"/>
        <v>0</v>
      </c>
      <c r="PLT140" s="827">
        <f t="shared" si="692"/>
        <v>0</v>
      </c>
      <c r="PLU140" s="827">
        <f t="shared" si="692"/>
        <v>0</v>
      </c>
      <c r="PLV140" s="827">
        <f t="shared" si="692"/>
        <v>0</v>
      </c>
      <c r="PLW140" s="827">
        <f t="shared" si="692"/>
        <v>0</v>
      </c>
      <c r="PLX140" s="827">
        <f t="shared" si="692"/>
        <v>0</v>
      </c>
      <c r="PLY140" s="827">
        <f t="shared" si="692"/>
        <v>0</v>
      </c>
      <c r="PLZ140" s="827">
        <f t="shared" si="692"/>
        <v>0</v>
      </c>
      <c r="PMA140" s="827">
        <f t="shared" ref="PMA140:POL140" si="693">PMA132</f>
        <v>0</v>
      </c>
      <c r="PMB140" s="827">
        <f t="shared" si="693"/>
        <v>0</v>
      </c>
      <c r="PMC140" s="827">
        <f t="shared" si="693"/>
        <v>0</v>
      </c>
      <c r="PMD140" s="827">
        <f t="shared" si="693"/>
        <v>0</v>
      </c>
      <c r="PME140" s="827">
        <f t="shared" si="693"/>
        <v>0</v>
      </c>
      <c r="PMF140" s="827">
        <f t="shared" si="693"/>
        <v>0</v>
      </c>
      <c r="PMG140" s="827">
        <f t="shared" si="693"/>
        <v>0</v>
      </c>
      <c r="PMH140" s="827">
        <f t="shared" si="693"/>
        <v>0</v>
      </c>
      <c r="PMI140" s="827">
        <f t="shared" si="693"/>
        <v>0</v>
      </c>
      <c r="PMJ140" s="827">
        <f t="shared" si="693"/>
        <v>0</v>
      </c>
      <c r="PMK140" s="827">
        <f t="shared" si="693"/>
        <v>0</v>
      </c>
      <c r="PML140" s="827">
        <f t="shared" si="693"/>
        <v>0</v>
      </c>
      <c r="PMM140" s="827">
        <f t="shared" si="693"/>
        <v>0</v>
      </c>
      <c r="PMN140" s="827">
        <f t="shared" si="693"/>
        <v>0</v>
      </c>
      <c r="PMO140" s="827">
        <f t="shared" si="693"/>
        <v>0</v>
      </c>
      <c r="PMP140" s="827">
        <f t="shared" si="693"/>
        <v>0</v>
      </c>
      <c r="PMQ140" s="827">
        <f t="shared" si="693"/>
        <v>0</v>
      </c>
      <c r="PMR140" s="827">
        <f t="shared" si="693"/>
        <v>0</v>
      </c>
      <c r="PMS140" s="827">
        <f t="shared" si="693"/>
        <v>0</v>
      </c>
      <c r="PMT140" s="827">
        <f t="shared" si="693"/>
        <v>0</v>
      </c>
      <c r="PMU140" s="827">
        <f t="shared" si="693"/>
        <v>0</v>
      </c>
      <c r="PMV140" s="827">
        <f t="shared" si="693"/>
        <v>0</v>
      </c>
      <c r="PMW140" s="827">
        <f t="shared" si="693"/>
        <v>0</v>
      </c>
      <c r="PMX140" s="827">
        <f t="shared" si="693"/>
        <v>0</v>
      </c>
      <c r="PMY140" s="827">
        <f t="shared" si="693"/>
        <v>0</v>
      </c>
      <c r="PMZ140" s="827">
        <f t="shared" si="693"/>
        <v>0</v>
      </c>
      <c r="PNA140" s="827">
        <f t="shared" si="693"/>
        <v>0</v>
      </c>
      <c r="PNB140" s="827">
        <f t="shared" si="693"/>
        <v>0</v>
      </c>
      <c r="PNC140" s="827">
        <f t="shared" si="693"/>
        <v>0</v>
      </c>
      <c r="PND140" s="827">
        <f t="shared" si="693"/>
        <v>0</v>
      </c>
      <c r="PNE140" s="827">
        <f t="shared" si="693"/>
        <v>0</v>
      </c>
      <c r="PNF140" s="827">
        <f t="shared" si="693"/>
        <v>0</v>
      </c>
      <c r="PNG140" s="827">
        <f t="shared" si="693"/>
        <v>0</v>
      </c>
      <c r="PNH140" s="827">
        <f t="shared" si="693"/>
        <v>0</v>
      </c>
      <c r="PNI140" s="827">
        <f t="shared" si="693"/>
        <v>0</v>
      </c>
      <c r="PNJ140" s="827">
        <f t="shared" si="693"/>
        <v>0</v>
      </c>
      <c r="PNK140" s="827">
        <f t="shared" si="693"/>
        <v>0</v>
      </c>
      <c r="PNL140" s="827">
        <f t="shared" si="693"/>
        <v>0</v>
      </c>
      <c r="PNM140" s="827">
        <f t="shared" si="693"/>
        <v>0</v>
      </c>
      <c r="PNN140" s="827">
        <f t="shared" si="693"/>
        <v>0</v>
      </c>
      <c r="PNO140" s="827">
        <f t="shared" si="693"/>
        <v>0</v>
      </c>
      <c r="PNP140" s="827">
        <f t="shared" si="693"/>
        <v>0</v>
      </c>
      <c r="PNQ140" s="827">
        <f t="shared" si="693"/>
        <v>0</v>
      </c>
      <c r="PNR140" s="827">
        <f t="shared" si="693"/>
        <v>0</v>
      </c>
      <c r="PNS140" s="827">
        <f t="shared" si="693"/>
        <v>0</v>
      </c>
      <c r="PNT140" s="827">
        <f t="shared" si="693"/>
        <v>0</v>
      </c>
      <c r="PNU140" s="827">
        <f t="shared" si="693"/>
        <v>0</v>
      </c>
      <c r="PNV140" s="827">
        <f t="shared" si="693"/>
        <v>0</v>
      </c>
      <c r="PNW140" s="827">
        <f t="shared" si="693"/>
        <v>0</v>
      </c>
      <c r="PNX140" s="827">
        <f t="shared" si="693"/>
        <v>0</v>
      </c>
      <c r="PNY140" s="827">
        <f t="shared" si="693"/>
        <v>0</v>
      </c>
      <c r="PNZ140" s="827">
        <f t="shared" si="693"/>
        <v>0</v>
      </c>
      <c r="POA140" s="827">
        <f t="shared" si="693"/>
        <v>0</v>
      </c>
      <c r="POB140" s="827">
        <f t="shared" si="693"/>
        <v>0</v>
      </c>
      <c r="POC140" s="827">
        <f t="shared" si="693"/>
        <v>0</v>
      </c>
      <c r="POD140" s="827">
        <f t="shared" si="693"/>
        <v>0</v>
      </c>
      <c r="POE140" s="827">
        <f t="shared" si="693"/>
        <v>0</v>
      </c>
      <c r="POF140" s="827">
        <f t="shared" si="693"/>
        <v>0</v>
      </c>
      <c r="POG140" s="827">
        <f t="shared" si="693"/>
        <v>0</v>
      </c>
      <c r="POH140" s="827">
        <f t="shared" si="693"/>
        <v>0</v>
      </c>
      <c r="POI140" s="827">
        <f t="shared" si="693"/>
        <v>0</v>
      </c>
      <c r="POJ140" s="827">
        <f t="shared" si="693"/>
        <v>0</v>
      </c>
      <c r="POK140" s="827">
        <f t="shared" si="693"/>
        <v>0</v>
      </c>
      <c r="POL140" s="827">
        <f t="shared" si="693"/>
        <v>0</v>
      </c>
      <c r="POM140" s="827">
        <f t="shared" ref="POM140:PQX140" si="694">POM132</f>
        <v>0</v>
      </c>
      <c r="PON140" s="827">
        <f t="shared" si="694"/>
        <v>0</v>
      </c>
      <c r="POO140" s="827">
        <f t="shared" si="694"/>
        <v>0</v>
      </c>
      <c r="POP140" s="827">
        <f t="shared" si="694"/>
        <v>0</v>
      </c>
      <c r="POQ140" s="827">
        <f t="shared" si="694"/>
        <v>0</v>
      </c>
      <c r="POR140" s="827">
        <f t="shared" si="694"/>
        <v>0</v>
      </c>
      <c r="POS140" s="827">
        <f t="shared" si="694"/>
        <v>0</v>
      </c>
      <c r="POT140" s="827">
        <f t="shared" si="694"/>
        <v>0</v>
      </c>
      <c r="POU140" s="827">
        <f t="shared" si="694"/>
        <v>0</v>
      </c>
      <c r="POV140" s="827">
        <f t="shared" si="694"/>
        <v>0</v>
      </c>
      <c r="POW140" s="827">
        <f t="shared" si="694"/>
        <v>0</v>
      </c>
      <c r="POX140" s="827">
        <f t="shared" si="694"/>
        <v>0</v>
      </c>
      <c r="POY140" s="827">
        <f t="shared" si="694"/>
        <v>0</v>
      </c>
      <c r="POZ140" s="827">
        <f t="shared" si="694"/>
        <v>0</v>
      </c>
      <c r="PPA140" s="827">
        <f t="shared" si="694"/>
        <v>0</v>
      </c>
      <c r="PPB140" s="827">
        <f t="shared" si="694"/>
        <v>0</v>
      </c>
      <c r="PPC140" s="827">
        <f t="shared" si="694"/>
        <v>0</v>
      </c>
      <c r="PPD140" s="827">
        <f t="shared" si="694"/>
        <v>0</v>
      </c>
      <c r="PPE140" s="827">
        <f t="shared" si="694"/>
        <v>0</v>
      </c>
      <c r="PPF140" s="827">
        <f t="shared" si="694"/>
        <v>0</v>
      </c>
      <c r="PPG140" s="827">
        <f t="shared" si="694"/>
        <v>0</v>
      </c>
      <c r="PPH140" s="827">
        <f t="shared" si="694"/>
        <v>0</v>
      </c>
      <c r="PPI140" s="827">
        <f t="shared" si="694"/>
        <v>0</v>
      </c>
      <c r="PPJ140" s="827">
        <f t="shared" si="694"/>
        <v>0</v>
      </c>
      <c r="PPK140" s="827">
        <f t="shared" si="694"/>
        <v>0</v>
      </c>
      <c r="PPL140" s="827">
        <f t="shared" si="694"/>
        <v>0</v>
      </c>
      <c r="PPM140" s="827">
        <f t="shared" si="694"/>
        <v>0</v>
      </c>
      <c r="PPN140" s="827">
        <f t="shared" si="694"/>
        <v>0</v>
      </c>
      <c r="PPO140" s="827">
        <f t="shared" si="694"/>
        <v>0</v>
      </c>
      <c r="PPP140" s="827">
        <f t="shared" si="694"/>
        <v>0</v>
      </c>
      <c r="PPQ140" s="827">
        <f t="shared" si="694"/>
        <v>0</v>
      </c>
      <c r="PPR140" s="827">
        <f t="shared" si="694"/>
        <v>0</v>
      </c>
      <c r="PPS140" s="827">
        <f t="shared" si="694"/>
        <v>0</v>
      </c>
      <c r="PPT140" s="827">
        <f t="shared" si="694"/>
        <v>0</v>
      </c>
      <c r="PPU140" s="827">
        <f t="shared" si="694"/>
        <v>0</v>
      </c>
      <c r="PPV140" s="827">
        <f t="shared" si="694"/>
        <v>0</v>
      </c>
      <c r="PPW140" s="827">
        <f t="shared" si="694"/>
        <v>0</v>
      </c>
      <c r="PPX140" s="827">
        <f t="shared" si="694"/>
        <v>0</v>
      </c>
      <c r="PPY140" s="827">
        <f t="shared" si="694"/>
        <v>0</v>
      </c>
      <c r="PPZ140" s="827">
        <f t="shared" si="694"/>
        <v>0</v>
      </c>
      <c r="PQA140" s="827">
        <f t="shared" si="694"/>
        <v>0</v>
      </c>
      <c r="PQB140" s="827">
        <f t="shared" si="694"/>
        <v>0</v>
      </c>
      <c r="PQC140" s="827">
        <f t="shared" si="694"/>
        <v>0</v>
      </c>
      <c r="PQD140" s="827">
        <f t="shared" si="694"/>
        <v>0</v>
      </c>
      <c r="PQE140" s="827">
        <f t="shared" si="694"/>
        <v>0</v>
      </c>
      <c r="PQF140" s="827">
        <f t="shared" si="694"/>
        <v>0</v>
      </c>
      <c r="PQG140" s="827">
        <f t="shared" si="694"/>
        <v>0</v>
      </c>
      <c r="PQH140" s="827">
        <f t="shared" si="694"/>
        <v>0</v>
      </c>
      <c r="PQI140" s="827">
        <f t="shared" si="694"/>
        <v>0</v>
      </c>
      <c r="PQJ140" s="827">
        <f t="shared" si="694"/>
        <v>0</v>
      </c>
      <c r="PQK140" s="827">
        <f t="shared" si="694"/>
        <v>0</v>
      </c>
      <c r="PQL140" s="827">
        <f t="shared" si="694"/>
        <v>0</v>
      </c>
      <c r="PQM140" s="827">
        <f t="shared" si="694"/>
        <v>0</v>
      </c>
      <c r="PQN140" s="827">
        <f t="shared" si="694"/>
        <v>0</v>
      </c>
      <c r="PQO140" s="827">
        <f t="shared" si="694"/>
        <v>0</v>
      </c>
      <c r="PQP140" s="827">
        <f t="shared" si="694"/>
        <v>0</v>
      </c>
      <c r="PQQ140" s="827">
        <f t="shared" si="694"/>
        <v>0</v>
      </c>
      <c r="PQR140" s="827">
        <f t="shared" si="694"/>
        <v>0</v>
      </c>
      <c r="PQS140" s="827">
        <f t="shared" si="694"/>
        <v>0</v>
      </c>
      <c r="PQT140" s="827">
        <f t="shared" si="694"/>
        <v>0</v>
      </c>
      <c r="PQU140" s="827">
        <f t="shared" si="694"/>
        <v>0</v>
      </c>
      <c r="PQV140" s="827">
        <f t="shared" si="694"/>
        <v>0</v>
      </c>
      <c r="PQW140" s="827">
        <f t="shared" si="694"/>
        <v>0</v>
      </c>
      <c r="PQX140" s="827">
        <f t="shared" si="694"/>
        <v>0</v>
      </c>
      <c r="PQY140" s="827">
        <f t="shared" ref="PQY140:PTJ140" si="695">PQY132</f>
        <v>0</v>
      </c>
      <c r="PQZ140" s="827">
        <f t="shared" si="695"/>
        <v>0</v>
      </c>
      <c r="PRA140" s="827">
        <f t="shared" si="695"/>
        <v>0</v>
      </c>
      <c r="PRB140" s="827">
        <f t="shared" si="695"/>
        <v>0</v>
      </c>
      <c r="PRC140" s="827">
        <f t="shared" si="695"/>
        <v>0</v>
      </c>
      <c r="PRD140" s="827">
        <f t="shared" si="695"/>
        <v>0</v>
      </c>
      <c r="PRE140" s="827">
        <f t="shared" si="695"/>
        <v>0</v>
      </c>
      <c r="PRF140" s="827">
        <f t="shared" si="695"/>
        <v>0</v>
      </c>
      <c r="PRG140" s="827">
        <f t="shared" si="695"/>
        <v>0</v>
      </c>
      <c r="PRH140" s="827">
        <f t="shared" si="695"/>
        <v>0</v>
      </c>
      <c r="PRI140" s="827">
        <f t="shared" si="695"/>
        <v>0</v>
      </c>
      <c r="PRJ140" s="827">
        <f t="shared" si="695"/>
        <v>0</v>
      </c>
      <c r="PRK140" s="827">
        <f t="shared" si="695"/>
        <v>0</v>
      </c>
      <c r="PRL140" s="827">
        <f t="shared" si="695"/>
        <v>0</v>
      </c>
      <c r="PRM140" s="827">
        <f t="shared" si="695"/>
        <v>0</v>
      </c>
      <c r="PRN140" s="827">
        <f t="shared" si="695"/>
        <v>0</v>
      </c>
      <c r="PRO140" s="827">
        <f t="shared" si="695"/>
        <v>0</v>
      </c>
      <c r="PRP140" s="827">
        <f t="shared" si="695"/>
        <v>0</v>
      </c>
      <c r="PRQ140" s="827">
        <f t="shared" si="695"/>
        <v>0</v>
      </c>
      <c r="PRR140" s="827">
        <f t="shared" si="695"/>
        <v>0</v>
      </c>
      <c r="PRS140" s="827">
        <f t="shared" si="695"/>
        <v>0</v>
      </c>
      <c r="PRT140" s="827">
        <f t="shared" si="695"/>
        <v>0</v>
      </c>
      <c r="PRU140" s="827">
        <f t="shared" si="695"/>
        <v>0</v>
      </c>
      <c r="PRV140" s="827">
        <f t="shared" si="695"/>
        <v>0</v>
      </c>
      <c r="PRW140" s="827">
        <f t="shared" si="695"/>
        <v>0</v>
      </c>
      <c r="PRX140" s="827">
        <f t="shared" si="695"/>
        <v>0</v>
      </c>
      <c r="PRY140" s="827">
        <f t="shared" si="695"/>
        <v>0</v>
      </c>
      <c r="PRZ140" s="827">
        <f t="shared" si="695"/>
        <v>0</v>
      </c>
      <c r="PSA140" s="827">
        <f t="shared" si="695"/>
        <v>0</v>
      </c>
      <c r="PSB140" s="827">
        <f t="shared" si="695"/>
        <v>0</v>
      </c>
      <c r="PSC140" s="827">
        <f t="shared" si="695"/>
        <v>0</v>
      </c>
      <c r="PSD140" s="827">
        <f t="shared" si="695"/>
        <v>0</v>
      </c>
      <c r="PSE140" s="827">
        <f t="shared" si="695"/>
        <v>0</v>
      </c>
      <c r="PSF140" s="827">
        <f t="shared" si="695"/>
        <v>0</v>
      </c>
      <c r="PSG140" s="827">
        <f t="shared" si="695"/>
        <v>0</v>
      </c>
      <c r="PSH140" s="827">
        <f t="shared" si="695"/>
        <v>0</v>
      </c>
      <c r="PSI140" s="827">
        <f t="shared" si="695"/>
        <v>0</v>
      </c>
      <c r="PSJ140" s="827">
        <f t="shared" si="695"/>
        <v>0</v>
      </c>
      <c r="PSK140" s="827">
        <f t="shared" si="695"/>
        <v>0</v>
      </c>
      <c r="PSL140" s="827">
        <f t="shared" si="695"/>
        <v>0</v>
      </c>
      <c r="PSM140" s="827">
        <f t="shared" si="695"/>
        <v>0</v>
      </c>
      <c r="PSN140" s="827">
        <f t="shared" si="695"/>
        <v>0</v>
      </c>
      <c r="PSO140" s="827">
        <f t="shared" si="695"/>
        <v>0</v>
      </c>
      <c r="PSP140" s="827">
        <f t="shared" si="695"/>
        <v>0</v>
      </c>
      <c r="PSQ140" s="827">
        <f t="shared" si="695"/>
        <v>0</v>
      </c>
      <c r="PSR140" s="827">
        <f t="shared" si="695"/>
        <v>0</v>
      </c>
      <c r="PSS140" s="827">
        <f t="shared" si="695"/>
        <v>0</v>
      </c>
      <c r="PST140" s="827">
        <f t="shared" si="695"/>
        <v>0</v>
      </c>
      <c r="PSU140" s="827">
        <f t="shared" si="695"/>
        <v>0</v>
      </c>
      <c r="PSV140" s="827">
        <f t="shared" si="695"/>
        <v>0</v>
      </c>
      <c r="PSW140" s="827">
        <f t="shared" si="695"/>
        <v>0</v>
      </c>
      <c r="PSX140" s="827">
        <f t="shared" si="695"/>
        <v>0</v>
      </c>
      <c r="PSY140" s="827">
        <f t="shared" si="695"/>
        <v>0</v>
      </c>
      <c r="PSZ140" s="827">
        <f t="shared" si="695"/>
        <v>0</v>
      </c>
      <c r="PTA140" s="827">
        <f t="shared" si="695"/>
        <v>0</v>
      </c>
      <c r="PTB140" s="827">
        <f t="shared" si="695"/>
        <v>0</v>
      </c>
      <c r="PTC140" s="827">
        <f t="shared" si="695"/>
        <v>0</v>
      </c>
      <c r="PTD140" s="827">
        <f t="shared" si="695"/>
        <v>0</v>
      </c>
      <c r="PTE140" s="827">
        <f t="shared" si="695"/>
        <v>0</v>
      </c>
      <c r="PTF140" s="827">
        <f t="shared" si="695"/>
        <v>0</v>
      </c>
      <c r="PTG140" s="827">
        <f t="shared" si="695"/>
        <v>0</v>
      </c>
      <c r="PTH140" s="827">
        <f t="shared" si="695"/>
        <v>0</v>
      </c>
      <c r="PTI140" s="827">
        <f t="shared" si="695"/>
        <v>0</v>
      </c>
      <c r="PTJ140" s="827">
        <f t="shared" si="695"/>
        <v>0</v>
      </c>
      <c r="PTK140" s="827">
        <f t="shared" ref="PTK140:PVV140" si="696">PTK132</f>
        <v>0</v>
      </c>
      <c r="PTL140" s="827">
        <f t="shared" si="696"/>
        <v>0</v>
      </c>
      <c r="PTM140" s="827">
        <f t="shared" si="696"/>
        <v>0</v>
      </c>
      <c r="PTN140" s="827">
        <f t="shared" si="696"/>
        <v>0</v>
      </c>
      <c r="PTO140" s="827">
        <f t="shared" si="696"/>
        <v>0</v>
      </c>
      <c r="PTP140" s="827">
        <f t="shared" si="696"/>
        <v>0</v>
      </c>
      <c r="PTQ140" s="827">
        <f t="shared" si="696"/>
        <v>0</v>
      </c>
      <c r="PTR140" s="827">
        <f t="shared" si="696"/>
        <v>0</v>
      </c>
      <c r="PTS140" s="827">
        <f t="shared" si="696"/>
        <v>0</v>
      </c>
      <c r="PTT140" s="827">
        <f t="shared" si="696"/>
        <v>0</v>
      </c>
      <c r="PTU140" s="827">
        <f t="shared" si="696"/>
        <v>0</v>
      </c>
      <c r="PTV140" s="827">
        <f t="shared" si="696"/>
        <v>0</v>
      </c>
      <c r="PTW140" s="827">
        <f t="shared" si="696"/>
        <v>0</v>
      </c>
      <c r="PTX140" s="827">
        <f t="shared" si="696"/>
        <v>0</v>
      </c>
      <c r="PTY140" s="827">
        <f t="shared" si="696"/>
        <v>0</v>
      </c>
      <c r="PTZ140" s="827">
        <f t="shared" si="696"/>
        <v>0</v>
      </c>
      <c r="PUA140" s="827">
        <f t="shared" si="696"/>
        <v>0</v>
      </c>
      <c r="PUB140" s="827">
        <f t="shared" si="696"/>
        <v>0</v>
      </c>
      <c r="PUC140" s="827">
        <f t="shared" si="696"/>
        <v>0</v>
      </c>
      <c r="PUD140" s="827">
        <f t="shared" si="696"/>
        <v>0</v>
      </c>
      <c r="PUE140" s="827">
        <f t="shared" si="696"/>
        <v>0</v>
      </c>
      <c r="PUF140" s="827">
        <f t="shared" si="696"/>
        <v>0</v>
      </c>
      <c r="PUG140" s="827">
        <f t="shared" si="696"/>
        <v>0</v>
      </c>
      <c r="PUH140" s="827">
        <f t="shared" si="696"/>
        <v>0</v>
      </c>
      <c r="PUI140" s="827">
        <f t="shared" si="696"/>
        <v>0</v>
      </c>
      <c r="PUJ140" s="827">
        <f t="shared" si="696"/>
        <v>0</v>
      </c>
      <c r="PUK140" s="827">
        <f t="shared" si="696"/>
        <v>0</v>
      </c>
      <c r="PUL140" s="827">
        <f t="shared" si="696"/>
        <v>0</v>
      </c>
      <c r="PUM140" s="827">
        <f t="shared" si="696"/>
        <v>0</v>
      </c>
      <c r="PUN140" s="827">
        <f t="shared" si="696"/>
        <v>0</v>
      </c>
      <c r="PUO140" s="827">
        <f t="shared" si="696"/>
        <v>0</v>
      </c>
      <c r="PUP140" s="827">
        <f t="shared" si="696"/>
        <v>0</v>
      </c>
      <c r="PUQ140" s="827">
        <f t="shared" si="696"/>
        <v>0</v>
      </c>
      <c r="PUR140" s="827">
        <f t="shared" si="696"/>
        <v>0</v>
      </c>
      <c r="PUS140" s="827">
        <f t="shared" si="696"/>
        <v>0</v>
      </c>
      <c r="PUT140" s="827">
        <f t="shared" si="696"/>
        <v>0</v>
      </c>
      <c r="PUU140" s="827">
        <f t="shared" si="696"/>
        <v>0</v>
      </c>
      <c r="PUV140" s="827">
        <f t="shared" si="696"/>
        <v>0</v>
      </c>
      <c r="PUW140" s="827">
        <f t="shared" si="696"/>
        <v>0</v>
      </c>
      <c r="PUX140" s="827">
        <f t="shared" si="696"/>
        <v>0</v>
      </c>
      <c r="PUY140" s="827">
        <f t="shared" si="696"/>
        <v>0</v>
      </c>
      <c r="PUZ140" s="827">
        <f t="shared" si="696"/>
        <v>0</v>
      </c>
      <c r="PVA140" s="827">
        <f t="shared" si="696"/>
        <v>0</v>
      </c>
      <c r="PVB140" s="827">
        <f t="shared" si="696"/>
        <v>0</v>
      </c>
      <c r="PVC140" s="827">
        <f t="shared" si="696"/>
        <v>0</v>
      </c>
      <c r="PVD140" s="827">
        <f t="shared" si="696"/>
        <v>0</v>
      </c>
      <c r="PVE140" s="827">
        <f t="shared" si="696"/>
        <v>0</v>
      </c>
      <c r="PVF140" s="827">
        <f t="shared" si="696"/>
        <v>0</v>
      </c>
      <c r="PVG140" s="827">
        <f t="shared" si="696"/>
        <v>0</v>
      </c>
      <c r="PVH140" s="827">
        <f t="shared" si="696"/>
        <v>0</v>
      </c>
      <c r="PVI140" s="827">
        <f t="shared" si="696"/>
        <v>0</v>
      </c>
      <c r="PVJ140" s="827">
        <f t="shared" si="696"/>
        <v>0</v>
      </c>
      <c r="PVK140" s="827">
        <f t="shared" si="696"/>
        <v>0</v>
      </c>
      <c r="PVL140" s="827">
        <f t="shared" si="696"/>
        <v>0</v>
      </c>
      <c r="PVM140" s="827">
        <f t="shared" si="696"/>
        <v>0</v>
      </c>
      <c r="PVN140" s="827">
        <f t="shared" si="696"/>
        <v>0</v>
      </c>
      <c r="PVO140" s="827">
        <f t="shared" si="696"/>
        <v>0</v>
      </c>
      <c r="PVP140" s="827">
        <f t="shared" si="696"/>
        <v>0</v>
      </c>
      <c r="PVQ140" s="827">
        <f t="shared" si="696"/>
        <v>0</v>
      </c>
      <c r="PVR140" s="827">
        <f t="shared" si="696"/>
        <v>0</v>
      </c>
      <c r="PVS140" s="827">
        <f t="shared" si="696"/>
        <v>0</v>
      </c>
      <c r="PVT140" s="827">
        <f t="shared" si="696"/>
        <v>0</v>
      </c>
      <c r="PVU140" s="827">
        <f t="shared" si="696"/>
        <v>0</v>
      </c>
      <c r="PVV140" s="827">
        <f t="shared" si="696"/>
        <v>0</v>
      </c>
      <c r="PVW140" s="827">
        <f t="shared" ref="PVW140:PYH140" si="697">PVW132</f>
        <v>0</v>
      </c>
      <c r="PVX140" s="827">
        <f t="shared" si="697"/>
        <v>0</v>
      </c>
      <c r="PVY140" s="827">
        <f t="shared" si="697"/>
        <v>0</v>
      </c>
      <c r="PVZ140" s="827">
        <f t="shared" si="697"/>
        <v>0</v>
      </c>
      <c r="PWA140" s="827">
        <f t="shared" si="697"/>
        <v>0</v>
      </c>
      <c r="PWB140" s="827">
        <f t="shared" si="697"/>
        <v>0</v>
      </c>
      <c r="PWC140" s="827">
        <f t="shared" si="697"/>
        <v>0</v>
      </c>
      <c r="PWD140" s="827">
        <f t="shared" si="697"/>
        <v>0</v>
      </c>
      <c r="PWE140" s="827">
        <f t="shared" si="697"/>
        <v>0</v>
      </c>
      <c r="PWF140" s="827">
        <f t="shared" si="697"/>
        <v>0</v>
      </c>
      <c r="PWG140" s="827">
        <f t="shared" si="697"/>
        <v>0</v>
      </c>
      <c r="PWH140" s="827">
        <f t="shared" si="697"/>
        <v>0</v>
      </c>
      <c r="PWI140" s="827">
        <f t="shared" si="697"/>
        <v>0</v>
      </c>
      <c r="PWJ140" s="827">
        <f t="shared" si="697"/>
        <v>0</v>
      </c>
      <c r="PWK140" s="827">
        <f t="shared" si="697"/>
        <v>0</v>
      </c>
      <c r="PWL140" s="827">
        <f t="shared" si="697"/>
        <v>0</v>
      </c>
      <c r="PWM140" s="827">
        <f t="shared" si="697"/>
        <v>0</v>
      </c>
      <c r="PWN140" s="827">
        <f t="shared" si="697"/>
        <v>0</v>
      </c>
      <c r="PWO140" s="827">
        <f t="shared" si="697"/>
        <v>0</v>
      </c>
      <c r="PWP140" s="827">
        <f t="shared" si="697"/>
        <v>0</v>
      </c>
      <c r="PWQ140" s="827">
        <f t="shared" si="697"/>
        <v>0</v>
      </c>
      <c r="PWR140" s="827">
        <f t="shared" si="697"/>
        <v>0</v>
      </c>
      <c r="PWS140" s="827">
        <f t="shared" si="697"/>
        <v>0</v>
      </c>
      <c r="PWT140" s="827">
        <f t="shared" si="697"/>
        <v>0</v>
      </c>
      <c r="PWU140" s="827">
        <f t="shared" si="697"/>
        <v>0</v>
      </c>
      <c r="PWV140" s="827">
        <f t="shared" si="697"/>
        <v>0</v>
      </c>
      <c r="PWW140" s="827">
        <f t="shared" si="697"/>
        <v>0</v>
      </c>
      <c r="PWX140" s="827">
        <f t="shared" si="697"/>
        <v>0</v>
      </c>
      <c r="PWY140" s="827">
        <f t="shared" si="697"/>
        <v>0</v>
      </c>
      <c r="PWZ140" s="827">
        <f t="shared" si="697"/>
        <v>0</v>
      </c>
      <c r="PXA140" s="827">
        <f t="shared" si="697"/>
        <v>0</v>
      </c>
      <c r="PXB140" s="827">
        <f t="shared" si="697"/>
        <v>0</v>
      </c>
      <c r="PXC140" s="827">
        <f t="shared" si="697"/>
        <v>0</v>
      </c>
      <c r="PXD140" s="827">
        <f t="shared" si="697"/>
        <v>0</v>
      </c>
      <c r="PXE140" s="827">
        <f t="shared" si="697"/>
        <v>0</v>
      </c>
      <c r="PXF140" s="827">
        <f t="shared" si="697"/>
        <v>0</v>
      </c>
      <c r="PXG140" s="827">
        <f t="shared" si="697"/>
        <v>0</v>
      </c>
      <c r="PXH140" s="827">
        <f t="shared" si="697"/>
        <v>0</v>
      </c>
      <c r="PXI140" s="827">
        <f t="shared" si="697"/>
        <v>0</v>
      </c>
      <c r="PXJ140" s="827">
        <f t="shared" si="697"/>
        <v>0</v>
      </c>
      <c r="PXK140" s="827">
        <f t="shared" si="697"/>
        <v>0</v>
      </c>
      <c r="PXL140" s="827">
        <f t="shared" si="697"/>
        <v>0</v>
      </c>
      <c r="PXM140" s="827">
        <f t="shared" si="697"/>
        <v>0</v>
      </c>
      <c r="PXN140" s="827">
        <f t="shared" si="697"/>
        <v>0</v>
      </c>
      <c r="PXO140" s="827">
        <f t="shared" si="697"/>
        <v>0</v>
      </c>
      <c r="PXP140" s="827">
        <f t="shared" si="697"/>
        <v>0</v>
      </c>
      <c r="PXQ140" s="827">
        <f t="shared" si="697"/>
        <v>0</v>
      </c>
      <c r="PXR140" s="827">
        <f t="shared" si="697"/>
        <v>0</v>
      </c>
      <c r="PXS140" s="827">
        <f t="shared" si="697"/>
        <v>0</v>
      </c>
      <c r="PXT140" s="827">
        <f t="shared" si="697"/>
        <v>0</v>
      </c>
      <c r="PXU140" s="827">
        <f t="shared" si="697"/>
        <v>0</v>
      </c>
      <c r="PXV140" s="827">
        <f t="shared" si="697"/>
        <v>0</v>
      </c>
      <c r="PXW140" s="827">
        <f t="shared" si="697"/>
        <v>0</v>
      </c>
      <c r="PXX140" s="827">
        <f t="shared" si="697"/>
        <v>0</v>
      </c>
      <c r="PXY140" s="827">
        <f t="shared" si="697"/>
        <v>0</v>
      </c>
      <c r="PXZ140" s="827">
        <f t="shared" si="697"/>
        <v>0</v>
      </c>
      <c r="PYA140" s="827">
        <f t="shared" si="697"/>
        <v>0</v>
      </c>
      <c r="PYB140" s="827">
        <f t="shared" si="697"/>
        <v>0</v>
      </c>
      <c r="PYC140" s="827">
        <f t="shared" si="697"/>
        <v>0</v>
      </c>
      <c r="PYD140" s="827">
        <f t="shared" si="697"/>
        <v>0</v>
      </c>
      <c r="PYE140" s="827">
        <f t="shared" si="697"/>
        <v>0</v>
      </c>
      <c r="PYF140" s="827">
        <f t="shared" si="697"/>
        <v>0</v>
      </c>
      <c r="PYG140" s="827">
        <f t="shared" si="697"/>
        <v>0</v>
      </c>
      <c r="PYH140" s="827">
        <f t="shared" si="697"/>
        <v>0</v>
      </c>
      <c r="PYI140" s="827">
        <f t="shared" ref="PYI140:QAT140" si="698">PYI132</f>
        <v>0</v>
      </c>
      <c r="PYJ140" s="827">
        <f t="shared" si="698"/>
        <v>0</v>
      </c>
      <c r="PYK140" s="827">
        <f t="shared" si="698"/>
        <v>0</v>
      </c>
      <c r="PYL140" s="827">
        <f t="shared" si="698"/>
        <v>0</v>
      </c>
      <c r="PYM140" s="827">
        <f t="shared" si="698"/>
        <v>0</v>
      </c>
      <c r="PYN140" s="827">
        <f t="shared" si="698"/>
        <v>0</v>
      </c>
      <c r="PYO140" s="827">
        <f t="shared" si="698"/>
        <v>0</v>
      </c>
      <c r="PYP140" s="827">
        <f t="shared" si="698"/>
        <v>0</v>
      </c>
      <c r="PYQ140" s="827">
        <f t="shared" si="698"/>
        <v>0</v>
      </c>
      <c r="PYR140" s="827">
        <f t="shared" si="698"/>
        <v>0</v>
      </c>
      <c r="PYS140" s="827">
        <f t="shared" si="698"/>
        <v>0</v>
      </c>
      <c r="PYT140" s="827">
        <f t="shared" si="698"/>
        <v>0</v>
      </c>
      <c r="PYU140" s="827">
        <f t="shared" si="698"/>
        <v>0</v>
      </c>
      <c r="PYV140" s="827">
        <f t="shared" si="698"/>
        <v>0</v>
      </c>
      <c r="PYW140" s="827">
        <f t="shared" si="698"/>
        <v>0</v>
      </c>
      <c r="PYX140" s="827">
        <f t="shared" si="698"/>
        <v>0</v>
      </c>
      <c r="PYY140" s="827">
        <f t="shared" si="698"/>
        <v>0</v>
      </c>
      <c r="PYZ140" s="827">
        <f t="shared" si="698"/>
        <v>0</v>
      </c>
      <c r="PZA140" s="827">
        <f t="shared" si="698"/>
        <v>0</v>
      </c>
      <c r="PZB140" s="827">
        <f t="shared" si="698"/>
        <v>0</v>
      </c>
      <c r="PZC140" s="827">
        <f t="shared" si="698"/>
        <v>0</v>
      </c>
      <c r="PZD140" s="827">
        <f t="shared" si="698"/>
        <v>0</v>
      </c>
      <c r="PZE140" s="827">
        <f t="shared" si="698"/>
        <v>0</v>
      </c>
      <c r="PZF140" s="827">
        <f t="shared" si="698"/>
        <v>0</v>
      </c>
      <c r="PZG140" s="827">
        <f t="shared" si="698"/>
        <v>0</v>
      </c>
      <c r="PZH140" s="827">
        <f t="shared" si="698"/>
        <v>0</v>
      </c>
      <c r="PZI140" s="827">
        <f t="shared" si="698"/>
        <v>0</v>
      </c>
      <c r="PZJ140" s="827">
        <f t="shared" si="698"/>
        <v>0</v>
      </c>
      <c r="PZK140" s="827">
        <f t="shared" si="698"/>
        <v>0</v>
      </c>
      <c r="PZL140" s="827">
        <f t="shared" si="698"/>
        <v>0</v>
      </c>
      <c r="PZM140" s="827">
        <f t="shared" si="698"/>
        <v>0</v>
      </c>
      <c r="PZN140" s="827">
        <f t="shared" si="698"/>
        <v>0</v>
      </c>
      <c r="PZO140" s="827">
        <f t="shared" si="698"/>
        <v>0</v>
      </c>
      <c r="PZP140" s="827">
        <f t="shared" si="698"/>
        <v>0</v>
      </c>
      <c r="PZQ140" s="827">
        <f t="shared" si="698"/>
        <v>0</v>
      </c>
      <c r="PZR140" s="827">
        <f t="shared" si="698"/>
        <v>0</v>
      </c>
      <c r="PZS140" s="827">
        <f t="shared" si="698"/>
        <v>0</v>
      </c>
      <c r="PZT140" s="827">
        <f t="shared" si="698"/>
        <v>0</v>
      </c>
      <c r="PZU140" s="827">
        <f t="shared" si="698"/>
        <v>0</v>
      </c>
      <c r="PZV140" s="827">
        <f t="shared" si="698"/>
        <v>0</v>
      </c>
      <c r="PZW140" s="827">
        <f t="shared" si="698"/>
        <v>0</v>
      </c>
      <c r="PZX140" s="827">
        <f t="shared" si="698"/>
        <v>0</v>
      </c>
      <c r="PZY140" s="827">
        <f t="shared" si="698"/>
        <v>0</v>
      </c>
      <c r="PZZ140" s="827">
        <f t="shared" si="698"/>
        <v>0</v>
      </c>
      <c r="QAA140" s="827">
        <f t="shared" si="698"/>
        <v>0</v>
      </c>
      <c r="QAB140" s="827">
        <f t="shared" si="698"/>
        <v>0</v>
      </c>
      <c r="QAC140" s="827">
        <f t="shared" si="698"/>
        <v>0</v>
      </c>
      <c r="QAD140" s="827">
        <f t="shared" si="698"/>
        <v>0</v>
      </c>
      <c r="QAE140" s="827">
        <f t="shared" si="698"/>
        <v>0</v>
      </c>
      <c r="QAF140" s="827">
        <f t="shared" si="698"/>
        <v>0</v>
      </c>
      <c r="QAG140" s="827">
        <f t="shared" si="698"/>
        <v>0</v>
      </c>
      <c r="QAH140" s="827">
        <f t="shared" si="698"/>
        <v>0</v>
      </c>
      <c r="QAI140" s="827">
        <f t="shared" si="698"/>
        <v>0</v>
      </c>
      <c r="QAJ140" s="827">
        <f t="shared" si="698"/>
        <v>0</v>
      </c>
      <c r="QAK140" s="827">
        <f t="shared" si="698"/>
        <v>0</v>
      </c>
      <c r="QAL140" s="827">
        <f t="shared" si="698"/>
        <v>0</v>
      </c>
      <c r="QAM140" s="827">
        <f t="shared" si="698"/>
        <v>0</v>
      </c>
      <c r="QAN140" s="827">
        <f t="shared" si="698"/>
        <v>0</v>
      </c>
      <c r="QAO140" s="827">
        <f t="shared" si="698"/>
        <v>0</v>
      </c>
      <c r="QAP140" s="827">
        <f t="shared" si="698"/>
        <v>0</v>
      </c>
      <c r="QAQ140" s="827">
        <f t="shared" si="698"/>
        <v>0</v>
      </c>
      <c r="QAR140" s="827">
        <f t="shared" si="698"/>
        <v>0</v>
      </c>
      <c r="QAS140" s="827">
        <f t="shared" si="698"/>
        <v>0</v>
      </c>
      <c r="QAT140" s="827">
        <f t="shared" si="698"/>
        <v>0</v>
      </c>
      <c r="QAU140" s="827">
        <f t="shared" ref="QAU140:QDF140" si="699">QAU132</f>
        <v>0</v>
      </c>
      <c r="QAV140" s="827">
        <f t="shared" si="699"/>
        <v>0</v>
      </c>
      <c r="QAW140" s="827">
        <f t="shared" si="699"/>
        <v>0</v>
      </c>
      <c r="QAX140" s="827">
        <f t="shared" si="699"/>
        <v>0</v>
      </c>
      <c r="QAY140" s="827">
        <f t="shared" si="699"/>
        <v>0</v>
      </c>
      <c r="QAZ140" s="827">
        <f t="shared" si="699"/>
        <v>0</v>
      </c>
      <c r="QBA140" s="827">
        <f t="shared" si="699"/>
        <v>0</v>
      </c>
      <c r="QBB140" s="827">
        <f t="shared" si="699"/>
        <v>0</v>
      </c>
      <c r="QBC140" s="827">
        <f t="shared" si="699"/>
        <v>0</v>
      </c>
      <c r="QBD140" s="827">
        <f t="shared" si="699"/>
        <v>0</v>
      </c>
      <c r="QBE140" s="827">
        <f t="shared" si="699"/>
        <v>0</v>
      </c>
      <c r="QBF140" s="827">
        <f t="shared" si="699"/>
        <v>0</v>
      </c>
      <c r="QBG140" s="827">
        <f t="shared" si="699"/>
        <v>0</v>
      </c>
      <c r="QBH140" s="827">
        <f t="shared" si="699"/>
        <v>0</v>
      </c>
      <c r="QBI140" s="827">
        <f t="shared" si="699"/>
        <v>0</v>
      </c>
      <c r="QBJ140" s="827">
        <f t="shared" si="699"/>
        <v>0</v>
      </c>
      <c r="QBK140" s="827">
        <f t="shared" si="699"/>
        <v>0</v>
      </c>
      <c r="QBL140" s="827">
        <f t="shared" si="699"/>
        <v>0</v>
      </c>
      <c r="QBM140" s="827">
        <f t="shared" si="699"/>
        <v>0</v>
      </c>
      <c r="QBN140" s="827">
        <f t="shared" si="699"/>
        <v>0</v>
      </c>
      <c r="QBO140" s="827">
        <f t="shared" si="699"/>
        <v>0</v>
      </c>
      <c r="QBP140" s="827">
        <f t="shared" si="699"/>
        <v>0</v>
      </c>
      <c r="QBQ140" s="827">
        <f t="shared" si="699"/>
        <v>0</v>
      </c>
      <c r="QBR140" s="827">
        <f t="shared" si="699"/>
        <v>0</v>
      </c>
      <c r="QBS140" s="827">
        <f t="shared" si="699"/>
        <v>0</v>
      </c>
      <c r="QBT140" s="827">
        <f t="shared" si="699"/>
        <v>0</v>
      </c>
      <c r="QBU140" s="827">
        <f t="shared" si="699"/>
        <v>0</v>
      </c>
      <c r="QBV140" s="827">
        <f t="shared" si="699"/>
        <v>0</v>
      </c>
      <c r="QBW140" s="827">
        <f t="shared" si="699"/>
        <v>0</v>
      </c>
      <c r="QBX140" s="827">
        <f t="shared" si="699"/>
        <v>0</v>
      </c>
      <c r="QBY140" s="827">
        <f t="shared" si="699"/>
        <v>0</v>
      </c>
      <c r="QBZ140" s="827">
        <f t="shared" si="699"/>
        <v>0</v>
      </c>
      <c r="QCA140" s="827">
        <f t="shared" si="699"/>
        <v>0</v>
      </c>
      <c r="QCB140" s="827">
        <f t="shared" si="699"/>
        <v>0</v>
      </c>
      <c r="QCC140" s="827">
        <f t="shared" si="699"/>
        <v>0</v>
      </c>
      <c r="QCD140" s="827">
        <f t="shared" si="699"/>
        <v>0</v>
      </c>
      <c r="QCE140" s="827">
        <f t="shared" si="699"/>
        <v>0</v>
      </c>
      <c r="QCF140" s="827">
        <f t="shared" si="699"/>
        <v>0</v>
      </c>
      <c r="QCG140" s="827">
        <f t="shared" si="699"/>
        <v>0</v>
      </c>
      <c r="QCH140" s="827">
        <f t="shared" si="699"/>
        <v>0</v>
      </c>
      <c r="QCI140" s="827">
        <f t="shared" si="699"/>
        <v>0</v>
      </c>
      <c r="QCJ140" s="827">
        <f t="shared" si="699"/>
        <v>0</v>
      </c>
      <c r="QCK140" s="827">
        <f t="shared" si="699"/>
        <v>0</v>
      </c>
      <c r="QCL140" s="827">
        <f t="shared" si="699"/>
        <v>0</v>
      </c>
      <c r="QCM140" s="827">
        <f t="shared" si="699"/>
        <v>0</v>
      </c>
      <c r="QCN140" s="827">
        <f t="shared" si="699"/>
        <v>0</v>
      </c>
      <c r="QCO140" s="827">
        <f t="shared" si="699"/>
        <v>0</v>
      </c>
      <c r="QCP140" s="827">
        <f t="shared" si="699"/>
        <v>0</v>
      </c>
      <c r="QCQ140" s="827">
        <f t="shared" si="699"/>
        <v>0</v>
      </c>
      <c r="QCR140" s="827">
        <f t="shared" si="699"/>
        <v>0</v>
      </c>
      <c r="QCS140" s="827">
        <f t="shared" si="699"/>
        <v>0</v>
      </c>
      <c r="QCT140" s="827">
        <f t="shared" si="699"/>
        <v>0</v>
      </c>
      <c r="QCU140" s="827">
        <f t="shared" si="699"/>
        <v>0</v>
      </c>
      <c r="QCV140" s="827">
        <f t="shared" si="699"/>
        <v>0</v>
      </c>
      <c r="QCW140" s="827">
        <f t="shared" si="699"/>
        <v>0</v>
      </c>
      <c r="QCX140" s="827">
        <f t="shared" si="699"/>
        <v>0</v>
      </c>
      <c r="QCY140" s="827">
        <f t="shared" si="699"/>
        <v>0</v>
      </c>
      <c r="QCZ140" s="827">
        <f t="shared" si="699"/>
        <v>0</v>
      </c>
      <c r="QDA140" s="827">
        <f t="shared" si="699"/>
        <v>0</v>
      </c>
      <c r="QDB140" s="827">
        <f t="shared" si="699"/>
        <v>0</v>
      </c>
      <c r="QDC140" s="827">
        <f t="shared" si="699"/>
        <v>0</v>
      </c>
      <c r="QDD140" s="827">
        <f t="shared" si="699"/>
        <v>0</v>
      </c>
      <c r="QDE140" s="827">
        <f t="shared" si="699"/>
        <v>0</v>
      </c>
      <c r="QDF140" s="827">
        <f t="shared" si="699"/>
        <v>0</v>
      </c>
      <c r="QDG140" s="827">
        <f t="shared" ref="QDG140:QFR140" si="700">QDG132</f>
        <v>0</v>
      </c>
      <c r="QDH140" s="827">
        <f t="shared" si="700"/>
        <v>0</v>
      </c>
      <c r="QDI140" s="827">
        <f t="shared" si="700"/>
        <v>0</v>
      </c>
      <c r="QDJ140" s="827">
        <f t="shared" si="700"/>
        <v>0</v>
      </c>
      <c r="QDK140" s="827">
        <f t="shared" si="700"/>
        <v>0</v>
      </c>
      <c r="QDL140" s="827">
        <f t="shared" si="700"/>
        <v>0</v>
      </c>
      <c r="QDM140" s="827">
        <f t="shared" si="700"/>
        <v>0</v>
      </c>
      <c r="QDN140" s="827">
        <f t="shared" si="700"/>
        <v>0</v>
      </c>
      <c r="QDO140" s="827">
        <f t="shared" si="700"/>
        <v>0</v>
      </c>
      <c r="QDP140" s="827">
        <f t="shared" si="700"/>
        <v>0</v>
      </c>
      <c r="QDQ140" s="827">
        <f t="shared" si="700"/>
        <v>0</v>
      </c>
      <c r="QDR140" s="827">
        <f t="shared" si="700"/>
        <v>0</v>
      </c>
      <c r="QDS140" s="827">
        <f t="shared" si="700"/>
        <v>0</v>
      </c>
      <c r="QDT140" s="827">
        <f t="shared" si="700"/>
        <v>0</v>
      </c>
      <c r="QDU140" s="827">
        <f t="shared" si="700"/>
        <v>0</v>
      </c>
      <c r="QDV140" s="827">
        <f t="shared" si="700"/>
        <v>0</v>
      </c>
      <c r="QDW140" s="827">
        <f t="shared" si="700"/>
        <v>0</v>
      </c>
      <c r="QDX140" s="827">
        <f t="shared" si="700"/>
        <v>0</v>
      </c>
      <c r="QDY140" s="827">
        <f t="shared" si="700"/>
        <v>0</v>
      </c>
      <c r="QDZ140" s="827">
        <f t="shared" si="700"/>
        <v>0</v>
      </c>
      <c r="QEA140" s="827">
        <f t="shared" si="700"/>
        <v>0</v>
      </c>
      <c r="QEB140" s="827">
        <f t="shared" si="700"/>
        <v>0</v>
      </c>
      <c r="QEC140" s="827">
        <f t="shared" si="700"/>
        <v>0</v>
      </c>
      <c r="QED140" s="827">
        <f t="shared" si="700"/>
        <v>0</v>
      </c>
      <c r="QEE140" s="827">
        <f t="shared" si="700"/>
        <v>0</v>
      </c>
      <c r="QEF140" s="827">
        <f t="shared" si="700"/>
        <v>0</v>
      </c>
      <c r="QEG140" s="827">
        <f t="shared" si="700"/>
        <v>0</v>
      </c>
      <c r="QEH140" s="827">
        <f t="shared" si="700"/>
        <v>0</v>
      </c>
      <c r="QEI140" s="827">
        <f t="shared" si="700"/>
        <v>0</v>
      </c>
      <c r="QEJ140" s="827">
        <f t="shared" si="700"/>
        <v>0</v>
      </c>
      <c r="QEK140" s="827">
        <f t="shared" si="700"/>
        <v>0</v>
      </c>
      <c r="QEL140" s="827">
        <f t="shared" si="700"/>
        <v>0</v>
      </c>
      <c r="QEM140" s="827">
        <f t="shared" si="700"/>
        <v>0</v>
      </c>
      <c r="QEN140" s="827">
        <f t="shared" si="700"/>
        <v>0</v>
      </c>
      <c r="QEO140" s="827">
        <f t="shared" si="700"/>
        <v>0</v>
      </c>
      <c r="QEP140" s="827">
        <f t="shared" si="700"/>
        <v>0</v>
      </c>
      <c r="QEQ140" s="827">
        <f t="shared" si="700"/>
        <v>0</v>
      </c>
      <c r="QER140" s="827">
        <f t="shared" si="700"/>
        <v>0</v>
      </c>
      <c r="QES140" s="827">
        <f t="shared" si="700"/>
        <v>0</v>
      </c>
      <c r="QET140" s="827">
        <f t="shared" si="700"/>
        <v>0</v>
      </c>
      <c r="QEU140" s="827">
        <f t="shared" si="700"/>
        <v>0</v>
      </c>
      <c r="QEV140" s="827">
        <f t="shared" si="700"/>
        <v>0</v>
      </c>
      <c r="QEW140" s="827">
        <f t="shared" si="700"/>
        <v>0</v>
      </c>
      <c r="QEX140" s="827">
        <f t="shared" si="700"/>
        <v>0</v>
      </c>
      <c r="QEY140" s="827">
        <f t="shared" si="700"/>
        <v>0</v>
      </c>
      <c r="QEZ140" s="827">
        <f t="shared" si="700"/>
        <v>0</v>
      </c>
      <c r="QFA140" s="827">
        <f t="shared" si="700"/>
        <v>0</v>
      </c>
      <c r="QFB140" s="827">
        <f t="shared" si="700"/>
        <v>0</v>
      </c>
      <c r="QFC140" s="827">
        <f t="shared" si="700"/>
        <v>0</v>
      </c>
      <c r="QFD140" s="827">
        <f t="shared" si="700"/>
        <v>0</v>
      </c>
      <c r="QFE140" s="827">
        <f t="shared" si="700"/>
        <v>0</v>
      </c>
      <c r="QFF140" s="827">
        <f t="shared" si="700"/>
        <v>0</v>
      </c>
      <c r="QFG140" s="827">
        <f t="shared" si="700"/>
        <v>0</v>
      </c>
      <c r="QFH140" s="827">
        <f t="shared" si="700"/>
        <v>0</v>
      </c>
      <c r="QFI140" s="827">
        <f t="shared" si="700"/>
        <v>0</v>
      </c>
      <c r="QFJ140" s="827">
        <f t="shared" si="700"/>
        <v>0</v>
      </c>
      <c r="QFK140" s="827">
        <f t="shared" si="700"/>
        <v>0</v>
      </c>
      <c r="QFL140" s="827">
        <f t="shared" si="700"/>
        <v>0</v>
      </c>
      <c r="QFM140" s="827">
        <f t="shared" si="700"/>
        <v>0</v>
      </c>
      <c r="QFN140" s="827">
        <f t="shared" si="700"/>
        <v>0</v>
      </c>
      <c r="QFO140" s="827">
        <f t="shared" si="700"/>
        <v>0</v>
      </c>
      <c r="QFP140" s="827">
        <f t="shared" si="700"/>
        <v>0</v>
      </c>
      <c r="QFQ140" s="827">
        <f t="shared" si="700"/>
        <v>0</v>
      </c>
      <c r="QFR140" s="827">
        <f t="shared" si="700"/>
        <v>0</v>
      </c>
      <c r="QFS140" s="827">
        <f t="shared" ref="QFS140:QID140" si="701">QFS132</f>
        <v>0</v>
      </c>
      <c r="QFT140" s="827">
        <f t="shared" si="701"/>
        <v>0</v>
      </c>
      <c r="QFU140" s="827">
        <f t="shared" si="701"/>
        <v>0</v>
      </c>
      <c r="QFV140" s="827">
        <f t="shared" si="701"/>
        <v>0</v>
      </c>
      <c r="QFW140" s="827">
        <f t="shared" si="701"/>
        <v>0</v>
      </c>
      <c r="QFX140" s="827">
        <f t="shared" si="701"/>
        <v>0</v>
      </c>
      <c r="QFY140" s="827">
        <f t="shared" si="701"/>
        <v>0</v>
      </c>
      <c r="QFZ140" s="827">
        <f t="shared" si="701"/>
        <v>0</v>
      </c>
      <c r="QGA140" s="827">
        <f t="shared" si="701"/>
        <v>0</v>
      </c>
      <c r="QGB140" s="827">
        <f t="shared" si="701"/>
        <v>0</v>
      </c>
      <c r="QGC140" s="827">
        <f t="shared" si="701"/>
        <v>0</v>
      </c>
      <c r="QGD140" s="827">
        <f t="shared" si="701"/>
        <v>0</v>
      </c>
      <c r="QGE140" s="827">
        <f t="shared" si="701"/>
        <v>0</v>
      </c>
      <c r="QGF140" s="827">
        <f t="shared" si="701"/>
        <v>0</v>
      </c>
      <c r="QGG140" s="827">
        <f t="shared" si="701"/>
        <v>0</v>
      </c>
      <c r="QGH140" s="827">
        <f t="shared" si="701"/>
        <v>0</v>
      </c>
      <c r="QGI140" s="827">
        <f t="shared" si="701"/>
        <v>0</v>
      </c>
      <c r="QGJ140" s="827">
        <f t="shared" si="701"/>
        <v>0</v>
      </c>
      <c r="QGK140" s="827">
        <f t="shared" si="701"/>
        <v>0</v>
      </c>
      <c r="QGL140" s="827">
        <f t="shared" si="701"/>
        <v>0</v>
      </c>
      <c r="QGM140" s="827">
        <f t="shared" si="701"/>
        <v>0</v>
      </c>
      <c r="QGN140" s="827">
        <f t="shared" si="701"/>
        <v>0</v>
      </c>
      <c r="QGO140" s="827">
        <f t="shared" si="701"/>
        <v>0</v>
      </c>
      <c r="QGP140" s="827">
        <f t="shared" si="701"/>
        <v>0</v>
      </c>
      <c r="QGQ140" s="827">
        <f t="shared" si="701"/>
        <v>0</v>
      </c>
      <c r="QGR140" s="827">
        <f t="shared" si="701"/>
        <v>0</v>
      </c>
      <c r="QGS140" s="827">
        <f t="shared" si="701"/>
        <v>0</v>
      </c>
      <c r="QGT140" s="827">
        <f t="shared" si="701"/>
        <v>0</v>
      </c>
      <c r="QGU140" s="827">
        <f t="shared" si="701"/>
        <v>0</v>
      </c>
      <c r="QGV140" s="827">
        <f t="shared" si="701"/>
        <v>0</v>
      </c>
      <c r="QGW140" s="827">
        <f t="shared" si="701"/>
        <v>0</v>
      </c>
      <c r="QGX140" s="827">
        <f t="shared" si="701"/>
        <v>0</v>
      </c>
      <c r="QGY140" s="827">
        <f t="shared" si="701"/>
        <v>0</v>
      </c>
      <c r="QGZ140" s="827">
        <f t="shared" si="701"/>
        <v>0</v>
      </c>
      <c r="QHA140" s="827">
        <f t="shared" si="701"/>
        <v>0</v>
      </c>
      <c r="QHB140" s="827">
        <f t="shared" si="701"/>
        <v>0</v>
      </c>
      <c r="QHC140" s="827">
        <f t="shared" si="701"/>
        <v>0</v>
      </c>
      <c r="QHD140" s="827">
        <f t="shared" si="701"/>
        <v>0</v>
      </c>
      <c r="QHE140" s="827">
        <f t="shared" si="701"/>
        <v>0</v>
      </c>
      <c r="QHF140" s="827">
        <f t="shared" si="701"/>
        <v>0</v>
      </c>
      <c r="QHG140" s="827">
        <f t="shared" si="701"/>
        <v>0</v>
      </c>
      <c r="QHH140" s="827">
        <f t="shared" si="701"/>
        <v>0</v>
      </c>
      <c r="QHI140" s="827">
        <f t="shared" si="701"/>
        <v>0</v>
      </c>
      <c r="QHJ140" s="827">
        <f t="shared" si="701"/>
        <v>0</v>
      </c>
      <c r="QHK140" s="827">
        <f t="shared" si="701"/>
        <v>0</v>
      </c>
      <c r="QHL140" s="827">
        <f t="shared" si="701"/>
        <v>0</v>
      </c>
      <c r="QHM140" s="827">
        <f t="shared" si="701"/>
        <v>0</v>
      </c>
      <c r="QHN140" s="827">
        <f t="shared" si="701"/>
        <v>0</v>
      </c>
      <c r="QHO140" s="827">
        <f t="shared" si="701"/>
        <v>0</v>
      </c>
      <c r="QHP140" s="827">
        <f t="shared" si="701"/>
        <v>0</v>
      </c>
      <c r="QHQ140" s="827">
        <f t="shared" si="701"/>
        <v>0</v>
      </c>
      <c r="QHR140" s="827">
        <f t="shared" si="701"/>
        <v>0</v>
      </c>
      <c r="QHS140" s="827">
        <f t="shared" si="701"/>
        <v>0</v>
      </c>
      <c r="QHT140" s="827">
        <f t="shared" si="701"/>
        <v>0</v>
      </c>
      <c r="QHU140" s="827">
        <f t="shared" si="701"/>
        <v>0</v>
      </c>
      <c r="QHV140" s="827">
        <f t="shared" si="701"/>
        <v>0</v>
      </c>
      <c r="QHW140" s="827">
        <f t="shared" si="701"/>
        <v>0</v>
      </c>
      <c r="QHX140" s="827">
        <f t="shared" si="701"/>
        <v>0</v>
      </c>
      <c r="QHY140" s="827">
        <f t="shared" si="701"/>
        <v>0</v>
      </c>
      <c r="QHZ140" s="827">
        <f t="shared" si="701"/>
        <v>0</v>
      </c>
      <c r="QIA140" s="827">
        <f t="shared" si="701"/>
        <v>0</v>
      </c>
      <c r="QIB140" s="827">
        <f t="shared" si="701"/>
        <v>0</v>
      </c>
      <c r="QIC140" s="827">
        <f t="shared" si="701"/>
        <v>0</v>
      </c>
      <c r="QID140" s="827">
        <f t="shared" si="701"/>
        <v>0</v>
      </c>
      <c r="QIE140" s="827">
        <f t="shared" ref="QIE140:QKP140" si="702">QIE132</f>
        <v>0</v>
      </c>
      <c r="QIF140" s="827">
        <f t="shared" si="702"/>
        <v>0</v>
      </c>
      <c r="QIG140" s="827">
        <f t="shared" si="702"/>
        <v>0</v>
      </c>
      <c r="QIH140" s="827">
        <f t="shared" si="702"/>
        <v>0</v>
      </c>
      <c r="QII140" s="827">
        <f t="shared" si="702"/>
        <v>0</v>
      </c>
      <c r="QIJ140" s="827">
        <f t="shared" si="702"/>
        <v>0</v>
      </c>
      <c r="QIK140" s="827">
        <f t="shared" si="702"/>
        <v>0</v>
      </c>
      <c r="QIL140" s="827">
        <f t="shared" si="702"/>
        <v>0</v>
      </c>
      <c r="QIM140" s="827">
        <f t="shared" si="702"/>
        <v>0</v>
      </c>
      <c r="QIN140" s="827">
        <f t="shared" si="702"/>
        <v>0</v>
      </c>
      <c r="QIO140" s="827">
        <f t="shared" si="702"/>
        <v>0</v>
      </c>
      <c r="QIP140" s="827">
        <f t="shared" si="702"/>
        <v>0</v>
      </c>
      <c r="QIQ140" s="827">
        <f t="shared" si="702"/>
        <v>0</v>
      </c>
      <c r="QIR140" s="827">
        <f t="shared" si="702"/>
        <v>0</v>
      </c>
      <c r="QIS140" s="827">
        <f t="shared" si="702"/>
        <v>0</v>
      </c>
      <c r="QIT140" s="827">
        <f t="shared" si="702"/>
        <v>0</v>
      </c>
      <c r="QIU140" s="827">
        <f t="shared" si="702"/>
        <v>0</v>
      </c>
      <c r="QIV140" s="827">
        <f t="shared" si="702"/>
        <v>0</v>
      </c>
      <c r="QIW140" s="827">
        <f t="shared" si="702"/>
        <v>0</v>
      </c>
      <c r="QIX140" s="827">
        <f t="shared" si="702"/>
        <v>0</v>
      </c>
      <c r="QIY140" s="827">
        <f t="shared" si="702"/>
        <v>0</v>
      </c>
      <c r="QIZ140" s="827">
        <f t="shared" si="702"/>
        <v>0</v>
      </c>
      <c r="QJA140" s="827">
        <f t="shared" si="702"/>
        <v>0</v>
      </c>
      <c r="QJB140" s="827">
        <f t="shared" si="702"/>
        <v>0</v>
      </c>
      <c r="QJC140" s="827">
        <f t="shared" si="702"/>
        <v>0</v>
      </c>
      <c r="QJD140" s="827">
        <f t="shared" si="702"/>
        <v>0</v>
      </c>
      <c r="QJE140" s="827">
        <f t="shared" si="702"/>
        <v>0</v>
      </c>
      <c r="QJF140" s="827">
        <f t="shared" si="702"/>
        <v>0</v>
      </c>
      <c r="QJG140" s="827">
        <f t="shared" si="702"/>
        <v>0</v>
      </c>
      <c r="QJH140" s="827">
        <f t="shared" si="702"/>
        <v>0</v>
      </c>
      <c r="QJI140" s="827">
        <f t="shared" si="702"/>
        <v>0</v>
      </c>
      <c r="QJJ140" s="827">
        <f t="shared" si="702"/>
        <v>0</v>
      </c>
      <c r="QJK140" s="827">
        <f t="shared" si="702"/>
        <v>0</v>
      </c>
      <c r="QJL140" s="827">
        <f t="shared" si="702"/>
        <v>0</v>
      </c>
      <c r="QJM140" s="827">
        <f t="shared" si="702"/>
        <v>0</v>
      </c>
      <c r="QJN140" s="827">
        <f t="shared" si="702"/>
        <v>0</v>
      </c>
      <c r="QJO140" s="827">
        <f t="shared" si="702"/>
        <v>0</v>
      </c>
      <c r="QJP140" s="827">
        <f t="shared" si="702"/>
        <v>0</v>
      </c>
      <c r="QJQ140" s="827">
        <f t="shared" si="702"/>
        <v>0</v>
      </c>
      <c r="QJR140" s="827">
        <f t="shared" si="702"/>
        <v>0</v>
      </c>
      <c r="QJS140" s="827">
        <f t="shared" si="702"/>
        <v>0</v>
      </c>
      <c r="QJT140" s="827">
        <f t="shared" si="702"/>
        <v>0</v>
      </c>
      <c r="QJU140" s="827">
        <f t="shared" si="702"/>
        <v>0</v>
      </c>
      <c r="QJV140" s="827">
        <f t="shared" si="702"/>
        <v>0</v>
      </c>
      <c r="QJW140" s="827">
        <f t="shared" si="702"/>
        <v>0</v>
      </c>
      <c r="QJX140" s="827">
        <f t="shared" si="702"/>
        <v>0</v>
      </c>
      <c r="QJY140" s="827">
        <f t="shared" si="702"/>
        <v>0</v>
      </c>
      <c r="QJZ140" s="827">
        <f t="shared" si="702"/>
        <v>0</v>
      </c>
      <c r="QKA140" s="827">
        <f t="shared" si="702"/>
        <v>0</v>
      </c>
      <c r="QKB140" s="827">
        <f t="shared" si="702"/>
        <v>0</v>
      </c>
      <c r="QKC140" s="827">
        <f t="shared" si="702"/>
        <v>0</v>
      </c>
      <c r="QKD140" s="827">
        <f t="shared" si="702"/>
        <v>0</v>
      </c>
      <c r="QKE140" s="827">
        <f t="shared" si="702"/>
        <v>0</v>
      </c>
      <c r="QKF140" s="827">
        <f t="shared" si="702"/>
        <v>0</v>
      </c>
      <c r="QKG140" s="827">
        <f t="shared" si="702"/>
        <v>0</v>
      </c>
      <c r="QKH140" s="827">
        <f t="shared" si="702"/>
        <v>0</v>
      </c>
      <c r="QKI140" s="827">
        <f t="shared" si="702"/>
        <v>0</v>
      </c>
      <c r="QKJ140" s="827">
        <f t="shared" si="702"/>
        <v>0</v>
      </c>
      <c r="QKK140" s="827">
        <f t="shared" si="702"/>
        <v>0</v>
      </c>
      <c r="QKL140" s="827">
        <f t="shared" si="702"/>
        <v>0</v>
      </c>
      <c r="QKM140" s="827">
        <f t="shared" si="702"/>
        <v>0</v>
      </c>
      <c r="QKN140" s="827">
        <f t="shared" si="702"/>
        <v>0</v>
      </c>
      <c r="QKO140" s="827">
        <f t="shared" si="702"/>
        <v>0</v>
      </c>
      <c r="QKP140" s="827">
        <f t="shared" si="702"/>
        <v>0</v>
      </c>
      <c r="QKQ140" s="827">
        <f t="shared" ref="QKQ140:QNB140" si="703">QKQ132</f>
        <v>0</v>
      </c>
      <c r="QKR140" s="827">
        <f t="shared" si="703"/>
        <v>0</v>
      </c>
      <c r="QKS140" s="827">
        <f t="shared" si="703"/>
        <v>0</v>
      </c>
      <c r="QKT140" s="827">
        <f t="shared" si="703"/>
        <v>0</v>
      </c>
      <c r="QKU140" s="827">
        <f t="shared" si="703"/>
        <v>0</v>
      </c>
      <c r="QKV140" s="827">
        <f t="shared" si="703"/>
        <v>0</v>
      </c>
      <c r="QKW140" s="827">
        <f t="shared" si="703"/>
        <v>0</v>
      </c>
      <c r="QKX140" s="827">
        <f t="shared" si="703"/>
        <v>0</v>
      </c>
      <c r="QKY140" s="827">
        <f t="shared" si="703"/>
        <v>0</v>
      </c>
      <c r="QKZ140" s="827">
        <f t="shared" si="703"/>
        <v>0</v>
      </c>
      <c r="QLA140" s="827">
        <f t="shared" si="703"/>
        <v>0</v>
      </c>
      <c r="QLB140" s="827">
        <f t="shared" si="703"/>
        <v>0</v>
      </c>
      <c r="QLC140" s="827">
        <f t="shared" si="703"/>
        <v>0</v>
      </c>
      <c r="QLD140" s="827">
        <f t="shared" si="703"/>
        <v>0</v>
      </c>
      <c r="QLE140" s="827">
        <f t="shared" si="703"/>
        <v>0</v>
      </c>
      <c r="QLF140" s="827">
        <f t="shared" si="703"/>
        <v>0</v>
      </c>
      <c r="QLG140" s="827">
        <f t="shared" si="703"/>
        <v>0</v>
      </c>
      <c r="QLH140" s="827">
        <f t="shared" si="703"/>
        <v>0</v>
      </c>
      <c r="QLI140" s="827">
        <f t="shared" si="703"/>
        <v>0</v>
      </c>
      <c r="QLJ140" s="827">
        <f t="shared" si="703"/>
        <v>0</v>
      </c>
      <c r="QLK140" s="827">
        <f t="shared" si="703"/>
        <v>0</v>
      </c>
      <c r="QLL140" s="827">
        <f t="shared" si="703"/>
        <v>0</v>
      </c>
      <c r="QLM140" s="827">
        <f t="shared" si="703"/>
        <v>0</v>
      </c>
      <c r="QLN140" s="827">
        <f t="shared" si="703"/>
        <v>0</v>
      </c>
      <c r="QLO140" s="827">
        <f t="shared" si="703"/>
        <v>0</v>
      </c>
      <c r="QLP140" s="827">
        <f t="shared" si="703"/>
        <v>0</v>
      </c>
      <c r="QLQ140" s="827">
        <f t="shared" si="703"/>
        <v>0</v>
      </c>
      <c r="QLR140" s="827">
        <f t="shared" si="703"/>
        <v>0</v>
      </c>
      <c r="QLS140" s="827">
        <f t="shared" si="703"/>
        <v>0</v>
      </c>
      <c r="QLT140" s="827">
        <f t="shared" si="703"/>
        <v>0</v>
      </c>
      <c r="QLU140" s="827">
        <f t="shared" si="703"/>
        <v>0</v>
      </c>
      <c r="QLV140" s="827">
        <f t="shared" si="703"/>
        <v>0</v>
      </c>
      <c r="QLW140" s="827">
        <f t="shared" si="703"/>
        <v>0</v>
      </c>
      <c r="QLX140" s="827">
        <f t="shared" si="703"/>
        <v>0</v>
      </c>
      <c r="QLY140" s="827">
        <f t="shared" si="703"/>
        <v>0</v>
      </c>
      <c r="QLZ140" s="827">
        <f t="shared" si="703"/>
        <v>0</v>
      </c>
      <c r="QMA140" s="827">
        <f t="shared" si="703"/>
        <v>0</v>
      </c>
      <c r="QMB140" s="827">
        <f t="shared" si="703"/>
        <v>0</v>
      </c>
      <c r="QMC140" s="827">
        <f t="shared" si="703"/>
        <v>0</v>
      </c>
      <c r="QMD140" s="827">
        <f t="shared" si="703"/>
        <v>0</v>
      </c>
      <c r="QME140" s="827">
        <f t="shared" si="703"/>
        <v>0</v>
      </c>
      <c r="QMF140" s="827">
        <f t="shared" si="703"/>
        <v>0</v>
      </c>
      <c r="QMG140" s="827">
        <f t="shared" si="703"/>
        <v>0</v>
      </c>
      <c r="QMH140" s="827">
        <f t="shared" si="703"/>
        <v>0</v>
      </c>
      <c r="QMI140" s="827">
        <f t="shared" si="703"/>
        <v>0</v>
      </c>
      <c r="QMJ140" s="827">
        <f t="shared" si="703"/>
        <v>0</v>
      </c>
      <c r="QMK140" s="827">
        <f t="shared" si="703"/>
        <v>0</v>
      </c>
      <c r="QML140" s="827">
        <f t="shared" si="703"/>
        <v>0</v>
      </c>
      <c r="QMM140" s="827">
        <f t="shared" si="703"/>
        <v>0</v>
      </c>
      <c r="QMN140" s="827">
        <f t="shared" si="703"/>
        <v>0</v>
      </c>
      <c r="QMO140" s="827">
        <f t="shared" si="703"/>
        <v>0</v>
      </c>
      <c r="QMP140" s="827">
        <f t="shared" si="703"/>
        <v>0</v>
      </c>
      <c r="QMQ140" s="827">
        <f t="shared" si="703"/>
        <v>0</v>
      </c>
      <c r="QMR140" s="827">
        <f t="shared" si="703"/>
        <v>0</v>
      </c>
      <c r="QMS140" s="827">
        <f t="shared" si="703"/>
        <v>0</v>
      </c>
      <c r="QMT140" s="827">
        <f t="shared" si="703"/>
        <v>0</v>
      </c>
      <c r="QMU140" s="827">
        <f t="shared" si="703"/>
        <v>0</v>
      </c>
      <c r="QMV140" s="827">
        <f t="shared" si="703"/>
        <v>0</v>
      </c>
      <c r="QMW140" s="827">
        <f t="shared" si="703"/>
        <v>0</v>
      </c>
      <c r="QMX140" s="827">
        <f t="shared" si="703"/>
        <v>0</v>
      </c>
      <c r="QMY140" s="827">
        <f t="shared" si="703"/>
        <v>0</v>
      </c>
      <c r="QMZ140" s="827">
        <f t="shared" si="703"/>
        <v>0</v>
      </c>
      <c r="QNA140" s="827">
        <f t="shared" si="703"/>
        <v>0</v>
      </c>
      <c r="QNB140" s="827">
        <f t="shared" si="703"/>
        <v>0</v>
      </c>
      <c r="QNC140" s="827">
        <f t="shared" ref="QNC140:QPN140" si="704">QNC132</f>
        <v>0</v>
      </c>
      <c r="QND140" s="827">
        <f t="shared" si="704"/>
        <v>0</v>
      </c>
      <c r="QNE140" s="827">
        <f t="shared" si="704"/>
        <v>0</v>
      </c>
      <c r="QNF140" s="827">
        <f t="shared" si="704"/>
        <v>0</v>
      </c>
      <c r="QNG140" s="827">
        <f t="shared" si="704"/>
        <v>0</v>
      </c>
      <c r="QNH140" s="827">
        <f t="shared" si="704"/>
        <v>0</v>
      </c>
      <c r="QNI140" s="827">
        <f t="shared" si="704"/>
        <v>0</v>
      </c>
      <c r="QNJ140" s="827">
        <f t="shared" si="704"/>
        <v>0</v>
      </c>
      <c r="QNK140" s="827">
        <f t="shared" si="704"/>
        <v>0</v>
      </c>
      <c r="QNL140" s="827">
        <f t="shared" si="704"/>
        <v>0</v>
      </c>
      <c r="QNM140" s="827">
        <f t="shared" si="704"/>
        <v>0</v>
      </c>
      <c r="QNN140" s="827">
        <f t="shared" si="704"/>
        <v>0</v>
      </c>
      <c r="QNO140" s="827">
        <f t="shared" si="704"/>
        <v>0</v>
      </c>
      <c r="QNP140" s="827">
        <f t="shared" si="704"/>
        <v>0</v>
      </c>
      <c r="QNQ140" s="827">
        <f t="shared" si="704"/>
        <v>0</v>
      </c>
      <c r="QNR140" s="827">
        <f t="shared" si="704"/>
        <v>0</v>
      </c>
      <c r="QNS140" s="827">
        <f t="shared" si="704"/>
        <v>0</v>
      </c>
      <c r="QNT140" s="827">
        <f t="shared" si="704"/>
        <v>0</v>
      </c>
      <c r="QNU140" s="827">
        <f t="shared" si="704"/>
        <v>0</v>
      </c>
      <c r="QNV140" s="827">
        <f t="shared" si="704"/>
        <v>0</v>
      </c>
      <c r="QNW140" s="827">
        <f t="shared" si="704"/>
        <v>0</v>
      </c>
      <c r="QNX140" s="827">
        <f t="shared" si="704"/>
        <v>0</v>
      </c>
      <c r="QNY140" s="827">
        <f t="shared" si="704"/>
        <v>0</v>
      </c>
      <c r="QNZ140" s="827">
        <f t="shared" si="704"/>
        <v>0</v>
      </c>
      <c r="QOA140" s="827">
        <f t="shared" si="704"/>
        <v>0</v>
      </c>
      <c r="QOB140" s="827">
        <f t="shared" si="704"/>
        <v>0</v>
      </c>
      <c r="QOC140" s="827">
        <f t="shared" si="704"/>
        <v>0</v>
      </c>
      <c r="QOD140" s="827">
        <f t="shared" si="704"/>
        <v>0</v>
      </c>
      <c r="QOE140" s="827">
        <f t="shared" si="704"/>
        <v>0</v>
      </c>
      <c r="QOF140" s="827">
        <f t="shared" si="704"/>
        <v>0</v>
      </c>
      <c r="QOG140" s="827">
        <f t="shared" si="704"/>
        <v>0</v>
      </c>
      <c r="QOH140" s="827">
        <f t="shared" si="704"/>
        <v>0</v>
      </c>
      <c r="QOI140" s="827">
        <f t="shared" si="704"/>
        <v>0</v>
      </c>
      <c r="QOJ140" s="827">
        <f t="shared" si="704"/>
        <v>0</v>
      </c>
      <c r="QOK140" s="827">
        <f t="shared" si="704"/>
        <v>0</v>
      </c>
      <c r="QOL140" s="827">
        <f t="shared" si="704"/>
        <v>0</v>
      </c>
      <c r="QOM140" s="827">
        <f t="shared" si="704"/>
        <v>0</v>
      </c>
      <c r="QON140" s="827">
        <f t="shared" si="704"/>
        <v>0</v>
      </c>
      <c r="QOO140" s="827">
        <f t="shared" si="704"/>
        <v>0</v>
      </c>
      <c r="QOP140" s="827">
        <f t="shared" si="704"/>
        <v>0</v>
      </c>
      <c r="QOQ140" s="827">
        <f t="shared" si="704"/>
        <v>0</v>
      </c>
      <c r="QOR140" s="827">
        <f t="shared" si="704"/>
        <v>0</v>
      </c>
      <c r="QOS140" s="827">
        <f t="shared" si="704"/>
        <v>0</v>
      </c>
      <c r="QOT140" s="827">
        <f t="shared" si="704"/>
        <v>0</v>
      </c>
      <c r="QOU140" s="827">
        <f t="shared" si="704"/>
        <v>0</v>
      </c>
      <c r="QOV140" s="827">
        <f t="shared" si="704"/>
        <v>0</v>
      </c>
      <c r="QOW140" s="827">
        <f t="shared" si="704"/>
        <v>0</v>
      </c>
      <c r="QOX140" s="827">
        <f t="shared" si="704"/>
        <v>0</v>
      </c>
      <c r="QOY140" s="827">
        <f t="shared" si="704"/>
        <v>0</v>
      </c>
      <c r="QOZ140" s="827">
        <f t="shared" si="704"/>
        <v>0</v>
      </c>
      <c r="QPA140" s="827">
        <f t="shared" si="704"/>
        <v>0</v>
      </c>
      <c r="QPB140" s="827">
        <f t="shared" si="704"/>
        <v>0</v>
      </c>
      <c r="QPC140" s="827">
        <f t="shared" si="704"/>
        <v>0</v>
      </c>
      <c r="QPD140" s="827">
        <f t="shared" si="704"/>
        <v>0</v>
      </c>
      <c r="QPE140" s="827">
        <f t="shared" si="704"/>
        <v>0</v>
      </c>
      <c r="QPF140" s="827">
        <f t="shared" si="704"/>
        <v>0</v>
      </c>
      <c r="QPG140" s="827">
        <f t="shared" si="704"/>
        <v>0</v>
      </c>
      <c r="QPH140" s="827">
        <f t="shared" si="704"/>
        <v>0</v>
      </c>
      <c r="QPI140" s="827">
        <f t="shared" si="704"/>
        <v>0</v>
      </c>
      <c r="QPJ140" s="827">
        <f t="shared" si="704"/>
        <v>0</v>
      </c>
      <c r="QPK140" s="827">
        <f t="shared" si="704"/>
        <v>0</v>
      </c>
      <c r="QPL140" s="827">
        <f t="shared" si="704"/>
        <v>0</v>
      </c>
      <c r="QPM140" s="827">
        <f t="shared" si="704"/>
        <v>0</v>
      </c>
      <c r="QPN140" s="827">
        <f t="shared" si="704"/>
        <v>0</v>
      </c>
      <c r="QPO140" s="827">
        <f t="shared" ref="QPO140:QRZ140" si="705">QPO132</f>
        <v>0</v>
      </c>
      <c r="QPP140" s="827">
        <f t="shared" si="705"/>
        <v>0</v>
      </c>
      <c r="QPQ140" s="827">
        <f t="shared" si="705"/>
        <v>0</v>
      </c>
      <c r="QPR140" s="827">
        <f t="shared" si="705"/>
        <v>0</v>
      </c>
      <c r="QPS140" s="827">
        <f t="shared" si="705"/>
        <v>0</v>
      </c>
      <c r="QPT140" s="827">
        <f t="shared" si="705"/>
        <v>0</v>
      </c>
      <c r="QPU140" s="827">
        <f t="shared" si="705"/>
        <v>0</v>
      </c>
      <c r="QPV140" s="827">
        <f t="shared" si="705"/>
        <v>0</v>
      </c>
      <c r="QPW140" s="827">
        <f t="shared" si="705"/>
        <v>0</v>
      </c>
      <c r="QPX140" s="827">
        <f t="shared" si="705"/>
        <v>0</v>
      </c>
      <c r="QPY140" s="827">
        <f t="shared" si="705"/>
        <v>0</v>
      </c>
      <c r="QPZ140" s="827">
        <f t="shared" si="705"/>
        <v>0</v>
      </c>
      <c r="QQA140" s="827">
        <f t="shared" si="705"/>
        <v>0</v>
      </c>
      <c r="QQB140" s="827">
        <f t="shared" si="705"/>
        <v>0</v>
      </c>
      <c r="QQC140" s="827">
        <f t="shared" si="705"/>
        <v>0</v>
      </c>
      <c r="QQD140" s="827">
        <f t="shared" si="705"/>
        <v>0</v>
      </c>
      <c r="QQE140" s="827">
        <f t="shared" si="705"/>
        <v>0</v>
      </c>
      <c r="QQF140" s="827">
        <f t="shared" si="705"/>
        <v>0</v>
      </c>
      <c r="QQG140" s="827">
        <f t="shared" si="705"/>
        <v>0</v>
      </c>
      <c r="QQH140" s="827">
        <f t="shared" si="705"/>
        <v>0</v>
      </c>
      <c r="QQI140" s="827">
        <f t="shared" si="705"/>
        <v>0</v>
      </c>
      <c r="QQJ140" s="827">
        <f t="shared" si="705"/>
        <v>0</v>
      </c>
      <c r="QQK140" s="827">
        <f t="shared" si="705"/>
        <v>0</v>
      </c>
      <c r="QQL140" s="827">
        <f t="shared" si="705"/>
        <v>0</v>
      </c>
      <c r="QQM140" s="827">
        <f t="shared" si="705"/>
        <v>0</v>
      </c>
      <c r="QQN140" s="827">
        <f t="shared" si="705"/>
        <v>0</v>
      </c>
      <c r="QQO140" s="827">
        <f t="shared" si="705"/>
        <v>0</v>
      </c>
      <c r="QQP140" s="827">
        <f t="shared" si="705"/>
        <v>0</v>
      </c>
      <c r="QQQ140" s="827">
        <f t="shared" si="705"/>
        <v>0</v>
      </c>
      <c r="QQR140" s="827">
        <f t="shared" si="705"/>
        <v>0</v>
      </c>
      <c r="QQS140" s="827">
        <f t="shared" si="705"/>
        <v>0</v>
      </c>
      <c r="QQT140" s="827">
        <f t="shared" si="705"/>
        <v>0</v>
      </c>
      <c r="QQU140" s="827">
        <f t="shared" si="705"/>
        <v>0</v>
      </c>
      <c r="QQV140" s="827">
        <f t="shared" si="705"/>
        <v>0</v>
      </c>
      <c r="QQW140" s="827">
        <f t="shared" si="705"/>
        <v>0</v>
      </c>
      <c r="QQX140" s="827">
        <f t="shared" si="705"/>
        <v>0</v>
      </c>
      <c r="QQY140" s="827">
        <f t="shared" si="705"/>
        <v>0</v>
      </c>
      <c r="QQZ140" s="827">
        <f t="shared" si="705"/>
        <v>0</v>
      </c>
      <c r="QRA140" s="827">
        <f t="shared" si="705"/>
        <v>0</v>
      </c>
      <c r="QRB140" s="827">
        <f t="shared" si="705"/>
        <v>0</v>
      </c>
      <c r="QRC140" s="827">
        <f t="shared" si="705"/>
        <v>0</v>
      </c>
      <c r="QRD140" s="827">
        <f t="shared" si="705"/>
        <v>0</v>
      </c>
      <c r="QRE140" s="827">
        <f t="shared" si="705"/>
        <v>0</v>
      </c>
      <c r="QRF140" s="827">
        <f t="shared" si="705"/>
        <v>0</v>
      </c>
      <c r="QRG140" s="827">
        <f t="shared" si="705"/>
        <v>0</v>
      </c>
      <c r="QRH140" s="827">
        <f t="shared" si="705"/>
        <v>0</v>
      </c>
      <c r="QRI140" s="827">
        <f t="shared" si="705"/>
        <v>0</v>
      </c>
      <c r="QRJ140" s="827">
        <f t="shared" si="705"/>
        <v>0</v>
      </c>
      <c r="QRK140" s="827">
        <f t="shared" si="705"/>
        <v>0</v>
      </c>
      <c r="QRL140" s="827">
        <f t="shared" si="705"/>
        <v>0</v>
      </c>
      <c r="QRM140" s="827">
        <f t="shared" si="705"/>
        <v>0</v>
      </c>
      <c r="QRN140" s="827">
        <f t="shared" si="705"/>
        <v>0</v>
      </c>
      <c r="QRO140" s="827">
        <f t="shared" si="705"/>
        <v>0</v>
      </c>
      <c r="QRP140" s="827">
        <f t="shared" si="705"/>
        <v>0</v>
      </c>
      <c r="QRQ140" s="827">
        <f t="shared" si="705"/>
        <v>0</v>
      </c>
      <c r="QRR140" s="827">
        <f t="shared" si="705"/>
        <v>0</v>
      </c>
      <c r="QRS140" s="827">
        <f t="shared" si="705"/>
        <v>0</v>
      </c>
      <c r="QRT140" s="827">
        <f t="shared" si="705"/>
        <v>0</v>
      </c>
      <c r="QRU140" s="827">
        <f t="shared" si="705"/>
        <v>0</v>
      </c>
      <c r="QRV140" s="827">
        <f t="shared" si="705"/>
        <v>0</v>
      </c>
      <c r="QRW140" s="827">
        <f t="shared" si="705"/>
        <v>0</v>
      </c>
      <c r="QRX140" s="827">
        <f t="shared" si="705"/>
        <v>0</v>
      </c>
      <c r="QRY140" s="827">
        <f t="shared" si="705"/>
        <v>0</v>
      </c>
      <c r="QRZ140" s="827">
        <f t="shared" si="705"/>
        <v>0</v>
      </c>
      <c r="QSA140" s="827">
        <f t="shared" ref="QSA140:QUL140" si="706">QSA132</f>
        <v>0</v>
      </c>
      <c r="QSB140" s="827">
        <f t="shared" si="706"/>
        <v>0</v>
      </c>
      <c r="QSC140" s="827">
        <f t="shared" si="706"/>
        <v>0</v>
      </c>
      <c r="QSD140" s="827">
        <f t="shared" si="706"/>
        <v>0</v>
      </c>
      <c r="QSE140" s="827">
        <f t="shared" si="706"/>
        <v>0</v>
      </c>
      <c r="QSF140" s="827">
        <f t="shared" si="706"/>
        <v>0</v>
      </c>
      <c r="QSG140" s="827">
        <f t="shared" si="706"/>
        <v>0</v>
      </c>
      <c r="QSH140" s="827">
        <f t="shared" si="706"/>
        <v>0</v>
      </c>
      <c r="QSI140" s="827">
        <f t="shared" si="706"/>
        <v>0</v>
      </c>
      <c r="QSJ140" s="827">
        <f t="shared" si="706"/>
        <v>0</v>
      </c>
      <c r="QSK140" s="827">
        <f t="shared" si="706"/>
        <v>0</v>
      </c>
      <c r="QSL140" s="827">
        <f t="shared" si="706"/>
        <v>0</v>
      </c>
      <c r="QSM140" s="827">
        <f t="shared" si="706"/>
        <v>0</v>
      </c>
      <c r="QSN140" s="827">
        <f t="shared" si="706"/>
        <v>0</v>
      </c>
      <c r="QSO140" s="827">
        <f t="shared" si="706"/>
        <v>0</v>
      </c>
      <c r="QSP140" s="827">
        <f t="shared" si="706"/>
        <v>0</v>
      </c>
      <c r="QSQ140" s="827">
        <f t="shared" si="706"/>
        <v>0</v>
      </c>
      <c r="QSR140" s="827">
        <f t="shared" si="706"/>
        <v>0</v>
      </c>
      <c r="QSS140" s="827">
        <f t="shared" si="706"/>
        <v>0</v>
      </c>
      <c r="QST140" s="827">
        <f t="shared" si="706"/>
        <v>0</v>
      </c>
      <c r="QSU140" s="827">
        <f t="shared" si="706"/>
        <v>0</v>
      </c>
      <c r="QSV140" s="827">
        <f t="shared" si="706"/>
        <v>0</v>
      </c>
      <c r="QSW140" s="827">
        <f t="shared" si="706"/>
        <v>0</v>
      </c>
      <c r="QSX140" s="827">
        <f t="shared" si="706"/>
        <v>0</v>
      </c>
      <c r="QSY140" s="827">
        <f t="shared" si="706"/>
        <v>0</v>
      </c>
      <c r="QSZ140" s="827">
        <f t="shared" si="706"/>
        <v>0</v>
      </c>
      <c r="QTA140" s="827">
        <f t="shared" si="706"/>
        <v>0</v>
      </c>
      <c r="QTB140" s="827">
        <f t="shared" si="706"/>
        <v>0</v>
      </c>
      <c r="QTC140" s="827">
        <f t="shared" si="706"/>
        <v>0</v>
      </c>
      <c r="QTD140" s="827">
        <f t="shared" si="706"/>
        <v>0</v>
      </c>
      <c r="QTE140" s="827">
        <f t="shared" si="706"/>
        <v>0</v>
      </c>
      <c r="QTF140" s="827">
        <f t="shared" si="706"/>
        <v>0</v>
      </c>
      <c r="QTG140" s="827">
        <f t="shared" si="706"/>
        <v>0</v>
      </c>
      <c r="QTH140" s="827">
        <f t="shared" si="706"/>
        <v>0</v>
      </c>
      <c r="QTI140" s="827">
        <f t="shared" si="706"/>
        <v>0</v>
      </c>
      <c r="QTJ140" s="827">
        <f t="shared" si="706"/>
        <v>0</v>
      </c>
      <c r="QTK140" s="827">
        <f t="shared" si="706"/>
        <v>0</v>
      </c>
      <c r="QTL140" s="827">
        <f t="shared" si="706"/>
        <v>0</v>
      </c>
      <c r="QTM140" s="827">
        <f t="shared" si="706"/>
        <v>0</v>
      </c>
      <c r="QTN140" s="827">
        <f t="shared" si="706"/>
        <v>0</v>
      </c>
      <c r="QTO140" s="827">
        <f t="shared" si="706"/>
        <v>0</v>
      </c>
      <c r="QTP140" s="827">
        <f t="shared" si="706"/>
        <v>0</v>
      </c>
      <c r="QTQ140" s="827">
        <f t="shared" si="706"/>
        <v>0</v>
      </c>
      <c r="QTR140" s="827">
        <f t="shared" si="706"/>
        <v>0</v>
      </c>
      <c r="QTS140" s="827">
        <f t="shared" si="706"/>
        <v>0</v>
      </c>
      <c r="QTT140" s="827">
        <f t="shared" si="706"/>
        <v>0</v>
      </c>
      <c r="QTU140" s="827">
        <f t="shared" si="706"/>
        <v>0</v>
      </c>
      <c r="QTV140" s="827">
        <f t="shared" si="706"/>
        <v>0</v>
      </c>
      <c r="QTW140" s="827">
        <f t="shared" si="706"/>
        <v>0</v>
      </c>
      <c r="QTX140" s="827">
        <f t="shared" si="706"/>
        <v>0</v>
      </c>
      <c r="QTY140" s="827">
        <f t="shared" si="706"/>
        <v>0</v>
      </c>
      <c r="QTZ140" s="827">
        <f t="shared" si="706"/>
        <v>0</v>
      </c>
      <c r="QUA140" s="827">
        <f t="shared" si="706"/>
        <v>0</v>
      </c>
      <c r="QUB140" s="827">
        <f t="shared" si="706"/>
        <v>0</v>
      </c>
      <c r="QUC140" s="827">
        <f t="shared" si="706"/>
        <v>0</v>
      </c>
      <c r="QUD140" s="827">
        <f t="shared" si="706"/>
        <v>0</v>
      </c>
      <c r="QUE140" s="827">
        <f t="shared" si="706"/>
        <v>0</v>
      </c>
      <c r="QUF140" s="827">
        <f t="shared" si="706"/>
        <v>0</v>
      </c>
      <c r="QUG140" s="827">
        <f t="shared" si="706"/>
        <v>0</v>
      </c>
      <c r="QUH140" s="827">
        <f t="shared" si="706"/>
        <v>0</v>
      </c>
      <c r="QUI140" s="827">
        <f t="shared" si="706"/>
        <v>0</v>
      </c>
      <c r="QUJ140" s="827">
        <f t="shared" si="706"/>
        <v>0</v>
      </c>
      <c r="QUK140" s="827">
        <f t="shared" si="706"/>
        <v>0</v>
      </c>
      <c r="QUL140" s="827">
        <f t="shared" si="706"/>
        <v>0</v>
      </c>
      <c r="QUM140" s="827">
        <f t="shared" ref="QUM140:QWX140" si="707">QUM132</f>
        <v>0</v>
      </c>
      <c r="QUN140" s="827">
        <f t="shared" si="707"/>
        <v>0</v>
      </c>
      <c r="QUO140" s="827">
        <f t="shared" si="707"/>
        <v>0</v>
      </c>
      <c r="QUP140" s="827">
        <f t="shared" si="707"/>
        <v>0</v>
      </c>
      <c r="QUQ140" s="827">
        <f t="shared" si="707"/>
        <v>0</v>
      </c>
      <c r="QUR140" s="827">
        <f t="shared" si="707"/>
        <v>0</v>
      </c>
      <c r="QUS140" s="827">
        <f t="shared" si="707"/>
        <v>0</v>
      </c>
      <c r="QUT140" s="827">
        <f t="shared" si="707"/>
        <v>0</v>
      </c>
      <c r="QUU140" s="827">
        <f t="shared" si="707"/>
        <v>0</v>
      </c>
      <c r="QUV140" s="827">
        <f t="shared" si="707"/>
        <v>0</v>
      </c>
      <c r="QUW140" s="827">
        <f t="shared" si="707"/>
        <v>0</v>
      </c>
      <c r="QUX140" s="827">
        <f t="shared" si="707"/>
        <v>0</v>
      </c>
      <c r="QUY140" s="827">
        <f t="shared" si="707"/>
        <v>0</v>
      </c>
      <c r="QUZ140" s="827">
        <f t="shared" si="707"/>
        <v>0</v>
      </c>
      <c r="QVA140" s="827">
        <f t="shared" si="707"/>
        <v>0</v>
      </c>
      <c r="QVB140" s="827">
        <f t="shared" si="707"/>
        <v>0</v>
      </c>
      <c r="QVC140" s="827">
        <f t="shared" si="707"/>
        <v>0</v>
      </c>
      <c r="QVD140" s="827">
        <f t="shared" si="707"/>
        <v>0</v>
      </c>
      <c r="QVE140" s="827">
        <f t="shared" si="707"/>
        <v>0</v>
      </c>
      <c r="QVF140" s="827">
        <f t="shared" si="707"/>
        <v>0</v>
      </c>
      <c r="QVG140" s="827">
        <f t="shared" si="707"/>
        <v>0</v>
      </c>
      <c r="QVH140" s="827">
        <f t="shared" si="707"/>
        <v>0</v>
      </c>
      <c r="QVI140" s="827">
        <f t="shared" si="707"/>
        <v>0</v>
      </c>
      <c r="QVJ140" s="827">
        <f t="shared" si="707"/>
        <v>0</v>
      </c>
      <c r="QVK140" s="827">
        <f t="shared" si="707"/>
        <v>0</v>
      </c>
      <c r="QVL140" s="827">
        <f t="shared" si="707"/>
        <v>0</v>
      </c>
      <c r="QVM140" s="827">
        <f t="shared" si="707"/>
        <v>0</v>
      </c>
      <c r="QVN140" s="827">
        <f t="shared" si="707"/>
        <v>0</v>
      </c>
      <c r="QVO140" s="827">
        <f t="shared" si="707"/>
        <v>0</v>
      </c>
      <c r="QVP140" s="827">
        <f t="shared" si="707"/>
        <v>0</v>
      </c>
      <c r="QVQ140" s="827">
        <f t="shared" si="707"/>
        <v>0</v>
      </c>
      <c r="QVR140" s="827">
        <f t="shared" si="707"/>
        <v>0</v>
      </c>
      <c r="QVS140" s="827">
        <f t="shared" si="707"/>
        <v>0</v>
      </c>
      <c r="QVT140" s="827">
        <f t="shared" si="707"/>
        <v>0</v>
      </c>
      <c r="QVU140" s="827">
        <f t="shared" si="707"/>
        <v>0</v>
      </c>
      <c r="QVV140" s="827">
        <f t="shared" si="707"/>
        <v>0</v>
      </c>
      <c r="QVW140" s="827">
        <f t="shared" si="707"/>
        <v>0</v>
      </c>
      <c r="QVX140" s="827">
        <f t="shared" si="707"/>
        <v>0</v>
      </c>
      <c r="QVY140" s="827">
        <f t="shared" si="707"/>
        <v>0</v>
      </c>
      <c r="QVZ140" s="827">
        <f t="shared" si="707"/>
        <v>0</v>
      </c>
      <c r="QWA140" s="827">
        <f t="shared" si="707"/>
        <v>0</v>
      </c>
      <c r="QWB140" s="827">
        <f t="shared" si="707"/>
        <v>0</v>
      </c>
      <c r="QWC140" s="827">
        <f t="shared" si="707"/>
        <v>0</v>
      </c>
      <c r="QWD140" s="827">
        <f t="shared" si="707"/>
        <v>0</v>
      </c>
      <c r="QWE140" s="827">
        <f t="shared" si="707"/>
        <v>0</v>
      </c>
      <c r="QWF140" s="827">
        <f t="shared" si="707"/>
        <v>0</v>
      </c>
      <c r="QWG140" s="827">
        <f t="shared" si="707"/>
        <v>0</v>
      </c>
      <c r="QWH140" s="827">
        <f t="shared" si="707"/>
        <v>0</v>
      </c>
      <c r="QWI140" s="827">
        <f t="shared" si="707"/>
        <v>0</v>
      </c>
      <c r="QWJ140" s="827">
        <f t="shared" si="707"/>
        <v>0</v>
      </c>
      <c r="QWK140" s="827">
        <f t="shared" si="707"/>
        <v>0</v>
      </c>
      <c r="QWL140" s="827">
        <f t="shared" si="707"/>
        <v>0</v>
      </c>
      <c r="QWM140" s="827">
        <f t="shared" si="707"/>
        <v>0</v>
      </c>
      <c r="QWN140" s="827">
        <f t="shared" si="707"/>
        <v>0</v>
      </c>
      <c r="QWO140" s="827">
        <f t="shared" si="707"/>
        <v>0</v>
      </c>
      <c r="QWP140" s="827">
        <f t="shared" si="707"/>
        <v>0</v>
      </c>
      <c r="QWQ140" s="827">
        <f t="shared" si="707"/>
        <v>0</v>
      </c>
      <c r="QWR140" s="827">
        <f t="shared" si="707"/>
        <v>0</v>
      </c>
      <c r="QWS140" s="827">
        <f t="shared" si="707"/>
        <v>0</v>
      </c>
      <c r="QWT140" s="827">
        <f t="shared" si="707"/>
        <v>0</v>
      </c>
      <c r="QWU140" s="827">
        <f t="shared" si="707"/>
        <v>0</v>
      </c>
      <c r="QWV140" s="827">
        <f t="shared" si="707"/>
        <v>0</v>
      </c>
      <c r="QWW140" s="827">
        <f t="shared" si="707"/>
        <v>0</v>
      </c>
      <c r="QWX140" s="827">
        <f t="shared" si="707"/>
        <v>0</v>
      </c>
      <c r="QWY140" s="827">
        <f t="shared" ref="QWY140:QZJ140" si="708">QWY132</f>
        <v>0</v>
      </c>
      <c r="QWZ140" s="827">
        <f t="shared" si="708"/>
        <v>0</v>
      </c>
      <c r="QXA140" s="827">
        <f t="shared" si="708"/>
        <v>0</v>
      </c>
      <c r="QXB140" s="827">
        <f t="shared" si="708"/>
        <v>0</v>
      </c>
      <c r="QXC140" s="827">
        <f t="shared" si="708"/>
        <v>0</v>
      </c>
      <c r="QXD140" s="827">
        <f t="shared" si="708"/>
        <v>0</v>
      </c>
      <c r="QXE140" s="827">
        <f t="shared" si="708"/>
        <v>0</v>
      </c>
      <c r="QXF140" s="827">
        <f t="shared" si="708"/>
        <v>0</v>
      </c>
      <c r="QXG140" s="827">
        <f t="shared" si="708"/>
        <v>0</v>
      </c>
      <c r="QXH140" s="827">
        <f t="shared" si="708"/>
        <v>0</v>
      </c>
      <c r="QXI140" s="827">
        <f t="shared" si="708"/>
        <v>0</v>
      </c>
      <c r="QXJ140" s="827">
        <f t="shared" si="708"/>
        <v>0</v>
      </c>
      <c r="QXK140" s="827">
        <f t="shared" si="708"/>
        <v>0</v>
      </c>
      <c r="QXL140" s="827">
        <f t="shared" si="708"/>
        <v>0</v>
      </c>
      <c r="QXM140" s="827">
        <f t="shared" si="708"/>
        <v>0</v>
      </c>
      <c r="QXN140" s="827">
        <f t="shared" si="708"/>
        <v>0</v>
      </c>
      <c r="QXO140" s="827">
        <f t="shared" si="708"/>
        <v>0</v>
      </c>
      <c r="QXP140" s="827">
        <f t="shared" si="708"/>
        <v>0</v>
      </c>
      <c r="QXQ140" s="827">
        <f t="shared" si="708"/>
        <v>0</v>
      </c>
      <c r="QXR140" s="827">
        <f t="shared" si="708"/>
        <v>0</v>
      </c>
      <c r="QXS140" s="827">
        <f t="shared" si="708"/>
        <v>0</v>
      </c>
      <c r="QXT140" s="827">
        <f t="shared" si="708"/>
        <v>0</v>
      </c>
      <c r="QXU140" s="827">
        <f t="shared" si="708"/>
        <v>0</v>
      </c>
      <c r="QXV140" s="827">
        <f t="shared" si="708"/>
        <v>0</v>
      </c>
      <c r="QXW140" s="827">
        <f t="shared" si="708"/>
        <v>0</v>
      </c>
      <c r="QXX140" s="827">
        <f t="shared" si="708"/>
        <v>0</v>
      </c>
      <c r="QXY140" s="827">
        <f t="shared" si="708"/>
        <v>0</v>
      </c>
      <c r="QXZ140" s="827">
        <f t="shared" si="708"/>
        <v>0</v>
      </c>
      <c r="QYA140" s="827">
        <f t="shared" si="708"/>
        <v>0</v>
      </c>
      <c r="QYB140" s="827">
        <f t="shared" si="708"/>
        <v>0</v>
      </c>
      <c r="QYC140" s="827">
        <f t="shared" si="708"/>
        <v>0</v>
      </c>
      <c r="QYD140" s="827">
        <f t="shared" si="708"/>
        <v>0</v>
      </c>
      <c r="QYE140" s="827">
        <f t="shared" si="708"/>
        <v>0</v>
      </c>
      <c r="QYF140" s="827">
        <f t="shared" si="708"/>
        <v>0</v>
      </c>
      <c r="QYG140" s="827">
        <f t="shared" si="708"/>
        <v>0</v>
      </c>
      <c r="QYH140" s="827">
        <f t="shared" si="708"/>
        <v>0</v>
      </c>
      <c r="QYI140" s="827">
        <f t="shared" si="708"/>
        <v>0</v>
      </c>
      <c r="QYJ140" s="827">
        <f t="shared" si="708"/>
        <v>0</v>
      </c>
      <c r="QYK140" s="827">
        <f t="shared" si="708"/>
        <v>0</v>
      </c>
      <c r="QYL140" s="827">
        <f t="shared" si="708"/>
        <v>0</v>
      </c>
      <c r="QYM140" s="827">
        <f t="shared" si="708"/>
        <v>0</v>
      </c>
      <c r="QYN140" s="827">
        <f t="shared" si="708"/>
        <v>0</v>
      </c>
      <c r="QYO140" s="827">
        <f t="shared" si="708"/>
        <v>0</v>
      </c>
      <c r="QYP140" s="827">
        <f t="shared" si="708"/>
        <v>0</v>
      </c>
      <c r="QYQ140" s="827">
        <f t="shared" si="708"/>
        <v>0</v>
      </c>
      <c r="QYR140" s="827">
        <f t="shared" si="708"/>
        <v>0</v>
      </c>
      <c r="QYS140" s="827">
        <f t="shared" si="708"/>
        <v>0</v>
      </c>
      <c r="QYT140" s="827">
        <f t="shared" si="708"/>
        <v>0</v>
      </c>
      <c r="QYU140" s="827">
        <f t="shared" si="708"/>
        <v>0</v>
      </c>
      <c r="QYV140" s="827">
        <f t="shared" si="708"/>
        <v>0</v>
      </c>
      <c r="QYW140" s="827">
        <f t="shared" si="708"/>
        <v>0</v>
      </c>
      <c r="QYX140" s="827">
        <f t="shared" si="708"/>
        <v>0</v>
      </c>
      <c r="QYY140" s="827">
        <f t="shared" si="708"/>
        <v>0</v>
      </c>
      <c r="QYZ140" s="827">
        <f t="shared" si="708"/>
        <v>0</v>
      </c>
      <c r="QZA140" s="827">
        <f t="shared" si="708"/>
        <v>0</v>
      </c>
      <c r="QZB140" s="827">
        <f t="shared" si="708"/>
        <v>0</v>
      </c>
      <c r="QZC140" s="827">
        <f t="shared" si="708"/>
        <v>0</v>
      </c>
      <c r="QZD140" s="827">
        <f t="shared" si="708"/>
        <v>0</v>
      </c>
      <c r="QZE140" s="827">
        <f t="shared" si="708"/>
        <v>0</v>
      </c>
      <c r="QZF140" s="827">
        <f t="shared" si="708"/>
        <v>0</v>
      </c>
      <c r="QZG140" s="827">
        <f t="shared" si="708"/>
        <v>0</v>
      </c>
      <c r="QZH140" s="827">
        <f t="shared" si="708"/>
        <v>0</v>
      </c>
      <c r="QZI140" s="827">
        <f t="shared" si="708"/>
        <v>0</v>
      </c>
      <c r="QZJ140" s="827">
        <f t="shared" si="708"/>
        <v>0</v>
      </c>
      <c r="QZK140" s="827">
        <f t="shared" ref="QZK140:RBV140" si="709">QZK132</f>
        <v>0</v>
      </c>
      <c r="QZL140" s="827">
        <f t="shared" si="709"/>
        <v>0</v>
      </c>
      <c r="QZM140" s="827">
        <f t="shared" si="709"/>
        <v>0</v>
      </c>
      <c r="QZN140" s="827">
        <f t="shared" si="709"/>
        <v>0</v>
      </c>
      <c r="QZO140" s="827">
        <f t="shared" si="709"/>
        <v>0</v>
      </c>
      <c r="QZP140" s="827">
        <f t="shared" si="709"/>
        <v>0</v>
      </c>
      <c r="QZQ140" s="827">
        <f t="shared" si="709"/>
        <v>0</v>
      </c>
      <c r="QZR140" s="827">
        <f t="shared" si="709"/>
        <v>0</v>
      </c>
      <c r="QZS140" s="827">
        <f t="shared" si="709"/>
        <v>0</v>
      </c>
      <c r="QZT140" s="827">
        <f t="shared" si="709"/>
        <v>0</v>
      </c>
      <c r="QZU140" s="827">
        <f t="shared" si="709"/>
        <v>0</v>
      </c>
      <c r="QZV140" s="827">
        <f t="shared" si="709"/>
        <v>0</v>
      </c>
      <c r="QZW140" s="827">
        <f t="shared" si="709"/>
        <v>0</v>
      </c>
      <c r="QZX140" s="827">
        <f t="shared" si="709"/>
        <v>0</v>
      </c>
      <c r="QZY140" s="827">
        <f t="shared" si="709"/>
        <v>0</v>
      </c>
      <c r="QZZ140" s="827">
        <f t="shared" si="709"/>
        <v>0</v>
      </c>
      <c r="RAA140" s="827">
        <f t="shared" si="709"/>
        <v>0</v>
      </c>
      <c r="RAB140" s="827">
        <f t="shared" si="709"/>
        <v>0</v>
      </c>
      <c r="RAC140" s="827">
        <f t="shared" si="709"/>
        <v>0</v>
      </c>
      <c r="RAD140" s="827">
        <f t="shared" si="709"/>
        <v>0</v>
      </c>
      <c r="RAE140" s="827">
        <f t="shared" si="709"/>
        <v>0</v>
      </c>
      <c r="RAF140" s="827">
        <f t="shared" si="709"/>
        <v>0</v>
      </c>
      <c r="RAG140" s="827">
        <f t="shared" si="709"/>
        <v>0</v>
      </c>
      <c r="RAH140" s="827">
        <f t="shared" si="709"/>
        <v>0</v>
      </c>
      <c r="RAI140" s="827">
        <f t="shared" si="709"/>
        <v>0</v>
      </c>
      <c r="RAJ140" s="827">
        <f t="shared" si="709"/>
        <v>0</v>
      </c>
      <c r="RAK140" s="827">
        <f t="shared" si="709"/>
        <v>0</v>
      </c>
      <c r="RAL140" s="827">
        <f t="shared" si="709"/>
        <v>0</v>
      </c>
      <c r="RAM140" s="827">
        <f t="shared" si="709"/>
        <v>0</v>
      </c>
      <c r="RAN140" s="827">
        <f t="shared" si="709"/>
        <v>0</v>
      </c>
      <c r="RAO140" s="827">
        <f t="shared" si="709"/>
        <v>0</v>
      </c>
      <c r="RAP140" s="827">
        <f t="shared" si="709"/>
        <v>0</v>
      </c>
      <c r="RAQ140" s="827">
        <f t="shared" si="709"/>
        <v>0</v>
      </c>
      <c r="RAR140" s="827">
        <f t="shared" si="709"/>
        <v>0</v>
      </c>
      <c r="RAS140" s="827">
        <f t="shared" si="709"/>
        <v>0</v>
      </c>
      <c r="RAT140" s="827">
        <f t="shared" si="709"/>
        <v>0</v>
      </c>
      <c r="RAU140" s="827">
        <f t="shared" si="709"/>
        <v>0</v>
      </c>
      <c r="RAV140" s="827">
        <f t="shared" si="709"/>
        <v>0</v>
      </c>
      <c r="RAW140" s="827">
        <f t="shared" si="709"/>
        <v>0</v>
      </c>
      <c r="RAX140" s="827">
        <f t="shared" si="709"/>
        <v>0</v>
      </c>
      <c r="RAY140" s="827">
        <f t="shared" si="709"/>
        <v>0</v>
      </c>
      <c r="RAZ140" s="827">
        <f t="shared" si="709"/>
        <v>0</v>
      </c>
      <c r="RBA140" s="827">
        <f t="shared" si="709"/>
        <v>0</v>
      </c>
      <c r="RBB140" s="827">
        <f t="shared" si="709"/>
        <v>0</v>
      </c>
      <c r="RBC140" s="827">
        <f t="shared" si="709"/>
        <v>0</v>
      </c>
      <c r="RBD140" s="827">
        <f t="shared" si="709"/>
        <v>0</v>
      </c>
      <c r="RBE140" s="827">
        <f t="shared" si="709"/>
        <v>0</v>
      </c>
      <c r="RBF140" s="827">
        <f t="shared" si="709"/>
        <v>0</v>
      </c>
      <c r="RBG140" s="827">
        <f t="shared" si="709"/>
        <v>0</v>
      </c>
      <c r="RBH140" s="827">
        <f t="shared" si="709"/>
        <v>0</v>
      </c>
      <c r="RBI140" s="827">
        <f t="shared" si="709"/>
        <v>0</v>
      </c>
      <c r="RBJ140" s="827">
        <f t="shared" si="709"/>
        <v>0</v>
      </c>
      <c r="RBK140" s="827">
        <f t="shared" si="709"/>
        <v>0</v>
      </c>
      <c r="RBL140" s="827">
        <f t="shared" si="709"/>
        <v>0</v>
      </c>
      <c r="RBM140" s="827">
        <f t="shared" si="709"/>
        <v>0</v>
      </c>
      <c r="RBN140" s="827">
        <f t="shared" si="709"/>
        <v>0</v>
      </c>
      <c r="RBO140" s="827">
        <f t="shared" si="709"/>
        <v>0</v>
      </c>
      <c r="RBP140" s="827">
        <f t="shared" si="709"/>
        <v>0</v>
      </c>
      <c r="RBQ140" s="827">
        <f t="shared" si="709"/>
        <v>0</v>
      </c>
      <c r="RBR140" s="827">
        <f t="shared" si="709"/>
        <v>0</v>
      </c>
      <c r="RBS140" s="827">
        <f t="shared" si="709"/>
        <v>0</v>
      </c>
      <c r="RBT140" s="827">
        <f t="shared" si="709"/>
        <v>0</v>
      </c>
      <c r="RBU140" s="827">
        <f t="shared" si="709"/>
        <v>0</v>
      </c>
      <c r="RBV140" s="827">
        <f t="shared" si="709"/>
        <v>0</v>
      </c>
      <c r="RBW140" s="827">
        <f t="shared" ref="RBW140:REH140" si="710">RBW132</f>
        <v>0</v>
      </c>
      <c r="RBX140" s="827">
        <f t="shared" si="710"/>
        <v>0</v>
      </c>
      <c r="RBY140" s="827">
        <f t="shared" si="710"/>
        <v>0</v>
      </c>
      <c r="RBZ140" s="827">
        <f t="shared" si="710"/>
        <v>0</v>
      </c>
      <c r="RCA140" s="827">
        <f t="shared" si="710"/>
        <v>0</v>
      </c>
      <c r="RCB140" s="827">
        <f t="shared" si="710"/>
        <v>0</v>
      </c>
      <c r="RCC140" s="827">
        <f t="shared" si="710"/>
        <v>0</v>
      </c>
      <c r="RCD140" s="827">
        <f t="shared" si="710"/>
        <v>0</v>
      </c>
      <c r="RCE140" s="827">
        <f t="shared" si="710"/>
        <v>0</v>
      </c>
      <c r="RCF140" s="827">
        <f t="shared" si="710"/>
        <v>0</v>
      </c>
      <c r="RCG140" s="827">
        <f t="shared" si="710"/>
        <v>0</v>
      </c>
      <c r="RCH140" s="827">
        <f t="shared" si="710"/>
        <v>0</v>
      </c>
      <c r="RCI140" s="827">
        <f t="shared" si="710"/>
        <v>0</v>
      </c>
      <c r="RCJ140" s="827">
        <f t="shared" si="710"/>
        <v>0</v>
      </c>
      <c r="RCK140" s="827">
        <f t="shared" si="710"/>
        <v>0</v>
      </c>
      <c r="RCL140" s="827">
        <f t="shared" si="710"/>
        <v>0</v>
      </c>
      <c r="RCM140" s="827">
        <f t="shared" si="710"/>
        <v>0</v>
      </c>
      <c r="RCN140" s="827">
        <f t="shared" si="710"/>
        <v>0</v>
      </c>
      <c r="RCO140" s="827">
        <f t="shared" si="710"/>
        <v>0</v>
      </c>
      <c r="RCP140" s="827">
        <f t="shared" si="710"/>
        <v>0</v>
      </c>
      <c r="RCQ140" s="827">
        <f t="shared" si="710"/>
        <v>0</v>
      </c>
      <c r="RCR140" s="827">
        <f t="shared" si="710"/>
        <v>0</v>
      </c>
      <c r="RCS140" s="827">
        <f t="shared" si="710"/>
        <v>0</v>
      </c>
      <c r="RCT140" s="827">
        <f t="shared" si="710"/>
        <v>0</v>
      </c>
      <c r="RCU140" s="827">
        <f t="shared" si="710"/>
        <v>0</v>
      </c>
      <c r="RCV140" s="827">
        <f t="shared" si="710"/>
        <v>0</v>
      </c>
      <c r="RCW140" s="827">
        <f t="shared" si="710"/>
        <v>0</v>
      </c>
      <c r="RCX140" s="827">
        <f t="shared" si="710"/>
        <v>0</v>
      </c>
      <c r="RCY140" s="827">
        <f t="shared" si="710"/>
        <v>0</v>
      </c>
      <c r="RCZ140" s="827">
        <f t="shared" si="710"/>
        <v>0</v>
      </c>
      <c r="RDA140" s="827">
        <f t="shared" si="710"/>
        <v>0</v>
      </c>
      <c r="RDB140" s="827">
        <f t="shared" si="710"/>
        <v>0</v>
      </c>
      <c r="RDC140" s="827">
        <f t="shared" si="710"/>
        <v>0</v>
      </c>
      <c r="RDD140" s="827">
        <f t="shared" si="710"/>
        <v>0</v>
      </c>
      <c r="RDE140" s="827">
        <f t="shared" si="710"/>
        <v>0</v>
      </c>
      <c r="RDF140" s="827">
        <f t="shared" si="710"/>
        <v>0</v>
      </c>
      <c r="RDG140" s="827">
        <f t="shared" si="710"/>
        <v>0</v>
      </c>
      <c r="RDH140" s="827">
        <f t="shared" si="710"/>
        <v>0</v>
      </c>
      <c r="RDI140" s="827">
        <f t="shared" si="710"/>
        <v>0</v>
      </c>
      <c r="RDJ140" s="827">
        <f t="shared" si="710"/>
        <v>0</v>
      </c>
      <c r="RDK140" s="827">
        <f t="shared" si="710"/>
        <v>0</v>
      </c>
      <c r="RDL140" s="827">
        <f t="shared" si="710"/>
        <v>0</v>
      </c>
      <c r="RDM140" s="827">
        <f t="shared" si="710"/>
        <v>0</v>
      </c>
      <c r="RDN140" s="827">
        <f t="shared" si="710"/>
        <v>0</v>
      </c>
      <c r="RDO140" s="827">
        <f t="shared" si="710"/>
        <v>0</v>
      </c>
      <c r="RDP140" s="827">
        <f t="shared" si="710"/>
        <v>0</v>
      </c>
      <c r="RDQ140" s="827">
        <f t="shared" si="710"/>
        <v>0</v>
      </c>
      <c r="RDR140" s="827">
        <f t="shared" si="710"/>
        <v>0</v>
      </c>
      <c r="RDS140" s="827">
        <f t="shared" si="710"/>
        <v>0</v>
      </c>
      <c r="RDT140" s="827">
        <f t="shared" si="710"/>
        <v>0</v>
      </c>
      <c r="RDU140" s="827">
        <f t="shared" si="710"/>
        <v>0</v>
      </c>
      <c r="RDV140" s="827">
        <f t="shared" si="710"/>
        <v>0</v>
      </c>
      <c r="RDW140" s="827">
        <f t="shared" si="710"/>
        <v>0</v>
      </c>
      <c r="RDX140" s="827">
        <f t="shared" si="710"/>
        <v>0</v>
      </c>
      <c r="RDY140" s="827">
        <f t="shared" si="710"/>
        <v>0</v>
      </c>
      <c r="RDZ140" s="827">
        <f t="shared" si="710"/>
        <v>0</v>
      </c>
      <c r="REA140" s="827">
        <f t="shared" si="710"/>
        <v>0</v>
      </c>
      <c r="REB140" s="827">
        <f t="shared" si="710"/>
        <v>0</v>
      </c>
      <c r="REC140" s="827">
        <f t="shared" si="710"/>
        <v>0</v>
      </c>
      <c r="RED140" s="827">
        <f t="shared" si="710"/>
        <v>0</v>
      </c>
      <c r="REE140" s="827">
        <f t="shared" si="710"/>
        <v>0</v>
      </c>
      <c r="REF140" s="827">
        <f t="shared" si="710"/>
        <v>0</v>
      </c>
      <c r="REG140" s="827">
        <f t="shared" si="710"/>
        <v>0</v>
      </c>
      <c r="REH140" s="827">
        <f t="shared" si="710"/>
        <v>0</v>
      </c>
      <c r="REI140" s="827">
        <f t="shared" ref="REI140:RGT140" si="711">REI132</f>
        <v>0</v>
      </c>
      <c r="REJ140" s="827">
        <f t="shared" si="711"/>
        <v>0</v>
      </c>
      <c r="REK140" s="827">
        <f t="shared" si="711"/>
        <v>0</v>
      </c>
      <c r="REL140" s="827">
        <f t="shared" si="711"/>
        <v>0</v>
      </c>
      <c r="REM140" s="827">
        <f t="shared" si="711"/>
        <v>0</v>
      </c>
      <c r="REN140" s="827">
        <f t="shared" si="711"/>
        <v>0</v>
      </c>
      <c r="REO140" s="827">
        <f t="shared" si="711"/>
        <v>0</v>
      </c>
      <c r="REP140" s="827">
        <f t="shared" si="711"/>
        <v>0</v>
      </c>
      <c r="REQ140" s="827">
        <f t="shared" si="711"/>
        <v>0</v>
      </c>
      <c r="RER140" s="827">
        <f t="shared" si="711"/>
        <v>0</v>
      </c>
      <c r="RES140" s="827">
        <f t="shared" si="711"/>
        <v>0</v>
      </c>
      <c r="RET140" s="827">
        <f t="shared" si="711"/>
        <v>0</v>
      </c>
      <c r="REU140" s="827">
        <f t="shared" si="711"/>
        <v>0</v>
      </c>
      <c r="REV140" s="827">
        <f t="shared" si="711"/>
        <v>0</v>
      </c>
      <c r="REW140" s="827">
        <f t="shared" si="711"/>
        <v>0</v>
      </c>
      <c r="REX140" s="827">
        <f t="shared" si="711"/>
        <v>0</v>
      </c>
      <c r="REY140" s="827">
        <f t="shared" si="711"/>
        <v>0</v>
      </c>
      <c r="REZ140" s="827">
        <f t="shared" si="711"/>
        <v>0</v>
      </c>
      <c r="RFA140" s="827">
        <f t="shared" si="711"/>
        <v>0</v>
      </c>
      <c r="RFB140" s="827">
        <f t="shared" si="711"/>
        <v>0</v>
      </c>
      <c r="RFC140" s="827">
        <f t="shared" si="711"/>
        <v>0</v>
      </c>
      <c r="RFD140" s="827">
        <f t="shared" si="711"/>
        <v>0</v>
      </c>
      <c r="RFE140" s="827">
        <f t="shared" si="711"/>
        <v>0</v>
      </c>
      <c r="RFF140" s="827">
        <f t="shared" si="711"/>
        <v>0</v>
      </c>
      <c r="RFG140" s="827">
        <f t="shared" si="711"/>
        <v>0</v>
      </c>
      <c r="RFH140" s="827">
        <f t="shared" si="711"/>
        <v>0</v>
      </c>
      <c r="RFI140" s="827">
        <f t="shared" si="711"/>
        <v>0</v>
      </c>
      <c r="RFJ140" s="827">
        <f t="shared" si="711"/>
        <v>0</v>
      </c>
      <c r="RFK140" s="827">
        <f t="shared" si="711"/>
        <v>0</v>
      </c>
      <c r="RFL140" s="827">
        <f t="shared" si="711"/>
        <v>0</v>
      </c>
      <c r="RFM140" s="827">
        <f t="shared" si="711"/>
        <v>0</v>
      </c>
      <c r="RFN140" s="827">
        <f t="shared" si="711"/>
        <v>0</v>
      </c>
      <c r="RFO140" s="827">
        <f t="shared" si="711"/>
        <v>0</v>
      </c>
      <c r="RFP140" s="827">
        <f t="shared" si="711"/>
        <v>0</v>
      </c>
      <c r="RFQ140" s="827">
        <f t="shared" si="711"/>
        <v>0</v>
      </c>
      <c r="RFR140" s="827">
        <f t="shared" si="711"/>
        <v>0</v>
      </c>
      <c r="RFS140" s="827">
        <f t="shared" si="711"/>
        <v>0</v>
      </c>
      <c r="RFT140" s="827">
        <f t="shared" si="711"/>
        <v>0</v>
      </c>
      <c r="RFU140" s="827">
        <f t="shared" si="711"/>
        <v>0</v>
      </c>
      <c r="RFV140" s="827">
        <f t="shared" si="711"/>
        <v>0</v>
      </c>
      <c r="RFW140" s="827">
        <f t="shared" si="711"/>
        <v>0</v>
      </c>
      <c r="RFX140" s="827">
        <f t="shared" si="711"/>
        <v>0</v>
      </c>
      <c r="RFY140" s="827">
        <f t="shared" si="711"/>
        <v>0</v>
      </c>
      <c r="RFZ140" s="827">
        <f t="shared" si="711"/>
        <v>0</v>
      </c>
      <c r="RGA140" s="827">
        <f t="shared" si="711"/>
        <v>0</v>
      </c>
      <c r="RGB140" s="827">
        <f t="shared" si="711"/>
        <v>0</v>
      </c>
      <c r="RGC140" s="827">
        <f t="shared" si="711"/>
        <v>0</v>
      </c>
      <c r="RGD140" s="827">
        <f t="shared" si="711"/>
        <v>0</v>
      </c>
      <c r="RGE140" s="827">
        <f t="shared" si="711"/>
        <v>0</v>
      </c>
      <c r="RGF140" s="827">
        <f t="shared" si="711"/>
        <v>0</v>
      </c>
      <c r="RGG140" s="827">
        <f t="shared" si="711"/>
        <v>0</v>
      </c>
      <c r="RGH140" s="827">
        <f t="shared" si="711"/>
        <v>0</v>
      </c>
      <c r="RGI140" s="827">
        <f t="shared" si="711"/>
        <v>0</v>
      </c>
      <c r="RGJ140" s="827">
        <f t="shared" si="711"/>
        <v>0</v>
      </c>
      <c r="RGK140" s="827">
        <f t="shared" si="711"/>
        <v>0</v>
      </c>
      <c r="RGL140" s="827">
        <f t="shared" si="711"/>
        <v>0</v>
      </c>
      <c r="RGM140" s="827">
        <f t="shared" si="711"/>
        <v>0</v>
      </c>
      <c r="RGN140" s="827">
        <f t="shared" si="711"/>
        <v>0</v>
      </c>
      <c r="RGO140" s="827">
        <f t="shared" si="711"/>
        <v>0</v>
      </c>
      <c r="RGP140" s="827">
        <f t="shared" si="711"/>
        <v>0</v>
      </c>
      <c r="RGQ140" s="827">
        <f t="shared" si="711"/>
        <v>0</v>
      </c>
      <c r="RGR140" s="827">
        <f t="shared" si="711"/>
        <v>0</v>
      </c>
      <c r="RGS140" s="827">
        <f t="shared" si="711"/>
        <v>0</v>
      </c>
      <c r="RGT140" s="827">
        <f t="shared" si="711"/>
        <v>0</v>
      </c>
      <c r="RGU140" s="827">
        <f t="shared" ref="RGU140:RJF140" si="712">RGU132</f>
        <v>0</v>
      </c>
      <c r="RGV140" s="827">
        <f t="shared" si="712"/>
        <v>0</v>
      </c>
      <c r="RGW140" s="827">
        <f t="shared" si="712"/>
        <v>0</v>
      </c>
      <c r="RGX140" s="827">
        <f t="shared" si="712"/>
        <v>0</v>
      </c>
      <c r="RGY140" s="827">
        <f t="shared" si="712"/>
        <v>0</v>
      </c>
      <c r="RGZ140" s="827">
        <f t="shared" si="712"/>
        <v>0</v>
      </c>
      <c r="RHA140" s="827">
        <f t="shared" si="712"/>
        <v>0</v>
      </c>
      <c r="RHB140" s="827">
        <f t="shared" si="712"/>
        <v>0</v>
      </c>
      <c r="RHC140" s="827">
        <f t="shared" si="712"/>
        <v>0</v>
      </c>
      <c r="RHD140" s="827">
        <f t="shared" si="712"/>
        <v>0</v>
      </c>
      <c r="RHE140" s="827">
        <f t="shared" si="712"/>
        <v>0</v>
      </c>
      <c r="RHF140" s="827">
        <f t="shared" si="712"/>
        <v>0</v>
      </c>
      <c r="RHG140" s="827">
        <f t="shared" si="712"/>
        <v>0</v>
      </c>
      <c r="RHH140" s="827">
        <f t="shared" si="712"/>
        <v>0</v>
      </c>
      <c r="RHI140" s="827">
        <f t="shared" si="712"/>
        <v>0</v>
      </c>
      <c r="RHJ140" s="827">
        <f t="shared" si="712"/>
        <v>0</v>
      </c>
      <c r="RHK140" s="827">
        <f t="shared" si="712"/>
        <v>0</v>
      </c>
      <c r="RHL140" s="827">
        <f t="shared" si="712"/>
        <v>0</v>
      </c>
      <c r="RHM140" s="827">
        <f t="shared" si="712"/>
        <v>0</v>
      </c>
      <c r="RHN140" s="827">
        <f t="shared" si="712"/>
        <v>0</v>
      </c>
      <c r="RHO140" s="827">
        <f t="shared" si="712"/>
        <v>0</v>
      </c>
      <c r="RHP140" s="827">
        <f t="shared" si="712"/>
        <v>0</v>
      </c>
      <c r="RHQ140" s="827">
        <f t="shared" si="712"/>
        <v>0</v>
      </c>
      <c r="RHR140" s="827">
        <f t="shared" si="712"/>
        <v>0</v>
      </c>
      <c r="RHS140" s="827">
        <f t="shared" si="712"/>
        <v>0</v>
      </c>
      <c r="RHT140" s="827">
        <f t="shared" si="712"/>
        <v>0</v>
      </c>
      <c r="RHU140" s="827">
        <f t="shared" si="712"/>
        <v>0</v>
      </c>
      <c r="RHV140" s="827">
        <f t="shared" si="712"/>
        <v>0</v>
      </c>
      <c r="RHW140" s="827">
        <f t="shared" si="712"/>
        <v>0</v>
      </c>
      <c r="RHX140" s="827">
        <f t="shared" si="712"/>
        <v>0</v>
      </c>
      <c r="RHY140" s="827">
        <f t="shared" si="712"/>
        <v>0</v>
      </c>
      <c r="RHZ140" s="827">
        <f t="shared" si="712"/>
        <v>0</v>
      </c>
      <c r="RIA140" s="827">
        <f t="shared" si="712"/>
        <v>0</v>
      </c>
      <c r="RIB140" s="827">
        <f t="shared" si="712"/>
        <v>0</v>
      </c>
      <c r="RIC140" s="827">
        <f t="shared" si="712"/>
        <v>0</v>
      </c>
      <c r="RID140" s="827">
        <f t="shared" si="712"/>
        <v>0</v>
      </c>
      <c r="RIE140" s="827">
        <f t="shared" si="712"/>
        <v>0</v>
      </c>
      <c r="RIF140" s="827">
        <f t="shared" si="712"/>
        <v>0</v>
      </c>
      <c r="RIG140" s="827">
        <f t="shared" si="712"/>
        <v>0</v>
      </c>
      <c r="RIH140" s="827">
        <f t="shared" si="712"/>
        <v>0</v>
      </c>
      <c r="RII140" s="827">
        <f t="shared" si="712"/>
        <v>0</v>
      </c>
      <c r="RIJ140" s="827">
        <f t="shared" si="712"/>
        <v>0</v>
      </c>
      <c r="RIK140" s="827">
        <f t="shared" si="712"/>
        <v>0</v>
      </c>
      <c r="RIL140" s="827">
        <f t="shared" si="712"/>
        <v>0</v>
      </c>
      <c r="RIM140" s="827">
        <f t="shared" si="712"/>
        <v>0</v>
      </c>
      <c r="RIN140" s="827">
        <f t="shared" si="712"/>
        <v>0</v>
      </c>
      <c r="RIO140" s="827">
        <f t="shared" si="712"/>
        <v>0</v>
      </c>
      <c r="RIP140" s="827">
        <f t="shared" si="712"/>
        <v>0</v>
      </c>
      <c r="RIQ140" s="827">
        <f t="shared" si="712"/>
        <v>0</v>
      </c>
      <c r="RIR140" s="827">
        <f t="shared" si="712"/>
        <v>0</v>
      </c>
      <c r="RIS140" s="827">
        <f t="shared" si="712"/>
        <v>0</v>
      </c>
      <c r="RIT140" s="827">
        <f t="shared" si="712"/>
        <v>0</v>
      </c>
      <c r="RIU140" s="827">
        <f t="shared" si="712"/>
        <v>0</v>
      </c>
      <c r="RIV140" s="827">
        <f t="shared" si="712"/>
        <v>0</v>
      </c>
      <c r="RIW140" s="827">
        <f t="shared" si="712"/>
        <v>0</v>
      </c>
      <c r="RIX140" s="827">
        <f t="shared" si="712"/>
        <v>0</v>
      </c>
      <c r="RIY140" s="827">
        <f t="shared" si="712"/>
        <v>0</v>
      </c>
      <c r="RIZ140" s="827">
        <f t="shared" si="712"/>
        <v>0</v>
      </c>
      <c r="RJA140" s="827">
        <f t="shared" si="712"/>
        <v>0</v>
      </c>
      <c r="RJB140" s="827">
        <f t="shared" si="712"/>
        <v>0</v>
      </c>
      <c r="RJC140" s="827">
        <f t="shared" si="712"/>
        <v>0</v>
      </c>
      <c r="RJD140" s="827">
        <f t="shared" si="712"/>
        <v>0</v>
      </c>
      <c r="RJE140" s="827">
        <f t="shared" si="712"/>
        <v>0</v>
      </c>
      <c r="RJF140" s="827">
        <f t="shared" si="712"/>
        <v>0</v>
      </c>
      <c r="RJG140" s="827">
        <f t="shared" ref="RJG140:RLR140" si="713">RJG132</f>
        <v>0</v>
      </c>
      <c r="RJH140" s="827">
        <f t="shared" si="713"/>
        <v>0</v>
      </c>
      <c r="RJI140" s="827">
        <f t="shared" si="713"/>
        <v>0</v>
      </c>
      <c r="RJJ140" s="827">
        <f t="shared" si="713"/>
        <v>0</v>
      </c>
      <c r="RJK140" s="827">
        <f t="shared" si="713"/>
        <v>0</v>
      </c>
      <c r="RJL140" s="827">
        <f t="shared" si="713"/>
        <v>0</v>
      </c>
      <c r="RJM140" s="827">
        <f t="shared" si="713"/>
        <v>0</v>
      </c>
      <c r="RJN140" s="827">
        <f t="shared" si="713"/>
        <v>0</v>
      </c>
      <c r="RJO140" s="827">
        <f t="shared" si="713"/>
        <v>0</v>
      </c>
      <c r="RJP140" s="827">
        <f t="shared" si="713"/>
        <v>0</v>
      </c>
      <c r="RJQ140" s="827">
        <f t="shared" si="713"/>
        <v>0</v>
      </c>
      <c r="RJR140" s="827">
        <f t="shared" si="713"/>
        <v>0</v>
      </c>
      <c r="RJS140" s="827">
        <f t="shared" si="713"/>
        <v>0</v>
      </c>
      <c r="RJT140" s="827">
        <f t="shared" si="713"/>
        <v>0</v>
      </c>
      <c r="RJU140" s="827">
        <f t="shared" si="713"/>
        <v>0</v>
      </c>
      <c r="RJV140" s="827">
        <f t="shared" si="713"/>
        <v>0</v>
      </c>
      <c r="RJW140" s="827">
        <f t="shared" si="713"/>
        <v>0</v>
      </c>
      <c r="RJX140" s="827">
        <f t="shared" si="713"/>
        <v>0</v>
      </c>
      <c r="RJY140" s="827">
        <f t="shared" si="713"/>
        <v>0</v>
      </c>
      <c r="RJZ140" s="827">
        <f t="shared" si="713"/>
        <v>0</v>
      </c>
      <c r="RKA140" s="827">
        <f t="shared" si="713"/>
        <v>0</v>
      </c>
      <c r="RKB140" s="827">
        <f t="shared" si="713"/>
        <v>0</v>
      </c>
      <c r="RKC140" s="827">
        <f t="shared" si="713"/>
        <v>0</v>
      </c>
      <c r="RKD140" s="827">
        <f t="shared" si="713"/>
        <v>0</v>
      </c>
      <c r="RKE140" s="827">
        <f t="shared" si="713"/>
        <v>0</v>
      </c>
      <c r="RKF140" s="827">
        <f t="shared" si="713"/>
        <v>0</v>
      </c>
      <c r="RKG140" s="827">
        <f t="shared" si="713"/>
        <v>0</v>
      </c>
      <c r="RKH140" s="827">
        <f t="shared" si="713"/>
        <v>0</v>
      </c>
      <c r="RKI140" s="827">
        <f t="shared" si="713"/>
        <v>0</v>
      </c>
      <c r="RKJ140" s="827">
        <f t="shared" si="713"/>
        <v>0</v>
      </c>
      <c r="RKK140" s="827">
        <f t="shared" si="713"/>
        <v>0</v>
      </c>
      <c r="RKL140" s="827">
        <f t="shared" si="713"/>
        <v>0</v>
      </c>
      <c r="RKM140" s="827">
        <f t="shared" si="713"/>
        <v>0</v>
      </c>
      <c r="RKN140" s="827">
        <f t="shared" si="713"/>
        <v>0</v>
      </c>
      <c r="RKO140" s="827">
        <f t="shared" si="713"/>
        <v>0</v>
      </c>
      <c r="RKP140" s="827">
        <f t="shared" si="713"/>
        <v>0</v>
      </c>
      <c r="RKQ140" s="827">
        <f t="shared" si="713"/>
        <v>0</v>
      </c>
      <c r="RKR140" s="827">
        <f t="shared" si="713"/>
        <v>0</v>
      </c>
      <c r="RKS140" s="827">
        <f t="shared" si="713"/>
        <v>0</v>
      </c>
      <c r="RKT140" s="827">
        <f t="shared" si="713"/>
        <v>0</v>
      </c>
      <c r="RKU140" s="827">
        <f t="shared" si="713"/>
        <v>0</v>
      </c>
      <c r="RKV140" s="827">
        <f t="shared" si="713"/>
        <v>0</v>
      </c>
      <c r="RKW140" s="827">
        <f t="shared" si="713"/>
        <v>0</v>
      </c>
      <c r="RKX140" s="827">
        <f t="shared" si="713"/>
        <v>0</v>
      </c>
      <c r="RKY140" s="827">
        <f t="shared" si="713"/>
        <v>0</v>
      </c>
      <c r="RKZ140" s="827">
        <f t="shared" si="713"/>
        <v>0</v>
      </c>
      <c r="RLA140" s="827">
        <f t="shared" si="713"/>
        <v>0</v>
      </c>
      <c r="RLB140" s="827">
        <f t="shared" si="713"/>
        <v>0</v>
      </c>
      <c r="RLC140" s="827">
        <f t="shared" si="713"/>
        <v>0</v>
      </c>
      <c r="RLD140" s="827">
        <f t="shared" si="713"/>
        <v>0</v>
      </c>
      <c r="RLE140" s="827">
        <f t="shared" si="713"/>
        <v>0</v>
      </c>
      <c r="RLF140" s="827">
        <f t="shared" si="713"/>
        <v>0</v>
      </c>
      <c r="RLG140" s="827">
        <f t="shared" si="713"/>
        <v>0</v>
      </c>
      <c r="RLH140" s="827">
        <f t="shared" si="713"/>
        <v>0</v>
      </c>
      <c r="RLI140" s="827">
        <f t="shared" si="713"/>
        <v>0</v>
      </c>
      <c r="RLJ140" s="827">
        <f t="shared" si="713"/>
        <v>0</v>
      </c>
      <c r="RLK140" s="827">
        <f t="shared" si="713"/>
        <v>0</v>
      </c>
      <c r="RLL140" s="827">
        <f t="shared" si="713"/>
        <v>0</v>
      </c>
      <c r="RLM140" s="827">
        <f t="shared" si="713"/>
        <v>0</v>
      </c>
      <c r="RLN140" s="827">
        <f t="shared" si="713"/>
        <v>0</v>
      </c>
      <c r="RLO140" s="827">
        <f t="shared" si="713"/>
        <v>0</v>
      </c>
      <c r="RLP140" s="827">
        <f t="shared" si="713"/>
        <v>0</v>
      </c>
      <c r="RLQ140" s="827">
        <f t="shared" si="713"/>
        <v>0</v>
      </c>
      <c r="RLR140" s="827">
        <f t="shared" si="713"/>
        <v>0</v>
      </c>
      <c r="RLS140" s="827">
        <f t="shared" ref="RLS140:ROD140" si="714">RLS132</f>
        <v>0</v>
      </c>
      <c r="RLT140" s="827">
        <f t="shared" si="714"/>
        <v>0</v>
      </c>
      <c r="RLU140" s="827">
        <f t="shared" si="714"/>
        <v>0</v>
      </c>
      <c r="RLV140" s="827">
        <f t="shared" si="714"/>
        <v>0</v>
      </c>
      <c r="RLW140" s="827">
        <f t="shared" si="714"/>
        <v>0</v>
      </c>
      <c r="RLX140" s="827">
        <f t="shared" si="714"/>
        <v>0</v>
      </c>
      <c r="RLY140" s="827">
        <f t="shared" si="714"/>
        <v>0</v>
      </c>
      <c r="RLZ140" s="827">
        <f t="shared" si="714"/>
        <v>0</v>
      </c>
      <c r="RMA140" s="827">
        <f t="shared" si="714"/>
        <v>0</v>
      </c>
      <c r="RMB140" s="827">
        <f t="shared" si="714"/>
        <v>0</v>
      </c>
      <c r="RMC140" s="827">
        <f t="shared" si="714"/>
        <v>0</v>
      </c>
      <c r="RMD140" s="827">
        <f t="shared" si="714"/>
        <v>0</v>
      </c>
      <c r="RME140" s="827">
        <f t="shared" si="714"/>
        <v>0</v>
      </c>
      <c r="RMF140" s="827">
        <f t="shared" si="714"/>
        <v>0</v>
      </c>
      <c r="RMG140" s="827">
        <f t="shared" si="714"/>
        <v>0</v>
      </c>
      <c r="RMH140" s="827">
        <f t="shared" si="714"/>
        <v>0</v>
      </c>
      <c r="RMI140" s="827">
        <f t="shared" si="714"/>
        <v>0</v>
      </c>
      <c r="RMJ140" s="827">
        <f t="shared" si="714"/>
        <v>0</v>
      </c>
      <c r="RMK140" s="827">
        <f t="shared" si="714"/>
        <v>0</v>
      </c>
      <c r="RML140" s="827">
        <f t="shared" si="714"/>
        <v>0</v>
      </c>
      <c r="RMM140" s="827">
        <f t="shared" si="714"/>
        <v>0</v>
      </c>
      <c r="RMN140" s="827">
        <f t="shared" si="714"/>
        <v>0</v>
      </c>
      <c r="RMO140" s="827">
        <f t="shared" si="714"/>
        <v>0</v>
      </c>
      <c r="RMP140" s="827">
        <f t="shared" si="714"/>
        <v>0</v>
      </c>
      <c r="RMQ140" s="827">
        <f t="shared" si="714"/>
        <v>0</v>
      </c>
      <c r="RMR140" s="827">
        <f t="shared" si="714"/>
        <v>0</v>
      </c>
      <c r="RMS140" s="827">
        <f t="shared" si="714"/>
        <v>0</v>
      </c>
      <c r="RMT140" s="827">
        <f t="shared" si="714"/>
        <v>0</v>
      </c>
      <c r="RMU140" s="827">
        <f t="shared" si="714"/>
        <v>0</v>
      </c>
      <c r="RMV140" s="827">
        <f t="shared" si="714"/>
        <v>0</v>
      </c>
      <c r="RMW140" s="827">
        <f t="shared" si="714"/>
        <v>0</v>
      </c>
      <c r="RMX140" s="827">
        <f t="shared" si="714"/>
        <v>0</v>
      </c>
      <c r="RMY140" s="827">
        <f t="shared" si="714"/>
        <v>0</v>
      </c>
      <c r="RMZ140" s="827">
        <f t="shared" si="714"/>
        <v>0</v>
      </c>
      <c r="RNA140" s="827">
        <f t="shared" si="714"/>
        <v>0</v>
      </c>
      <c r="RNB140" s="827">
        <f t="shared" si="714"/>
        <v>0</v>
      </c>
      <c r="RNC140" s="827">
        <f t="shared" si="714"/>
        <v>0</v>
      </c>
      <c r="RND140" s="827">
        <f t="shared" si="714"/>
        <v>0</v>
      </c>
      <c r="RNE140" s="827">
        <f t="shared" si="714"/>
        <v>0</v>
      </c>
      <c r="RNF140" s="827">
        <f t="shared" si="714"/>
        <v>0</v>
      </c>
      <c r="RNG140" s="827">
        <f t="shared" si="714"/>
        <v>0</v>
      </c>
      <c r="RNH140" s="827">
        <f t="shared" si="714"/>
        <v>0</v>
      </c>
      <c r="RNI140" s="827">
        <f t="shared" si="714"/>
        <v>0</v>
      </c>
      <c r="RNJ140" s="827">
        <f t="shared" si="714"/>
        <v>0</v>
      </c>
      <c r="RNK140" s="827">
        <f t="shared" si="714"/>
        <v>0</v>
      </c>
      <c r="RNL140" s="827">
        <f t="shared" si="714"/>
        <v>0</v>
      </c>
      <c r="RNM140" s="827">
        <f t="shared" si="714"/>
        <v>0</v>
      </c>
      <c r="RNN140" s="827">
        <f t="shared" si="714"/>
        <v>0</v>
      </c>
      <c r="RNO140" s="827">
        <f t="shared" si="714"/>
        <v>0</v>
      </c>
      <c r="RNP140" s="827">
        <f t="shared" si="714"/>
        <v>0</v>
      </c>
      <c r="RNQ140" s="827">
        <f t="shared" si="714"/>
        <v>0</v>
      </c>
      <c r="RNR140" s="827">
        <f t="shared" si="714"/>
        <v>0</v>
      </c>
      <c r="RNS140" s="827">
        <f t="shared" si="714"/>
        <v>0</v>
      </c>
      <c r="RNT140" s="827">
        <f t="shared" si="714"/>
        <v>0</v>
      </c>
      <c r="RNU140" s="827">
        <f t="shared" si="714"/>
        <v>0</v>
      </c>
      <c r="RNV140" s="827">
        <f t="shared" si="714"/>
        <v>0</v>
      </c>
      <c r="RNW140" s="827">
        <f t="shared" si="714"/>
        <v>0</v>
      </c>
      <c r="RNX140" s="827">
        <f t="shared" si="714"/>
        <v>0</v>
      </c>
      <c r="RNY140" s="827">
        <f t="shared" si="714"/>
        <v>0</v>
      </c>
      <c r="RNZ140" s="827">
        <f t="shared" si="714"/>
        <v>0</v>
      </c>
      <c r="ROA140" s="827">
        <f t="shared" si="714"/>
        <v>0</v>
      </c>
      <c r="ROB140" s="827">
        <f t="shared" si="714"/>
        <v>0</v>
      </c>
      <c r="ROC140" s="827">
        <f t="shared" si="714"/>
        <v>0</v>
      </c>
      <c r="ROD140" s="827">
        <f t="shared" si="714"/>
        <v>0</v>
      </c>
      <c r="ROE140" s="827">
        <f t="shared" ref="ROE140:RQP140" si="715">ROE132</f>
        <v>0</v>
      </c>
      <c r="ROF140" s="827">
        <f t="shared" si="715"/>
        <v>0</v>
      </c>
      <c r="ROG140" s="827">
        <f t="shared" si="715"/>
        <v>0</v>
      </c>
      <c r="ROH140" s="827">
        <f t="shared" si="715"/>
        <v>0</v>
      </c>
      <c r="ROI140" s="827">
        <f t="shared" si="715"/>
        <v>0</v>
      </c>
      <c r="ROJ140" s="827">
        <f t="shared" si="715"/>
        <v>0</v>
      </c>
      <c r="ROK140" s="827">
        <f t="shared" si="715"/>
        <v>0</v>
      </c>
      <c r="ROL140" s="827">
        <f t="shared" si="715"/>
        <v>0</v>
      </c>
      <c r="ROM140" s="827">
        <f t="shared" si="715"/>
        <v>0</v>
      </c>
      <c r="RON140" s="827">
        <f t="shared" si="715"/>
        <v>0</v>
      </c>
      <c r="ROO140" s="827">
        <f t="shared" si="715"/>
        <v>0</v>
      </c>
      <c r="ROP140" s="827">
        <f t="shared" si="715"/>
        <v>0</v>
      </c>
      <c r="ROQ140" s="827">
        <f t="shared" si="715"/>
        <v>0</v>
      </c>
      <c r="ROR140" s="827">
        <f t="shared" si="715"/>
        <v>0</v>
      </c>
      <c r="ROS140" s="827">
        <f t="shared" si="715"/>
        <v>0</v>
      </c>
      <c r="ROT140" s="827">
        <f t="shared" si="715"/>
        <v>0</v>
      </c>
      <c r="ROU140" s="827">
        <f t="shared" si="715"/>
        <v>0</v>
      </c>
      <c r="ROV140" s="827">
        <f t="shared" si="715"/>
        <v>0</v>
      </c>
      <c r="ROW140" s="827">
        <f t="shared" si="715"/>
        <v>0</v>
      </c>
      <c r="ROX140" s="827">
        <f t="shared" si="715"/>
        <v>0</v>
      </c>
      <c r="ROY140" s="827">
        <f t="shared" si="715"/>
        <v>0</v>
      </c>
      <c r="ROZ140" s="827">
        <f t="shared" si="715"/>
        <v>0</v>
      </c>
      <c r="RPA140" s="827">
        <f t="shared" si="715"/>
        <v>0</v>
      </c>
      <c r="RPB140" s="827">
        <f t="shared" si="715"/>
        <v>0</v>
      </c>
      <c r="RPC140" s="827">
        <f t="shared" si="715"/>
        <v>0</v>
      </c>
      <c r="RPD140" s="827">
        <f t="shared" si="715"/>
        <v>0</v>
      </c>
      <c r="RPE140" s="827">
        <f t="shared" si="715"/>
        <v>0</v>
      </c>
      <c r="RPF140" s="827">
        <f t="shared" si="715"/>
        <v>0</v>
      </c>
      <c r="RPG140" s="827">
        <f t="shared" si="715"/>
        <v>0</v>
      </c>
      <c r="RPH140" s="827">
        <f t="shared" si="715"/>
        <v>0</v>
      </c>
      <c r="RPI140" s="827">
        <f t="shared" si="715"/>
        <v>0</v>
      </c>
      <c r="RPJ140" s="827">
        <f t="shared" si="715"/>
        <v>0</v>
      </c>
      <c r="RPK140" s="827">
        <f t="shared" si="715"/>
        <v>0</v>
      </c>
      <c r="RPL140" s="827">
        <f t="shared" si="715"/>
        <v>0</v>
      </c>
      <c r="RPM140" s="827">
        <f t="shared" si="715"/>
        <v>0</v>
      </c>
      <c r="RPN140" s="827">
        <f t="shared" si="715"/>
        <v>0</v>
      </c>
      <c r="RPO140" s="827">
        <f t="shared" si="715"/>
        <v>0</v>
      </c>
      <c r="RPP140" s="827">
        <f t="shared" si="715"/>
        <v>0</v>
      </c>
      <c r="RPQ140" s="827">
        <f t="shared" si="715"/>
        <v>0</v>
      </c>
      <c r="RPR140" s="827">
        <f t="shared" si="715"/>
        <v>0</v>
      </c>
      <c r="RPS140" s="827">
        <f t="shared" si="715"/>
        <v>0</v>
      </c>
      <c r="RPT140" s="827">
        <f t="shared" si="715"/>
        <v>0</v>
      </c>
      <c r="RPU140" s="827">
        <f t="shared" si="715"/>
        <v>0</v>
      </c>
      <c r="RPV140" s="827">
        <f t="shared" si="715"/>
        <v>0</v>
      </c>
      <c r="RPW140" s="827">
        <f t="shared" si="715"/>
        <v>0</v>
      </c>
      <c r="RPX140" s="827">
        <f t="shared" si="715"/>
        <v>0</v>
      </c>
      <c r="RPY140" s="827">
        <f t="shared" si="715"/>
        <v>0</v>
      </c>
      <c r="RPZ140" s="827">
        <f t="shared" si="715"/>
        <v>0</v>
      </c>
      <c r="RQA140" s="827">
        <f t="shared" si="715"/>
        <v>0</v>
      </c>
      <c r="RQB140" s="827">
        <f t="shared" si="715"/>
        <v>0</v>
      </c>
      <c r="RQC140" s="827">
        <f t="shared" si="715"/>
        <v>0</v>
      </c>
      <c r="RQD140" s="827">
        <f t="shared" si="715"/>
        <v>0</v>
      </c>
      <c r="RQE140" s="827">
        <f t="shared" si="715"/>
        <v>0</v>
      </c>
      <c r="RQF140" s="827">
        <f t="shared" si="715"/>
        <v>0</v>
      </c>
      <c r="RQG140" s="827">
        <f t="shared" si="715"/>
        <v>0</v>
      </c>
      <c r="RQH140" s="827">
        <f t="shared" si="715"/>
        <v>0</v>
      </c>
      <c r="RQI140" s="827">
        <f t="shared" si="715"/>
        <v>0</v>
      </c>
      <c r="RQJ140" s="827">
        <f t="shared" si="715"/>
        <v>0</v>
      </c>
      <c r="RQK140" s="827">
        <f t="shared" si="715"/>
        <v>0</v>
      </c>
      <c r="RQL140" s="827">
        <f t="shared" si="715"/>
        <v>0</v>
      </c>
      <c r="RQM140" s="827">
        <f t="shared" si="715"/>
        <v>0</v>
      </c>
      <c r="RQN140" s="827">
        <f t="shared" si="715"/>
        <v>0</v>
      </c>
      <c r="RQO140" s="827">
        <f t="shared" si="715"/>
        <v>0</v>
      </c>
      <c r="RQP140" s="827">
        <f t="shared" si="715"/>
        <v>0</v>
      </c>
      <c r="RQQ140" s="827">
        <f t="shared" ref="RQQ140:RTB140" si="716">RQQ132</f>
        <v>0</v>
      </c>
      <c r="RQR140" s="827">
        <f t="shared" si="716"/>
        <v>0</v>
      </c>
      <c r="RQS140" s="827">
        <f t="shared" si="716"/>
        <v>0</v>
      </c>
      <c r="RQT140" s="827">
        <f t="shared" si="716"/>
        <v>0</v>
      </c>
      <c r="RQU140" s="827">
        <f t="shared" si="716"/>
        <v>0</v>
      </c>
      <c r="RQV140" s="827">
        <f t="shared" si="716"/>
        <v>0</v>
      </c>
      <c r="RQW140" s="827">
        <f t="shared" si="716"/>
        <v>0</v>
      </c>
      <c r="RQX140" s="827">
        <f t="shared" si="716"/>
        <v>0</v>
      </c>
      <c r="RQY140" s="827">
        <f t="shared" si="716"/>
        <v>0</v>
      </c>
      <c r="RQZ140" s="827">
        <f t="shared" si="716"/>
        <v>0</v>
      </c>
      <c r="RRA140" s="827">
        <f t="shared" si="716"/>
        <v>0</v>
      </c>
      <c r="RRB140" s="827">
        <f t="shared" si="716"/>
        <v>0</v>
      </c>
      <c r="RRC140" s="827">
        <f t="shared" si="716"/>
        <v>0</v>
      </c>
      <c r="RRD140" s="827">
        <f t="shared" si="716"/>
        <v>0</v>
      </c>
      <c r="RRE140" s="827">
        <f t="shared" si="716"/>
        <v>0</v>
      </c>
      <c r="RRF140" s="827">
        <f t="shared" si="716"/>
        <v>0</v>
      </c>
      <c r="RRG140" s="827">
        <f t="shared" si="716"/>
        <v>0</v>
      </c>
      <c r="RRH140" s="827">
        <f t="shared" si="716"/>
        <v>0</v>
      </c>
      <c r="RRI140" s="827">
        <f t="shared" si="716"/>
        <v>0</v>
      </c>
      <c r="RRJ140" s="827">
        <f t="shared" si="716"/>
        <v>0</v>
      </c>
      <c r="RRK140" s="827">
        <f t="shared" si="716"/>
        <v>0</v>
      </c>
      <c r="RRL140" s="827">
        <f t="shared" si="716"/>
        <v>0</v>
      </c>
      <c r="RRM140" s="827">
        <f t="shared" si="716"/>
        <v>0</v>
      </c>
      <c r="RRN140" s="827">
        <f t="shared" si="716"/>
        <v>0</v>
      </c>
      <c r="RRO140" s="827">
        <f t="shared" si="716"/>
        <v>0</v>
      </c>
      <c r="RRP140" s="827">
        <f t="shared" si="716"/>
        <v>0</v>
      </c>
      <c r="RRQ140" s="827">
        <f t="shared" si="716"/>
        <v>0</v>
      </c>
      <c r="RRR140" s="827">
        <f t="shared" si="716"/>
        <v>0</v>
      </c>
      <c r="RRS140" s="827">
        <f t="shared" si="716"/>
        <v>0</v>
      </c>
      <c r="RRT140" s="827">
        <f t="shared" si="716"/>
        <v>0</v>
      </c>
      <c r="RRU140" s="827">
        <f t="shared" si="716"/>
        <v>0</v>
      </c>
      <c r="RRV140" s="827">
        <f t="shared" si="716"/>
        <v>0</v>
      </c>
      <c r="RRW140" s="827">
        <f t="shared" si="716"/>
        <v>0</v>
      </c>
      <c r="RRX140" s="827">
        <f t="shared" si="716"/>
        <v>0</v>
      </c>
      <c r="RRY140" s="827">
        <f t="shared" si="716"/>
        <v>0</v>
      </c>
      <c r="RRZ140" s="827">
        <f t="shared" si="716"/>
        <v>0</v>
      </c>
      <c r="RSA140" s="827">
        <f t="shared" si="716"/>
        <v>0</v>
      </c>
      <c r="RSB140" s="827">
        <f t="shared" si="716"/>
        <v>0</v>
      </c>
      <c r="RSC140" s="827">
        <f t="shared" si="716"/>
        <v>0</v>
      </c>
      <c r="RSD140" s="827">
        <f t="shared" si="716"/>
        <v>0</v>
      </c>
      <c r="RSE140" s="827">
        <f t="shared" si="716"/>
        <v>0</v>
      </c>
      <c r="RSF140" s="827">
        <f t="shared" si="716"/>
        <v>0</v>
      </c>
      <c r="RSG140" s="827">
        <f t="shared" si="716"/>
        <v>0</v>
      </c>
      <c r="RSH140" s="827">
        <f t="shared" si="716"/>
        <v>0</v>
      </c>
      <c r="RSI140" s="827">
        <f t="shared" si="716"/>
        <v>0</v>
      </c>
      <c r="RSJ140" s="827">
        <f t="shared" si="716"/>
        <v>0</v>
      </c>
      <c r="RSK140" s="827">
        <f t="shared" si="716"/>
        <v>0</v>
      </c>
      <c r="RSL140" s="827">
        <f t="shared" si="716"/>
        <v>0</v>
      </c>
      <c r="RSM140" s="827">
        <f t="shared" si="716"/>
        <v>0</v>
      </c>
      <c r="RSN140" s="827">
        <f t="shared" si="716"/>
        <v>0</v>
      </c>
      <c r="RSO140" s="827">
        <f t="shared" si="716"/>
        <v>0</v>
      </c>
      <c r="RSP140" s="827">
        <f t="shared" si="716"/>
        <v>0</v>
      </c>
      <c r="RSQ140" s="827">
        <f t="shared" si="716"/>
        <v>0</v>
      </c>
      <c r="RSR140" s="827">
        <f t="shared" si="716"/>
        <v>0</v>
      </c>
      <c r="RSS140" s="827">
        <f t="shared" si="716"/>
        <v>0</v>
      </c>
      <c r="RST140" s="827">
        <f t="shared" si="716"/>
        <v>0</v>
      </c>
      <c r="RSU140" s="827">
        <f t="shared" si="716"/>
        <v>0</v>
      </c>
      <c r="RSV140" s="827">
        <f t="shared" si="716"/>
        <v>0</v>
      </c>
      <c r="RSW140" s="827">
        <f t="shared" si="716"/>
        <v>0</v>
      </c>
      <c r="RSX140" s="827">
        <f t="shared" si="716"/>
        <v>0</v>
      </c>
      <c r="RSY140" s="827">
        <f t="shared" si="716"/>
        <v>0</v>
      </c>
      <c r="RSZ140" s="827">
        <f t="shared" si="716"/>
        <v>0</v>
      </c>
      <c r="RTA140" s="827">
        <f t="shared" si="716"/>
        <v>0</v>
      </c>
      <c r="RTB140" s="827">
        <f t="shared" si="716"/>
        <v>0</v>
      </c>
      <c r="RTC140" s="827">
        <f t="shared" ref="RTC140:RVN140" si="717">RTC132</f>
        <v>0</v>
      </c>
      <c r="RTD140" s="827">
        <f t="shared" si="717"/>
        <v>0</v>
      </c>
      <c r="RTE140" s="827">
        <f t="shared" si="717"/>
        <v>0</v>
      </c>
      <c r="RTF140" s="827">
        <f t="shared" si="717"/>
        <v>0</v>
      </c>
      <c r="RTG140" s="827">
        <f t="shared" si="717"/>
        <v>0</v>
      </c>
      <c r="RTH140" s="827">
        <f t="shared" si="717"/>
        <v>0</v>
      </c>
      <c r="RTI140" s="827">
        <f t="shared" si="717"/>
        <v>0</v>
      </c>
      <c r="RTJ140" s="827">
        <f t="shared" si="717"/>
        <v>0</v>
      </c>
      <c r="RTK140" s="827">
        <f t="shared" si="717"/>
        <v>0</v>
      </c>
      <c r="RTL140" s="827">
        <f t="shared" si="717"/>
        <v>0</v>
      </c>
      <c r="RTM140" s="827">
        <f t="shared" si="717"/>
        <v>0</v>
      </c>
      <c r="RTN140" s="827">
        <f t="shared" si="717"/>
        <v>0</v>
      </c>
      <c r="RTO140" s="827">
        <f t="shared" si="717"/>
        <v>0</v>
      </c>
      <c r="RTP140" s="827">
        <f t="shared" si="717"/>
        <v>0</v>
      </c>
      <c r="RTQ140" s="827">
        <f t="shared" si="717"/>
        <v>0</v>
      </c>
      <c r="RTR140" s="827">
        <f t="shared" si="717"/>
        <v>0</v>
      </c>
      <c r="RTS140" s="827">
        <f t="shared" si="717"/>
        <v>0</v>
      </c>
      <c r="RTT140" s="827">
        <f t="shared" si="717"/>
        <v>0</v>
      </c>
      <c r="RTU140" s="827">
        <f t="shared" si="717"/>
        <v>0</v>
      </c>
      <c r="RTV140" s="827">
        <f t="shared" si="717"/>
        <v>0</v>
      </c>
      <c r="RTW140" s="827">
        <f t="shared" si="717"/>
        <v>0</v>
      </c>
      <c r="RTX140" s="827">
        <f t="shared" si="717"/>
        <v>0</v>
      </c>
      <c r="RTY140" s="827">
        <f t="shared" si="717"/>
        <v>0</v>
      </c>
      <c r="RTZ140" s="827">
        <f t="shared" si="717"/>
        <v>0</v>
      </c>
      <c r="RUA140" s="827">
        <f t="shared" si="717"/>
        <v>0</v>
      </c>
      <c r="RUB140" s="827">
        <f t="shared" si="717"/>
        <v>0</v>
      </c>
      <c r="RUC140" s="827">
        <f t="shared" si="717"/>
        <v>0</v>
      </c>
      <c r="RUD140" s="827">
        <f t="shared" si="717"/>
        <v>0</v>
      </c>
      <c r="RUE140" s="827">
        <f t="shared" si="717"/>
        <v>0</v>
      </c>
      <c r="RUF140" s="827">
        <f t="shared" si="717"/>
        <v>0</v>
      </c>
      <c r="RUG140" s="827">
        <f t="shared" si="717"/>
        <v>0</v>
      </c>
      <c r="RUH140" s="827">
        <f t="shared" si="717"/>
        <v>0</v>
      </c>
      <c r="RUI140" s="827">
        <f t="shared" si="717"/>
        <v>0</v>
      </c>
      <c r="RUJ140" s="827">
        <f t="shared" si="717"/>
        <v>0</v>
      </c>
      <c r="RUK140" s="827">
        <f t="shared" si="717"/>
        <v>0</v>
      </c>
      <c r="RUL140" s="827">
        <f t="shared" si="717"/>
        <v>0</v>
      </c>
      <c r="RUM140" s="827">
        <f t="shared" si="717"/>
        <v>0</v>
      </c>
      <c r="RUN140" s="827">
        <f t="shared" si="717"/>
        <v>0</v>
      </c>
      <c r="RUO140" s="827">
        <f t="shared" si="717"/>
        <v>0</v>
      </c>
      <c r="RUP140" s="827">
        <f t="shared" si="717"/>
        <v>0</v>
      </c>
      <c r="RUQ140" s="827">
        <f t="shared" si="717"/>
        <v>0</v>
      </c>
      <c r="RUR140" s="827">
        <f t="shared" si="717"/>
        <v>0</v>
      </c>
      <c r="RUS140" s="827">
        <f t="shared" si="717"/>
        <v>0</v>
      </c>
      <c r="RUT140" s="827">
        <f t="shared" si="717"/>
        <v>0</v>
      </c>
      <c r="RUU140" s="827">
        <f t="shared" si="717"/>
        <v>0</v>
      </c>
      <c r="RUV140" s="827">
        <f t="shared" si="717"/>
        <v>0</v>
      </c>
      <c r="RUW140" s="827">
        <f t="shared" si="717"/>
        <v>0</v>
      </c>
      <c r="RUX140" s="827">
        <f t="shared" si="717"/>
        <v>0</v>
      </c>
      <c r="RUY140" s="827">
        <f t="shared" si="717"/>
        <v>0</v>
      </c>
      <c r="RUZ140" s="827">
        <f t="shared" si="717"/>
        <v>0</v>
      </c>
      <c r="RVA140" s="827">
        <f t="shared" si="717"/>
        <v>0</v>
      </c>
      <c r="RVB140" s="827">
        <f t="shared" si="717"/>
        <v>0</v>
      </c>
      <c r="RVC140" s="827">
        <f t="shared" si="717"/>
        <v>0</v>
      </c>
      <c r="RVD140" s="827">
        <f t="shared" si="717"/>
        <v>0</v>
      </c>
      <c r="RVE140" s="827">
        <f t="shared" si="717"/>
        <v>0</v>
      </c>
      <c r="RVF140" s="827">
        <f t="shared" si="717"/>
        <v>0</v>
      </c>
      <c r="RVG140" s="827">
        <f t="shared" si="717"/>
        <v>0</v>
      </c>
      <c r="RVH140" s="827">
        <f t="shared" si="717"/>
        <v>0</v>
      </c>
      <c r="RVI140" s="827">
        <f t="shared" si="717"/>
        <v>0</v>
      </c>
      <c r="RVJ140" s="827">
        <f t="shared" si="717"/>
        <v>0</v>
      </c>
      <c r="RVK140" s="827">
        <f t="shared" si="717"/>
        <v>0</v>
      </c>
      <c r="RVL140" s="827">
        <f t="shared" si="717"/>
        <v>0</v>
      </c>
      <c r="RVM140" s="827">
        <f t="shared" si="717"/>
        <v>0</v>
      </c>
      <c r="RVN140" s="827">
        <f t="shared" si="717"/>
        <v>0</v>
      </c>
      <c r="RVO140" s="827">
        <f t="shared" ref="RVO140:RXZ140" si="718">RVO132</f>
        <v>0</v>
      </c>
      <c r="RVP140" s="827">
        <f t="shared" si="718"/>
        <v>0</v>
      </c>
      <c r="RVQ140" s="827">
        <f t="shared" si="718"/>
        <v>0</v>
      </c>
      <c r="RVR140" s="827">
        <f t="shared" si="718"/>
        <v>0</v>
      </c>
      <c r="RVS140" s="827">
        <f t="shared" si="718"/>
        <v>0</v>
      </c>
      <c r="RVT140" s="827">
        <f t="shared" si="718"/>
        <v>0</v>
      </c>
      <c r="RVU140" s="827">
        <f t="shared" si="718"/>
        <v>0</v>
      </c>
      <c r="RVV140" s="827">
        <f t="shared" si="718"/>
        <v>0</v>
      </c>
      <c r="RVW140" s="827">
        <f t="shared" si="718"/>
        <v>0</v>
      </c>
      <c r="RVX140" s="827">
        <f t="shared" si="718"/>
        <v>0</v>
      </c>
      <c r="RVY140" s="827">
        <f t="shared" si="718"/>
        <v>0</v>
      </c>
      <c r="RVZ140" s="827">
        <f t="shared" si="718"/>
        <v>0</v>
      </c>
      <c r="RWA140" s="827">
        <f t="shared" si="718"/>
        <v>0</v>
      </c>
      <c r="RWB140" s="827">
        <f t="shared" si="718"/>
        <v>0</v>
      </c>
      <c r="RWC140" s="827">
        <f t="shared" si="718"/>
        <v>0</v>
      </c>
      <c r="RWD140" s="827">
        <f t="shared" si="718"/>
        <v>0</v>
      </c>
      <c r="RWE140" s="827">
        <f t="shared" si="718"/>
        <v>0</v>
      </c>
      <c r="RWF140" s="827">
        <f t="shared" si="718"/>
        <v>0</v>
      </c>
      <c r="RWG140" s="827">
        <f t="shared" si="718"/>
        <v>0</v>
      </c>
      <c r="RWH140" s="827">
        <f t="shared" si="718"/>
        <v>0</v>
      </c>
      <c r="RWI140" s="827">
        <f t="shared" si="718"/>
        <v>0</v>
      </c>
      <c r="RWJ140" s="827">
        <f t="shared" si="718"/>
        <v>0</v>
      </c>
      <c r="RWK140" s="827">
        <f t="shared" si="718"/>
        <v>0</v>
      </c>
      <c r="RWL140" s="827">
        <f t="shared" si="718"/>
        <v>0</v>
      </c>
      <c r="RWM140" s="827">
        <f t="shared" si="718"/>
        <v>0</v>
      </c>
      <c r="RWN140" s="827">
        <f t="shared" si="718"/>
        <v>0</v>
      </c>
      <c r="RWO140" s="827">
        <f t="shared" si="718"/>
        <v>0</v>
      </c>
      <c r="RWP140" s="827">
        <f t="shared" si="718"/>
        <v>0</v>
      </c>
      <c r="RWQ140" s="827">
        <f t="shared" si="718"/>
        <v>0</v>
      </c>
      <c r="RWR140" s="827">
        <f t="shared" si="718"/>
        <v>0</v>
      </c>
      <c r="RWS140" s="827">
        <f t="shared" si="718"/>
        <v>0</v>
      </c>
      <c r="RWT140" s="827">
        <f t="shared" si="718"/>
        <v>0</v>
      </c>
      <c r="RWU140" s="827">
        <f t="shared" si="718"/>
        <v>0</v>
      </c>
      <c r="RWV140" s="827">
        <f t="shared" si="718"/>
        <v>0</v>
      </c>
      <c r="RWW140" s="827">
        <f t="shared" si="718"/>
        <v>0</v>
      </c>
      <c r="RWX140" s="827">
        <f t="shared" si="718"/>
        <v>0</v>
      </c>
      <c r="RWY140" s="827">
        <f t="shared" si="718"/>
        <v>0</v>
      </c>
      <c r="RWZ140" s="827">
        <f t="shared" si="718"/>
        <v>0</v>
      </c>
      <c r="RXA140" s="827">
        <f t="shared" si="718"/>
        <v>0</v>
      </c>
      <c r="RXB140" s="827">
        <f t="shared" si="718"/>
        <v>0</v>
      </c>
      <c r="RXC140" s="827">
        <f t="shared" si="718"/>
        <v>0</v>
      </c>
      <c r="RXD140" s="827">
        <f t="shared" si="718"/>
        <v>0</v>
      </c>
      <c r="RXE140" s="827">
        <f t="shared" si="718"/>
        <v>0</v>
      </c>
      <c r="RXF140" s="827">
        <f t="shared" si="718"/>
        <v>0</v>
      </c>
      <c r="RXG140" s="827">
        <f t="shared" si="718"/>
        <v>0</v>
      </c>
      <c r="RXH140" s="827">
        <f t="shared" si="718"/>
        <v>0</v>
      </c>
      <c r="RXI140" s="827">
        <f t="shared" si="718"/>
        <v>0</v>
      </c>
      <c r="RXJ140" s="827">
        <f t="shared" si="718"/>
        <v>0</v>
      </c>
      <c r="RXK140" s="827">
        <f t="shared" si="718"/>
        <v>0</v>
      </c>
      <c r="RXL140" s="827">
        <f t="shared" si="718"/>
        <v>0</v>
      </c>
      <c r="RXM140" s="827">
        <f t="shared" si="718"/>
        <v>0</v>
      </c>
      <c r="RXN140" s="827">
        <f t="shared" si="718"/>
        <v>0</v>
      </c>
      <c r="RXO140" s="827">
        <f t="shared" si="718"/>
        <v>0</v>
      </c>
      <c r="RXP140" s="827">
        <f t="shared" si="718"/>
        <v>0</v>
      </c>
      <c r="RXQ140" s="827">
        <f t="shared" si="718"/>
        <v>0</v>
      </c>
      <c r="RXR140" s="827">
        <f t="shared" si="718"/>
        <v>0</v>
      </c>
      <c r="RXS140" s="827">
        <f t="shared" si="718"/>
        <v>0</v>
      </c>
      <c r="RXT140" s="827">
        <f t="shared" si="718"/>
        <v>0</v>
      </c>
      <c r="RXU140" s="827">
        <f t="shared" si="718"/>
        <v>0</v>
      </c>
      <c r="RXV140" s="827">
        <f t="shared" si="718"/>
        <v>0</v>
      </c>
      <c r="RXW140" s="827">
        <f t="shared" si="718"/>
        <v>0</v>
      </c>
      <c r="RXX140" s="827">
        <f t="shared" si="718"/>
        <v>0</v>
      </c>
      <c r="RXY140" s="827">
        <f t="shared" si="718"/>
        <v>0</v>
      </c>
      <c r="RXZ140" s="827">
        <f t="shared" si="718"/>
        <v>0</v>
      </c>
      <c r="RYA140" s="827">
        <f t="shared" ref="RYA140:SAL140" si="719">RYA132</f>
        <v>0</v>
      </c>
      <c r="RYB140" s="827">
        <f t="shared" si="719"/>
        <v>0</v>
      </c>
      <c r="RYC140" s="827">
        <f t="shared" si="719"/>
        <v>0</v>
      </c>
      <c r="RYD140" s="827">
        <f t="shared" si="719"/>
        <v>0</v>
      </c>
      <c r="RYE140" s="827">
        <f t="shared" si="719"/>
        <v>0</v>
      </c>
      <c r="RYF140" s="827">
        <f t="shared" si="719"/>
        <v>0</v>
      </c>
      <c r="RYG140" s="827">
        <f t="shared" si="719"/>
        <v>0</v>
      </c>
      <c r="RYH140" s="827">
        <f t="shared" si="719"/>
        <v>0</v>
      </c>
      <c r="RYI140" s="827">
        <f t="shared" si="719"/>
        <v>0</v>
      </c>
      <c r="RYJ140" s="827">
        <f t="shared" si="719"/>
        <v>0</v>
      </c>
      <c r="RYK140" s="827">
        <f t="shared" si="719"/>
        <v>0</v>
      </c>
      <c r="RYL140" s="827">
        <f t="shared" si="719"/>
        <v>0</v>
      </c>
      <c r="RYM140" s="827">
        <f t="shared" si="719"/>
        <v>0</v>
      </c>
      <c r="RYN140" s="827">
        <f t="shared" si="719"/>
        <v>0</v>
      </c>
      <c r="RYO140" s="827">
        <f t="shared" si="719"/>
        <v>0</v>
      </c>
      <c r="RYP140" s="827">
        <f t="shared" si="719"/>
        <v>0</v>
      </c>
      <c r="RYQ140" s="827">
        <f t="shared" si="719"/>
        <v>0</v>
      </c>
      <c r="RYR140" s="827">
        <f t="shared" si="719"/>
        <v>0</v>
      </c>
      <c r="RYS140" s="827">
        <f t="shared" si="719"/>
        <v>0</v>
      </c>
      <c r="RYT140" s="827">
        <f t="shared" si="719"/>
        <v>0</v>
      </c>
      <c r="RYU140" s="827">
        <f t="shared" si="719"/>
        <v>0</v>
      </c>
      <c r="RYV140" s="827">
        <f t="shared" si="719"/>
        <v>0</v>
      </c>
      <c r="RYW140" s="827">
        <f t="shared" si="719"/>
        <v>0</v>
      </c>
      <c r="RYX140" s="827">
        <f t="shared" si="719"/>
        <v>0</v>
      </c>
      <c r="RYY140" s="827">
        <f t="shared" si="719"/>
        <v>0</v>
      </c>
      <c r="RYZ140" s="827">
        <f t="shared" si="719"/>
        <v>0</v>
      </c>
      <c r="RZA140" s="827">
        <f t="shared" si="719"/>
        <v>0</v>
      </c>
      <c r="RZB140" s="827">
        <f t="shared" si="719"/>
        <v>0</v>
      </c>
      <c r="RZC140" s="827">
        <f t="shared" si="719"/>
        <v>0</v>
      </c>
      <c r="RZD140" s="827">
        <f t="shared" si="719"/>
        <v>0</v>
      </c>
      <c r="RZE140" s="827">
        <f t="shared" si="719"/>
        <v>0</v>
      </c>
      <c r="RZF140" s="827">
        <f t="shared" si="719"/>
        <v>0</v>
      </c>
      <c r="RZG140" s="827">
        <f t="shared" si="719"/>
        <v>0</v>
      </c>
      <c r="RZH140" s="827">
        <f t="shared" si="719"/>
        <v>0</v>
      </c>
      <c r="RZI140" s="827">
        <f t="shared" si="719"/>
        <v>0</v>
      </c>
      <c r="RZJ140" s="827">
        <f t="shared" si="719"/>
        <v>0</v>
      </c>
      <c r="RZK140" s="827">
        <f t="shared" si="719"/>
        <v>0</v>
      </c>
      <c r="RZL140" s="827">
        <f t="shared" si="719"/>
        <v>0</v>
      </c>
      <c r="RZM140" s="827">
        <f t="shared" si="719"/>
        <v>0</v>
      </c>
      <c r="RZN140" s="827">
        <f t="shared" si="719"/>
        <v>0</v>
      </c>
      <c r="RZO140" s="827">
        <f t="shared" si="719"/>
        <v>0</v>
      </c>
      <c r="RZP140" s="827">
        <f t="shared" si="719"/>
        <v>0</v>
      </c>
      <c r="RZQ140" s="827">
        <f t="shared" si="719"/>
        <v>0</v>
      </c>
      <c r="RZR140" s="827">
        <f t="shared" si="719"/>
        <v>0</v>
      </c>
      <c r="RZS140" s="827">
        <f t="shared" si="719"/>
        <v>0</v>
      </c>
      <c r="RZT140" s="827">
        <f t="shared" si="719"/>
        <v>0</v>
      </c>
      <c r="RZU140" s="827">
        <f t="shared" si="719"/>
        <v>0</v>
      </c>
      <c r="RZV140" s="827">
        <f t="shared" si="719"/>
        <v>0</v>
      </c>
      <c r="RZW140" s="827">
        <f t="shared" si="719"/>
        <v>0</v>
      </c>
      <c r="RZX140" s="827">
        <f t="shared" si="719"/>
        <v>0</v>
      </c>
      <c r="RZY140" s="827">
        <f t="shared" si="719"/>
        <v>0</v>
      </c>
      <c r="RZZ140" s="827">
        <f t="shared" si="719"/>
        <v>0</v>
      </c>
      <c r="SAA140" s="827">
        <f t="shared" si="719"/>
        <v>0</v>
      </c>
      <c r="SAB140" s="827">
        <f t="shared" si="719"/>
        <v>0</v>
      </c>
      <c r="SAC140" s="827">
        <f t="shared" si="719"/>
        <v>0</v>
      </c>
      <c r="SAD140" s="827">
        <f t="shared" si="719"/>
        <v>0</v>
      </c>
      <c r="SAE140" s="827">
        <f t="shared" si="719"/>
        <v>0</v>
      </c>
      <c r="SAF140" s="827">
        <f t="shared" si="719"/>
        <v>0</v>
      </c>
      <c r="SAG140" s="827">
        <f t="shared" si="719"/>
        <v>0</v>
      </c>
      <c r="SAH140" s="827">
        <f t="shared" si="719"/>
        <v>0</v>
      </c>
      <c r="SAI140" s="827">
        <f t="shared" si="719"/>
        <v>0</v>
      </c>
      <c r="SAJ140" s="827">
        <f t="shared" si="719"/>
        <v>0</v>
      </c>
      <c r="SAK140" s="827">
        <f t="shared" si="719"/>
        <v>0</v>
      </c>
      <c r="SAL140" s="827">
        <f t="shared" si="719"/>
        <v>0</v>
      </c>
      <c r="SAM140" s="827">
        <f t="shared" ref="SAM140:SCX140" si="720">SAM132</f>
        <v>0</v>
      </c>
      <c r="SAN140" s="827">
        <f t="shared" si="720"/>
        <v>0</v>
      </c>
      <c r="SAO140" s="827">
        <f t="shared" si="720"/>
        <v>0</v>
      </c>
      <c r="SAP140" s="827">
        <f t="shared" si="720"/>
        <v>0</v>
      </c>
      <c r="SAQ140" s="827">
        <f t="shared" si="720"/>
        <v>0</v>
      </c>
      <c r="SAR140" s="827">
        <f t="shared" si="720"/>
        <v>0</v>
      </c>
      <c r="SAS140" s="827">
        <f t="shared" si="720"/>
        <v>0</v>
      </c>
      <c r="SAT140" s="827">
        <f t="shared" si="720"/>
        <v>0</v>
      </c>
      <c r="SAU140" s="827">
        <f t="shared" si="720"/>
        <v>0</v>
      </c>
      <c r="SAV140" s="827">
        <f t="shared" si="720"/>
        <v>0</v>
      </c>
      <c r="SAW140" s="827">
        <f t="shared" si="720"/>
        <v>0</v>
      </c>
      <c r="SAX140" s="827">
        <f t="shared" si="720"/>
        <v>0</v>
      </c>
      <c r="SAY140" s="827">
        <f t="shared" si="720"/>
        <v>0</v>
      </c>
      <c r="SAZ140" s="827">
        <f t="shared" si="720"/>
        <v>0</v>
      </c>
      <c r="SBA140" s="827">
        <f t="shared" si="720"/>
        <v>0</v>
      </c>
      <c r="SBB140" s="827">
        <f t="shared" si="720"/>
        <v>0</v>
      </c>
      <c r="SBC140" s="827">
        <f t="shared" si="720"/>
        <v>0</v>
      </c>
      <c r="SBD140" s="827">
        <f t="shared" si="720"/>
        <v>0</v>
      </c>
      <c r="SBE140" s="827">
        <f t="shared" si="720"/>
        <v>0</v>
      </c>
      <c r="SBF140" s="827">
        <f t="shared" si="720"/>
        <v>0</v>
      </c>
      <c r="SBG140" s="827">
        <f t="shared" si="720"/>
        <v>0</v>
      </c>
      <c r="SBH140" s="827">
        <f t="shared" si="720"/>
        <v>0</v>
      </c>
      <c r="SBI140" s="827">
        <f t="shared" si="720"/>
        <v>0</v>
      </c>
      <c r="SBJ140" s="827">
        <f t="shared" si="720"/>
        <v>0</v>
      </c>
      <c r="SBK140" s="827">
        <f t="shared" si="720"/>
        <v>0</v>
      </c>
      <c r="SBL140" s="827">
        <f t="shared" si="720"/>
        <v>0</v>
      </c>
      <c r="SBM140" s="827">
        <f t="shared" si="720"/>
        <v>0</v>
      </c>
      <c r="SBN140" s="827">
        <f t="shared" si="720"/>
        <v>0</v>
      </c>
      <c r="SBO140" s="827">
        <f t="shared" si="720"/>
        <v>0</v>
      </c>
      <c r="SBP140" s="827">
        <f t="shared" si="720"/>
        <v>0</v>
      </c>
      <c r="SBQ140" s="827">
        <f t="shared" si="720"/>
        <v>0</v>
      </c>
      <c r="SBR140" s="827">
        <f t="shared" si="720"/>
        <v>0</v>
      </c>
      <c r="SBS140" s="827">
        <f t="shared" si="720"/>
        <v>0</v>
      </c>
      <c r="SBT140" s="827">
        <f t="shared" si="720"/>
        <v>0</v>
      </c>
      <c r="SBU140" s="827">
        <f t="shared" si="720"/>
        <v>0</v>
      </c>
      <c r="SBV140" s="827">
        <f t="shared" si="720"/>
        <v>0</v>
      </c>
      <c r="SBW140" s="827">
        <f t="shared" si="720"/>
        <v>0</v>
      </c>
      <c r="SBX140" s="827">
        <f t="shared" si="720"/>
        <v>0</v>
      </c>
      <c r="SBY140" s="827">
        <f t="shared" si="720"/>
        <v>0</v>
      </c>
      <c r="SBZ140" s="827">
        <f t="shared" si="720"/>
        <v>0</v>
      </c>
      <c r="SCA140" s="827">
        <f t="shared" si="720"/>
        <v>0</v>
      </c>
      <c r="SCB140" s="827">
        <f t="shared" si="720"/>
        <v>0</v>
      </c>
      <c r="SCC140" s="827">
        <f t="shared" si="720"/>
        <v>0</v>
      </c>
      <c r="SCD140" s="827">
        <f t="shared" si="720"/>
        <v>0</v>
      </c>
      <c r="SCE140" s="827">
        <f t="shared" si="720"/>
        <v>0</v>
      </c>
      <c r="SCF140" s="827">
        <f t="shared" si="720"/>
        <v>0</v>
      </c>
      <c r="SCG140" s="827">
        <f t="shared" si="720"/>
        <v>0</v>
      </c>
      <c r="SCH140" s="827">
        <f t="shared" si="720"/>
        <v>0</v>
      </c>
      <c r="SCI140" s="827">
        <f t="shared" si="720"/>
        <v>0</v>
      </c>
      <c r="SCJ140" s="827">
        <f t="shared" si="720"/>
        <v>0</v>
      </c>
      <c r="SCK140" s="827">
        <f t="shared" si="720"/>
        <v>0</v>
      </c>
      <c r="SCL140" s="827">
        <f t="shared" si="720"/>
        <v>0</v>
      </c>
      <c r="SCM140" s="827">
        <f t="shared" si="720"/>
        <v>0</v>
      </c>
      <c r="SCN140" s="827">
        <f t="shared" si="720"/>
        <v>0</v>
      </c>
      <c r="SCO140" s="827">
        <f t="shared" si="720"/>
        <v>0</v>
      </c>
      <c r="SCP140" s="827">
        <f t="shared" si="720"/>
        <v>0</v>
      </c>
      <c r="SCQ140" s="827">
        <f t="shared" si="720"/>
        <v>0</v>
      </c>
      <c r="SCR140" s="827">
        <f t="shared" si="720"/>
        <v>0</v>
      </c>
      <c r="SCS140" s="827">
        <f t="shared" si="720"/>
        <v>0</v>
      </c>
      <c r="SCT140" s="827">
        <f t="shared" si="720"/>
        <v>0</v>
      </c>
      <c r="SCU140" s="827">
        <f t="shared" si="720"/>
        <v>0</v>
      </c>
      <c r="SCV140" s="827">
        <f t="shared" si="720"/>
        <v>0</v>
      </c>
      <c r="SCW140" s="827">
        <f t="shared" si="720"/>
        <v>0</v>
      </c>
      <c r="SCX140" s="827">
        <f t="shared" si="720"/>
        <v>0</v>
      </c>
      <c r="SCY140" s="827">
        <f t="shared" ref="SCY140:SFJ140" si="721">SCY132</f>
        <v>0</v>
      </c>
      <c r="SCZ140" s="827">
        <f t="shared" si="721"/>
        <v>0</v>
      </c>
      <c r="SDA140" s="827">
        <f t="shared" si="721"/>
        <v>0</v>
      </c>
      <c r="SDB140" s="827">
        <f t="shared" si="721"/>
        <v>0</v>
      </c>
      <c r="SDC140" s="827">
        <f t="shared" si="721"/>
        <v>0</v>
      </c>
      <c r="SDD140" s="827">
        <f t="shared" si="721"/>
        <v>0</v>
      </c>
      <c r="SDE140" s="827">
        <f t="shared" si="721"/>
        <v>0</v>
      </c>
      <c r="SDF140" s="827">
        <f t="shared" si="721"/>
        <v>0</v>
      </c>
      <c r="SDG140" s="827">
        <f t="shared" si="721"/>
        <v>0</v>
      </c>
      <c r="SDH140" s="827">
        <f t="shared" si="721"/>
        <v>0</v>
      </c>
      <c r="SDI140" s="827">
        <f t="shared" si="721"/>
        <v>0</v>
      </c>
      <c r="SDJ140" s="827">
        <f t="shared" si="721"/>
        <v>0</v>
      </c>
      <c r="SDK140" s="827">
        <f t="shared" si="721"/>
        <v>0</v>
      </c>
      <c r="SDL140" s="827">
        <f t="shared" si="721"/>
        <v>0</v>
      </c>
      <c r="SDM140" s="827">
        <f t="shared" si="721"/>
        <v>0</v>
      </c>
      <c r="SDN140" s="827">
        <f t="shared" si="721"/>
        <v>0</v>
      </c>
      <c r="SDO140" s="827">
        <f t="shared" si="721"/>
        <v>0</v>
      </c>
      <c r="SDP140" s="827">
        <f t="shared" si="721"/>
        <v>0</v>
      </c>
      <c r="SDQ140" s="827">
        <f t="shared" si="721"/>
        <v>0</v>
      </c>
      <c r="SDR140" s="827">
        <f t="shared" si="721"/>
        <v>0</v>
      </c>
      <c r="SDS140" s="827">
        <f t="shared" si="721"/>
        <v>0</v>
      </c>
      <c r="SDT140" s="827">
        <f t="shared" si="721"/>
        <v>0</v>
      </c>
      <c r="SDU140" s="827">
        <f t="shared" si="721"/>
        <v>0</v>
      </c>
      <c r="SDV140" s="827">
        <f t="shared" si="721"/>
        <v>0</v>
      </c>
      <c r="SDW140" s="827">
        <f t="shared" si="721"/>
        <v>0</v>
      </c>
      <c r="SDX140" s="827">
        <f t="shared" si="721"/>
        <v>0</v>
      </c>
      <c r="SDY140" s="827">
        <f t="shared" si="721"/>
        <v>0</v>
      </c>
      <c r="SDZ140" s="827">
        <f t="shared" si="721"/>
        <v>0</v>
      </c>
      <c r="SEA140" s="827">
        <f t="shared" si="721"/>
        <v>0</v>
      </c>
      <c r="SEB140" s="827">
        <f t="shared" si="721"/>
        <v>0</v>
      </c>
      <c r="SEC140" s="827">
        <f t="shared" si="721"/>
        <v>0</v>
      </c>
      <c r="SED140" s="827">
        <f t="shared" si="721"/>
        <v>0</v>
      </c>
      <c r="SEE140" s="827">
        <f t="shared" si="721"/>
        <v>0</v>
      </c>
      <c r="SEF140" s="827">
        <f t="shared" si="721"/>
        <v>0</v>
      </c>
      <c r="SEG140" s="827">
        <f t="shared" si="721"/>
        <v>0</v>
      </c>
      <c r="SEH140" s="827">
        <f t="shared" si="721"/>
        <v>0</v>
      </c>
      <c r="SEI140" s="827">
        <f t="shared" si="721"/>
        <v>0</v>
      </c>
      <c r="SEJ140" s="827">
        <f t="shared" si="721"/>
        <v>0</v>
      </c>
      <c r="SEK140" s="827">
        <f t="shared" si="721"/>
        <v>0</v>
      </c>
      <c r="SEL140" s="827">
        <f t="shared" si="721"/>
        <v>0</v>
      </c>
      <c r="SEM140" s="827">
        <f t="shared" si="721"/>
        <v>0</v>
      </c>
      <c r="SEN140" s="827">
        <f t="shared" si="721"/>
        <v>0</v>
      </c>
      <c r="SEO140" s="827">
        <f t="shared" si="721"/>
        <v>0</v>
      </c>
      <c r="SEP140" s="827">
        <f t="shared" si="721"/>
        <v>0</v>
      </c>
      <c r="SEQ140" s="827">
        <f t="shared" si="721"/>
        <v>0</v>
      </c>
      <c r="SER140" s="827">
        <f t="shared" si="721"/>
        <v>0</v>
      </c>
      <c r="SES140" s="827">
        <f t="shared" si="721"/>
        <v>0</v>
      </c>
      <c r="SET140" s="827">
        <f t="shared" si="721"/>
        <v>0</v>
      </c>
      <c r="SEU140" s="827">
        <f t="shared" si="721"/>
        <v>0</v>
      </c>
      <c r="SEV140" s="827">
        <f t="shared" si="721"/>
        <v>0</v>
      </c>
      <c r="SEW140" s="827">
        <f t="shared" si="721"/>
        <v>0</v>
      </c>
      <c r="SEX140" s="827">
        <f t="shared" si="721"/>
        <v>0</v>
      </c>
      <c r="SEY140" s="827">
        <f t="shared" si="721"/>
        <v>0</v>
      </c>
      <c r="SEZ140" s="827">
        <f t="shared" si="721"/>
        <v>0</v>
      </c>
      <c r="SFA140" s="827">
        <f t="shared" si="721"/>
        <v>0</v>
      </c>
      <c r="SFB140" s="827">
        <f t="shared" si="721"/>
        <v>0</v>
      </c>
      <c r="SFC140" s="827">
        <f t="shared" si="721"/>
        <v>0</v>
      </c>
      <c r="SFD140" s="827">
        <f t="shared" si="721"/>
        <v>0</v>
      </c>
      <c r="SFE140" s="827">
        <f t="shared" si="721"/>
        <v>0</v>
      </c>
      <c r="SFF140" s="827">
        <f t="shared" si="721"/>
        <v>0</v>
      </c>
      <c r="SFG140" s="827">
        <f t="shared" si="721"/>
        <v>0</v>
      </c>
      <c r="SFH140" s="827">
        <f t="shared" si="721"/>
        <v>0</v>
      </c>
      <c r="SFI140" s="827">
        <f t="shared" si="721"/>
        <v>0</v>
      </c>
      <c r="SFJ140" s="827">
        <f t="shared" si="721"/>
        <v>0</v>
      </c>
      <c r="SFK140" s="827">
        <f t="shared" ref="SFK140:SHV140" si="722">SFK132</f>
        <v>0</v>
      </c>
      <c r="SFL140" s="827">
        <f t="shared" si="722"/>
        <v>0</v>
      </c>
      <c r="SFM140" s="827">
        <f t="shared" si="722"/>
        <v>0</v>
      </c>
      <c r="SFN140" s="827">
        <f t="shared" si="722"/>
        <v>0</v>
      </c>
      <c r="SFO140" s="827">
        <f t="shared" si="722"/>
        <v>0</v>
      </c>
      <c r="SFP140" s="827">
        <f t="shared" si="722"/>
        <v>0</v>
      </c>
      <c r="SFQ140" s="827">
        <f t="shared" si="722"/>
        <v>0</v>
      </c>
      <c r="SFR140" s="827">
        <f t="shared" si="722"/>
        <v>0</v>
      </c>
      <c r="SFS140" s="827">
        <f t="shared" si="722"/>
        <v>0</v>
      </c>
      <c r="SFT140" s="827">
        <f t="shared" si="722"/>
        <v>0</v>
      </c>
      <c r="SFU140" s="827">
        <f t="shared" si="722"/>
        <v>0</v>
      </c>
      <c r="SFV140" s="827">
        <f t="shared" si="722"/>
        <v>0</v>
      </c>
      <c r="SFW140" s="827">
        <f t="shared" si="722"/>
        <v>0</v>
      </c>
      <c r="SFX140" s="827">
        <f t="shared" si="722"/>
        <v>0</v>
      </c>
      <c r="SFY140" s="827">
        <f t="shared" si="722"/>
        <v>0</v>
      </c>
      <c r="SFZ140" s="827">
        <f t="shared" si="722"/>
        <v>0</v>
      </c>
      <c r="SGA140" s="827">
        <f t="shared" si="722"/>
        <v>0</v>
      </c>
      <c r="SGB140" s="827">
        <f t="shared" si="722"/>
        <v>0</v>
      </c>
      <c r="SGC140" s="827">
        <f t="shared" si="722"/>
        <v>0</v>
      </c>
      <c r="SGD140" s="827">
        <f t="shared" si="722"/>
        <v>0</v>
      </c>
      <c r="SGE140" s="827">
        <f t="shared" si="722"/>
        <v>0</v>
      </c>
      <c r="SGF140" s="827">
        <f t="shared" si="722"/>
        <v>0</v>
      </c>
      <c r="SGG140" s="827">
        <f t="shared" si="722"/>
        <v>0</v>
      </c>
      <c r="SGH140" s="827">
        <f t="shared" si="722"/>
        <v>0</v>
      </c>
      <c r="SGI140" s="827">
        <f t="shared" si="722"/>
        <v>0</v>
      </c>
      <c r="SGJ140" s="827">
        <f t="shared" si="722"/>
        <v>0</v>
      </c>
      <c r="SGK140" s="827">
        <f t="shared" si="722"/>
        <v>0</v>
      </c>
      <c r="SGL140" s="827">
        <f t="shared" si="722"/>
        <v>0</v>
      </c>
      <c r="SGM140" s="827">
        <f t="shared" si="722"/>
        <v>0</v>
      </c>
      <c r="SGN140" s="827">
        <f t="shared" si="722"/>
        <v>0</v>
      </c>
      <c r="SGO140" s="827">
        <f t="shared" si="722"/>
        <v>0</v>
      </c>
      <c r="SGP140" s="827">
        <f t="shared" si="722"/>
        <v>0</v>
      </c>
      <c r="SGQ140" s="827">
        <f t="shared" si="722"/>
        <v>0</v>
      </c>
      <c r="SGR140" s="827">
        <f t="shared" si="722"/>
        <v>0</v>
      </c>
      <c r="SGS140" s="827">
        <f t="shared" si="722"/>
        <v>0</v>
      </c>
      <c r="SGT140" s="827">
        <f t="shared" si="722"/>
        <v>0</v>
      </c>
      <c r="SGU140" s="827">
        <f t="shared" si="722"/>
        <v>0</v>
      </c>
      <c r="SGV140" s="827">
        <f t="shared" si="722"/>
        <v>0</v>
      </c>
      <c r="SGW140" s="827">
        <f t="shared" si="722"/>
        <v>0</v>
      </c>
      <c r="SGX140" s="827">
        <f t="shared" si="722"/>
        <v>0</v>
      </c>
      <c r="SGY140" s="827">
        <f t="shared" si="722"/>
        <v>0</v>
      </c>
      <c r="SGZ140" s="827">
        <f t="shared" si="722"/>
        <v>0</v>
      </c>
      <c r="SHA140" s="827">
        <f t="shared" si="722"/>
        <v>0</v>
      </c>
      <c r="SHB140" s="827">
        <f t="shared" si="722"/>
        <v>0</v>
      </c>
      <c r="SHC140" s="827">
        <f t="shared" si="722"/>
        <v>0</v>
      </c>
      <c r="SHD140" s="827">
        <f t="shared" si="722"/>
        <v>0</v>
      </c>
      <c r="SHE140" s="827">
        <f t="shared" si="722"/>
        <v>0</v>
      </c>
      <c r="SHF140" s="827">
        <f t="shared" si="722"/>
        <v>0</v>
      </c>
      <c r="SHG140" s="827">
        <f t="shared" si="722"/>
        <v>0</v>
      </c>
      <c r="SHH140" s="827">
        <f t="shared" si="722"/>
        <v>0</v>
      </c>
      <c r="SHI140" s="827">
        <f t="shared" si="722"/>
        <v>0</v>
      </c>
      <c r="SHJ140" s="827">
        <f t="shared" si="722"/>
        <v>0</v>
      </c>
      <c r="SHK140" s="827">
        <f t="shared" si="722"/>
        <v>0</v>
      </c>
      <c r="SHL140" s="827">
        <f t="shared" si="722"/>
        <v>0</v>
      </c>
      <c r="SHM140" s="827">
        <f t="shared" si="722"/>
        <v>0</v>
      </c>
      <c r="SHN140" s="827">
        <f t="shared" si="722"/>
        <v>0</v>
      </c>
      <c r="SHO140" s="827">
        <f t="shared" si="722"/>
        <v>0</v>
      </c>
      <c r="SHP140" s="827">
        <f t="shared" si="722"/>
        <v>0</v>
      </c>
      <c r="SHQ140" s="827">
        <f t="shared" si="722"/>
        <v>0</v>
      </c>
      <c r="SHR140" s="827">
        <f t="shared" si="722"/>
        <v>0</v>
      </c>
      <c r="SHS140" s="827">
        <f t="shared" si="722"/>
        <v>0</v>
      </c>
      <c r="SHT140" s="827">
        <f t="shared" si="722"/>
        <v>0</v>
      </c>
      <c r="SHU140" s="827">
        <f t="shared" si="722"/>
        <v>0</v>
      </c>
      <c r="SHV140" s="827">
        <f t="shared" si="722"/>
        <v>0</v>
      </c>
      <c r="SHW140" s="827">
        <f t="shared" ref="SHW140:SKH140" si="723">SHW132</f>
        <v>0</v>
      </c>
      <c r="SHX140" s="827">
        <f t="shared" si="723"/>
        <v>0</v>
      </c>
      <c r="SHY140" s="827">
        <f t="shared" si="723"/>
        <v>0</v>
      </c>
      <c r="SHZ140" s="827">
        <f t="shared" si="723"/>
        <v>0</v>
      </c>
      <c r="SIA140" s="827">
        <f t="shared" si="723"/>
        <v>0</v>
      </c>
      <c r="SIB140" s="827">
        <f t="shared" si="723"/>
        <v>0</v>
      </c>
      <c r="SIC140" s="827">
        <f t="shared" si="723"/>
        <v>0</v>
      </c>
      <c r="SID140" s="827">
        <f t="shared" si="723"/>
        <v>0</v>
      </c>
      <c r="SIE140" s="827">
        <f t="shared" si="723"/>
        <v>0</v>
      </c>
      <c r="SIF140" s="827">
        <f t="shared" si="723"/>
        <v>0</v>
      </c>
      <c r="SIG140" s="827">
        <f t="shared" si="723"/>
        <v>0</v>
      </c>
      <c r="SIH140" s="827">
        <f t="shared" si="723"/>
        <v>0</v>
      </c>
      <c r="SII140" s="827">
        <f t="shared" si="723"/>
        <v>0</v>
      </c>
      <c r="SIJ140" s="827">
        <f t="shared" si="723"/>
        <v>0</v>
      </c>
      <c r="SIK140" s="827">
        <f t="shared" si="723"/>
        <v>0</v>
      </c>
      <c r="SIL140" s="827">
        <f t="shared" si="723"/>
        <v>0</v>
      </c>
      <c r="SIM140" s="827">
        <f t="shared" si="723"/>
        <v>0</v>
      </c>
      <c r="SIN140" s="827">
        <f t="shared" si="723"/>
        <v>0</v>
      </c>
      <c r="SIO140" s="827">
        <f t="shared" si="723"/>
        <v>0</v>
      </c>
      <c r="SIP140" s="827">
        <f t="shared" si="723"/>
        <v>0</v>
      </c>
      <c r="SIQ140" s="827">
        <f t="shared" si="723"/>
        <v>0</v>
      </c>
      <c r="SIR140" s="827">
        <f t="shared" si="723"/>
        <v>0</v>
      </c>
      <c r="SIS140" s="827">
        <f t="shared" si="723"/>
        <v>0</v>
      </c>
      <c r="SIT140" s="827">
        <f t="shared" si="723"/>
        <v>0</v>
      </c>
      <c r="SIU140" s="827">
        <f t="shared" si="723"/>
        <v>0</v>
      </c>
      <c r="SIV140" s="827">
        <f t="shared" si="723"/>
        <v>0</v>
      </c>
      <c r="SIW140" s="827">
        <f t="shared" si="723"/>
        <v>0</v>
      </c>
      <c r="SIX140" s="827">
        <f t="shared" si="723"/>
        <v>0</v>
      </c>
      <c r="SIY140" s="827">
        <f t="shared" si="723"/>
        <v>0</v>
      </c>
      <c r="SIZ140" s="827">
        <f t="shared" si="723"/>
        <v>0</v>
      </c>
      <c r="SJA140" s="827">
        <f t="shared" si="723"/>
        <v>0</v>
      </c>
      <c r="SJB140" s="827">
        <f t="shared" si="723"/>
        <v>0</v>
      </c>
      <c r="SJC140" s="827">
        <f t="shared" si="723"/>
        <v>0</v>
      </c>
      <c r="SJD140" s="827">
        <f t="shared" si="723"/>
        <v>0</v>
      </c>
      <c r="SJE140" s="827">
        <f t="shared" si="723"/>
        <v>0</v>
      </c>
      <c r="SJF140" s="827">
        <f t="shared" si="723"/>
        <v>0</v>
      </c>
      <c r="SJG140" s="827">
        <f t="shared" si="723"/>
        <v>0</v>
      </c>
      <c r="SJH140" s="827">
        <f t="shared" si="723"/>
        <v>0</v>
      </c>
      <c r="SJI140" s="827">
        <f t="shared" si="723"/>
        <v>0</v>
      </c>
      <c r="SJJ140" s="827">
        <f t="shared" si="723"/>
        <v>0</v>
      </c>
      <c r="SJK140" s="827">
        <f t="shared" si="723"/>
        <v>0</v>
      </c>
      <c r="SJL140" s="827">
        <f t="shared" si="723"/>
        <v>0</v>
      </c>
      <c r="SJM140" s="827">
        <f t="shared" si="723"/>
        <v>0</v>
      </c>
      <c r="SJN140" s="827">
        <f t="shared" si="723"/>
        <v>0</v>
      </c>
      <c r="SJO140" s="827">
        <f t="shared" si="723"/>
        <v>0</v>
      </c>
      <c r="SJP140" s="827">
        <f t="shared" si="723"/>
        <v>0</v>
      </c>
      <c r="SJQ140" s="827">
        <f t="shared" si="723"/>
        <v>0</v>
      </c>
      <c r="SJR140" s="827">
        <f t="shared" si="723"/>
        <v>0</v>
      </c>
      <c r="SJS140" s="827">
        <f t="shared" si="723"/>
        <v>0</v>
      </c>
      <c r="SJT140" s="827">
        <f t="shared" si="723"/>
        <v>0</v>
      </c>
      <c r="SJU140" s="827">
        <f t="shared" si="723"/>
        <v>0</v>
      </c>
      <c r="SJV140" s="827">
        <f t="shared" si="723"/>
        <v>0</v>
      </c>
      <c r="SJW140" s="827">
        <f t="shared" si="723"/>
        <v>0</v>
      </c>
      <c r="SJX140" s="827">
        <f t="shared" si="723"/>
        <v>0</v>
      </c>
      <c r="SJY140" s="827">
        <f t="shared" si="723"/>
        <v>0</v>
      </c>
      <c r="SJZ140" s="827">
        <f t="shared" si="723"/>
        <v>0</v>
      </c>
      <c r="SKA140" s="827">
        <f t="shared" si="723"/>
        <v>0</v>
      </c>
      <c r="SKB140" s="827">
        <f t="shared" si="723"/>
        <v>0</v>
      </c>
      <c r="SKC140" s="827">
        <f t="shared" si="723"/>
        <v>0</v>
      </c>
      <c r="SKD140" s="827">
        <f t="shared" si="723"/>
        <v>0</v>
      </c>
      <c r="SKE140" s="827">
        <f t="shared" si="723"/>
        <v>0</v>
      </c>
      <c r="SKF140" s="827">
        <f t="shared" si="723"/>
        <v>0</v>
      </c>
      <c r="SKG140" s="827">
        <f t="shared" si="723"/>
        <v>0</v>
      </c>
      <c r="SKH140" s="827">
        <f t="shared" si="723"/>
        <v>0</v>
      </c>
      <c r="SKI140" s="827">
        <f t="shared" ref="SKI140:SMT140" si="724">SKI132</f>
        <v>0</v>
      </c>
      <c r="SKJ140" s="827">
        <f t="shared" si="724"/>
        <v>0</v>
      </c>
      <c r="SKK140" s="827">
        <f t="shared" si="724"/>
        <v>0</v>
      </c>
      <c r="SKL140" s="827">
        <f t="shared" si="724"/>
        <v>0</v>
      </c>
      <c r="SKM140" s="827">
        <f t="shared" si="724"/>
        <v>0</v>
      </c>
      <c r="SKN140" s="827">
        <f t="shared" si="724"/>
        <v>0</v>
      </c>
      <c r="SKO140" s="827">
        <f t="shared" si="724"/>
        <v>0</v>
      </c>
      <c r="SKP140" s="827">
        <f t="shared" si="724"/>
        <v>0</v>
      </c>
      <c r="SKQ140" s="827">
        <f t="shared" si="724"/>
        <v>0</v>
      </c>
      <c r="SKR140" s="827">
        <f t="shared" si="724"/>
        <v>0</v>
      </c>
      <c r="SKS140" s="827">
        <f t="shared" si="724"/>
        <v>0</v>
      </c>
      <c r="SKT140" s="827">
        <f t="shared" si="724"/>
        <v>0</v>
      </c>
      <c r="SKU140" s="827">
        <f t="shared" si="724"/>
        <v>0</v>
      </c>
      <c r="SKV140" s="827">
        <f t="shared" si="724"/>
        <v>0</v>
      </c>
      <c r="SKW140" s="827">
        <f t="shared" si="724"/>
        <v>0</v>
      </c>
      <c r="SKX140" s="827">
        <f t="shared" si="724"/>
        <v>0</v>
      </c>
      <c r="SKY140" s="827">
        <f t="shared" si="724"/>
        <v>0</v>
      </c>
      <c r="SKZ140" s="827">
        <f t="shared" si="724"/>
        <v>0</v>
      </c>
      <c r="SLA140" s="827">
        <f t="shared" si="724"/>
        <v>0</v>
      </c>
      <c r="SLB140" s="827">
        <f t="shared" si="724"/>
        <v>0</v>
      </c>
      <c r="SLC140" s="827">
        <f t="shared" si="724"/>
        <v>0</v>
      </c>
      <c r="SLD140" s="827">
        <f t="shared" si="724"/>
        <v>0</v>
      </c>
      <c r="SLE140" s="827">
        <f t="shared" si="724"/>
        <v>0</v>
      </c>
      <c r="SLF140" s="827">
        <f t="shared" si="724"/>
        <v>0</v>
      </c>
      <c r="SLG140" s="827">
        <f t="shared" si="724"/>
        <v>0</v>
      </c>
      <c r="SLH140" s="827">
        <f t="shared" si="724"/>
        <v>0</v>
      </c>
      <c r="SLI140" s="827">
        <f t="shared" si="724"/>
        <v>0</v>
      </c>
      <c r="SLJ140" s="827">
        <f t="shared" si="724"/>
        <v>0</v>
      </c>
      <c r="SLK140" s="827">
        <f t="shared" si="724"/>
        <v>0</v>
      </c>
      <c r="SLL140" s="827">
        <f t="shared" si="724"/>
        <v>0</v>
      </c>
      <c r="SLM140" s="827">
        <f t="shared" si="724"/>
        <v>0</v>
      </c>
      <c r="SLN140" s="827">
        <f t="shared" si="724"/>
        <v>0</v>
      </c>
      <c r="SLO140" s="827">
        <f t="shared" si="724"/>
        <v>0</v>
      </c>
      <c r="SLP140" s="827">
        <f t="shared" si="724"/>
        <v>0</v>
      </c>
      <c r="SLQ140" s="827">
        <f t="shared" si="724"/>
        <v>0</v>
      </c>
      <c r="SLR140" s="827">
        <f t="shared" si="724"/>
        <v>0</v>
      </c>
      <c r="SLS140" s="827">
        <f t="shared" si="724"/>
        <v>0</v>
      </c>
      <c r="SLT140" s="827">
        <f t="shared" si="724"/>
        <v>0</v>
      </c>
      <c r="SLU140" s="827">
        <f t="shared" si="724"/>
        <v>0</v>
      </c>
      <c r="SLV140" s="827">
        <f t="shared" si="724"/>
        <v>0</v>
      </c>
      <c r="SLW140" s="827">
        <f t="shared" si="724"/>
        <v>0</v>
      </c>
      <c r="SLX140" s="827">
        <f t="shared" si="724"/>
        <v>0</v>
      </c>
      <c r="SLY140" s="827">
        <f t="shared" si="724"/>
        <v>0</v>
      </c>
      <c r="SLZ140" s="827">
        <f t="shared" si="724"/>
        <v>0</v>
      </c>
      <c r="SMA140" s="827">
        <f t="shared" si="724"/>
        <v>0</v>
      </c>
      <c r="SMB140" s="827">
        <f t="shared" si="724"/>
        <v>0</v>
      </c>
      <c r="SMC140" s="827">
        <f t="shared" si="724"/>
        <v>0</v>
      </c>
      <c r="SMD140" s="827">
        <f t="shared" si="724"/>
        <v>0</v>
      </c>
      <c r="SME140" s="827">
        <f t="shared" si="724"/>
        <v>0</v>
      </c>
      <c r="SMF140" s="827">
        <f t="shared" si="724"/>
        <v>0</v>
      </c>
      <c r="SMG140" s="827">
        <f t="shared" si="724"/>
        <v>0</v>
      </c>
      <c r="SMH140" s="827">
        <f t="shared" si="724"/>
        <v>0</v>
      </c>
      <c r="SMI140" s="827">
        <f t="shared" si="724"/>
        <v>0</v>
      </c>
      <c r="SMJ140" s="827">
        <f t="shared" si="724"/>
        <v>0</v>
      </c>
      <c r="SMK140" s="827">
        <f t="shared" si="724"/>
        <v>0</v>
      </c>
      <c r="SML140" s="827">
        <f t="shared" si="724"/>
        <v>0</v>
      </c>
      <c r="SMM140" s="827">
        <f t="shared" si="724"/>
        <v>0</v>
      </c>
      <c r="SMN140" s="827">
        <f t="shared" si="724"/>
        <v>0</v>
      </c>
      <c r="SMO140" s="827">
        <f t="shared" si="724"/>
        <v>0</v>
      </c>
      <c r="SMP140" s="827">
        <f t="shared" si="724"/>
        <v>0</v>
      </c>
      <c r="SMQ140" s="827">
        <f t="shared" si="724"/>
        <v>0</v>
      </c>
      <c r="SMR140" s="827">
        <f t="shared" si="724"/>
        <v>0</v>
      </c>
      <c r="SMS140" s="827">
        <f t="shared" si="724"/>
        <v>0</v>
      </c>
      <c r="SMT140" s="827">
        <f t="shared" si="724"/>
        <v>0</v>
      </c>
      <c r="SMU140" s="827">
        <f t="shared" ref="SMU140:SPF140" si="725">SMU132</f>
        <v>0</v>
      </c>
      <c r="SMV140" s="827">
        <f t="shared" si="725"/>
        <v>0</v>
      </c>
      <c r="SMW140" s="827">
        <f t="shared" si="725"/>
        <v>0</v>
      </c>
      <c r="SMX140" s="827">
        <f t="shared" si="725"/>
        <v>0</v>
      </c>
      <c r="SMY140" s="827">
        <f t="shared" si="725"/>
        <v>0</v>
      </c>
      <c r="SMZ140" s="827">
        <f t="shared" si="725"/>
        <v>0</v>
      </c>
      <c r="SNA140" s="827">
        <f t="shared" si="725"/>
        <v>0</v>
      </c>
      <c r="SNB140" s="827">
        <f t="shared" si="725"/>
        <v>0</v>
      </c>
      <c r="SNC140" s="827">
        <f t="shared" si="725"/>
        <v>0</v>
      </c>
      <c r="SND140" s="827">
        <f t="shared" si="725"/>
        <v>0</v>
      </c>
      <c r="SNE140" s="827">
        <f t="shared" si="725"/>
        <v>0</v>
      </c>
      <c r="SNF140" s="827">
        <f t="shared" si="725"/>
        <v>0</v>
      </c>
      <c r="SNG140" s="827">
        <f t="shared" si="725"/>
        <v>0</v>
      </c>
      <c r="SNH140" s="827">
        <f t="shared" si="725"/>
        <v>0</v>
      </c>
      <c r="SNI140" s="827">
        <f t="shared" si="725"/>
        <v>0</v>
      </c>
      <c r="SNJ140" s="827">
        <f t="shared" si="725"/>
        <v>0</v>
      </c>
      <c r="SNK140" s="827">
        <f t="shared" si="725"/>
        <v>0</v>
      </c>
      <c r="SNL140" s="827">
        <f t="shared" si="725"/>
        <v>0</v>
      </c>
      <c r="SNM140" s="827">
        <f t="shared" si="725"/>
        <v>0</v>
      </c>
      <c r="SNN140" s="827">
        <f t="shared" si="725"/>
        <v>0</v>
      </c>
      <c r="SNO140" s="827">
        <f t="shared" si="725"/>
        <v>0</v>
      </c>
      <c r="SNP140" s="827">
        <f t="shared" si="725"/>
        <v>0</v>
      </c>
      <c r="SNQ140" s="827">
        <f t="shared" si="725"/>
        <v>0</v>
      </c>
      <c r="SNR140" s="827">
        <f t="shared" si="725"/>
        <v>0</v>
      </c>
      <c r="SNS140" s="827">
        <f t="shared" si="725"/>
        <v>0</v>
      </c>
      <c r="SNT140" s="827">
        <f t="shared" si="725"/>
        <v>0</v>
      </c>
      <c r="SNU140" s="827">
        <f t="shared" si="725"/>
        <v>0</v>
      </c>
      <c r="SNV140" s="827">
        <f t="shared" si="725"/>
        <v>0</v>
      </c>
      <c r="SNW140" s="827">
        <f t="shared" si="725"/>
        <v>0</v>
      </c>
      <c r="SNX140" s="827">
        <f t="shared" si="725"/>
        <v>0</v>
      </c>
      <c r="SNY140" s="827">
        <f t="shared" si="725"/>
        <v>0</v>
      </c>
      <c r="SNZ140" s="827">
        <f t="shared" si="725"/>
        <v>0</v>
      </c>
      <c r="SOA140" s="827">
        <f t="shared" si="725"/>
        <v>0</v>
      </c>
      <c r="SOB140" s="827">
        <f t="shared" si="725"/>
        <v>0</v>
      </c>
      <c r="SOC140" s="827">
        <f t="shared" si="725"/>
        <v>0</v>
      </c>
      <c r="SOD140" s="827">
        <f t="shared" si="725"/>
        <v>0</v>
      </c>
      <c r="SOE140" s="827">
        <f t="shared" si="725"/>
        <v>0</v>
      </c>
      <c r="SOF140" s="827">
        <f t="shared" si="725"/>
        <v>0</v>
      </c>
      <c r="SOG140" s="827">
        <f t="shared" si="725"/>
        <v>0</v>
      </c>
      <c r="SOH140" s="827">
        <f t="shared" si="725"/>
        <v>0</v>
      </c>
      <c r="SOI140" s="827">
        <f t="shared" si="725"/>
        <v>0</v>
      </c>
      <c r="SOJ140" s="827">
        <f t="shared" si="725"/>
        <v>0</v>
      </c>
      <c r="SOK140" s="827">
        <f t="shared" si="725"/>
        <v>0</v>
      </c>
      <c r="SOL140" s="827">
        <f t="shared" si="725"/>
        <v>0</v>
      </c>
      <c r="SOM140" s="827">
        <f t="shared" si="725"/>
        <v>0</v>
      </c>
      <c r="SON140" s="827">
        <f t="shared" si="725"/>
        <v>0</v>
      </c>
      <c r="SOO140" s="827">
        <f t="shared" si="725"/>
        <v>0</v>
      </c>
      <c r="SOP140" s="827">
        <f t="shared" si="725"/>
        <v>0</v>
      </c>
      <c r="SOQ140" s="827">
        <f t="shared" si="725"/>
        <v>0</v>
      </c>
      <c r="SOR140" s="827">
        <f t="shared" si="725"/>
        <v>0</v>
      </c>
      <c r="SOS140" s="827">
        <f t="shared" si="725"/>
        <v>0</v>
      </c>
      <c r="SOT140" s="827">
        <f t="shared" si="725"/>
        <v>0</v>
      </c>
      <c r="SOU140" s="827">
        <f t="shared" si="725"/>
        <v>0</v>
      </c>
      <c r="SOV140" s="827">
        <f t="shared" si="725"/>
        <v>0</v>
      </c>
      <c r="SOW140" s="827">
        <f t="shared" si="725"/>
        <v>0</v>
      </c>
      <c r="SOX140" s="827">
        <f t="shared" si="725"/>
        <v>0</v>
      </c>
      <c r="SOY140" s="827">
        <f t="shared" si="725"/>
        <v>0</v>
      </c>
      <c r="SOZ140" s="827">
        <f t="shared" si="725"/>
        <v>0</v>
      </c>
      <c r="SPA140" s="827">
        <f t="shared" si="725"/>
        <v>0</v>
      </c>
      <c r="SPB140" s="827">
        <f t="shared" si="725"/>
        <v>0</v>
      </c>
      <c r="SPC140" s="827">
        <f t="shared" si="725"/>
        <v>0</v>
      </c>
      <c r="SPD140" s="827">
        <f t="shared" si="725"/>
        <v>0</v>
      </c>
      <c r="SPE140" s="827">
        <f t="shared" si="725"/>
        <v>0</v>
      </c>
      <c r="SPF140" s="827">
        <f t="shared" si="725"/>
        <v>0</v>
      </c>
      <c r="SPG140" s="827">
        <f t="shared" ref="SPG140:SRR140" si="726">SPG132</f>
        <v>0</v>
      </c>
      <c r="SPH140" s="827">
        <f t="shared" si="726"/>
        <v>0</v>
      </c>
      <c r="SPI140" s="827">
        <f t="shared" si="726"/>
        <v>0</v>
      </c>
      <c r="SPJ140" s="827">
        <f t="shared" si="726"/>
        <v>0</v>
      </c>
      <c r="SPK140" s="827">
        <f t="shared" si="726"/>
        <v>0</v>
      </c>
      <c r="SPL140" s="827">
        <f t="shared" si="726"/>
        <v>0</v>
      </c>
      <c r="SPM140" s="827">
        <f t="shared" si="726"/>
        <v>0</v>
      </c>
      <c r="SPN140" s="827">
        <f t="shared" si="726"/>
        <v>0</v>
      </c>
      <c r="SPO140" s="827">
        <f t="shared" si="726"/>
        <v>0</v>
      </c>
      <c r="SPP140" s="827">
        <f t="shared" si="726"/>
        <v>0</v>
      </c>
      <c r="SPQ140" s="827">
        <f t="shared" si="726"/>
        <v>0</v>
      </c>
      <c r="SPR140" s="827">
        <f t="shared" si="726"/>
        <v>0</v>
      </c>
      <c r="SPS140" s="827">
        <f t="shared" si="726"/>
        <v>0</v>
      </c>
      <c r="SPT140" s="827">
        <f t="shared" si="726"/>
        <v>0</v>
      </c>
      <c r="SPU140" s="827">
        <f t="shared" si="726"/>
        <v>0</v>
      </c>
      <c r="SPV140" s="827">
        <f t="shared" si="726"/>
        <v>0</v>
      </c>
      <c r="SPW140" s="827">
        <f t="shared" si="726"/>
        <v>0</v>
      </c>
      <c r="SPX140" s="827">
        <f t="shared" si="726"/>
        <v>0</v>
      </c>
      <c r="SPY140" s="827">
        <f t="shared" si="726"/>
        <v>0</v>
      </c>
      <c r="SPZ140" s="827">
        <f t="shared" si="726"/>
        <v>0</v>
      </c>
      <c r="SQA140" s="827">
        <f t="shared" si="726"/>
        <v>0</v>
      </c>
      <c r="SQB140" s="827">
        <f t="shared" si="726"/>
        <v>0</v>
      </c>
      <c r="SQC140" s="827">
        <f t="shared" si="726"/>
        <v>0</v>
      </c>
      <c r="SQD140" s="827">
        <f t="shared" si="726"/>
        <v>0</v>
      </c>
      <c r="SQE140" s="827">
        <f t="shared" si="726"/>
        <v>0</v>
      </c>
      <c r="SQF140" s="827">
        <f t="shared" si="726"/>
        <v>0</v>
      </c>
      <c r="SQG140" s="827">
        <f t="shared" si="726"/>
        <v>0</v>
      </c>
      <c r="SQH140" s="827">
        <f t="shared" si="726"/>
        <v>0</v>
      </c>
      <c r="SQI140" s="827">
        <f t="shared" si="726"/>
        <v>0</v>
      </c>
      <c r="SQJ140" s="827">
        <f t="shared" si="726"/>
        <v>0</v>
      </c>
      <c r="SQK140" s="827">
        <f t="shared" si="726"/>
        <v>0</v>
      </c>
      <c r="SQL140" s="827">
        <f t="shared" si="726"/>
        <v>0</v>
      </c>
      <c r="SQM140" s="827">
        <f t="shared" si="726"/>
        <v>0</v>
      </c>
      <c r="SQN140" s="827">
        <f t="shared" si="726"/>
        <v>0</v>
      </c>
      <c r="SQO140" s="827">
        <f t="shared" si="726"/>
        <v>0</v>
      </c>
      <c r="SQP140" s="827">
        <f t="shared" si="726"/>
        <v>0</v>
      </c>
      <c r="SQQ140" s="827">
        <f t="shared" si="726"/>
        <v>0</v>
      </c>
      <c r="SQR140" s="827">
        <f t="shared" si="726"/>
        <v>0</v>
      </c>
      <c r="SQS140" s="827">
        <f t="shared" si="726"/>
        <v>0</v>
      </c>
      <c r="SQT140" s="827">
        <f t="shared" si="726"/>
        <v>0</v>
      </c>
      <c r="SQU140" s="827">
        <f t="shared" si="726"/>
        <v>0</v>
      </c>
      <c r="SQV140" s="827">
        <f t="shared" si="726"/>
        <v>0</v>
      </c>
      <c r="SQW140" s="827">
        <f t="shared" si="726"/>
        <v>0</v>
      </c>
      <c r="SQX140" s="827">
        <f t="shared" si="726"/>
        <v>0</v>
      </c>
      <c r="SQY140" s="827">
        <f t="shared" si="726"/>
        <v>0</v>
      </c>
      <c r="SQZ140" s="827">
        <f t="shared" si="726"/>
        <v>0</v>
      </c>
      <c r="SRA140" s="827">
        <f t="shared" si="726"/>
        <v>0</v>
      </c>
      <c r="SRB140" s="827">
        <f t="shared" si="726"/>
        <v>0</v>
      </c>
      <c r="SRC140" s="827">
        <f t="shared" si="726"/>
        <v>0</v>
      </c>
      <c r="SRD140" s="827">
        <f t="shared" si="726"/>
        <v>0</v>
      </c>
      <c r="SRE140" s="827">
        <f t="shared" si="726"/>
        <v>0</v>
      </c>
      <c r="SRF140" s="827">
        <f t="shared" si="726"/>
        <v>0</v>
      </c>
      <c r="SRG140" s="827">
        <f t="shared" si="726"/>
        <v>0</v>
      </c>
      <c r="SRH140" s="827">
        <f t="shared" si="726"/>
        <v>0</v>
      </c>
      <c r="SRI140" s="827">
        <f t="shared" si="726"/>
        <v>0</v>
      </c>
      <c r="SRJ140" s="827">
        <f t="shared" si="726"/>
        <v>0</v>
      </c>
      <c r="SRK140" s="827">
        <f t="shared" si="726"/>
        <v>0</v>
      </c>
      <c r="SRL140" s="827">
        <f t="shared" si="726"/>
        <v>0</v>
      </c>
      <c r="SRM140" s="827">
        <f t="shared" si="726"/>
        <v>0</v>
      </c>
      <c r="SRN140" s="827">
        <f t="shared" si="726"/>
        <v>0</v>
      </c>
      <c r="SRO140" s="827">
        <f t="shared" si="726"/>
        <v>0</v>
      </c>
      <c r="SRP140" s="827">
        <f t="shared" si="726"/>
        <v>0</v>
      </c>
      <c r="SRQ140" s="827">
        <f t="shared" si="726"/>
        <v>0</v>
      </c>
      <c r="SRR140" s="827">
        <f t="shared" si="726"/>
        <v>0</v>
      </c>
      <c r="SRS140" s="827">
        <f t="shared" ref="SRS140:SUD140" si="727">SRS132</f>
        <v>0</v>
      </c>
      <c r="SRT140" s="827">
        <f t="shared" si="727"/>
        <v>0</v>
      </c>
      <c r="SRU140" s="827">
        <f t="shared" si="727"/>
        <v>0</v>
      </c>
      <c r="SRV140" s="827">
        <f t="shared" si="727"/>
        <v>0</v>
      </c>
      <c r="SRW140" s="827">
        <f t="shared" si="727"/>
        <v>0</v>
      </c>
      <c r="SRX140" s="827">
        <f t="shared" si="727"/>
        <v>0</v>
      </c>
      <c r="SRY140" s="827">
        <f t="shared" si="727"/>
        <v>0</v>
      </c>
      <c r="SRZ140" s="827">
        <f t="shared" si="727"/>
        <v>0</v>
      </c>
      <c r="SSA140" s="827">
        <f t="shared" si="727"/>
        <v>0</v>
      </c>
      <c r="SSB140" s="827">
        <f t="shared" si="727"/>
        <v>0</v>
      </c>
      <c r="SSC140" s="827">
        <f t="shared" si="727"/>
        <v>0</v>
      </c>
      <c r="SSD140" s="827">
        <f t="shared" si="727"/>
        <v>0</v>
      </c>
      <c r="SSE140" s="827">
        <f t="shared" si="727"/>
        <v>0</v>
      </c>
      <c r="SSF140" s="827">
        <f t="shared" si="727"/>
        <v>0</v>
      </c>
      <c r="SSG140" s="827">
        <f t="shared" si="727"/>
        <v>0</v>
      </c>
      <c r="SSH140" s="827">
        <f t="shared" si="727"/>
        <v>0</v>
      </c>
      <c r="SSI140" s="827">
        <f t="shared" si="727"/>
        <v>0</v>
      </c>
      <c r="SSJ140" s="827">
        <f t="shared" si="727"/>
        <v>0</v>
      </c>
      <c r="SSK140" s="827">
        <f t="shared" si="727"/>
        <v>0</v>
      </c>
      <c r="SSL140" s="827">
        <f t="shared" si="727"/>
        <v>0</v>
      </c>
      <c r="SSM140" s="827">
        <f t="shared" si="727"/>
        <v>0</v>
      </c>
      <c r="SSN140" s="827">
        <f t="shared" si="727"/>
        <v>0</v>
      </c>
      <c r="SSO140" s="827">
        <f t="shared" si="727"/>
        <v>0</v>
      </c>
      <c r="SSP140" s="827">
        <f t="shared" si="727"/>
        <v>0</v>
      </c>
      <c r="SSQ140" s="827">
        <f t="shared" si="727"/>
        <v>0</v>
      </c>
      <c r="SSR140" s="827">
        <f t="shared" si="727"/>
        <v>0</v>
      </c>
      <c r="SSS140" s="827">
        <f t="shared" si="727"/>
        <v>0</v>
      </c>
      <c r="SST140" s="827">
        <f t="shared" si="727"/>
        <v>0</v>
      </c>
      <c r="SSU140" s="827">
        <f t="shared" si="727"/>
        <v>0</v>
      </c>
      <c r="SSV140" s="827">
        <f t="shared" si="727"/>
        <v>0</v>
      </c>
      <c r="SSW140" s="827">
        <f t="shared" si="727"/>
        <v>0</v>
      </c>
      <c r="SSX140" s="827">
        <f t="shared" si="727"/>
        <v>0</v>
      </c>
      <c r="SSY140" s="827">
        <f t="shared" si="727"/>
        <v>0</v>
      </c>
      <c r="SSZ140" s="827">
        <f t="shared" si="727"/>
        <v>0</v>
      </c>
      <c r="STA140" s="827">
        <f t="shared" si="727"/>
        <v>0</v>
      </c>
      <c r="STB140" s="827">
        <f t="shared" si="727"/>
        <v>0</v>
      </c>
      <c r="STC140" s="827">
        <f t="shared" si="727"/>
        <v>0</v>
      </c>
      <c r="STD140" s="827">
        <f t="shared" si="727"/>
        <v>0</v>
      </c>
      <c r="STE140" s="827">
        <f t="shared" si="727"/>
        <v>0</v>
      </c>
      <c r="STF140" s="827">
        <f t="shared" si="727"/>
        <v>0</v>
      </c>
      <c r="STG140" s="827">
        <f t="shared" si="727"/>
        <v>0</v>
      </c>
      <c r="STH140" s="827">
        <f t="shared" si="727"/>
        <v>0</v>
      </c>
      <c r="STI140" s="827">
        <f t="shared" si="727"/>
        <v>0</v>
      </c>
      <c r="STJ140" s="827">
        <f t="shared" si="727"/>
        <v>0</v>
      </c>
      <c r="STK140" s="827">
        <f t="shared" si="727"/>
        <v>0</v>
      </c>
      <c r="STL140" s="827">
        <f t="shared" si="727"/>
        <v>0</v>
      </c>
      <c r="STM140" s="827">
        <f t="shared" si="727"/>
        <v>0</v>
      </c>
      <c r="STN140" s="827">
        <f t="shared" si="727"/>
        <v>0</v>
      </c>
      <c r="STO140" s="827">
        <f t="shared" si="727"/>
        <v>0</v>
      </c>
      <c r="STP140" s="827">
        <f t="shared" si="727"/>
        <v>0</v>
      </c>
      <c r="STQ140" s="827">
        <f t="shared" si="727"/>
        <v>0</v>
      </c>
      <c r="STR140" s="827">
        <f t="shared" si="727"/>
        <v>0</v>
      </c>
      <c r="STS140" s="827">
        <f t="shared" si="727"/>
        <v>0</v>
      </c>
      <c r="STT140" s="827">
        <f t="shared" si="727"/>
        <v>0</v>
      </c>
      <c r="STU140" s="827">
        <f t="shared" si="727"/>
        <v>0</v>
      </c>
      <c r="STV140" s="827">
        <f t="shared" si="727"/>
        <v>0</v>
      </c>
      <c r="STW140" s="827">
        <f t="shared" si="727"/>
        <v>0</v>
      </c>
      <c r="STX140" s="827">
        <f t="shared" si="727"/>
        <v>0</v>
      </c>
      <c r="STY140" s="827">
        <f t="shared" si="727"/>
        <v>0</v>
      </c>
      <c r="STZ140" s="827">
        <f t="shared" si="727"/>
        <v>0</v>
      </c>
      <c r="SUA140" s="827">
        <f t="shared" si="727"/>
        <v>0</v>
      </c>
      <c r="SUB140" s="827">
        <f t="shared" si="727"/>
        <v>0</v>
      </c>
      <c r="SUC140" s="827">
        <f t="shared" si="727"/>
        <v>0</v>
      </c>
      <c r="SUD140" s="827">
        <f t="shared" si="727"/>
        <v>0</v>
      </c>
      <c r="SUE140" s="827">
        <f t="shared" ref="SUE140:SWP140" si="728">SUE132</f>
        <v>0</v>
      </c>
      <c r="SUF140" s="827">
        <f t="shared" si="728"/>
        <v>0</v>
      </c>
      <c r="SUG140" s="827">
        <f t="shared" si="728"/>
        <v>0</v>
      </c>
      <c r="SUH140" s="827">
        <f t="shared" si="728"/>
        <v>0</v>
      </c>
      <c r="SUI140" s="827">
        <f t="shared" si="728"/>
        <v>0</v>
      </c>
      <c r="SUJ140" s="827">
        <f t="shared" si="728"/>
        <v>0</v>
      </c>
      <c r="SUK140" s="827">
        <f t="shared" si="728"/>
        <v>0</v>
      </c>
      <c r="SUL140" s="827">
        <f t="shared" si="728"/>
        <v>0</v>
      </c>
      <c r="SUM140" s="827">
        <f t="shared" si="728"/>
        <v>0</v>
      </c>
      <c r="SUN140" s="827">
        <f t="shared" si="728"/>
        <v>0</v>
      </c>
      <c r="SUO140" s="827">
        <f t="shared" si="728"/>
        <v>0</v>
      </c>
      <c r="SUP140" s="827">
        <f t="shared" si="728"/>
        <v>0</v>
      </c>
      <c r="SUQ140" s="827">
        <f t="shared" si="728"/>
        <v>0</v>
      </c>
      <c r="SUR140" s="827">
        <f t="shared" si="728"/>
        <v>0</v>
      </c>
      <c r="SUS140" s="827">
        <f t="shared" si="728"/>
        <v>0</v>
      </c>
      <c r="SUT140" s="827">
        <f t="shared" si="728"/>
        <v>0</v>
      </c>
      <c r="SUU140" s="827">
        <f t="shared" si="728"/>
        <v>0</v>
      </c>
      <c r="SUV140" s="827">
        <f t="shared" si="728"/>
        <v>0</v>
      </c>
      <c r="SUW140" s="827">
        <f t="shared" si="728"/>
        <v>0</v>
      </c>
      <c r="SUX140" s="827">
        <f t="shared" si="728"/>
        <v>0</v>
      </c>
      <c r="SUY140" s="827">
        <f t="shared" si="728"/>
        <v>0</v>
      </c>
      <c r="SUZ140" s="827">
        <f t="shared" si="728"/>
        <v>0</v>
      </c>
      <c r="SVA140" s="827">
        <f t="shared" si="728"/>
        <v>0</v>
      </c>
      <c r="SVB140" s="827">
        <f t="shared" si="728"/>
        <v>0</v>
      </c>
      <c r="SVC140" s="827">
        <f t="shared" si="728"/>
        <v>0</v>
      </c>
      <c r="SVD140" s="827">
        <f t="shared" si="728"/>
        <v>0</v>
      </c>
      <c r="SVE140" s="827">
        <f t="shared" si="728"/>
        <v>0</v>
      </c>
      <c r="SVF140" s="827">
        <f t="shared" si="728"/>
        <v>0</v>
      </c>
      <c r="SVG140" s="827">
        <f t="shared" si="728"/>
        <v>0</v>
      </c>
      <c r="SVH140" s="827">
        <f t="shared" si="728"/>
        <v>0</v>
      </c>
      <c r="SVI140" s="827">
        <f t="shared" si="728"/>
        <v>0</v>
      </c>
      <c r="SVJ140" s="827">
        <f t="shared" si="728"/>
        <v>0</v>
      </c>
      <c r="SVK140" s="827">
        <f t="shared" si="728"/>
        <v>0</v>
      </c>
      <c r="SVL140" s="827">
        <f t="shared" si="728"/>
        <v>0</v>
      </c>
      <c r="SVM140" s="827">
        <f t="shared" si="728"/>
        <v>0</v>
      </c>
      <c r="SVN140" s="827">
        <f t="shared" si="728"/>
        <v>0</v>
      </c>
      <c r="SVO140" s="827">
        <f t="shared" si="728"/>
        <v>0</v>
      </c>
      <c r="SVP140" s="827">
        <f t="shared" si="728"/>
        <v>0</v>
      </c>
      <c r="SVQ140" s="827">
        <f t="shared" si="728"/>
        <v>0</v>
      </c>
      <c r="SVR140" s="827">
        <f t="shared" si="728"/>
        <v>0</v>
      </c>
      <c r="SVS140" s="827">
        <f t="shared" si="728"/>
        <v>0</v>
      </c>
      <c r="SVT140" s="827">
        <f t="shared" si="728"/>
        <v>0</v>
      </c>
      <c r="SVU140" s="827">
        <f t="shared" si="728"/>
        <v>0</v>
      </c>
      <c r="SVV140" s="827">
        <f t="shared" si="728"/>
        <v>0</v>
      </c>
      <c r="SVW140" s="827">
        <f t="shared" si="728"/>
        <v>0</v>
      </c>
      <c r="SVX140" s="827">
        <f t="shared" si="728"/>
        <v>0</v>
      </c>
      <c r="SVY140" s="827">
        <f t="shared" si="728"/>
        <v>0</v>
      </c>
      <c r="SVZ140" s="827">
        <f t="shared" si="728"/>
        <v>0</v>
      </c>
      <c r="SWA140" s="827">
        <f t="shared" si="728"/>
        <v>0</v>
      </c>
      <c r="SWB140" s="827">
        <f t="shared" si="728"/>
        <v>0</v>
      </c>
      <c r="SWC140" s="827">
        <f t="shared" si="728"/>
        <v>0</v>
      </c>
      <c r="SWD140" s="827">
        <f t="shared" si="728"/>
        <v>0</v>
      </c>
      <c r="SWE140" s="827">
        <f t="shared" si="728"/>
        <v>0</v>
      </c>
      <c r="SWF140" s="827">
        <f t="shared" si="728"/>
        <v>0</v>
      </c>
      <c r="SWG140" s="827">
        <f t="shared" si="728"/>
        <v>0</v>
      </c>
      <c r="SWH140" s="827">
        <f t="shared" si="728"/>
        <v>0</v>
      </c>
      <c r="SWI140" s="827">
        <f t="shared" si="728"/>
        <v>0</v>
      </c>
      <c r="SWJ140" s="827">
        <f t="shared" si="728"/>
        <v>0</v>
      </c>
      <c r="SWK140" s="827">
        <f t="shared" si="728"/>
        <v>0</v>
      </c>
      <c r="SWL140" s="827">
        <f t="shared" si="728"/>
        <v>0</v>
      </c>
      <c r="SWM140" s="827">
        <f t="shared" si="728"/>
        <v>0</v>
      </c>
      <c r="SWN140" s="827">
        <f t="shared" si="728"/>
        <v>0</v>
      </c>
      <c r="SWO140" s="827">
        <f t="shared" si="728"/>
        <v>0</v>
      </c>
      <c r="SWP140" s="827">
        <f t="shared" si="728"/>
        <v>0</v>
      </c>
      <c r="SWQ140" s="827">
        <f t="shared" ref="SWQ140:SZB140" si="729">SWQ132</f>
        <v>0</v>
      </c>
      <c r="SWR140" s="827">
        <f t="shared" si="729"/>
        <v>0</v>
      </c>
      <c r="SWS140" s="827">
        <f t="shared" si="729"/>
        <v>0</v>
      </c>
      <c r="SWT140" s="827">
        <f t="shared" si="729"/>
        <v>0</v>
      </c>
      <c r="SWU140" s="827">
        <f t="shared" si="729"/>
        <v>0</v>
      </c>
      <c r="SWV140" s="827">
        <f t="shared" si="729"/>
        <v>0</v>
      </c>
      <c r="SWW140" s="827">
        <f t="shared" si="729"/>
        <v>0</v>
      </c>
      <c r="SWX140" s="827">
        <f t="shared" si="729"/>
        <v>0</v>
      </c>
      <c r="SWY140" s="827">
        <f t="shared" si="729"/>
        <v>0</v>
      </c>
      <c r="SWZ140" s="827">
        <f t="shared" si="729"/>
        <v>0</v>
      </c>
      <c r="SXA140" s="827">
        <f t="shared" si="729"/>
        <v>0</v>
      </c>
      <c r="SXB140" s="827">
        <f t="shared" si="729"/>
        <v>0</v>
      </c>
      <c r="SXC140" s="827">
        <f t="shared" si="729"/>
        <v>0</v>
      </c>
      <c r="SXD140" s="827">
        <f t="shared" si="729"/>
        <v>0</v>
      </c>
      <c r="SXE140" s="827">
        <f t="shared" si="729"/>
        <v>0</v>
      </c>
      <c r="SXF140" s="827">
        <f t="shared" si="729"/>
        <v>0</v>
      </c>
      <c r="SXG140" s="827">
        <f t="shared" si="729"/>
        <v>0</v>
      </c>
      <c r="SXH140" s="827">
        <f t="shared" si="729"/>
        <v>0</v>
      </c>
      <c r="SXI140" s="827">
        <f t="shared" si="729"/>
        <v>0</v>
      </c>
      <c r="SXJ140" s="827">
        <f t="shared" si="729"/>
        <v>0</v>
      </c>
      <c r="SXK140" s="827">
        <f t="shared" si="729"/>
        <v>0</v>
      </c>
      <c r="SXL140" s="827">
        <f t="shared" si="729"/>
        <v>0</v>
      </c>
      <c r="SXM140" s="827">
        <f t="shared" si="729"/>
        <v>0</v>
      </c>
      <c r="SXN140" s="827">
        <f t="shared" si="729"/>
        <v>0</v>
      </c>
      <c r="SXO140" s="827">
        <f t="shared" si="729"/>
        <v>0</v>
      </c>
      <c r="SXP140" s="827">
        <f t="shared" si="729"/>
        <v>0</v>
      </c>
      <c r="SXQ140" s="827">
        <f t="shared" si="729"/>
        <v>0</v>
      </c>
      <c r="SXR140" s="827">
        <f t="shared" si="729"/>
        <v>0</v>
      </c>
      <c r="SXS140" s="827">
        <f t="shared" si="729"/>
        <v>0</v>
      </c>
      <c r="SXT140" s="827">
        <f t="shared" si="729"/>
        <v>0</v>
      </c>
      <c r="SXU140" s="827">
        <f t="shared" si="729"/>
        <v>0</v>
      </c>
      <c r="SXV140" s="827">
        <f t="shared" si="729"/>
        <v>0</v>
      </c>
      <c r="SXW140" s="827">
        <f t="shared" si="729"/>
        <v>0</v>
      </c>
      <c r="SXX140" s="827">
        <f t="shared" si="729"/>
        <v>0</v>
      </c>
      <c r="SXY140" s="827">
        <f t="shared" si="729"/>
        <v>0</v>
      </c>
      <c r="SXZ140" s="827">
        <f t="shared" si="729"/>
        <v>0</v>
      </c>
      <c r="SYA140" s="827">
        <f t="shared" si="729"/>
        <v>0</v>
      </c>
      <c r="SYB140" s="827">
        <f t="shared" si="729"/>
        <v>0</v>
      </c>
      <c r="SYC140" s="827">
        <f t="shared" si="729"/>
        <v>0</v>
      </c>
      <c r="SYD140" s="827">
        <f t="shared" si="729"/>
        <v>0</v>
      </c>
      <c r="SYE140" s="827">
        <f t="shared" si="729"/>
        <v>0</v>
      </c>
      <c r="SYF140" s="827">
        <f t="shared" si="729"/>
        <v>0</v>
      </c>
      <c r="SYG140" s="827">
        <f t="shared" si="729"/>
        <v>0</v>
      </c>
      <c r="SYH140" s="827">
        <f t="shared" si="729"/>
        <v>0</v>
      </c>
      <c r="SYI140" s="827">
        <f t="shared" si="729"/>
        <v>0</v>
      </c>
      <c r="SYJ140" s="827">
        <f t="shared" si="729"/>
        <v>0</v>
      </c>
      <c r="SYK140" s="827">
        <f t="shared" si="729"/>
        <v>0</v>
      </c>
      <c r="SYL140" s="827">
        <f t="shared" si="729"/>
        <v>0</v>
      </c>
      <c r="SYM140" s="827">
        <f t="shared" si="729"/>
        <v>0</v>
      </c>
      <c r="SYN140" s="827">
        <f t="shared" si="729"/>
        <v>0</v>
      </c>
      <c r="SYO140" s="827">
        <f t="shared" si="729"/>
        <v>0</v>
      </c>
      <c r="SYP140" s="827">
        <f t="shared" si="729"/>
        <v>0</v>
      </c>
      <c r="SYQ140" s="827">
        <f t="shared" si="729"/>
        <v>0</v>
      </c>
      <c r="SYR140" s="827">
        <f t="shared" si="729"/>
        <v>0</v>
      </c>
      <c r="SYS140" s="827">
        <f t="shared" si="729"/>
        <v>0</v>
      </c>
      <c r="SYT140" s="827">
        <f t="shared" si="729"/>
        <v>0</v>
      </c>
      <c r="SYU140" s="827">
        <f t="shared" si="729"/>
        <v>0</v>
      </c>
      <c r="SYV140" s="827">
        <f t="shared" si="729"/>
        <v>0</v>
      </c>
      <c r="SYW140" s="827">
        <f t="shared" si="729"/>
        <v>0</v>
      </c>
      <c r="SYX140" s="827">
        <f t="shared" si="729"/>
        <v>0</v>
      </c>
      <c r="SYY140" s="827">
        <f t="shared" si="729"/>
        <v>0</v>
      </c>
      <c r="SYZ140" s="827">
        <f t="shared" si="729"/>
        <v>0</v>
      </c>
      <c r="SZA140" s="827">
        <f t="shared" si="729"/>
        <v>0</v>
      </c>
      <c r="SZB140" s="827">
        <f t="shared" si="729"/>
        <v>0</v>
      </c>
      <c r="SZC140" s="827">
        <f t="shared" ref="SZC140:TBN140" si="730">SZC132</f>
        <v>0</v>
      </c>
      <c r="SZD140" s="827">
        <f t="shared" si="730"/>
        <v>0</v>
      </c>
      <c r="SZE140" s="827">
        <f t="shared" si="730"/>
        <v>0</v>
      </c>
      <c r="SZF140" s="827">
        <f t="shared" si="730"/>
        <v>0</v>
      </c>
      <c r="SZG140" s="827">
        <f t="shared" si="730"/>
        <v>0</v>
      </c>
      <c r="SZH140" s="827">
        <f t="shared" si="730"/>
        <v>0</v>
      </c>
      <c r="SZI140" s="827">
        <f t="shared" si="730"/>
        <v>0</v>
      </c>
      <c r="SZJ140" s="827">
        <f t="shared" si="730"/>
        <v>0</v>
      </c>
      <c r="SZK140" s="827">
        <f t="shared" si="730"/>
        <v>0</v>
      </c>
      <c r="SZL140" s="827">
        <f t="shared" si="730"/>
        <v>0</v>
      </c>
      <c r="SZM140" s="827">
        <f t="shared" si="730"/>
        <v>0</v>
      </c>
      <c r="SZN140" s="827">
        <f t="shared" si="730"/>
        <v>0</v>
      </c>
      <c r="SZO140" s="827">
        <f t="shared" si="730"/>
        <v>0</v>
      </c>
      <c r="SZP140" s="827">
        <f t="shared" si="730"/>
        <v>0</v>
      </c>
      <c r="SZQ140" s="827">
        <f t="shared" si="730"/>
        <v>0</v>
      </c>
      <c r="SZR140" s="827">
        <f t="shared" si="730"/>
        <v>0</v>
      </c>
      <c r="SZS140" s="827">
        <f t="shared" si="730"/>
        <v>0</v>
      </c>
      <c r="SZT140" s="827">
        <f t="shared" si="730"/>
        <v>0</v>
      </c>
      <c r="SZU140" s="827">
        <f t="shared" si="730"/>
        <v>0</v>
      </c>
      <c r="SZV140" s="827">
        <f t="shared" si="730"/>
        <v>0</v>
      </c>
      <c r="SZW140" s="827">
        <f t="shared" si="730"/>
        <v>0</v>
      </c>
      <c r="SZX140" s="827">
        <f t="shared" si="730"/>
        <v>0</v>
      </c>
      <c r="SZY140" s="827">
        <f t="shared" si="730"/>
        <v>0</v>
      </c>
      <c r="SZZ140" s="827">
        <f t="shared" si="730"/>
        <v>0</v>
      </c>
      <c r="TAA140" s="827">
        <f t="shared" si="730"/>
        <v>0</v>
      </c>
      <c r="TAB140" s="827">
        <f t="shared" si="730"/>
        <v>0</v>
      </c>
      <c r="TAC140" s="827">
        <f t="shared" si="730"/>
        <v>0</v>
      </c>
      <c r="TAD140" s="827">
        <f t="shared" si="730"/>
        <v>0</v>
      </c>
      <c r="TAE140" s="827">
        <f t="shared" si="730"/>
        <v>0</v>
      </c>
      <c r="TAF140" s="827">
        <f t="shared" si="730"/>
        <v>0</v>
      </c>
      <c r="TAG140" s="827">
        <f t="shared" si="730"/>
        <v>0</v>
      </c>
      <c r="TAH140" s="827">
        <f t="shared" si="730"/>
        <v>0</v>
      </c>
      <c r="TAI140" s="827">
        <f t="shared" si="730"/>
        <v>0</v>
      </c>
      <c r="TAJ140" s="827">
        <f t="shared" si="730"/>
        <v>0</v>
      </c>
      <c r="TAK140" s="827">
        <f t="shared" si="730"/>
        <v>0</v>
      </c>
      <c r="TAL140" s="827">
        <f t="shared" si="730"/>
        <v>0</v>
      </c>
      <c r="TAM140" s="827">
        <f t="shared" si="730"/>
        <v>0</v>
      </c>
      <c r="TAN140" s="827">
        <f t="shared" si="730"/>
        <v>0</v>
      </c>
      <c r="TAO140" s="827">
        <f t="shared" si="730"/>
        <v>0</v>
      </c>
      <c r="TAP140" s="827">
        <f t="shared" si="730"/>
        <v>0</v>
      </c>
      <c r="TAQ140" s="827">
        <f t="shared" si="730"/>
        <v>0</v>
      </c>
      <c r="TAR140" s="827">
        <f t="shared" si="730"/>
        <v>0</v>
      </c>
      <c r="TAS140" s="827">
        <f t="shared" si="730"/>
        <v>0</v>
      </c>
      <c r="TAT140" s="827">
        <f t="shared" si="730"/>
        <v>0</v>
      </c>
      <c r="TAU140" s="827">
        <f t="shared" si="730"/>
        <v>0</v>
      </c>
      <c r="TAV140" s="827">
        <f t="shared" si="730"/>
        <v>0</v>
      </c>
      <c r="TAW140" s="827">
        <f t="shared" si="730"/>
        <v>0</v>
      </c>
      <c r="TAX140" s="827">
        <f t="shared" si="730"/>
        <v>0</v>
      </c>
      <c r="TAY140" s="827">
        <f t="shared" si="730"/>
        <v>0</v>
      </c>
      <c r="TAZ140" s="827">
        <f t="shared" si="730"/>
        <v>0</v>
      </c>
      <c r="TBA140" s="827">
        <f t="shared" si="730"/>
        <v>0</v>
      </c>
      <c r="TBB140" s="827">
        <f t="shared" si="730"/>
        <v>0</v>
      </c>
      <c r="TBC140" s="827">
        <f t="shared" si="730"/>
        <v>0</v>
      </c>
      <c r="TBD140" s="827">
        <f t="shared" si="730"/>
        <v>0</v>
      </c>
      <c r="TBE140" s="827">
        <f t="shared" si="730"/>
        <v>0</v>
      </c>
      <c r="TBF140" s="827">
        <f t="shared" si="730"/>
        <v>0</v>
      </c>
      <c r="TBG140" s="827">
        <f t="shared" si="730"/>
        <v>0</v>
      </c>
      <c r="TBH140" s="827">
        <f t="shared" si="730"/>
        <v>0</v>
      </c>
      <c r="TBI140" s="827">
        <f t="shared" si="730"/>
        <v>0</v>
      </c>
      <c r="TBJ140" s="827">
        <f t="shared" si="730"/>
        <v>0</v>
      </c>
      <c r="TBK140" s="827">
        <f t="shared" si="730"/>
        <v>0</v>
      </c>
      <c r="TBL140" s="827">
        <f t="shared" si="730"/>
        <v>0</v>
      </c>
      <c r="TBM140" s="827">
        <f t="shared" si="730"/>
        <v>0</v>
      </c>
      <c r="TBN140" s="827">
        <f t="shared" si="730"/>
        <v>0</v>
      </c>
      <c r="TBO140" s="827">
        <f t="shared" ref="TBO140:TDZ140" si="731">TBO132</f>
        <v>0</v>
      </c>
      <c r="TBP140" s="827">
        <f t="shared" si="731"/>
        <v>0</v>
      </c>
      <c r="TBQ140" s="827">
        <f t="shared" si="731"/>
        <v>0</v>
      </c>
      <c r="TBR140" s="827">
        <f t="shared" si="731"/>
        <v>0</v>
      </c>
      <c r="TBS140" s="827">
        <f t="shared" si="731"/>
        <v>0</v>
      </c>
      <c r="TBT140" s="827">
        <f t="shared" si="731"/>
        <v>0</v>
      </c>
      <c r="TBU140" s="827">
        <f t="shared" si="731"/>
        <v>0</v>
      </c>
      <c r="TBV140" s="827">
        <f t="shared" si="731"/>
        <v>0</v>
      </c>
      <c r="TBW140" s="827">
        <f t="shared" si="731"/>
        <v>0</v>
      </c>
      <c r="TBX140" s="827">
        <f t="shared" si="731"/>
        <v>0</v>
      </c>
      <c r="TBY140" s="827">
        <f t="shared" si="731"/>
        <v>0</v>
      </c>
      <c r="TBZ140" s="827">
        <f t="shared" si="731"/>
        <v>0</v>
      </c>
      <c r="TCA140" s="827">
        <f t="shared" si="731"/>
        <v>0</v>
      </c>
      <c r="TCB140" s="827">
        <f t="shared" si="731"/>
        <v>0</v>
      </c>
      <c r="TCC140" s="827">
        <f t="shared" si="731"/>
        <v>0</v>
      </c>
      <c r="TCD140" s="827">
        <f t="shared" si="731"/>
        <v>0</v>
      </c>
      <c r="TCE140" s="827">
        <f t="shared" si="731"/>
        <v>0</v>
      </c>
      <c r="TCF140" s="827">
        <f t="shared" si="731"/>
        <v>0</v>
      </c>
      <c r="TCG140" s="827">
        <f t="shared" si="731"/>
        <v>0</v>
      </c>
      <c r="TCH140" s="827">
        <f t="shared" si="731"/>
        <v>0</v>
      </c>
      <c r="TCI140" s="827">
        <f t="shared" si="731"/>
        <v>0</v>
      </c>
      <c r="TCJ140" s="827">
        <f t="shared" si="731"/>
        <v>0</v>
      </c>
      <c r="TCK140" s="827">
        <f t="shared" si="731"/>
        <v>0</v>
      </c>
      <c r="TCL140" s="827">
        <f t="shared" si="731"/>
        <v>0</v>
      </c>
      <c r="TCM140" s="827">
        <f t="shared" si="731"/>
        <v>0</v>
      </c>
      <c r="TCN140" s="827">
        <f t="shared" si="731"/>
        <v>0</v>
      </c>
      <c r="TCO140" s="827">
        <f t="shared" si="731"/>
        <v>0</v>
      </c>
      <c r="TCP140" s="827">
        <f t="shared" si="731"/>
        <v>0</v>
      </c>
      <c r="TCQ140" s="827">
        <f t="shared" si="731"/>
        <v>0</v>
      </c>
      <c r="TCR140" s="827">
        <f t="shared" si="731"/>
        <v>0</v>
      </c>
      <c r="TCS140" s="827">
        <f t="shared" si="731"/>
        <v>0</v>
      </c>
      <c r="TCT140" s="827">
        <f t="shared" si="731"/>
        <v>0</v>
      </c>
      <c r="TCU140" s="827">
        <f t="shared" si="731"/>
        <v>0</v>
      </c>
      <c r="TCV140" s="827">
        <f t="shared" si="731"/>
        <v>0</v>
      </c>
      <c r="TCW140" s="827">
        <f t="shared" si="731"/>
        <v>0</v>
      </c>
      <c r="TCX140" s="827">
        <f t="shared" si="731"/>
        <v>0</v>
      </c>
      <c r="TCY140" s="827">
        <f t="shared" si="731"/>
        <v>0</v>
      </c>
      <c r="TCZ140" s="827">
        <f t="shared" si="731"/>
        <v>0</v>
      </c>
      <c r="TDA140" s="827">
        <f t="shared" si="731"/>
        <v>0</v>
      </c>
      <c r="TDB140" s="827">
        <f t="shared" si="731"/>
        <v>0</v>
      </c>
      <c r="TDC140" s="827">
        <f t="shared" si="731"/>
        <v>0</v>
      </c>
      <c r="TDD140" s="827">
        <f t="shared" si="731"/>
        <v>0</v>
      </c>
      <c r="TDE140" s="827">
        <f t="shared" si="731"/>
        <v>0</v>
      </c>
      <c r="TDF140" s="827">
        <f t="shared" si="731"/>
        <v>0</v>
      </c>
      <c r="TDG140" s="827">
        <f t="shared" si="731"/>
        <v>0</v>
      </c>
      <c r="TDH140" s="827">
        <f t="shared" si="731"/>
        <v>0</v>
      </c>
      <c r="TDI140" s="827">
        <f t="shared" si="731"/>
        <v>0</v>
      </c>
      <c r="TDJ140" s="827">
        <f t="shared" si="731"/>
        <v>0</v>
      </c>
      <c r="TDK140" s="827">
        <f t="shared" si="731"/>
        <v>0</v>
      </c>
      <c r="TDL140" s="827">
        <f t="shared" si="731"/>
        <v>0</v>
      </c>
      <c r="TDM140" s="827">
        <f t="shared" si="731"/>
        <v>0</v>
      </c>
      <c r="TDN140" s="827">
        <f t="shared" si="731"/>
        <v>0</v>
      </c>
      <c r="TDO140" s="827">
        <f t="shared" si="731"/>
        <v>0</v>
      </c>
      <c r="TDP140" s="827">
        <f t="shared" si="731"/>
        <v>0</v>
      </c>
      <c r="TDQ140" s="827">
        <f t="shared" si="731"/>
        <v>0</v>
      </c>
      <c r="TDR140" s="827">
        <f t="shared" si="731"/>
        <v>0</v>
      </c>
      <c r="TDS140" s="827">
        <f t="shared" si="731"/>
        <v>0</v>
      </c>
      <c r="TDT140" s="827">
        <f t="shared" si="731"/>
        <v>0</v>
      </c>
      <c r="TDU140" s="827">
        <f t="shared" si="731"/>
        <v>0</v>
      </c>
      <c r="TDV140" s="827">
        <f t="shared" si="731"/>
        <v>0</v>
      </c>
      <c r="TDW140" s="827">
        <f t="shared" si="731"/>
        <v>0</v>
      </c>
      <c r="TDX140" s="827">
        <f t="shared" si="731"/>
        <v>0</v>
      </c>
      <c r="TDY140" s="827">
        <f t="shared" si="731"/>
        <v>0</v>
      </c>
      <c r="TDZ140" s="827">
        <f t="shared" si="731"/>
        <v>0</v>
      </c>
      <c r="TEA140" s="827">
        <f t="shared" ref="TEA140:TGL140" si="732">TEA132</f>
        <v>0</v>
      </c>
      <c r="TEB140" s="827">
        <f t="shared" si="732"/>
        <v>0</v>
      </c>
      <c r="TEC140" s="827">
        <f t="shared" si="732"/>
        <v>0</v>
      </c>
      <c r="TED140" s="827">
        <f t="shared" si="732"/>
        <v>0</v>
      </c>
      <c r="TEE140" s="827">
        <f t="shared" si="732"/>
        <v>0</v>
      </c>
      <c r="TEF140" s="827">
        <f t="shared" si="732"/>
        <v>0</v>
      </c>
      <c r="TEG140" s="827">
        <f t="shared" si="732"/>
        <v>0</v>
      </c>
      <c r="TEH140" s="827">
        <f t="shared" si="732"/>
        <v>0</v>
      </c>
      <c r="TEI140" s="827">
        <f t="shared" si="732"/>
        <v>0</v>
      </c>
      <c r="TEJ140" s="827">
        <f t="shared" si="732"/>
        <v>0</v>
      </c>
      <c r="TEK140" s="827">
        <f t="shared" si="732"/>
        <v>0</v>
      </c>
      <c r="TEL140" s="827">
        <f t="shared" si="732"/>
        <v>0</v>
      </c>
      <c r="TEM140" s="827">
        <f t="shared" si="732"/>
        <v>0</v>
      </c>
      <c r="TEN140" s="827">
        <f t="shared" si="732"/>
        <v>0</v>
      </c>
      <c r="TEO140" s="827">
        <f t="shared" si="732"/>
        <v>0</v>
      </c>
      <c r="TEP140" s="827">
        <f t="shared" si="732"/>
        <v>0</v>
      </c>
      <c r="TEQ140" s="827">
        <f t="shared" si="732"/>
        <v>0</v>
      </c>
      <c r="TER140" s="827">
        <f t="shared" si="732"/>
        <v>0</v>
      </c>
      <c r="TES140" s="827">
        <f t="shared" si="732"/>
        <v>0</v>
      </c>
      <c r="TET140" s="827">
        <f t="shared" si="732"/>
        <v>0</v>
      </c>
      <c r="TEU140" s="827">
        <f t="shared" si="732"/>
        <v>0</v>
      </c>
      <c r="TEV140" s="827">
        <f t="shared" si="732"/>
        <v>0</v>
      </c>
      <c r="TEW140" s="827">
        <f t="shared" si="732"/>
        <v>0</v>
      </c>
      <c r="TEX140" s="827">
        <f t="shared" si="732"/>
        <v>0</v>
      </c>
      <c r="TEY140" s="827">
        <f t="shared" si="732"/>
        <v>0</v>
      </c>
      <c r="TEZ140" s="827">
        <f t="shared" si="732"/>
        <v>0</v>
      </c>
      <c r="TFA140" s="827">
        <f t="shared" si="732"/>
        <v>0</v>
      </c>
      <c r="TFB140" s="827">
        <f t="shared" si="732"/>
        <v>0</v>
      </c>
      <c r="TFC140" s="827">
        <f t="shared" si="732"/>
        <v>0</v>
      </c>
      <c r="TFD140" s="827">
        <f t="shared" si="732"/>
        <v>0</v>
      </c>
      <c r="TFE140" s="827">
        <f t="shared" si="732"/>
        <v>0</v>
      </c>
      <c r="TFF140" s="827">
        <f t="shared" si="732"/>
        <v>0</v>
      </c>
      <c r="TFG140" s="827">
        <f t="shared" si="732"/>
        <v>0</v>
      </c>
      <c r="TFH140" s="827">
        <f t="shared" si="732"/>
        <v>0</v>
      </c>
      <c r="TFI140" s="827">
        <f t="shared" si="732"/>
        <v>0</v>
      </c>
      <c r="TFJ140" s="827">
        <f t="shared" si="732"/>
        <v>0</v>
      </c>
      <c r="TFK140" s="827">
        <f t="shared" si="732"/>
        <v>0</v>
      </c>
      <c r="TFL140" s="827">
        <f t="shared" si="732"/>
        <v>0</v>
      </c>
      <c r="TFM140" s="827">
        <f t="shared" si="732"/>
        <v>0</v>
      </c>
      <c r="TFN140" s="827">
        <f t="shared" si="732"/>
        <v>0</v>
      </c>
      <c r="TFO140" s="827">
        <f t="shared" si="732"/>
        <v>0</v>
      </c>
      <c r="TFP140" s="827">
        <f t="shared" si="732"/>
        <v>0</v>
      </c>
      <c r="TFQ140" s="827">
        <f t="shared" si="732"/>
        <v>0</v>
      </c>
      <c r="TFR140" s="827">
        <f t="shared" si="732"/>
        <v>0</v>
      </c>
      <c r="TFS140" s="827">
        <f t="shared" si="732"/>
        <v>0</v>
      </c>
      <c r="TFT140" s="827">
        <f t="shared" si="732"/>
        <v>0</v>
      </c>
      <c r="TFU140" s="827">
        <f t="shared" si="732"/>
        <v>0</v>
      </c>
      <c r="TFV140" s="827">
        <f t="shared" si="732"/>
        <v>0</v>
      </c>
      <c r="TFW140" s="827">
        <f t="shared" si="732"/>
        <v>0</v>
      </c>
      <c r="TFX140" s="827">
        <f t="shared" si="732"/>
        <v>0</v>
      </c>
      <c r="TFY140" s="827">
        <f t="shared" si="732"/>
        <v>0</v>
      </c>
      <c r="TFZ140" s="827">
        <f t="shared" si="732"/>
        <v>0</v>
      </c>
      <c r="TGA140" s="827">
        <f t="shared" si="732"/>
        <v>0</v>
      </c>
      <c r="TGB140" s="827">
        <f t="shared" si="732"/>
        <v>0</v>
      </c>
      <c r="TGC140" s="827">
        <f t="shared" si="732"/>
        <v>0</v>
      </c>
      <c r="TGD140" s="827">
        <f t="shared" si="732"/>
        <v>0</v>
      </c>
      <c r="TGE140" s="827">
        <f t="shared" si="732"/>
        <v>0</v>
      </c>
      <c r="TGF140" s="827">
        <f t="shared" si="732"/>
        <v>0</v>
      </c>
      <c r="TGG140" s="827">
        <f t="shared" si="732"/>
        <v>0</v>
      </c>
      <c r="TGH140" s="827">
        <f t="shared" si="732"/>
        <v>0</v>
      </c>
      <c r="TGI140" s="827">
        <f t="shared" si="732"/>
        <v>0</v>
      </c>
      <c r="TGJ140" s="827">
        <f t="shared" si="732"/>
        <v>0</v>
      </c>
      <c r="TGK140" s="827">
        <f t="shared" si="732"/>
        <v>0</v>
      </c>
      <c r="TGL140" s="827">
        <f t="shared" si="732"/>
        <v>0</v>
      </c>
      <c r="TGM140" s="827">
        <f t="shared" ref="TGM140:TIX140" si="733">TGM132</f>
        <v>0</v>
      </c>
      <c r="TGN140" s="827">
        <f t="shared" si="733"/>
        <v>0</v>
      </c>
      <c r="TGO140" s="827">
        <f t="shared" si="733"/>
        <v>0</v>
      </c>
      <c r="TGP140" s="827">
        <f t="shared" si="733"/>
        <v>0</v>
      </c>
      <c r="TGQ140" s="827">
        <f t="shared" si="733"/>
        <v>0</v>
      </c>
      <c r="TGR140" s="827">
        <f t="shared" si="733"/>
        <v>0</v>
      </c>
      <c r="TGS140" s="827">
        <f t="shared" si="733"/>
        <v>0</v>
      </c>
      <c r="TGT140" s="827">
        <f t="shared" si="733"/>
        <v>0</v>
      </c>
      <c r="TGU140" s="827">
        <f t="shared" si="733"/>
        <v>0</v>
      </c>
      <c r="TGV140" s="827">
        <f t="shared" si="733"/>
        <v>0</v>
      </c>
      <c r="TGW140" s="827">
        <f t="shared" si="733"/>
        <v>0</v>
      </c>
      <c r="TGX140" s="827">
        <f t="shared" si="733"/>
        <v>0</v>
      </c>
      <c r="TGY140" s="827">
        <f t="shared" si="733"/>
        <v>0</v>
      </c>
      <c r="TGZ140" s="827">
        <f t="shared" si="733"/>
        <v>0</v>
      </c>
      <c r="THA140" s="827">
        <f t="shared" si="733"/>
        <v>0</v>
      </c>
      <c r="THB140" s="827">
        <f t="shared" si="733"/>
        <v>0</v>
      </c>
      <c r="THC140" s="827">
        <f t="shared" si="733"/>
        <v>0</v>
      </c>
      <c r="THD140" s="827">
        <f t="shared" si="733"/>
        <v>0</v>
      </c>
      <c r="THE140" s="827">
        <f t="shared" si="733"/>
        <v>0</v>
      </c>
      <c r="THF140" s="827">
        <f t="shared" si="733"/>
        <v>0</v>
      </c>
      <c r="THG140" s="827">
        <f t="shared" si="733"/>
        <v>0</v>
      </c>
      <c r="THH140" s="827">
        <f t="shared" si="733"/>
        <v>0</v>
      </c>
      <c r="THI140" s="827">
        <f t="shared" si="733"/>
        <v>0</v>
      </c>
      <c r="THJ140" s="827">
        <f t="shared" si="733"/>
        <v>0</v>
      </c>
      <c r="THK140" s="827">
        <f t="shared" si="733"/>
        <v>0</v>
      </c>
      <c r="THL140" s="827">
        <f t="shared" si="733"/>
        <v>0</v>
      </c>
      <c r="THM140" s="827">
        <f t="shared" si="733"/>
        <v>0</v>
      </c>
      <c r="THN140" s="827">
        <f t="shared" si="733"/>
        <v>0</v>
      </c>
      <c r="THO140" s="827">
        <f t="shared" si="733"/>
        <v>0</v>
      </c>
      <c r="THP140" s="827">
        <f t="shared" si="733"/>
        <v>0</v>
      </c>
      <c r="THQ140" s="827">
        <f t="shared" si="733"/>
        <v>0</v>
      </c>
      <c r="THR140" s="827">
        <f t="shared" si="733"/>
        <v>0</v>
      </c>
      <c r="THS140" s="827">
        <f t="shared" si="733"/>
        <v>0</v>
      </c>
      <c r="THT140" s="827">
        <f t="shared" si="733"/>
        <v>0</v>
      </c>
      <c r="THU140" s="827">
        <f t="shared" si="733"/>
        <v>0</v>
      </c>
      <c r="THV140" s="827">
        <f t="shared" si="733"/>
        <v>0</v>
      </c>
      <c r="THW140" s="827">
        <f t="shared" si="733"/>
        <v>0</v>
      </c>
      <c r="THX140" s="827">
        <f t="shared" si="733"/>
        <v>0</v>
      </c>
      <c r="THY140" s="827">
        <f t="shared" si="733"/>
        <v>0</v>
      </c>
      <c r="THZ140" s="827">
        <f t="shared" si="733"/>
        <v>0</v>
      </c>
      <c r="TIA140" s="827">
        <f t="shared" si="733"/>
        <v>0</v>
      </c>
      <c r="TIB140" s="827">
        <f t="shared" si="733"/>
        <v>0</v>
      </c>
      <c r="TIC140" s="827">
        <f t="shared" si="733"/>
        <v>0</v>
      </c>
      <c r="TID140" s="827">
        <f t="shared" si="733"/>
        <v>0</v>
      </c>
      <c r="TIE140" s="827">
        <f t="shared" si="733"/>
        <v>0</v>
      </c>
      <c r="TIF140" s="827">
        <f t="shared" si="733"/>
        <v>0</v>
      </c>
      <c r="TIG140" s="827">
        <f t="shared" si="733"/>
        <v>0</v>
      </c>
      <c r="TIH140" s="827">
        <f t="shared" si="733"/>
        <v>0</v>
      </c>
      <c r="TII140" s="827">
        <f t="shared" si="733"/>
        <v>0</v>
      </c>
      <c r="TIJ140" s="827">
        <f t="shared" si="733"/>
        <v>0</v>
      </c>
      <c r="TIK140" s="827">
        <f t="shared" si="733"/>
        <v>0</v>
      </c>
      <c r="TIL140" s="827">
        <f t="shared" si="733"/>
        <v>0</v>
      </c>
      <c r="TIM140" s="827">
        <f t="shared" si="733"/>
        <v>0</v>
      </c>
      <c r="TIN140" s="827">
        <f t="shared" si="733"/>
        <v>0</v>
      </c>
      <c r="TIO140" s="827">
        <f t="shared" si="733"/>
        <v>0</v>
      </c>
      <c r="TIP140" s="827">
        <f t="shared" si="733"/>
        <v>0</v>
      </c>
      <c r="TIQ140" s="827">
        <f t="shared" si="733"/>
        <v>0</v>
      </c>
      <c r="TIR140" s="827">
        <f t="shared" si="733"/>
        <v>0</v>
      </c>
      <c r="TIS140" s="827">
        <f t="shared" si="733"/>
        <v>0</v>
      </c>
      <c r="TIT140" s="827">
        <f t="shared" si="733"/>
        <v>0</v>
      </c>
      <c r="TIU140" s="827">
        <f t="shared" si="733"/>
        <v>0</v>
      </c>
      <c r="TIV140" s="827">
        <f t="shared" si="733"/>
        <v>0</v>
      </c>
      <c r="TIW140" s="827">
        <f t="shared" si="733"/>
        <v>0</v>
      </c>
      <c r="TIX140" s="827">
        <f t="shared" si="733"/>
        <v>0</v>
      </c>
      <c r="TIY140" s="827">
        <f t="shared" ref="TIY140:TLJ140" si="734">TIY132</f>
        <v>0</v>
      </c>
      <c r="TIZ140" s="827">
        <f t="shared" si="734"/>
        <v>0</v>
      </c>
      <c r="TJA140" s="827">
        <f t="shared" si="734"/>
        <v>0</v>
      </c>
      <c r="TJB140" s="827">
        <f t="shared" si="734"/>
        <v>0</v>
      </c>
      <c r="TJC140" s="827">
        <f t="shared" si="734"/>
        <v>0</v>
      </c>
      <c r="TJD140" s="827">
        <f t="shared" si="734"/>
        <v>0</v>
      </c>
      <c r="TJE140" s="827">
        <f t="shared" si="734"/>
        <v>0</v>
      </c>
      <c r="TJF140" s="827">
        <f t="shared" si="734"/>
        <v>0</v>
      </c>
      <c r="TJG140" s="827">
        <f t="shared" si="734"/>
        <v>0</v>
      </c>
      <c r="TJH140" s="827">
        <f t="shared" si="734"/>
        <v>0</v>
      </c>
      <c r="TJI140" s="827">
        <f t="shared" si="734"/>
        <v>0</v>
      </c>
      <c r="TJJ140" s="827">
        <f t="shared" si="734"/>
        <v>0</v>
      </c>
      <c r="TJK140" s="827">
        <f t="shared" si="734"/>
        <v>0</v>
      </c>
      <c r="TJL140" s="827">
        <f t="shared" si="734"/>
        <v>0</v>
      </c>
      <c r="TJM140" s="827">
        <f t="shared" si="734"/>
        <v>0</v>
      </c>
      <c r="TJN140" s="827">
        <f t="shared" si="734"/>
        <v>0</v>
      </c>
      <c r="TJO140" s="827">
        <f t="shared" si="734"/>
        <v>0</v>
      </c>
      <c r="TJP140" s="827">
        <f t="shared" si="734"/>
        <v>0</v>
      </c>
      <c r="TJQ140" s="827">
        <f t="shared" si="734"/>
        <v>0</v>
      </c>
      <c r="TJR140" s="827">
        <f t="shared" si="734"/>
        <v>0</v>
      </c>
      <c r="TJS140" s="827">
        <f t="shared" si="734"/>
        <v>0</v>
      </c>
      <c r="TJT140" s="827">
        <f t="shared" si="734"/>
        <v>0</v>
      </c>
      <c r="TJU140" s="827">
        <f t="shared" si="734"/>
        <v>0</v>
      </c>
      <c r="TJV140" s="827">
        <f t="shared" si="734"/>
        <v>0</v>
      </c>
      <c r="TJW140" s="827">
        <f t="shared" si="734"/>
        <v>0</v>
      </c>
      <c r="TJX140" s="827">
        <f t="shared" si="734"/>
        <v>0</v>
      </c>
      <c r="TJY140" s="827">
        <f t="shared" si="734"/>
        <v>0</v>
      </c>
      <c r="TJZ140" s="827">
        <f t="shared" si="734"/>
        <v>0</v>
      </c>
      <c r="TKA140" s="827">
        <f t="shared" si="734"/>
        <v>0</v>
      </c>
      <c r="TKB140" s="827">
        <f t="shared" si="734"/>
        <v>0</v>
      </c>
      <c r="TKC140" s="827">
        <f t="shared" si="734"/>
        <v>0</v>
      </c>
      <c r="TKD140" s="827">
        <f t="shared" si="734"/>
        <v>0</v>
      </c>
      <c r="TKE140" s="827">
        <f t="shared" si="734"/>
        <v>0</v>
      </c>
      <c r="TKF140" s="827">
        <f t="shared" si="734"/>
        <v>0</v>
      </c>
      <c r="TKG140" s="827">
        <f t="shared" si="734"/>
        <v>0</v>
      </c>
      <c r="TKH140" s="827">
        <f t="shared" si="734"/>
        <v>0</v>
      </c>
      <c r="TKI140" s="827">
        <f t="shared" si="734"/>
        <v>0</v>
      </c>
      <c r="TKJ140" s="827">
        <f t="shared" si="734"/>
        <v>0</v>
      </c>
      <c r="TKK140" s="827">
        <f t="shared" si="734"/>
        <v>0</v>
      </c>
      <c r="TKL140" s="827">
        <f t="shared" si="734"/>
        <v>0</v>
      </c>
      <c r="TKM140" s="827">
        <f t="shared" si="734"/>
        <v>0</v>
      </c>
      <c r="TKN140" s="827">
        <f t="shared" si="734"/>
        <v>0</v>
      </c>
      <c r="TKO140" s="827">
        <f t="shared" si="734"/>
        <v>0</v>
      </c>
      <c r="TKP140" s="827">
        <f t="shared" si="734"/>
        <v>0</v>
      </c>
      <c r="TKQ140" s="827">
        <f t="shared" si="734"/>
        <v>0</v>
      </c>
      <c r="TKR140" s="827">
        <f t="shared" si="734"/>
        <v>0</v>
      </c>
      <c r="TKS140" s="827">
        <f t="shared" si="734"/>
        <v>0</v>
      </c>
      <c r="TKT140" s="827">
        <f t="shared" si="734"/>
        <v>0</v>
      </c>
      <c r="TKU140" s="827">
        <f t="shared" si="734"/>
        <v>0</v>
      </c>
      <c r="TKV140" s="827">
        <f t="shared" si="734"/>
        <v>0</v>
      </c>
      <c r="TKW140" s="827">
        <f t="shared" si="734"/>
        <v>0</v>
      </c>
      <c r="TKX140" s="827">
        <f t="shared" si="734"/>
        <v>0</v>
      </c>
      <c r="TKY140" s="827">
        <f t="shared" si="734"/>
        <v>0</v>
      </c>
      <c r="TKZ140" s="827">
        <f t="shared" si="734"/>
        <v>0</v>
      </c>
      <c r="TLA140" s="827">
        <f t="shared" si="734"/>
        <v>0</v>
      </c>
      <c r="TLB140" s="827">
        <f t="shared" si="734"/>
        <v>0</v>
      </c>
      <c r="TLC140" s="827">
        <f t="shared" si="734"/>
        <v>0</v>
      </c>
      <c r="TLD140" s="827">
        <f t="shared" si="734"/>
        <v>0</v>
      </c>
      <c r="TLE140" s="827">
        <f t="shared" si="734"/>
        <v>0</v>
      </c>
      <c r="TLF140" s="827">
        <f t="shared" si="734"/>
        <v>0</v>
      </c>
      <c r="TLG140" s="827">
        <f t="shared" si="734"/>
        <v>0</v>
      </c>
      <c r="TLH140" s="827">
        <f t="shared" si="734"/>
        <v>0</v>
      </c>
      <c r="TLI140" s="827">
        <f t="shared" si="734"/>
        <v>0</v>
      </c>
      <c r="TLJ140" s="827">
        <f t="shared" si="734"/>
        <v>0</v>
      </c>
      <c r="TLK140" s="827">
        <f t="shared" ref="TLK140:TNV140" si="735">TLK132</f>
        <v>0</v>
      </c>
      <c r="TLL140" s="827">
        <f t="shared" si="735"/>
        <v>0</v>
      </c>
      <c r="TLM140" s="827">
        <f t="shared" si="735"/>
        <v>0</v>
      </c>
      <c r="TLN140" s="827">
        <f t="shared" si="735"/>
        <v>0</v>
      </c>
      <c r="TLO140" s="827">
        <f t="shared" si="735"/>
        <v>0</v>
      </c>
      <c r="TLP140" s="827">
        <f t="shared" si="735"/>
        <v>0</v>
      </c>
      <c r="TLQ140" s="827">
        <f t="shared" si="735"/>
        <v>0</v>
      </c>
      <c r="TLR140" s="827">
        <f t="shared" si="735"/>
        <v>0</v>
      </c>
      <c r="TLS140" s="827">
        <f t="shared" si="735"/>
        <v>0</v>
      </c>
      <c r="TLT140" s="827">
        <f t="shared" si="735"/>
        <v>0</v>
      </c>
      <c r="TLU140" s="827">
        <f t="shared" si="735"/>
        <v>0</v>
      </c>
      <c r="TLV140" s="827">
        <f t="shared" si="735"/>
        <v>0</v>
      </c>
      <c r="TLW140" s="827">
        <f t="shared" si="735"/>
        <v>0</v>
      </c>
      <c r="TLX140" s="827">
        <f t="shared" si="735"/>
        <v>0</v>
      </c>
      <c r="TLY140" s="827">
        <f t="shared" si="735"/>
        <v>0</v>
      </c>
      <c r="TLZ140" s="827">
        <f t="shared" si="735"/>
        <v>0</v>
      </c>
      <c r="TMA140" s="827">
        <f t="shared" si="735"/>
        <v>0</v>
      </c>
      <c r="TMB140" s="827">
        <f t="shared" si="735"/>
        <v>0</v>
      </c>
      <c r="TMC140" s="827">
        <f t="shared" si="735"/>
        <v>0</v>
      </c>
      <c r="TMD140" s="827">
        <f t="shared" si="735"/>
        <v>0</v>
      </c>
      <c r="TME140" s="827">
        <f t="shared" si="735"/>
        <v>0</v>
      </c>
      <c r="TMF140" s="827">
        <f t="shared" si="735"/>
        <v>0</v>
      </c>
      <c r="TMG140" s="827">
        <f t="shared" si="735"/>
        <v>0</v>
      </c>
      <c r="TMH140" s="827">
        <f t="shared" si="735"/>
        <v>0</v>
      </c>
      <c r="TMI140" s="827">
        <f t="shared" si="735"/>
        <v>0</v>
      </c>
      <c r="TMJ140" s="827">
        <f t="shared" si="735"/>
        <v>0</v>
      </c>
      <c r="TMK140" s="827">
        <f t="shared" si="735"/>
        <v>0</v>
      </c>
      <c r="TML140" s="827">
        <f t="shared" si="735"/>
        <v>0</v>
      </c>
      <c r="TMM140" s="827">
        <f t="shared" si="735"/>
        <v>0</v>
      </c>
      <c r="TMN140" s="827">
        <f t="shared" si="735"/>
        <v>0</v>
      </c>
      <c r="TMO140" s="827">
        <f t="shared" si="735"/>
        <v>0</v>
      </c>
      <c r="TMP140" s="827">
        <f t="shared" si="735"/>
        <v>0</v>
      </c>
      <c r="TMQ140" s="827">
        <f t="shared" si="735"/>
        <v>0</v>
      </c>
      <c r="TMR140" s="827">
        <f t="shared" si="735"/>
        <v>0</v>
      </c>
      <c r="TMS140" s="827">
        <f t="shared" si="735"/>
        <v>0</v>
      </c>
      <c r="TMT140" s="827">
        <f t="shared" si="735"/>
        <v>0</v>
      </c>
      <c r="TMU140" s="827">
        <f t="shared" si="735"/>
        <v>0</v>
      </c>
      <c r="TMV140" s="827">
        <f t="shared" si="735"/>
        <v>0</v>
      </c>
      <c r="TMW140" s="827">
        <f t="shared" si="735"/>
        <v>0</v>
      </c>
      <c r="TMX140" s="827">
        <f t="shared" si="735"/>
        <v>0</v>
      </c>
      <c r="TMY140" s="827">
        <f t="shared" si="735"/>
        <v>0</v>
      </c>
      <c r="TMZ140" s="827">
        <f t="shared" si="735"/>
        <v>0</v>
      </c>
      <c r="TNA140" s="827">
        <f t="shared" si="735"/>
        <v>0</v>
      </c>
      <c r="TNB140" s="827">
        <f t="shared" si="735"/>
        <v>0</v>
      </c>
      <c r="TNC140" s="827">
        <f t="shared" si="735"/>
        <v>0</v>
      </c>
      <c r="TND140" s="827">
        <f t="shared" si="735"/>
        <v>0</v>
      </c>
      <c r="TNE140" s="827">
        <f t="shared" si="735"/>
        <v>0</v>
      </c>
      <c r="TNF140" s="827">
        <f t="shared" si="735"/>
        <v>0</v>
      </c>
      <c r="TNG140" s="827">
        <f t="shared" si="735"/>
        <v>0</v>
      </c>
      <c r="TNH140" s="827">
        <f t="shared" si="735"/>
        <v>0</v>
      </c>
      <c r="TNI140" s="827">
        <f t="shared" si="735"/>
        <v>0</v>
      </c>
      <c r="TNJ140" s="827">
        <f t="shared" si="735"/>
        <v>0</v>
      </c>
      <c r="TNK140" s="827">
        <f t="shared" si="735"/>
        <v>0</v>
      </c>
      <c r="TNL140" s="827">
        <f t="shared" si="735"/>
        <v>0</v>
      </c>
      <c r="TNM140" s="827">
        <f t="shared" si="735"/>
        <v>0</v>
      </c>
      <c r="TNN140" s="827">
        <f t="shared" si="735"/>
        <v>0</v>
      </c>
      <c r="TNO140" s="827">
        <f t="shared" si="735"/>
        <v>0</v>
      </c>
      <c r="TNP140" s="827">
        <f t="shared" si="735"/>
        <v>0</v>
      </c>
      <c r="TNQ140" s="827">
        <f t="shared" si="735"/>
        <v>0</v>
      </c>
      <c r="TNR140" s="827">
        <f t="shared" si="735"/>
        <v>0</v>
      </c>
      <c r="TNS140" s="827">
        <f t="shared" si="735"/>
        <v>0</v>
      </c>
      <c r="TNT140" s="827">
        <f t="shared" si="735"/>
        <v>0</v>
      </c>
      <c r="TNU140" s="827">
        <f t="shared" si="735"/>
        <v>0</v>
      </c>
      <c r="TNV140" s="827">
        <f t="shared" si="735"/>
        <v>0</v>
      </c>
      <c r="TNW140" s="827">
        <f t="shared" ref="TNW140:TQH140" si="736">TNW132</f>
        <v>0</v>
      </c>
      <c r="TNX140" s="827">
        <f t="shared" si="736"/>
        <v>0</v>
      </c>
      <c r="TNY140" s="827">
        <f t="shared" si="736"/>
        <v>0</v>
      </c>
      <c r="TNZ140" s="827">
        <f t="shared" si="736"/>
        <v>0</v>
      </c>
      <c r="TOA140" s="827">
        <f t="shared" si="736"/>
        <v>0</v>
      </c>
      <c r="TOB140" s="827">
        <f t="shared" si="736"/>
        <v>0</v>
      </c>
      <c r="TOC140" s="827">
        <f t="shared" si="736"/>
        <v>0</v>
      </c>
      <c r="TOD140" s="827">
        <f t="shared" si="736"/>
        <v>0</v>
      </c>
      <c r="TOE140" s="827">
        <f t="shared" si="736"/>
        <v>0</v>
      </c>
      <c r="TOF140" s="827">
        <f t="shared" si="736"/>
        <v>0</v>
      </c>
      <c r="TOG140" s="827">
        <f t="shared" si="736"/>
        <v>0</v>
      </c>
      <c r="TOH140" s="827">
        <f t="shared" si="736"/>
        <v>0</v>
      </c>
      <c r="TOI140" s="827">
        <f t="shared" si="736"/>
        <v>0</v>
      </c>
      <c r="TOJ140" s="827">
        <f t="shared" si="736"/>
        <v>0</v>
      </c>
      <c r="TOK140" s="827">
        <f t="shared" si="736"/>
        <v>0</v>
      </c>
      <c r="TOL140" s="827">
        <f t="shared" si="736"/>
        <v>0</v>
      </c>
      <c r="TOM140" s="827">
        <f t="shared" si="736"/>
        <v>0</v>
      </c>
      <c r="TON140" s="827">
        <f t="shared" si="736"/>
        <v>0</v>
      </c>
      <c r="TOO140" s="827">
        <f t="shared" si="736"/>
        <v>0</v>
      </c>
      <c r="TOP140" s="827">
        <f t="shared" si="736"/>
        <v>0</v>
      </c>
      <c r="TOQ140" s="827">
        <f t="shared" si="736"/>
        <v>0</v>
      </c>
      <c r="TOR140" s="827">
        <f t="shared" si="736"/>
        <v>0</v>
      </c>
      <c r="TOS140" s="827">
        <f t="shared" si="736"/>
        <v>0</v>
      </c>
      <c r="TOT140" s="827">
        <f t="shared" si="736"/>
        <v>0</v>
      </c>
      <c r="TOU140" s="827">
        <f t="shared" si="736"/>
        <v>0</v>
      </c>
      <c r="TOV140" s="827">
        <f t="shared" si="736"/>
        <v>0</v>
      </c>
      <c r="TOW140" s="827">
        <f t="shared" si="736"/>
        <v>0</v>
      </c>
      <c r="TOX140" s="827">
        <f t="shared" si="736"/>
        <v>0</v>
      </c>
      <c r="TOY140" s="827">
        <f t="shared" si="736"/>
        <v>0</v>
      </c>
      <c r="TOZ140" s="827">
        <f t="shared" si="736"/>
        <v>0</v>
      </c>
      <c r="TPA140" s="827">
        <f t="shared" si="736"/>
        <v>0</v>
      </c>
      <c r="TPB140" s="827">
        <f t="shared" si="736"/>
        <v>0</v>
      </c>
      <c r="TPC140" s="827">
        <f t="shared" si="736"/>
        <v>0</v>
      </c>
      <c r="TPD140" s="827">
        <f t="shared" si="736"/>
        <v>0</v>
      </c>
      <c r="TPE140" s="827">
        <f t="shared" si="736"/>
        <v>0</v>
      </c>
      <c r="TPF140" s="827">
        <f t="shared" si="736"/>
        <v>0</v>
      </c>
      <c r="TPG140" s="827">
        <f t="shared" si="736"/>
        <v>0</v>
      </c>
      <c r="TPH140" s="827">
        <f t="shared" si="736"/>
        <v>0</v>
      </c>
      <c r="TPI140" s="827">
        <f t="shared" si="736"/>
        <v>0</v>
      </c>
      <c r="TPJ140" s="827">
        <f t="shared" si="736"/>
        <v>0</v>
      </c>
      <c r="TPK140" s="827">
        <f t="shared" si="736"/>
        <v>0</v>
      </c>
      <c r="TPL140" s="827">
        <f t="shared" si="736"/>
        <v>0</v>
      </c>
      <c r="TPM140" s="827">
        <f t="shared" si="736"/>
        <v>0</v>
      </c>
      <c r="TPN140" s="827">
        <f t="shared" si="736"/>
        <v>0</v>
      </c>
      <c r="TPO140" s="827">
        <f t="shared" si="736"/>
        <v>0</v>
      </c>
      <c r="TPP140" s="827">
        <f t="shared" si="736"/>
        <v>0</v>
      </c>
      <c r="TPQ140" s="827">
        <f t="shared" si="736"/>
        <v>0</v>
      </c>
      <c r="TPR140" s="827">
        <f t="shared" si="736"/>
        <v>0</v>
      </c>
      <c r="TPS140" s="827">
        <f t="shared" si="736"/>
        <v>0</v>
      </c>
      <c r="TPT140" s="827">
        <f t="shared" si="736"/>
        <v>0</v>
      </c>
      <c r="TPU140" s="827">
        <f t="shared" si="736"/>
        <v>0</v>
      </c>
      <c r="TPV140" s="827">
        <f t="shared" si="736"/>
        <v>0</v>
      </c>
      <c r="TPW140" s="827">
        <f t="shared" si="736"/>
        <v>0</v>
      </c>
      <c r="TPX140" s="827">
        <f t="shared" si="736"/>
        <v>0</v>
      </c>
      <c r="TPY140" s="827">
        <f t="shared" si="736"/>
        <v>0</v>
      </c>
      <c r="TPZ140" s="827">
        <f t="shared" si="736"/>
        <v>0</v>
      </c>
      <c r="TQA140" s="827">
        <f t="shared" si="736"/>
        <v>0</v>
      </c>
      <c r="TQB140" s="827">
        <f t="shared" si="736"/>
        <v>0</v>
      </c>
      <c r="TQC140" s="827">
        <f t="shared" si="736"/>
        <v>0</v>
      </c>
      <c r="TQD140" s="827">
        <f t="shared" si="736"/>
        <v>0</v>
      </c>
      <c r="TQE140" s="827">
        <f t="shared" si="736"/>
        <v>0</v>
      </c>
      <c r="TQF140" s="827">
        <f t="shared" si="736"/>
        <v>0</v>
      </c>
      <c r="TQG140" s="827">
        <f t="shared" si="736"/>
        <v>0</v>
      </c>
      <c r="TQH140" s="827">
        <f t="shared" si="736"/>
        <v>0</v>
      </c>
      <c r="TQI140" s="827">
        <f t="shared" ref="TQI140:TST140" si="737">TQI132</f>
        <v>0</v>
      </c>
      <c r="TQJ140" s="827">
        <f t="shared" si="737"/>
        <v>0</v>
      </c>
      <c r="TQK140" s="827">
        <f t="shared" si="737"/>
        <v>0</v>
      </c>
      <c r="TQL140" s="827">
        <f t="shared" si="737"/>
        <v>0</v>
      </c>
      <c r="TQM140" s="827">
        <f t="shared" si="737"/>
        <v>0</v>
      </c>
      <c r="TQN140" s="827">
        <f t="shared" si="737"/>
        <v>0</v>
      </c>
      <c r="TQO140" s="827">
        <f t="shared" si="737"/>
        <v>0</v>
      </c>
      <c r="TQP140" s="827">
        <f t="shared" si="737"/>
        <v>0</v>
      </c>
      <c r="TQQ140" s="827">
        <f t="shared" si="737"/>
        <v>0</v>
      </c>
      <c r="TQR140" s="827">
        <f t="shared" si="737"/>
        <v>0</v>
      </c>
      <c r="TQS140" s="827">
        <f t="shared" si="737"/>
        <v>0</v>
      </c>
      <c r="TQT140" s="827">
        <f t="shared" si="737"/>
        <v>0</v>
      </c>
      <c r="TQU140" s="827">
        <f t="shared" si="737"/>
        <v>0</v>
      </c>
      <c r="TQV140" s="827">
        <f t="shared" si="737"/>
        <v>0</v>
      </c>
      <c r="TQW140" s="827">
        <f t="shared" si="737"/>
        <v>0</v>
      </c>
      <c r="TQX140" s="827">
        <f t="shared" si="737"/>
        <v>0</v>
      </c>
      <c r="TQY140" s="827">
        <f t="shared" si="737"/>
        <v>0</v>
      </c>
      <c r="TQZ140" s="827">
        <f t="shared" si="737"/>
        <v>0</v>
      </c>
      <c r="TRA140" s="827">
        <f t="shared" si="737"/>
        <v>0</v>
      </c>
      <c r="TRB140" s="827">
        <f t="shared" si="737"/>
        <v>0</v>
      </c>
      <c r="TRC140" s="827">
        <f t="shared" si="737"/>
        <v>0</v>
      </c>
      <c r="TRD140" s="827">
        <f t="shared" si="737"/>
        <v>0</v>
      </c>
      <c r="TRE140" s="827">
        <f t="shared" si="737"/>
        <v>0</v>
      </c>
      <c r="TRF140" s="827">
        <f t="shared" si="737"/>
        <v>0</v>
      </c>
      <c r="TRG140" s="827">
        <f t="shared" si="737"/>
        <v>0</v>
      </c>
      <c r="TRH140" s="827">
        <f t="shared" si="737"/>
        <v>0</v>
      </c>
      <c r="TRI140" s="827">
        <f t="shared" si="737"/>
        <v>0</v>
      </c>
      <c r="TRJ140" s="827">
        <f t="shared" si="737"/>
        <v>0</v>
      </c>
      <c r="TRK140" s="827">
        <f t="shared" si="737"/>
        <v>0</v>
      </c>
      <c r="TRL140" s="827">
        <f t="shared" si="737"/>
        <v>0</v>
      </c>
      <c r="TRM140" s="827">
        <f t="shared" si="737"/>
        <v>0</v>
      </c>
      <c r="TRN140" s="827">
        <f t="shared" si="737"/>
        <v>0</v>
      </c>
      <c r="TRO140" s="827">
        <f t="shared" si="737"/>
        <v>0</v>
      </c>
      <c r="TRP140" s="827">
        <f t="shared" si="737"/>
        <v>0</v>
      </c>
      <c r="TRQ140" s="827">
        <f t="shared" si="737"/>
        <v>0</v>
      </c>
      <c r="TRR140" s="827">
        <f t="shared" si="737"/>
        <v>0</v>
      </c>
      <c r="TRS140" s="827">
        <f t="shared" si="737"/>
        <v>0</v>
      </c>
      <c r="TRT140" s="827">
        <f t="shared" si="737"/>
        <v>0</v>
      </c>
      <c r="TRU140" s="827">
        <f t="shared" si="737"/>
        <v>0</v>
      </c>
      <c r="TRV140" s="827">
        <f t="shared" si="737"/>
        <v>0</v>
      </c>
      <c r="TRW140" s="827">
        <f t="shared" si="737"/>
        <v>0</v>
      </c>
      <c r="TRX140" s="827">
        <f t="shared" si="737"/>
        <v>0</v>
      </c>
      <c r="TRY140" s="827">
        <f t="shared" si="737"/>
        <v>0</v>
      </c>
      <c r="TRZ140" s="827">
        <f t="shared" si="737"/>
        <v>0</v>
      </c>
      <c r="TSA140" s="827">
        <f t="shared" si="737"/>
        <v>0</v>
      </c>
      <c r="TSB140" s="827">
        <f t="shared" si="737"/>
        <v>0</v>
      </c>
      <c r="TSC140" s="827">
        <f t="shared" si="737"/>
        <v>0</v>
      </c>
      <c r="TSD140" s="827">
        <f t="shared" si="737"/>
        <v>0</v>
      </c>
      <c r="TSE140" s="827">
        <f t="shared" si="737"/>
        <v>0</v>
      </c>
      <c r="TSF140" s="827">
        <f t="shared" si="737"/>
        <v>0</v>
      </c>
      <c r="TSG140" s="827">
        <f t="shared" si="737"/>
        <v>0</v>
      </c>
      <c r="TSH140" s="827">
        <f t="shared" si="737"/>
        <v>0</v>
      </c>
      <c r="TSI140" s="827">
        <f t="shared" si="737"/>
        <v>0</v>
      </c>
      <c r="TSJ140" s="827">
        <f t="shared" si="737"/>
        <v>0</v>
      </c>
      <c r="TSK140" s="827">
        <f t="shared" si="737"/>
        <v>0</v>
      </c>
      <c r="TSL140" s="827">
        <f t="shared" si="737"/>
        <v>0</v>
      </c>
      <c r="TSM140" s="827">
        <f t="shared" si="737"/>
        <v>0</v>
      </c>
      <c r="TSN140" s="827">
        <f t="shared" si="737"/>
        <v>0</v>
      </c>
      <c r="TSO140" s="827">
        <f t="shared" si="737"/>
        <v>0</v>
      </c>
      <c r="TSP140" s="827">
        <f t="shared" si="737"/>
        <v>0</v>
      </c>
      <c r="TSQ140" s="827">
        <f t="shared" si="737"/>
        <v>0</v>
      </c>
      <c r="TSR140" s="827">
        <f t="shared" si="737"/>
        <v>0</v>
      </c>
      <c r="TSS140" s="827">
        <f t="shared" si="737"/>
        <v>0</v>
      </c>
      <c r="TST140" s="827">
        <f t="shared" si="737"/>
        <v>0</v>
      </c>
      <c r="TSU140" s="827">
        <f t="shared" ref="TSU140:TVF140" si="738">TSU132</f>
        <v>0</v>
      </c>
      <c r="TSV140" s="827">
        <f t="shared" si="738"/>
        <v>0</v>
      </c>
      <c r="TSW140" s="827">
        <f t="shared" si="738"/>
        <v>0</v>
      </c>
      <c r="TSX140" s="827">
        <f t="shared" si="738"/>
        <v>0</v>
      </c>
      <c r="TSY140" s="827">
        <f t="shared" si="738"/>
        <v>0</v>
      </c>
      <c r="TSZ140" s="827">
        <f t="shared" si="738"/>
        <v>0</v>
      </c>
      <c r="TTA140" s="827">
        <f t="shared" si="738"/>
        <v>0</v>
      </c>
      <c r="TTB140" s="827">
        <f t="shared" si="738"/>
        <v>0</v>
      </c>
      <c r="TTC140" s="827">
        <f t="shared" si="738"/>
        <v>0</v>
      </c>
      <c r="TTD140" s="827">
        <f t="shared" si="738"/>
        <v>0</v>
      </c>
      <c r="TTE140" s="827">
        <f t="shared" si="738"/>
        <v>0</v>
      </c>
      <c r="TTF140" s="827">
        <f t="shared" si="738"/>
        <v>0</v>
      </c>
      <c r="TTG140" s="827">
        <f t="shared" si="738"/>
        <v>0</v>
      </c>
      <c r="TTH140" s="827">
        <f t="shared" si="738"/>
        <v>0</v>
      </c>
      <c r="TTI140" s="827">
        <f t="shared" si="738"/>
        <v>0</v>
      </c>
      <c r="TTJ140" s="827">
        <f t="shared" si="738"/>
        <v>0</v>
      </c>
      <c r="TTK140" s="827">
        <f t="shared" si="738"/>
        <v>0</v>
      </c>
      <c r="TTL140" s="827">
        <f t="shared" si="738"/>
        <v>0</v>
      </c>
      <c r="TTM140" s="827">
        <f t="shared" si="738"/>
        <v>0</v>
      </c>
      <c r="TTN140" s="827">
        <f t="shared" si="738"/>
        <v>0</v>
      </c>
      <c r="TTO140" s="827">
        <f t="shared" si="738"/>
        <v>0</v>
      </c>
      <c r="TTP140" s="827">
        <f t="shared" si="738"/>
        <v>0</v>
      </c>
      <c r="TTQ140" s="827">
        <f t="shared" si="738"/>
        <v>0</v>
      </c>
      <c r="TTR140" s="827">
        <f t="shared" si="738"/>
        <v>0</v>
      </c>
      <c r="TTS140" s="827">
        <f t="shared" si="738"/>
        <v>0</v>
      </c>
      <c r="TTT140" s="827">
        <f t="shared" si="738"/>
        <v>0</v>
      </c>
      <c r="TTU140" s="827">
        <f t="shared" si="738"/>
        <v>0</v>
      </c>
      <c r="TTV140" s="827">
        <f t="shared" si="738"/>
        <v>0</v>
      </c>
      <c r="TTW140" s="827">
        <f t="shared" si="738"/>
        <v>0</v>
      </c>
      <c r="TTX140" s="827">
        <f t="shared" si="738"/>
        <v>0</v>
      </c>
      <c r="TTY140" s="827">
        <f t="shared" si="738"/>
        <v>0</v>
      </c>
      <c r="TTZ140" s="827">
        <f t="shared" si="738"/>
        <v>0</v>
      </c>
      <c r="TUA140" s="827">
        <f t="shared" si="738"/>
        <v>0</v>
      </c>
      <c r="TUB140" s="827">
        <f t="shared" si="738"/>
        <v>0</v>
      </c>
      <c r="TUC140" s="827">
        <f t="shared" si="738"/>
        <v>0</v>
      </c>
      <c r="TUD140" s="827">
        <f t="shared" si="738"/>
        <v>0</v>
      </c>
      <c r="TUE140" s="827">
        <f t="shared" si="738"/>
        <v>0</v>
      </c>
      <c r="TUF140" s="827">
        <f t="shared" si="738"/>
        <v>0</v>
      </c>
      <c r="TUG140" s="827">
        <f t="shared" si="738"/>
        <v>0</v>
      </c>
      <c r="TUH140" s="827">
        <f t="shared" si="738"/>
        <v>0</v>
      </c>
      <c r="TUI140" s="827">
        <f t="shared" si="738"/>
        <v>0</v>
      </c>
      <c r="TUJ140" s="827">
        <f t="shared" si="738"/>
        <v>0</v>
      </c>
      <c r="TUK140" s="827">
        <f t="shared" si="738"/>
        <v>0</v>
      </c>
      <c r="TUL140" s="827">
        <f t="shared" si="738"/>
        <v>0</v>
      </c>
      <c r="TUM140" s="827">
        <f t="shared" si="738"/>
        <v>0</v>
      </c>
      <c r="TUN140" s="827">
        <f t="shared" si="738"/>
        <v>0</v>
      </c>
      <c r="TUO140" s="827">
        <f t="shared" si="738"/>
        <v>0</v>
      </c>
      <c r="TUP140" s="827">
        <f t="shared" si="738"/>
        <v>0</v>
      </c>
      <c r="TUQ140" s="827">
        <f t="shared" si="738"/>
        <v>0</v>
      </c>
      <c r="TUR140" s="827">
        <f t="shared" si="738"/>
        <v>0</v>
      </c>
      <c r="TUS140" s="827">
        <f t="shared" si="738"/>
        <v>0</v>
      </c>
      <c r="TUT140" s="827">
        <f t="shared" si="738"/>
        <v>0</v>
      </c>
      <c r="TUU140" s="827">
        <f t="shared" si="738"/>
        <v>0</v>
      </c>
      <c r="TUV140" s="827">
        <f t="shared" si="738"/>
        <v>0</v>
      </c>
      <c r="TUW140" s="827">
        <f t="shared" si="738"/>
        <v>0</v>
      </c>
      <c r="TUX140" s="827">
        <f t="shared" si="738"/>
        <v>0</v>
      </c>
      <c r="TUY140" s="827">
        <f t="shared" si="738"/>
        <v>0</v>
      </c>
      <c r="TUZ140" s="827">
        <f t="shared" si="738"/>
        <v>0</v>
      </c>
      <c r="TVA140" s="827">
        <f t="shared" si="738"/>
        <v>0</v>
      </c>
      <c r="TVB140" s="827">
        <f t="shared" si="738"/>
        <v>0</v>
      </c>
      <c r="TVC140" s="827">
        <f t="shared" si="738"/>
        <v>0</v>
      </c>
      <c r="TVD140" s="827">
        <f t="shared" si="738"/>
        <v>0</v>
      </c>
      <c r="TVE140" s="827">
        <f t="shared" si="738"/>
        <v>0</v>
      </c>
      <c r="TVF140" s="827">
        <f t="shared" si="738"/>
        <v>0</v>
      </c>
      <c r="TVG140" s="827">
        <f t="shared" ref="TVG140:TXR140" si="739">TVG132</f>
        <v>0</v>
      </c>
      <c r="TVH140" s="827">
        <f t="shared" si="739"/>
        <v>0</v>
      </c>
      <c r="TVI140" s="827">
        <f t="shared" si="739"/>
        <v>0</v>
      </c>
      <c r="TVJ140" s="827">
        <f t="shared" si="739"/>
        <v>0</v>
      </c>
      <c r="TVK140" s="827">
        <f t="shared" si="739"/>
        <v>0</v>
      </c>
      <c r="TVL140" s="827">
        <f t="shared" si="739"/>
        <v>0</v>
      </c>
      <c r="TVM140" s="827">
        <f t="shared" si="739"/>
        <v>0</v>
      </c>
      <c r="TVN140" s="827">
        <f t="shared" si="739"/>
        <v>0</v>
      </c>
      <c r="TVO140" s="827">
        <f t="shared" si="739"/>
        <v>0</v>
      </c>
      <c r="TVP140" s="827">
        <f t="shared" si="739"/>
        <v>0</v>
      </c>
      <c r="TVQ140" s="827">
        <f t="shared" si="739"/>
        <v>0</v>
      </c>
      <c r="TVR140" s="827">
        <f t="shared" si="739"/>
        <v>0</v>
      </c>
      <c r="TVS140" s="827">
        <f t="shared" si="739"/>
        <v>0</v>
      </c>
      <c r="TVT140" s="827">
        <f t="shared" si="739"/>
        <v>0</v>
      </c>
      <c r="TVU140" s="827">
        <f t="shared" si="739"/>
        <v>0</v>
      </c>
      <c r="TVV140" s="827">
        <f t="shared" si="739"/>
        <v>0</v>
      </c>
      <c r="TVW140" s="827">
        <f t="shared" si="739"/>
        <v>0</v>
      </c>
      <c r="TVX140" s="827">
        <f t="shared" si="739"/>
        <v>0</v>
      </c>
      <c r="TVY140" s="827">
        <f t="shared" si="739"/>
        <v>0</v>
      </c>
      <c r="TVZ140" s="827">
        <f t="shared" si="739"/>
        <v>0</v>
      </c>
      <c r="TWA140" s="827">
        <f t="shared" si="739"/>
        <v>0</v>
      </c>
      <c r="TWB140" s="827">
        <f t="shared" si="739"/>
        <v>0</v>
      </c>
      <c r="TWC140" s="827">
        <f t="shared" si="739"/>
        <v>0</v>
      </c>
      <c r="TWD140" s="827">
        <f t="shared" si="739"/>
        <v>0</v>
      </c>
      <c r="TWE140" s="827">
        <f t="shared" si="739"/>
        <v>0</v>
      </c>
      <c r="TWF140" s="827">
        <f t="shared" si="739"/>
        <v>0</v>
      </c>
      <c r="TWG140" s="827">
        <f t="shared" si="739"/>
        <v>0</v>
      </c>
      <c r="TWH140" s="827">
        <f t="shared" si="739"/>
        <v>0</v>
      </c>
      <c r="TWI140" s="827">
        <f t="shared" si="739"/>
        <v>0</v>
      </c>
      <c r="TWJ140" s="827">
        <f t="shared" si="739"/>
        <v>0</v>
      </c>
      <c r="TWK140" s="827">
        <f t="shared" si="739"/>
        <v>0</v>
      </c>
      <c r="TWL140" s="827">
        <f t="shared" si="739"/>
        <v>0</v>
      </c>
      <c r="TWM140" s="827">
        <f t="shared" si="739"/>
        <v>0</v>
      </c>
      <c r="TWN140" s="827">
        <f t="shared" si="739"/>
        <v>0</v>
      </c>
      <c r="TWO140" s="827">
        <f t="shared" si="739"/>
        <v>0</v>
      </c>
      <c r="TWP140" s="827">
        <f t="shared" si="739"/>
        <v>0</v>
      </c>
      <c r="TWQ140" s="827">
        <f t="shared" si="739"/>
        <v>0</v>
      </c>
      <c r="TWR140" s="827">
        <f t="shared" si="739"/>
        <v>0</v>
      </c>
      <c r="TWS140" s="827">
        <f t="shared" si="739"/>
        <v>0</v>
      </c>
      <c r="TWT140" s="827">
        <f t="shared" si="739"/>
        <v>0</v>
      </c>
      <c r="TWU140" s="827">
        <f t="shared" si="739"/>
        <v>0</v>
      </c>
      <c r="TWV140" s="827">
        <f t="shared" si="739"/>
        <v>0</v>
      </c>
      <c r="TWW140" s="827">
        <f t="shared" si="739"/>
        <v>0</v>
      </c>
      <c r="TWX140" s="827">
        <f t="shared" si="739"/>
        <v>0</v>
      </c>
      <c r="TWY140" s="827">
        <f t="shared" si="739"/>
        <v>0</v>
      </c>
      <c r="TWZ140" s="827">
        <f t="shared" si="739"/>
        <v>0</v>
      </c>
      <c r="TXA140" s="827">
        <f t="shared" si="739"/>
        <v>0</v>
      </c>
      <c r="TXB140" s="827">
        <f t="shared" si="739"/>
        <v>0</v>
      </c>
      <c r="TXC140" s="827">
        <f t="shared" si="739"/>
        <v>0</v>
      </c>
      <c r="TXD140" s="827">
        <f t="shared" si="739"/>
        <v>0</v>
      </c>
      <c r="TXE140" s="827">
        <f t="shared" si="739"/>
        <v>0</v>
      </c>
      <c r="TXF140" s="827">
        <f t="shared" si="739"/>
        <v>0</v>
      </c>
      <c r="TXG140" s="827">
        <f t="shared" si="739"/>
        <v>0</v>
      </c>
      <c r="TXH140" s="827">
        <f t="shared" si="739"/>
        <v>0</v>
      </c>
      <c r="TXI140" s="827">
        <f t="shared" si="739"/>
        <v>0</v>
      </c>
      <c r="TXJ140" s="827">
        <f t="shared" si="739"/>
        <v>0</v>
      </c>
      <c r="TXK140" s="827">
        <f t="shared" si="739"/>
        <v>0</v>
      </c>
      <c r="TXL140" s="827">
        <f t="shared" si="739"/>
        <v>0</v>
      </c>
      <c r="TXM140" s="827">
        <f t="shared" si="739"/>
        <v>0</v>
      </c>
      <c r="TXN140" s="827">
        <f t="shared" si="739"/>
        <v>0</v>
      </c>
      <c r="TXO140" s="827">
        <f t="shared" si="739"/>
        <v>0</v>
      </c>
      <c r="TXP140" s="827">
        <f t="shared" si="739"/>
        <v>0</v>
      </c>
      <c r="TXQ140" s="827">
        <f t="shared" si="739"/>
        <v>0</v>
      </c>
      <c r="TXR140" s="827">
        <f t="shared" si="739"/>
        <v>0</v>
      </c>
      <c r="TXS140" s="827">
        <f t="shared" ref="TXS140:UAD140" si="740">TXS132</f>
        <v>0</v>
      </c>
      <c r="TXT140" s="827">
        <f t="shared" si="740"/>
        <v>0</v>
      </c>
      <c r="TXU140" s="827">
        <f t="shared" si="740"/>
        <v>0</v>
      </c>
      <c r="TXV140" s="827">
        <f t="shared" si="740"/>
        <v>0</v>
      </c>
      <c r="TXW140" s="827">
        <f t="shared" si="740"/>
        <v>0</v>
      </c>
      <c r="TXX140" s="827">
        <f t="shared" si="740"/>
        <v>0</v>
      </c>
      <c r="TXY140" s="827">
        <f t="shared" si="740"/>
        <v>0</v>
      </c>
      <c r="TXZ140" s="827">
        <f t="shared" si="740"/>
        <v>0</v>
      </c>
      <c r="TYA140" s="827">
        <f t="shared" si="740"/>
        <v>0</v>
      </c>
      <c r="TYB140" s="827">
        <f t="shared" si="740"/>
        <v>0</v>
      </c>
      <c r="TYC140" s="827">
        <f t="shared" si="740"/>
        <v>0</v>
      </c>
      <c r="TYD140" s="827">
        <f t="shared" si="740"/>
        <v>0</v>
      </c>
      <c r="TYE140" s="827">
        <f t="shared" si="740"/>
        <v>0</v>
      </c>
      <c r="TYF140" s="827">
        <f t="shared" si="740"/>
        <v>0</v>
      </c>
      <c r="TYG140" s="827">
        <f t="shared" si="740"/>
        <v>0</v>
      </c>
      <c r="TYH140" s="827">
        <f t="shared" si="740"/>
        <v>0</v>
      </c>
      <c r="TYI140" s="827">
        <f t="shared" si="740"/>
        <v>0</v>
      </c>
      <c r="TYJ140" s="827">
        <f t="shared" si="740"/>
        <v>0</v>
      </c>
      <c r="TYK140" s="827">
        <f t="shared" si="740"/>
        <v>0</v>
      </c>
      <c r="TYL140" s="827">
        <f t="shared" si="740"/>
        <v>0</v>
      </c>
      <c r="TYM140" s="827">
        <f t="shared" si="740"/>
        <v>0</v>
      </c>
      <c r="TYN140" s="827">
        <f t="shared" si="740"/>
        <v>0</v>
      </c>
      <c r="TYO140" s="827">
        <f t="shared" si="740"/>
        <v>0</v>
      </c>
      <c r="TYP140" s="827">
        <f t="shared" si="740"/>
        <v>0</v>
      </c>
      <c r="TYQ140" s="827">
        <f t="shared" si="740"/>
        <v>0</v>
      </c>
      <c r="TYR140" s="827">
        <f t="shared" si="740"/>
        <v>0</v>
      </c>
      <c r="TYS140" s="827">
        <f t="shared" si="740"/>
        <v>0</v>
      </c>
      <c r="TYT140" s="827">
        <f t="shared" si="740"/>
        <v>0</v>
      </c>
      <c r="TYU140" s="827">
        <f t="shared" si="740"/>
        <v>0</v>
      </c>
      <c r="TYV140" s="827">
        <f t="shared" si="740"/>
        <v>0</v>
      </c>
      <c r="TYW140" s="827">
        <f t="shared" si="740"/>
        <v>0</v>
      </c>
      <c r="TYX140" s="827">
        <f t="shared" si="740"/>
        <v>0</v>
      </c>
      <c r="TYY140" s="827">
        <f t="shared" si="740"/>
        <v>0</v>
      </c>
      <c r="TYZ140" s="827">
        <f t="shared" si="740"/>
        <v>0</v>
      </c>
      <c r="TZA140" s="827">
        <f t="shared" si="740"/>
        <v>0</v>
      </c>
      <c r="TZB140" s="827">
        <f t="shared" si="740"/>
        <v>0</v>
      </c>
      <c r="TZC140" s="827">
        <f t="shared" si="740"/>
        <v>0</v>
      </c>
      <c r="TZD140" s="827">
        <f t="shared" si="740"/>
        <v>0</v>
      </c>
      <c r="TZE140" s="827">
        <f t="shared" si="740"/>
        <v>0</v>
      </c>
      <c r="TZF140" s="827">
        <f t="shared" si="740"/>
        <v>0</v>
      </c>
      <c r="TZG140" s="827">
        <f t="shared" si="740"/>
        <v>0</v>
      </c>
      <c r="TZH140" s="827">
        <f t="shared" si="740"/>
        <v>0</v>
      </c>
      <c r="TZI140" s="827">
        <f t="shared" si="740"/>
        <v>0</v>
      </c>
      <c r="TZJ140" s="827">
        <f t="shared" si="740"/>
        <v>0</v>
      </c>
      <c r="TZK140" s="827">
        <f t="shared" si="740"/>
        <v>0</v>
      </c>
      <c r="TZL140" s="827">
        <f t="shared" si="740"/>
        <v>0</v>
      </c>
      <c r="TZM140" s="827">
        <f t="shared" si="740"/>
        <v>0</v>
      </c>
      <c r="TZN140" s="827">
        <f t="shared" si="740"/>
        <v>0</v>
      </c>
      <c r="TZO140" s="827">
        <f t="shared" si="740"/>
        <v>0</v>
      </c>
      <c r="TZP140" s="827">
        <f t="shared" si="740"/>
        <v>0</v>
      </c>
      <c r="TZQ140" s="827">
        <f t="shared" si="740"/>
        <v>0</v>
      </c>
      <c r="TZR140" s="827">
        <f t="shared" si="740"/>
        <v>0</v>
      </c>
      <c r="TZS140" s="827">
        <f t="shared" si="740"/>
        <v>0</v>
      </c>
      <c r="TZT140" s="827">
        <f t="shared" si="740"/>
        <v>0</v>
      </c>
      <c r="TZU140" s="827">
        <f t="shared" si="740"/>
        <v>0</v>
      </c>
      <c r="TZV140" s="827">
        <f t="shared" si="740"/>
        <v>0</v>
      </c>
      <c r="TZW140" s="827">
        <f t="shared" si="740"/>
        <v>0</v>
      </c>
      <c r="TZX140" s="827">
        <f t="shared" si="740"/>
        <v>0</v>
      </c>
      <c r="TZY140" s="827">
        <f t="shared" si="740"/>
        <v>0</v>
      </c>
      <c r="TZZ140" s="827">
        <f t="shared" si="740"/>
        <v>0</v>
      </c>
      <c r="UAA140" s="827">
        <f t="shared" si="740"/>
        <v>0</v>
      </c>
      <c r="UAB140" s="827">
        <f t="shared" si="740"/>
        <v>0</v>
      </c>
      <c r="UAC140" s="827">
        <f t="shared" si="740"/>
        <v>0</v>
      </c>
      <c r="UAD140" s="827">
        <f t="shared" si="740"/>
        <v>0</v>
      </c>
      <c r="UAE140" s="827">
        <f t="shared" ref="UAE140:UCP140" si="741">UAE132</f>
        <v>0</v>
      </c>
      <c r="UAF140" s="827">
        <f t="shared" si="741"/>
        <v>0</v>
      </c>
      <c r="UAG140" s="827">
        <f t="shared" si="741"/>
        <v>0</v>
      </c>
      <c r="UAH140" s="827">
        <f t="shared" si="741"/>
        <v>0</v>
      </c>
      <c r="UAI140" s="827">
        <f t="shared" si="741"/>
        <v>0</v>
      </c>
      <c r="UAJ140" s="827">
        <f t="shared" si="741"/>
        <v>0</v>
      </c>
      <c r="UAK140" s="827">
        <f t="shared" si="741"/>
        <v>0</v>
      </c>
      <c r="UAL140" s="827">
        <f t="shared" si="741"/>
        <v>0</v>
      </c>
      <c r="UAM140" s="827">
        <f t="shared" si="741"/>
        <v>0</v>
      </c>
      <c r="UAN140" s="827">
        <f t="shared" si="741"/>
        <v>0</v>
      </c>
      <c r="UAO140" s="827">
        <f t="shared" si="741"/>
        <v>0</v>
      </c>
      <c r="UAP140" s="827">
        <f t="shared" si="741"/>
        <v>0</v>
      </c>
      <c r="UAQ140" s="827">
        <f t="shared" si="741"/>
        <v>0</v>
      </c>
      <c r="UAR140" s="827">
        <f t="shared" si="741"/>
        <v>0</v>
      </c>
      <c r="UAS140" s="827">
        <f t="shared" si="741"/>
        <v>0</v>
      </c>
      <c r="UAT140" s="827">
        <f t="shared" si="741"/>
        <v>0</v>
      </c>
      <c r="UAU140" s="827">
        <f t="shared" si="741"/>
        <v>0</v>
      </c>
      <c r="UAV140" s="827">
        <f t="shared" si="741"/>
        <v>0</v>
      </c>
      <c r="UAW140" s="827">
        <f t="shared" si="741"/>
        <v>0</v>
      </c>
      <c r="UAX140" s="827">
        <f t="shared" si="741"/>
        <v>0</v>
      </c>
      <c r="UAY140" s="827">
        <f t="shared" si="741"/>
        <v>0</v>
      </c>
      <c r="UAZ140" s="827">
        <f t="shared" si="741"/>
        <v>0</v>
      </c>
      <c r="UBA140" s="827">
        <f t="shared" si="741"/>
        <v>0</v>
      </c>
      <c r="UBB140" s="827">
        <f t="shared" si="741"/>
        <v>0</v>
      </c>
      <c r="UBC140" s="827">
        <f t="shared" si="741"/>
        <v>0</v>
      </c>
      <c r="UBD140" s="827">
        <f t="shared" si="741"/>
        <v>0</v>
      </c>
      <c r="UBE140" s="827">
        <f t="shared" si="741"/>
        <v>0</v>
      </c>
      <c r="UBF140" s="827">
        <f t="shared" si="741"/>
        <v>0</v>
      </c>
      <c r="UBG140" s="827">
        <f t="shared" si="741"/>
        <v>0</v>
      </c>
      <c r="UBH140" s="827">
        <f t="shared" si="741"/>
        <v>0</v>
      </c>
      <c r="UBI140" s="827">
        <f t="shared" si="741"/>
        <v>0</v>
      </c>
      <c r="UBJ140" s="827">
        <f t="shared" si="741"/>
        <v>0</v>
      </c>
      <c r="UBK140" s="827">
        <f t="shared" si="741"/>
        <v>0</v>
      </c>
      <c r="UBL140" s="827">
        <f t="shared" si="741"/>
        <v>0</v>
      </c>
      <c r="UBM140" s="827">
        <f t="shared" si="741"/>
        <v>0</v>
      </c>
      <c r="UBN140" s="827">
        <f t="shared" si="741"/>
        <v>0</v>
      </c>
      <c r="UBO140" s="827">
        <f t="shared" si="741"/>
        <v>0</v>
      </c>
      <c r="UBP140" s="827">
        <f t="shared" si="741"/>
        <v>0</v>
      </c>
      <c r="UBQ140" s="827">
        <f t="shared" si="741"/>
        <v>0</v>
      </c>
      <c r="UBR140" s="827">
        <f t="shared" si="741"/>
        <v>0</v>
      </c>
      <c r="UBS140" s="827">
        <f t="shared" si="741"/>
        <v>0</v>
      </c>
      <c r="UBT140" s="827">
        <f t="shared" si="741"/>
        <v>0</v>
      </c>
      <c r="UBU140" s="827">
        <f t="shared" si="741"/>
        <v>0</v>
      </c>
      <c r="UBV140" s="827">
        <f t="shared" si="741"/>
        <v>0</v>
      </c>
      <c r="UBW140" s="827">
        <f t="shared" si="741"/>
        <v>0</v>
      </c>
      <c r="UBX140" s="827">
        <f t="shared" si="741"/>
        <v>0</v>
      </c>
      <c r="UBY140" s="827">
        <f t="shared" si="741"/>
        <v>0</v>
      </c>
      <c r="UBZ140" s="827">
        <f t="shared" si="741"/>
        <v>0</v>
      </c>
      <c r="UCA140" s="827">
        <f t="shared" si="741"/>
        <v>0</v>
      </c>
      <c r="UCB140" s="827">
        <f t="shared" si="741"/>
        <v>0</v>
      </c>
      <c r="UCC140" s="827">
        <f t="shared" si="741"/>
        <v>0</v>
      </c>
      <c r="UCD140" s="827">
        <f t="shared" si="741"/>
        <v>0</v>
      </c>
      <c r="UCE140" s="827">
        <f t="shared" si="741"/>
        <v>0</v>
      </c>
      <c r="UCF140" s="827">
        <f t="shared" si="741"/>
        <v>0</v>
      </c>
      <c r="UCG140" s="827">
        <f t="shared" si="741"/>
        <v>0</v>
      </c>
      <c r="UCH140" s="827">
        <f t="shared" si="741"/>
        <v>0</v>
      </c>
      <c r="UCI140" s="827">
        <f t="shared" si="741"/>
        <v>0</v>
      </c>
      <c r="UCJ140" s="827">
        <f t="shared" si="741"/>
        <v>0</v>
      </c>
      <c r="UCK140" s="827">
        <f t="shared" si="741"/>
        <v>0</v>
      </c>
      <c r="UCL140" s="827">
        <f t="shared" si="741"/>
        <v>0</v>
      </c>
      <c r="UCM140" s="827">
        <f t="shared" si="741"/>
        <v>0</v>
      </c>
      <c r="UCN140" s="827">
        <f t="shared" si="741"/>
        <v>0</v>
      </c>
      <c r="UCO140" s="827">
        <f t="shared" si="741"/>
        <v>0</v>
      </c>
      <c r="UCP140" s="827">
        <f t="shared" si="741"/>
        <v>0</v>
      </c>
      <c r="UCQ140" s="827">
        <f t="shared" ref="UCQ140:UFB140" si="742">UCQ132</f>
        <v>0</v>
      </c>
      <c r="UCR140" s="827">
        <f t="shared" si="742"/>
        <v>0</v>
      </c>
      <c r="UCS140" s="827">
        <f t="shared" si="742"/>
        <v>0</v>
      </c>
      <c r="UCT140" s="827">
        <f t="shared" si="742"/>
        <v>0</v>
      </c>
      <c r="UCU140" s="827">
        <f t="shared" si="742"/>
        <v>0</v>
      </c>
      <c r="UCV140" s="827">
        <f t="shared" si="742"/>
        <v>0</v>
      </c>
      <c r="UCW140" s="827">
        <f t="shared" si="742"/>
        <v>0</v>
      </c>
      <c r="UCX140" s="827">
        <f t="shared" si="742"/>
        <v>0</v>
      </c>
      <c r="UCY140" s="827">
        <f t="shared" si="742"/>
        <v>0</v>
      </c>
      <c r="UCZ140" s="827">
        <f t="shared" si="742"/>
        <v>0</v>
      </c>
      <c r="UDA140" s="827">
        <f t="shared" si="742"/>
        <v>0</v>
      </c>
      <c r="UDB140" s="827">
        <f t="shared" si="742"/>
        <v>0</v>
      </c>
      <c r="UDC140" s="827">
        <f t="shared" si="742"/>
        <v>0</v>
      </c>
      <c r="UDD140" s="827">
        <f t="shared" si="742"/>
        <v>0</v>
      </c>
      <c r="UDE140" s="827">
        <f t="shared" si="742"/>
        <v>0</v>
      </c>
      <c r="UDF140" s="827">
        <f t="shared" si="742"/>
        <v>0</v>
      </c>
      <c r="UDG140" s="827">
        <f t="shared" si="742"/>
        <v>0</v>
      </c>
      <c r="UDH140" s="827">
        <f t="shared" si="742"/>
        <v>0</v>
      </c>
      <c r="UDI140" s="827">
        <f t="shared" si="742"/>
        <v>0</v>
      </c>
      <c r="UDJ140" s="827">
        <f t="shared" si="742"/>
        <v>0</v>
      </c>
      <c r="UDK140" s="827">
        <f t="shared" si="742"/>
        <v>0</v>
      </c>
      <c r="UDL140" s="827">
        <f t="shared" si="742"/>
        <v>0</v>
      </c>
      <c r="UDM140" s="827">
        <f t="shared" si="742"/>
        <v>0</v>
      </c>
      <c r="UDN140" s="827">
        <f t="shared" si="742"/>
        <v>0</v>
      </c>
      <c r="UDO140" s="827">
        <f t="shared" si="742"/>
        <v>0</v>
      </c>
      <c r="UDP140" s="827">
        <f t="shared" si="742"/>
        <v>0</v>
      </c>
      <c r="UDQ140" s="827">
        <f t="shared" si="742"/>
        <v>0</v>
      </c>
      <c r="UDR140" s="827">
        <f t="shared" si="742"/>
        <v>0</v>
      </c>
      <c r="UDS140" s="827">
        <f t="shared" si="742"/>
        <v>0</v>
      </c>
      <c r="UDT140" s="827">
        <f t="shared" si="742"/>
        <v>0</v>
      </c>
      <c r="UDU140" s="827">
        <f t="shared" si="742"/>
        <v>0</v>
      </c>
      <c r="UDV140" s="827">
        <f t="shared" si="742"/>
        <v>0</v>
      </c>
      <c r="UDW140" s="827">
        <f t="shared" si="742"/>
        <v>0</v>
      </c>
      <c r="UDX140" s="827">
        <f t="shared" si="742"/>
        <v>0</v>
      </c>
      <c r="UDY140" s="827">
        <f t="shared" si="742"/>
        <v>0</v>
      </c>
      <c r="UDZ140" s="827">
        <f t="shared" si="742"/>
        <v>0</v>
      </c>
      <c r="UEA140" s="827">
        <f t="shared" si="742"/>
        <v>0</v>
      </c>
      <c r="UEB140" s="827">
        <f t="shared" si="742"/>
        <v>0</v>
      </c>
      <c r="UEC140" s="827">
        <f t="shared" si="742"/>
        <v>0</v>
      </c>
      <c r="UED140" s="827">
        <f t="shared" si="742"/>
        <v>0</v>
      </c>
      <c r="UEE140" s="827">
        <f t="shared" si="742"/>
        <v>0</v>
      </c>
      <c r="UEF140" s="827">
        <f t="shared" si="742"/>
        <v>0</v>
      </c>
      <c r="UEG140" s="827">
        <f t="shared" si="742"/>
        <v>0</v>
      </c>
      <c r="UEH140" s="827">
        <f t="shared" si="742"/>
        <v>0</v>
      </c>
      <c r="UEI140" s="827">
        <f t="shared" si="742"/>
        <v>0</v>
      </c>
      <c r="UEJ140" s="827">
        <f t="shared" si="742"/>
        <v>0</v>
      </c>
      <c r="UEK140" s="827">
        <f t="shared" si="742"/>
        <v>0</v>
      </c>
      <c r="UEL140" s="827">
        <f t="shared" si="742"/>
        <v>0</v>
      </c>
      <c r="UEM140" s="827">
        <f t="shared" si="742"/>
        <v>0</v>
      </c>
      <c r="UEN140" s="827">
        <f t="shared" si="742"/>
        <v>0</v>
      </c>
      <c r="UEO140" s="827">
        <f t="shared" si="742"/>
        <v>0</v>
      </c>
      <c r="UEP140" s="827">
        <f t="shared" si="742"/>
        <v>0</v>
      </c>
      <c r="UEQ140" s="827">
        <f t="shared" si="742"/>
        <v>0</v>
      </c>
      <c r="UER140" s="827">
        <f t="shared" si="742"/>
        <v>0</v>
      </c>
      <c r="UES140" s="827">
        <f t="shared" si="742"/>
        <v>0</v>
      </c>
      <c r="UET140" s="827">
        <f t="shared" si="742"/>
        <v>0</v>
      </c>
      <c r="UEU140" s="827">
        <f t="shared" si="742"/>
        <v>0</v>
      </c>
      <c r="UEV140" s="827">
        <f t="shared" si="742"/>
        <v>0</v>
      </c>
      <c r="UEW140" s="827">
        <f t="shared" si="742"/>
        <v>0</v>
      </c>
      <c r="UEX140" s="827">
        <f t="shared" si="742"/>
        <v>0</v>
      </c>
      <c r="UEY140" s="827">
        <f t="shared" si="742"/>
        <v>0</v>
      </c>
      <c r="UEZ140" s="827">
        <f t="shared" si="742"/>
        <v>0</v>
      </c>
      <c r="UFA140" s="827">
        <f t="shared" si="742"/>
        <v>0</v>
      </c>
      <c r="UFB140" s="827">
        <f t="shared" si="742"/>
        <v>0</v>
      </c>
      <c r="UFC140" s="827">
        <f t="shared" ref="UFC140:UHN140" si="743">UFC132</f>
        <v>0</v>
      </c>
      <c r="UFD140" s="827">
        <f t="shared" si="743"/>
        <v>0</v>
      </c>
      <c r="UFE140" s="827">
        <f t="shared" si="743"/>
        <v>0</v>
      </c>
      <c r="UFF140" s="827">
        <f t="shared" si="743"/>
        <v>0</v>
      </c>
      <c r="UFG140" s="827">
        <f t="shared" si="743"/>
        <v>0</v>
      </c>
      <c r="UFH140" s="827">
        <f t="shared" si="743"/>
        <v>0</v>
      </c>
      <c r="UFI140" s="827">
        <f t="shared" si="743"/>
        <v>0</v>
      </c>
      <c r="UFJ140" s="827">
        <f t="shared" si="743"/>
        <v>0</v>
      </c>
      <c r="UFK140" s="827">
        <f t="shared" si="743"/>
        <v>0</v>
      </c>
      <c r="UFL140" s="827">
        <f t="shared" si="743"/>
        <v>0</v>
      </c>
      <c r="UFM140" s="827">
        <f t="shared" si="743"/>
        <v>0</v>
      </c>
      <c r="UFN140" s="827">
        <f t="shared" si="743"/>
        <v>0</v>
      </c>
      <c r="UFO140" s="827">
        <f t="shared" si="743"/>
        <v>0</v>
      </c>
      <c r="UFP140" s="827">
        <f t="shared" si="743"/>
        <v>0</v>
      </c>
      <c r="UFQ140" s="827">
        <f t="shared" si="743"/>
        <v>0</v>
      </c>
      <c r="UFR140" s="827">
        <f t="shared" si="743"/>
        <v>0</v>
      </c>
      <c r="UFS140" s="827">
        <f t="shared" si="743"/>
        <v>0</v>
      </c>
      <c r="UFT140" s="827">
        <f t="shared" si="743"/>
        <v>0</v>
      </c>
      <c r="UFU140" s="827">
        <f t="shared" si="743"/>
        <v>0</v>
      </c>
      <c r="UFV140" s="827">
        <f t="shared" si="743"/>
        <v>0</v>
      </c>
      <c r="UFW140" s="827">
        <f t="shared" si="743"/>
        <v>0</v>
      </c>
      <c r="UFX140" s="827">
        <f t="shared" si="743"/>
        <v>0</v>
      </c>
      <c r="UFY140" s="827">
        <f t="shared" si="743"/>
        <v>0</v>
      </c>
      <c r="UFZ140" s="827">
        <f t="shared" si="743"/>
        <v>0</v>
      </c>
      <c r="UGA140" s="827">
        <f t="shared" si="743"/>
        <v>0</v>
      </c>
      <c r="UGB140" s="827">
        <f t="shared" si="743"/>
        <v>0</v>
      </c>
      <c r="UGC140" s="827">
        <f t="shared" si="743"/>
        <v>0</v>
      </c>
      <c r="UGD140" s="827">
        <f t="shared" si="743"/>
        <v>0</v>
      </c>
      <c r="UGE140" s="827">
        <f t="shared" si="743"/>
        <v>0</v>
      </c>
      <c r="UGF140" s="827">
        <f t="shared" si="743"/>
        <v>0</v>
      </c>
      <c r="UGG140" s="827">
        <f t="shared" si="743"/>
        <v>0</v>
      </c>
      <c r="UGH140" s="827">
        <f t="shared" si="743"/>
        <v>0</v>
      </c>
      <c r="UGI140" s="827">
        <f t="shared" si="743"/>
        <v>0</v>
      </c>
      <c r="UGJ140" s="827">
        <f t="shared" si="743"/>
        <v>0</v>
      </c>
      <c r="UGK140" s="827">
        <f t="shared" si="743"/>
        <v>0</v>
      </c>
      <c r="UGL140" s="827">
        <f t="shared" si="743"/>
        <v>0</v>
      </c>
      <c r="UGM140" s="827">
        <f t="shared" si="743"/>
        <v>0</v>
      </c>
      <c r="UGN140" s="827">
        <f t="shared" si="743"/>
        <v>0</v>
      </c>
      <c r="UGO140" s="827">
        <f t="shared" si="743"/>
        <v>0</v>
      </c>
      <c r="UGP140" s="827">
        <f t="shared" si="743"/>
        <v>0</v>
      </c>
      <c r="UGQ140" s="827">
        <f t="shared" si="743"/>
        <v>0</v>
      </c>
      <c r="UGR140" s="827">
        <f t="shared" si="743"/>
        <v>0</v>
      </c>
      <c r="UGS140" s="827">
        <f t="shared" si="743"/>
        <v>0</v>
      </c>
      <c r="UGT140" s="827">
        <f t="shared" si="743"/>
        <v>0</v>
      </c>
      <c r="UGU140" s="827">
        <f t="shared" si="743"/>
        <v>0</v>
      </c>
      <c r="UGV140" s="827">
        <f t="shared" si="743"/>
        <v>0</v>
      </c>
      <c r="UGW140" s="827">
        <f t="shared" si="743"/>
        <v>0</v>
      </c>
      <c r="UGX140" s="827">
        <f t="shared" si="743"/>
        <v>0</v>
      </c>
      <c r="UGY140" s="827">
        <f t="shared" si="743"/>
        <v>0</v>
      </c>
      <c r="UGZ140" s="827">
        <f t="shared" si="743"/>
        <v>0</v>
      </c>
      <c r="UHA140" s="827">
        <f t="shared" si="743"/>
        <v>0</v>
      </c>
      <c r="UHB140" s="827">
        <f t="shared" si="743"/>
        <v>0</v>
      </c>
      <c r="UHC140" s="827">
        <f t="shared" si="743"/>
        <v>0</v>
      </c>
      <c r="UHD140" s="827">
        <f t="shared" si="743"/>
        <v>0</v>
      </c>
      <c r="UHE140" s="827">
        <f t="shared" si="743"/>
        <v>0</v>
      </c>
      <c r="UHF140" s="827">
        <f t="shared" si="743"/>
        <v>0</v>
      </c>
      <c r="UHG140" s="827">
        <f t="shared" si="743"/>
        <v>0</v>
      </c>
      <c r="UHH140" s="827">
        <f t="shared" si="743"/>
        <v>0</v>
      </c>
      <c r="UHI140" s="827">
        <f t="shared" si="743"/>
        <v>0</v>
      </c>
      <c r="UHJ140" s="827">
        <f t="shared" si="743"/>
        <v>0</v>
      </c>
      <c r="UHK140" s="827">
        <f t="shared" si="743"/>
        <v>0</v>
      </c>
      <c r="UHL140" s="827">
        <f t="shared" si="743"/>
        <v>0</v>
      </c>
      <c r="UHM140" s="827">
        <f t="shared" si="743"/>
        <v>0</v>
      </c>
      <c r="UHN140" s="827">
        <f t="shared" si="743"/>
        <v>0</v>
      </c>
      <c r="UHO140" s="827">
        <f t="shared" ref="UHO140:UJZ140" si="744">UHO132</f>
        <v>0</v>
      </c>
      <c r="UHP140" s="827">
        <f t="shared" si="744"/>
        <v>0</v>
      </c>
      <c r="UHQ140" s="827">
        <f t="shared" si="744"/>
        <v>0</v>
      </c>
      <c r="UHR140" s="827">
        <f t="shared" si="744"/>
        <v>0</v>
      </c>
      <c r="UHS140" s="827">
        <f t="shared" si="744"/>
        <v>0</v>
      </c>
      <c r="UHT140" s="827">
        <f t="shared" si="744"/>
        <v>0</v>
      </c>
      <c r="UHU140" s="827">
        <f t="shared" si="744"/>
        <v>0</v>
      </c>
      <c r="UHV140" s="827">
        <f t="shared" si="744"/>
        <v>0</v>
      </c>
      <c r="UHW140" s="827">
        <f t="shared" si="744"/>
        <v>0</v>
      </c>
      <c r="UHX140" s="827">
        <f t="shared" si="744"/>
        <v>0</v>
      </c>
      <c r="UHY140" s="827">
        <f t="shared" si="744"/>
        <v>0</v>
      </c>
      <c r="UHZ140" s="827">
        <f t="shared" si="744"/>
        <v>0</v>
      </c>
      <c r="UIA140" s="827">
        <f t="shared" si="744"/>
        <v>0</v>
      </c>
      <c r="UIB140" s="827">
        <f t="shared" si="744"/>
        <v>0</v>
      </c>
      <c r="UIC140" s="827">
        <f t="shared" si="744"/>
        <v>0</v>
      </c>
      <c r="UID140" s="827">
        <f t="shared" si="744"/>
        <v>0</v>
      </c>
      <c r="UIE140" s="827">
        <f t="shared" si="744"/>
        <v>0</v>
      </c>
      <c r="UIF140" s="827">
        <f t="shared" si="744"/>
        <v>0</v>
      </c>
      <c r="UIG140" s="827">
        <f t="shared" si="744"/>
        <v>0</v>
      </c>
      <c r="UIH140" s="827">
        <f t="shared" si="744"/>
        <v>0</v>
      </c>
      <c r="UII140" s="827">
        <f t="shared" si="744"/>
        <v>0</v>
      </c>
      <c r="UIJ140" s="827">
        <f t="shared" si="744"/>
        <v>0</v>
      </c>
      <c r="UIK140" s="827">
        <f t="shared" si="744"/>
        <v>0</v>
      </c>
      <c r="UIL140" s="827">
        <f t="shared" si="744"/>
        <v>0</v>
      </c>
      <c r="UIM140" s="827">
        <f t="shared" si="744"/>
        <v>0</v>
      </c>
      <c r="UIN140" s="827">
        <f t="shared" si="744"/>
        <v>0</v>
      </c>
      <c r="UIO140" s="827">
        <f t="shared" si="744"/>
        <v>0</v>
      </c>
      <c r="UIP140" s="827">
        <f t="shared" si="744"/>
        <v>0</v>
      </c>
      <c r="UIQ140" s="827">
        <f t="shared" si="744"/>
        <v>0</v>
      </c>
      <c r="UIR140" s="827">
        <f t="shared" si="744"/>
        <v>0</v>
      </c>
      <c r="UIS140" s="827">
        <f t="shared" si="744"/>
        <v>0</v>
      </c>
      <c r="UIT140" s="827">
        <f t="shared" si="744"/>
        <v>0</v>
      </c>
      <c r="UIU140" s="827">
        <f t="shared" si="744"/>
        <v>0</v>
      </c>
      <c r="UIV140" s="827">
        <f t="shared" si="744"/>
        <v>0</v>
      </c>
      <c r="UIW140" s="827">
        <f t="shared" si="744"/>
        <v>0</v>
      </c>
      <c r="UIX140" s="827">
        <f t="shared" si="744"/>
        <v>0</v>
      </c>
      <c r="UIY140" s="827">
        <f t="shared" si="744"/>
        <v>0</v>
      </c>
      <c r="UIZ140" s="827">
        <f t="shared" si="744"/>
        <v>0</v>
      </c>
      <c r="UJA140" s="827">
        <f t="shared" si="744"/>
        <v>0</v>
      </c>
      <c r="UJB140" s="827">
        <f t="shared" si="744"/>
        <v>0</v>
      </c>
      <c r="UJC140" s="827">
        <f t="shared" si="744"/>
        <v>0</v>
      </c>
      <c r="UJD140" s="827">
        <f t="shared" si="744"/>
        <v>0</v>
      </c>
      <c r="UJE140" s="827">
        <f t="shared" si="744"/>
        <v>0</v>
      </c>
      <c r="UJF140" s="827">
        <f t="shared" si="744"/>
        <v>0</v>
      </c>
      <c r="UJG140" s="827">
        <f t="shared" si="744"/>
        <v>0</v>
      </c>
      <c r="UJH140" s="827">
        <f t="shared" si="744"/>
        <v>0</v>
      </c>
      <c r="UJI140" s="827">
        <f t="shared" si="744"/>
        <v>0</v>
      </c>
      <c r="UJJ140" s="827">
        <f t="shared" si="744"/>
        <v>0</v>
      </c>
      <c r="UJK140" s="827">
        <f t="shared" si="744"/>
        <v>0</v>
      </c>
      <c r="UJL140" s="827">
        <f t="shared" si="744"/>
        <v>0</v>
      </c>
      <c r="UJM140" s="827">
        <f t="shared" si="744"/>
        <v>0</v>
      </c>
      <c r="UJN140" s="827">
        <f t="shared" si="744"/>
        <v>0</v>
      </c>
      <c r="UJO140" s="827">
        <f t="shared" si="744"/>
        <v>0</v>
      </c>
      <c r="UJP140" s="827">
        <f t="shared" si="744"/>
        <v>0</v>
      </c>
      <c r="UJQ140" s="827">
        <f t="shared" si="744"/>
        <v>0</v>
      </c>
      <c r="UJR140" s="827">
        <f t="shared" si="744"/>
        <v>0</v>
      </c>
      <c r="UJS140" s="827">
        <f t="shared" si="744"/>
        <v>0</v>
      </c>
      <c r="UJT140" s="827">
        <f t="shared" si="744"/>
        <v>0</v>
      </c>
      <c r="UJU140" s="827">
        <f t="shared" si="744"/>
        <v>0</v>
      </c>
      <c r="UJV140" s="827">
        <f t="shared" si="744"/>
        <v>0</v>
      </c>
      <c r="UJW140" s="827">
        <f t="shared" si="744"/>
        <v>0</v>
      </c>
      <c r="UJX140" s="827">
        <f t="shared" si="744"/>
        <v>0</v>
      </c>
      <c r="UJY140" s="827">
        <f t="shared" si="744"/>
        <v>0</v>
      </c>
      <c r="UJZ140" s="827">
        <f t="shared" si="744"/>
        <v>0</v>
      </c>
      <c r="UKA140" s="827">
        <f t="shared" ref="UKA140:UML140" si="745">UKA132</f>
        <v>0</v>
      </c>
      <c r="UKB140" s="827">
        <f t="shared" si="745"/>
        <v>0</v>
      </c>
      <c r="UKC140" s="827">
        <f t="shared" si="745"/>
        <v>0</v>
      </c>
      <c r="UKD140" s="827">
        <f t="shared" si="745"/>
        <v>0</v>
      </c>
      <c r="UKE140" s="827">
        <f t="shared" si="745"/>
        <v>0</v>
      </c>
      <c r="UKF140" s="827">
        <f t="shared" si="745"/>
        <v>0</v>
      </c>
      <c r="UKG140" s="827">
        <f t="shared" si="745"/>
        <v>0</v>
      </c>
      <c r="UKH140" s="827">
        <f t="shared" si="745"/>
        <v>0</v>
      </c>
      <c r="UKI140" s="827">
        <f t="shared" si="745"/>
        <v>0</v>
      </c>
      <c r="UKJ140" s="827">
        <f t="shared" si="745"/>
        <v>0</v>
      </c>
      <c r="UKK140" s="827">
        <f t="shared" si="745"/>
        <v>0</v>
      </c>
      <c r="UKL140" s="827">
        <f t="shared" si="745"/>
        <v>0</v>
      </c>
      <c r="UKM140" s="827">
        <f t="shared" si="745"/>
        <v>0</v>
      </c>
      <c r="UKN140" s="827">
        <f t="shared" si="745"/>
        <v>0</v>
      </c>
      <c r="UKO140" s="827">
        <f t="shared" si="745"/>
        <v>0</v>
      </c>
      <c r="UKP140" s="827">
        <f t="shared" si="745"/>
        <v>0</v>
      </c>
      <c r="UKQ140" s="827">
        <f t="shared" si="745"/>
        <v>0</v>
      </c>
      <c r="UKR140" s="827">
        <f t="shared" si="745"/>
        <v>0</v>
      </c>
      <c r="UKS140" s="827">
        <f t="shared" si="745"/>
        <v>0</v>
      </c>
      <c r="UKT140" s="827">
        <f t="shared" si="745"/>
        <v>0</v>
      </c>
      <c r="UKU140" s="827">
        <f t="shared" si="745"/>
        <v>0</v>
      </c>
      <c r="UKV140" s="827">
        <f t="shared" si="745"/>
        <v>0</v>
      </c>
      <c r="UKW140" s="827">
        <f t="shared" si="745"/>
        <v>0</v>
      </c>
      <c r="UKX140" s="827">
        <f t="shared" si="745"/>
        <v>0</v>
      </c>
      <c r="UKY140" s="827">
        <f t="shared" si="745"/>
        <v>0</v>
      </c>
      <c r="UKZ140" s="827">
        <f t="shared" si="745"/>
        <v>0</v>
      </c>
      <c r="ULA140" s="827">
        <f t="shared" si="745"/>
        <v>0</v>
      </c>
      <c r="ULB140" s="827">
        <f t="shared" si="745"/>
        <v>0</v>
      </c>
      <c r="ULC140" s="827">
        <f t="shared" si="745"/>
        <v>0</v>
      </c>
      <c r="ULD140" s="827">
        <f t="shared" si="745"/>
        <v>0</v>
      </c>
      <c r="ULE140" s="827">
        <f t="shared" si="745"/>
        <v>0</v>
      </c>
      <c r="ULF140" s="827">
        <f t="shared" si="745"/>
        <v>0</v>
      </c>
      <c r="ULG140" s="827">
        <f t="shared" si="745"/>
        <v>0</v>
      </c>
      <c r="ULH140" s="827">
        <f t="shared" si="745"/>
        <v>0</v>
      </c>
      <c r="ULI140" s="827">
        <f t="shared" si="745"/>
        <v>0</v>
      </c>
      <c r="ULJ140" s="827">
        <f t="shared" si="745"/>
        <v>0</v>
      </c>
      <c r="ULK140" s="827">
        <f t="shared" si="745"/>
        <v>0</v>
      </c>
      <c r="ULL140" s="827">
        <f t="shared" si="745"/>
        <v>0</v>
      </c>
      <c r="ULM140" s="827">
        <f t="shared" si="745"/>
        <v>0</v>
      </c>
      <c r="ULN140" s="827">
        <f t="shared" si="745"/>
        <v>0</v>
      </c>
      <c r="ULO140" s="827">
        <f t="shared" si="745"/>
        <v>0</v>
      </c>
      <c r="ULP140" s="827">
        <f t="shared" si="745"/>
        <v>0</v>
      </c>
      <c r="ULQ140" s="827">
        <f t="shared" si="745"/>
        <v>0</v>
      </c>
      <c r="ULR140" s="827">
        <f t="shared" si="745"/>
        <v>0</v>
      </c>
      <c r="ULS140" s="827">
        <f t="shared" si="745"/>
        <v>0</v>
      </c>
      <c r="ULT140" s="827">
        <f t="shared" si="745"/>
        <v>0</v>
      </c>
      <c r="ULU140" s="827">
        <f t="shared" si="745"/>
        <v>0</v>
      </c>
      <c r="ULV140" s="827">
        <f t="shared" si="745"/>
        <v>0</v>
      </c>
      <c r="ULW140" s="827">
        <f t="shared" si="745"/>
        <v>0</v>
      </c>
      <c r="ULX140" s="827">
        <f t="shared" si="745"/>
        <v>0</v>
      </c>
      <c r="ULY140" s="827">
        <f t="shared" si="745"/>
        <v>0</v>
      </c>
      <c r="ULZ140" s="827">
        <f t="shared" si="745"/>
        <v>0</v>
      </c>
      <c r="UMA140" s="827">
        <f t="shared" si="745"/>
        <v>0</v>
      </c>
      <c r="UMB140" s="827">
        <f t="shared" si="745"/>
        <v>0</v>
      </c>
      <c r="UMC140" s="827">
        <f t="shared" si="745"/>
        <v>0</v>
      </c>
      <c r="UMD140" s="827">
        <f t="shared" si="745"/>
        <v>0</v>
      </c>
      <c r="UME140" s="827">
        <f t="shared" si="745"/>
        <v>0</v>
      </c>
      <c r="UMF140" s="827">
        <f t="shared" si="745"/>
        <v>0</v>
      </c>
      <c r="UMG140" s="827">
        <f t="shared" si="745"/>
        <v>0</v>
      </c>
      <c r="UMH140" s="827">
        <f t="shared" si="745"/>
        <v>0</v>
      </c>
      <c r="UMI140" s="827">
        <f t="shared" si="745"/>
        <v>0</v>
      </c>
      <c r="UMJ140" s="827">
        <f t="shared" si="745"/>
        <v>0</v>
      </c>
      <c r="UMK140" s="827">
        <f t="shared" si="745"/>
        <v>0</v>
      </c>
      <c r="UML140" s="827">
        <f t="shared" si="745"/>
        <v>0</v>
      </c>
      <c r="UMM140" s="827">
        <f t="shared" ref="UMM140:UOX140" si="746">UMM132</f>
        <v>0</v>
      </c>
      <c r="UMN140" s="827">
        <f t="shared" si="746"/>
        <v>0</v>
      </c>
      <c r="UMO140" s="827">
        <f t="shared" si="746"/>
        <v>0</v>
      </c>
      <c r="UMP140" s="827">
        <f t="shared" si="746"/>
        <v>0</v>
      </c>
      <c r="UMQ140" s="827">
        <f t="shared" si="746"/>
        <v>0</v>
      </c>
      <c r="UMR140" s="827">
        <f t="shared" si="746"/>
        <v>0</v>
      </c>
      <c r="UMS140" s="827">
        <f t="shared" si="746"/>
        <v>0</v>
      </c>
      <c r="UMT140" s="827">
        <f t="shared" si="746"/>
        <v>0</v>
      </c>
      <c r="UMU140" s="827">
        <f t="shared" si="746"/>
        <v>0</v>
      </c>
      <c r="UMV140" s="827">
        <f t="shared" si="746"/>
        <v>0</v>
      </c>
      <c r="UMW140" s="827">
        <f t="shared" si="746"/>
        <v>0</v>
      </c>
      <c r="UMX140" s="827">
        <f t="shared" si="746"/>
        <v>0</v>
      </c>
      <c r="UMY140" s="827">
        <f t="shared" si="746"/>
        <v>0</v>
      </c>
      <c r="UMZ140" s="827">
        <f t="shared" si="746"/>
        <v>0</v>
      </c>
      <c r="UNA140" s="827">
        <f t="shared" si="746"/>
        <v>0</v>
      </c>
      <c r="UNB140" s="827">
        <f t="shared" si="746"/>
        <v>0</v>
      </c>
      <c r="UNC140" s="827">
        <f t="shared" si="746"/>
        <v>0</v>
      </c>
      <c r="UND140" s="827">
        <f t="shared" si="746"/>
        <v>0</v>
      </c>
      <c r="UNE140" s="827">
        <f t="shared" si="746"/>
        <v>0</v>
      </c>
      <c r="UNF140" s="827">
        <f t="shared" si="746"/>
        <v>0</v>
      </c>
      <c r="UNG140" s="827">
        <f t="shared" si="746"/>
        <v>0</v>
      </c>
      <c r="UNH140" s="827">
        <f t="shared" si="746"/>
        <v>0</v>
      </c>
      <c r="UNI140" s="827">
        <f t="shared" si="746"/>
        <v>0</v>
      </c>
      <c r="UNJ140" s="827">
        <f t="shared" si="746"/>
        <v>0</v>
      </c>
      <c r="UNK140" s="827">
        <f t="shared" si="746"/>
        <v>0</v>
      </c>
      <c r="UNL140" s="827">
        <f t="shared" si="746"/>
        <v>0</v>
      </c>
      <c r="UNM140" s="827">
        <f t="shared" si="746"/>
        <v>0</v>
      </c>
      <c r="UNN140" s="827">
        <f t="shared" si="746"/>
        <v>0</v>
      </c>
      <c r="UNO140" s="827">
        <f t="shared" si="746"/>
        <v>0</v>
      </c>
      <c r="UNP140" s="827">
        <f t="shared" si="746"/>
        <v>0</v>
      </c>
      <c r="UNQ140" s="827">
        <f t="shared" si="746"/>
        <v>0</v>
      </c>
      <c r="UNR140" s="827">
        <f t="shared" si="746"/>
        <v>0</v>
      </c>
      <c r="UNS140" s="827">
        <f t="shared" si="746"/>
        <v>0</v>
      </c>
      <c r="UNT140" s="827">
        <f t="shared" si="746"/>
        <v>0</v>
      </c>
      <c r="UNU140" s="827">
        <f t="shared" si="746"/>
        <v>0</v>
      </c>
      <c r="UNV140" s="827">
        <f t="shared" si="746"/>
        <v>0</v>
      </c>
      <c r="UNW140" s="827">
        <f t="shared" si="746"/>
        <v>0</v>
      </c>
      <c r="UNX140" s="827">
        <f t="shared" si="746"/>
        <v>0</v>
      </c>
      <c r="UNY140" s="827">
        <f t="shared" si="746"/>
        <v>0</v>
      </c>
      <c r="UNZ140" s="827">
        <f t="shared" si="746"/>
        <v>0</v>
      </c>
      <c r="UOA140" s="827">
        <f t="shared" si="746"/>
        <v>0</v>
      </c>
      <c r="UOB140" s="827">
        <f t="shared" si="746"/>
        <v>0</v>
      </c>
      <c r="UOC140" s="827">
        <f t="shared" si="746"/>
        <v>0</v>
      </c>
      <c r="UOD140" s="827">
        <f t="shared" si="746"/>
        <v>0</v>
      </c>
      <c r="UOE140" s="827">
        <f t="shared" si="746"/>
        <v>0</v>
      </c>
      <c r="UOF140" s="827">
        <f t="shared" si="746"/>
        <v>0</v>
      </c>
      <c r="UOG140" s="827">
        <f t="shared" si="746"/>
        <v>0</v>
      </c>
      <c r="UOH140" s="827">
        <f t="shared" si="746"/>
        <v>0</v>
      </c>
      <c r="UOI140" s="827">
        <f t="shared" si="746"/>
        <v>0</v>
      </c>
      <c r="UOJ140" s="827">
        <f t="shared" si="746"/>
        <v>0</v>
      </c>
      <c r="UOK140" s="827">
        <f t="shared" si="746"/>
        <v>0</v>
      </c>
      <c r="UOL140" s="827">
        <f t="shared" si="746"/>
        <v>0</v>
      </c>
      <c r="UOM140" s="827">
        <f t="shared" si="746"/>
        <v>0</v>
      </c>
      <c r="UON140" s="827">
        <f t="shared" si="746"/>
        <v>0</v>
      </c>
      <c r="UOO140" s="827">
        <f t="shared" si="746"/>
        <v>0</v>
      </c>
      <c r="UOP140" s="827">
        <f t="shared" si="746"/>
        <v>0</v>
      </c>
      <c r="UOQ140" s="827">
        <f t="shared" si="746"/>
        <v>0</v>
      </c>
      <c r="UOR140" s="827">
        <f t="shared" si="746"/>
        <v>0</v>
      </c>
      <c r="UOS140" s="827">
        <f t="shared" si="746"/>
        <v>0</v>
      </c>
      <c r="UOT140" s="827">
        <f t="shared" si="746"/>
        <v>0</v>
      </c>
      <c r="UOU140" s="827">
        <f t="shared" si="746"/>
        <v>0</v>
      </c>
      <c r="UOV140" s="827">
        <f t="shared" si="746"/>
        <v>0</v>
      </c>
      <c r="UOW140" s="827">
        <f t="shared" si="746"/>
        <v>0</v>
      </c>
      <c r="UOX140" s="827">
        <f t="shared" si="746"/>
        <v>0</v>
      </c>
      <c r="UOY140" s="827">
        <f t="shared" ref="UOY140:URJ140" si="747">UOY132</f>
        <v>0</v>
      </c>
      <c r="UOZ140" s="827">
        <f t="shared" si="747"/>
        <v>0</v>
      </c>
      <c r="UPA140" s="827">
        <f t="shared" si="747"/>
        <v>0</v>
      </c>
      <c r="UPB140" s="827">
        <f t="shared" si="747"/>
        <v>0</v>
      </c>
      <c r="UPC140" s="827">
        <f t="shared" si="747"/>
        <v>0</v>
      </c>
      <c r="UPD140" s="827">
        <f t="shared" si="747"/>
        <v>0</v>
      </c>
      <c r="UPE140" s="827">
        <f t="shared" si="747"/>
        <v>0</v>
      </c>
      <c r="UPF140" s="827">
        <f t="shared" si="747"/>
        <v>0</v>
      </c>
      <c r="UPG140" s="827">
        <f t="shared" si="747"/>
        <v>0</v>
      </c>
      <c r="UPH140" s="827">
        <f t="shared" si="747"/>
        <v>0</v>
      </c>
      <c r="UPI140" s="827">
        <f t="shared" si="747"/>
        <v>0</v>
      </c>
      <c r="UPJ140" s="827">
        <f t="shared" si="747"/>
        <v>0</v>
      </c>
      <c r="UPK140" s="827">
        <f t="shared" si="747"/>
        <v>0</v>
      </c>
      <c r="UPL140" s="827">
        <f t="shared" si="747"/>
        <v>0</v>
      </c>
      <c r="UPM140" s="827">
        <f t="shared" si="747"/>
        <v>0</v>
      </c>
      <c r="UPN140" s="827">
        <f t="shared" si="747"/>
        <v>0</v>
      </c>
      <c r="UPO140" s="827">
        <f t="shared" si="747"/>
        <v>0</v>
      </c>
      <c r="UPP140" s="827">
        <f t="shared" si="747"/>
        <v>0</v>
      </c>
      <c r="UPQ140" s="827">
        <f t="shared" si="747"/>
        <v>0</v>
      </c>
      <c r="UPR140" s="827">
        <f t="shared" si="747"/>
        <v>0</v>
      </c>
      <c r="UPS140" s="827">
        <f t="shared" si="747"/>
        <v>0</v>
      </c>
      <c r="UPT140" s="827">
        <f t="shared" si="747"/>
        <v>0</v>
      </c>
      <c r="UPU140" s="827">
        <f t="shared" si="747"/>
        <v>0</v>
      </c>
      <c r="UPV140" s="827">
        <f t="shared" si="747"/>
        <v>0</v>
      </c>
      <c r="UPW140" s="827">
        <f t="shared" si="747"/>
        <v>0</v>
      </c>
      <c r="UPX140" s="827">
        <f t="shared" si="747"/>
        <v>0</v>
      </c>
      <c r="UPY140" s="827">
        <f t="shared" si="747"/>
        <v>0</v>
      </c>
      <c r="UPZ140" s="827">
        <f t="shared" si="747"/>
        <v>0</v>
      </c>
      <c r="UQA140" s="827">
        <f t="shared" si="747"/>
        <v>0</v>
      </c>
      <c r="UQB140" s="827">
        <f t="shared" si="747"/>
        <v>0</v>
      </c>
      <c r="UQC140" s="827">
        <f t="shared" si="747"/>
        <v>0</v>
      </c>
      <c r="UQD140" s="827">
        <f t="shared" si="747"/>
        <v>0</v>
      </c>
      <c r="UQE140" s="827">
        <f t="shared" si="747"/>
        <v>0</v>
      </c>
      <c r="UQF140" s="827">
        <f t="shared" si="747"/>
        <v>0</v>
      </c>
      <c r="UQG140" s="827">
        <f t="shared" si="747"/>
        <v>0</v>
      </c>
      <c r="UQH140" s="827">
        <f t="shared" si="747"/>
        <v>0</v>
      </c>
      <c r="UQI140" s="827">
        <f t="shared" si="747"/>
        <v>0</v>
      </c>
      <c r="UQJ140" s="827">
        <f t="shared" si="747"/>
        <v>0</v>
      </c>
      <c r="UQK140" s="827">
        <f t="shared" si="747"/>
        <v>0</v>
      </c>
      <c r="UQL140" s="827">
        <f t="shared" si="747"/>
        <v>0</v>
      </c>
      <c r="UQM140" s="827">
        <f t="shared" si="747"/>
        <v>0</v>
      </c>
      <c r="UQN140" s="827">
        <f t="shared" si="747"/>
        <v>0</v>
      </c>
      <c r="UQO140" s="827">
        <f t="shared" si="747"/>
        <v>0</v>
      </c>
      <c r="UQP140" s="827">
        <f t="shared" si="747"/>
        <v>0</v>
      </c>
      <c r="UQQ140" s="827">
        <f t="shared" si="747"/>
        <v>0</v>
      </c>
      <c r="UQR140" s="827">
        <f t="shared" si="747"/>
        <v>0</v>
      </c>
      <c r="UQS140" s="827">
        <f t="shared" si="747"/>
        <v>0</v>
      </c>
      <c r="UQT140" s="827">
        <f t="shared" si="747"/>
        <v>0</v>
      </c>
      <c r="UQU140" s="827">
        <f t="shared" si="747"/>
        <v>0</v>
      </c>
      <c r="UQV140" s="827">
        <f t="shared" si="747"/>
        <v>0</v>
      </c>
      <c r="UQW140" s="827">
        <f t="shared" si="747"/>
        <v>0</v>
      </c>
      <c r="UQX140" s="827">
        <f t="shared" si="747"/>
        <v>0</v>
      </c>
      <c r="UQY140" s="827">
        <f t="shared" si="747"/>
        <v>0</v>
      </c>
      <c r="UQZ140" s="827">
        <f t="shared" si="747"/>
        <v>0</v>
      </c>
      <c r="URA140" s="827">
        <f t="shared" si="747"/>
        <v>0</v>
      </c>
      <c r="URB140" s="827">
        <f t="shared" si="747"/>
        <v>0</v>
      </c>
      <c r="URC140" s="827">
        <f t="shared" si="747"/>
        <v>0</v>
      </c>
      <c r="URD140" s="827">
        <f t="shared" si="747"/>
        <v>0</v>
      </c>
      <c r="URE140" s="827">
        <f t="shared" si="747"/>
        <v>0</v>
      </c>
      <c r="URF140" s="827">
        <f t="shared" si="747"/>
        <v>0</v>
      </c>
      <c r="URG140" s="827">
        <f t="shared" si="747"/>
        <v>0</v>
      </c>
      <c r="URH140" s="827">
        <f t="shared" si="747"/>
        <v>0</v>
      </c>
      <c r="URI140" s="827">
        <f t="shared" si="747"/>
        <v>0</v>
      </c>
      <c r="URJ140" s="827">
        <f t="shared" si="747"/>
        <v>0</v>
      </c>
      <c r="URK140" s="827">
        <f t="shared" ref="URK140:UTV140" si="748">URK132</f>
        <v>0</v>
      </c>
      <c r="URL140" s="827">
        <f t="shared" si="748"/>
        <v>0</v>
      </c>
      <c r="URM140" s="827">
        <f t="shared" si="748"/>
        <v>0</v>
      </c>
      <c r="URN140" s="827">
        <f t="shared" si="748"/>
        <v>0</v>
      </c>
      <c r="URO140" s="827">
        <f t="shared" si="748"/>
        <v>0</v>
      </c>
      <c r="URP140" s="827">
        <f t="shared" si="748"/>
        <v>0</v>
      </c>
      <c r="URQ140" s="827">
        <f t="shared" si="748"/>
        <v>0</v>
      </c>
      <c r="URR140" s="827">
        <f t="shared" si="748"/>
        <v>0</v>
      </c>
      <c r="URS140" s="827">
        <f t="shared" si="748"/>
        <v>0</v>
      </c>
      <c r="URT140" s="827">
        <f t="shared" si="748"/>
        <v>0</v>
      </c>
      <c r="URU140" s="827">
        <f t="shared" si="748"/>
        <v>0</v>
      </c>
      <c r="URV140" s="827">
        <f t="shared" si="748"/>
        <v>0</v>
      </c>
      <c r="URW140" s="827">
        <f t="shared" si="748"/>
        <v>0</v>
      </c>
      <c r="URX140" s="827">
        <f t="shared" si="748"/>
        <v>0</v>
      </c>
      <c r="URY140" s="827">
        <f t="shared" si="748"/>
        <v>0</v>
      </c>
      <c r="URZ140" s="827">
        <f t="shared" si="748"/>
        <v>0</v>
      </c>
      <c r="USA140" s="827">
        <f t="shared" si="748"/>
        <v>0</v>
      </c>
      <c r="USB140" s="827">
        <f t="shared" si="748"/>
        <v>0</v>
      </c>
      <c r="USC140" s="827">
        <f t="shared" si="748"/>
        <v>0</v>
      </c>
      <c r="USD140" s="827">
        <f t="shared" si="748"/>
        <v>0</v>
      </c>
      <c r="USE140" s="827">
        <f t="shared" si="748"/>
        <v>0</v>
      </c>
      <c r="USF140" s="827">
        <f t="shared" si="748"/>
        <v>0</v>
      </c>
      <c r="USG140" s="827">
        <f t="shared" si="748"/>
        <v>0</v>
      </c>
      <c r="USH140" s="827">
        <f t="shared" si="748"/>
        <v>0</v>
      </c>
      <c r="USI140" s="827">
        <f t="shared" si="748"/>
        <v>0</v>
      </c>
      <c r="USJ140" s="827">
        <f t="shared" si="748"/>
        <v>0</v>
      </c>
      <c r="USK140" s="827">
        <f t="shared" si="748"/>
        <v>0</v>
      </c>
      <c r="USL140" s="827">
        <f t="shared" si="748"/>
        <v>0</v>
      </c>
      <c r="USM140" s="827">
        <f t="shared" si="748"/>
        <v>0</v>
      </c>
      <c r="USN140" s="827">
        <f t="shared" si="748"/>
        <v>0</v>
      </c>
      <c r="USO140" s="827">
        <f t="shared" si="748"/>
        <v>0</v>
      </c>
      <c r="USP140" s="827">
        <f t="shared" si="748"/>
        <v>0</v>
      </c>
      <c r="USQ140" s="827">
        <f t="shared" si="748"/>
        <v>0</v>
      </c>
      <c r="USR140" s="827">
        <f t="shared" si="748"/>
        <v>0</v>
      </c>
      <c r="USS140" s="827">
        <f t="shared" si="748"/>
        <v>0</v>
      </c>
      <c r="UST140" s="827">
        <f t="shared" si="748"/>
        <v>0</v>
      </c>
      <c r="USU140" s="827">
        <f t="shared" si="748"/>
        <v>0</v>
      </c>
      <c r="USV140" s="827">
        <f t="shared" si="748"/>
        <v>0</v>
      </c>
      <c r="USW140" s="827">
        <f t="shared" si="748"/>
        <v>0</v>
      </c>
      <c r="USX140" s="827">
        <f t="shared" si="748"/>
        <v>0</v>
      </c>
      <c r="USY140" s="827">
        <f t="shared" si="748"/>
        <v>0</v>
      </c>
      <c r="USZ140" s="827">
        <f t="shared" si="748"/>
        <v>0</v>
      </c>
      <c r="UTA140" s="827">
        <f t="shared" si="748"/>
        <v>0</v>
      </c>
      <c r="UTB140" s="827">
        <f t="shared" si="748"/>
        <v>0</v>
      </c>
      <c r="UTC140" s="827">
        <f t="shared" si="748"/>
        <v>0</v>
      </c>
      <c r="UTD140" s="827">
        <f t="shared" si="748"/>
        <v>0</v>
      </c>
      <c r="UTE140" s="827">
        <f t="shared" si="748"/>
        <v>0</v>
      </c>
      <c r="UTF140" s="827">
        <f t="shared" si="748"/>
        <v>0</v>
      </c>
      <c r="UTG140" s="827">
        <f t="shared" si="748"/>
        <v>0</v>
      </c>
      <c r="UTH140" s="827">
        <f t="shared" si="748"/>
        <v>0</v>
      </c>
      <c r="UTI140" s="827">
        <f t="shared" si="748"/>
        <v>0</v>
      </c>
      <c r="UTJ140" s="827">
        <f t="shared" si="748"/>
        <v>0</v>
      </c>
      <c r="UTK140" s="827">
        <f t="shared" si="748"/>
        <v>0</v>
      </c>
      <c r="UTL140" s="827">
        <f t="shared" si="748"/>
        <v>0</v>
      </c>
      <c r="UTM140" s="827">
        <f t="shared" si="748"/>
        <v>0</v>
      </c>
      <c r="UTN140" s="827">
        <f t="shared" si="748"/>
        <v>0</v>
      </c>
      <c r="UTO140" s="827">
        <f t="shared" si="748"/>
        <v>0</v>
      </c>
      <c r="UTP140" s="827">
        <f t="shared" si="748"/>
        <v>0</v>
      </c>
      <c r="UTQ140" s="827">
        <f t="shared" si="748"/>
        <v>0</v>
      </c>
      <c r="UTR140" s="827">
        <f t="shared" si="748"/>
        <v>0</v>
      </c>
      <c r="UTS140" s="827">
        <f t="shared" si="748"/>
        <v>0</v>
      </c>
      <c r="UTT140" s="827">
        <f t="shared" si="748"/>
        <v>0</v>
      </c>
      <c r="UTU140" s="827">
        <f t="shared" si="748"/>
        <v>0</v>
      </c>
      <c r="UTV140" s="827">
        <f t="shared" si="748"/>
        <v>0</v>
      </c>
      <c r="UTW140" s="827">
        <f t="shared" ref="UTW140:UWH140" si="749">UTW132</f>
        <v>0</v>
      </c>
      <c r="UTX140" s="827">
        <f t="shared" si="749"/>
        <v>0</v>
      </c>
      <c r="UTY140" s="827">
        <f t="shared" si="749"/>
        <v>0</v>
      </c>
      <c r="UTZ140" s="827">
        <f t="shared" si="749"/>
        <v>0</v>
      </c>
      <c r="UUA140" s="827">
        <f t="shared" si="749"/>
        <v>0</v>
      </c>
      <c r="UUB140" s="827">
        <f t="shared" si="749"/>
        <v>0</v>
      </c>
      <c r="UUC140" s="827">
        <f t="shared" si="749"/>
        <v>0</v>
      </c>
      <c r="UUD140" s="827">
        <f t="shared" si="749"/>
        <v>0</v>
      </c>
      <c r="UUE140" s="827">
        <f t="shared" si="749"/>
        <v>0</v>
      </c>
      <c r="UUF140" s="827">
        <f t="shared" si="749"/>
        <v>0</v>
      </c>
      <c r="UUG140" s="827">
        <f t="shared" si="749"/>
        <v>0</v>
      </c>
      <c r="UUH140" s="827">
        <f t="shared" si="749"/>
        <v>0</v>
      </c>
      <c r="UUI140" s="827">
        <f t="shared" si="749"/>
        <v>0</v>
      </c>
      <c r="UUJ140" s="827">
        <f t="shared" si="749"/>
        <v>0</v>
      </c>
      <c r="UUK140" s="827">
        <f t="shared" si="749"/>
        <v>0</v>
      </c>
      <c r="UUL140" s="827">
        <f t="shared" si="749"/>
        <v>0</v>
      </c>
      <c r="UUM140" s="827">
        <f t="shared" si="749"/>
        <v>0</v>
      </c>
      <c r="UUN140" s="827">
        <f t="shared" si="749"/>
        <v>0</v>
      </c>
      <c r="UUO140" s="827">
        <f t="shared" si="749"/>
        <v>0</v>
      </c>
      <c r="UUP140" s="827">
        <f t="shared" si="749"/>
        <v>0</v>
      </c>
      <c r="UUQ140" s="827">
        <f t="shared" si="749"/>
        <v>0</v>
      </c>
      <c r="UUR140" s="827">
        <f t="shared" si="749"/>
        <v>0</v>
      </c>
      <c r="UUS140" s="827">
        <f t="shared" si="749"/>
        <v>0</v>
      </c>
      <c r="UUT140" s="827">
        <f t="shared" si="749"/>
        <v>0</v>
      </c>
      <c r="UUU140" s="827">
        <f t="shared" si="749"/>
        <v>0</v>
      </c>
      <c r="UUV140" s="827">
        <f t="shared" si="749"/>
        <v>0</v>
      </c>
      <c r="UUW140" s="827">
        <f t="shared" si="749"/>
        <v>0</v>
      </c>
      <c r="UUX140" s="827">
        <f t="shared" si="749"/>
        <v>0</v>
      </c>
      <c r="UUY140" s="827">
        <f t="shared" si="749"/>
        <v>0</v>
      </c>
      <c r="UUZ140" s="827">
        <f t="shared" si="749"/>
        <v>0</v>
      </c>
      <c r="UVA140" s="827">
        <f t="shared" si="749"/>
        <v>0</v>
      </c>
      <c r="UVB140" s="827">
        <f t="shared" si="749"/>
        <v>0</v>
      </c>
      <c r="UVC140" s="827">
        <f t="shared" si="749"/>
        <v>0</v>
      </c>
      <c r="UVD140" s="827">
        <f t="shared" si="749"/>
        <v>0</v>
      </c>
      <c r="UVE140" s="827">
        <f t="shared" si="749"/>
        <v>0</v>
      </c>
      <c r="UVF140" s="827">
        <f t="shared" si="749"/>
        <v>0</v>
      </c>
      <c r="UVG140" s="827">
        <f t="shared" si="749"/>
        <v>0</v>
      </c>
      <c r="UVH140" s="827">
        <f t="shared" si="749"/>
        <v>0</v>
      </c>
      <c r="UVI140" s="827">
        <f t="shared" si="749"/>
        <v>0</v>
      </c>
      <c r="UVJ140" s="827">
        <f t="shared" si="749"/>
        <v>0</v>
      </c>
      <c r="UVK140" s="827">
        <f t="shared" si="749"/>
        <v>0</v>
      </c>
      <c r="UVL140" s="827">
        <f t="shared" si="749"/>
        <v>0</v>
      </c>
      <c r="UVM140" s="827">
        <f t="shared" si="749"/>
        <v>0</v>
      </c>
      <c r="UVN140" s="827">
        <f t="shared" si="749"/>
        <v>0</v>
      </c>
      <c r="UVO140" s="827">
        <f t="shared" si="749"/>
        <v>0</v>
      </c>
      <c r="UVP140" s="827">
        <f t="shared" si="749"/>
        <v>0</v>
      </c>
      <c r="UVQ140" s="827">
        <f t="shared" si="749"/>
        <v>0</v>
      </c>
      <c r="UVR140" s="827">
        <f t="shared" si="749"/>
        <v>0</v>
      </c>
      <c r="UVS140" s="827">
        <f t="shared" si="749"/>
        <v>0</v>
      </c>
      <c r="UVT140" s="827">
        <f t="shared" si="749"/>
        <v>0</v>
      </c>
      <c r="UVU140" s="827">
        <f t="shared" si="749"/>
        <v>0</v>
      </c>
      <c r="UVV140" s="827">
        <f t="shared" si="749"/>
        <v>0</v>
      </c>
      <c r="UVW140" s="827">
        <f t="shared" si="749"/>
        <v>0</v>
      </c>
      <c r="UVX140" s="827">
        <f t="shared" si="749"/>
        <v>0</v>
      </c>
      <c r="UVY140" s="827">
        <f t="shared" si="749"/>
        <v>0</v>
      </c>
      <c r="UVZ140" s="827">
        <f t="shared" si="749"/>
        <v>0</v>
      </c>
      <c r="UWA140" s="827">
        <f t="shared" si="749"/>
        <v>0</v>
      </c>
      <c r="UWB140" s="827">
        <f t="shared" si="749"/>
        <v>0</v>
      </c>
      <c r="UWC140" s="827">
        <f t="shared" si="749"/>
        <v>0</v>
      </c>
      <c r="UWD140" s="827">
        <f t="shared" si="749"/>
        <v>0</v>
      </c>
      <c r="UWE140" s="827">
        <f t="shared" si="749"/>
        <v>0</v>
      </c>
      <c r="UWF140" s="827">
        <f t="shared" si="749"/>
        <v>0</v>
      </c>
      <c r="UWG140" s="827">
        <f t="shared" si="749"/>
        <v>0</v>
      </c>
      <c r="UWH140" s="827">
        <f t="shared" si="749"/>
        <v>0</v>
      </c>
      <c r="UWI140" s="827">
        <f t="shared" ref="UWI140:UYT140" si="750">UWI132</f>
        <v>0</v>
      </c>
      <c r="UWJ140" s="827">
        <f t="shared" si="750"/>
        <v>0</v>
      </c>
      <c r="UWK140" s="827">
        <f t="shared" si="750"/>
        <v>0</v>
      </c>
      <c r="UWL140" s="827">
        <f t="shared" si="750"/>
        <v>0</v>
      </c>
      <c r="UWM140" s="827">
        <f t="shared" si="750"/>
        <v>0</v>
      </c>
      <c r="UWN140" s="827">
        <f t="shared" si="750"/>
        <v>0</v>
      </c>
      <c r="UWO140" s="827">
        <f t="shared" si="750"/>
        <v>0</v>
      </c>
      <c r="UWP140" s="827">
        <f t="shared" si="750"/>
        <v>0</v>
      </c>
      <c r="UWQ140" s="827">
        <f t="shared" si="750"/>
        <v>0</v>
      </c>
      <c r="UWR140" s="827">
        <f t="shared" si="750"/>
        <v>0</v>
      </c>
      <c r="UWS140" s="827">
        <f t="shared" si="750"/>
        <v>0</v>
      </c>
      <c r="UWT140" s="827">
        <f t="shared" si="750"/>
        <v>0</v>
      </c>
      <c r="UWU140" s="827">
        <f t="shared" si="750"/>
        <v>0</v>
      </c>
      <c r="UWV140" s="827">
        <f t="shared" si="750"/>
        <v>0</v>
      </c>
      <c r="UWW140" s="827">
        <f t="shared" si="750"/>
        <v>0</v>
      </c>
      <c r="UWX140" s="827">
        <f t="shared" si="750"/>
        <v>0</v>
      </c>
      <c r="UWY140" s="827">
        <f t="shared" si="750"/>
        <v>0</v>
      </c>
      <c r="UWZ140" s="827">
        <f t="shared" si="750"/>
        <v>0</v>
      </c>
      <c r="UXA140" s="827">
        <f t="shared" si="750"/>
        <v>0</v>
      </c>
      <c r="UXB140" s="827">
        <f t="shared" si="750"/>
        <v>0</v>
      </c>
      <c r="UXC140" s="827">
        <f t="shared" si="750"/>
        <v>0</v>
      </c>
      <c r="UXD140" s="827">
        <f t="shared" si="750"/>
        <v>0</v>
      </c>
      <c r="UXE140" s="827">
        <f t="shared" si="750"/>
        <v>0</v>
      </c>
      <c r="UXF140" s="827">
        <f t="shared" si="750"/>
        <v>0</v>
      </c>
      <c r="UXG140" s="827">
        <f t="shared" si="750"/>
        <v>0</v>
      </c>
      <c r="UXH140" s="827">
        <f t="shared" si="750"/>
        <v>0</v>
      </c>
      <c r="UXI140" s="827">
        <f t="shared" si="750"/>
        <v>0</v>
      </c>
      <c r="UXJ140" s="827">
        <f t="shared" si="750"/>
        <v>0</v>
      </c>
      <c r="UXK140" s="827">
        <f t="shared" si="750"/>
        <v>0</v>
      </c>
      <c r="UXL140" s="827">
        <f t="shared" si="750"/>
        <v>0</v>
      </c>
      <c r="UXM140" s="827">
        <f t="shared" si="750"/>
        <v>0</v>
      </c>
      <c r="UXN140" s="827">
        <f t="shared" si="750"/>
        <v>0</v>
      </c>
      <c r="UXO140" s="827">
        <f t="shared" si="750"/>
        <v>0</v>
      </c>
      <c r="UXP140" s="827">
        <f t="shared" si="750"/>
        <v>0</v>
      </c>
      <c r="UXQ140" s="827">
        <f t="shared" si="750"/>
        <v>0</v>
      </c>
      <c r="UXR140" s="827">
        <f t="shared" si="750"/>
        <v>0</v>
      </c>
      <c r="UXS140" s="827">
        <f t="shared" si="750"/>
        <v>0</v>
      </c>
      <c r="UXT140" s="827">
        <f t="shared" si="750"/>
        <v>0</v>
      </c>
      <c r="UXU140" s="827">
        <f t="shared" si="750"/>
        <v>0</v>
      </c>
      <c r="UXV140" s="827">
        <f t="shared" si="750"/>
        <v>0</v>
      </c>
      <c r="UXW140" s="827">
        <f t="shared" si="750"/>
        <v>0</v>
      </c>
      <c r="UXX140" s="827">
        <f t="shared" si="750"/>
        <v>0</v>
      </c>
      <c r="UXY140" s="827">
        <f t="shared" si="750"/>
        <v>0</v>
      </c>
      <c r="UXZ140" s="827">
        <f t="shared" si="750"/>
        <v>0</v>
      </c>
      <c r="UYA140" s="827">
        <f t="shared" si="750"/>
        <v>0</v>
      </c>
      <c r="UYB140" s="827">
        <f t="shared" si="750"/>
        <v>0</v>
      </c>
      <c r="UYC140" s="827">
        <f t="shared" si="750"/>
        <v>0</v>
      </c>
      <c r="UYD140" s="827">
        <f t="shared" si="750"/>
        <v>0</v>
      </c>
      <c r="UYE140" s="827">
        <f t="shared" si="750"/>
        <v>0</v>
      </c>
      <c r="UYF140" s="827">
        <f t="shared" si="750"/>
        <v>0</v>
      </c>
      <c r="UYG140" s="827">
        <f t="shared" si="750"/>
        <v>0</v>
      </c>
      <c r="UYH140" s="827">
        <f t="shared" si="750"/>
        <v>0</v>
      </c>
      <c r="UYI140" s="827">
        <f t="shared" si="750"/>
        <v>0</v>
      </c>
      <c r="UYJ140" s="827">
        <f t="shared" si="750"/>
        <v>0</v>
      </c>
      <c r="UYK140" s="827">
        <f t="shared" si="750"/>
        <v>0</v>
      </c>
      <c r="UYL140" s="827">
        <f t="shared" si="750"/>
        <v>0</v>
      </c>
      <c r="UYM140" s="827">
        <f t="shared" si="750"/>
        <v>0</v>
      </c>
      <c r="UYN140" s="827">
        <f t="shared" si="750"/>
        <v>0</v>
      </c>
      <c r="UYO140" s="827">
        <f t="shared" si="750"/>
        <v>0</v>
      </c>
      <c r="UYP140" s="827">
        <f t="shared" si="750"/>
        <v>0</v>
      </c>
      <c r="UYQ140" s="827">
        <f t="shared" si="750"/>
        <v>0</v>
      </c>
      <c r="UYR140" s="827">
        <f t="shared" si="750"/>
        <v>0</v>
      </c>
      <c r="UYS140" s="827">
        <f t="shared" si="750"/>
        <v>0</v>
      </c>
      <c r="UYT140" s="827">
        <f t="shared" si="750"/>
        <v>0</v>
      </c>
      <c r="UYU140" s="827">
        <f t="shared" ref="UYU140:VBF140" si="751">UYU132</f>
        <v>0</v>
      </c>
      <c r="UYV140" s="827">
        <f t="shared" si="751"/>
        <v>0</v>
      </c>
      <c r="UYW140" s="827">
        <f t="shared" si="751"/>
        <v>0</v>
      </c>
      <c r="UYX140" s="827">
        <f t="shared" si="751"/>
        <v>0</v>
      </c>
      <c r="UYY140" s="827">
        <f t="shared" si="751"/>
        <v>0</v>
      </c>
      <c r="UYZ140" s="827">
        <f t="shared" si="751"/>
        <v>0</v>
      </c>
      <c r="UZA140" s="827">
        <f t="shared" si="751"/>
        <v>0</v>
      </c>
      <c r="UZB140" s="827">
        <f t="shared" si="751"/>
        <v>0</v>
      </c>
      <c r="UZC140" s="827">
        <f t="shared" si="751"/>
        <v>0</v>
      </c>
      <c r="UZD140" s="827">
        <f t="shared" si="751"/>
        <v>0</v>
      </c>
      <c r="UZE140" s="827">
        <f t="shared" si="751"/>
        <v>0</v>
      </c>
      <c r="UZF140" s="827">
        <f t="shared" si="751"/>
        <v>0</v>
      </c>
      <c r="UZG140" s="827">
        <f t="shared" si="751"/>
        <v>0</v>
      </c>
      <c r="UZH140" s="827">
        <f t="shared" si="751"/>
        <v>0</v>
      </c>
      <c r="UZI140" s="827">
        <f t="shared" si="751"/>
        <v>0</v>
      </c>
      <c r="UZJ140" s="827">
        <f t="shared" si="751"/>
        <v>0</v>
      </c>
      <c r="UZK140" s="827">
        <f t="shared" si="751"/>
        <v>0</v>
      </c>
      <c r="UZL140" s="827">
        <f t="shared" si="751"/>
        <v>0</v>
      </c>
      <c r="UZM140" s="827">
        <f t="shared" si="751"/>
        <v>0</v>
      </c>
      <c r="UZN140" s="827">
        <f t="shared" si="751"/>
        <v>0</v>
      </c>
      <c r="UZO140" s="827">
        <f t="shared" si="751"/>
        <v>0</v>
      </c>
      <c r="UZP140" s="827">
        <f t="shared" si="751"/>
        <v>0</v>
      </c>
      <c r="UZQ140" s="827">
        <f t="shared" si="751"/>
        <v>0</v>
      </c>
      <c r="UZR140" s="827">
        <f t="shared" si="751"/>
        <v>0</v>
      </c>
      <c r="UZS140" s="827">
        <f t="shared" si="751"/>
        <v>0</v>
      </c>
      <c r="UZT140" s="827">
        <f t="shared" si="751"/>
        <v>0</v>
      </c>
      <c r="UZU140" s="827">
        <f t="shared" si="751"/>
        <v>0</v>
      </c>
      <c r="UZV140" s="827">
        <f t="shared" si="751"/>
        <v>0</v>
      </c>
      <c r="UZW140" s="827">
        <f t="shared" si="751"/>
        <v>0</v>
      </c>
      <c r="UZX140" s="827">
        <f t="shared" si="751"/>
        <v>0</v>
      </c>
      <c r="UZY140" s="827">
        <f t="shared" si="751"/>
        <v>0</v>
      </c>
      <c r="UZZ140" s="827">
        <f t="shared" si="751"/>
        <v>0</v>
      </c>
      <c r="VAA140" s="827">
        <f t="shared" si="751"/>
        <v>0</v>
      </c>
      <c r="VAB140" s="827">
        <f t="shared" si="751"/>
        <v>0</v>
      </c>
      <c r="VAC140" s="827">
        <f t="shared" si="751"/>
        <v>0</v>
      </c>
      <c r="VAD140" s="827">
        <f t="shared" si="751"/>
        <v>0</v>
      </c>
      <c r="VAE140" s="827">
        <f t="shared" si="751"/>
        <v>0</v>
      </c>
      <c r="VAF140" s="827">
        <f t="shared" si="751"/>
        <v>0</v>
      </c>
      <c r="VAG140" s="827">
        <f t="shared" si="751"/>
        <v>0</v>
      </c>
      <c r="VAH140" s="827">
        <f t="shared" si="751"/>
        <v>0</v>
      </c>
      <c r="VAI140" s="827">
        <f t="shared" si="751"/>
        <v>0</v>
      </c>
      <c r="VAJ140" s="827">
        <f t="shared" si="751"/>
        <v>0</v>
      </c>
      <c r="VAK140" s="827">
        <f t="shared" si="751"/>
        <v>0</v>
      </c>
      <c r="VAL140" s="827">
        <f t="shared" si="751"/>
        <v>0</v>
      </c>
      <c r="VAM140" s="827">
        <f t="shared" si="751"/>
        <v>0</v>
      </c>
      <c r="VAN140" s="827">
        <f t="shared" si="751"/>
        <v>0</v>
      </c>
      <c r="VAO140" s="827">
        <f t="shared" si="751"/>
        <v>0</v>
      </c>
      <c r="VAP140" s="827">
        <f t="shared" si="751"/>
        <v>0</v>
      </c>
      <c r="VAQ140" s="827">
        <f t="shared" si="751"/>
        <v>0</v>
      </c>
      <c r="VAR140" s="827">
        <f t="shared" si="751"/>
        <v>0</v>
      </c>
      <c r="VAS140" s="827">
        <f t="shared" si="751"/>
        <v>0</v>
      </c>
      <c r="VAT140" s="827">
        <f t="shared" si="751"/>
        <v>0</v>
      </c>
      <c r="VAU140" s="827">
        <f t="shared" si="751"/>
        <v>0</v>
      </c>
      <c r="VAV140" s="827">
        <f t="shared" si="751"/>
        <v>0</v>
      </c>
      <c r="VAW140" s="827">
        <f t="shared" si="751"/>
        <v>0</v>
      </c>
      <c r="VAX140" s="827">
        <f t="shared" si="751"/>
        <v>0</v>
      </c>
      <c r="VAY140" s="827">
        <f t="shared" si="751"/>
        <v>0</v>
      </c>
      <c r="VAZ140" s="827">
        <f t="shared" si="751"/>
        <v>0</v>
      </c>
      <c r="VBA140" s="827">
        <f t="shared" si="751"/>
        <v>0</v>
      </c>
      <c r="VBB140" s="827">
        <f t="shared" si="751"/>
        <v>0</v>
      </c>
      <c r="VBC140" s="827">
        <f t="shared" si="751"/>
        <v>0</v>
      </c>
      <c r="VBD140" s="827">
        <f t="shared" si="751"/>
        <v>0</v>
      </c>
      <c r="VBE140" s="827">
        <f t="shared" si="751"/>
        <v>0</v>
      </c>
      <c r="VBF140" s="827">
        <f t="shared" si="751"/>
        <v>0</v>
      </c>
      <c r="VBG140" s="827">
        <f t="shared" ref="VBG140:VDR140" si="752">VBG132</f>
        <v>0</v>
      </c>
      <c r="VBH140" s="827">
        <f t="shared" si="752"/>
        <v>0</v>
      </c>
      <c r="VBI140" s="827">
        <f t="shared" si="752"/>
        <v>0</v>
      </c>
      <c r="VBJ140" s="827">
        <f t="shared" si="752"/>
        <v>0</v>
      </c>
      <c r="VBK140" s="827">
        <f t="shared" si="752"/>
        <v>0</v>
      </c>
      <c r="VBL140" s="827">
        <f t="shared" si="752"/>
        <v>0</v>
      </c>
      <c r="VBM140" s="827">
        <f t="shared" si="752"/>
        <v>0</v>
      </c>
      <c r="VBN140" s="827">
        <f t="shared" si="752"/>
        <v>0</v>
      </c>
      <c r="VBO140" s="827">
        <f t="shared" si="752"/>
        <v>0</v>
      </c>
      <c r="VBP140" s="827">
        <f t="shared" si="752"/>
        <v>0</v>
      </c>
      <c r="VBQ140" s="827">
        <f t="shared" si="752"/>
        <v>0</v>
      </c>
      <c r="VBR140" s="827">
        <f t="shared" si="752"/>
        <v>0</v>
      </c>
      <c r="VBS140" s="827">
        <f t="shared" si="752"/>
        <v>0</v>
      </c>
      <c r="VBT140" s="827">
        <f t="shared" si="752"/>
        <v>0</v>
      </c>
      <c r="VBU140" s="827">
        <f t="shared" si="752"/>
        <v>0</v>
      </c>
      <c r="VBV140" s="827">
        <f t="shared" si="752"/>
        <v>0</v>
      </c>
      <c r="VBW140" s="827">
        <f t="shared" si="752"/>
        <v>0</v>
      </c>
      <c r="VBX140" s="827">
        <f t="shared" si="752"/>
        <v>0</v>
      </c>
      <c r="VBY140" s="827">
        <f t="shared" si="752"/>
        <v>0</v>
      </c>
      <c r="VBZ140" s="827">
        <f t="shared" si="752"/>
        <v>0</v>
      </c>
      <c r="VCA140" s="827">
        <f t="shared" si="752"/>
        <v>0</v>
      </c>
      <c r="VCB140" s="827">
        <f t="shared" si="752"/>
        <v>0</v>
      </c>
      <c r="VCC140" s="827">
        <f t="shared" si="752"/>
        <v>0</v>
      </c>
      <c r="VCD140" s="827">
        <f t="shared" si="752"/>
        <v>0</v>
      </c>
      <c r="VCE140" s="827">
        <f t="shared" si="752"/>
        <v>0</v>
      </c>
      <c r="VCF140" s="827">
        <f t="shared" si="752"/>
        <v>0</v>
      </c>
      <c r="VCG140" s="827">
        <f t="shared" si="752"/>
        <v>0</v>
      </c>
      <c r="VCH140" s="827">
        <f t="shared" si="752"/>
        <v>0</v>
      </c>
      <c r="VCI140" s="827">
        <f t="shared" si="752"/>
        <v>0</v>
      </c>
      <c r="VCJ140" s="827">
        <f t="shared" si="752"/>
        <v>0</v>
      </c>
      <c r="VCK140" s="827">
        <f t="shared" si="752"/>
        <v>0</v>
      </c>
      <c r="VCL140" s="827">
        <f t="shared" si="752"/>
        <v>0</v>
      </c>
      <c r="VCM140" s="827">
        <f t="shared" si="752"/>
        <v>0</v>
      </c>
      <c r="VCN140" s="827">
        <f t="shared" si="752"/>
        <v>0</v>
      </c>
      <c r="VCO140" s="827">
        <f t="shared" si="752"/>
        <v>0</v>
      </c>
      <c r="VCP140" s="827">
        <f t="shared" si="752"/>
        <v>0</v>
      </c>
      <c r="VCQ140" s="827">
        <f t="shared" si="752"/>
        <v>0</v>
      </c>
      <c r="VCR140" s="827">
        <f t="shared" si="752"/>
        <v>0</v>
      </c>
      <c r="VCS140" s="827">
        <f t="shared" si="752"/>
        <v>0</v>
      </c>
      <c r="VCT140" s="827">
        <f t="shared" si="752"/>
        <v>0</v>
      </c>
      <c r="VCU140" s="827">
        <f t="shared" si="752"/>
        <v>0</v>
      </c>
      <c r="VCV140" s="827">
        <f t="shared" si="752"/>
        <v>0</v>
      </c>
      <c r="VCW140" s="827">
        <f t="shared" si="752"/>
        <v>0</v>
      </c>
      <c r="VCX140" s="827">
        <f t="shared" si="752"/>
        <v>0</v>
      </c>
      <c r="VCY140" s="827">
        <f t="shared" si="752"/>
        <v>0</v>
      </c>
      <c r="VCZ140" s="827">
        <f t="shared" si="752"/>
        <v>0</v>
      </c>
      <c r="VDA140" s="827">
        <f t="shared" si="752"/>
        <v>0</v>
      </c>
      <c r="VDB140" s="827">
        <f t="shared" si="752"/>
        <v>0</v>
      </c>
      <c r="VDC140" s="827">
        <f t="shared" si="752"/>
        <v>0</v>
      </c>
      <c r="VDD140" s="827">
        <f t="shared" si="752"/>
        <v>0</v>
      </c>
      <c r="VDE140" s="827">
        <f t="shared" si="752"/>
        <v>0</v>
      </c>
      <c r="VDF140" s="827">
        <f t="shared" si="752"/>
        <v>0</v>
      </c>
      <c r="VDG140" s="827">
        <f t="shared" si="752"/>
        <v>0</v>
      </c>
      <c r="VDH140" s="827">
        <f t="shared" si="752"/>
        <v>0</v>
      </c>
      <c r="VDI140" s="827">
        <f t="shared" si="752"/>
        <v>0</v>
      </c>
      <c r="VDJ140" s="827">
        <f t="shared" si="752"/>
        <v>0</v>
      </c>
      <c r="VDK140" s="827">
        <f t="shared" si="752"/>
        <v>0</v>
      </c>
      <c r="VDL140" s="827">
        <f t="shared" si="752"/>
        <v>0</v>
      </c>
      <c r="VDM140" s="827">
        <f t="shared" si="752"/>
        <v>0</v>
      </c>
      <c r="VDN140" s="827">
        <f t="shared" si="752"/>
        <v>0</v>
      </c>
      <c r="VDO140" s="827">
        <f t="shared" si="752"/>
        <v>0</v>
      </c>
      <c r="VDP140" s="827">
        <f t="shared" si="752"/>
        <v>0</v>
      </c>
      <c r="VDQ140" s="827">
        <f t="shared" si="752"/>
        <v>0</v>
      </c>
      <c r="VDR140" s="827">
        <f t="shared" si="752"/>
        <v>0</v>
      </c>
      <c r="VDS140" s="827">
        <f t="shared" ref="VDS140:VGD140" si="753">VDS132</f>
        <v>0</v>
      </c>
      <c r="VDT140" s="827">
        <f t="shared" si="753"/>
        <v>0</v>
      </c>
      <c r="VDU140" s="827">
        <f t="shared" si="753"/>
        <v>0</v>
      </c>
      <c r="VDV140" s="827">
        <f t="shared" si="753"/>
        <v>0</v>
      </c>
      <c r="VDW140" s="827">
        <f t="shared" si="753"/>
        <v>0</v>
      </c>
      <c r="VDX140" s="827">
        <f t="shared" si="753"/>
        <v>0</v>
      </c>
      <c r="VDY140" s="827">
        <f t="shared" si="753"/>
        <v>0</v>
      </c>
      <c r="VDZ140" s="827">
        <f t="shared" si="753"/>
        <v>0</v>
      </c>
      <c r="VEA140" s="827">
        <f t="shared" si="753"/>
        <v>0</v>
      </c>
      <c r="VEB140" s="827">
        <f t="shared" si="753"/>
        <v>0</v>
      </c>
      <c r="VEC140" s="827">
        <f t="shared" si="753"/>
        <v>0</v>
      </c>
      <c r="VED140" s="827">
        <f t="shared" si="753"/>
        <v>0</v>
      </c>
      <c r="VEE140" s="827">
        <f t="shared" si="753"/>
        <v>0</v>
      </c>
      <c r="VEF140" s="827">
        <f t="shared" si="753"/>
        <v>0</v>
      </c>
      <c r="VEG140" s="827">
        <f t="shared" si="753"/>
        <v>0</v>
      </c>
      <c r="VEH140" s="827">
        <f t="shared" si="753"/>
        <v>0</v>
      </c>
      <c r="VEI140" s="827">
        <f t="shared" si="753"/>
        <v>0</v>
      </c>
      <c r="VEJ140" s="827">
        <f t="shared" si="753"/>
        <v>0</v>
      </c>
      <c r="VEK140" s="827">
        <f t="shared" si="753"/>
        <v>0</v>
      </c>
      <c r="VEL140" s="827">
        <f t="shared" si="753"/>
        <v>0</v>
      </c>
      <c r="VEM140" s="827">
        <f t="shared" si="753"/>
        <v>0</v>
      </c>
      <c r="VEN140" s="827">
        <f t="shared" si="753"/>
        <v>0</v>
      </c>
      <c r="VEO140" s="827">
        <f t="shared" si="753"/>
        <v>0</v>
      </c>
      <c r="VEP140" s="827">
        <f t="shared" si="753"/>
        <v>0</v>
      </c>
      <c r="VEQ140" s="827">
        <f t="shared" si="753"/>
        <v>0</v>
      </c>
      <c r="VER140" s="827">
        <f t="shared" si="753"/>
        <v>0</v>
      </c>
      <c r="VES140" s="827">
        <f t="shared" si="753"/>
        <v>0</v>
      </c>
      <c r="VET140" s="827">
        <f t="shared" si="753"/>
        <v>0</v>
      </c>
      <c r="VEU140" s="827">
        <f t="shared" si="753"/>
        <v>0</v>
      </c>
      <c r="VEV140" s="827">
        <f t="shared" si="753"/>
        <v>0</v>
      </c>
      <c r="VEW140" s="827">
        <f t="shared" si="753"/>
        <v>0</v>
      </c>
      <c r="VEX140" s="827">
        <f t="shared" si="753"/>
        <v>0</v>
      </c>
      <c r="VEY140" s="827">
        <f t="shared" si="753"/>
        <v>0</v>
      </c>
      <c r="VEZ140" s="827">
        <f t="shared" si="753"/>
        <v>0</v>
      </c>
      <c r="VFA140" s="827">
        <f t="shared" si="753"/>
        <v>0</v>
      </c>
      <c r="VFB140" s="827">
        <f t="shared" si="753"/>
        <v>0</v>
      </c>
      <c r="VFC140" s="827">
        <f t="shared" si="753"/>
        <v>0</v>
      </c>
      <c r="VFD140" s="827">
        <f t="shared" si="753"/>
        <v>0</v>
      </c>
      <c r="VFE140" s="827">
        <f t="shared" si="753"/>
        <v>0</v>
      </c>
      <c r="VFF140" s="827">
        <f t="shared" si="753"/>
        <v>0</v>
      </c>
      <c r="VFG140" s="827">
        <f t="shared" si="753"/>
        <v>0</v>
      </c>
      <c r="VFH140" s="827">
        <f t="shared" si="753"/>
        <v>0</v>
      </c>
      <c r="VFI140" s="827">
        <f t="shared" si="753"/>
        <v>0</v>
      </c>
      <c r="VFJ140" s="827">
        <f t="shared" si="753"/>
        <v>0</v>
      </c>
      <c r="VFK140" s="827">
        <f t="shared" si="753"/>
        <v>0</v>
      </c>
      <c r="VFL140" s="827">
        <f t="shared" si="753"/>
        <v>0</v>
      </c>
      <c r="VFM140" s="827">
        <f t="shared" si="753"/>
        <v>0</v>
      </c>
      <c r="VFN140" s="827">
        <f t="shared" si="753"/>
        <v>0</v>
      </c>
      <c r="VFO140" s="827">
        <f t="shared" si="753"/>
        <v>0</v>
      </c>
      <c r="VFP140" s="827">
        <f t="shared" si="753"/>
        <v>0</v>
      </c>
      <c r="VFQ140" s="827">
        <f t="shared" si="753"/>
        <v>0</v>
      </c>
      <c r="VFR140" s="827">
        <f t="shared" si="753"/>
        <v>0</v>
      </c>
      <c r="VFS140" s="827">
        <f t="shared" si="753"/>
        <v>0</v>
      </c>
      <c r="VFT140" s="827">
        <f t="shared" si="753"/>
        <v>0</v>
      </c>
      <c r="VFU140" s="827">
        <f t="shared" si="753"/>
        <v>0</v>
      </c>
      <c r="VFV140" s="827">
        <f t="shared" si="753"/>
        <v>0</v>
      </c>
      <c r="VFW140" s="827">
        <f t="shared" si="753"/>
        <v>0</v>
      </c>
      <c r="VFX140" s="827">
        <f t="shared" si="753"/>
        <v>0</v>
      </c>
      <c r="VFY140" s="827">
        <f t="shared" si="753"/>
        <v>0</v>
      </c>
      <c r="VFZ140" s="827">
        <f t="shared" si="753"/>
        <v>0</v>
      </c>
      <c r="VGA140" s="827">
        <f t="shared" si="753"/>
        <v>0</v>
      </c>
      <c r="VGB140" s="827">
        <f t="shared" si="753"/>
        <v>0</v>
      </c>
      <c r="VGC140" s="827">
        <f t="shared" si="753"/>
        <v>0</v>
      </c>
      <c r="VGD140" s="827">
        <f t="shared" si="753"/>
        <v>0</v>
      </c>
      <c r="VGE140" s="827">
        <f t="shared" ref="VGE140:VIP140" si="754">VGE132</f>
        <v>0</v>
      </c>
      <c r="VGF140" s="827">
        <f t="shared" si="754"/>
        <v>0</v>
      </c>
      <c r="VGG140" s="827">
        <f t="shared" si="754"/>
        <v>0</v>
      </c>
      <c r="VGH140" s="827">
        <f t="shared" si="754"/>
        <v>0</v>
      </c>
      <c r="VGI140" s="827">
        <f t="shared" si="754"/>
        <v>0</v>
      </c>
      <c r="VGJ140" s="827">
        <f t="shared" si="754"/>
        <v>0</v>
      </c>
      <c r="VGK140" s="827">
        <f t="shared" si="754"/>
        <v>0</v>
      </c>
      <c r="VGL140" s="827">
        <f t="shared" si="754"/>
        <v>0</v>
      </c>
      <c r="VGM140" s="827">
        <f t="shared" si="754"/>
        <v>0</v>
      </c>
      <c r="VGN140" s="827">
        <f t="shared" si="754"/>
        <v>0</v>
      </c>
      <c r="VGO140" s="827">
        <f t="shared" si="754"/>
        <v>0</v>
      </c>
      <c r="VGP140" s="827">
        <f t="shared" si="754"/>
        <v>0</v>
      </c>
      <c r="VGQ140" s="827">
        <f t="shared" si="754"/>
        <v>0</v>
      </c>
      <c r="VGR140" s="827">
        <f t="shared" si="754"/>
        <v>0</v>
      </c>
      <c r="VGS140" s="827">
        <f t="shared" si="754"/>
        <v>0</v>
      </c>
      <c r="VGT140" s="827">
        <f t="shared" si="754"/>
        <v>0</v>
      </c>
      <c r="VGU140" s="827">
        <f t="shared" si="754"/>
        <v>0</v>
      </c>
      <c r="VGV140" s="827">
        <f t="shared" si="754"/>
        <v>0</v>
      </c>
      <c r="VGW140" s="827">
        <f t="shared" si="754"/>
        <v>0</v>
      </c>
      <c r="VGX140" s="827">
        <f t="shared" si="754"/>
        <v>0</v>
      </c>
      <c r="VGY140" s="827">
        <f t="shared" si="754"/>
        <v>0</v>
      </c>
      <c r="VGZ140" s="827">
        <f t="shared" si="754"/>
        <v>0</v>
      </c>
      <c r="VHA140" s="827">
        <f t="shared" si="754"/>
        <v>0</v>
      </c>
      <c r="VHB140" s="827">
        <f t="shared" si="754"/>
        <v>0</v>
      </c>
      <c r="VHC140" s="827">
        <f t="shared" si="754"/>
        <v>0</v>
      </c>
      <c r="VHD140" s="827">
        <f t="shared" si="754"/>
        <v>0</v>
      </c>
      <c r="VHE140" s="827">
        <f t="shared" si="754"/>
        <v>0</v>
      </c>
      <c r="VHF140" s="827">
        <f t="shared" si="754"/>
        <v>0</v>
      </c>
      <c r="VHG140" s="827">
        <f t="shared" si="754"/>
        <v>0</v>
      </c>
      <c r="VHH140" s="827">
        <f t="shared" si="754"/>
        <v>0</v>
      </c>
      <c r="VHI140" s="827">
        <f t="shared" si="754"/>
        <v>0</v>
      </c>
      <c r="VHJ140" s="827">
        <f t="shared" si="754"/>
        <v>0</v>
      </c>
      <c r="VHK140" s="827">
        <f t="shared" si="754"/>
        <v>0</v>
      </c>
      <c r="VHL140" s="827">
        <f t="shared" si="754"/>
        <v>0</v>
      </c>
      <c r="VHM140" s="827">
        <f t="shared" si="754"/>
        <v>0</v>
      </c>
      <c r="VHN140" s="827">
        <f t="shared" si="754"/>
        <v>0</v>
      </c>
      <c r="VHO140" s="827">
        <f t="shared" si="754"/>
        <v>0</v>
      </c>
      <c r="VHP140" s="827">
        <f t="shared" si="754"/>
        <v>0</v>
      </c>
      <c r="VHQ140" s="827">
        <f t="shared" si="754"/>
        <v>0</v>
      </c>
      <c r="VHR140" s="827">
        <f t="shared" si="754"/>
        <v>0</v>
      </c>
      <c r="VHS140" s="827">
        <f t="shared" si="754"/>
        <v>0</v>
      </c>
      <c r="VHT140" s="827">
        <f t="shared" si="754"/>
        <v>0</v>
      </c>
      <c r="VHU140" s="827">
        <f t="shared" si="754"/>
        <v>0</v>
      </c>
      <c r="VHV140" s="827">
        <f t="shared" si="754"/>
        <v>0</v>
      </c>
      <c r="VHW140" s="827">
        <f t="shared" si="754"/>
        <v>0</v>
      </c>
      <c r="VHX140" s="827">
        <f t="shared" si="754"/>
        <v>0</v>
      </c>
      <c r="VHY140" s="827">
        <f t="shared" si="754"/>
        <v>0</v>
      </c>
      <c r="VHZ140" s="827">
        <f t="shared" si="754"/>
        <v>0</v>
      </c>
      <c r="VIA140" s="827">
        <f t="shared" si="754"/>
        <v>0</v>
      </c>
      <c r="VIB140" s="827">
        <f t="shared" si="754"/>
        <v>0</v>
      </c>
      <c r="VIC140" s="827">
        <f t="shared" si="754"/>
        <v>0</v>
      </c>
      <c r="VID140" s="827">
        <f t="shared" si="754"/>
        <v>0</v>
      </c>
      <c r="VIE140" s="827">
        <f t="shared" si="754"/>
        <v>0</v>
      </c>
      <c r="VIF140" s="827">
        <f t="shared" si="754"/>
        <v>0</v>
      </c>
      <c r="VIG140" s="827">
        <f t="shared" si="754"/>
        <v>0</v>
      </c>
      <c r="VIH140" s="827">
        <f t="shared" si="754"/>
        <v>0</v>
      </c>
      <c r="VII140" s="827">
        <f t="shared" si="754"/>
        <v>0</v>
      </c>
      <c r="VIJ140" s="827">
        <f t="shared" si="754"/>
        <v>0</v>
      </c>
      <c r="VIK140" s="827">
        <f t="shared" si="754"/>
        <v>0</v>
      </c>
      <c r="VIL140" s="827">
        <f t="shared" si="754"/>
        <v>0</v>
      </c>
      <c r="VIM140" s="827">
        <f t="shared" si="754"/>
        <v>0</v>
      </c>
      <c r="VIN140" s="827">
        <f t="shared" si="754"/>
        <v>0</v>
      </c>
      <c r="VIO140" s="827">
        <f t="shared" si="754"/>
        <v>0</v>
      </c>
      <c r="VIP140" s="827">
        <f t="shared" si="754"/>
        <v>0</v>
      </c>
      <c r="VIQ140" s="827">
        <f t="shared" ref="VIQ140:VLB140" si="755">VIQ132</f>
        <v>0</v>
      </c>
      <c r="VIR140" s="827">
        <f t="shared" si="755"/>
        <v>0</v>
      </c>
      <c r="VIS140" s="827">
        <f t="shared" si="755"/>
        <v>0</v>
      </c>
      <c r="VIT140" s="827">
        <f t="shared" si="755"/>
        <v>0</v>
      </c>
      <c r="VIU140" s="827">
        <f t="shared" si="755"/>
        <v>0</v>
      </c>
      <c r="VIV140" s="827">
        <f t="shared" si="755"/>
        <v>0</v>
      </c>
      <c r="VIW140" s="827">
        <f t="shared" si="755"/>
        <v>0</v>
      </c>
      <c r="VIX140" s="827">
        <f t="shared" si="755"/>
        <v>0</v>
      </c>
      <c r="VIY140" s="827">
        <f t="shared" si="755"/>
        <v>0</v>
      </c>
      <c r="VIZ140" s="827">
        <f t="shared" si="755"/>
        <v>0</v>
      </c>
      <c r="VJA140" s="827">
        <f t="shared" si="755"/>
        <v>0</v>
      </c>
      <c r="VJB140" s="827">
        <f t="shared" si="755"/>
        <v>0</v>
      </c>
      <c r="VJC140" s="827">
        <f t="shared" si="755"/>
        <v>0</v>
      </c>
      <c r="VJD140" s="827">
        <f t="shared" si="755"/>
        <v>0</v>
      </c>
      <c r="VJE140" s="827">
        <f t="shared" si="755"/>
        <v>0</v>
      </c>
      <c r="VJF140" s="827">
        <f t="shared" si="755"/>
        <v>0</v>
      </c>
      <c r="VJG140" s="827">
        <f t="shared" si="755"/>
        <v>0</v>
      </c>
      <c r="VJH140" s="827">
        <f t="shared" si="755"/>
        <v>0</v>
      </c>
      <c r="VJI140" s="827">
        <f t="shared" si="755"/>
        <v>0</v>
      </c>
      <c r="VJJ140" s="827">
        <f t="shared" si="755"/>
        <v>0</v>
      </c>
      <c r="VJK140" s="827">
        <f t="shared" si="755"/>
        <v>0</v>
      </c>
      <c r="VJL140" s="827">
        <f t="shared" si="755"/>
        <v>0</v>
      </c>
      <c r="VJM140" s="827">
        <f t="shared" si="755"/>
        <v>0</v>
      </c>
      <c r="VJN140" s="827">
        <f t="shared" si="755"/>
        <v>0</v>
      </c>
      <c r="VJO140" s="827">
        <f t="shared" si="755"/>
        <v>0</v>
      </c>
      <c r="VJP140" s="827">
        <f t="shared" si="755"/>
        <v>0</v>
      </c>
      <c r="VJQ140" s="827">
        <f t="shared" si="755"/>
        <v>0</v>
      </c>
      <c r="VJR140" s="827">
        <f t="shared" si="755"/>
        <v>0</v>
      </c>
      <c r="VJS140" s="827">
        <f t="shared" si="755"/>
        <v>0</v>
      </c>
      <c r="VJT140" s="827">
        <f t="shared" si="755"/>
        <v>0</v>
      </c>
      <c r="VJU140" s="827">
        <f t="shared" si="755"/>
        <v>0</v>
      </c>
      <c r="VJV140" s="827">
        <f t="shared" si="755"/>
        <v>0</v>
      </c>
      <c r="VJW140" s="827">
        <f t="shared" si="755"/>
        <v>0</v>
      </c>
      <c r="VJX140" s="827">
        <f t="shared" si="755"/>
        <v>0</v>
      </c>
      <c r="VJY140" s="827">
        <f t="shared" si="755"/>
        <v>0</v>
      </c>
      <c r="VJZ140" s="827">
        <f t="shared" si="755"/>
        <v>0</v>
      </c>
      <c r="VKA140" s="827">
        <f t="shared" si="755"/>
        <v>0</v>
      </c>
      <c r="VKB140" s="827">
        <f t="shared" si="755"/>
        <v>0</v>
      </c>
      <c r="VKC140" s="827">
        <f t="shared" si="755"/>
        <v>0</v>
      </c>
      <c r="VKD140" s="827">
        <f t="shared" si="755"/>
        <v>0</v>
      </c>
      <c r="VKE140" s="827">
        <f t="shared" si="755"/>
        <v>0</v>
      </c>
      <c r="VKF140" s="827">
        <f t="shared" si="755"/>
        <v>0</v>
      </c>
      <c r="VKG140" s="827">
        <f t="shared" si="755"/>
        <v>0</v>
      </c>
      <c r="VKH140" s="827">
        <f t="shared" si="755"/>
        <v>0</v>
      </c>
      <c r="VKI140" s="827">
        <f t="shared" si="755"/>
        <v>0</v>
      </c>
      <c r="VKJ140" s="827">
        <f t="shared" si="755"/>
        <v>0</v>
      </c>
      <c r="VKK140" s="827">
        <f t="shared" si="755"/>
        <v>0</v>
      </c>
      <c r="VKL140" s="827">
        <f t="shared" si="755"/>
        <v>0</v>
      </c>
      <c r="VKM140" s="827">
        <f t="shared" si="755"/>
        <v>0</v>
      </c>
      <c r="VKN140" s="827">
        <f t="shared" si="755"/>
        <v>0</v>
      </c>
      <c r="VKO140" s="827">
        <f t="shared" si="755"/>
        <v>0</v>
      </c>
      <c r="VKP140" s="827">
        <f t="shared" si="755"/>
        <v>0</v>
      </c>
      <c r="VKQ140" s="827">
        <f t="shared" si="755"/>
        <v>0</v>
      </c>
      <c r="VKR140" s="827">
        <f t="shared" si="755"/>
        <v>0</v>
      </c>
      <c r="VKS140" s="827">
        <f t="shared" si="755"/>
        <v>0</v>
      </c>
      <c r="VKT140" s="827">
        <f t="shared" si="755"/>
        <v>0</v>
      </c>
      <c r="VKU140" s="827">
        <f t="shared" si="755"/>
        <v>0</v>
      </c>
      <c r="VKV140" s="827">
        <f t="shared" si="755"/>
        <v>0</v>
      </c>
      <c r="VKW140" s="827">
        <f t="shared" si="755"/>
        <v>0</v>
      </c>
      <c r="VKX140" s="827">
        <f t="shared" si="755"/>
        <v>0</v>
      </c>
      <c r="VKY140" s="827">
        <f t="shared" si="755"/>
        <v>0</v>
      </c>
      <c r="VKZ140" s="827">
        <f t="shared" si="755"/>
        <v>0</v>
      </c>
      <c r="VLA140" s="827">
        <f t="shared" si="755"/>
        <v>0</v>
      </c>
      <c r="VLB140" s="827">
        <f t="shared" si="755"/>
        <v>0</v>
      </c>
      <c r="VLC140" s="827">
        <f t="shared" ref="VLC140:VNN140" si="756">VLC132</f>
        <v>0</v>
      </c>
      <c r="VLD140" s="827">
        <f t="shared" si="756"/>
        <v>0</v>
      </c>
      <c r="VLE140" s="827">
        <f t="shared" si="756"/>
        <v>0</v>
      </c>
      <c r="VLF140" s="827">
        <f t="shared" si="756"/>
        <v>0</v>
      </c>
      <c r="VLG140" s="827">
        <f t="shared" si="756"/>
        <v>0</v>
      </c>
      <c r="VLH140" s="827">
        <f t="shared" si="756"/>
        <v>0</v>
      </c>
      <c r="VLI140" s="827">
        <f t="shared" si="756"/>
        <v>0</v>
      </c>
      <c r="VLJ140" s="827">
        <f t="shared" si="756"/>
        <v>0</v>
      </c>
      <c r="VLK140" s="827">
        <f t="shared" si="756"/>
        <v>0</v>
      </c>
      <c r="VLL140" s="827">
        <f t="shared" si="756"/>
        <v>0</v>
      </c>
      <c r="VLM140" s="827">
        <f t="shared" si="756"/>
        <v>0</v>
      </c>
      <c r="VLN140" s="827">
        <f t="shared" si="756"/>
        <v>0</v>
      </c>
      <c r="VLO140" s="827">
        <f t="shared" si="756"/>
        <v>0</v>
      </c>
      <c r="VLP140" s="827">
        <f t="shared" si="756"/>
        <v>0</v>
      </c>
      <c r="VLQ140" s="827">
        <f t="shared" si="756"/>
        <v>0</v>
      </c>
      <c r="VLR140" s="827">
        <f t="shared" si="756"/>
        <v>0</v>
      </c>
      <c r="VLS140" s="827">
        <f t="shared" si="756"/>
        <v>0</v>
      </c>
      <c r="VLT140" s="827">
        <f t="shared" si="756"/>
        <v>0</v>
      </c>
      <c r="VLU140" s="827">
        <f t="shared" si="756"/>
        <v>0</v>
      </c>
      <c r="VLV140" s="827">
        <f t="shared" si="756"/>
        <v>0</v>
      </c>
      <c r="VLW140" s="827">
        <f t="shared" si="756"/>
        <v>0</v>
      </c>
      <c r="VLX140" s="827">
        <f t="shared" si="756"/>
        <v>0</v>
      </c>
      <c r="VLY140" s="827">
        <f t="shared" si="756"/>
        <v>0</v>
      </c>
      <c r="VLZ140" s="827">
        <f t="shared" si="756"/>
        <v>0</v>
      </c>
      <c r="VMA140" s="827">
        <f t="shared" si="756"/>
        <v>0</v>
      </c>
      <c r="VMB140" s="827">
        <f t="shared" si="756"/>
        <v>0</v>
      </c>
      <c r="VMC140" s="827">
        <f t="shared" si="756"/>
        <v>0</v>
      </c>
      <c r="VMD140" s="827">
        <f t="shared" si="756"/>
        <v>0</v>
      </c>
      <c r="VME140" s="827">
        <f t="shared" si="756"/>
        <v>0</v>
      </c>
      <c r="VMF140" s="827">
        <f t="shared" si="756"/>
        <v>0</v>
      </c>
      <c r="VMG140" s="827">
        <f t="shared" si="756"/>
        <v>0</v>
      </c>
      <c r="VMH140" s="827">
        <f t="shared" si="756"/>
        <v>0</v>
      </c>
      <c r="VMI140" s="827">
        <f t="shared" si="756"/>
        <v>0</v>
      </c>
      <c r="VMJ140" s="827">
        <f t="shared" si="756"/>
        <v>0</v>
      </c>
      <c r="VMK140" s="827">
        <f t="shared" si="756"/>
        <v>0</v>
      </c>
      <c r="VML140" s="827">
        <f t="shared" si="756"/>
        <v>0</v>
      </c>
      <c r="VMM140" s="827">
        <f t="shared" si="756"/>
        <v>0</v>
      </c>
      <c r="VMN140" s="827">
        <f t="shared" si="756"/>
        <v>0</v>
      </c>
      <c r="VMO140" s="827">
        <f t="shared" si="756"/>
        <v>0</v>
      </c>
      <c r="VMP140" s="827">
        <f t="shared" si="756"/>
        <v>0</v>
      </c>
      <c r="VMQ140" s="827">
        <f t="shared" si="756"/>
        <v>0</v>
      </c>
      <c r="VMR140" s="827">
        <f t="shared" si="756"/>
        <v>0</v>
      </c>
      <c r="VMS140" s="827">
        <f t="shared" si="756"/>
        <v>0</v>
      </c>
      <c r="VMT140" s="827">
        <f t="shared" si="756"/>
        <v>0</v>
      </c>
      <c r="VMU140" s="827">
        <f t="shared" si="756"/>
        <v>0</v>
      </c>
      <c r="VMV140" s="827">
        <f t="shared" si="756"/>
        <v>0</v>
      </c>
      <c r="VMW140" s="827">
        <f t="shared" si="756"/>
        <v>0</v>
      </c>
      <c r="VMX140" s="827">
        <f t="shared" si="756"/>
        <v>0</v>
      </c>
      <c r="VMY140" s="827">
        <f t="shared" si="756"/>
        <v>0</v>
      </c>
      <c r="VMZ140" s="827">
        <f t="shared" si="756"/>
        <v>0</v>
      </c>
      <c r="VNA140" s="827">
        <f t="shared" si="756"/>
        <v>0</v>
      </c>
      <c r="VNB140" s="827">
        <f t="shared" si="756"/>
        <v>0</v>
      </c>
      <c r="VNC140" s="827">
        <f t="shared" si="756"/>
        <v>0</v>
      </c>
      <c r="VND140" s="827">
        <f t="shared" si="756"/>
        <v>0</v>
      </c>
      <c r="VNE140" s="827">
        <f t="shared" si="756"/>
        <v>0</v>
      </c>
      <c r="VNF140" s="827">
        <f t="shared" si="756"/>
        <v>0</v>
      </c>
      <c r="VNG140" s="827">
        <f t="shared" si="756"/>
        <v>0</v>
      </c>
      <c r="VNH140" s="827">
        <f t="shared" si="756"/>
        <v>0</v>
      </c>
      <c r="VNI140" s="827">
        <f t="shared" si="756"/>
        <v>0</v>
      </c>
      <c r="VNJ140" s="827">
        <f t="shared" si="756"/>
        <v>0</v>
      </c>
      <c r="VNK140" s="827">
        <f t="shared" si="756"/>
        <v>0</v>
      </c>
      <c r="VNL140" s="827">
        <f t="shared" si="756"/>
        <v>0</v>
      </c>
      <c r="VNM140" s="827">
        <f t="shared" si="756"/>
        <v>0</v>
      </c>
      <c r="VNN140" s="827">
        <f t="shared" si="756"/>
        <v>0</v>
      </c>
      <c r="VNO140" s="827">
        <f t="shared" ref="VNO140:VPZ140" si="757">VNO132</f>
        <v>0</v>
      </c>
      <c r="VNP140" s="827">
        <f t="shared" si="757"/>
        <v>0</v>
      </c>
      <c r="VNQ140" s="827">
        <f t="shared" si="757"/>
        <v>0</v>
      </c>
      <c r="VNR140" s="827">
        <f t="shared" si="757"/>
        <v>0</v>
      </c>
      <c r="VNS140" s="827">
        <f t="shared" si="757"/>
        <v>0</v>
      </c>
      <c r="VNT140" s="827">
        <f t="shared" si="757"/>
        <v>0</v>
      </c>
      <c r="VNU140" s="827">
        <f t="shared" si="757"/>
        <v>0</v>
      </c>
      <c r="VNV140" s="827">
        <f t="shared" si="757"/>
        <v>0</v>
      </c>
      <c r="VNW140" s="827">
        <f t="shared" si="757"/>
        <v>0</v>
      </c>
      <c r="VNX140" s="827">
        <f t="shared" si="757"/>
        <v>0</v>
      </c>
      <c r="VNY140" s="827">
        <f t="shared" si="757"/>
        <v>0</v>
      </c>
      <c r="VNZ140" s="827">
        <f t="shared" si="757"/>
        <v>0</v>
      </c>
      <c r="VOA140" s="827">
        <f t="shared" si="757"/>
        <v>0</v>
      </c>
      <c r="VOB140" s="827">
        <f t="shared" si="757"/>
        <v>0</v>
      </c>
      <c r="VOC140" s="827">
        <f t="shared" si="757"/>
        <v>0</v>
      </c>
      <c r="VOD140" s="827">
        <f t="shared" si="757"/>
        <v>0</v>
      </c>
      <c r="VOE140" s="827">
        <f t="shared" si="757"/>
        <v>0</v>
      </c>
      <c r="VOF140" s="827">
        <f t="shared" si="757"/>
        <v>0</v>
      </c>
      <c r="VOG140" s="827">
        <f t="shared" si="757"/>
        <v>0</v>
      </c>
      <c r="VOH140" s="827">
        <f t="shared" si="757"/>
        <v>0</v>
      </c>
      <c r="VOI140" s="827">
        <f t="shared" si="757"/>
        <v>0</v>
      </c>
      <c r="VOJ140" s="827">
        <f t="shared" si="757"/>
        <v>0</v>
      </c>
      <c r="VOK140" s="827">
        <f t="shared" si="757"/>
        <v>0</v>
      </c>
      <c r="VOL140" s="827">
        <f t="shared" si="757"/>
        <v>0</v>
      </c>
      <c r="VOM140" s="827">
        <f t="shared" si="757"/>
        <v>0</v>
      </c>
      <c r="VON140" s="827">
        <f t="shared" si="757"/>
        <v>0</v>
      </c>
      <c r="VOO140" s="827">
        <f t="shared" si="757"/>
        <v>0</v>
      </c>
      <c r="VOP140" s="827">
        <f t="shared" si="757"/>
        <v>0</v>
      </c>
      <c r="VOQ140" s="827">
        <f t="shared" si="757"/>
        <v>0</v>
      </c>
      <c r="VOR140" s="827">
        <f t="shared" si="757"/>
        <v>0</v>
      </c>
      <c r="VOS140" s="827">
        <f t="shared" si="757"/>
        <v>0</v>
      </c>
      <c r="VOT140" s="827">
        <f t="shared" si="757"/>
        <v>0</v>
      </c>
      <c r="VOU140" s="827">
        <f t="shared" si="757"/>
        <v>0</v>
      </c>
      <c r="VOV140" s="827">
        <f t="shared" si="757"/>
        <v>0</v>
      </c>
      <c r="VOW140" s="827">
        <f t="shared" si="757"/>
        <v>0</v>
      </c>
      <c r="VOX140" s="827">
        <f t="shared" si="757"/>
        <v>0</v>
      </c>
      <c r="VOY140" s="827">
        <f t="shared" si="757"/>
        <v>0</v>
      </c>
      <c r="VOZ140" s="827">
        <f t="shared" si="757"/>
        <v>0</v>
      </c>
      <c r="VPA140" s="827">
        <f t="shared" si="757"/>
        <v>0</v>
      </c>
      <c r="VPB140" s="827">
        <f t="shared" si="757"/>
        <v>0</v>
      </c>
      <c r="VPC140" s="827">
        <f t="shared" si="757"/>
        <v>0</v>
      </c>
      <c r="VPD140" s="827">
        <f t="shared" si="757"/>
        <v>0</v>
      </c>
      <c r="VPE140" s="827">
        <f t="shared" si="757"/>
        <v>0</v>
      </c>
      <c r="VPF140" s="827">
        <f t="shared" si="757"/>
        <v>0</v>
      </c>
      <c r="VPG140" s="827">
        <f t="shared" si="757"/>
        <v>0</v>
      </c>
      <c r="VPH140" s="827">
        <f t="shared" si="757"/>
        <v>0</v>
      </c>
      <c r="VPI140" s="827">
        <f t="shared" si="757"/>
        <v>0</v>
      </c>
      <c r="VPJ140" s="827">
        <f t="shared" si="757"/>
        <v>0</v>
      </c>
      <c r="VPK140" s="827">
        <f t="shared" si="757"/>
        <v>0</v>
      </c>
      <c r="VPL140" s="827">
        <f t="shared" si="757"/>
        <v>0</v>
      </c>
      <c r="VPM140" s="827">
        <f t="shared" si="757"/>
        <v>0</v>
      </c>
      <c r="VPN140" s="827">
        <f t="shared" si="757"/>
        <v>0</v>
      </c>
      <c r="VPO140" s="827">
        <f t="shared" si="757"/>
        <v>0</v>
      </c>
      <c r="VPP140" s="827">
        <f t="shared" si="757"/>
        <v>0</v>
      </c>
      <c r="VPQ140" s="827">
        <f t="shared" si="757"/>
        <v>0</v>
      </c>
      <c r="VPR140" s="827">
        <f t="shared" si="757"/>
        <v>0</v>
      </c>
      <c r="VPS140" s="827">
        <f t="shared" si="757"/>
        <v>0</v>
      </c>
      <c r="VPT140" s="827">
        <f t="shared" si="757"/>
        <v>0</v>
      </c>
      <c r="VPU140" s="827">
        <f t="shared" si="757"/>
        <v>0</v>
      </c>
      <c r="VPV140" s="827">
        <f t="shared" si="757"/>
        <v>0</v>
      </c>
      <c r="VPW140" s="827">
        <f t="shared" si="757"/>
        <v>0</v>
      </c>
      <c r="VPX140" s="827">
        <f t="shared" si="757"/>
        <v>0</v>
      </c>
      <c r="VPY140" s="827">
        <f t="shared" si="757"/>
        <v>0</v>
      </c>
      <c r="VPZ140" s="827">
        <f t="shared" si="757"/>
        <v>0</v>
      </c>
      <c r="VQA140" s="827">
        <f t="shared" ref="VQA140:VSL140" si="758">VQA132</f>
        <v>0</v>
      </c>
      <c r="VQB140" s="827">
        <f t="shared" si="758"/>
        <v>0</v>
      </c>
      <c r="VQC140" s="827">
        <f t="shared" si="758"/>
        <v>0</v>
      </c>
      <c r="VQD140" s="827">
        <f t="shared" si="758"/>
        <v>0</v>
      </c>
      <c r="VQE140" s="827">
        <f t="shared" si="758"/>
        <v>0</v>
      </c>
      <c r="VQF140" s="827">
        <f t="shared" si="758"/>
        <v>0</v>
      </c>
      <c r="VQG140" s="827">
        <f t="shared" si="758"/>
        <v>0</v>
      </c>
      <c r="VQH140" s="827">
        <f t="shared" si="758"/>
        <v>0</v>
      </c>
      <c r="VQI140" s="827">
        <f t="shared" si="758"/>
        <v>0</v>
      </c>
      <c r="VQJ140" s="827">
        <f t="shared" si="758"/>
        <v>0</v>
      </c>
      <c r="VQK140" s="827">
        <f t="shared" si="758"/>
        <v>0</v>
      </c>
      <c r="VQL140" s="827">
        <f t="shared" si="758"/>
        <v>0</v>
      </c>
      <c r="VQM140" s="827">
        <f t="shared" si="758"/>
        <v>0</v>
      </c>
      <c r="VQN140" s="827">
        <f t="shared" si="758"/>
        <v>0</v>
      </c>
      <c r="VQO140" s="827">
        <f t="shared" si="758"/>
        <v>0</v>
      </c>
      <c r="VQP140" s="827">
        <f t="shared" si="758"/>
        <v>0</v>
      </c>
      <c r="VQQ140" s="827">
        <f t="shared" si="758"/>
        <v>0</v>
      </c>
      <c r="VQR140" s="827">
        <f t="shared" si="758"/>
        <v>0</v>
      </c>
      <c r="VQS140" s="827">
        <f t="shared" si="758"/>
        <v>0</v>
      </c>
      <c r="VQT140" s="827">
        <f t="shared" si="758"/>
        <v>0</v>
      </c>
      <c r="VQU140" s="827">
        <f t="shared" si="758"/>
        <v>0</v>
      </c>
      <c r="VQV140" s="827">
        <f t="shared" si="758"/>
        <v>0</v>
      </c>
      <c r="VQW140" s="827">
        <f t="shared" si="758"/>
        <v>0</v>
      </c>
      <c r="VQX140" s="827">
        <f t="shared" si="758"/>
        <v>0</v>
      </c>
      <c r="VQY140" s="827">
        <f t="shared" si="758"/>
        <v>0</v>
      </c>
      <c r="VQZ140" s="827">
        <f t="shared" si="758"/>
        <v>0</v>
      </c>
      <c r="VRA140" s="827">
        <f t="shared" si="758"/>
        <v>0</v>
      </c>
      <c r="VRB140" s="827">
        <f t="shared" si="758"/>
        <v>0</v>
      </c>
      <c r="VRC140" s="827">
        <f t="shared" si="758"/>
        <v>0</v>
      </c>
      <c r="VRD140" s="827">
        <f t="shared" si="758"/>
        <v>0</v>
      </c>
      <c r="VRE140" s="827">
        <f t="shared" si="758"/>
        <v>0</v>
      </c>
      <c r="VRF140" s="827">
        <f t="shared" si="758"/>
        <v>0</v>
      </c>
      <c r="VRG140" s="827">
        <f t="shared" si="758"/>
        <v>0</v>
      </c>
      <c r="VRH140" s="827">
        <f t="shared" si="758"/>
        <v>0</v>
      </c>
      <c r="VRI140" s="827">
        <f t="shared" si="758"/>
        <v>0</v>
      </c>
      <c r="VRJ140" s="827">
        <f t="shared" si="758"/>
        <v>0</v>
      </c>
      <c r="VRK140" s="827">
        <f t="shared" si="758"/>
        <v>0</v>
      </c>
      <c r="VRL140" s="827">
        <f t="shared" si="758"/>
        <v>0</v>
      </c>
      <c r="VRM140" s="827">
        <f t="shared" si="758"/>
        <v>0</v>
      </c>
      <c r="VRN140" s="827">
        <f t="shared" si="758"/>
        <v>0</v>
      </c>
      <c r="VRO140" s="827">
        <f t="shared" si="758"/>
        <v>0</v>
      </c>
      <c r="VRP140" s="827">
        <f t="shared" si="758"/>
        <v>0</v>
      </c>
      <c r="VRQ140" s="827">
        <f t="shared" si="758"/>
        <v>0</v>
      </c>
      <c r="VRR140" s="827">
        <f t="shared" si="758"/>
        <v>0</v>
      </c>
      <c r="VRS140" s="827">
        <f t="shared" si="758"/>
        <v>0</v>
      </c>
      <c r="VRT140" s="827">
        <f t="shared" si="758"/>
        <v>0</v>
      </c>
      <c r="VRU140" s="827">
        <f t="shared" si="758"/>
        <v>0</v>
      </c>
      <c r="VRV140" s="827">
        <f t="shared" si="758"/>
        <v>0</v>
      </c>
      <c r="VRW140" s="827">
        <f t="shared" si="758"/>
        <v>0</v>
      </c>
      <c r="VRX140" s="827">
        <f t="shared" si="758"/>
        <v>0</v>
      </c>
      <c r="VRY140" s="827">
        <f t="shared" si="758"/>
        <v>0</v>
      </c>
      <c r="VRZ140" s="827">
        <f t="shared" si="758"/>
        <v>0</v>
      </c>
      <c r="VSA140" s="827">
        <f t="shared" si="758"/>
        <v>0</v>
      </c>
      <c r="VSB140" s="827">
        <f t="shared" si="758"/>
        <v>0</v>
      </c>
      <c r="VSC140" s="827">
        <f t="shared" si="758"/>
        <v>0</v>
      </c>
      <c r="VSD140" s="827">
        <f t="shared" si="758"/>
        <v>0</v>
      </c>
      <c r="VSE140" s="827">
        <f t="shared" si="758"/>
        <v>0</v>
      </c>
      <c r="VSF140" s="827">
        <f t="shared" si="758"/>
        <v>0</v>
      </c>
      <c r="VSG140" s="827">
        <f t="shared" si="758"/>
        <v>0</v>
      </c>
      <c r="VSH140" s="827">
        <f t="shared" si="758"/>
        <v>0</v>
      </c>
      <c r="VSI140" s="827">
        <f t="shared" si="758"/>
        <v>0</v>
      </c>
      <c r="VSJ140" s="827">
        <f t="shared" si="758"/>
        <v>0</v>
      </c>
      <c r="VSK140" s="827">
        <f t="shared" si="758"/>
        <v>0</v>
      </c>
      <c r="VSL140" s="827">
        <f t="shared" si="758"/>
        <v>0</v>
      </c>
      <c r="VSM140" s="827">
        <f t="shared" ref="VSM140:VUX140" si="759">VSM132</f>
        <v>0</v>
      </c>
      <c r="VSN140" s="827">
        <f t="shared" si="759"/>
        <v>0</v>
      </c>
      <c r="VSO140" s="827">
        <f t="shared" si="759"/>
        <v>0</v>
      </c>
      <c r="VSP140" s="827">
        <f t="shared" si="759"/>
        <v>0</v>
      </c>
      <c r="VSQ140" s="827">
        <f t="shared" si="759"/>
        <v>0</v>
      </c>
      <c r="VSR140" s="827">
        <f t="shared" si="759"/>
        <v>0</v>
      </c>
      <c r="VSS140" s="827">
        <f t="shared" si="759"/>
        <v>0</v>
      </c>
      <c r="VST140" s="827">
        <f t="shared" si="759"/>
        <v>0</v>
      </c>
      <c r="VSU140" s="827">
        <f t="shared" si="759"/>
        <v>0</v>
      </c>
      <c r="VSV140" s="827">
        <f t="shared" si="759"/>
        <v>0</v>
      </c>
      <c r="VSW140" s="827">
        <f t="shared" si="759"/>
        <v>0</v>
      </c>
      <c r="VSX140" s="827">
        <f t="shared" si="759"/>
        <v>0</v>
      </c>
      <c r="VSY140" s="827">
        <f t="shared" si="759"/>
        <v>0</v>
      </c>
      <c r="VSZ140" s="827">
        <f t="shared" si="759"/>
        <v>0</v>
      </c>
      <c r="VTA140" s="827">
        <f t="shared" si="759"/>
        <v>0</v>
      </c>
      <c r="VTB140" s="827">
        <f t="shared" si="759"/>
        <v>0</v>
      </c>
      <c r="VTC140" s="827">
        <f t="shared" si="759"/>
        <v>0</v>
      </c>
      <c r="VTD140" s="827">
        <f t="shared" si="759"/>
        <v>0</v>
      </c>
      <c r="VTE140" s="827">
        <f t="shared" si="759"/>
        <v>0</v>
      </c>
      <c r="VTF140" s="827">
        <f t="shared" si="759"/>
        <v>0</v>
      </c>
      <c r="VTG140" s="827">
        <f t="shared" si="759"/>
        <v>0</v>
      </c>
      <c r="VTH140" s="827">
        <f t="shared" si="759"/>
        <v>0</v>
      </c>
      <c r="VTI140" s="827">
        <f t="shared" si="759"/>
        <v>0</v>
      </c>
      <c r="VTJ140" s="827">
        <f t="shared" si="759"/>
        <v>0</v>
      </c>
      <c r="VTK140" s="827">
        <f t="shared" si="759"/>
        <v>0</v>
      </c>
      <c r="VTL140" s="827">
        <f t="shared" si="759"/>
        <v>0</v>
      </c>
      <c r="VTM140" s="827">
        <f t="shared" si="759"/>
        <v>0</v>
      </c>
      <c r="VTN140" s="827">
        <f t="shared" si="759"/>
        <v>0</v>
      </c>
      <c r="VTO140" s="827">
        <f t="shared" si="759"/>
        <v>0</v>
      </c>
      <c r="VTP140" s="827">
        <f t="shared" si="759"/>
        <v>0</v>
      </c>
      <c r="VTQ140" s="827">
        <f t="shared" si="759"/>
        <v>0</v>
      </c>
      <c r="VTR140" s="827">
        <f t="shared" si="759"/>
        <v>0</v>
      </c>
      <c r="VTS140" s="827">
        <f t="shared" si="759"/>
        <v>0</v>
      </c>
      <c r="VTT140" s="827">
        <f t="shared" si="759"/>
        <v>0</v>
      </c>
      <c r="VTU140" s="827">
        <f t="shared" si="759"/>
        <v>0</v>
      </c>
      <c r="VTV140" s="827">
        <f t="shared" si="759"/>
        <v>0</v>
      </c>
      <c r="VTW140" s="827">
        <f t="shared" si="759"/>
        <v>0</v>
      </c>
      <c r="VTX140" s="827">
        <f t="shared" si="759"/>
        <v>0</v>
      </c>
      <c r="VTY140" s="827">
        <f t="shared" si="759"/>
        <v>0</v>
      </c>
      <c r="VTZ140" s="827">
        <f t="shared" si="759"/>
        <v>0</v>
      </c>
      <c r="VUA140" s="827">
        <f t="shared" si="759"/>
        <v>0</v>
      </c>
      <c r="VUB140" s="827">
        <f t="shared" si="759"/>
        <v>0</v>
      </c>
      <c r="VUC140" s="827">
        <f t="shared" si="759"/>
        <v>0</v>
      </c>
      <c r="VUD140" s="827">
        <f t="shared" si="759"/>
        <v>0</v>
      </c>
      <c r="VUE140" s="827">
        <f t="shared" si="759"/>
        <v>0</v>
      </c>
      <c r="VUF140" s="827">
        <f t="shared" si="759"/>
        <v>0</v>
      </c>
      <c r="VUG140" s="827">
        <f t="shared" si="759"/>
        <v>0</v>
      </c>
      <c r="VUH140" s="827">
        <f t="shared" si="759"/>
        <v>0</v>
      </c>
      <c r="VUI140" s="827">
        <f t="shared" si="759"/>
        <v>0</v>
      </c>
      <c r="VUJ140" s="827">
        <f t="shared" si="759"/>
        <v>0</v>
      </c>
      <c r="VUK140" s="827">
        <f t="shared" si="759"/>
        <v>0</v>
      </c>
      <c r="VUL140" s="827">
        <f t="shared" si="759"/>
        <v>0</v>
      </c>
      <c r="VUM140" s="827">
        <f t="shared" si="759"/>
        <v>0</v>
      </c>
      <c r="VUN140" s="827">
        <f t="shared" si="759"/>
        <v>0</v>
      </c>
      <c r="VUO140" s="827">
        <f t="shared" si="759"/>
        <v>0</v>
      </c>
      <c r="VUP140" s="827">
        <f t="shared" si="759"/>
        <v>0</v>
      </c>
      <c r="VUQ140" s="827">
        <f t="shared" si="759"/>
        <v>0</v>
      </c>
      <c r="VUR140" s="827">
        <f t="shared" si="759"/>
        <v>0</v>
      </c>
      <c r="VUS140" s="827">
        <f t="shared" si="759"/>
        <v>0</v>
      </c>
      <c r="VUT140" s="827">
        <f t="shared" si="759"/>
        <v>0</v>
      </c>
      <c r="VUU140" s="827">
        <f t="shared" si="759"/>
        <v>0</v>
      </c>
      <c r="VUV140" s="827">
        <f t="shared" si="759"/>
        <v>0</v>
      </c>
      <c r="VUW140" s="827">
        <f t="shared" si="759"/>
        <v>0</v>
      </c>
      <c r="VUX140" s="827">
        <f t="shared" si="759"/>
        <v>0</v>
      </c>
      <c r="VUY140" s="827">
        <f t="shared" ref="VUY140:VXJ140" si="760">VUY132</f>
        <v>0</v>
      </c>
      <c r="VUZ140" s="827">
        <f t="shared" si="760"/>
        <v>0</v>
      </c>
      <c r="VVA140" s="827">
        <f t="shared" si="760"/>
        <v>0</v>
      </c>
      <c r="VVB140" s="827">
        <f t="shared" si="760"/>
        <v>0</v>
      </c>
      <c r="VVC140" s="827">
        <f t="shared" si="760"/>
        <v>0</v>
      </c>
      <c r="VVD140" s="827">
        <f t="shared" si="760"/>
        <v>0</v>
      </c>
      <c r="VVE140" s="827">
        <f t="shared" si="760"/>
        <v>0</v>
      </c>
      <c r="VVF140" s="827">
        <f t="shared" si="760"/>
        <v>0</v>
      </c>
      <c r="VVG140" s="827">
        <f t="shared" si="760"/>
        <v>0</v>
      </c>
      <c r="VVH140" s="827">
        <f t="shared" si="760"/>
        <v>0</v>
      </c>
      <c r="VVI140" s="827">
        <f t="shared" si="760"/>
        <v>0</v>
      </c>
      <c r="VVJ140" s="827">
        <f t="shared" si="760"/>
        <v>0</v>
      </c>
      <c r="VVK140" s="827">
        <f t="shared" si="760"/>
        <v>0</v>
      </c>
      <c r="VVL140" s="827">
        <f t="shared" si="760"/>
        <v>0</v>
      </c>
      <c r="VVM140" s="827">
        <f t="shared" si="760"/>
        <v>0</v>
      </c>
      <c r="VVN140" s="827">
        <f t="shared" si="760"/>
        <v>0</v>
      </c>
      <c r="VVO140" s="827">
        <f t="shared" si="760"/>
        <v>0</v>
      </c>
      <c r="VVP140" s="827">
        <f t="shared" si="760"/>
        <v>0</v>
      </c>
      <c r="VVQ140" s="827">
        <f t="shared" si="760"/>
        <v>0</v>
      </c>
      <c r="VVR140" s="827">
        <f t="shared" si="760"/>
        <v>0</v>
      </c>
      <c r="VVS140" s="827">
        <f t="shared" si="760"/>
        <v>0</v>
      </c>
      <c r="VVT140" s="827">
        <f t="shared" si="760"/>
        <v>0</v>
      </c>
      <c r="VVU140" s="827">
        <f t="shared" si="760"/>
        <v>0</v>
      </c>
      <c r="VVV140" s="827">
        <f t="shared" si="760"/>
        <v>0</v>
      </c>
      <c r="VVW140" s="827">
        <f t="shared" si="760"/>
        <v>0</v>
      </c>
      <c r="VVX140" s="827">
        <f t="shared" si="760"/>
        <v>0</v>
      </c>
      <c r="VVY140" s="827">
        <f t="shared" si="760"/>
        <v>0</v>
      </c>
      <c r="VVZ140" s="827">
        <f t="shared" si="760"/>
        <v>0</v>
      </c>
      <c r="VWA140" s="827">
        <f t="shared" si="760"/>
        <v>0</v>
      </c>
      <c r="VWB140" s="827">
        <f t="shared" si="760"/>
        <v>0</v>
      </c>
      <c r="VWC140" s="827">
        <f t="shared" si="760"/>
        <v>0</v>
      </c>
      <c r="VWD140" s="827">
        <f t="shared" si="760"/>
        <v>0</v>
      </c>
      <c r="VWE140" s="827">
        <f t="shared" si="760"/>
        <v>0</v>
      </c>
      <c r="VWF140" s="827">
        <f t="shared" si="760"/>
        <v>0</v>
      </c>
      <c r="VWG140" s="827">
        <f t="shared" si="760"/>
        <v>0</v>
      </c>
      <c r="VWH140" s="827">
        <f t="shared" si="760"/>
        <v>0</v>
      </c>
      <c r="VWI140" s="827">
        <f t="shared" si="760"/>
        <v>0</v>
      </c>
      <c r="VWJ140" s="827">
        <f t="shared" si="760"/>
        <v>0</v>
      </c>
      <c r="VWK140" s="827">
        <f t="shared" si="760"/>
        <v>0</v>
      </c>
      <c r="VWL140" s="827">
        <f t="shared" si="760"/>
        <v>0</v>
      </c>
      <c r="VWM140" s="827">
        <f t="shared" si="760"/>
        <v>0</v>
      </c>
      <c r="VWN140" s="827">
        <f t="shared" si="760"/>
        <v>0</v>
      </c>
      <c r="VWO140" s="827">
        <f t="shared" si="760"/>
        <v>0</v>
      </c>
      <c r="VWP140" s="827">
        <f t="shared" si="760"/>
        <v>0</v>
      </c>
      <c r="VWQ140" s="827">
        <f t="shared" si="760"/>
        <v>0</v>
      </c>
      <c r="VWR140" s="827">
        <f t="shared" si="760"/>
        <v>0</v>
      </c>
      <c r="VWS140" s="827">
        <f t="shared" si="760"/>
        <v>0</v>
      </c>
      <c r="VWT140" s="827">
        <f t="shared" si="760"/>
        <v>0</v>
      </c>
      <c r="VWU140" s="827">
        <f t="shared" si="760"/>
        <v>0</v>
      </c>
      <c r="VWV140" s="827">
        <f t="shared" si="760"/>
        <v>0</v>
      </c>
      <c r="VWW140" s="827">
        <f t="shared" si="760"/>
        <v>0</v>
      </c>
      <c r="VWX140" s="827">
        <f t="shared" si="760"/>
        <v>0</v>
      </c>
      <c r="VWY140" s="827">
        <f t="shared" si="760"/>
        <v>0</v>
      </c>
      <c r="VWZ140" s="827">
        <f t="shared" si="760"/>
        <v>0</v>
      </c>
      <c r="VXA140" s="827">
        <f t="shared" si="760"/>
        <v>0</v>
      </c>
      <c r="VXB140" s="827">
        <f t="shared" si="760"/>
        <v>0</v>
      </c>
      <c r="VXC140" s="827">
        <f t="shared" si="760"/>
        <v>0</v>
      </c>
      <c r="VXD140" s="827">
        <f t="shared" si="760"/>
        <v>0</v>
      </c>
      <c r="VXE140" s="827">
        <f t="shared" si="760"/>
        <v>0</v>
      </c>
      <c r="VXF140" s="827">
        <f t="shared" si="760"/>
        <v>0</v>
      </c>
      <c r="VXG140" s="827">
        <f t="shared" si="760"/>
        <v>0</v>
      </c>
      <c r="VXH140" s="827">
        <f t="shared" si="760"/>
        <v>0</v>
      </c>
      <c r="VXI140" s="827">
        <f t="shared" si="760"/>
        <v>0</v>
      </c>
      <c r="VXJ140" s="827">
        <f t="shared" si="760"/>
        <v>0</v>
      </c>
      <c r="VXK140" s="827">
        <f t="shared" ref="VXK140:VZV140" si="761">VXK132</f>
        <v>0</v>
      </c>
      <c r="VXL140" s="827">
        <f t="shared" si="761"/>
        <v>0</v>
      </c>
      <c r="VXM140" s="827">
        <f t="shared" si="761"/>
        <v>0</v>
      </c>
      <c r="VXN140" s="827">
        <f t="shared" si="761"/>
        <v>0</v>
      </c>
      <c r="VXO140" s="827">
        <f t="shared" si="761"/>
        <v>0</v>
      </c>
      <c r="VXP140" s="827">
        <f t="shared" si="761"/>
        <v>0</v>
      </c>
      <c r="VXQ140" s="827">
        <f t="shared" si="761"/>
        <v>0</v>
      </c>
      <c r="VXR140" s="827">
        <f t="shared" si="761"/>
        <v>0</v>
      </c>
      <c r="VXS140" s="827">
        <f t="shared" si="761"/>
        <v>0</v>
      </c>
      <c r="VXT140" s="827">
        <f t="shared" si="761"/>
        <v>0</v>
      </c>
      <c r="VXU140" s="827">
        <f t="shared" si="761"/>
        <v>0</v>
      </c>
      <c r="VXV140" s="827">
        <f t="shared" si="761"/>
        <v>0</v>
      </c>
      <c r="VXW140" s="827">
        <f t="shared" si="761"/>
        <v>0</v>
      </c>
      <c r="VXX140" s="827">
        <f t="shared" si="761"/>
        <v>0</v>
      </c>
      <c r="VXY140" s="827">
        <f t="shared" si="761"/>
        <v>0</v>
      </c>
      <c r="VXZ140" s="827">
        <f t="shared" si="761"/>
        <v>0</v>
      </c>
      <c r="VYA140" s="827">
        <f t="shared" si="761"/>
        <v>0</v>
      </c>
      <c r="VYB140" s="827">
        <f t="shared" si="761"/>
        <v>0</v>
      </c>
      <c r="VYC140" s="827">
        <f t="shared" si="761"/>
        <v>0</v>
      </c>
      <c r="VYD140" s="827">
        <f t="shared" si="761"/>
        <v>0</v>
      </c>
      <c r="VYE140" s="827">
        <f t="shared" si="761"/>
        <v>0</v>
      </c>
      <c r="VYF140" s="827">
        <f t="shared" si="761"/>
        <v>0</v>
      </c>
      <c r="VYG140" s="827">
        <f t="shared" si="761"/>
        <v>0</v>
      </c>
      <c r="VYH140" s="827">
        <f t="shared" si="761"/>
        <v>0</v>
      </c>
      <c r="VYI140" s="827">
        <f t="shared" si="761"/>
        <v>0</v>
      </c>
      <c r="VYJ140" s="827">
        <f t="shared" si="761"/>
        <v>0</v>
      </c>
      <c r="VYK140" s="827">
        <f t="shared" si="761"/>
        <v>0</v>
      </c>
      <c r="VYL140" s="827">
        <f t="shared" si="761"/>
        <v>0</v>
      </c>
      <c r="VYM140" s="827">
        <f t="shared" si="761"/>
        <v>0</v>
      </c>
      <c r="VYN140" s="827">
        <f t="shared" si="761"/>
        <v>0</v>
      </c>
      <c r="VYO140" s="827">
        <f t="shared" si="761"/>
        <v>0</v>
      </c>
      <c r="VYP140" s="827">
        <f t="shared" si="761"/>
        <v>0</v>
      </c>
      <c r="VYQ140" s="827">
        <f t="shared" si="761"/>
        <v>0</v>
      </c>
      <c r="VYR140" s="827">
        <f t="shared" si="761"/>
        <v>0</v>
      </c>
      <c r="VYS140" s="827">
        <f t="shared" si="761"/>
        <v>0</v>
      </c>
      <c r="VYT140" s="827">
        <f t="shared" si="761"/>
        <v>0</v>
      </c>
      <c r="VYU140" s="827">
        <f t="shared" si="761"/>
        <v>0</v>
      </c>
      <c r="VYV140" s="827">
        <f t="shared" si="761"/>
        <v>0</v>
      </c>
      <c r="VYW140" s="827">
        <f t="shared" si="761"/>
        <v>0</v>
      </c>
      <c r="VYX140" s="827">
        <f t="shared" si="761"/>
        <v>0</v>
      </c>
      <c r="VYY140" s="827">
        <f t="shared" si="761"/>
        <v>0</v>
      </c>
      <c r="VYZ140" s="827">
        <f t="shared" si="761"/>
        <v>0</v>
      </c>
      <c r="VZA140" s="827">
        <f t="shared" si="761"/>
        <v>0</v>
      </c>
      <c r="VZB140" s="827">
        <f t="shared" si="761"/>
        <v>0</v>
      </c>
      <c r="VZC140" s="827">
        <f t="shared" si="761"/>
        <v>0</v>
      </c>
      <c r="VZD140" s="827">
        <f t="shared" si="761"/>
        <v>0</v>
      </c>
      <c r="VZE140" s="827">
        <f t="shared" si="761"/>
        <v>0</v>
      </c>
      <c r="VZF140" s="827">
        <f t="shared" si="761"/>
        <v>0</v>
      </c>
      <c r="VZG140" s="827">
        <f t="shared" si="761"/>
        <v>0</v>
      </c>
      <c r="VZH140" s="827">
        <f t="shared" si="761"/>
        <v>0</v>
      </c>
      <c r="VZI140" s="827">
        <f t="shared" si="761"/>
        <v>0</v>
      </c>
      <c r="VZJ140" s="827">
        <f t="shared" si="761"/>
        <v>0</v>
      </c>
      <c r="VZK140" s="827">
        <f t="shared" si="761"/>
        <v>0</v>
      </c>
      <c r="VZL140" s="827">
        <f t="shared" si="761"/>
        <v>0</v>
      </c>
      <c r="VZM140" s="827">
        <f t="shared" si="761"/>
        <v>0</v>
      </c>
      <c r="VZN140" s="827">
        <f t="shared" si="761"/>
        <v>0</v>
      </c>
      <c r="VZO140" s="827">
        <f t="shared" si="761"/>
        <v>0</v>
      </c>
      <c r="VZP140" s="827">
        <f t="shared" si="761"/>
        <v>0</v>
      </c>
      <c r="VZQ140" s="827">
        <f t="shared" si="761"/>
        <v>0</v>
      </c>
      <c r="VZR140" s="827">
        <f t="shared" si="761"/>
        <v>0</v>
      </c>
      <c r="VZS140" s="827">
        <f t="shared" si="761"/>
        <v>0</v>
      </c>
      <c r="VZT140" s="827">
        <f t="shared" si="761"/>
        <v>0</v>
      </c>
      <c r="VZU140" s="827">
        <f t="shared" si="761"/>
        <v>0</v>
      </c>
      <c r="VZV140" s="827">
        <f t="shared" si="761"/>
        <v>0</v>
      </c>
      <c r="VZW140" s="827">
        <f t="shared" ref="VZW140:WCH140" si="762">VZW132</f>
        <v>0</v>
      </c>
      <c r="VZX140" s="827">
        <f t="shared" si="762"/>
        <v>0</v>
      </c>
      <c r="VZY140" s="827">
        <f t="shared" si="762"/>
        <v>0</v>
      </c>
      <c r="VZZ140" s="827">
        <f t="shared" si="762"/>
        <v>0</v>
      </c>
      <c r="WAA140" s="827">
        <f t="shared" si="762"/>
        <v>0</v>
      </c>
      <c r="WAB140" s="827">
        <f t="shared" si="762"/>
        <v>0</v>
      </c>
      <c r="WAC140" s="827">
        <f t="shared" si="762"/>
        <v>0</v>
      </c>
      <c r="WAD140" s="827">
        <f t="shared" si="762"/>
        <v>0</v>
      </c>
      <c r="WAE140" s="827">
        <f t="shared" si="762"/>
        <v>0</v>
      </c>
      <c r="WAF140" s="827">
        <f t="shared" si="762"/>
        <v>0</v>
      </c>
      <c r="WAG140" s="827">
        <f t="shared" si="762"/>
        <v>0</v>
      </c>
      <c r="WAH140" s="827">
        <f t="shared" si="762"/>
        <v>0</v>
      </c>
      <c r="WAI140" s="827">
        <f t="shared" si="762"/>
        <v>0</v>
      </c>
      <c r="WAJ140" s="827">
        <f t="shared" si="762"/>
        <v>0</v>
      </c>
      <c r="WAK140" s="827">
        <f t="shared" si="762"/>
        <v>0</v>
      </c>
      <c r="WAL140" s="827">
        <f t="shared" si="762"/>
        <v>0</v>
      </c>
      <c r="WAM140" s="827">
        <f t="shared" si="762"/>
        <v>0</v>
      </c>
      <c r="WAN140" s="827">
        <f t="shared" si="762"/>
        <v>0</v>
      </c>
      <c r="WAO140" s="827">
        <f t="shared" si="762"/>
        <v>0</v>
      </c>
      <c r="WAP140" s="827">
        <f t="shared" si="762"/>
        <v>0</v>
      </c>
      <c r="WAQ140" s="827">
        <f t="shared" si="762"/>
        <v>0</v>
      </c>
      <c r="WAR140" s="827">
        <f t="shared" si="762"/>
        <v>0</v>
      </c>
      <c r="WAS140" s="827">
        <f t="shared" si="762"/>
        <v>0</v>
      </c>
      <c r="WAT140" s="827">
        <f t="shared" si="762"/>
        <v>0</v>
      </c>
      <c r="WAU140" s="827">
        <f t="shared" si="762"/>
        <v>0</v>
      </c>
      <c r="WAV140" s="827">
        <f t="shared" si="762"/>
        <v>0</v>
      </c>
      <c r="WAW140" s="827">
        <f t="shared" si="762"/>
        <v>0</v>
      </c>
      <c r="WAX140" s="827">
        <f t="shared" si="762"/>
        <v>0</v>
      </c>
      <c r="WAY140" s="827">
        <f t="shared" si="762"/>
        <v>0</v>
      </c>
      <c r="WAZ140" s="827">
        <f t="shared" si="762"/>
        <v>0</v>
      </c>
      <c r="WBA140" s="827">
        <f t="shared" si="762"/>
        <v>0</v>
      </c>
      <c r="WBB140" s="827">
        <f t="shared" si="762"/>
        <v>0</v>
      </c>
      <c r="WBC140" s="827">
        <f t="shared" si="762"/>
        <v>0</v>
      </c>
      <c r="WBD140" s="827">
        <f t="shared" si="762"/>
        <v>0</v>
      </c>
      <c r="WBE140" s="827">
        <f t="shared" si="762"/>
        <v>0</v>
      </c>
      <c r="WBF140" s="827">
        <f t="shared" si="762"/>
        <v>0</v>
      </c>
      <c r="WBG140" s="827">
        <f t="shared" si="762"/>
        <v>0</v>
      </c>
      <c r="WBH140" s="827">
        <f t="shared" si="762"/>
        <v>0</v>
      </c>
      <c r="WBI140" s="827">
        <f t="shared" si="762"/>
        <v>0</v>
      </c>
      <c r="WBJ140" s="827">
        <f t="shared" si="762"/>
        <v>0</v>
      </c>
      <c r="WBK140" s="827">
        <f t="shared" si="762"/>
        <v>0</v>
      </c>
      <c r="WBL140" s="827">
        <f t="shared" si="762"/>
        <v>0</v>
      </c>
      <c r="WBM140" s="827">
        <f t="shared" si="762"/>
        <v>0</v>
      </c>
      <c r="WBN140" s="827">
        <f t="shared" si="762"/>
        <v>0</v>
      </c>
      <c r="WBO140" s="827">
        <f t="shared" si="762"/>
        <v>0</v>
      </c>
      <c r="WBP140" s="827">
        <f t="shared" si="762"/>
        <v>0</v>
      </c>
      <c r="WBQ140" s="827">
        <f t="shared" si="762"/>
        <v>0</v>
      </c>
      <c r="WBR140" s="827">
        <f t="shared" si="762"/>
        <v>0</v>
      </c>
      <c r="WBS140" s="827">
        <f t="shared" si="762"/>
        <v>0</v>
      </c>
      <c r="WBT140" s="827">
        <f t="shared" si="762"/>
        <v>0</v>
      </c>
      <c r="WBU140" s="827">
        <f t="shared" si="762"/>
        <v>0</v>
      </c>
      <c r="WBV140" s="827">
        <f t="shared" si="762"/>
        <v>0</v>
      </c>
      <c r="WBW140" s="827">
        <f t="shared" si="762"/>
        <v>0</v>
      </c>
      <c r="WBX140" s="827">
        <f t="shared" si="762"/>
        <v>0</v>
      </c>
      <c r="WBY140" s="827">
        <f t="shared" si="762"/>
        <v>0</v>
      </c>
      <c r="WBZ140" s="827">
        <f t="shared" si="762"/>
        <v>0</v>
      </c>
      <c r="WCA140" s="827">
        <f t="shared" si="762"/>
        <v>0</v>
      </c>
      <c r="WCB140" s="827">
        <f t="shared" si="762"/>
        <v>0</v>
      </c>
      <c r="WCC140" s="827">
        <f t="shared" si="762"/>
        <v>0</v>
      </c>
      <c r="WCD140" s="827">
        <f t="shared" si="762"/>
        <v>0</v>
      </c>
      <c r="WCE140" s="827">
        <f t="shared" si="762"/>
        <v>0</v>
      </c>
      <c r="WCF140" s="827">
        <f t="shared" si="762"/>
        <v>0</v>
      </c>
      <c r="WCG140" s="827">
        <f t="shared" si="762"/>
        <v>0</v>
      </c>
      <c r="WCH140" s="827">
        <f t="shared" si="762"/>
        <v>0</v>
      </c>
      <c r="WCI140" s="827">
        <f t="shared" ref="WCI140:WET140" si="763">WCI132</f>
        <v>0</v>
      </c>
      <c r="WCJ140" s="827">
        <f t="shared" si="763"/>
        <v>0</v>
      </c>
      <c r="WCK140" s="827">
        <f t="shared" si="763"/>
        <v>0</v>
      </c>
      <c r="WCL140" s="827">
        <f t="shared" si="763"/>
        <v>0</v>
      </c>
      <c r="WCM140" s="827">
        <f t="shared" si="763"/>
        <v>0</v>
      </c>
      <c r="WCN140" s="827">
        <f t="shared" si="763"/>
        <v>0</v>
      </c>
      <c r="WCO140" s="827">
        <f t="shared" si="763"/>
        <v>0</v>
      </c>
      <c r="WCP140" s="827">
        <f t="shared" si="763"/>
        <v>0</v>
      </c>
      <c r="WCQ140" s="827">
        <f t="shared" si="763"/>
        <v>0</v>
      </c>
      <c r="WCR140" s="827">
        <f t="shared" si="763"/>
        <v>0</v>
      </c>
      <c r="WCS140" s="827">
        <f t="shared" si="763"/>
        <v>0</v>
      </c>
      <c r="WCT140" s="827">
        <f t="shared" si="763"/>
        <v>0</v>
      </c>
      <c r="WCU140" s="827">
        <f t="shared" si="763"/>
        <v>0</v>
      </c>
      <c r="WCV140" s="827">
        <f t="shared" si="763"/>
        <v>0</v>
      </c>
      <c r="WCW140" s="827">
        <f t="shared" si="763"/>
        <v>0</v>
      </c>
      <c r="WCX140" s="827">
        <f t="shared" si="763"/>
        <v>0</v>
      </c>
      <c r="WCY140" s="827">
        <f t="shared" si="763"/>
        <v>0</v>
      </c>
      <c r="WCZ140" s="827">
        <f t="shared" si="763"/>
        <v>0</v>
      </c>
      <c r="WDA140" s="827">
        <f t="shared" si="763"/>
        <v>0</v>
      </c>
      <c r="WDB140" s="827">
        <f t="shared" si="763"/>
        <v>0</v>
      </c>
      <c r="WDC140" s="827">
        <f t="shared" si="763"/>
        <v>0</v>
      </c>
      <c r="WDD140" s="827">
        <f t="shared" si="763"/>
        <v>0</v>
      </c>
      <c r="WDE140" s="827">
        <f t="shared" si="763"/>
        <v>0</v>
      </c>
      <c r="WDF140" s="827">
        <f t="shared" si="763"/>
        <v>0</v>
      </c>
      <c r="WDG140" s="827">
        <f t="shared" si="763"/>
        <v>0</v>
      </c>
      <c r="WDH140" s="827">
        <f t="shared" si="763"/>
        <v>0</v>
      </c>
      <c r="WDI140" s="827">
        <f t="shared" si="763"/>
        <v>0</v>
      </c>
      <c r="WDJ140" s="827">
        <f t="shared" si="763"/>
        <v>0</v>
      </c>
      <c r="WDK140" s="827">
        <f t="shared" si="763"/>
        <v>0</v>
      </c>
      <c r="WDL140" s="827">
        <f t="shared" si="763"/>
        <v>0</v>
      </c>
      <c r="WDM140" s="827">
        <f t="shared" si="763"/>
        <v>0</v>
      </c>
      <c r="WDN140" s="827">
        <f t="shared" si="763"/>
        <v>0</v>
      </c>
      <c r="WDO140" s="827">
        <f t="shared" si="763"/>
        <v>0</v>
      </c>
      <c r="WDP140" s="827">
        <f t="shared" si="763"/>
        <v>0</v>
      </c>
      <c r="WDQ140" s="827">
        <f t="shared" si="763"/>
        <v>0</v>
      </c>
      <c r="WDR140" s="827">
        <f t="shared" si="763"/>
        <v>0</v>
      </c>
      <c r="WDS140" s="827">
        <f t="shared" si="763"/>
        <v>0</v>
      </c>
      <c r="WDT140" s="827">
        <f t="shared" si="763"/>
        <v>0</v>
      </c>
      <c r="WDU140" s="827">
        <f t="shared" si="763"/>
        <v>0</v>
      </c>
      <c r="WDV140" s="827">
        <f t="shared" si="763"/>
        <v>0</v>
      </c>
      <c r="WDW140" s="827">
        <f t="shared" si="763"/>
        <v>0</v>
      </c>
      <c r="WDX140" s="827">
        <f t="shared" si="763"/>
        <v>0</v>
      </c>
      <c r="WDY140" s="827">
        <f t="shared" si="763"/>
        <v>0</v>
      </c>
      <c r="WDZ140" s="827">
        <f t="shared" si="763"/>
        <v>0</v>
      </c>
      <c r="WEA140" s="827">
        <f t="shared" si="763"/>
        <v>0</v>
      </c>
      <c r="WEB140" s="827">
        <f t="shared" si="763"/>
        <v>0</v>
      </c>
      <c r="WEC140" s="827">
        <f t="shared" si="763"/>
        <v>0</v>
      </c>
      <c r="WED140" s="827">
        <f t="shared" si="763"/>
        <v>0</v>
      </c>
      <c r="WEE140" s="827">
        <f t="shared" si="763"/>
        <v>0</v>
      </c>
      <c r="WEF140" s="827">
        <f t="shared" si="763"/>
        <v>0</v>
      </c>
      <c r="WEG140" s="827">
        <f t="shared" si="763"/>
        <v>0</v>
      </c>
      <c r="WEH140" s="827">
        <f t="shared" si="763"/>
        <v>0</v>
      </c>
      <c r="WEI140" s="827">
        <f t="shared" si="763"/>
        <v>0</v>
      </c>
      <c r="WEJ140" s="827">
        <f t="shared" si="763"/>
        <v>0</v>
      </c>
      <c r="WEK140" s="827">
        <f t="shared" si="763"/>
        <v>0</v>
      </c>
      <c r="WEL140" s="827">
        <f t="shared" si="763"/>
        <v>0</v>
      </c>
      <c r="WEM140" s="827">
        <f t="shared" si="763"/>
        <v>0</v>
      </c>
      <c r="WEN140" s="827">
        <f t="shared" si="763"/>
        <v>0</v>
      </c>
      <c r="WEO140" s="827">
        <f t="shared" si="763"/>
        <v>0</v>
      </c>
      <c r="WEP140" s="827">
        <f t="shared" si="763"/>
        <v>0</v>
      </c>
      <c r="WEQ140" s="827">
        <f t="shared" si="763"/>
        <v>0</v>
      </c>
      <c r="WER140" s="827">
        <f t="shared" si="763"/>
        <v>0</v>
      </c>
      <c r="WES140" s="827">
        <f t="shared" si="763"/>
        <v>0</v>
      </c>
      <c r="WET140" s="827">
        <f t="shared" si="763"/>
        <v>0</v>
      </c>
      <c r="WEU140" s="827">
        <f t="shared" ref="WEU140:WHF140" si="764">WEU132</f>
        <v>0</v>
      </c>
      <c r="WEV140" s="827">
        <f t="shared" si="764"/>
        <v>0</v>
      </c>
      <c r="WEW140" s="827">
        <f t="shared" si="764"/>
        <v>0</v>
      </c>
      <c r="WEX140" s="827">
        <f t="shared" si="764"/>
        <v>0</v>
      </c>
      <c r="WEY140" s="827">
        <f t="shared" si="764"/>
        <v>0</v>
      </c>
      <c r="WEZ140" s="827">
        <f t="shared" si="764"/>
        <v>0</v>
      </c>
      <c r="WFA140" s="827">
        <f t="shared" si="764"/>
        <v>0</v>
      </c>
      <c r="WFB140" s="827">
        <f t="shared" si="764"/>
        <v>0</v>
      </c>
      <c r="WFC140" s="827">
        <f t="shared" si="764"/>
        <v>0</v>
      </c>
      <c r="WFD140" s="827">
        <f t="shared" si="764"/>
        <v>0</v>
      </c>
      <c r="WFE140" s="827">
        <f t="shared" si="764"/>
        <v>0</v>
      </c>
      <c r="WFF140" s="827">
        <f t="shared" si="764"/>
        <v>0</v>
      </c>
      <c r="WFG140" s="827">
        <f t="shared" si="764"/>
        <v>0</v>
      </c>
      <c r="WFH140" s="827">
        <f t="shared" si="764"/>
        <v>0</v>
      </c>
      <c r="WFI140" s="827">
        <f t="shared" si="764"/>
        <v>0</v>
      </c>
      <c r="WFJ140" s="827">
        <f t="shared" si="764"/>
        <v>0</v>
      </c>
      <c r="WFK140" s="827">
        <f t="shared" si="764"/>
        <v>0</v>
      </c>
      <c r="WFL140" s="827">
        <f t="shared" si="764"/>
        <v>0</v>
      </c>
      <c r="WFM140" s="827">
        <f t="shared" si="764"/>
        <v>0</v>
      </c>
      <c r="WFN140" s="827">
        <f t="shared" si="764"/>
        <v>0</v>
      </c>
      <c r="WFO140" s="827">
        <f t="shared" si="764"/>
        <v>0</v>
      </c>
      <c r="WFP140" s="827">
        <f t="shared" si="764"/>
        <v>0</v>
      </c>
      <c r="WFQ140" s="827">
        <f t="shared" si="764"/>
        <v>0</v>
      </c>
      <c r="WFR140" s="827">
        <f t="shared" si="764"/>
        <v>0</v>
      </c>
      <c r="WFS140" s="827">
        <f t="shared" si="764"/>
        <v>0</v>
      </c>
      <c r="WFT140" s="827">
        <f t="shared" si="764"/>
        <v>0</v>
      </c>
      <c r="WFU140" s="827">
        <f t="shared" si="764"/>
        <v>0</v>
      </c>
      <c r="WFV140" s="827">
        <f t="shared" si="764"/>
        <v>0</v>
      </c>
      <c r="WFW140" s="827">
        <f t="shared" si="764"/>
        <v>0</v>
      </c>
      <c r="WFX140" s="827">
        <f t="shared" si="764"/>
        <v>0</v>
      </c>
      <c r="WFY140" s="827">
        <f t="shared" si="764"/>
        <v>0</v>
      </c>
      <c r="WFZ140" s="827">
        <f t="shared" si="764"/>
        <v>0</v>
      </c>
      <c r="WGA140" s="827">
        <f t="shared" si="764"/>
        <v>0</v>
      </c>
      <c r="WGB140" s="827">
        <f t="shared" si="764"/>
        <v>0</v>
      </c>
      <c r="WGC140" s="827">
        <f t="shared" si="764"/>
        <v>0</v>
      </c>
      <c r="WGD140" s="827">
        <f t="shared" si="764"/>
        <v>0</v>
      </c>
      <c r="WGE140" s="827">
        <f t="shared" si="764"/>
        <v>0</v>
      </c>
      <c r="WGF140" s="827">
        <f t="shared" si="764"/>
        <v>0</v>
      </c>
      <c r="WGG140" s="827">
        <f t="shared" si="764"/>
        <v>0</v>
      </c>
      <c r="WGH140" s="827">
        <f t="shared" si="764"/>
        <v>0</v>
      </c>
      <c r="WGI140" s="827">
        <f t="shared" si="764"/>
        <v>0</v>
      </c>
      <c r="WGJ140" s="827">
        <f t="shared" si="764"/>
        <v>0</v>
      </c>
      <c r="WGK140" s="827">
        <f t="shared" si="764"/>
        <v>0</v>
      </c>
      <c r="WGL140" s="827">
        <f t="shared" si="764"/>
        <v>0</v>
      </c>
      <c r="WGM140" s="827">
        <f t="shared" si="764"/>
        <v>0</v>
      </c>
      <c r="WGN140" s="827">
        <f t="shared" si="764"/>
        <v>0</v>
      </c>
      <c r="WGO140" s="827">
        <f t="shared" si="764"/>
        <v>0</v>
      </c>
      <c r="WGP140" s="827">
        <f t="shared" si="764"/>
        <v>0</v>
      </c>
      <c r="WGQ140" s="827">
        <f t="shared" si="764"/>
        <v>0</v>
      </c>
      <c r="WGR140" s="827">
        <f t="shared" si="764"/>
        <v>0</v>
      </c>
      <c r="WGS140" s="827">
        <f t="shared" si="764"/>
        <v>0</v>
      </c>
      <c r="WGT140" s="827">
        <f t="shared" si="764"/>
        <v>0</v>
      </c>
      <c r="WGU140" s="827">
        <f t="shared" si="764"/>
        <v>0</v>
      </c>
      <c r="WGV140" s="827">
        <f t="shared" si="764"/>
        <v>0</v>
      </c>
      <c r="WGW140" s="827">
        <f t="shared" si="764"/>
        <v>0</v>
      </c>
      <c r="WGX140" s="827">
        <f t="shared" si="764"/>
        <v>0</v>
      </c>
      <c r="WGY140" s="827">
        <f t="shared" si="764"/>
        <v>0</v>
      </c>
      <c r="WGZ140" s="827">
        <f t="shared" si="764"/>
        <v>0</v>
      </c>
      <c r="WHA140" s="827">
        <f t="shared" si="764"/>
        <v>0</v>
      </c>
      <c r="WHB140" s="827">
        <f t="shared" si="764"/>
        <v>0</v>
      </c>
      <c r="WHC140" s="827">
        <f t="shared" si="764"/>
        <v>0</v>
      </c>
      <c r="WHD140" s="827">
        <f t="shared" si="764"/>
        <v>0</v>
      </c>
      <c r="WHE140" s="827">
        <f t="shared" si="764"/>
        <v>0</v>
      </c>
      <c r="WHF140" s="827">
        <f t="shared" si="764"/>
        <v>0</v>
      </c>
      <c r="WHG140" s="827">
        <f t="shared" ref="WHG140:WJR140" si="765">WHG132</f>
        <v>0</v>
      </c>
      <c r="WHH140" s="827">
        <f t="shared" si="765"/>
        <v>0</v>
      </c>
      <c r="WHI140" s="827">
        <f t="shared" si="765"/>
        <v>0</v>
      </c>
      <c r="WHJ140" s="827">
        <f t="shared" si="765"/>
        <v>0</v>
      </c>
      <c r="WHK140" s="827">
        <f t="shared" si="765"/>
        <v>0</v>
      </c>
      <c r="WHL140" s="827">
        <f t="shared" si="765"/>
        <v>0</v>
      </c>
      <c r="WHM140" s="827">
        <f t="shared" si="765"/>
        <v>0</v>
      </c>
      <c r="WHN140" s="827">
        <f t="shared" si="765"/>
        <v>0</v>
      </c>
      <c r="WHO140" s="827">
        <f t="shared" si="765"/>
        <v>0</v>
      </c>
      <c r="WHP140" s="827">
        <f t="shared" si="765"/>
        <v>0</v>
      </c>
      <c r="WHQ140" s="827">
        <f t="shared" si="765"/>
        <v>0</v>
      </c>
      <c r="WHR140" s="827">
        <f t="shared" si="765"/>
        <v>0</v>
      </c>
      <c r="WHS140" s="827">
        <f t="shared" si="765"/>
        <v>0</v>
      </c>
      <c r="WHT140" s="827">
        <f t="shared" si="765"/>
        <v>0</v>
      </c>
      <c r="WHU140" s="827">
        <f t="shared" si="765"/>
        <v>0</v>
      </c>
      <c r="WHV140" s="827">
        <f t="shared" si="765"/>
        <v>0</v>
      </c>
      <c r="WHW140" s="827">
        <f t="shared" si="765"/>
        <v>0</v>
      </c>
      <c r="WHX140" s="827">
        <f t="shared" si="765"/>
        <v>0</v>
      </c>
      <c r="WHY140" s="827">
        <f t="shared" si="765"/>
        <v>0</v>
      </c>
      <c r="WHZ140" s="827">
        <f t="shared" si="765"/>
        <v>0</v>
      </c>
      <c r="WIA140" s="827">
        <f t="shared" si="765"/>
        <v>0</v>
      </c>
      <c r="WIB140" s="827">
        <f t="shared" si="765"/>
        <v>0</v>
      </c>
      <c r="WIC140" s="827">
        <f t="shared" si="765"/>
        <v>0</v>
      </c>
      <c r="WID140" s="827">
        <f t="shared" si="765"/>
        <v>0</v>
      </c>
      <c r="WIE140" s="827">
        <f t="shared" si="765"/>
        <v>0</v>
      </c>
      <c r="WIF140" s="827">
        <f t="shared" si="765"/>
        <v>0</v>
      </c>
      <c r="WIG140" s="827">
        <f t="shared" si="765"/>
        <v>0</v>
      </c>
      <c r="WIH140" s="827">
        <f t="shared" si="765"/>
        <v>0</v>
      </c>
      <c r="WII140" s="827">
        <f t="shared" si="765"/>
        <v>0</v>
      </c>
      <c r="WIJ140" s="827">
        <f t="shared" si="765"/>
        <v>0</v>
      </c>
      <c r="WIK140" s="827">
        <f t="shared" si="765"/>
        <v>0</v>
      </c>
      <c r="WIL140" s="827">
        <f t="shared" si="765"/>
        <v>0</v>
      </c>
      <c r="WIM140" s="827">
        <f t="shared" si="765"/>
        <v>0</v>
      </c>
      <c r="WIN140" s="827">
        <f t="shared" si="765"/>
        <v>0</v>
      </c>
      <c r="WIO140" s="827">
        <f t="shared" si="765"/>
        <v>0</v>
      </c>
      <c r="WIP140" s="827">
        <f t="shared" si="765"/>
        <v>0</v>
      </c>
      <c r="WIQ140" s="827">
        <f t="shared" si="765"/>
        <v>0</v>
      </c>
      <c r="WIR140" s="827">
        <f t="shared" si="765"/>
        <v>0</v>
      </c>
      <c r="WIS140" s="827">
        <f t="shared" si="765"/>
        <v>0</v>
      </c>
      <c r="WIT140" s="827">
        <f t="shared" si="765"/>
        <v>0</v>
      </c>
      <c r="WIU140" s="827">
        <f t="shared" si="765"/>
        <v>0</v>
      </c>
      <c r="WIV140" s="827">
        <f t="shared" si="765"/>
        <v>0</v>
      </c>
      <c r="WIW140" s="827">
        <f t="shared" si="765"/>
        <v>0</v>
      </c>
      <c r="WIX140" s="827">
        <f t="shared" si="765"/>
        <v>0</v>
      </c>
      <c r="WIY140" s="827">
        <f t="shared" si="765"/>
        <v>0</v>
      </c>
      <c r="WIZ140" s="827">
        <f t="shared" si="765"/>
        <v>0</v>
      </c>
      <c r="WJA140" s="827">
        <f t="shared" si="765"/>
        <v>0</v>
      </c>
      <c r="WJB140" s="827">
        <f t="shared" si="765"/>
        <v>0</v>
      </c>
      <c r="WJC140" s="827">
        <f t="shared" si="765"/>
        <v>0</v>
      </c>
      <c r="WJD140" s="827">
        <f t="shared" si="765"/>
        <v>0</v>
      </c>
      <c r="WJE140" s="827">
        <f t="shared" si="765"/>
        <v>0</v>
      </c>
      <c r="WJF140" s="827">
        <f t="shared" si="765"/>
        <v>0</v>
      </c>
      <c r="WJG140" s="827">
        <f t="shared" si="765"/>
        <v>0</v>
      </c>
      <c r="WJH140" s="827">
        <f t="shared" si="765"/>
        <v>0</v>
      </c>
      <c r="WJI140" s="827">
        <f t="shared" si="765"/>
        <v>0</v>
      </c>
      <c r="WJJ140" s="827">
        <f t="shared" si="765"/>
        <v>0</v>
      </c>
      <c r="WJK140" s="827">
        <f t="shared" si="765"/>
        <v>0</v>
      </c>
      <c r="WJL140" s="827">
        <f t="shared" si="765"/>
        <v>0</v>
      </c>
      <c r="WJM140" s="827">
        <f t="shared" si="765"/>
        <v>0</v>
      </c>
      <c r="WJN140" s="827">
        <f t="shared" si="765"/>
        <v>0</v>
      </c>
      <c r="WJO140" s="827">
        <f t="shared" si="765"/>
        <v>0</v>
      </c>
      <c r="WJP140" s="827">
        <f t="shared" si="765"/>
        <v>0</v>
      </c>
      <c r="WJQ140" s="827">
        <f t="shared" si="765"/>
        <v>0</v>
      </c>
      <c r="WJR140" s="827">
        <f t="shared" si="765"/>
        <v>0</v>
      </c>
      <c r="WJS140" s="827">
        <f t="shared" ref="WJS140:WMD140" si="766">WJS132</f>
        <v>0</v>
      </c>
      <c r="WJT140" s="827">
        <f t="shared" si="766"/>
        <v>0</v>
      </c>
      <c r="WJU140" s="827">
        <f t="shared" si="766"/>
        <v>0</v>
      </c>
      <c r="WJV140" s="827">
        <f t="shared" si="766"/>
        <v>0</v>
      </c>
      <c r="WJW140" s="827">
        <f t="shared" si="766"/>
        <v>0</v>
      </c>
      <c r="WJX140" s="827">
        <f t="shared" si="766"/>
        <v>0</v>
      </c>
      <c r="WJY140" s="827">
        <f t="shared" si="766"/>
        <v>0</v>
      </c>
      <c r="WJZ140" s="827">
        <f t="shared" si="766"/>
        <v>0</v>
      </c>
      <c r="WKA140" s="827">
        <f t="shared" si="766"/>
        <v>0</v>
      </c>
      <c r="WKB140" s="827">
        <f t="shared" si="766"/>
        <v>0</v>
      </c>
      <c r="WKC140" s="827">
        <f t="shared" si="766"/>
        <v>0</v>
      </c>
      <c r="WKD140" s="827">
        <f t="shared" si="766"/>
        <v>0</v>
      </c>
      <c r="WKE140" s="827">
        <f t="shared" si="766"/>
        <v>0</v>
      </c>
      <c r="WKF140" s="827">
        <f t="shared" si="766"/>
        <v>0</v>
      </c>
      <c r="WKG140" s="827">
        <f t="shared" si="766"/>
        <v>0</v>
      </c>
      <c r="WKH140" s="827">
        <f t="shared" si="766"/>
        <v>0</v>
      </c>
      <c r="WKI140" s="827">
        <f t="shared" si="766"/>
        <v>0</v>
      </c>
      <c r="WKJ140" s="827">
        <f t="shared" si="766"/>
        <v>0</v>
      </c>
      <c r="WKK140" s="827">
        <f t="shared" si="766"/>
        <v>0</v>
      </c>
      <c r="WKL140" s="827">
        <f t="shared" si="766"/>
        <v>0</v>
      </c>
      <c r="WKM140" s="827">
        <f t="shared" si="766"/>
        <v>0</v>
      </c>
      <c r="WKN140" s="827">
        <f t="shared" si="766"/>
        <v>0</v>
      </c>
      <c r="WKO140" s="827">
        <f t="shared" si="766"/>
        <v>0</v>
      </c>
      <c r="WKP140" s="827">
        <f t="shared" si="766"/>
        <v>0</v>
      </c>
      <c r="WKQ140" s="827">
        <f t="shared" si="766"/>
        <v>0</v>
      </c>
      <c r="WKR140" s="827">
        <f t="shared" si="766"/>
        <v>0</v>
      </c>
      <c r="WKS140" s="827">
        <f t="shared" si="766"/>
        <v>0</v>
      </c>
      <c r="WKT140" s="827">
        <f t="shared" si="766"/>
        <v>0</v>
      </c>
      <c r="WKU140" s="827">
        <f t="shared" si="766"/>
        <v>0</v>
      </c>
      <c r="WKV140" s="827">
        <f t="shared" si="766"/>
        <v>0</v>
      </c>
      <c r="WKW140" s="827">
        <f t="shared" si="766"/>
        <v>0</v>
      </c>
      <c r="WKX140" s="827">
        <f t="shared" si="766"/>
        <v>0</v>
      </c>
      <c r="WKY140" s="827">
        <f t="shared" si="766"/>
        <v>0</v>
      </c>
      <c r="WKZ140" s="827">
        <f t="shared" si="766"/>
        <v>0</v>
      </c>
      <c r="WLA140" s="827">
        <f t="shared" si="766"/>
        <v>0</v>
      </c>
      <c r="WLB140" s="827">
        <f t="shared" si="766"/>
        <v>0</v>
      </c>
      <c r="WLC140" s="827">
        <f t="shared" si="766"/>
        <v>0</v>
      </c>
      <c r="WLD140" s="827">
        <f t="shared" si="766"/>
        <v>0</v>
      </c>
      <c r="WLE140" s="827">
        <f t="shared" si="766"/>
        <v>0</v>
      </c>
      <c r="WLF140" s="827">
        <f t="shared" si="766"/>
        <v>0</v>
      </c>
      <c r="WLG140" s="827">
        <f t="shared" si="766"/>
        <v>0</v>
      </c>
      <c r="WLH140" s="827">
        <f t="shared" si="766"/>
        <v>0</v>
      </c>
      <c r="WLI140" s="827">
        <f t="shared" si="766"/>
        <v>0</v>
      </c>
      <c r="WLJ140" s="827">
        <f t="shared" si="766"/>
        <v>0</v>
      </c>
      <c r="WLK140" s="827">
        <f t="shared" si="766"/>
        <v>0</v>
      </c>
      <c r="WLL140" s="827">
        <f t="shared" si="766"/>
        <v>0</v>
      </c>
      <c r="WLM140" s="827">
        <f t="shared" si="766"/>
        <v>0</v>
      </c>
      <c r="WLN140" s="827">
        <f t="shared" si="766"/>
        <v>0</v>
      </c>
      <c r="WLO140" s="827">
        <f t="shared" si="766"/>
        <v>0</v>
      </c>
      <c r="WLP140" s="827">
        <f t="shared" si="766"/>
        <v>0</v>
      </c>
      <c r="WLQ140" s="827">
        <f t="shared" si="766"/>
        <v>0</v>
      </c>
      <c r="WLR140" s="827">
        <f t="shared" si="766"/>
        <v>0</v>
      </c>
      <c r="WLS140" s="827">
        <f t="shared" si="766"/>
        <v>0</v>
      </c>
      <c r="WLT140" s="827">
        <f t="shared" si="766"/>
        <v>0</v>
      </c>
      <c r="WLU140" s="827">
        <f t="shared" si="766"/>
        <v>0</v>
      </c>
      <c r="WLV140" s="827">
        <f t="shared" si="766"/>
        <v>0</v>
      </c>
      <c r="WLW140" s="827">
        <f t="shared" si="766"/>
        <v>0</v>
      </c>
      <c r="WLX140" s="827">
        <f t="shared" si="766"/>
        <v>0</v>
      </c>
      <c r="WLY140" s="827">
        <f t="shared" si="766"/>
        <v>0</v>
      </c>
      <c r="WLZ140" s="827">
        <f t="shared" si="766"/>
        <v>0</v>
      </c>
      <c r="WMA140" s="827">
        <f t="shared" si="766"/>
        <v>0</v>
      </c>
      <c r="WMB140" s="827">
        <f t="shared" si="766"/>
        <v>0</v>
      </c>
      <c r="WMC140" s="827">
        <f t="shared" si="766"/>
        <v>0</v>
      </c>
      <c r="WMD140" s="827">
        <f t="shared" si="766"/>
        <v>0</v>
      </c>
      <c r="WME140" s="827">
        <f t="shared" ref="WME140:WOP140" si="767">WME132</f>
        <v>0</v>
      </c>
      <c r="WMF140" s="827">
        <f t="shared" si="767"/>
        <v>0</v>
      </c>
      <c r="WMG140" s="827">
        <f t="shared" si="767"/>
        <v>0</v>
      </c>
      <c r="WMH140" s="827">
        <f t="shared" si="767"/>
        <v>0</v>
      </c>
      <c r="WMI140" s="827">
        <f t="shared" si="767"/>
        <v>0</v>
      </c>
      <c r="WMJ140" s="827">
        <f t="shared" si="767"/>
        <v>0</v>
      </c>
      <c r="WMK140" s="827">
        <f t="shared" si="767"/>
        <v>0</v>
      </c>
      <c r="WML140" s="827">
        <f t="shared" si="767"/>
        <v>0</v>
      </c>
      <c r="WMM140" s="827">
        <f t="shared" si="767"/>
        <v>0</v>
      </c>
      <c r="WMN140" s="827">
        <f t="shared" si="767"/>
        <v>0</v>
      </c>
      <c r="WMO140" s="827">
        <f t="shared" si="767"/>
        <v>0</v>
      </c>
      <c r="WMP140" s="827">
        <f t="shared" si="767"/>
        <v>0</v>
      </c>
      <c r="WMQ140" s="827">
        <f t="shared" si="767"/>
        <v>0</v>
      </c>
      <c r="WMR140" s="827">
        <f t="shared" si="767"/>
        <v>0</v>
      </c>
      <c r="WMS140" s="827">
        <f t="shared" si="767"/>
        <v>0</v>
      </c>
      <c r="WMT140" s="827">
        <f t="shared" si="767"/>
        <v>0</v>
      </c>
      <c r="WMU140" s="827">
        <f t="shared" si="767"/>
        <v>0</v>
      </c>
      <c r="WMV140" s="827">
        <f t="shared" si="767"/>
        <v>0</v>
      </c>
      <c r="WMW140" s="827">
        <f t="shared" si="767"/>
        <v>0</v>
      </c>
      <c r="WMX140" s="827">
        <f t="shared" si="767"/>
        <v>0</v>
      </c>
      <c r="WMY140" s="827">
        <f t="shared" si="767"/>
        <v>0</v>
      </c>
      <c r="WMZ140" s="827">
        <f t="shared" si="767"/>
        <v>0</v>
      </c>
      <c r="WNA140" s="827">
        <f t="shared" si="767"/>
        <v>0</v>
      </c>
      <c r="WNB140" s="827">
        <f t="shared" si="767"/>
        <v>0</v>
      </c>
      <c r="WNC140" s="827">
        <f t="shared" si="767"/>
        <v>0</v>
      </c>
      <c r="WND140" s="827">
        <f t="shared" si="767"/>
        <v>0</v>
      </c>
      <c r="WNE140" s="827">
        <f t="shared" si="767"/>
        <v>0</v>
      </c>
      <c r="WNF140" s="827">
        <f t="shared" si="767"/>
        <v>0</v>
      </c>
      <c r="WNG140" s="827">
        <f t="shared" si="767"/>
        <v>0</v>
      </c>
      <c r="WNH140" s="827">
        <f t="shared" si="767"/>
        <v>0</v>
      </c>
      <c r="WNI140" s="827">
        <f t="shared" si="767"/>
        <v>0</v>
      </c>
      <c r="WNJ140" s="827">
        <f t="shared" si="767"/>
        <v>0</v>
      </c>
      <c r="WNK140" s="827">
        <f t="shared" si="767"/>
        <v>0</v>
      </c>
      <c r="WNL140" s="827">
        <f t="shared" si="767"/>
        <v>0</v>
      </c>
      <c r="WNM140" s="827">
        <f t="shared" si="767"/>
        <v>0</v>
      </c>
      <c r="WNN140" s="827">
        <f t="shared" si="767"/>
        <v>0</v>
      </c>
      <c r="WNO140" s="827">
        <f t="shared" si="767"/>
        <v>0</v>
      </c>
      <c r="WNP140" s="827">
        <f t="shared" si="767"/>
        <v>0</v>
      </c>
      <c r="WNQ140" s="827">
        <f t="shared" si="767"/>
        <v>0</v>
      </c>
      <c r="WNR140" s="827">
        <f t="shared" si="767"/>
        <v>0</v>
      </c>
      <c r="WNS140" s="827">
        <f t="shared" si="767"/>
        <v>0</v>
      </c>
      <c r="WNT140" s="827">
        <f t="shared" si="767"/>
        <v>0</v>
      </c>
      <c r="WNU140" s="827">
        <f t="shared" si="767"/>
        <v>0</v>
      </c>
      <c r="WNV140" s="827">
        <f t="shared" si="767"/>
        <v>0</v>
      </c>
      <c r="WNW140" s="827">
        <f t="shared" si="767"/>
        <v>0</v>
      </c>
      <c r="WNX140" s="827">
        <f t="shared" si="767"/>
        <v>0</v>
      </c>
      <c r="WNY140" s="827">
        <f t="shared" si="767"/>
        <v>0</v>
      </c>
      <c r="WNZ140" s="827">
        <f t="shared" si="767"/>
        <v>0</v>
      </c>
      <c r="WOA140" s="827">
        <f t="shared" si="767"/>
        <v>0</v>
      </c>
      <c r="WOB140" s="827">
        <f t="shared" si="767"/>
        <v>0</v>
      </c>
      <c r="WOC140" s="827">
        <f t="shared" si="767"/>
        <v>0</v>
      </c>
      <c r="WOD140" s="827">
        <f t="shared" si="767"/>
        <v>0</v>
      </c>
      <c r="WOE140" s="827">
        <f t="shared" si="767"/>
        <v>0</v>
      </c>
      <c r="WOF140" s="827">
        <f t="shared" si="767"/>
        <v>0</v>
      </c>
      <c r="WOG140" s="827">
        <f t="shared" si="767"/>
        <v>0</v>
      </c>
      <c r="WOH140" s="827">
        <f t="shared" si="767"/>
        <v>0</v>
      </c>
      <c r="WOI140" s="827">
        <f t="shared" si="767"/>
        <v>0</v>
      </c>
      <c r="WOJ140" s="827">
        <f t="shared" si="767"/>
        <v>0</v>
      </c>
      <c r="WOK140" s="827">
        <f t="shared" si="767"/>
        <v>0</v>
      </c>
      <c r="WOL140" s="827">
        <f t="shared" si="767"/>
        <v>0</v>
      </c>
      <c r="WOM140" s="827">
        <f t="shared" si="767"/>
        <v>0</v>
      </c>
      <c r="WON140" s="827">
        <f t="shared" si="767"/>
        <v>0</v>
      </c>
      <c r="WOO140" s="827">
        <f t="shared" si="767"/>
        <v>0</v>
      </c>
      <c r="WOP140" s="827">
        <f t="shared" si="767"/>
        <v>0</v>
      </c>
      <c r="WOQ140" s="827">
        <f t="shared" ref="WOQ140:WRB140" si="768">WOQ132</f>
        <v>0</v>
      </c>
      <c r="WOR140" s="827">
        <f t="shared" si="768"/>
        <v>0</v>
      </c>
      <c r="WOS140" s="827">
        <f t="shared" si="768"/>
        <v>0</v>
      </c>
      <c r="WOT140" s="827">
        <f t="shared" si="768"/>
        <v>0</v>
      </c>
      <c r="WOU140" s="827">
        <f t="shared" si="768"/>
        <v>0</v>
      </c>
      <c r="WOV140" s="827">
        <f t="shared" si="768"/>
        <v>0</v>
      </c>
      <c r="WOW140" s="827">
        <f t="shared" si="768"/>
        <v>0</v>
      </c>
      <c r="WOX140" s="827">
        <f t="shared" si="768"/>
        <v>0</v>
      </c>
      <c r="WOY140" s="827">
        <f t="shared" si="768"/>
        <v>0</v>
      </c>
      <c r="WOZ140" s="827">
        <f t="shared" si="768"/>
        <v>0</v>
      </c>
      <c r="WPA140" s="827">
        <f t="shared" si="768"/>
        <v>0</v>
      </c>
      <c r="WPB140" s="827">
        <f t="shared" si="768"/>
        <v>0</v>
      </c>
      <c r="WPC140" s="827">
        <f t="shared" si="768"/>
        <v>0</v>
      </c>
      <c r="WPD140" s="827">
        <f t="shared" si="768"/>
        <v>0</v>
      </c>
      <c r="WPE140" s="827">
        <f t="shared" si="768"/>
        <v>0</v>
      </c>
      <c r="WPF140" s="827">
        <f t="shared" si="768"/>
        <v>0</v>
      </c>
      <c r="WPG140" s="827">
        <f t="shared" si="768"/>
        <v>0</v>
      </c>
      <c r="WPH140" s="827">
        <f t="shared" si="768"/>
        <v>0</v>
      </c>
      <c r="WPI140" s="827">
        <f t="shared" si="768"/>
        <v>0</v>
      </c>
      <c r="WPJ140" s="827">
        <f t="shared" si="768"/>
        <v>0</v>
      </c>
      <c r="WPK140" s="827">
        <f t="shared" si="768"/>
        <v>0</v>
      </c>
      <c r="WPL140" s="827">
        <f t="shared" si="768"/>
        <v>0</v>
      </c>
      <c r="WPM140" s="827">
        <f t="shared" si="768"/>
        <v>0</v>
      </c>
      <c r="WPN140" s="827">
        <f t="shared" si="768"/>
        <v>0</v>
      </c>
      <c r="WPO140" s="827">
        <f t="shared" si="768"/>
        <v>0</v>
      </c>
      <c r="WPP140" s="827">
        <f t="shared" si="768"/>
        <v>0</v>
      </c>
      <c r="WPQ140" s="827">
        <f t="shared" si="768"/>
        <v>0</v>
      </c>
      <c r="WPR140" s="827">
        <f t="shared" si="768"/>
        <v>0</v>
      </c>
      <c r="WPS140" s="827">
        <f t="shared" si="768"/>
        <v>0</v>
      </c>
      <c r="WPT140" s="827">
        <f t="shared" si="768"/>
        <v>0</v>
      </c>
      <c r="WPU140" s="827">
        <f t="shared" si="768"/>
        <v>0</v>
      </c>
      <c r="WPV140" s="827">
        <f t="shared" si="768"/>
        <v>0</v>
      </c>
      <c r="WPW140" s="827">
        <f t="shared" si="768"/>
        <v>0</v>
      </c>
      <c r="WPX140" s="827">
        <f t="shared" si="768"/>
        <v>0</v>
      </c>
      <c r="WPY140" s="827">
        <f t="shared" si="768"/>
        <v>0</v>
      </c>
      <c r="WPZ140" s="827">
        <f t="shared" si="768"/>
        <v>0</v>
      </c>
      <c r="WQA140" s="827">
        <f t="shared" si="768"/>
        <v>0</v>
      </c>
      <c r="WQB140" s="827">
        <f t="shared" si="768"/>
        <v>0</v>
      </c>
      <c r="WQC140" s="827">
        <f t="shared" si="768"/>
        <v>0</v>
      </c>
      <c r="WQD140" s="827">
        <f t="shared" si="768"/>
        <v>0</v>
      </c>
      <c r="WQE140" s="827">
        <f t="shared" si="768"/>
        <v>0</v>
      </c>
      <c r="WQF140" s="827">
        <f t="shared" si="768"/>
        <v>0</v>
      </c>
      <c r="WQG140" s="827">
        <f t="shared" si="768"/>
        <v>0</v>
      </c>
      <c r="WQH140" s="827">
        <f t="shared" si="768"/>
        <v>0</v>
      </c>
      <c r="WQI140" s="827">
        <f t="shared" si="768"/>
        <v>0</v>
      </c>
      <c r="WQJ140" s="827">
        <f t="shared" si="768"/>
        <v>0</v>
      </c>
      <c r="WQK140" s="827">
        <f t="shared" si="768"/>
        <v>0</v>
      </c>
      <c r="WQL140" s="827">
        <f t="shared" si="768"/>
        <v>0</v>
      </c>
      <c r="WQM140" s="827">
        <f t="shared" si="768"/>
        <v>0</v>
      </c>
      <c r="WQN140" s="827">
        <f t="shared" si="768"/>
        <v>0</v>
      </c>
      <c r="WQO140" s="827">
        <f t="shared" si="768"/>
        <v>0</v>
      </c>
      <c r="WQP140" s="827">
        <f t="shared" si="768"/>
        <v>0</v>
      </c>
      <c r="WQQ140" s="827">
        <f t="shared" si="768"/>
        <v>0</v>
      </c>
      <c r="WQR140" s="827">
        <f t="shared" si="768"/>
        <v>0</v>
      </c>
      <c r="WQS140" s="827">
        <f t="shared" si="768"/>
        <v>0</v>
      </c>
      <c r="WQT140" s="827">
        <f t="shared" si="768"/>
        <v>0</v>
      </c>
      <c r="WQU140" s="827">
        <f t="shared" si="768"/>
        <v>0</v>
      </c>
      <c r="WQV140" s="827">
        <f t="shared" si="768"/>
        <v>0</v>
      </c>
      <c r="WQW140" s="827">
        <f t="shared" si="768"/>
        <v>0</v>
      </c>
      <c r="WQX140" s="827">
        <f t="shared" si="768"/>
        <v>0</v>
      </c>
      <c r="WQY140" s="827">
        <f t="shared" si="768"/>
        <v>0</v>
      </c>
      <c r="WQZ140" s="827">
        <f t="shared" si="768"/>
        <v>0</v>
      </c>
      <c r="WRA140" s="827">
        <f t="shared" si="768"/>
        <v>0</v>
      </c>
      <c r="WRB140" s="827">
        <f t="shared" si="768"/>
        <v>0</v>
      </c>
      <c r="WRC140" s="827">
        <f t="shared" ref="WRC140:WTN140" si="769">WRC132</f>
        <v>0</v>
      </c>
      <c r="WRD140" s="827">
        <f t="shared" si="769"/>
        <v>0</v>
      </c>
      <c r="WRE140" s="827">
        <f t="shared" si="769"/>
        <v>0</v>
      </c>
      <c r="WRF140" s="827">
        <f t="shared" si="769"/>
        <v>0</v>
      </c>
      <c r="WRG140" s="827">
        <f t="shared" si="769"/>
        <v>0</v>
      </c>
      <c r="WRH140" s="827">
        <f t="shared" si="769"/>
        <v>0</v>
      </c>
      <c r="WRI140" s="827">
        <f t="shared" si="769"/>
        <v>0</v>
      </c>
      <c r="WRJ140" s="827">
        <f t="shared" si="769"/>
        <v>0</v>
      </c>
      <c r="WRK140" s="827">
        <f t="shared" si="769"/>
        <v>0</v>
      </c>
      <c r="WRL140" s="827">
        <f t="shared" si="769"/>
        <v>0</v>
      </c>
      <c r="WRM140" s="827">
        <f t="shared" si="769"/>
        <v>0</v>
      </c>
      <c r="WRN140" s="827">
        <f t="shared" si="769"/>
        <v>0</v>
      </c>
      <c r="WRO140" s="827">
        <f t="shared" si="769"/>
        <v>0</v>
      </c>
      <c r="WRP140" s="827">
        <f t="shared" si="769"/>
        <v>0</v>
      </c>
      <c r="WRQ140" s="827">
        <f t="shared" si="769"/>
        <v>0</v>
      </c>
      <c r="WRR140" s="827">
        <f t="shared" si="769"/>
        <v>0</v>
      </c>
      <c r="WRS140" s="827">
        <f t="shared" si="769"/>
        <v>0</v>
      </c>
      <c r="WRT140" s="827">
        <f t="shared" si="769"/>
        <v>0</v>
      </c>
      <c r="WRU140" s="827">
        <f t="shared" si="769"/>
        <v>0</v>
      </c>
      <c r="WRV140" s="827">
        <f t="shared" si="769"/>
        <v>0</v>
      </c>
      <c r="WRW140" s="827">
        <f t="shared" si="769"/>
        <v>0</v>
      </c>
      <c r="WRX140" s="827">
        <f t="shared" si="769"/>
        <v>0</v>
      </c>
      <c r="WRY140" s="827">
        <f t="shared" si="769"/>
        <v>0</v>
      </c>
      <c r="WRZ140" s="827">
        <f t="shared" si="769"/>
        <v>0</v>
      </c>
      <c r="WSA140" s="827">
        <f t="shared" si="769"/>
        <v>0</v>
      </c>
      <c r="WSB140" s="827">
        <f t="shared" si="769"/>
        <v>0</v>
      </c>
      <c r="WSC140" s="827">
        <f t="shared" si="769"/>
        <v>0</v>
      </c>
      <c r="WSD140" s="827">
        <f t="shared" si="769"/>
        <v>0</v>
      </c>
      <c r="WSE140" s="827">
        <f t="shared" si="769"/>
        <v>0</v>
      </c>
      <c r="WSF140" s="827">
        <f t="shared" si="769"/>
        <v>0</v>
      </c>
      <c r="WSG140" s="827">
        <f t="shared" si="769"/>
        <v>0</v>
      </c>
      <c r="WSH140" s="827">
        <f t="shared" si="769"/>
        <v>0</v>
      </c>
      <c r="WSI140" s="827">
        <f t="shared" si="769"/>
        <v>0</v>
      </c>
      <c r="WSJ140" s="827">
        <f t="shared" si="769"/>
        <v>0</v>
      </c>
      <c r="WSK140" s="827">
        <f t="shared" si="769"/>
        <v>0</v>
      </c>
      <c r="WSL140" s="827">
        <f t="shared" si="769"/>
        <v>0</v>
      </c>
      <c r="WSM140" s="827">
        <f t="shared" si="769"/>
        <v>0</v>
      </c>
      <c r="WSN140" s="827">
        <f t="shared" si="769"/>
        <v>0</v>
      </c>
      <c r="WSO140" s="827">
        <f t="shared" si="769"/>
        <v>0</v>
      </c>
      <c r="WSP140" s="827">
        <f t="shared" si="769"/>
        <v>0</v>
      </c>
      <c r="WSQ140" s="827">
        <f t="shared" si="769"/>
        <v>0</v>
      </c>
      <c r="WSR140" s="827">
        <f t="shared" si="769"/>
        <v>0</v>
      </c>
      <c r="WSS140" s="827">
        <f t="shared" si="769"/>
        <v>0</v>
      </c>
      <c r="WST140" s="827">
        <f t="shared" si="769"/>
        <v>0</v>
      </c>
      <c r="WSU140" s="827">
        <f t="shared" si="769"/>
        <v>0</v>
      </c>
      <c r="WSV140" s="827">
        <f t="shared" si="769"/>
        <v>0</v>
      </c>
      <c r="WSW140" s="827">
        <f t="shared" si="769"/>
        <v>0</v>
      </c>
      <c r="WSX140" s="827">
        <f t="shared" si="769"/>
        <v>0</v>
      </c>
      <c r="WSY140" s="827">
        <f t="shared" si="769"/>
        <v>0</v>
      </c>
      <c r="WSZ140" s="827">
        <f t="shared" si="769"/>
        <v>0</v>
      </c>
      <c r="WTA140" s="827">
        <f t="shared" si="769"/>
        <v>0</v>
      </c>
      <c r="WTB140" s="827">
        <f t="shared" si="769"/>
        <v>0</v>
      </c>
      <c r="WTC140" s="827">
        <f t="shared" si="769"/>
        <v>0</v>
      </c>
      <c r="WTD140" s="827">
        <f t="shared" si="769"/>
        <v>0</v>
      </c>
      <c r="WTE140" s="827">
        <f t="shared" si="769"/>
        <v>0</v>
      </c>
      <c r="WTF140" s="827">
        <f t="shared" si="769"/>
        <v>0</v>
      </c>
      <c r="WTG140" s="827">
        <f t="shared" si="769"/>
        <v>0</v>
      </c>
      <c r="WTH140" s="827">
        <f t="shared" si="769"/>
        <v>0</v>
      </c>
      <c r="WTI140" s="827">
        <f t="shared" si="769"/>
        <v>0</v>
      </c>
      <c r="WTJ140" s="827">
        <f t="shared" si="769"/>
        <v>0</v>
      </c>
      <c r="WTK140" s="827">
        <f t="shared" si="769"/>
        <v>0</v>
      </c>
      <c r="WTL140" s="827">
        <f t="shared" si="769"/>
        <v>0</v>
      </c>
      <c r="WTM140" s="827">
        <f t="shared" si="769"/>
        <v>0</v>
      </c>
      <c r="WTN140" s="827">
        <f t="shared" si="769"/>
        <v>0</v>
      </c>
      <c r="WTO140" s="827">
        <f t="shared" ref="WTO140:WVZ140" si="770">WTO132</f>
        <v>0</v>
      </c>
      <c r="WTP140" s="827">
        <f t="shared" si="770"/>
        <v>0</v>
      </c>
      <c r="WTQ140" s="827">
        <f t="shared" si="770"/>
        <v>0</v>
      </c>
      <c r="WTR140" s="827">
        <f t="shared" si="770"/>
        <v>0</v>
      </c>
      <c r="WTS140" s="827">
        <f t="shared" si="770"/>
        <v>0</v>
      </c>
      <c r="WTT140" s="827">
        <f t="shared" si="770"/>
        <v>0</v>
      </c>
      <c r="WTU140" s="827">
        <f t="shared" si="770"/>
        <v>0</v>
      </c>
      <c r="WTV140" s="827">
        <f t="shared" si="770"/>
        <v>0</v>
      </c>
      <c r="WTW140" s="827">
        <f t="shared" si="770"/>
        <v>0</v>
      </c>
      <c r="WTX140" s="827">
        <f t="shared" si="770"/>
        <v>0</v>
      </c>
      <c r="WTY140" s="827">
        <f t="shared" si="770"/>
        <v>0</v>
      </c>
      <c r="WTZ140" s="827">
        <f t="shared" si="770"/>
        <v>0</v>
      </c>
      <c r="WUA140" s="827">
        <f t="shared" si="770"/>
        <v>0</v>
      </c>
      <c r="WUB140" s="827">
        <f t="shared" si="770"/>
        <v>0</v>
      </c>
      <c r="WUC140" s="827">
        <f t="shared" si="770"/>
        <v>0</v>
      </c>
      <c r="WUD140" s="827">
        <f t="shared" si="770"/>
        <v>0</v>
      </c>
      <c r="WUE140" s="827">
        <f t="shared" si="770"/>
        <v>0</v>
      </c>
      <c r="WUF140" s="827">
        <f t="shared" si="770"/>
        <v>0</v>
      </c>
      <c r="WUG140" s="827">
        <f t="shared" si="770"/>
        <v>0</v>
      </c>
      <c r="WUH140" s="827">
        <f t="shared" si="770"/>
        <v>0</v>
      </c>
      <c r="WUI140" s="827">
        <f t="shared" si="770"/>
        <v>0</v>
      </c>
      <c r="WUJ140" s="827">
        <f t="shared" si="770"/>
        <v>0</v>
      </c>
      <c r="WUK140" s="827">
        <f t="shared" si="770"/>
        <v>0</v>
      </c>
      <c r="WUL140" s="827">
        <f t="shared" si="770"/>
        <v>0</v>
      </c>
      <c r="WUM140" s="827">
        <f t="shared" si="770"/>
        <v>0</v>
      </c>
      <c r="WUN140" s="827">
        <f t="shared" si="770"/>
        <v>0</v>
      </c>
      <c r="WUO140" s="827">
        <f t="shared" si="770"/>
        <v>0</v>
      </c>
      <c r="WUP140" s="827">
        <f t="shared" si="770"/>
        <v>0</v>
      </c>
      <c r="WUQ140" s="827">
        <f t="shared" si="770"/>
        <v>0</v>
      </c>
      <c r="WUR140" s="827">
        <f t="shared" si="770"/>
        <v>0</v>
      </c>
      <c r="WUS140" s="827">
        <f t="shared" si="770"/>
        <v>0</v>
      </c>
      <c r="WUT140" s="827">
        <f t="shared" si="770"/>
        <v>0</v>
      </c>
      <c r="WUU140" s="827">
        <f t="shared" si="770"/>
        <v>0</v>
      </c>
      <c r="WUV140" s="827">
        <f t="shared" si="770"/>
        <v>0</v>
      </c>
      <c r="WUW140" s="827">
        <f t="shared" si="770"/>
        <v>0</v>
      </c>
      <c r="WUX140" s="827">
        <f t="shared" si="770"/>
        <v>0</v>
      </c>
      <c r="WUY140" s="827">
        <f t="shared" si="770"/>
        <v>0</v>
      </c>
      <c r="WUZ140" s="827">
        <f t="shared" si="770"/>
        <v>0</v>
      </c>
      <c r="WVA140" s="827">
        <f t="shared" si="770"/>
        <v>0</v>
      </c>
      <c r="WVB140" s="827">
        <f t="shared" si="770"/>
        <v>0</v>
      </c>
      <c r="WVC140" s="827">
        <f t="shared" si="770"/>
        <v>0</v>
      </c>
      <c r="WVD140" s="827">
        <f t="shared" si="770"/>
        <v>0</v>
      </c>
      <c r="WVE140" s="827">
        <f t="shared" si="770"/>
        <v>0</v>
      </c>
      <c r="WVF140" s="827">
        <f t="shared" si="770"/>
        <v>0</v>
      </c>
      <c r="WVG140" s="827">
        <f t="shared" si="770"/>
        <v>0</v>
      </c>
      <c r="WVH140" s="827">
        <f t="shared" si="770"/>
        <v>0</v>
      </c>
      <c r="WVI140" s="827">
        <f t="shared" si="770"/>
        <v>0</v>
      </c>
      <c r="WVJ140" s="827">
        <f t="shared" si="770"/>
        <v>0</v>
      </c>
      <c r="WVK140" s="827">
        <f t="shared" si="770"/>
        <v>0</v>
      </c>
      <c r="WVL140" s="827">
        <f t="shared" si="770"/>
        <v>0</v>
      </c>
      <c r="WVM140" s="827">
        <f t="shared" si="770"/>
        <v>0</v>
      </c>
      <c r="WVN140" s="827">
        <f t="shared" si="770"/>
        <v>0</v>
      </c>
      <c r="WVO140" s="827">
        <f t="shared" si="770"/>
        <v>0</v>
      </c>
      <c r="WVP140" s="827">
        <f t="shared" si="770"/>
        <v>0</v>
      </c>
      <c r="WVQ140" s="827">
        <f t="shared" si="770"/>
        <v>0</v>
      </c>
      <c r="WVR140" s="827">
        <f t="shared" si="770"/>
        <v>0</v>
      </c>
      <c r="WVS140" s="827">
        <f t="shared" si="770"/>
        <v>0</v>
      </c>
      <c r="WVT140" s="827">
        <f t="shared" si="770"/>
        <v>0</v>
      </c>
      <c r="WVU140" s="827">
        <f t="shared" si="770"/>
        <v>0</v>
      </c>
      <c r="WVV140" s="827">
        <f t="shared" si="770"/>
        <v>0</v>
      </c>
      <c r="WVW140" s="827">
        <f t="shared" si="770"/>
        <v>0</v>
      </c>
      <c r="WVX140" s="827">
        <f t="shared" si="770"/>
        <v>0</v>
      </c>
      <c r="WVY140" s="827">
        <f t="shared" si="770"/>
        <v>0</v>
      </c>
      <c r="WVZ140" s="827">
        <f t="shared" si="770"/>
        <v>0</v>
      </c>
      <c r="WWA140" s="827">
        <f t="shared" ref="WWA140:WYL140" si="771">WWA132</f>
        <v>0</v>
      </c>
      <c r="WWB140" s="827">
        <f t="shared" si="771"/>
        <v>0</v>
      </c>
      <c r="WWC140" s="827">
        <f t="shared" si="771"/>
        <v>0</v>
      </c>
      <c r="WWD140" s="827">
        <f t="shared" si="771"/>
        <v>0</v>
      </c>
      <c r="WWE140" s="827">
        <f t="shared" si="771"/>
        <v>0</v>
      </c>
      <c r="WWF140" s="827">
        <f t="shared" si="771"/>
        <v>0</v>
      </c>
      <c r="WWG140" s="827">
        <f t="shared" si="771"/>
        <v>0</v>
      </c>
      <c r="WWH140" s="827">
        <f t="shared" si="771"/>
        <v>0</v>
      </c>
      <c r="WWI140" s="827">
        <f t="shared" si="771"/>
        <v>0</v>
      </c>
      <c r="WWJ140" s="827">
        <f t="shared" si="771"/>
        <v>0</v>
      </c>
      <c r="WWK140" s="827">
        <f t="shared" si="771"/>
        <v>0</v>
      </c>
      <c r="WWL140" s="827">
        <f t="shared" si="771"/>
        <v>0</v>
      </c>
      <c r="WWM140" s="827">
        <f t="shared" si="771"/>
        <v>0</v>
      </c>
      <c r="WWN140" s="827">
        <f t="shared" si="771"/>
        <v>0</v>
      </c>
      <c r="WWO140" s="827">
        <f t="shared" si="771"/>
        <v>0</v>
      </c>
      <c r="WWP140" s="827">
        <f t="shared" si="771"/>
        <v>0</v>
      </c>
      <c r="WWQ140" s="827">
        <f t="shared" si="771"/>
        <v>0</v>
      </c>
      <c r="WWR140" s="827">
        <f t="shared" si="771"/>
        <v>0</v>
      </c>
      <c r="WWS140" s="827">
        <f t="shared" si="771"/>
        <v>0</v>
      </c>
      <c r="WWT140" s="827">
        <f t="shared" si="771"/>
        <v>0</v>
      </c>
      <c r="WWU140" s="827">
        <f t="shared" si="771"/>
        <v>0</v>
      </c>
      <c r="WWV140" s="827">
        <f t="shared" si="771"/>
        <v>0</v>
      </c>
      <c r="WWW140" s="827">
        <f t="shared" si="771"/>
        <v>0</v>
      </c>
      <c r="WWX140" s="827">
        <f t="shared" si="771"/>
        <v>0</v>
      </c>
      <c r="WWY140" s="827">
        <f t="shared" si="771"/>
        <v>0</v>
      </c>
      <c r="WWZ140" s="827">
        <f t="shared" si="771"/>
        <v>0</v>
      </c>
      <c r="WXA140" s="827">
        <f t="shared" si="771"/>
        <v>0</v>
      </c>
      <c r="WXB140" s="827">
        <f t="shared" si="771"/>
        <v>0</v>
      </c>
      <c r="WXC140" s="827">
        <f t="shared" si="771"/>
        <v>0</v>
      </c>
      <c r="WXD140" s="827">
        <f t="shared" si="771"/>
        <v>0</v>
      </c>
      <c r="WXE140" s="827">
        <f t="shared" si="771"/>
        <v>0</v>
      </c>
      <c r="WXF140" s="827">
        <f t="shared" si="771"/>
        <v>0</v>
      </c>
      <c r="WXG140" s="827">
        <f t="shared" si="771"/>
        <v>0</v>
      </c>
      <c r="WXH140" s="827">
        <f t="shared" si="771"/>
        <v>0</v>
      </c>
      <c r="WXI140" s="827">
        <f t="shared" si="771"/>
        <v>0</v>
      </c>
      <c r="WXJ140" s="827">
        <f t="shared" si="771"/>
        <v>0</v>
      </c>
      <c r="WXK140" s="827">
        <f t="shared" si="771"/>
        <v>0</v>
      </c>
      <c r="WXL140" s="827">
        <f t="shared" si="771"/>
        <v>0</v>
      </c>
      <c r="WXM140" s="827">
        <f t="shared" si="771"/>
        <v>0</v>
      </c>
      <c r="WXN140" s="827">
        <f t="shared" si="771"/>
        <v>0</v>
      </c>
      <c r="WXO140" s="827">
        <f t="shared" si="771"/>
        <v>0</v>
      </c>
      <c r="WXP140" s="827">
        <f t="shared" si="771"/>
        <v>0</v>
      </c>
      <c r="WXQ140" s="827">
        <f t="shared" si="771"/>
        <v>0</v>
      </c>
      <c r="WXR140" s="827">
        <f t="shared" si="771"/>
        <v>0</v>
      </c>
      <c r="WXS140" s="827">
        <f t="shared" si="771"/>
        <v>0</v>
      </c>
      <c r="WXT140" s="827">
        <f t="shared" si="771"/>
        <v>0</v>
      </c>
      <c r="WXU140" s="827">
        <f t="shared" si="771"/>
        <v>0</v>
      </c>
      <c r="WXV140" s="827">
        <f t="shared" si="771"/>
        <v>0</v>
      </c>
      <c r="WXW140" s="827">
        <f t="shared" si="771"/>
        <v>0</v>
      </c>
      <c r="WXX140" s="827">
        <f t="shared" si="771"/>
        <v>0</v>
      </c>
      <c r="WXY140" s="827">
        <f t="shared" si="771"/>
        <v>0</v>
      </c>
      <c r="WXZ140" s="827">
        <f t="shared" si="771"/>
        <v>0</v>
      </c>
      <c r="WYA140" s="827">
        <f t="shared" si="771"/>
        <v>0</v>
      </c>
      <c r="WYB140" s="827">
        <f t="shared" si="771"/>
        <v>0</v>
      </c>
      <c r="WYC140" s="827">
        <f t="shared" si="771"/>
        <v>0</v>
      </c>
      <c r="WYD140" s="827">
        <f t="shared" si="771"/>
        <v>0</v>
      </c>
      <c r="WYE140" s="827">
        <f t="shared" si="771"/>
        <v>0</v>
      </c>
      <c r="WYF140" s="827">
        <f t="shared" si="771"/>
        <v>0</v>
      </c>
      <c r="WYG140" s="827">
        <f t="shared" si="771"/>
        <v>0</v>
      </c>
      <c r="WYH140" s="827">
        <f t="shared" si="771"/>
        <v>0</v>
      </c>
      <c r="WYI140" s="827">
        <f t="shared" si="771"/>
        <v>0</v>
      </c>
      <c r="WYJ140" s="827">
        <f t="shared" si="771"/>
        <v>0</v>
      </c>
      <c r="WYK140" s="827">
        <f t="shared" si="771"/>
        <v>0</v>
      </c>
      <c r="WYL140" s="827">
        <f t="shared" si="771"/>
        <v>0</v>
      </c>
      <c r="WYM140" s="827">
        <f t="shared" ref="WYM140:XAX140" si="772">WYM132</f>
        <v>0</v>
      </c>
      <c r="WYN140" s="827">
        <f t="shared" si="772"/>
        <v>0</v>
      </c>
      <c r="WYO140" s="827">
        <f t="shared" si="772"/>
        <v>0</v>
      </c>
      <c r="WYP140" s="827">
        <f t="shared" si="772"/>
        <v>0</v>
      </c>
      <c r="WYQ140" s="827">
        <f t="shared" si="772"/>
        <v>0</v>
      </c>
      <c r="WYR140" s="827">
        <f t="shared" si="772"/>
        <v>0</v>
      </c>
      <c r="WYS140" s="827">
        <f t="shared" si="772"/>
        <v>0</v>
      </c>
      <c r="WYT140" s="827">
        <f t="shared" si="772"/>
        <v>0</v>
      </c>
      <c r="WYU140" s="827">
        <f t="shared" si="772"/>
        <v>0</v>
      </c>
      <c r="WYV140" s="827">
        <f t="shared" si="772"/>
        <v>0</v>
      </c>
      <c r="WYW140" s="827">
        <f t="shared" si="772"/>
        <v>0</v>
      </c>
      <c r="WYX140" s="827">
        <f t="shared" si="772"/>
        <v>0</v>
      </c>
      <c r="WYY140" s="827">
        <f t="shared" si="772"/>
        <v>0</v>
      </c>
      <c r="WYZ140" s="827">
        <f t="shared" si="772"/>
        <v>0</v>
      </c>
      <c r="WZA140" s="827">
        <f t="shared" si="772"/>
        <v>0</v>
      </c>
      <c r="WZB140" s="827">
        <f t="shared" si="772"/>
        <v>0</v>
      </c>
      <c r="WZC140" s="827">
        <f t="shared" si="772"/>
        <v>0</v>
      </c>
      <c r="WZD140" s="827">
        <f t="shared" si="772"/>
        <v>0</v>
      </c>
      <c r="WZE140" s="827">
        <f t="shared" si="772"/>
        <v>0</v>
      </c>
      <c r="WZF140" s="827">
        <f t="shared" si="772"/>
        <v>0</v>
      </c>
      <c r="WZG140" s="827">
        <f t="shared" si="772"/>
        <v>0</v>
      </c>
      <c r="WZH140" s="827">
        <f t="shared" si="772"/>
        <v>0</v>
      </c>
      <c r="WZI140" s="827">
        <f t="shared" si="772"/>
        <v>0</v>
      </c>
      <c r="WZJ140" s="827">
        <f t="shared" si="772"/>
        <v>0</v>
      </c>
      <c r="WZK140" s="827">
        <f t="shared" si="772"/>
        <v>0</v>
      </c>
      <c r="WZL140" s="827">
        <f t="shared" si="772"/>
        <v>0</v>
      </c>
      <c r="WZM140" s="827">
        <f t="shared" si="772"/>
        <v>0</v>
      </c>
      <c r="WZN140" s="827">
        <f t="shared" si="772"/>
        <v>0</v>
      </c>
      <c r="WZO140" s="827">
        <f t="shared" si="772"/>
        <v>0</v>
      </c>
      <c r="WZP140" s="827">
        <f t="shared" si="772"/>
        <v>0</v>
      </c>
      <c r="WZQ140" s="827">
        <f t="shared" si="772"/>
        <v>0</v>
      </c>
      <c r="WZR140" s="827">
        <f t="shared" si="772"/>
        <v>0</v>
      </c>
      <c r="WZS140" s="827">
        <f t="shared" si="772"/>
        <v>0</v>
      </c>
      <c r="WZT140" s="827">
        <f t="shared" si="772"/>
        <v>0</v>
      </c>
      <c r="WZU140" s="827">
        <f t="shared" si="772"/>
        <v>0</v>
      </c>
      <c r="WZV140" s="827">
        <f t="shared" si="772"/>
        <v>0</v>
      </c>
      <c r="WZW140" s="827">
        <f t="shared" si="772"/>
        <v>0</v>
      </c>
      <c r="WZX140" s="827">
        <f t="shared" si="772"/>
        <v>0</v>
      </c>
      <c r="WZY140" s="827">
        <f t="shared" si="772"/>
        <v>0</v>
      </c>
      <c r="WZZ140" s="827">
        <f t="shared" si="772"/>
        <v>0</v>
      </c>
      <c r="XAA140" s="827">
        <f t="shared" si="772"/>
        <v>0</v>
      </c>
      <c r="XAB140" s="827">
        <f t="shared" si="772"/>
        <v>0</v>
      </c>
      <c r="XAC140" s="827">
        <f t="shared" si="772"/>
        <v>0</v>
      </c>
      <c r="XAD140" s="827">
        <f t="shared" si="772"/>
        <v>0</v>
      </c>
      <c r="XAE140" s="827">
        <f t="shared" si="772"/>
        <v>0</v>
      </c>
      <c r="XAF140" s="827">
        <f t="shared" si="772"/>
        <v>0</v>
      </c>
      <c r="XAG140" s="827">
        <f t="shared" si="772"/>
        <v>0</v>
      </c>
      <c r="XAH140" s="827">
        <f t="shared" si="772"/>
        <v>0</v>
      </c>
      <c r="XAI140" s="827">
        <f t="shared" si="772"/>
        <v>0</v>
      </c>
      <c r="XAJ140" s="827">
        <f t="shared" si="772"/>
        <v>0</v>
      </c>
      <c r="XAK140" s="827">
        <f t="shared" si="772"/>
        <v>0</v>
      </c>
      <c r="XAL140" s="827">
        <f t="shared" si="772"/>
        <v>0</v>
      </c>
      <c r="XAM140" s="827">
        <f t="shared" si="772"/>
        <v>0</v>
      </c>
      <c r="XAN140" s="827">
        <f t="shared" si="772"/>
        <v>0</v>
      </c>
      <c r="XAO140" s="827">
        <f t="shared" si="772"/>
        <v>0</v>
      </c>
      <c r="XAP140" s="827">
        <f t="shared" si="772"/>
        <v>0</v>
      </c>
      <c r="XAQ140" s="827">
        <f t="shared" si="772"/>
        <v>0</v>
      </c>
      <c r="XAR140" s="827">
        <f t="shared" si="772"/>
        <v>0</v>
      </c>
      <c r="XAS140" s="827">
        <f t="shared" si="772"/>
        <v>0</v>
      </c>
      <c r="XAT140" s="827">
        <f t="shared" si="772"/>
        <v>0</v>
      </c>
      <c r="XAU140" s="827">
        <f t="shared" si="772"/>
        <v>0</v>
      </c>
      <c r="XAV140" s="827">
        <f t="shared" si="772"/>
        <v>0</v>
      </c>
      <c r="XAW140" s="827">
        <f t="shared" si="772"/>
        <v>0</v>
      </c>
      <c r="XAX140" s="827">
        <f t="shared" si="772"/>
        <v>0</v>
      </c>
      <c r="XAY140" s="827">
        <f t="shared" ref="XAY140:XDJ140" si="773">XAY132</f>
        <v>0</v>
      </c>
      <c r="XAZ140" s="827">
        <f t="shared" si="773"/>
        <v>0</v>
      </c>
      <c r="XBA140" s="827">
        <f t="shared" si="773"/>
        <v>0</v>
      </c>
      <c r="XBB140" s="827">
        <f t="shared" si="773"/>
        <v>0</v>
      </c>
      <c r="XBC140" s="827">
        <f t="shared" si="773"/>
        <v>0</v>
      </c>
      <c r="XBD140" s="827">
        <f t="shared" si="773"/>
        <v>0</v>
      </c>
      <c r="XBE140" s="827">
        <f t="shared" si="773"/>
        <v>0</v>
      </c>
      <c r="XBF140" s="827">
        <f t="shared" si="773"/>
        <v>0</v>
      </c>
      <c r="XBG140" s="827">
        <f t="shared" si="773"/>
        <v>0</v>
      </c>
      <c r="XBH140" s="827">
        <f t="shared" si="773"/>
        <v>0</v>
      </c>
      <c r="XBI140" s="827">
        <f t="shared" si="773"/>
        <v>0</v>
      </c>
      <c r="XBJ140" s="827">
        <f t="shared" si="773"/>
        <v>0</v>
      </c>
      <c r="XBK140" s="827">
        <f t="shared" si="773"/>
        <v>0</v>
      </c>
      <c r="XBL140" s="827">
        <f t="shared" si="773"/>
        <v>0</v>
      </c>
      <c r="XBM140" s="827">
        <f t="shared" si="773"/>
        <v>0</v>
      </c>
      <c r="XBN140" s="827">
        <f t="shared" si="773"/>
        <v>0</v>
      </c>
      <c r="XBO140" s="827">
        <f t="shared" si="773"/>
        <v>0</v>
      </c>
      <c r="XBP140" s="827">
        <f t="shared" si="773"/>
        <v>0</v>
      </c>
      <c r="XBQ140" s="827">
        <f t="shared" si="773"/>
        <v>0</v>
      </c>
      <c r="XBR140" s="827">
        <f t="shared" si="773"/>
        <v>0</v>
      </c>
      <c r="XBS140" s="827">
        <f t="shared" si="773"/>
        <v>0</v>
      </c>
      <c r="XBT140" s="827">
        <f t="shared" si="773"/>
        <v>0</v>
      </c>
      <c r="XBU140" s="827">
        <f t="shared" si="773"/>
        <v>0</v>
      </c>
      <c r="XBV140" s="827">
        <f t="shared" si="773"/>
        <v>0</v>
      </c>
      <c r="XBW140" s="827">
        <f t="shared" si="773"/>
        <v>0</v>
      </c>
      <c r="XBX140" s="827">
        <f t="shared" si="773"/>
        <v>0</v>
      </c>
      <c r="XBY140" s="827">
        <f t="shared" si="773"/>
        <v>0</v>
      </c>
      <c r="XBZ140" s="827">
        <f t="shared" si="773"/>
        <v>0</v>
      </c>
      <c r="XCA140" s="827">
        <f t="shared" si="773"/>
        <v>0</v>
      </c>
      <c r="XCB140" s="827">
        <f t="shared" si="773"/>
        <v>0</v>
      </c>
      <c r="XCC140" s="827">
        <f t="shared" si="773"/>
        <v>0</v>
      </c>
      <c r="XCD140" s="827">
        <f t="shared" si="773"/>
        <v>0</v>
      </c>
      <c r="XCE140" s="827">
        <f t="shared" si="773"/>
        <v>0</v>
      </c>
      <c r="XCF140" s="827">
        <f t="shared" si="773"/>
        <v>0</v>
      </c>
      <c r="XCG140" s="827">
        <f t="shared" si="773"/>
        <v>0</v>
      </c>
      <c r="XCH140" s="827">
        <f t="shared" si="773"/>
        <v>0</v>
      </c>
      <c r="XCI140" s="827">
        <f t="shared" si="773"/>
        <v>0</v>
      </c>
      <c r="XCJ140" s="827">
        <f t="shared" si="773"/>
        <v>0</v>
      </c>
      <c r="XCK140" s="827">
        <f t="shared" si="773"/>
        <v>0</v>
      </c>
      <c r="XCL140" s="827">
        <f t="shared" si="773"/>
        <v>0</v>
      </c>
      <c r="XCM140" s="827">
        <f t="shared" si="773"/>
        <v>0</v>
      </c>
      <c r="XCN140" s="827">
        <f t="shared" si="773"/>
        <v>0</v>
      </c>
      <c r="XCO140" s="827">
        <f t="shared" si="773"/>
        <v>0</v>
      </c>
      <c r="XCP140" s="827">
        <f t="shared" si="773"/>
        <v>0</v>
      </c>
      <c r="XCQ140" s="827">
        <f t="shared" si="773"/>
        <v>0</v>
      </c>
      <c r="XCR140" s="827">
        <f t="shared" si="773"/>
        <v>0</v>
      </c>
      <c r="XCS140" s="827">
        <f t="shared" si="773"/>
        <v>0</v>
      </c>
      <c r="XCT140" s="827">
        <f t="shared" si="773"/>
        <v>0</v>
      </c>
      <c r="XCU140" s="827">
        <f t="shared" si="773"/>
        <v>0</v>
      </c>
      <c r="XCV140" s="827">
        <f t="shared" si="773"/>
        <v>0</v>
      </c>
      <c r="XCW140" s="827">
        <f t="shared" si="773"/>
        <v>0</v>
      </c>
      <c r="XCX140" s="827">
        <f t="shared" si="773"/>
        <v>0</v>
      </c>
      <c r="XCY140" s="827">
        <f t="shared" si="773"/>
        <v>0</v>
      </c>
      <c r="XCZ140" s="827">
        <f t="shared" si="773"/>
        <v>0</v>
      </c>
      <c r="XDA140" s="827">
        <f t="shared" si="773"/>
        <v>0</v>
      </c>
      <c r="XDB140" s="827">
        <f t="shared" si="773"/>
        <v>0</v>
      </c>
      <c r="XDC140" s="827">
        <f t="shared" si="773"/>
        <v>0</v>
      </c>
      <c r="XDD140" s="827">
        <f t="shared" si="773"/>
        <v>0</v>
      </c>
      <c r="XDE140" s="827">
        <f t="shared" si="773"/>
        <v>0</v>
      </c>
      <c r="XDF140" s="827">
        <f t="shared" si="773"/>
        <v>0</v>
      </c>
      <c r="XDG140" s="827">
        <f t="shared" si="773"/>
        <v>0</v>
      </c>
      <c r="XDH140" s="827">
        <f t="shared" si="773"/>
        <v>0</v>
      </c>
      <c r="XDI140" s="827">
        <f t="shared" si="773"/>
        <v>0</v>
      </c>
      <c r="XDJ140" s="827">
        <f t="shared" si="773"/>
        <v>0</v>
      </c>
      <c r="XDK140" s="827">
        <f t="shared" ref="XDK140:XFD140" si="774">XDK132</f>
        <v>0</v>
      </c>
      <c r="XDL140" s="827">
        <f t="shared" si="774"/>
        <v>0</v>
      </c>
      <c r="XDM140" s="827">
        <f t="shared" si="774"/>
        <v>0</v>
      </c>
      <c r="XDN140" s="827">
        <f t="shared" si="774"/>
        <v>0</v>
      </c>
      <c r="XDO140" s="827">
        <f t="shared" si="774"/>
        <v>0</v>
      </c>
      <c r="XDP140" s="827">
        <f t="shared" si="774"/>
        <v>0</v>
      </c>
      <c r="XDQ140" s="827">
        <f t="shared" si="774"/>
        <v>0</v>
      </c>
      <c r="XDR140" s="827">
        <f t="shared" si="774"/>
        <v>0</v>
      </c>
      <c r="XDS140" s="827">
        <f t="shared" si="774"/>
        <v>0</v>
      </c>
      <c r="XDT140" s="827">
        <f t="shared" si="774"/>
        <v>0</v>
      </c>
      <c r="XDU140" s="827">
        <f t="shared" si="774"/>
        <v>0</v>
      </c>
      <c r="XDV140" s="827">
        <f t="shared" si="774"/>
        <v>0</v>
      </c>
      <c r="XDW140" s="827">
        <f t="shared" si="774"/>
        <v>0</v>
      </c>
      <c r="XDX140" s="827">
        <f t="shared" si="774"/>
        <v>0</v>
      </c>
      <c r="XDY140" s="827">
        <f t="shared" si="774"/>
        <v>0</v>
      </c>
      <c r="XDZ140" s="827">
        <f t="shared" si="774"/>
        <v>0</v>
      </c>
      <c r="XEA140" s="827">
        <f t="shared" si="774"/>
        <v>0</v>
      </c>
      <c r="XEB140" s="827">
        <f t="shared" si="774"/>
        <v>0</v>
      </c>
      <c r="XEC140" s="827">
        <f t="shared" si="774"/>
        <v>0</v>
      </c>
      <c r="XED140" s="827">
        <f t="shared" si="774"/>
        <v>0</v>
      </c>
      <c r="XEE140" s="827">
        <f t="shared" si="774"/>
        <v>0</v>
      </c>
      <c r="XEF140" s="827">
        <f t="shared" si="774"/>
        <v>0</v>
      </c>
      <c r="XEG140" s="827">
        <f t="shared" si="774"/>
        <v>0</v>
      </c>
      <c r="XEH140" s="827">
        <f t="shared" si="774"/>
        <v>0</v>
      </c>
      <c r="XEI140" s="827">
        <f t="shared" si="774"/>
        <v>0</v>
      </c>
      <c r="XEJ140" s="827">
        <f t="shared" si="774"/>
        <v>0</v>
      </c>
      <c r="XEK140" s="827">
        <f t="shared" si="774"/>
        <v>0</v>
      </c>
      <c r="XEL140" s="827">
        <f t="shared" si="774"/>
        <v>0</v>
      </c>
      <c r="XEM140" s="827">
        <f t="shared" si="774"/>
        <v>0</v>
      </c>
      <c r="XEN140" s="827">
        <f t="shared" si="774"/>
        <v>0</v>
      </c>
      <c r="XEO140" s="827">
        <f t="shared" si="774"/>
        <v>0</v>
      </c>
      <c r="XEP140" s="827">
        <f t="shared" si="774"/>
        <v>0</v>
      </c>
      <c r="XEQ140" s="827">
        <f t="shared" si="774"/>
        <v>0</v>
      </c>
      <c r="XER140" s="827">
        <f t="shared" si="774"/>
        <v>0</v>
      </c>
      <c r="XES140" s="827">
        <f t="shared" si="774"/>
        <v>0</v>
      </c>
      <c r="XET140" s="827">
        <f t="shared" si="774"/>
        <v>0</v>
      </c>
      <c r="XEU140" s="827">
        <f t="shared" si="774"/>
        <v>0</v>
      </c>
      <c r="XEV140" s="827">
        <f t="shared" si="774"/>
        <v>0</v>
      </c>
      <c r="XEW140" s="827">
        <f t="shared" si="774"/>
        <v>0</v>
      </c>
      <c r="XEX140" s="827">
        <f t="shared" si="774"/>
        <v>0</v>
      </c>
      <c r="XEY140" s="827">
        <f t="shared" si="774"/>
        <v>0</v>
      </c>
      <c r="XEZ140" s="827">
        <f t="shared" si="774"/>
        <v>0</v>
      </c>
      <c r="XFA140" s="827">
        <f t="shared" si="774"/>
        <v>0</v>
      </c>
      <c r="XFB140" s="827">
        <f t="shared" si="774"/>
        <v>0</v>
      </c>
      <c r="XFC140" s="827">
        <f t="shared" si="774"/>
        <v>0</v>
      </c>
      <c r="XFD140" s="827">
        <f t="shared" si="774"/>
        <v>0</v>
      </c>
    </row>
    <row r="141" spans="2:16384">
      <c r="B141" s="19" t="s">
        <v>704</v>
      </c>
      <c r="E141"/>
      <c r="G141"/>
      <c r="H141"/>
      <c r="I141"/>
      <c r="K141" s="243" t="s">
        <v>402</v>
      </c>
      <c r="L141" s="82">
        <v>29.710455028218927</v>
      </c>
      <c r="M141" s="82">
        <v>0</v>
      </c>
      <c r="N141" s="995">
        <f t="shared" si="2"/>
        <v>29.710455028218927</v>
      </c>
      <c r="O141" s="886">
        <v>2.5895449717810699</v>
      </c>
      <c r="P141" s="886">
        <f t="shared" si="260"/>
        <v>32.299999999999997</v>
      </c>
      <c r="R141" s="92">
        <f t="shared" ref="R141" si="775">R135</f>
        <v>0</v>
      </c>
      <c r="S141" s="92" t="str">
        <f t="shared" ref="S141:CD141" si="776">S135</f>
        <v xml:space="preserve">Relates to a T1 scheme (Kirkton Solar intertrip SHT20266) with minimal costs to be recovered through OOW. </v>
      </c>
      <c r="T141" s="92">
        <f t="shared" si="776"/>
        <v>0</v>
      </c>
      <c r="U141" s="92">
        <f t="shared" si="776"/>
        <v>0</v>
      </c>
      <c r="V141" s="92">
        <f t="shared" si="776"/>
        <v>0</v>
      </c>
      <c r="W141" s="92">
        <f t="shared" si="776"/>
        <v>0</v>
      </c>
      <c r="X141" s="92">
        <f t="shared" si="776"/>
        <v>0</v>
      </c>
      <c r="Y141" s="92">
        <f t="shared" si="776"/>
        <v>0</v>
      </c>
      <c r="Z141" s="92">
        <f t="shared" si="776"/>
        <v>0</v>
      </c>
      <c r="AA141" s="92">
        <f t="shared" si="776"/>
        <v>0</v>
      </c>
      <c r="AB141" s="92">
        <f t="shared" si="776"/>
        <v>0</v>
      </c>
      <c r="AC141" s="92">
        <f t="shared" si="776"/>
        <v>0</v>
      </c>
      <c r="AD141" s="92">
        <f t="shared" si="776"/>
        <v>0</v>
      </c>
      <c r="AE141" s="92">
        <f t="shared" si="776"/>
        <v>0</v>
      </c>
      <c r="AF141" s="92">
        <f t="shared" si="776"/>
        <v>0</v>
      </c>
      <c r="AG141" s="92">
        <f t="shared" si="776"/>
        <v>0</v>
      </c>
      <c r="AH141" s="92">
        <f t="shared" si="776"/>
        <v>0</v>
      </c>
      <c r="AI141" s="92">
        <f t="shared" si="776"/>
        <v>0</v>
      </c>
      <c r="AJ141" s="92">
        <f t="shared" si="776"/>
        <v>0</v>
      </c>
      <c r="AK141" s="92">
        <f t="shared" si="776"/>
        <v>0</v>
      </c>
      <c r="AL141" s="92">
        <f t="shared" si="776"/>
        <v>0</v>
      </c>
      <c r="AM141" s="92">
        <f t="shared" si="776"/>
        <v>0</v>
      </c>
      <c r="AN141" s="92">
        <f t="shared" si="776"/>
        <v>0</v>
      </c>
      <c r="AO141" s="92">
        <f t="shared" si="776"/>
        <v>0</v>
      </c>
      <c r="AP141" s="92">
        <f t="shared" si="776"/>
        <v>0</v>
      </c>
      <c r="AQ141" s="92">
        <f t="shared" si="776"/>
        <v>0</v>
      </c>
      <c r="AR141" s="92">
        <f t="shared" si="776"/>
        <v>0</v>
      </c>
      <c r="AS141" s="92">
        <f t="shared" si="776"/>
        <v>0</v>
      </c>
      <c r="AT141" s="92">
        <f t="shared" si="776"/>
        <v>0</v>
      </c>
      <c r="AU141" s="92">
        <f t="shared" si="776"/>
        <v>0</v>
      </c>
      <c r="AV141" s="92">
        <f t="shared" si="776"/>
        <v>0</v>
      </c>
      <c r="AW141" s="92">
        <f t="shared" si="776"/>
        <v>0</v>
      </c>
      <c r="AX141" s="92">
        <f t="shared" si="776"/>
        <v>0</v>
      </c>
      <c r="AY141" s="92">
        <f t="shared" si="776"/>
        <v>0</v>
      </c>
      <c r="AZ141" s="92">
        <f t="shared" si="776"/>
        <v>0</v>
      </c>
      <c r="BA141" s="92">
        <f t="shared" si="776"/>
        <v>0</v>
      </c>
      <c r="BB141" s="92">
        <f t="shared" si="776"/>
        <v>0</v>
      </c>
      <c r="BC141" s="92">
        <f t="shared" si="776"/>
        <v>0</v>
      </c>
      <c r="BD141" s="92">
        <f t="shared" si="776"/>
        <v>0</v>
      </c>
      <c r="BE141" s="92">
        <f t="shared" si="776"/>
        <v>0</v>
      </c>
      <c r="BF141" s="92">
        <f t="shared" si="776"/>
        <v>0</v>
      </c>
      <c r="BG141" s="92">
        <f t="shared" si="776"/>
        <v>0</v>
      </c>
      <c r="BH141" s="92">
        <f t="shared" si="776"/>
        <v>0</v>
      </c>
      <c r="BI141" s="92">
        <f t="shared" si="776"/>
        <v>0</v>
      </c>
      <c r="BJ141" s="92">
        <f t="shared" si="776"/>
        <v>0</v>
      </c>
      <c r="BK141" s="92">
        <f t="shared" si="776"/>
        <v>0</v>
      </c>
      <c r="BL141" s="92">
        <f t="shared" si="776"/>
        <v>0</v>
      </c>
      <c r="BM141" s="92">
        <f t="shared" si="776"/>
        <v>0</v>
      </c>
      <c r="BN141" s="92">
        <f t="shared" si="776"/>
        <v>0</v>
      </c>
      <c r="BO141" s="92">
        <f t="shared" si="776"/>
        <v>0</v>
      </c>
      <c r="BP141" s="92">
        <f t="shared" si="776"/>
        <v>0</v>
      </c>
      <c r="BQ141" s="92">
        <f t="shared" si="776"/>
        <v>0</v>
      </c>
      <c r="BR141" s="92">
        <f t="shared" si="776"/>
        <v>0</v>
      </c>
      <c r="BS141" s="92">
        <f t="shared" si="776"/>
        <v>0</v>
      </c>
      <c r="BT141" s="92">
        <f t="shared" si="776"/>
        <v>0</v>
      </c>
      <c r="BU141" s="92">
        <f t="shared" si="776"/>
        <v>0</v>
      </c>
      <c r="BV141" s="92">
        <f t="shared" si="776"/>
        <v>0</v>
      </c>
      <c r="BW141" s="92">
        <f t="shared" si="776"/>
        <v>0</v>
      </c>
      <c r="BX141" s="92">
        <f t="shared" si="776"/>
        <v>0</v>
      </c>
      <c r="BY141" s="92">
        <f t="shared" si="776"/>
        <v>0</v>
      </c>
      <c r="BZ141" s="92">
        <f t="shared" si="776"/>
        <v>0</v>
      </c>
      <c r="CA141" s="92">
        <f t="shared" si="776"/>
        <v>0</v>
      </c>
      <c r="CB141" s="92">
        <f t="shared" si="776"/>
        <v>0</v>
      </c>
      <c r="CC141" s="92">
        <f t="shared" si="776"/>
        <v>0</v>
      </c>
      <c r="CD141" s="92">
        <f t="shared" si="776"/>
        <v>0</v>
      </c>
      <c r="CE141" s="92">
        <f t="shared" ref="CE141:EP141" si="777">CE135</f>
        <v>0</v>
      </c>
      <c r="CF141" s="92">
        <f t="shared" si="777"/>
        <v>0</v>
      </c>
      <c r="CG141" s="92">
        <f t="shared" si="777"/>
        <v>0</v>
      </c>
      <c r="CH141" s="92">
        <f t="shared" si="777"/>
        <v>0</v>
      </c>
      <c r="CI141" s="92">
        <f t="shared" si="777"/>
        <v>0</v>
      </c>
      <c r="CJ141" s="92">
        <f t="shared" si="777"/>
        <v>0</v>
      </c>
      <c r="CK141" s="92">
        <f t="shared" si="777"/>
        <v>0</v>
      </c>
      <c r="CL141" s="92">
        <f t="shared" si="777"/>
        <v>0</v>
      </c>
      <c r="CM141" s="92">
        <f t="shared" si="777"/>
        <v>0</v>
      </c>
      <c r="CN141" s="92">
        <f t="shared" si="777"/>
        <v>0</v>
      </c>
      <c r="CO141" s="92">
        <f t="shared" si="777"/>
        <v>0</v>
      </c>
      <c r="CP141" s="92">
        <f t="shared" si="777"/>
        <v>0</v>
      </c>
      <c r="CQ141" s="92">
        <f t="shared" si="777"/>
        <v>0</v>
      </c>
      <c r="CR141" s="92">
        <f t="shared" si="777"/>
        <v>0</v>
      </c>
      <c r="CS141" s="92">
        <f t="shared" si="777"/>
        <v>0</v>
      </c>
      <c r="CT141" s="92">
        <f t="shared" si="777"/>
        <v>0</v>
      </c>
      <c r="CU141" s="92">
        <f t="shared" si="777"/>
        <v>0</v>
      </c>
      <c r="CV141" s="92">
        <f t="shared" si="777"/>
        <v>0</v>
      </c>
      <c r="CW141" s="92">
        <f t="shared" si="777"/>
        <v>0</v>
      </c>
      <c r="CX141" s="92">
        <f t="shared" si="777"/>
        <v>0</v>
      </c>
      <c r="CY141" s="92">
        <f t="shared" si="777"/>
        <v>0</v>
      </c>
      <c r="CZ141" s="92">
        <f t="shared" si="777"/>
        <v>0</v>
      </c>
      <c r="DA141" s="92">
        <f t="shared" si="777"/>
        <v>0</v>
      </c>
      <c r="DB141" s="92">
        <f t="shared" si="777"/>
        <v>0</v>
      </c>
      <c r="DC141" s="92">
        <f t="shared" si="777"/>
        <v>0</v>
      </c>
      <c r="DD141" s="92">
        <f t="shared" si="777"/>
        <v>0</v>
      </c>
      <c r="DE141" s="92">
        <f t="shared" si="777"/>
        <v>0</v>
      </c>
      <c r="DF141" s="92">
        <f t="shared" si="777"/>
        <v>0</v>
      </c>
      <c r="DG141" s="92">
        <f t="shared" si="777"/>
        <v>0</v>
      </c>
      <c r="DH141" s="92">
        <f t="shared" si="777"/>
        <v>0</v>
      </c>
      <c r="DI141" s="92">
        <f t="shared" si="777"/>
        <v>0</v>
      </c>
      <c r="DJ141" s="92">
        <f t="shared" si="777"/>
        <v>0</v>
      </c>
      <c r="DK141" s="92">
        <f t="shared" si="777"/>
        <v>0</v>
      </c>
      <c r="DL141" s="92">
        <f t="shared" si="777"/>
        <v>0</v>
      </c>
      <c r="DM141" s="92">
        <f t="shared" si="777"/>
        <v>0</v>
      </c>
      <c r="DN141" s="92">
        <f t="shared" si="777"/>
        <v>0</v>
      </c>
      <c r="DO141" s="92">
        <f t="shared" si="777"/>
        <v>0</v>
      </c>
      <c r="DP141" s="92">
        <f t="shared" si="777"/>
        <v>0</v>
      </c>
      <c r="DQ141" s="92">
        <f t="shared" si="777"/>
        <v>0</v>
      </c>
      <c r="DR141" s="92">
        <f t="shared" si="777"/>
        <v>0</v>
      </c>
      <c r="DS141" s="92">
        <f t="shared" si="777"/>
        <v>0</v>
      </c>
      <c r="DT141" s="92">
        <f t="shared" si="777"/>
        <v>0</v>
      </c>
      <c r="DU141" s="92">
        <f t="shared" si="777"/>
        <v>0</v>
      </c>
      <c r="DV141" s="92">
        <f t="shared" si="777"/>
        <v>0</v>
      </c>
      <c r="DW141" s="92">
        <f t="shared" si="777"/>
        <v>0</v>
      </c>
      <c r="DX141" s="92">
        <f t="shared" si="777"/>
        <v>0</v>
      </c>
      <c r="DY141" s="92">
        <f t="shared" si="777"/>
        <v>0</v>
      </c>
      <c r="DZ141" s="92">
        <f t="shared" si="777"/>
        <v>0</v>
      </c>
      <c r="EA141" s="92">
        <f t="shared" si="777"/>
        <v>0</v>
      </c>
      <c r="EB141" s="92">
        <f t="shared" si="777"/>
        <v>0</v>
      </c>
      <c r="EC141" s="92">
        <f t="shared" si="777"/>
        <v>0</v>
      </c>
      <c r="ED141" s="92">
        <f t="shared" si="777"/>
        <v>0</v>
      </c>
      <c r="EE141" s="92">
        <f t="shared" si="777"/>
        <v>0</v>
      </c>
      <c r="EF141" s="92">
        <f t="shared" si="777"/>
        <v>0</v>
      </c>
      <c r="EG141" s="92">
        <f t="shared" si="777"/>
        <v>0</v>
      </c>
      <c r="EH141" s="92">
        <f t="shared" si="777"/>
        <v>0</v>
      </c>
      <c r="EI141" s="92">
        <f t="shared" si="777"/>
        <v>0</v>
      </c>
      <c r="EJ141" s="92">
        <f t="shared" si="777"/>
        <v>0</v>
      </c>
      <c r="EK141" s="92">
        <f t="shared" si="777"/>
        <v>0</v>
      </c>
      <c r="EL141" s="92">
        <f t="shared" si="777"/>
        <v>0</v>
      </c>
      <c r="EM141" s="92">
        <f t="shared" si="777"/>
        <v>0</v>
      </c>
      <c r="EN141" s="92">
        <f t="shared" si="777"/>
        <v>0</v>
      </c>
      <c r="EO141" s="92">
        <f t="shared" si="777"/>
        <v>0</v>
      </c>
      <c r="EP141" s="92">
        <f t="shared" si="777"/>
        <v>0</v>
      </c>
      <c r="EQ141" s="92">
        <f t="shared" ref="EQ141:HB141" si="778">EQ135</f>
        <v>0</v>
      </c>
      <c r="ER141" s="92">
        <f t="shared" si="778"/>
        <v>0</v>
      </c>
      <c r="ES141" s="92">
        <f t="shared" si="778"/>
        <v>0</v>
      </c>
      <c r="ET141" s="92">
        <f t="shared" si="778"/>
        <v>0</v>
      </c>
      <c r="EU141" s="92">
        <f t="shared" si="778"/>
        <v>0</v>
      </c>
      <c r="EV141" s="92">
        <f t="shared" si="778"/>
        <v>0</v>
      </c>
      <c r="EW141" s="92">
        <f t="shared" si="778"/>
        <v>0</v>
      </c>
      <c r="EX141" s="92">
        <f t="shared" si="778"/>
        <v>0</v>
      </c>
      <c r="EY141" s="92">
        <f t="shared" si="778"/>
        <v>0</v>
      </c>
      <c r="EZ141" s="92">
        <f t="shared" si="778"/>
        <v>0</v>
      </c>
      <c r="FA141" s="92">
        <f t="shared" si="778"/>
        <v>0</v>
      </c>
      <c r="FB141" s="92">
        <f t="shared" si="778"/>
        <v>0</v>
      </c>
      <c r="FC141" s="92">
        <f t="shared" si="778"/>
        <v>0</v>
      </c>
      <c r="FD141" s="92">
        <f t="shared" si="778"/>
        <v>0</v>
      </c>
      <c r="FE141" s="92">
        <f t="shared" si="778"/>
        <v>0</v>
      </c>
      <c r="FF141" s="92">
        <f t="shared" si="778"/>
        <v>0</v>
      </c>
      <c r="FG141" s="92">
        <f t="shared" si="778"/>
        <v>0</v>
      </c>
      <c r="FH141" s="92">
        <f t="shared" si="778"/>
        <v>0</v>
      </c>
      <c r="FI141" s="92">
        <f t="shared" si="778"/>
        <v>0</v>
      </c>
      <c r="FJ141" s="92">
        <f t="shared" si="778"/>
        <v>0</v>
      </c>
      <c r="FK141" s="92">
        <f t="shared" si="778"/>
        <v>0</v>
      </c>
      <c r="FL141" s="92">
        <f t="shared" si="778"/>
        <v>0</v>
      </c>
      <c r="FM141" s="92">
        <f t="shared" si="778"/>
        <v>0</v>
      </c>
      <c r="FN141" s="92">
        <f t="shared" si="778"/>
        <v>0</v>
      </c>
      <c r="FO141" s="92">
        <f t="shared" si="778"/>
        <v>0</v>
      </c>
      <c r="FP141" s="92">
        <f t="shared" si="778"/>
        <v>0</v>
      </c>
      <c r="FQ141" s="92">
        <f t="shared" si="778"/>
        <v>0</v>
      </c>
      <c r="FR141" s="92">
        <f t="shared" si="778"/>
        <v>0</v>
      </c>
      <c r="FS141" s="92">
        <f t="shared" si="778"/>
        <v>0</v>
      </c>
      <c r="FT141" s="92">
        <f t="shared" si="778"/>
        <v>0</v>
      </c>
      <c r="FU141" s="92">
        <f t="shared" si="778"/>
        <v>0</v>
      </c>
      <c r="FV141" s="92">
        <f t="shared" si="778"/>
        <v>0</v>
      </c>
      <c r="FW141" s="92">
        <f t="shared" si="778"/>
        <v>0</v>
      </c>
      <c r="FX141" s="92">
        <f t="shared" si="778"/>
        <v>0</v>
      </c>
      <c r="FY141" s="92">
        <f t="shared" si="778"/>
        <v>0</v>
      </c>
      <c r="FZ141" s="92">
        <f t="shared" si="778"/>
        <v>0</v>
      </c>
      <c r="GA141" s="92">
        <f t="shared" si="778"/>
        <v>0</v>
      </c>
      <c r="GB141" s="92">
        <f t="shared" si="778"/>
        <v>0</v>
      </c>
      <c r="GC141" s="92">
        <f t="shared" si="778"/>
        <v>0</v>
      </c>
      <c r="GD141" s="92">
        <f t="shared" si="778"/>
        <v>0</v>
      </c>
      <c r="GE141" s="92">
        <f t="shared" si="778"/>
        <v>0</v>
      </c>
      <c r="GF141" s="92">
        <f t="shared" si="778"/>
        <v>0</v>
      </c>
      <c r="GG141" s="92">
        <f t="shared" si="778"/>
        <v>0</v>
      </c>
      <c r="GH141" s="92">
        <f t="shared" si="778"/>
        <v>0</v>
      </c>
      <c r="GI141" s="92">
        <f t="shared" si="778"/>
        <v>0</v>
      </c>
      <c r="GJ141" s="92">
        <f t="shared" si="778"/>
        <v>0</v>
      </c>
      <c r="GK141" s="92">
        <f t="shared" si="778"/>
        <v>0</v>
      </c>
      <c r="GL141" s="92">
        <f t="shared" si="778"/>
        <v>0</v>
      </c>
      <c r="GM141" s="92">
        <f t="shared" si="778"/>
        <v>0</v>
      </c>
      <c r="GN141" s="92">
        <f t="shared" si="778"/>
        <v>0</v>
      </c>
      <c r="GO141" s="92">
        <f t="shared" si="778"/>
        <v>0</v>
      </c>
      <c r="GP141" s="92">
        <f t="shared" si="778"/>
        <v>0</v>
      </c>
      <c r="GQ141" s="92">
        <f t="shared" si="778"/>
        <v>0</v>
      </c>
      <c r="GR141" s="92">
        <f t="shared" si="778"/>
        <v>0</v>
      </c>
      <c r="GS141" s="92">
        <f t="shared" si="778"/>
        <v>0</v>
      </c>
      <c r="GT141" s="92">
        <f t="shared" si="778"/>
        <v>0</v>
      </c>
      <c r="GU141" s="92">
        <f t="shared" si="778"/>
        <v>0</v>
      </c>
      <c r="GV141" s="92">
        <f t="shared" si="778"/>
        <v>0</v>
      </c>
      <c r="GW141" s="92">
        <f t="shared" si="778"/>
        <v>0</v>
      </c>
      <c r="GX141" s="92">
        <f t="shared" si="778"/>
        <v>0</v>
      </c>
      <c r="GY141" s="92">
        <f t="shared" si="778"/>
        <v>0</v>
      </c>
      <c r="GZ141" s="92">
        <f t="shared" si="778"/>
        <v>0</v>
      </c>
      <c r="HA141" s="92">
        <f t="shared" si="778"/>
        <v>0</v>
      </c>
      <c r="HB141" s="92">
        <f t="shared" si="778"/>
        <v>0</v>
      </c>
      <c r="HC141" s="92">
        <f t="shared" ref="HC141:JN141" si="779">HC135</f>
        <v>0</v>
      </c>
      <c r="HD141" s="92">
        <f t="shared" si="779"/>
        <v>0</v>
      </c>
      <c r="HE141" s="92">
        <f t="shared" si="779"/>
        <v>0</v>
      </c>
      <c r="HF141" s="92">
        <f t="shared" si="779"/>
        <v>0</v>
      </c>
      <c r="HG141" s="92">
        <f t="shared" si="779"/>
        <v>0</v>
      </c>
      <c r="HH141" s="92">
        <f t="shared" si="779"/>
        <v>0</v>
      </c>
      <c r="HI141" s="92">
        <f t="shared" si="779"/>
        <v>0</v>
      </c>
      <c r="HJ141" s="92">
        <f t="shared" si="779"/>
        <v>0</v>
      </c>
      <c r="HK141" s="92">
        <f t="shared" si="779"/>
        <v>0</v>
      </c>
      <c r="HL141" s="92">
        <f t="shared" si="779"/>
        <v>0</v>
      </c>
      <c r="HM141" s="92">
        <f t="shared" si="779"/>
        <v>0</v>
      </c>
      <c r="HN141" s="92">
        <f t="shared" si="779"/>
        <v>0</v>
      </c>
      <c r="HO141" s="92">
        <f t="shared" si="779"/>
        <v>0</v>
      </c>
      <c r="HP141" s="92">
        <f t="shared" si="779"/>
        <v>0</v>
      </c>
      <c r="HQ141" s="92">
        <f t="shared" si="779"/>
        <v>0</v>
      </c>
      <c r="HR141" s="92">
        <f t="shared" si="779"/>
        <v>0</v>
      </c>
      <c r="HS141" s="92">
        <f t="shared" si="779"/>
        <v>0</v>
      </c>
      <c r="HT141" s="92">
        <f t="shared" si="779"/>
        <v>0</v>
      </c>
      <c r="HU141" s="92">
        <f t="shared" si="779"/>
        <v>0</v>
      </c>
      <c r="HV141" s="92">
        <f t="shared" si="779"/>
        <v>0</v>
      </c>
      <c r="HW141" s="92">
        <f t="shared" si="779"/>
        <v>0</v>
      </c>
      <c r="HX141" s="92">
        <f t="shared" si="779"/>
        <v>0</v>
      </c>
      <c r="HY141" s="92">
        <f t="shared" si="779"/>
        <v>0</v>
      </c>
      <c r="HZ141" s="92">
        <f t="shared" si="779"/>
        <v>0</v>
      </c>
      <c r="IA141" s="92">
        <f t="shared" si="779"/>
        <v>0</v>
      </c>
      <c r="IB141" s="92">
        <f t="shared" si="779"/>
        <v>0</v>
      </c>
      <c r="IC141" s="92">
        <f t="shared" si="779"/>
        <v>0</v>
      </c>
      <c r="ID141" s="92">
        <f t="shared" si="779"/>
        <v>0</v>
      </c>
      <c r="IE141" s="92">
        <f t="shared" si="779"/>
        <v>0</v>
      </c>
      <c r="IF141" s="92">
        <f t="shared" si="779"/>
        <v>0</v>
      </c>
      <c r="IG141" s="92">
        <f t="shared" si="779"/>
        <v>0</v>
      </c>
      <c r="IH141" s="92">
        <f t="shared" si="779"/>
        <v>0</v>
      </c>
      <c r="II141" s="92">
        <f t="shared" si="779"/>
        <v>0</v>
      </c>
      <c r="IJ141" s="92">
        <f t="shared" si="779"/>
        <v>0</v>
      </c>
      <c r="IK141" s="92">
        <f t="shared" si="779"/>
        <v>0</v>
      </c>
      <c r="IL141" s="92">
        <f t="shared" si="779"/>
        <v>0</v>
      </c>
      <c r="IM141" s="92">
        <f t="shared" si="779"/>
        <v>0</v>
      </c>
      <c r="IN141" s="92">
        <f t="shared" si="779"/>
        <v>0</v>
      </c>
      <c r="IO141" s="92">
        <f t="shared" si="779"/>
        <v>0</v>
      </c>
      <c r="IP141" s="92">
        <f t="shared" si="779"/>
        <v>0</v>
      </c>
      <c r="IQ141" s="92">
        <f t="shared" si="779"/>
        <v>0</v>
      </c>
      <c r="IR141" s="92">
        <f t="shared" si="779"/>
        <v>0</v>
      </c>
      <c r="IS141" s="92">
        <f t="shared" si="779"/>
        <v>0</v>
      </c>
      <c r="IT141" s="92">
        <f t="shared" si="779"/>
        <v>0</v>
      </c>
      <c r="IU141" s="92">
        <f t="shared" si="779"/>
        <v>0</v>
      </c>
      <c r="IV141" s="92">
        <f t="shared" si="779"/>
        <v>0</v>
      </c>
      <c r="IW141" s="92">
        <f t="shared" si="779"/>
        <v>0</v>
      </c>
      <c r="IX141" s="92">
        <f t="shared" si="779"/>
        <v>0</v>
      </c>
      <c r="IY141" s="92">
        <f t="shared" si="779"/>
        <v>0</v>
      </c>
      <c r="IZ141" s="92">
        <f t="shared" si="779"/>
        <v>0</v>
      </c>
      <c r="JA141" s="92">
        <f t="shared" si="779"/>
        <v>0</v>
      </c>
      <c r="JB141" s="92">
        <f t="shared" si="779"/>
        <v>0</v>
      </c>
      <c r="JC141" s="92">
        <f t="shared" si="779"/>
        <v>0</v>
      </c>
      <c r="JD141" s="92">
        <f t="shared" si="779"/>
        <v>0</v>
      </c>
      <c r="JE141" s="92">
        <f t="shared" si="779"/>
        <v>0</v>
      </c>
      <c r="JF141" s="92">
        <f t="shared" si="779"/>
        <v>0</v>
      </c>
      <c r="JG141" s="92">
        <f t="shared" si="779"/>
        <v>0</v>
      </c>
      <c r="JH141" s="92">
        <f t="shared" si="779"/>
        <v>0</v>
      </c>
      <c r="JI141" s="92">
        <f t="shared" si="779"/>
        <v>0</v>
      </c>
      <c r="JJ141" s="92">
        <f t="shared" si="779"/>
        <v>0</v>
      </c>
      <c r="JK141" s="92">
        <f t="shared" si="779"/>
        <v>0</v>
      </c>
      <c r="JL141" s="92">
        <f t="shared" si="779"/>
        <v>0</v>
      </c>
      <c r="JM141" s="92">
        <f t="shared" si="779"/>
        <v>0</v>
      </c>
      <c r="JN141" s="92">
        <f t="shared" si="779"/>
        <v>0</v>
      </c>
      <c r="JO141" s="92">
        <f t="shared" ref="JO141:LZ141" si="780">JO135</f>
        <v>0</v>
      </c>
      <c r="JP141" s="92">
        <f t="shared" si="780"/>
        <v>0</v>
      </c>
      <c r="JQ141" s="92">
        <f t="shared" si="780"/>
        <v>0</v>
      </c>
      <c r="JR141" s="92">
        <f t="shared" si="780"/>
        <v>0</v>
      </c>
      <c r="JS141" s="92">
        <f t="shared" si="780"/>
        <v>0</v>
      </c>
      <c r="JT141" s="92">
        <f t="shared" si="780"/>
        <v>0</v>
      </c>
      <c r="JU141" s="92">
        <f t="shared" si="780"/>
        <v>0</v>
      </c>
      <c r="JV141" s="92">
        <f t="shared" si="780"/>
        <v>0</v>
      </c>
      <c r="JW141" s="92">
        <f t="shared" si="780"/>
        <v>0</v>
      </c>
      <c r="JX141" s="92">
        <f t="shared" si="780"/>
        <v>0</v>
      </c>
      <c r="JY141" s="92">
        <f t="shared" si="780"/>
        <v>0</v>
      </c>
      <c r="JZ141" s="92">
        <f t="shared" si="780"/>
        <v>0</v>
      </c>
      <c r="KA141" s="92">
        <f t="shared" si="780"/>
        <v>0</v>
      </c>
      <c r="KB141" s="92">
        <f t="shared" si="780"/>
        <v>0</v>
      </c>
      <c r="KC141" s="92">
        <f t="shared" si="780"/>
        <v>0</v>
      </c>
      <c r="KD141" s="92">
        <f t="shared" si="780"/>
        <v>0</v>
      </c>
      <c r="KE141" s="92">
        <f t="shared" si="780"/>
        <v>0</v>
      </c>
      <c r="KF141" s="92">
        <f t="shared" si="780"/>
        <v>0</v>
      </c>
      <c r="KG141" s="92">
        <f t="shared" si="780"/>
        <v>0</v>
      </c>
      <c r="KH141" s="92">
        <f t="shared" si="780"/>
        <v>0</v>
      </c>
      <c r="KI141" s="92">
        <f t="shared" si="780"/>
        <v>0</v>
      </c>
      <c r="KJ141" s="92">
        <f t="shared" si="780"/>
        <v>0</v>
      </c>
      <c r="KK141" s="92">
        <f t="shared" si="780"/>
        <v>0</v>
      </c>
      <c r="KL141" s="92">
        <f t="shared" si="780"/>
        <v>0</v>
      </c>
      <c r="KM141" s="92">
        <f t="shared" si="780"/>
        <v>0</v>
      </c>
      <c r="KN141" s="92">
        <f t="shared" si="780"/>
        <v>0</v>
      </c>
      <c r="KO141" s="92">
        <f t="shared" si="780"/>
        <v>0</v>
      </c>
      <c r="KP141" s="92">
        <f t="shared" si="780"/>
        <v>0</v>
      </c>
      <c r="KQ141" s="92">
        <f t="shared" si="780"/>
        <v>0</v>
      </c>
      <c r="KR141" s="92">
        <f t="shared" si="780"/>
        <v>0</v>
      </c>
      <c r="KS141" s="92">
        <f t="shared" si="780"/>
        <v>0</v>
      </c>
      <c r="KT141" s="92">
        <f t="shared" si="780"/>
        <v>0</v>
      </c>
      <c r="KU141" s="92">
        <f t="shared" si="780"/>
        <v>0</v>
      </c>
      <c r="KV141" s="92">
        <f t="shared" si="780"/>
        <v>0</v>
      </c>
      <c r="KW141" s="92">
        <f t="shared" si="780"/>
        <v>0</v>
      </c>
      <c r="KX141" s="92">
        <f t="shared" si="780"/>
        <v>0</v>
      </c>
      <c r="KY141" s="92">
        <f t="shared" si="780"/>
        <v>0</v>
      </c>
      <c r="KZ141" s="92">
        <f t="shared" si="780"/>
        <v>0</v>
      </c>
      <c r="LA141" s="92">
        <f t="shared" si="780"/>
        <v>0</v>
      </c>
      <c r="LB141" s="92">
        <f t="shared" si="780"/>
        <v>0</v>
      </c>
      <c r="LC141" s="92">
        <f t="shared" si="780"/>
        <v>0</v>
      </c>
      <c r="LD141" s="92">
        <f t="shared" si="780"/>
        <v>0</v>
      </c>
      <c r="LE141" s="92">
        <f t="shared" si="780"/>
        <v>0</v>
      </c>
      <c r="LF141" s="92">
        <f t="shared" si="780"/>
        <v>0</v>
      </c>
      <c r="LG141" s="92">
        <f t="shared" si="780"/>
        <v>0</v>
      </c>
      <c r="LH141" s="92">
        <f t="shared" si="780"/>
        <v>0</v>
      </c>
      <c r="LI141" s="92">
        <f t="shared" si="780"/>
        <v>0</v>
      </c>
      <c r="LJ141" s="92">
        <f t="shared" si="780"/>
        <v>0</v>
      </c>
      <c r="LK141" s="92">
        <f t="shared" si="780"/>
        <v>0</v>
      </c>
      <c r="LL141" s="92">
        <f t="shared" si="780"/>
        <v>0</v>
      </c>
      <c r="LM141" s="92">
        <f t="shared" si="780"/>
        <v>0</v>
      </c>
      <c r="LN141" s="92">
        <f t="shared" si="780"/>
        <v>0</v>
      </c>
      <c r="LO141" s="92">
        <f t="shared" si="780"/>
        <v>0</v>
      </c>
      <c r="LP141" s="92">
        <f t="shared" si="780"/>
        <v>0</v>
      </c>
      <c r="LQ141" s="92">
        <f t="shared" si="780"/>
        <v>0</v>
      </c>
      <c r="LR141" s="92">
        <f t="shared" si="780"/>
        <v>0</v>
      </c>
      <c r="LS141" s="92">
        <f t="shared" si="780"/>
        <v>0</v>
      </c>
      <c r="LT141" s="92">
        <f t="shared" si="780"/>
        <v>0</v>
      </c>
      <c r="LU141" s="92">
        <f t="shared" si="780"/>
        <v>0</v>
      </c>
      <c r="LV141" s="92">
        <f t="shared" si="780"/>
        <v>0</v>
      </c>
      <c r="LW141" s="92">
        <f t="shared" si="780"/>
        <v>0</v>
      </c>
      <c r="LX141" s="92">
        <f t="shared" si="780"/>
        <v>0</v>
      </c>
      <c r="LY141" s="92">
        <f t="shared" si="780"/>
        <v>0</v>
      </c>
      <c r="LZ141" s="92">
        <f t="shared" si="780"/>
        <v>0</v>
      </c>
      <c r="MA141" s="92">
        <f t="shared" ref="MA141:OL141" si="781">MA135</f>
        <v>0</v>
      </c>
      <c r="MB141" s="92">
        <f t="shared" si="781"/>
        <v>0</v>
      </c>
      <c r="MC141" s="92">
        <f t="shared" si="781"/>
        <v>0</v>
      </c>
      <c r="MD141" s="92">
        <f t="shared" si="781"/>
        <v>0</v>
      </c>
      <c r="ME141" s="92">
        <f t="shared" si="781"/>
        <v>0</v>
      </c>
      <c r="MF141" s="92">
        <f t="shared" si="781"/>
        <v>0</v>
      </c>
      <c r="MG141" s="92">
        <f t="shared" si="781"/>
        <v>0</v>
      </c>
      <c r="MH141" s="92">
        <f t="shared" si="781"/>
        <v>0</v>
      </c>
      <c r="MI141" s="92">
        <f t="shared" si="781"/>
        <v>0</v>
      </c>
      <c r="MJ141" s="92">
        <f t="shared" si="781"/>
        <v>0</v>
      </c>
      <c r="MK141" s="92">
        <f t="shared" si="781"/>
        <v>0</v>
      </c>
      <c r="ML141" s="92">
        <f t="shared" si="781"/>
        <v>0</v>
      </c>
      <c r="MM141" s="92">
        <f t="shared" si="781"/>
        <v>0</v>
      </c>
      <c r="MN141" s="92">
        <f t="shared" si="781"/>
        <v>0</v>
      </c>
      <c r="MO141" s="92">
        <f t="shared" si="781"/>
        <v>0</v>
      </c>
      <c r="MP141" s="92">
        <f t="shared" si="781"/>
        <v>0</v>
      </c>
      <c r="MQ141" s="92">
        <f t="shared" si="781"/>
        <v>0</v>
      </c>
      <c r="MR141" s="92">
        <f t="shared" si="781"/>
        <v>0</v>
      </c>
      <c r="MS141" s="92">
        <f t="shared" si="781"/>
        <v>0</v>
      </c>
      <c r="MT141" s="92">
        <f t="shared" si="781"/>
        <v>0</v>
      </c>
      <c r="MU141" s="92">
        <f t="shared" si="781"/>
        <v>0</v>
      </c>
      <c r="MV141" s="92">
        <f t="shared" si="781"/>
        <v>0</v>
      </c>
      <c r="MW141" s="92">
        <f t="shared" si="781"/>
        <v>0</v>
      </c>
      <c r="MX141" s="92">
        <f t="shared" si="781"/>
        <v>0</v>
      </c>
      <c r="MY141" s="92">
        <f t="shared" si="781"/>
        <v>0</v>
      </c>
      <c r="MZ141" s="92">
        <f t="shared" si="781"/>
        <v>0</v>
      </c>
      <c r="NA141" s="92">
        <f t="shared" si="781"/>
        <v>0</v>
      </c>
      <c r="NB141" s="92">
        <f t="shared" si="781"/>
        <v>0</v>
      </c>
      <c r="NC141" s="92">
        <f t="shared" si="781"/>
        <v>0</v>
      </c>
      <c r="ND141" s="92">
        <f t="shared" si="781"/>
        <v>0</v>
      </c>
      <c r="NE141" s="92">
        <f t="shared" si="781"/>
        <v>0</v>
      </c>
      <c r="NF141" s="92">
        <f t="shared" si="781"/>
        <v>0</v>
      </c>
      <c r="NG141" s="92">
        <f t="shared" si="781"/>
        <v>0</v>
      </c>
      <c r="NH141" s="92">
        <f t="shared" si="781"/>
        <v>0</v>
      </c>
      <c r="NI141" s="92">
        <f t="shared" si="781"/>
        <v>0</v>
      </c>
      <c r="NJ141" s="92">
        <f t="shared" si="781"/>
        <v>0</v>
      </c>
      <c r="NK141" s="92">
        <f t="shared" si="781"/>
        <v>0</v>
      </c>
      <c r="NL141" s="92">
        <f t="shared" si="781"/>
        <v>0</v>
      </c>
      <c r="NM141" s="92">
        <f t="shared" si="781"/>
        <v>0</v>
      </c>
      <c r="NN141" s="92">
        <f t="shared" si="781"/>
        <v>0</v>
      </c>
      <c r="NO141" s="92">
        <f t="shared" si="781"/>
        <v>0</v>
      </c>
      <c r="NP141" s="92">
        <f t="shared" si="781"/>
        <v>0</v>
      </c>
      <c r="NQ141" s="92">
        <f t="shared" si="781"/>
        <v>0</v>
      </c>
      <c r="NR141" s="92">
        <f t="shared" si="781"/>
        <v>0</v>
      </c>
      <c r="NS141" s="92">
        <f t="shared" si="781"/>
        <v>0</v>
      </c>
      <c r="NT141" s="92">
        <f t="shared" si="781"/>
        <v>0</v>
      </c>
      <c r="NU141" s="92">
        <f t="shared" si="781"/>
        <v>0</v>
      </c>
      <c r="NV141" s="92">
        <f t="shared" si="781"/>
        <v>0</v>
      </c>
      <c r="NW141" s="92">
        <f t="shared" si="781"/>
        <v>0</v>
      </c>
      <c r="NX141" s="92">
        <f t="shared" si="781"/>
        <v>0</v>
      </c>
      <c r="NY141" s="92">
        <f t="shared" si="781"/>
        <v>0</v>
      </c>
      <c r="NZ141" s="92">
        <f t="shared" si="781"/>
        <v>0</v>
      </c>
      <c r="OA141" s="92">
        <f t="shared" si="781"/>
        <v>0</v>
      </c>
      <c r="OB141" s="92">
        <f t="shared" si="781"/>
        <v>0</v>
      </c>
      <c r="OC141" s="92">
        <f t="shared" si="781"/>
        <v>0</v>
      </c>
      <c r="OD141" s="92">
        <f t="shared" si="781"/>
        <v>0</v>
      </c>
      <c r="OE141" s="92">
        <f t="shared" si="781"/>
        <v>0</v>
      </c>
      <c r="OF141" s="92">
        <f t="shared" si="781"/>
        <v>0</v>
      </c>
      <c r="OG141" s="92">
        <f t="shared" si="781"/>
        <v>0</v>
      </c>
      <c r="OH141" s="92">
        <f t="shared" si="781"/>
        <v>0</v>
      </c>
      <c r="OI141" s="92">
        <f t="shared" si="781"/>
        <v>0</v>
      </c>
      <c r="OJ141" s="92">
        <f t="shared" si="781"/>
        <v>0</v>
      </c>
      <c r="OK141" s="92">
        <f t="shared" si="781"/>
        <v>0</v>
      </c>
      <c r="OL141" s="92">
        <f t="shared" si="781"/>
        <v>0</v>
      </c>
      <c r="OM141" s="92">
        <f t="shared" ref="OM141:QX141" si="782">OM135</f>
        <v>0</v>
      </c>
      <c r="ON141" s="92">
        <f t="shared" si="782"/>
        <v>0</v>
      </c>
      <c r="OO141" s="92">
        <f t="shared" si="782"/>
        <v>0</v>
      </c>
      <c r="OP141" s="92">
        <f t="shared" si="782"/>
        <v>0</v>
      </c>
      <c r="OQ141" s="92">
        <f t="shared" si="782"/>
        <v>0</v>
      </c>
      <c r="OR141" s="92">
        <f t="shared" si="782"/>
        <v>0</v>
      </c>
      <c r="OS141" s="92">
        <f t="shared" si="782"/>
        <v>0</v>
      </c>
      <c r="OT141" s="92">
        <f t="shared" si="782"/>
        <v>0</v>
      </c>
      <c r="OU141" s="92">
        <f t="shared" si="782"/>
        <v>0</v>
      </c>
      <c r="OV141" s="92">
        <f t="shared" si="782"/>
        <v>0</v>
      </c>
      <c r="OW141" s="92">
        <f t="shared" si="782"/>
        <v>0</v>
      </c>
      <c r="OX141" s="92">
        <f t="shared" si="782"/>
        <v>0</v>
      </c>
      <c r="OY141" s="92">
        <f t="shared" si="782"/>
        <v>0</v>
      </c>
      <c r="OZ141" s="92">
        <f t="shared" si="782"/>
        <v>0</v>
      </c>
      <c r="PA141" s="92">
        <f t="shared" si="782"/>
        <v>0</v>
      </c>
      <c r="PB141" s="92">
        <f t="shared" si="782"/>
        <v>0</v>
      </c>
      <c r="PC141" s="92">
        <f t="shared" si="782"/>
        <v>0</v>
      </c>
      <c r="PD141" s="92">
        <f t="shared" si="782"/>
        <v>0</v>
      </c>
      <c r="PE141" s="92">
        <f t="shared" si="782"/>
        <v>0</v>
      </c>
      <c r="PF141" s="92">
        <f t="shared" si="782"/>
        <v>0</v>
      </c>
      <c r="PG141" s="92">
        <f t="shared" si="782"/>
        <v>0</v>
      </c>
      <c r="PH141" s="92">
        <f t="shared" si="782"/>
        <v>0</v>
      </c>
      <c r="PI141" s="92">
        <f t="shared" si="782"/>
        <v>0</v>
      </c>
      <c r="PJ141" s="92">
        <f t="shared" si="782"/>
        <v>0</v>
      </c>
      <c r="PK141" s="92">
        <f t="shared" si="782"/>
        <v>0</v>
      </c>
      <c r="PL141" s="92">
        <f t="shared" si="782"/>
        <v>0</v>
      </c>
      <c r="PM141" s="92">
        <f t="shared" si="782"/>
        <v>0</v>
      </c>
      <c r="PN141" s="92">
        <f t="shared" si="782"/>
        <v>0</v>
      </c>
      <c r="PO141" s="92">
        <f t="shared" si="782"/>
        <v>0</v>
      </c>
      <c r="PP141" s="92">
        <f t="shared" si="782"/>
        <v>0</v>
      </c>
      <c r="PQ141" s="92">
        <f t="shared" si="782"/>
        <v>0</v>
      </c>
      <c r="PR141" s="92">
        <f t="shared" si="782"/>
        <v>0</v>
      </c>
      <c r="PS141" s="92">
        <f t="shared" si="782"/>
        <v>0</v>
      </c>
      <c r="PT141" s="92">
        <f t="shared" si="782"/>
        <v>0</v>
      </c>
      <c r="PU141" s="92">
        <f t="shared" si="782"/>
        <v>0</v>
      </c>
      <c r="PV141" s="92">
        <f t="shared" si="782"/>
        <v>0</v>
      </c>
      <c r="PW141" s="92">
        <f t="shared" si="782"/>
        <v>0</v>
      </c>
      <c r="PX141" s="92">
        <f t="shared" si="782"/>
        <v>0</v>
      </c>
      <c r="PY141" s="92">
        <f t="shared" si="782"/>
        <v>0</v>
      </c>
      <c r="PZ141" s="92">
        <f t="shared" si="782"/>
        <v>0</v>
      </c>
      <c r="QA141" s="92">
        <f t="shared" si="782"/>
        <v>0</v>
      </c>
      <c r="QB141" s="92">
        <f t="shared" si="782"/>
        <v>0</v>
      </c>
      <c r="QC141" s="92">
        <f t="shared" si="782"/>
        <v>0</v>
      </c>
      <c r="QD141" s="92">
        <f t="shared" si="782"/>
        <v>0</v>
      </c>
      <c r="QE141" s="92">
        <f t="shared" si="782"/>
        <v>0</v>
      </c>
      <c r="QF141" s="92">
        <f t="shared" si="782"/>
        <v>0</v>
      </c>
      <c r="QG141" s="92">
        <f t="shared" si="782"/>
        <v>0</v>
      </c>
      <c r="QH141" s="92">
        <f t="shared" si="782"/>
        <v>0</v>
      </c>
      <c r="QI141" s="92">
        <f t="shared" si="782"/>
        <v>0</v>
      </c>
      <c r="QJ141" s="92">
        <f t="shared" si="782"/>
        <v>0</v>
      </c>
      <c r="QK141" s="92">
        <f t="shared" si="782"/>
        <v>0</v>
      </c>
      <c r="QL141" s="92">
        <f t="shared" si="782"/>
        <v>0</v>
      </c>
      <c r="QM141" s="92">
        <f t="shared" si="782"/>
        <v>0</v>
      </c>
      <c r="QN141" s="92">
        <f t="shared" si="782"/>
        <v>0</v>
      </c>
      <c r="QO141" s="92">
        <f t="shared" si="782"/>
        <v>0</v>
      </c>
      <c r="QP141" s="92">
        <f t="shared" si="782"/>
        <v>0</v>
      </c>
      <c r="QQ141" s="92">
        <f t="shared" si="782"/>
        <v>0</v>
      </c>
      <c r="QR141" s="92">
        <f t="shared" si="782"/>
        <v>0</v>
      </c>
      <c r="QS141" s="92">
        <f t="shared" si="782"/>
        <v>0</v>
      </c>
      <c r="QT141" s="92">
        <f t="shared" si="782"/>
        <v>0</v>
      </c>
      <c r="QU141" s="92">
        <f t="shared" si="782"/>
        <v>0</v>
      </c>
      <c r="QV141" s="92">
        <f t="shared" si="782"/>
        <v>0</v>
      </c>
      <c r="QW141" s="92">
        <f t="shared" si="782"/>
        <v>0</v>
      </c>
      <c r="QX141" s="92">
        <f t="shared" si="782"/>
        <v>0</v>
      </c>
      <c r="QY141" s="92">
        <f t="shared" ref="QY141:TJ141" si="783">QY135</f>
        <v>0</v>
      </c>
      <c r="QZ141" s="92">
        <f t="shared" si="783"/>
        <v>0</v>
      </c>
      <c r="RA141" s="92">
        <f t="shared" si="783"/>
        <v>0</v>
      </c>
      <c r="RB141" s="92">
        <f t="shared" si="783"/>
        <v>0</v>
      </c>
      <c r="RC141" s="92">
        <f t="shared" si="783"/>
        <v>0</v>
      </c>
      <c r="RD141" s="92">
        <f t="shared" si="783"/>
        <v>0</v>
      </c>
      <c r="RE141" s="92">
        <f t="shared" si="783"/>
        <v>0</v>
      </c>
      <c r="RF141" s="92">
        <f t="shared" si="783"/>
        <v>0</v>
      </c>
      <c r="RG141" s="92">
        <f t="shared" si="783"/>
        <v>0</v>
      </c>
      <c r="RH141" s="92">
        <f t="shared" si="783"/>
        <v>0</v>
      </c>
      <c r="RI141" s="92">
        <f t="shared" si="783"/>
        <v>0</v>
      </c>
      <c r="RJ141" s="92">
        <f t="shared" si="783"/>
        <v>0</v>
      </c>
      <c r="RK141" s="92">
        <f t="shared" si="783"/>
        <v>0</v>
      </c>
      <c r="RL141" s="92">
        <f t="shared" si="783"/>
        <v>0</v>
      </c>
      <c r="RM141" s="92">
        <f t="shared" si="783"/>
        <v>0</v>
      </c>
      <c r="RN141" s="92">
        <f t="shared" si="783"/>
        <v>0</v>
      </c>
      <c r="RO141" s="92">
        <f t="shared" si="783"/>
        <v>0</v>
      </c>
      <c r="RP141" s="92">
        <f t="shared" si="783"/>
        <v>0</v>
      </c>
      <c r="RQ141" s="92">
        <f t="shared" si="783"/>
        <v>0</v>
      </c>
      <c r="RR141" s="92">
        <f t="shared" si="783"/>
        <v>0</v>
      </c>
      <c r="RS141" s="92">
        <f t="shared" si="783"/>
        <v>0</v>
      </c>
      <c r="RT141" s="92">
        <f t="shared" si="783"/>
        <v>0</v>
      </c>
      <c r="RU141" s="92">
        <f t="shared" si="783"/>
        <v>0</v>
      </c>
      <c r="RV141" s="92">
        <f t="shared" si="783"/>
        <v>0</v>
      </c>
      <c r="RW141" s="92">
        <f t="shared" si="783"/>
        <v>0</v>
      </c>
      <c r="RX141" s="92">
        <f t="shared" si="783"/>
        <v>0</v>
      </c>
      <c r="RY141" s="92">
        <f t="shared" si="783"/>
        <v>0</v>
      </c>
      <c r="RZ141" s="92">
        <f t="shared" si="783"/>
        <v>0</v>
      </c>
      <c r="SA141" s="92">
        <f t="shared" si="783"/>
        <v>0</v>
      </c>
      <c r="SB141" s="92">
        <f t="shared" si="783"/>
        <v>0</v>
      </c>
      <c r="SC141" s="92">
        <f t="shared" si="783"/>
        <v>0</v>
      </c>
      <c r="SD141" s="92">
        <f t="shared" si="783"/>
        <v>0</v>
      </c>
      <c r="SE141" s="92">
        <f t="shared" si="783"/>
        <v>0</v>
      </c>
      <c r="SF141" s="92">
        <f t="shared" si="783"/>
        <v>0</v>
      </c>
      <c r="SG141" s="92">
        <f t="shared" si="783"/>
        <v>0</v>
      </c>
      <c r="SH141" s="92">
        <f t="shared" si="783"/>
        <v>0</v>
      </c>
      <c r="SI141" s="92">
        <f t="shared" si="783"/>
        <v>0</v>
      </c>
      <c r="SJ141" s="92">
        <f t="shared" si="783"/>
        <v>0</v>
      </c>
      <c r="SK141" s="92">
        <f t="shared" si="783"/>
        <v>0</v>
      </c>
      <c r="SL141" s="92">
        <f t="shared" si="783"/>
        <v>0</v>
      </c>
      <c r="SM141" s="92">
        <f t="shared" si="783"/>
        <v>0</v>
      </c>
      <c r="SN141" s="92">
        <f t="shared" si="783"/>
        <v>0</v>
      </c>
      <c r="SO141" s="92">
        <f t="shared" si="783"/>
        <v>0</v>
      </c>
      <c r="SP141" s="92">
        <f t="shared" si="783"/>
        <v>0</v>
      </c>
      <c r="SQ141" s="92">
        <f t="shared" si="783"/>
        <v>0</v>
      </c>
      <c r="SR141" s="92">
        <f t="shared" si="783"/>
        <v>0</v>
      </c>
      <c r="SS141" s="92">
        <f t="shared" si="783"/>
        <v>0</v>
      </c>
      <c r="ST141" s="92">
        <f t="shared" si="783"/>
        <v>0</v>
      </c>
      <c r="SU141" s="92">
        <f t="shared" si="783"/>
        <v>0</v>
      </c>
      <c r="SV141" s="92">
        <f t="shared" si="783"/>
        <v>0</v>
      </c>
      <c r="SW141" s="92">
        <f t="shared" si="783"/>
        <v>0</v>
      </c>
      <c r="SX141" s="92">
        <f t="shared" si="783"/>
        <v>0</v>
      </c>
      <c r="SY141" s="92">
        <f t="shared" si="783"/>
        <v>0</v>
      </c>
      <c r="SZ141" s="92">
        <f t="shared" si="783"/>
        <v>0</v>
      </c>
      <c r="TA141" s="92">
        <f t="shared" si="783"/>
        <v>0</v>
      </c>
      <c r="TB141" s="92">
        <f t="shared" si="783"/>
        <v>0</v>
      </c>
      <c r="TC141" s="92">
        <f t="shared" si="783"/>
        <v>0</v>
      </c>
      <c r="TD141" s="92">
        <f t="shared" si="783"/>
        <v>0</v>
      </c>
      <c r="TE141" s="92">
        <f t="shared" si="783"/>
        <v>0</v>
      </c>
      <c r="TF141" s="92">
        <f t="shared" si="783"/>
        <v>0</v>
      </c>
      <c r="TG141" s="92">
        <f t="shared" si="783"/>
        <v>0</v>
      </c>
      <c r="TH141" s="92">
        <f t="shared" si="783"/>
        <v>0</v>
      </c>
      <c r="TI141" s="92">
        <f t="shared" si="783"/>
        <v>0</v>
      </c>
      <c r="TJ141" s="92">
        <f t="shared" si="783"/>
        <v>0</v>
      </c>
      <c r="TK141" s="92">
        <f t="shared" ref="TK141:VV141" si="784">TK135</f>
        <v>0</v>
      </c>
      <c r="TL141" s="92">
        <f t="shared" si="784"/>
        <v>0</v>
      </c>
      <c r="TM141" s="92">
        <f t="shared" si="784"/>
        <v>0</v>
      </c>
      <c r="TN141" s="92">
        <f t="shared" si="784"/>
        <v>0</v>
      </c>
      <c r="TO141" s="92">
        <f t="shared" si="784"/>
        <v>0</v>
      </c>
      <c r="TP141" s="92">
        <f t="shared" si="784"/>
        <v>0</v>
      </c>
      <c r="TQ141" s="92">
        <f t="shared" si="784"/>
        <v>0</v>
      </c>
      <c r="TR141" s="92">
        <f t="shared" si="784"/>
        <v>0</v>
      </c>
      <c r="TS141" s="92">
        <f t="shared" si="784"/>
        <v>0</v>
      </c>
      <c r="TT141" s="92">
        <f t="shared" si="784"/>
        <v>0</v>
      </c>
      <c r="TU141" s="92">
        <f t="shared" si="784"/>
        <v>0</v>
      </c>
      <c r="TV141" s="92">
        <f t="shared" si="784"/>
        <v>0</v>
      </c>
      <c r="TW141" s="92">
        <f t="shared" si="784"/>
        <v>0</v>
      </c>
      <c r="TX141" s="92">
        <f t="shared" si="784"/>
        <v>0</v>
      </c>
      <c r="TY141" s="92">
        <f t="shared" si="784"/>
        <v>0</v>
      </c>
      <c r="TZ141" s="92">
        <f t="shared" si="784"/>
        <v>0</v>
      </c>
      <c r="UA141" s="92">
        <f t="shared" si="784"/>
        <v>0</v>
      </c>
      <c r="UB141" s="92">
        <f t="shared" si="784"/>
        <v>0</v>
      </c>
      <c r="UC141" s="92">
        <f t="shared" si="784"/>
        <v>0</v>
      </c>
      <c r="UD141" s="92">
        <f t="shared" si="784"/>
        <v>0</v>
      </c>
      <c r="UE141" s="92">
        <f t="shared" si="784"/>
        <v>0</v>
      </c>
      <c r="UF141" s="92">
        <f t="shared" si="784"/>
        <v>0</v>
      </c>
      <c r="UG141" s="92">
        <f t="shared" si="784"/>
        <v>0</v>
      </c>
      <c r="UH141" s="92">
        <f t="shared" si="784"/>
        <v>0</v>
      </c>
      <c r="UI141" s="92">
        <f t="shared" si="784"/>
        <v>0</v>
      </c>
      <c r="UJ141" s="92">
        <f t="shared" si="784"/>
        <v>0</v>
      </c>
      <c r="UK141" s="92">
        <f t="shared" si="784"/>
        <v>0</v>
      </c>
      <c r="UL141" s="92">
        <f t="shared" si="784"/>
        <v>0</v>
      </c>
      <c r="UM141" s="92">
        <f t="shared" si="784"/>
        <v>0</v>
      </c>
      <c r="UN141" s="92">
        <f t="shared" si="784"/>
        <v>0</v>
      </c>
      <c r="UO141" s="92">
        <f t="shared" si="784"/>
        <v>0</v>
      </c>
      <c r="UP141" s="92">
        <f t="shared" si="784"/>
        <v>0</v>
      </c>
      <c r="UQ141" s="92">
        <f t="shared" si="784"/>
        <v>0</v>
      </c>
      <c r="UR141" s="92">
        <f t="shared" si="784"/>
        <v>0</v>
      </c>
      <c r="US141" s="92">
        <f t="shared" si="784"/>
        <v>0</v>
      </c>
      <c r="UT141" s="92">
        <f t="shared" si="784"/>
        <v>0</v>
      </c>
      <c r="UU141" s="92">
        <f t="shared" si="784"/>
        <v>0</v>
      </c>
      <c r="UV141" s="92">
        <f t="shared" si="784"/>
        <v>0</v>
      </c>
      <c r="UW141" s="92">
        <f t="shared" si="784"/>
        <v>0</v>
      </c>
      <c r="UX141" s="92">
        <f t="shared" si="784"/>
        <v>0</v>
      </c>
      <c r="UY141" s="92">
        <f t="shared" si="784"/>
        <v>0</v>
      </c>
      <c r="UZ141" s="92">
        <f t="shared" si="784"/>
        <v>0</v>
      </c>
      <c r="VA141" s="92">
        <f t="shared" si="784"/>
        <v>0</v>
      </c>
      <c r="VB141" s="92">
        <f t="shared" si="784"/>
        <v>0</v>
      </c>
      <c r="VC141" s="92">
        <f t="shared" si="784"/>
        <v>0</v>
      </c>
      <c r="VD141" s="92">
        <f t="shared" si="784"/>
        <v>0</v>
      </c>
      <c r="VE141" s="92">
        <f t="shared" si="784"/>
        <v>0</v>
      </c>
      <c r="VF141" s="92">
        <f t="shared" si="784"/>
        <v>0</v>
      </c>
      <c r="VG141" s="92">
        <f t="shared" si="784"/>
        <v>0</v>
      </c>
      <c r="VH141" s="92">
        <f t="shared" si="784"/>
        <v>0</v>
      </c>
      <c r="VI141" s="92">
        <f t="shared" si="784"/>
        <v>0</v>
      </c>
      <c r="VJ141" s="92">
        <f t="shared" si="784"/>
        <v>0</v>
      </c>
      <c r="VK141" s="92">
        <f t="shared" si="784"/>
        <v>0</v>
      </c>
      <c r="VL141" s="92">
        <f t="shared" si="784"/>
        <v>0</v>
      </c>
      <c r="VM141" s="92">
        <f t="shared" si="784"/>
        <v>0</v>
      </c>
      <c r="VN141" s="92">
        <f t="shared" si="784"/>
        <v>0</v>
      </c>
      <c r="VO141" s="92">
        <f t="shared" si="784"/>
        <v>0</v>
      </c>
      <c r="VP141" s="92">
        <f t="shared" si="784"/>
        <v>0</v>
      </c>
      <c r="VQ141" s="92">
        <f t="shared" si="784"/>
        <v>0</v>
      </c>
      <c r="VR141" s="92">
        <f t="shared" si="784"/>
        <v>0</v>
      </c>
      <c r="VS141" s="92">
        <f t="shared" si="784"/>
        <v>0</v>
      </c>
      <c r="VT141" s="92">
        <f t="shared" si="784"/>
        <v>0</v>
      </c>
      <c r="VU141" s="92">
        <f t="shared" si="784"/>
        <v>0</v>
      </c>
      <c r="VV141" s="92">
        <f t="shared" si="784"/>
        <v>0</v>
      </c>
      <c r="VW141" s="92">
        <f t="shared" ref="VW141:YH141" si="785">VW135</f>
        <v>0</v>
      </c>
      <c r="VX141" s="92">
        <f t="shared" si="785"/>
        <v>0</v>
      </c>
      <c r="VY141" s="92">
        <f t="shared" si="785"/>
        <v>0</v>
      </c>
      <c r="VZ141" s="92">
        <f t="shared" si="785"/>
        <v>0</v>
      </c>
      <c r="WA141" s="92">
        <f t="shared" si="785"/>
        <v>0</v>
      </c>
      <c r="WB141" s="92">
        <f t="shared" si="785"/>
        <v>0</v>
      </c>
      <c r="WC141" s="92">
        <f t="shared" si="785"/>
        <v>0</v>
      </c>
      <c r="WD141" s="92">
        <f t="shared" si="785"/>
        <v>0</v>
      </c>
      <c r="WE141" s="92">
        <f t="shared" si="785"/>
        <v>0</v>
      </c>
      <c r="WF141" s="92">
        <f t="shared" si="785"/>
        <v>0</v>
      </c>
      <c r="WG141" s="92">
        <f t="shared" si="785"/>
        <v>0</v>
      </c>
      <c r="WH141" s="92">
        <f t="shared" si="785"/>
        <v>0</v>
      </c>
      <c r="WI141" s="92">
        <f t="shared" si="785"/>
        <v>0</v>
      </c>
      <c r="WJ141" s="92">
        <f t="shared" si="785"/>
        <v>0</v>
      </c>
      <c r="WK141" s="92">
        <f t="shared" si="785"/>
        <v>0</v>
      </c>
      <c r="WL141" s="92">
        <f t="shared" si="785"/>
        <v>0</v>
      </c>
      <c r="WM141" s="92">
        <f t="shared" si="785"/>
        <v>0</v>
      </c>
      <c r="WN141" s="92">
        <f t="shared" si="785"/>
        <v>0</v>
      </c>
      <c r="WO141" s="92">
        <f t="shared" si="785"/>
        <v>0</v>
      </c>
      <c r="WP141" s="92">
        <f t="shared" si="785"/>
        <v>0</v>
      </c>
      <c r="WQ141" s="92">
        <f t="shared" si="785"/>
        <v>0</v>
      </c>
      <c r="WR141" s="92">
        <f t="shared" si="785"/>
        <v>0</v>
      </c>
      <c r="WS141" s="92">
        <f t="shared" si="785"/>
        <v>0</v>
      </c>
      <c r="WT141" s="92">
        <f t="shared" si="785"/>
        <v>0</v>
      </c>
      <c r="WU141" s="92">
        <f t="shared" si="785"/>
        <v>0</v>
      </c>
      <c r="WV141" s="92">
        <f t="shared" si="785"/>
        <v>0</v>
      </c>
      <c r="WW141" s="92">
        <f t="shared" si="785"/>
        <v>0</v>
      </c>
      <c r="WX141" s="92">
        <f t="shared" si="785"/>
        <v>0</v>
      </c>
      <c r="WY141" s="92">
        <f t="shared" si="785"/>
        <v>0</v>
      </c>
      <c r="WZ141" s="92">
        <f t="shared" si="785"/>
        <v>0</v>
      </c>
      <c r="XA141" s="92">
        <f t="shared" si="785"/>
        <v>0</v>
      </c>
      <c r="XB141" s="92">
        <f t="shared" si="785"/>
        <v>0</v>
      </c>
      <c r="XC141" s="92">
        <f t="shared" si="785"/>
        <v>0</v>
      </c>
      <c r="XD141" s="92">
        <f t="shared" si="785"/>
        <v>0</v>
      </c>
      <c r="XE141" s="92">
        <f t="shared" si="785"/>
        <v>0</v>
      </c>
      <c r="XF141" s="92">
        <f t="shared" si="785"/>
        <v>0</v>
      </c>
      <c r="XG141" s="92">
        <f t="shared" si="785"/>
        <v>0</v>
      </c>
      <c r="XH141" s="92">
        <f t="shared" si="785"/>
        <v>0</v>
      </c>
      <c r="XI141" s="92">
        <f t="shared" si="785"/>
        <v>0</v>
      </c>
      <c r="XJ141" s="92">
        <f t="shared" si="785"/>
        <v>0</v>
      </c>
      <c r="XK141" s="92">
        <f t="shared" si="785"/>
        <v>0</v>
      </c>
      <c r="XL141" s="92">
        <f t="shared" si="785"/>
        <v>0</v>
      </c>
      <c r="XM141" s="92">
        <f t="shared" si="785"/>
        <v>0</v>
      </c>
      <c r="XN141" s="92">
        <f t="shared" si="785"/>
        <v>0</v>
      </c>
      <c r="XO141" s="92">
        <f t="shared" si="785"/>
        <v>0</v>
      </c>
      <c r="XP141" s="92">
        <f t="shared" si="785"/>
        <v>0</v>
      </c>
      <c r="XQ141" s="92">
        <f t="shared" si="785"/>
        <v>0</v>
      </c>
      <c r="XR141" s="92">
        <f t="shared" si="785"/>
        <v>0</v>
      </c>
      <c r="XS141" s="92">
        <f t="shared" si="785"/>
        <v>0</v>
      </c>
      <c r="XT141" s="92">
        <f t="shared" si="785"/>
        <v>0</v>
      </c>
      <c r="XU141" s="92">
        <f t="shared" si="785"/>
        <v>0</v>
      </c>
      <c r="XV141" s="92">
        <f t="shared" si="785"/>
        <v>0</v>
      </c>
      <c r="XW141" s="92">
        <f t="shared" si="785"/>
        <v>0</v>
      </c>
      <c r="XX141" s="92">
        <f t="shared" si="785"/>
        <v>0</v>
      </c>
      <c r="XY141" s="92">
        <f t="shared" si="785"/>
        <v>0</v>
      </c>
      <c r="XZ141" s="92">
        <f t="shared" si="785"/>
        <v>0</v>
      </c>
      <c r="YA141" s="92">
        <f t="shared" si="785"/>
        <v>0</v>
      </c>
      <c r="YB141" s="92">
        <f t="shared" si="785"/>
        <v>0</v>
      </c>
      <c r="YC141" s="92">
        <f t="shared" si="785"/>
        <v>0</v>
      </c>
      <c r="YD141" s="92">
        <f t="shared" si="785"/>
        <v>0</v>
      </c>
      <c r="YE141" s="92">
        <f t="shared" si="785"/>
        <v>0</v>
      </c>
      <c r="YF141" s="92">
        <f t="shared" si="785"/>
        <v>0</v>
      </c>
      <c r="YG141" s="92">
        <f t="shared" si="785"/>
        <v>0</v>
      </c>
      <c r="YH141" s="92">
        <f t="shared" si="785"/>
        <v>0</v>
      </c>
      <c r="YI141" s="92">
        <f t="shared" ref="YI141:AAT141" si="786">YI135</f>
        <v>0</v>
      </c>
      <c r="YJ141" s="92">
        <f t="shared" si="786"/>
        <v>0</v>
      </c>
      <c r="YK141" s="92">
        <f t="shared" si="786"/>
        <v>0</v>
      </c>
      <c r="YL141" s="92">
        <f t="shared" si="786"/>
        <v>0</v>
      </c>
      <c r="YM141" s="92">
        <f t="shared" si="786"/>
        <v>0</v>
      </c>
      <c r="YN141" s="92">
        <f t="shared" si="786"/>
        <v>0</v>
      </c>
      <c r="YO141" s="92">
        <f t="shared" si="786"/>
        <v>0</v>
      </c>
      <c r="YP141" s="92">
        <f t="shared" si="786"/>
        <v>0</v>
      </c>
      <c r="YQ141" s="92">
        <f t="shared" si="786"/>
        <v>0</v>
      </c>
      <c r="YR141" s="92">
        <f t="shared" si="786"/>
        <v>0</v>
      </c>
      <c r="YS141" s="92">
        <f t="shared" si="786"/>
        <v>0</v>
      </c>
      <c r="YT141" s="92">
        <f t="shared" si="786"/>
        <v>0</v>
      </c>
      <c r="YU141" s="92">
        <f t="shared" si="786"/>
        <v>0</v>
      </c>
      <c r="YV141" s="92">
        <f t="shared" si="786"/>
        <v>0</v>
      </c>
      <c r="YW141" s="92">
        <f t="shared" si="786"/>
        <v>0</v>
      </c>
      <c r="YX141" s="92">
        <f t="shared" si="786"/>
        <v>0</v>
      </c>
      <c r="YY141" s="92">
        <f t="shared" si="786"/>
        <v>0</v>
      </c>
      <c r="YZ141" s="92">
        <f t="shared" si="786"/>
        <v>0</v>
      </c>
      <c r="ZA141" s="92">
        <f t="shared" si="786"/>
        <v>0</v>
      </c>
      <c r="ZB141" s="92">
        <f t="shared" si="786"/>
        <v>0</v>
      </c>
      <c r="ZC141" s="92">
        <f t="shared" si="786"/>
        <v>0</v>
      </c>
      <c r="ZD141" s="92">
        <f t="shared" si="786"/>
        <v>0</v>
      </c>
      <c r="ZE141" s="92">
        <f t="shared" si="786"/>
        <v>0</v>
      </c>
      <c r="ZF141" s="92">
        <f t="shared" si="786"/>
        <v>0</v>
      </c>
      <c r="ZG141" s="92">
        <f t="shared" si="786"/>
        <v>0</v>
      </c>
      <c r="ZH141" s="92">
        <f t="shared" si="786"/>
        <v>0</v>
      </c>
      <c r="ZI141" s="92">
        <f t="shared" si="786"/>
        <v>0</v>
      </c>
      <c r="ZJ141" s="92">
        <f t="shared" si="786"/>
        <v>0</v>
      </c>
      <c r="ZK141" s="92">
        <f t="shared" si="786"/>
        <v>0</v>
      </c>
      <c r="ZL141" s="92">
        <f t="shared" si="786"/>
        <v>0</v>
      </c>
      <c r="ZM141" s="92">
        <f t="shared" si="786"/>
        <v>0</v>
      </c>
      <c r="ZN141" s="92">
        <f t="shared" si="786"/>
        <v>0</v>
      </c>
      <c r="ZO141" s="92">
        <f t="shared" si="786"/>
        <v>0</v>
      </c>
      <c r="ZP141" s="92">
        <f t="shared" si="786"/>
        <v>0</v>
      </c>
      <c r="ZQ141" s="92">
        <f t="shared" si="786"/>
        <v>0</v>
      </c>
      <c r="ZR141" s="92">
        <f t="shared" si="786"/>
        <v>0</v>
      </c>
      <c r="ZS141" s="92">
        <f t="shared" si="786"/>
        <v>0</v>
      </c>
      <c r="ZT141" s="92">
        <f t="shared" si="786"/>
        <v>0</v>
      </c>
      <c r="ZU141" s="92">
        <f t="shared" si="786"/>
        <v>0</v>
      </c>
      <c r="ZV141" s="92">
        <f t="shared" si="786"/>
        <v>0</v>
      </c>
      <c r="ZW141" s="92">
        <f t="shared" si="786"/>
        <v>0</v>
      </c>
      <c r="ZX141" s="92">
        <f t="shared" si="786"/>
        <v>0</v>
      </c>
      <c r="ZY141" s="92">
        <f t="shared" si="786"/>
        <v>0</v>
      </c>
      <c r="ZZ141" s="92">
        <f t="shared" si="786"/>
        <v>0</v>
      </c>
      <c r="AAA141" s="92">
        <f t="shared" si="786"/>
        <v>0</v>
      </c>
      <c r="AAB141" s="92">
        <f t="shared" si="786"/>
        <v>0</v>
      </c>
      <c r="AAC141" s="92">
        <f t="shared" si="786"/>
        <v>0</v>
      </c>
      <c r="AAD141" s="92">
        <f t="shared" si="786"/>
        <v>0</v>
      </c>
      <c r="AAE141" s="92">
        <f t="shared" si="786"/>
        <v>0</v>
      </c>
      <c r="AAF141" s="92">
        <f t="shared" si="786"/>
        <v>0</v>
      </c>
      <c r="AAG141" s="92">
        <f t="shared" si="786"/>
        <v>0</v>
      </c>
      <c r="AAH141" s="92">
        <f t="shared" si="786"/>
        <v>0</v>
      </c>
      <c r="AAI141" s="92">
        <f t="shared" si="786"/>
        <v>0</v>
      </c>
      <c r="AAJ141" s="92">
        <f t="shared" si="786"/>
        <v>0</v>
      </c>
      <c r="AAK141" s="92">
        <f t="shared" si="786"/>
        <v>0</v>
      </c>
      <c r="AAL141" s="92">
        <f t="shared" si="786"/>
        <v>0</v>
      </c>
      <c r="AAM141" s="92">
        <f t="shared" si="786"/>
        <v>0</v>
      </c>
      <c r="AAN141" s="92">
        <f t="shared" si="786"/>
        <v>0</v>
      </c>
      <c r="AAO141" s="92">
        <f t="shared" si="786"/>
        <v>0</v>
      </c>
      <c r="AAP141" s="92">
        <f t="shared" si="786"/>
        <v>0</v>
      </c>
      <c r="AAQ141" s="92">
        <f t="shared" si="786"/>
        <v>0</v>
      </c>
      <c r="AAR141" s="92">
        <f t="shared" si="786"/>
        <v>0</v>
      </c>
      <c r="AAS141" s="92">
        <f t="shared" si="786"/>
        <v>0</v>
      </c>
      <c r="AAT141" s="92">
        <f t="shared" si="786"/>
        <v>0</v>
      </c>
      <c r="AAU141" s="92">
        <f t="shared" ref="AAU141:ADF141" si="787">AAU135</f>
        <v>0</v>
      </c>
      <c r="AAV141" s="92">
        <f t="shared" si="787"/>
        <v>0</v>
      </c>
      <c r="AAW141" s="92">
        <f t="shared" si="787"/>
        <v>0</v>
      </c>
      <c r="AAX141" s="92">
        <f t="shared" si="787"/>
        <v>0</v>
      </c>
      <c r="AAY141" s="92">
        <f t="shared" si="787"/>
        <v>0</v>
      </c>
      <c r="AAZ141" s="92">
        <f t="shared" si="787"/>
        <v>0</v>
      </c>
      <c r="ABA141" s="92">
        <f t="shared" si="787"/>
        <v>0</v>
      </c>
      <c r="ABB141" s="92">
        <f t="shared" si="787"/>
        <v>0</v>
      </c>
      <c r="ABC141" s="92">
        <f t="shared" si="787"/>
        <v>0</v>
      </c>
      <c r="ABD141" s="92">
        <f t="shared" si="787"/>
        <v>0</v>
      </c>
      <c r="ABE141" s="92">
        <f t="shared" si="787"/>
        <v>0</v>
      </c>
      <c r="ABF141" s="92">
        <f t="shared" si="787"/>
        <v>0</v>
      </c>
      <c r="ABG141" s="92">
        <f t="shared" si="787"/>
        <v>0</v>
      </c>
      <c r="ABH141" s="92">
        <f t="shared" si="787"/>
        <v>0</v>
      </c>
      <c r="ABI141" s="92">
        <f t="shared" si="787"/>
        <v>0</v>
      </c>
      <c r="ABJ141" s="92">
        <f t="shared" si="787"/>
        <v>0</v>
      </c>
      <c r="ABK141" s="92">
        <f t="shared" si="787"/>
        <v>0</v>
      </c>
      <c r="ABL141" s="92">
        <f t="shared" si="787"/>
        <v>0</v>
      </c>
      <c r="ABM141" s="92">
        <f t="shared" si="787"/>
        <v>0</v>
      </c>
      <c r="ABN141" s="92">
        <f t="shared" si="787"/>
        <v>0</v>
      </c>
      <c r="ABO141" s="92">
        <f t="shared" si="787"/>
        <v>0</v>
      </c>
      <c r="ABP141" s="92">
        <f t="shared" si="787"/>
        <v>0</v>
      </c>
      <c r="ABQ141" s="92">
        <f t="shared" si="787"/>
        <v>0</v>
      </c>
      <c r="ABR141" s="92">
        <f t="shared" si="787"/>
        <v>0</v>
      </c>
      <c r="ABS141" s="92">
        <f t="shared" si="787"/>
        <v>0</v>
      </c>
      <c r="ABT141" s="92">
        <f t="shared" si="787"/>
        <v>0</v>
      </c>
      <c r="ABU141" s="92">
        <f t="shared" si="787"/>
        <v>0</v>
      </c>
      <c r="ABV141" s="92">
        <f t="shared" si="787"/>
        <v>0</v>
      </c>
      <c r="ABW141" s="92">
        <f t="shared" si="787"/>
        <v>0</v>
      </c>
      <c r="ABX141" s="92">
        <f t="shared" si="787"/>
        <v>0</v>
      </c>
      <c r="ABY141" s="92">
        <f t="shared" si="787"/>
        <v>0</v>
      </c>
      <c r="ABZ141" s="92">
        <f t="shared" si="787"/>
        <v>0</v>
      </c>
      <c r="ACA141" s="92">
        <f t="shared" si="787"/>
        <v>0</v>
      </c>
      <c r="ACB141" s="92">
        <f t="shared" si="787"/>
        <v>0</v>
      </c>
      <c r="ACC141" s="92">
        <f t="shared" si="787"/>
        <v>0</v>
      </c>
      <c r="ACD141" s="92">
        <f t="shared" si="787"/>
        <v>0</v>
      </c>
      <c r="ACE141" s="92">
        <f t="shared" si="787"/>
        <v>0</v>
      </c>
      <c r="ACF141" s="92">
        <f t="shared" si="787"/>
        <v>0</v>
      </c>
      <c r="ACG141" s="92">
        <f t="shared" si="787"/>
        <v>0</v>
      </c>
      <c r="ACH141" s="92">
        <f t="shared" si="787"/>
        <v>0</v>
      </c>
      <c r="ACI141" s="92">
        <f t="shared" si="787"/>
        <v>0</v>
      </c>
      <c r="ACJ141" s="92">
        <f t="shared" si="787"/>
        <v>0</v>
      </c>
      <c r="ACK141" s="92">
        <f t="shared" si="787"/>
        <v>0</v>
      </c>
      <c r="ACL141" s="92">
        <f t="shared" si="787"/>
        <v>0</v>
      </c>
      <c r="ACM141" s="92">
        <f t="shared" si="787"/>
        <v>0</v>
      </c>
      <c r="ACN141" s="92">
        <f t="shared" si="787"/>
        <v>0</v>
      </c>
      <c r="ACO141" s="92">
        <f t="shared" si="787"/>
        <v>0</v>
      </c>
      <c r="ACP141" s="92">
        <f t="shared" si="787"/>
        <v>0</v>
      </c>
      <c r="ACQ141" s="92">
        <f t="shared" si="787"/>
        <v>0</v>
      </c>
      <c r="ACR141" s="92">
        <f t="shared" si="787"/>
        <v>0</v>
      </c>
      <c r="ACS141" s="92">
        <f t="shared" si="787"/>
        <v>0</v>
      </c>
      <c r="ACT141" s="92">
        <f t="shared" si="787"/>
        <v>0</v>
      </c>
      <c r="ACU141" s="92">
        <f t="shared" si="787"/>
        <v>0</v>
      </c>
      <c r="ACV141" s="92">
        <f t="shared" si="787"/>
        <v>0</v>
      </c>
      <c r="ACW141" s="92">
        <f t="shared" si="787"/>
        <v>0</v>
      </c>
      <c r="ACX141" s="92">
        <f t="shared" si="787"/>
        <v>0</v>
      </c>
      <c r="ACY141" s="92">
        <f t="shared" si="787"/>
        <v>0</v>
      </c>
      <c r="ACZ141" s="92">
        <f t="shared" si="787"/>
        <v>0</v>
      </c>
      <c r="ADA141" s="92">
        <f t="shared" si="787"/>
        <v>0</v>
      </c>
      <c r="ADB141" s="92">
        <f t="shared" si="787"/>
        <v>0</v>
      </c>
      <c r="ADC141" s="92">
        <f t="shared" si="787"/>
        <v>0</v>
      </c>
      <c r="ADD141" s="92">
        <f t="shared" si="787"/>
        <v>0</v>
      </c>
      <c r="ADE141" s="92">
        <f t="shared" si="787"/>
        <v>0</v>
      </c>
      <c r="ADF141" s="92">
        <f t="shared" si="787"/>
        <v>0</v>
      </c>
      <c r="ADG141" s="92">
        <f t="shared" ref="ADG141:AFR141" si="788">ADG135</f>
        <v>0</v>
      </c>
      <c r="ADH141" s="92">
        <f t="shared" si="788"/>
        <v>0</v>
      </c>
      <c r="ADI141" s="92">
        <f t="shared" si="788"/>
        <v>0</v>
      </c>
      <c r="ADJ141" s="92">
        <f t="shared" si="788"/>
        <v>0</v>
      </c>
      <c r="ADK141" s="92">
        <f t="shared" si="788"/>
        <v>0</v>
      </c>
      <c r="ADL141" s="92">
        <f t="shared" si="788"/>
        <v>0</v>
      </c>
      <c r="ADM141" s="92">
        <f t="shared" si="788"/>
        <v>0</v>
      </c>
      <c r="ADN141" s="92">
        <f t="shared" si="788"/>
        <v>0</v>
      </c>
      <c r="ADO141" s="92">
        <f t="shared" si="788"/>
        <v>0</v>
      </c>
      <c r="ADP141" s="92">
        <f t="shared" si="788"/>
        <v>0</v>
      </c>
      <c r="ADQ141" s="92">
        <f t="shared" si="788"/>
        <v>0</v>
      </c>
      <c r="ADR141" s="92">
        <f t="shared" si="788"/>
        <v>0</v>
      </c>
      <c r="ADS141" s="92">
        <f t="shared" si="788"/>
        <v>0</v>
      </c>
      <c r="ADT141" s="92">
        <f t="shared" si="788"/>
        <v>0</v>
      </c>
      <c r="ADU141" s="92">
        <f t="shared" si="788"/>
        <v>0</v>
      </c>
      <c r="ADV141" s="92">
        <f t="shared" si="788"/>
        <v>0</v>
      </c>
      <c r="ADW141" s="92">
        <f t="shared" si="788"/>
        <v>0</v>
      </c>
      <c r="ADX141" s="92">
        <f t="shared" si="788"/>
        <v>0</v>
      </c>
      <c r="ADY141" s="92">
        <f t="shared" si="788"/>
        <v>0</v>
      </c>
      <c r="ADZ141" s="92">
        <f t="shared" si="788"/>
        <v>0</v>
      </c>
      <c r="AEA141" s="92">
        <f t="shared" si="788"/>
        <v>0</v>
      </c>
      <c r="AEB141" s="92">
        <f t="shared" si="788"/>
        <v>0</v>
      </c>
      <c r="AEC141" s="92">
        <f t="shared" si="788"/>
        <v>0</v>
      </c>
      <c r="AED141" s="92">
        <f t="shared" si="788"/>
        <v>0</v>
      </c>
      <c r="AEE141" s="92">
        <f t="shared" si="788"/>
        <v>0</v>
      </c>
      <c r="AEF141" s="92">
        <f t="shared" si="788"/>
        <v>0</v>
      </c>
      <c r="AEG141" s="92">
        <f t="shared" si="788"/>
        <v>0</v>
      </c>
      <c r="AEH141" s="92">
        <f t="shared" si="788"/>
        <v>0</v>
      </c>
      <c r="AEI141" s="92">
        <f t="shared" si="788"/>
        <v>0</v>
      </c>
      <c r="AEJ141" s="92">
        <f t="shared" si="788"/>
        <v>0</v>
      </c>
      <c r="AEK141" s="92">
        <f t="shared" si="788"/>
        <v>0</v>
      </c>
      <c r="AEL141" s="92">
        <f t="shared" si="788"/>
        <v>0</v>
      </c>
      <c r="AEM141" s="92">
        <f t="shared" si="788"/>
        <v>0</v>
      </c>
      <c r="AEN141" s="92">
        <f t="shared" si="788"/>
        <v>0</v>
      </c>
      <c r="AEO141" s="92">
        <f t="shared" si="788"/>
        <v>0</v>
      </c>
      <c r="AEP141" s="92">
        <f t="shared" si="788"/>
        <v>0</v>
      </c>
      <c r="AEQ141" s="92">
        <f t="shared" si="788"/>
        <v>0</v>
      </c>
      <c r="AER141" s="92">
        <f t="shared" si="788"/>
        <v>0</v>
      </c>
      <c r="AES141" s="92">
        <f t="shared" si="788"/>
        <v>0</v>
      </c>
      <c r="AET141" s="92">
        <f t="shared" si="788"/>
        <v>0</v>
      </c>
      <c r="AEU141" s="92">
        <f t="shared" si="788"/>
        <v>0</v>
      </c>
      <c r="AEV141" s="92">
        <f t="shared" si="788"/>
        <v>0</v>
      </c>
      <c r="AEW141" s="92">
        <f t="shared" si="788"/>
        <v>0</v>
      </c>
      <c r="AEX141" s="92">
        <f t="shared" si="788"/>
        <v>0</v>
      </c>
      <c r="AEY141" s="92">
        <f t="shared" si="788"/>
        <v>0</v>
      </c>
      <c r="AEZ141" s="92">
        <f t="shared" si="788"/>
        <v>0</v>
      </c>
      <c r="AFA141" s="92">
        <f t="shared" si="788"/>
        <v>0</v>
      </c>
      <c r="AFB141" s="92">
        <f t="shared" si="788"/>
        <v>0</v>
      </c>
      <c r="AFC141" s="92">
        <f t="shared" si="788"/>
        <v>0</v>
      </c>
      <c r="AFD141" s="92">
        <f t="shared" si="788"/>
        <v>0</v>
      </c>
      <c r="AFE141" s="92">
        <f t="shared" si="788"/>
        <v>0</v>
      </c>
      <c r="AFF141" s="92">
        <f t="shared" si="788"/>
        <v>0</v>
      </c>
      <c r="AFG141" s="92">
        <f t="shared" si="788"/>
        <v>0</v>
      </c>
      <c r="AFH141" s="92">
        <f t="shared" si="788"/>
        <v>0</v>
      </c>
      <c r="AFI141" s="92">
        <f t="shared" si="788"/>
        <v>0</v>
      </c>
      <c r="AFJ141" s="92">
        <f t="shared" si="788"/>
        <v>0</v>
      </c>
      <c r="AFK141" s="92">
        <f t="shared" si="788"/>
        <v>0</v>
      </c>
      <c r="AFL141" s="92">
        <f t="shared" si="788"/>
        <v>0</v>
      </c>
      <c r="AFM141" s="92">
        <f t="shared" si="788"/>
        <v>0</v>
      </c>
      <c r="AFN141" s="92">
        <f t="shared" si="788"/>
        <v>0</v>
      </c>
      <c r="AFO141" s="92">
        <f t="shared" si="788"/>
        <v>0</v>
      </c>
      <c r="AFP141" s="92">
        <f t="shared" si="788"/>
        <v>0</v>
      </c>
      <c r="AFQ141" s="92">
        <f t="shared" si="788"/>
        <v>0</v>
      </c>
      <c r="AFR141" s="92">
        <f t="shared" si="788"/>
        <v>0</v>
      </c>
      <c r="AFS141" s="92">
        <f t="shared" ref="AFS141:AID141" si="789">AFS135</f>
        <v>0</v>
      </c>
      <c r="AFT141" s="92">
        <f t="shared" si="789"/>
        <v>0</v>
      </c>
      <c r="AFU141" s="92">
        <f t="shared" si="789"/>
        <v>0</v>
      </c>
      <c r="AFV141" s="92">
        <f t="shared" si="789"/>
        <v>0</v>
      </c>
      <c r="AFW141" s="92">
        <f t="shared" si="789"/>
        <v>0</v>
      </c>
      <c r="AFX141" s="92">
        <f t="shared" si="789"/>
        <v>0</v>
      </c>
      <c r="AFY141" s="92">
        <f t="shared" si="789"/>
        <v>0</v>
      </c>
      <c r="AFZ141" s="92">
        <f t="shared" si="789"/>
        <v>0</v>
      </c>
      <c r="AGA141" s="92">
        <f t="shared" si="789"/>
        <v>0</v>
      </c>
      <c r="AGB141" s="92">
        <f t="shared" si="789"/>
        <v>0</v>
      </c>
      <c r="AGC141" s="92">
        <f t="shared" si="789"/>
        <v>0</v>
      </c>
      <c r="AGD141" s="92">
        <f t="shared" si="789"/>
        <v>0</v>
      </c>
      <c r="AGE141" s="92">
        <f t="shared" si="789"/>
        <v>0</v>
      </c>
      <c r="AGF141" s="92">
        <f t="shared" si="789"/>
        <v>0</v>
      </c>
      <c r="AGG141" s="92">
        <f t="shared" si="789"/>
        <v>0</v>
      </c>
      <c r="AGH141" s="92">
        <f t="shared" si="789"/>
        <v>0</v>
      </c>
      <c r="AGI141" s="92">
        <f t="shared" si="789"/>
        <v>0</v>
      </c>
      <c r="AGJ141" s="92">
        <f t="shared" si="789"/>
        <v>0</v>
      </c>
      <c r="AGK141" s="92">
        <f t="shared" si="789"/>
        <v>0</v>
      </c>
      <c r="AGL141" s="92">
        <f t="shared" si="789"/>
        <v>0</v>
      </c>
      <c r="AGM141" s="92">
        <f t="shared" si="789"/>
        <v>0</v>
      </c>
      <c r="AGN141" s="92">
        <f t="shared" si="789"/>
        <v>0</v>
      </c>
      <c r="AGO141" s="92">
        <f t="shared" si="789"/>
        <v>0</v>
      </c>
      <c r="AGP141" s="92">
        <f t="shared" si="789"/>
        <v>0</v>
      </c>
      <c r="AGQ141" s="92">
        <f t="shared" si="789"/>
        <v>0</v>
      </c>
      <c r="AGR141" s="92">
        <f t="shared" si="789"/>
        <v>0</v>
      </c>
      <c r="AGS141" s="92">
        <f t="shared" si="789"/>
        <v>0</v>
      </c>
      <c r="AGT141" s="92">
        <f t="shared" si="789"/>
        <v>0</v>
      </c>
      <c r="AGU141" s="92">
        <f t="shared" si="789"/>
        <v>0</v>
      </c>
      <c r="AGV141" s="92">
        <f t="shared" si="789"/>
        <v>0</v>
      </c>
      <c r="AGW141" s="92">
        <f t="shared" si="789"/>
        <v>0</v>
      </c>
      <c r="AGX141" s="92">
        <f t="shared" si="789"/>
        <v>0</v>
      </c>
      <c r="AGY141" s="92">
        <f t="shared" si="789"/>
        <v>0</v>
      </c>
      <c r="AGZ141" s="92">
        <f t="shared" si="789"/>
        <v>0</v>
      </c>
      <c r="AHA141" s="92">
        <f t="shared" si="789"/>
        <v>0</v>
      </c>
      <c r="AHB141" s="92">
        <f t="shared" si="789"/>
        <v>0</v>
      </c>
      <c r="AHC141" s="92">
        <f t="shared" si="789"/>
        <v>0</v>
      </c>
      <c r="AHD141" s="92">
        <f t="shared" si="789"/>
        <v>0</v>
      </c>
      <c r="AHE141" s="92">
        <f t="shared" si="789"/>
        <v>0</v>
      </c>
      <c r="AHF141" s="92">
        <f t="shared" si="789"/>
        <v>0</v>
      </c>
      <c r="AHG141" s="92">
        <f t="shared" si="789"/>
        <v>0</v>
      </c>
      <c r="AHH141" s="92">
        <f t="shared" si="789"/>
        <v>0</v>
      </c>
      <c r="AHI141" s="92">
        <f t="shared" si="789"/>
        <v>0</v>
      </c>
      <c r="AHJ141" s="92">
        <f t="shared" si="789"/>
        <v>0</v>
      </c>
      <c r="AHK141" s="92">
        <f t="shared" si="789"/>
        <v>0</v>
      </c>
      <c r="AHL141" s="92">
        <f t="shared" si="789"/>
        <v>0</v>
      </c>
      <c r="AHM141" s="92">
        <f t="shared" si="789"/>
        <v>0</v>
      </c>
      <c r="AHN141" s="92">
        <f t="shared" si="789"/>
        <v>0</v>
      </c>
      <c r="AHO141" s="92">
        <f t="shared" si="789"/>
        <v>0</v>
      </c>
      <c r="AHP141" s="92">
        <f t="shared" si="789"/>
        <v>0</v>
      </c>
      <c r="AHQ141" s="92">
        <f t="shared" si="789"/>
        <v>0</v>
      </c>
      <c r="AHR141" s="92">
        <f t="shared" si="789"/>
        <v>0</v>
      </c>
      <c r="AHS141" s="92">
        <f t="shared" si="789"/>
        <v>0</v>
      </c>
      <c r="AHT141" s="92">
        <f t="shared" si="789"/>
        <v>0</v>
      </c>
      <c r="AHU141" s="92">
        <f t="shared" si="789"/>
        <v>0</v>
      </c>
      <c r="AHV141" s="92">
        <f t="shared" si="789"/>
        <v>0</v>
      </c>
      <c r="AHW141" s="92">
        <f t="shared" si="789"/>
        <v>0</v>
      </c>
      <c r="AHX141" s="92">
        <f t="shared" si="789"/>
        <v>0</v>
      </c>
      <c r="AHY141" s="92">
        <f t="shared" si="789"/>
        <v>0</v>
      </c>
      <c r="AHZ141" s="92">
        <f t="shared" si="789"/>
        <v>0</v>
      </c>
      <c r="AIA141" s="92">
        <f t="shared" si="789"/>
        <v>0</v>
      </c>
      <c r="AIB141" s="92">
        <f t="shared" si="789"/>
        <v>0</v>
      </c>
      <c r="AIC141" s="92">
        <f t="shared" si="789"/>
        <v>0</v>
      </c>
      <c r="AID141" s="92">
        <f t="shared" si="789"/>
        <v>0</v>
      </c>
      <c r="AIE141" s="92">
        <f t="shared" ref="AIE141:AKP141" si="790">AIE135</f>
        <v>0</v>
      </c>
      <c r="AIF141" s="92">
        <f t="shared" si="790"/>
        <v>0</v>
      </c>
      <c r="AIG141" s="92">
        <f t="shared" si="790"/>
        <v>0</v>
      </c>
      <c r="AIH141" s="92">
        <f t="shared" si="790"/>
        <v>0</v>
      </c>
      <c r="AII141" s="92">
        <f t="shared" si="790"/>
        <v>0</v>
      </c>
      <c r="AIJ141" s="92">
        <f t="shared" si="790"/>
        <v>0</v>
      </c>
      <c r="AIK141" s="92">
        <f t="shared" si="790"/>
        <v>0</v>
      </c>
      <c r="AIL141" s="92">
        <f t="shared" si="790"/>
        <v>0</v>
      </c>
      <c r="AIM141" s="92">
        <f t="shared" si="790"/>
        <v>0</v>
      </c>
      <c r="AIN141" s="92">
        <f t="shared" si="790"/>
        <v>0</v>
      </c>
      <c r="AIO141" s="92">
        <f t="shared" si="790"/>
        <v>0</v>
      </c>
      <c r="AIP141" s="92">
        <f t="shared" si="790"/>
        <v>0</v>
      </c>
      <c r="AIQ141" s="92">
        <f t="shared" si="790"/>
        <v>0</v>
      </c>
      <c r="AIR141" s="92">
        <f t="shared" si="790"/>
        <v>0</v>
      </c>
      <c r="AIS141" s="92">
        <f t="shared" si="790"/>
        <v>0</v>
      </c>
      <c r="AIT141" s="92">
        <f t="shared" si="790"/>
        <v>0</v>
      </c>
      <c r="AIU141" s="92">
        <f t="shared" si="790"/>
        <v>0</v>
      </c>
      <c r="AIV141" s="92">
        <f t="shared" si="790"/>
        <v>0</v>
      </c>
      <c r="AIW141" s="92">
        <f t="shared" si="790"/>
        <v>0</v>
      </c>
      <c r="AIX141" s="92">
        <f t="shared" si="790"/>
        <v>0</v>
      </c>
      <c r="AIY141" s="92">
        <f t="shared" si="790"/>
        <v>0</v>
      </c>
      <c r="AIZ141" s="92">
        <f t="shared" si="790"/>
        <v>0</v>
      </c>
      <c r="AJA141" s="92">
        <f t="shared" si="790"/>
        <v>0</v>
      </c>
      <c r="AJB141" s="92">
        <f t="shared" si="790"/>
        <v>0</v>
      </c>
      <c r="AJC141" s="92">
        <f t="shared" si="790"/>
        <v>0</v>
      </c>
      <c r="AJD141" s="92">
        <f t="shared" si="790"/>
        <v>0</v>
      </c>
      <c r="AJE141" s="92">
        <f t="shared" si="790"/>
        <v>0</v>
      </c>
      <c r="AJF141" s="92">
        <f t="shared" si="790"/>
        <v>0</v>
      </c>
      <c r="AJG141" s="92">
        <f t="shared" si="790"/>
        <v>0</v>
      </c>
      <c r="AJH141" s="92">
        <f t="shared" si="790"/>
        <v>0</v>
      </c>
      <c r="AJI141" s="92">
        <f t="shared" si="790"/>
        <v>0</v>
      </c>
      <c r="AJJ141" s="92">
        <f t="shared" si="790"/>
        <v>0</v>
      </c>
      <c r="AJK141" s="92">
        <f t="shared" si="790"/>
        <v>0</v>
      </c>
      <c r="AJL141" s="92">
        <f t="shared" si="790"/>
        <v>0</v>
      </c>
      <c r="AJM141" s="92">
        <f t="shared" si="790"/>
        <v>0</v>
      </c>
      <c r="AJN141" s="92">
        <f t="shared" si="790"/>
        <v>0</v>
      </c>
      <c r="AJO141" s="92">
        <f t="shared" si="790"/>
        <v>0</v>
      </c>
      <c r="AJP141" s="92">
        <f t="shared" si="790"/>
        <v>0</v>
      </c>
      <c r="AJQ141" s="92">
        <f t="shared" si="790"/>
        <v>0</v>
      </c>
      <c r="AJR141" s="92">
        <f t="shared" si="790"/>
        <v>0</v>
      </c>
      <c r="AJS141" s="92">
        <f t="shared" si="790"/>
        <v>0</v>
      </c>
      <c r="AJT141" s="92">
        <f t="shared" si="790"/>
        <v>0</v>
      </c>
      <c r="AJU141" s="92">
        <f t="shared" si="790"/>
        <v>0</v>
      </c>
      <c r="AJV141" s="92">
        <f t="shared" si="790"/>
        <v>0</v>
      </c>
      <c r="AJW141" s="92">
        <f t="shared" si="790"/>
        <v>0</v>
      </c>
      <c r="AJX141" s="92">
        <f t="shared" si="790"/>
        <v>0</v>
      </c>
      <c r="AJY141" s="92">
        <f t="shared" si="790"/>
        <v>0</v>
      </c>
      <c r="AJZ141" s="92">
        <f t="shared" si="790"/>
        <v>0</v>
      </c>
      <c r="AKA141" s="92">
        <f t="shared" si="790"/>
        <v>0</v>
      </c>
      <c r="AKB141" s="92">
        <f t="shared" si="790"/>
        <v>0</v>
      </c>
      <c r="AKC141" s="92">
        <f t="shared" si="790"/>
        <v>0</v>
      </c>
      <c r="AKD141" s="92">
        <f t="shared" si="790"/>
        <v>0</v>
      </c>
      <c r="AKE141" s="92">
        <f t="shared" si="790"/>
        <v>0</v>
      </c>
      <c r="AKF141" s="92">
        <f t="shared" si="790"/>
        <v>0</v>
      </c>
      <c r="AKG141" s="92">
        <f t="shared" si="790"/>
        <v>0</v>
      </c>
      <c r="AKH141" s="92">
        <f t="shared" si="790"/>
        <v>0</v>
      </c>
      <c r="AKI141" s="92">
        <f t="shared" si="790"/>
        <v>0</v>
      </c>
      <c r="AKJ141" s="92">
        <f t="shared" si="790"/>
        <v>0</v>
      </c>
      <c r="AKK141" s="92">
        <f t="shared" si="790"/>
        <v>0</v>
      </c>
      <c r="AKL141" s="92">
        <f t="shared" si="790"/>
        <v>0</v>
      </c>
      <c r="AKM141" s="92">
        <f t="shared" si="790"/>
        <v>0</v>
      </c>
      <c r="AKN141" s="92">
        <f t="shared" si="790"/>
        <v>0</v>
      </c>
      <c r="AKO141" s="92">
        <f t="shared" si="790"/>
        <v>0</v>
      </c>
      <c r="AKP141" s="92">
        <f t="shared" si="790"/>
        <v>0</v>
      </c>
      <c r="AKQ141" s="92">
        <f t="shared" ref="AKQ141:ANB141" si="791">AKQ135</f>
        <v>0</v>
      </c>
      <c r="AKR141" s="92">
        <f t="shared" si="791"/>
        <v>0</v>
      </c>
      <c r="AKS141" s="92">
        <f t="shared" si="791"/>
        <v>0</v>
      </c>
      <c r="AKT141" s="92">
        <f t="shared" si="791"/>
        <v>0</v>
      </c>
      <c r="AKU141" s="92">
        <f t="shared" si="791"/>
        <v>0</v>
      </c>
      <c r="AKV141" s="92">
        <f t="shared" si="791"/>
        <v>0</v>
      </c>
      <c r="AKW141" s="92">
        <f t="shared" si="791"/>
        <v>0</v>
      </c>
      <c r="AKX141" s="92">
        <f t="shared" si="791"/>
        <v>0</v>
      </c>
      <c r="AKY141" s="92">
        <f t="shared" si="791"/>
        <v>0</v>
      </c>
      <c r="AKZ141" s="92">
        <f t="shared" si="791"/>
        <v>0</v>
      </c>
      <c r="ALA141" s="92">
        <f t="shared" si="791"/>
        <v>0</v>
      </c>
      <c r="ALB141" s="92">
        <f t="shared" si="791"/>
        <v>0</v>
      </c>
      <c r="ALC141" s="92">
        <f t="shared" si="791"/>
        <v>0</v>
      </c>
      <c r="ALD141" s="92">
        <f t="shared" si="791"/>
        <v>0</v>
      </c>
      <c r="ALE141" s="92">
        <f t="shared" si="791"/>
        <v>0</v>
      </c>
      <c r="ALF141" s="92">
        <f t="shared" si="791"/>
        <v>0</v>
      </c>
      <c r="ALG141" s="92">
        <f t="shared" si="791"/>
        <v>0</v>
      </c>
      <c r="ALH141" s="92">
        <f t="shared" si="791"/>
        <v>0</v>
      </c>
      <c r="ALI141" s="92">
        <f t="shared" si="791"/>
        <v>0</v>
      </c>
      <c r="ALJ141" s="92">
        <f t="shared" si="791"/>
        <v>0</v>
      </c>
      <c r="ALK141" s="92">
        <f t="shared" si="791"/>
        <v>0</v>
      </c>
      <c r="ALL141" s="92">
        <f t="shared" si="791"/>
        <v>0</v>
      </c>
      <c r="ALM141" s="92">
        <f t="shared" si="791"/>
        <v>0</v>
      </c>
      <c r="ALN141" s="92">
        <f t="shared" si="791"/>
        <v>0</v>
      </c>
      <c r="ALO141" s="92">
        <f t="shared" si="791"/>
        <v>0</v>
      </c>
      <c r="ALP141" s="92">
        <f t="shared" si="791"/>
        <v>0</v>
      </c>
      <c r="ALQ141" s="92">
        <f t="shared" si="791"/>
        <v>0</v>
      </c>
      <c r="ALR141" s="92">
        <f t="shared" si="791"/>
        <v>0</v>
      </c>
      <c r="ALS141" s="92">
        <f t="shared" si="791"/>
        <v>0</v>
      </c>
      <c r="ALT141" s="92">
        <f t="shared" si="791"/>
        <v>0</v>
      </c>
      <c r="ALU141" s="92">
        <f t="shared" si="791"/>
        <v>0</v>
      </c>
      <c r="ALV141" s="92">
        <f t="shared" si="791"/>
        <v>0</v>
      </c>
      <c r="ALW141" s="92">
        <f t="shared" si="791"/>
        <v>0</v>
      </c>
      <c r="ALX141" s="92">
        <f t="shared" si="791"/>
        <v>0</v>
      </c>
      <c r="ALY141" s="92">
        <f t="shared" si="791"/>
        <v>0</v>
      </c>
      <c r="ALZ141" s="92">
        <f t="shared" si="791"/>
        <v>0</v>
      </c>
      <c r="AMA141" s="92">
        <f t="shared" si="791"/>
        <v>0</v>
      </c>
      <c r="AMB141" s="92">
        <f t="shared" si="791"/>
        <v>0</v>
      </c>
      <c r="AMC141" s="92">
        <f t="shared" si="791"/>
        <v>0</v>
      </c>
      <c r="AMD141" s="92">
        <f t="shared" si="791"/>
        <v>0</v>
      </c>
      <c r="AME141" s="92">
        <f t="shared" si="791"/>
        <v>0</v>
      </c>
      <c r="AMF141" s="92">
        <f t="shared" si="791"/>
        <v>0</v>
      </c>
      <c r="AMG141" s="92">
        <f t="shared" si="791"/>
        <v>0</v>
      </c>
      <c r="AMH141" s="92">
        <f t="shared" si="791"/>
        <v>0</v>
      </c>
      <c r="AMI141" s="92">
        <f t="shared" si="791"/>
        <v>0</v>
      </c>
      <c r="AMJ141" s="92">
        <f t="shared" si="791"/>
        <v>0</v>
      </c>
      <c r="AMK141" s="92">
        <f t="shared" si="791"/>
        <v>0</v>
      </c>
      <c r="AML141" s="92">
        <f t="shared" si="791"/>
        <v>0</v>
      </c>
      <c r="AMM141" s="92">
        <f t="shared" si="791"/>
        <v>0</v>
      </c>
      <c r="AMN141" s="92">
        <f t="shared" si="791"/>
        <v>0</v>
      </c>
      <c r="AMO141" s="92">
        <f t="shared" si="791"/>
        <v>0</v>
      </c>
      <c r="AMP141" s="92">
        <f t="shared" si="791"/>
        <v>0</v>
      </c>
      <c r="AMQ141" s="92">
        <f t="shared" si="791"/>
        <v>0</v>
      </c>
      <c r="AMR141" s="92">
        <f t="shared" si="791"/>
        <v>0</v>
      </c>
      <c r="AMS141" s="92">
        <f t="shared" si="791"/>
        <v>0</v>
      </c>
      <c r="AMT141" s="92">
        <f t="shared" si="791"/>
        <v>0</v>
      </c>
      <c r="AMU141" s="92">
        <f t="shared" si="791"/>
        <v>0</v>
      </c>
      <c r="AMV141" s="92">
        <f t="shared" si="791"/>
        <v>0</v>
      </c>
      <c r="AMW141" s="92">
        <f t="shared" si="791"/>
        <v>0</v>
      </c>
      <c r="AMX141" s="92">
        <f t="shared" si="791"/>
        <v>0</v>
      </c>
      <c r="AMY141" s="92">
        <f t="shared" si="791"/>
        <v>0</v>
      </c>
      <c r="AMZ141" s="92">
        <f t="shared" si="791"/>
        <v>0</v>
      </c>
      <c r="ANA141" s="92">
        <f t="shared" si="791"/>
        <v>0</v>
      </c>
      <c r="ANB141" s="92">
        <f t="shared" si="791"/>
        <v>0</v>
      </c>
      <c r="ANC141" s="92">
        <f t="shared" ref="ANC141:APN141" si="792">ANC135</f>
        <v>0</v>
      </c>
      <c r="AND141" s="92">
        <f t="shared" si="792"/>
        <v>0</v>
      </c>
      <c r="ANE141" s="92">
        <f t="shared" si="792"/>
        <v>0</v>
      </c>
      <c r="ANF141" s="92">
        <f t="shared" si="792"/>
        <v>0</v>
      </c>
      <c r="ANG141" s="92">
        <f t="shared" si="792"/>
        <v>0</v>
      </c>
      <c r="ANH141" s="92">
        <f t="shared" si="792"/>
        <v>0</v>
      </c>
      <c r="ANI141" s="92">
        <f t="shared" si="792"/>
        <v>0</v>
      </c>
      <c r="ANJ141" s="92">
        <f t="shared" si="792"/>
        <v>0</v>
      </c>
      <c r="ANK141" s="92">
        <f t="shared" si="792"/>
        <v>0</v>
      </c>
      <c r="ANL141" s="92">
        <f t="shared" si="792"/>
        <v>0</v>
      </c>
      <c r="ANM141" s="92">
        <f t="shared" si="792"/>
        <v>0</v>
      </c>
      <c r="ANN141" s="92">
        <f t="shared" si="792"/>
        <v>0</v>
      </c>
      <c r="ANO141" s="92">
        <f t="shared" si="792"/>
        <v>0</v>
      </c>
      <c r="ANP141" s="92">
        <f t="shared" si="792"/>
        <v>0</v>
      </c>
      <c r="ANQ141" s="92">
        <f t="shared" si="792"/>
        <v>0</v>
      </c>
      <c r="ANR141" s="92">
        <f t="shared" si="792"/>
        <v>0</v>
      </c>
      <c r="ANS141" s="92">
        <f t="shared" si="792"/>
        <v>0</v>
      </c>
      <c r="ANT141" s="92">
        <f t="shared" si="792"/>
        <v>0</v>
      </c>
      <c r="ANU141" s="92">
        <f t="shared" si="792"/>
        <v>0</v>
      </c>
      <c r="ANV141" s="92">
        <f t="shared" si="792"/>
        <v>0</v>
      </c>
      <c r="ANW141" s="92">
        <f t="shared" si="792"/>
        <v>0</v>
      </c>
      <c r="ANX141" s="92">
        <f t="shared" si="792"/>
        <v>0</v>
      </c>
      <c r="ANY141" s="92">
        <f t="shared" si="792"/>
        <v>0</v>
      </c>
      <c r="ANZ141" s="92">
        <f t="shared" si="792"/>
        <v>0</v>
      </c>
      <c r="AOA141" s="92">
        <f t="shared" si="792"/>
        <v>0</v>
      </c>
      <c r="AOB141" s="92">
        <f t="shared" si="792"/>
        <v>0</v>
      </c>
      <c r="AOC141" s="92">
        <f t="shared" si="792"/>
        <v>0</v>
      </c>
      <c r="AOD141" s="92">
        <f t="shared" si="792"/>
        <v>0</v>
      </c>
      <c r="AOE141" s="92">
        <f t="shared" si="792"/>
        <v>0</v>
      </c>
      <c r="AOF141" s="92">
        <f t="shared" si="792"/>
        <v>0</v>
      </c>
      <c r="AOG141" s="92">
        <f t="shared" si="792"/>
        <v>0</v>
      </c>
      <c r="AOH141" s="92">
        <f t="shared" si="792"/>
        <v>0</v>
      </c>
      <c r="AOI141" s="92">
        <f t="shared" si="792"/>
        <v>0</v>
      </c>
      <c r="AOJ141" s="92">
        <f t="shared" si="792"/>
        <v>0</v>
      </c>
      <c r="AOK141" s="92">
        <f t="shared" si="792"/>
        <v>0</v>
      </c>
      <c r="AOL141" s="92">
        <f t="shared" si="792"/>
        <v>0</v>
      </c>
      <c r="AOM141" s="92">
        <f t="shared" si="792"/>
        <v>0</v>
      </c>
      <c r="AON141" s="92">
        <f t="shared" si="792"/>
        <v>0</v>
      </c>
      <c r="AOO141" s="92">
        <f t="shared" si="792"/>
        <v>0</v>
      </c>
      <c r="AOP141" s="92">
        <f t="shared" si="792"/>
        <v>0</v>
      </c>
      <c r="AOQ141" s="92">
        <f t="shared" si="792"/>
        <v>0</v>
      </c>
      <c r="AOR141" s="92">
        <f t="shared" si="792"/>
        <v>0</v>
      </c>
      <c r="AOS141" s="92">
        <f t="shared" si="792"/>
        <v>0</v>
      </c>
      <c r="AOT141" s="92">
        <f t="shared" si="792"/>
        <v>0</v>
      </c>
      <c r="AOU141" s="92">
        <f t="shared" si="792"/>
        <v>0</v>
      </c>
      <c r="AOV141" s="92">
        <f t="shared" si="792"/>
        <v>0</v>
      </c>
      <c r="AOW141" s="92">
        <f t="shared" si="792"/>
        <v>0</v>
      </c>
      <c r="AOX141" s="92">
        <f t="shared" si="792"/>
        <v>0</v>
      </c>
      <c r="AOY141" s="92">
        <f t="shared" si="792"/>
        <v>0</v>
      </c>
      <c r="AOZ141" s="92">
        <f t="shared" si="792"/>
        <v>0</v>
      </c>
      <c r="APA141" s="92">
        <f t="shared" si="792"/>
        <v>0</v>
      </c>
      <c r="APB141" s="92">
        <f t="shared" si="792"/>
        <v>0</v>
      </c>
      <c r="APC141" s="92">
        <f t="shared" si="792"/>
        <v>0</v>
      </c>
      <c r="APD141" s="92">
        <f t="shared" si="792"/>
        <v>0</v>
      </c>
      <c r="APE141" s="92">
        <f t="shared" si="792"/>
        <v>0</v>
      </c>
      <c r="APF141" s="92">
        <f t="shared" si="792"/>
        <v>0</v>
      </c>
      <c r="APG141" s="92">
        <f t="shared" si="792"/>
        <v>0</v>
      </c>
      <c r="APH141" s="92">
        <f t="shared" si="792"/>
        <v>0</v>
      </c>
      <c r="API141" s="92">
        <f t="shared" si="792"/>
        <v>0</v>
      </c>
      <c r="APJ141" s="92">
        <f t="shared" si="792"/>
        <v>0</v>
      </c>
      <c r="APK141" s="92">
        <f t="shared" si="792"/>
        <v>0</v>
      </c>
      <c r="APL141" s="92">
        <f t="shared" si="792"/>
        <v>0</v>
      </c>
      <c r="APM141" s="92">
        <f t="shared" si="792"/>
        <v>0</v>
      </c>
      <c r="APN141" s="92">
        <f t="shared" si="792"/>
        <v>0</v>
      </c>
      <c r="APO141" s="92">
        <f t="shared" ref="APO141:ARZ141" si="793">APO135</f>
        <v>0</v>
      </c>
      <c r="APP141" s="92">
        <f t="shared" si="793"/>
        <v>0</v>
      </c>
      <c r="APQ141" s="92">
        <f t="shared" si="793"/>
        <v>0</v>
      </c>
      <c r="APR141" s="92">
        <f t="shared" si="793"/>
        <v>0</v>
      </c>
      <c r="APS141" s="92">
        <f t="shared" si="793"/>
        <v>0</v>
      </c>
      <c r="APT141" s="92">
        <f t="shared" si="793"/>
        <v>0</v>
      </c>
      <c r="APU141" s="92">
        <f t="shared" si="793"/>
        <v>0</v>
      </c>
      <c r="APV141" s="92">
        <f t="shared" si="793"/>
        <v>0</v>
      </c>
      <c r="APW141" s="92">
        <f t="shared" si="793"/>
        <v>0</v>
      </c>
      <c r="APX141" s="92">
        <f t="shared" si="793"/>
        <v>0</v>
      </c>
      <c r="APY141" s="92">
        <f t="shared" si="793"/>
        <v>0</v>
      </c>
      <c r="APZ141" s="92">
        <f t="shared" si="793"/>
        <v>0</v>
      </c>
      <c r="AQA141" s="92">
        <f t="shared" si="793"/>
        <v>0</v>
      </c>
      <c r="AQB141" s="92">
        <f t="shared" si="793"/>
        <v>0</v>
      </c>
      <c r="AQC141" s="92">
        <f t="shared" si="793"/>
        <v>0</v>
      </c>
      <c r="AQD141" s="92">
        <f t="shared" si="793"/>
        <v>0</v>
      </c>
      <c r="AQE141" s="92">
        <f t="shared" si="793"/>
        <v>0</v>
      </c>
      <c r="AQF141" s="92">
        <f t="shared" si="793"/>
        <v>0</v>
      </c>
      <c r="AQG141" s="92">
        <f t="shared" si="793"/>
        <v>0</v>
      </c>
      <c r="AQH141" s="92">
        <f t="shared" si="793"/>
        <v>0</v>
      </c>
      <c r="AQI141" s="92">
        <f t="shared" si="793"/>
        <v>0</v>
      </c>
      <c r="AQJ141" s="92">
        <f t="shared" si="793"/>
        <v>0</v>
      </c>
      <c r="AQK141" s="92">
        <f t="shared" si="793"/>
        <v>0</v>
      </c>
      <c r="AQL141" s="92">
        <f t="shared" si="793"/>
        <v>0</v>
      </c>
      <c r="AQM141" s="92">
        <f t="shared" si="793"/>
        <v>0</v>
      </c>
      <c r="AQN141" s="92">
        <f t="shared" si="793"/>
        <v>0</v>
      </c>
      <c r="AQO141" s="92">
        <f t="shared" si="793"/>
        <v>0</v>
      </c>
      <c r="AQP141" s="92">
        <f t="shared" si="793"/>
        <v>0</v>
      </c>
      <c r="AQQ141" s="92">
        <f t="shared" si="793"/>
        <v>0</v>
      </c>
      <c r="AQR141" s="92">
        <f t="shared" si="793"/>
        <v>0</v>
      </c>
      <c r="AQS141" s="92">
        <f t="shared" si="793"/>
        <v>0</v>
      </c>
      <c r="AQT141" s="92">
        <f t="shared" si="793"/>
        <v>0</v>
      </c>
      <c r="AQU141" s="92">
        <f t="shared" si="793"/>
        <v>0</v>
      </c>
      <c r="AQV141" s="92">
        <f t="shared" si="793"/>
        <v>0</v>
      </c>
      <c r="AQW141" s="92">
        <f t="shared" si="793"/>
        <v>0</v>
      </c>
      <c r="AQX141" s="92">
        <f t="shared" si="793"/>
        <v>0</v>
      </c>
      <c r="AQY141" s="92">
        <f t="shared" si="793"/>
        <v>0</v>
      </c>
      <c r="AQZ141" s="92">
        <f t="shared" si="793"/>
        <v>0</v>
      </c>
      <c r="ARA141" s="92">
        <f t="shared" si="793"/>
        <v>0</v>
      </c>
      <c r="ARB141" s="92">
        <f t="shared" si="793"/>
        <v>0</v>
      </c>
      <c r="ARC141" s="92">
        <f t="shared" si="793"/>
        <v>0</v>
      </c>
      <c r="ARD141" s="92">
        <f t="shared" si="793"/>
        <v>0</v>
      </c>
      <c r="ARE141" s="92">
        <f t="shared" si="793"/>
        <v>0</v>
      </c>
      <c r="ARF141" s="92">
        <f t="shared" si="793"/>
        <v>0</v>
      </c>
      <c r="ARG141" s="92">
        <f t="shared" si="793"/>
        <v>0</v>
      </c>
      <c r="ARH141" s="92">
        <f t="shared" si="793"/>
        <v>0</v>
      </c>
      <c r="ARI141" s="92">
        <f t="shared" si="793"/>
        <v>0</v>
      </c>
      <c r="ARJ141" s="92">
        <f t="shared" si="793"/>
        <v>0</v>
      </c>
      <c r="ARK141" s="92">
        <f t="shared" si="793"/>
        <v>0</v>
      </c>
      <c r="ARL141" s="92">
        <f t="shared" si="793"/>
        <v>0</v>
      </c>
      <c r="ARM141" s="92">
        <f t="shared" si="793"/>
        <v>0</v>
      </c>
      <c r="ARN141" s="92">
        <f t="shared" si="793"/>
        <v>0</v>
      </c>
      <c r="ARO141" s="92">
        <f t="shared" si="793"/>
        <v>0</v>
      </c>
      <c r="ARP141" s="92">
        <f t="shared" si="793"/>
        <v>0</v>
      </c>
      <c r="ARQ141" s="92">
        <f t="shared" si="793"/>
        <v>0</v>
      </c>
      <c r="ARR141" s="92">
        <f t="shared" si="793"/>
        <v>0</v>
      </c>
      <c r="ARS141" s="92">
        <f t="shared" si="793"/>
        <v>0</v>
      </c>
      <c r="ART141" s="92">
        <f t="shared" si="793"/>
        <v>0</v>
      </c>
      <c r="ARU141" s="92">
        <f t="shared" si="793"/>
        <v>0</v>
      </c>
      <c r="ARV141" s="92">
        <f t="shared" si="793"/>
        <v>0</v>
      </c>
      <c r="ARW141" s="92">
        <f t="shared" si="793"/>
        <v>0</v>
      </c>
      <c r="ARX141" s="92">
        <f t="shared" si="793"/>
        <v>0</v>
      </c>
      <c r="ARY141" s="92">
        <f t="shared" si="793"/>
        <v>0</v>
      </c>
      <c r="ARZ141" s="92">
        <f t="shared" si="793"/>
        <v>0</v>
      </c>
      <c r="ASA141" s="92">
        <f t="shared" ref="ASA141:AUL141" si="794">ASA135</f>
        <v>0</v>
      </c>
      <c r="ASB141" s="92">
        <f t="shared" si="794"/>
        <v>0</v>
      </c>
      <c r="ASC141" s="92">
        <f t="shared" si="794"/>
        <v>0</v>
      </c>
      <c r="ASD141" s="92">
        <f t="shared" si="794"/>
        <v>0</v>
      </c>
      <c r="ASE141" s="92">
        <f t="shared" si="794"/>
        <v>0</v>
      </c>
      <c r="ASF141" s="92">
        <f t="shared" si="794"/>
        <v>0</v>
      </c>
      <c r="ASG141" s="92">
        <f t="shared" si="794"/>
        <v>0</v>
      </c>
      <c r="ASH141" s="92">
        <f t="shared" si="794"/>
        <v>0</v>
      </c>
      <c r="ASI141" s="92">
        <f t="shared" si="794"/>
        <v>0</v>
      </c>
      <c r="ASJ141" s="92">
        <f t="shared" si="794"/>
        <v>0</v>
      </c>
      <c r="ASK141" s="92">
        <f t="shared" si="794"/>
        <v>0</v>
      </c>
      <c r="ASL141" s="92">
        <f t="shared" si="794"/>
        <v>0</v>
      </c>
      <c r="ASM141" s="92">
        <f t="shared" si="794"/>
        <v>0</v>
      </c>
      <c r="ASN141" s="92">
        <f t="shared" si="794"/>
        <v>0</v>
      </c>
      <c r="ASO141" s="92">
        <f t="shared" si="794"/>
        <v>0</v>
      </c>
      <c r="ASP141" s="92">
        <f t="shared" si="794"/>
        <v>0</v>
      </c>
      <c r="ASQ141" s="92">
        <f t="shared" si="794"/>
        <v>0</v>
      </c>
      <c r="ASR141" s="92">
        <f t="shared" si="794"/>
        <v>0</v>
      </c>
      <c r="ASS141" s="92">
        <f t="shared" si="794"/>
        <v>0</v>
      </c>
      <c r="AST141" s="92">
        <f t="shared" si="794"/>
        <v>0</v>
      </c>
      <c r="ASU141" s="92">
        <f t="shared" si="794"/>
        <v>0</v>
      </c>
      <c r="ASV141" s="92">
        <f t="shared" si="794"/>
        <v>0</v>
      </c>
      <c r="ASW141" s="92">
        <f t="shared" si="794"/>
        <v>0</v>
      </c>
      <c r="ASX141" s="92">
        <f t="shared" si="794"/>
        <v>0</v>
      </c>
      <c r="ASY141" s="92">
        <f t="shared" si="794"/>
        <v>0</v>
      </c>
      <c r="ASZ141" s="92">
        <f t="shared" si="794"/>
        <v>0</v>
      </c>
      <c r="ATA141" s="92">
        <f t="shared" si="794"/>
        <v>0</v>
      </c>
      <c r="ATB141" s="92">
        <f t="shared" si="794"/>
        <v>0</v>
      </c>
      <c r="ATC141" s="92">
        <f t="shared" si="794"/>
        <v>0</v>
      </c>
      <c r="ATD141" s="92">
        <f t="shared" si="794"/>
        <v>0</v>
      </c>
      <c r="ATE141" s="92">
        <f t="shared" si="794"/>
        <v>0</v>
      </c>
      <c r="ATF141" s="92">
        <f t="shared" si="794"/>
        <v>0</v>
      </c>
      <c r="ATG141" s="92">
        <f t="shared" si="794"/>
        <v>0</v>
      </c>
      <c r="ATH141" s="92">
        <f t="shared" si="794"/>
        <v>0</v>
      </c>
      <c r="ATI141" s="92">
        <f t="shared" si="794"/>
        <v>0</v>
      </c>
      <c r="ATJ141" s="92">
        <f t="shared" si="794"/>
        <v>0</v>
      </c>
      <c r="ATK141" s="92">
        <f t="shared" si="794"/>
        <v>0</v>
      </c>
      <c r="ATL141" s="92">
        <f t="shared" si="794"/>
        <v>0</v>
      </c>
      <c r="ATM141" s="92">
        <f t="shared" si="794"/>
        <v>0</v>
      </c>
      <c r="ATN141" s="92">
        <f t="shared" si="794"/>
        <v>0</v>
      </c>
      <c r="ATO141" s="92">
        <f t="shared" si="794"/>
        <v>0</v>
      </c>
      <c r="ATP141" s="92">
        <f t="shared" si="794"/>
        <v>0</v>
      </c>
      <c r="ATQ141" s="92">
        <f t="shared" si="794"/>
        <v>0</v>
      </c>
      <c r="ATR141" s="92">
        <f t="shared" si="794"/>
        <v>0</v>
      </c>
      <c r="ATS141" s="92">
        <f t="shared" si="794"/>
        <v>0</v>
      </c>
      <c r="ATT141" s="92">
        <f t="shared" si="794"/>
        <v>0</v>
      </c>
      <c r="ATU141" s="92">
        <f t="shared" si="794"/>
        <v>0</v>
      </c>
      <c r="ATV141" s="92">
        <f t="shared" si="794"/>
        <v>0</v>
      </c>
      <c r="ATW141" s="92">
        <f t="shared" si="794"/>
        <v>0</v>
      </c>
      <c r="ATX141" s="92">
        <f t="shared" si="794"/>
        <v>0</v>
      </c>
      <c r="ATY141" s="92">
        <f t="shared" si="794"/>
        <v>0</v>
      </c>
      <c r="ATZ141" s="92">
        <f t="shared" si="794"/>
        <v>0</v>
      </c>
      <c r="AUA141" s="92">
        <f t="shared" si="794"/>
        <v>0</v>
      </c>
      <c r="AUB141" s="92">
        <f t="shared" si="794"/>
        <v>0</v>
      </c>
      <c r="AUC141" s="92">
        <f t="shared" si="794"/>
        <v>0</v>
      </c>
      <c r="AUD141" s="92">
        <f t="shared" si="794"/>
        <v>0</v>
      </c>
      <c r="AUE141" s="92">
        <f t="shared" si="794"/>
        <v>0</v>
      </c>
      <c r="AUF141" s="92">
        <f t="shared" si="794"/>
        <v>0</v>
      </c>
      <c r="AUG141" s="92">
        <f t="shared" si="794"/>
        <v>0</v>
      </c>
      <c r="AUH141" s="92">
        <f t="shared" si="794"/>
        <v>0</v>
      </c>
      <c r="AUI141" s="92">
        <f t="shared" si="794"/>
        <v>0</v>
      </c>
      <c r="AUJ141" s="92">
        <f t="shared" si="794"/>
        <v>0</v>
      </c>
      <c r="AUK141" s="92">
        <f t="shared" si="794"/>
        <v>0</v>
      </c>
      <c r="AUL141" s="92">
        <f t="shared" si="794"/>
        <v>0</v>
      </c>
      <c r="AUM141" s="92">
        <f t="shared" ref="AUM141:AWX141" si="795">AUM135</f>
        <v>0</v>
      </c>
      <c r="AUN141" s="92">
        <f t="shared" si="795"/>
        <v>0</v>
      </c>
      <c r="AUO141" s="92">
        <f t="shared" si="795"/>
        <v>0</v>
      </c>
      <c r="AUP141" s="92">
        <f t="shared" si="795"/>
        <v>0</v>
      </c>
      <c r="AUQ141" s="92">
        <f t="shared" si="795"/>
        <v>0</v>
      </c>
      <c r="AUR141" s="92">
        <f t="shared" si="795"/>
        <v>0</v>
      </c>
      <c r="AUS141" s="92">
        <f t="shared" si="795"/>
        <v>0</v>
      </c>
      <c r="AUT141" s="92">
        <f t="shared" si="795"/>
        <v>0</v>
      </c>
      <c r="AUU141" s="92">
        <f t="shared" si="795"/>
        <v>0</v>
      </c>
      <c r="AUV141" s="92">
        <f t="shared" si="795"/>
        <v>0</v>
      </c>
      <c r="AUW141" s="92">
        <f t="shared" si="795"/>
        <v>0</v>
      </c>
      <c r="AUX141" s="92">
        <f t="shared" si="795"/>
        <v>0</v>
      </c>
      <c r="AUY141" s="92">
        <f t="shared" si="795"/>
        <v>0</v>
      </c>
      <c r="AUZ141" s="92">
        <f t="shared" si="795"/>
        <v>0</v>
      </c>
      <c r="AVA141" s="92">
        <f t="shared" si="795"/>
        <v>0</v>
      </c>
      <c r="AVB141" s="92">
        <f t="shared" si="795"/>
        <v>0</v>
      </c>
      <c r="AVC141" s="92">
        <f t="shared" si="795"/>
        <v>0</v>
      </c>
      <c r="AVD141" s="92">
        <f t="shared" si="795"/>
        <v>0</v>
      </c>
      <c r="AVE141" s="92">
        <f t="shared" si="795"/>
        <v>0</v>
      </c>
      <c r="AVF141" s="92">
        <f t="shared" si="795"/>
        <v>0</v>
      </c>
      <c r="AVG141" s="92">
        <f t="shared" si="795"/>
        <v>0</v>
      </c>
      <c r="AVH141" s="92">
        <f t="shared" si="795"/>
        <v>0</v>
      </c>
      <c r="AVI141" s="92">
        <f t="shared" si="795"/>
        <v>0</v>
      </c>
      <c r="AVJ141" s="92">
        <f t="shared" si="795"/>
        <v>0</v>
      </c>
      <c r="AVK141" s="92">
        <f t="shared" si="795"/>
        <v>0</v>
      </c>
      <c r="AVL141" s="92">
        <f t="shared" si="795"/>
        <v>0</v>
      </c>
      <c r="AVM141" s="92">
        <f t="shared" si="795"/>
        <v>0</v>
      </c>
      <c r="AVN141" s="92">
        <f t="shared" si="795"/>
        <v>0</v>
      </c>
      <c r="AVO141" s="92">
        <f t="shared" si="795"/>
        <v>0</v>
      </c>
      <c r="AVP141" s="92">
        <f t="shared" si="795"/>
        <v>0</v>
      </c>
      <c r="AVQ141" s="92">
        <f t="shared" si="795"/>
        <v>0</v>
      </c>
      <c r="AVR141" s="92">
        <f t="shared" si="795"/>
        <v>0</v>
      </c>
      <c r="AVS141" s="92">
        <f t="shared" si="795"/>
        <v>0</v>
      </c>
      <c r="AVT141" s="92">
        <f t="shared" si="795"/>
        <v>0</v>
      </c>
      <c r="AVU141" s="92">
        <f t="shared" si="795"/>
        <v>0</v>
      </c>
      <c r="AVV141" s="92">
        <f t="shared" si="795"/>
        <v>0</v>
      </c>
      <c r="AVW141" s="92">
        <f t="shared" si="795"/>
        <v>0</v>
      </c>
      <c r="AVX141" s="92">
        <f t="shared" si="795"/>
        <v>0</v>
      </c>
      <c r="AVY141" s="92">
        <f t="shared" si="795"/>
        <v>0</v>
      </c>
      <c r="AVZ141" s="92">
        <f t="shared" si="795"/>
        <v>0</v>
      </c>
      <c r="AWA141" s="92">
        <f t="shared" si="795"/>
        <v>0</v>
      </c>
      <c r="AWB141" s="92">
        <f t="shared" si="795"/>
        <v>0</v>
      </c>
      <c r="AWC141" s="92">
        <f t="shared" si="795"/>
        <v>0</v>
      </c>
      <c r="AWD141" s="92">
        <f t="shared" si="795"/>
        <v>0</v>
      </c>
      <c r="AWE141" s="92">
        <f t="shared" si="795"/>
        <v>0</v>
      </c>
      <c r="AWF141" s="92">
        <f t="shared" si="795"/>
        <v>0</v>
      </c>
      <c r="AWG141" s="92">
        <f t="shared" si="795"/>
        <v>0</v>
      </c>
      <c r="AWH141" s="92">
        <f t="shared" si="795"/>
        <v>0</v>
      </c>
      <c r="AWI141" s="92">
        <f t="shared" si="795"/>
        <v>0</v>
      </c>
      <c r="AWJ141" s="92">
        <f t="shared" si="795"/>
        <v>0</v>
      </c>
      <c r="AWK141" s="92">
        <f t="shared" si="795"/>
        <v>0</v>
      </c>
      <c r="AWL141" s="92">
        <f t="shared" si="795"/>
        <v>0</v>
      </c>
      <c r="AWM141" s="92">
        <f t="shared" si="795"/>
        <v>0</v>
      </c>
      <c r="AWN141" s="92">
        <f t="shared" si="795"/>
        <v>0</v>
      </c>
      <c r="AWO141" s="92">
        <f t="shared" si="795"/>
        <v>0</v>
      </c>
      <c r="AWP141" s="92">
        <f t="shared" si="795"/>
        <v>0</v>
      </c>
      <c r="AWQ141" s="92">
        <f t="shared" si="795"/>
        <v>0</v>
      </c>
      <c r="AWR141" s="92">
        <f t="shared" si="795"/>
        <v>0</v>
      </c>
      <c r="AWS141" s="92">
        <f t="shared" si="795"/>
        <v>0</v>
      </c>
      <c r="AWT141" s="92">
        <f t="shared" si="795"/>
        <v>0</v>
      </c>
      <c r="AWU141" s="92">
        <f t="shared" si="795"/>
        <v>0</v>
      </c>
      <c r="AWV141" s="92">
        <f t="shared" si="795"/>
        <v>0</v>
      </c>
      <c r="AWW141" s="92">
        <f t="shared" si="795"/>
        <v>0</v>
      </c>
      <c r="AWX141" s="92">
        <f t="shared" si="795"/>
        <v>0</v>
      </c>
      <c r="AWY141" s="92">
        <f t="shared" ref="AWY141:AZJ141" si="796">AWY135</f>
        <v>0</v>
      </c>
      <c r="AWZ141" s="92">
        <f t="shared" si="796"/>
        <v>0</v>
      </c>
      <c r="AXA141" s="92">
        <f t="shared" si="796"/>
        <v>0</v>
      </c>
      <c r="AXB141" s="92">
        <f t="shared" si="796"/>
        <v>0</v>
      </c>
      <c r="AXC141" s="92">
        <f t="shared" si="796"/>
        <v>0</v>
      </c>
      <c r="AXD141" s="92">
        <f t="shared" si="796"/>
        <v>0</v>
      </c>
      <c r="AXE141" s="92">
        <f t="shared" si="796"/>
        <v>0</v>
      </c>
      <c r="AXF141" s="92">
        <f t="shared" si="796"/>
        <v>0</v>
      </c>
      <c r="AXG141" s="92">
        <f t="shared" si="796"/>
        <v>0</v>
      </c>
      <c r="AXH141" s="92">
        <f t="shared" si="796"/>
        <v>0</v>
      </c>
      <c r="AXI141" s="92">
        <f t="shared" si="796"/>
        <v>0</v>
      </c>
      <c r="AXJ141" s="92">
        <f t="shared" si="796"/>
        <v>0</v>
      </c>
      <c r="AXK141" s="92">
        <f t="shared" si="796"/>
        <v>0</v>
      </c>
      <c r="AXL141" s="92">
        <f t="shared" si="796"/>
        <v>0</v>
      </c>
      <c r="AXM141" s="92">
        <f t="shared" si="796"/>
        <v>0</v>
      </c>
      <c r="AXN141" s="92">
        <f t="shared" si="796"/>
        <v>0</v>
      </c>
      <c r="AXO141" s="92">
        <f t="shared" si="796"/>
        <v>0</v>
      </c>
      <c r="AXP141" s="92">
        <f t="shared" si="796"/>
        <v>0</v>
      </c>
      <c r="AXQ141" s="92">
        <f t="shared" si="796"/>
        <v>0</v>
      </c>
      <c r="AXR141" s="92">
        <f t="shared" si="796"/>
        <v>0</v>
      </c>
      <c r="AXS141" s="92">
        <f t="shared" si="796"/>
        <v>0</v>
      </c>
      <c r="AXT141" s="92">
        <f t="shared" si="796"/>
        <v>0</v>
      </c>
      <c r="AXU141" s="92">
        <f t="shared" si="796"/>
        <v>0</v>
      </c>
      <c r="AXV141" s="92">
        <f t="shared" si="796"/>
        <v>0</v>
      </c>
      <c r="AXW141" s="92">
        <f t="shared" si="796"/>
        <v>0</v>
      </c>
      <c r="AXX141" s="92">
        <f t="shared" si="796"/>
        <v>0</v>
      </c>
      <c r="AXY141" s="92">
        <f t="shared" si="796"/>
        <v>0</v>
      </c>
      <c r="AXZ141" s="92">
        <f t="shared" si="796"/>
        <v>0</v>
      </c>
      <c r="AYA141" s="92">
        <f t="shared" si="796"/>
        <v>0</v>
      </c>
      <c r="AYB141" s="92">
        <f t="shared" si="796"/>
        <v>0</v>
      </c>
      <c r="AYC141" s="92">
        <f t="shared" si="796"/>
        <v>0</v>
      </c>
      <c r="AYD141" s="92">
        <f t="shared" si="796"/>
        <v>0</v>
      </c>
      <c r="AYE141" s="92">
        <f t="shared" si="796"/>
        <v>0</v>
      </c>
      <c r="AYF141" s="92">
        <f t="shared" si="796"/>
        <v>0</v>
      </c>
      <c r="AYG141" s="92">
        <f t="shared" si="796"/>
        <v>0</v>
      </c>
      <c r="AYH141" s="92">
        <f t="shared" si="796"/>
        <v>0</v>
      </c>
      <c r="AYI141" s="92">
        <f t="shared" si="796"/>
        <v>0</v>
      </c>
      <c r="AYJ141" s="92">
        <f t="shared" si="796"/>
        <v>0</v>
      </c>
      <c r="AYK141" s="92">
        <f t="shared" si="796"/>
        <v>0</v>
      </c>
      <c r="AYL141" s="92">
        <f t="shared" si="796"/>
        <v>0</v>
      </c>
      <c r="AYM141" s="92">
        <f t="shared" si="796"/>
        <v>0</v>
      </c>
      <c r="AYN141" s="92">
        <f t="shared" si="796"/>
        <v>0</v>
      </c>
      <c r="AYO141" s="92">
        <f t="shared" si="796"/>
        <v>0</v>
      </c>
      <c r="AYP141" s="92">
        <f t="shared" si="796"/>
        <v>0</v>
      </c>
      <c r="AYQ141" s="92">
        <f t="shared" si="796"/>
        <v>0</v>
      </c>
      <c r="AYR141" s="92">
        <f t="shared" si="796"/>
        <v>0</v>
      </c>
      <c r="AYS141" s="92">
        <f t="shared" si="796"/>
        <v>0</v>
      </c>
      <c r="AYT141" s="92">
        <f t="shared" si="796"/>
        <v>0</v>
      </c>
      <c r="AYU141" s="92">
        <f t="shared" si="796"/>
        <v>0</v>
      </c>
      <c r="AYV141" s="92">
        <f t="shared" si="796"/>
        <v>0</v>
      </c>
      <c r="AYW141" s="92">
        <f t="shared" si="796"/>
        <v>0</v>
      </c>
      <c r="AYX141" s="92">
        <f t="shared" si="796"/>
        <v>0</v>
      </c>
      <c r="AYY141" s="92">
        <f t="shared" si="796"/>
        <v>0</v>
      </c>
      <c r="AYZ141" s="92">
        <f t="shared" si="796"/>
        <v>0</v>
      </c>
      <c r="AZA141" s="92">
        <f t="shared" si="796"/>
        <v>0</v>
      </c>
      <c r="AZB141" s="92">
        <f t="shared" si="796"/>
        <v>0</v>
      </c>
      <c r="AZC141" s="92">
        <f t="shared" si="796"/>
        <v>0</v>
      </c>
      <c r="AZD141" s="92">
        <f t="shared" si="796"/>
        <v>0</v>
      </c>
      <c r="AZE141" s="92">
        <f t="shared" si="796"/>
        <v>0</v>
      </c>
      <c r="AZF141" s="92">
        <f t="shared" si="796"/>
        <v>0</v>
      </c>
      <c r="AZG141" s="92">
        <f t="shared" si="796"/>
        <v>0</v>
      </c>
      <c r="AZH141" s="92">
        <f t="shared" si="796"/>
        <v>0</v>
      </c>
      <c r="AZI141" s="92">
        <f t="shared" si="796"/>
        <v>0</v>
      </c>
      <c r="AZJ141" s="92">
        <f t="shared" si="796"/>
        <v>0</v>
      </c>
      <c r="AZK141" s="92">
        <f t="shared" ref="AZK141:BBV141" si="797">AZK135</f>
        <v>0</v>
      </c>
      <c r="AZL141" s="92">
        <f t="shared" si="797"/>
        <v>0</v>
      </c>
      <c r="AZM141" s="92">
        <f t="shared" si="797"/>
        <v>0</v>
      </c>
      <c r="AZN141" s="92">
        <f t="shared" si="797"/>
        <v>0</v>
      </c>
      <c r="AZO141" s="92">
        <f t="shared" si="797"/>
        <v>0</v>
      </c>
      <c r="AZP141" s="92">
        <f t="shared" si="797"/>
        <v>0</v>
      </c>
      <c r="AZQ141" s="92">
        <f t="shared" si="797"/>
        <v>0</v>
      </c>
      <c r="AZR141" s="92">
        <f t="shared" si="797"/>
        <v>0</v>
      </c>
      <c r="AZS141" s="92">
        <f t="shared" si="797"/>
        <v>0</v>
      </c>
      <c r="AZT141" s="92">
        <f t="shared" si="797"/>
        <v>0</v>
      </c>
      <c r="AZU141" s="92">
        <f t="shared" si="797"/>
        <v>0</v>
      </c>
      <c r="AZV141" s="92">
        <f t="shared" si="797"/>
        <v>0</v>
      </c>
      <c r="AZW141" s="92">
        <f t="shared" si="797"/>
        <v>0</v>
      </c>
      <c r="AZX141" s="92">
        <f t="shared" si="797"/>
        <v>0</v>
      </c>
      <c r="AZY141" s="92">
        <f t="shared" si="797"/>
        <v>0</v>
      </c>
      <c r="AZZ141" s="92">
        <f t="shared" si="797"/>
        <v>0</v>
      </c>
      <c r="BAA141" s="92">
        <f t="shared" si="797"/>
        <v>0</v>
      </c>
      <c r="BAB141" s="92">
        <f t="shared" si="797"/>
        <v>0</v>
      </c>
      <c r="BAC141" s="92">
        <f t="shared" si="797"/>
        <v>0</v>
      </c>
      <c r="BAD141" s="92">
        <f t="shared" si="797"/>
        <v>0</v>
      </c>
      <c r="BAE141" s="92">
        <f t="shared" si="797"/>
        <v>0</v>
      </c>
      <c r="BAF141" s="92">
        <f t="shared" si="797"/>
        <v>0</v>
      </c>
      <c r="BAG141" s="92">
        <f t="shared" si="797"/>
        <v>0</v>
      </c>
      <c r="BAH141" s="92">
        <f t="shared" si="797"/>
        <v>0</v>
      </c>
      <c r="BAI141" s="92">
        <f t="shared" si="797"/>
        <v>0</v>
      </c>
      <c r="BAJ141" s="92">
        <f t="shared" si="797"/>
        <v>0</v>
      </c>
      <c r="BAK141" s="92">
        <f t="shared" si="797"/>
        <v>0</v>
      </c>
      <c r="BAL141" s="92">
        <f t="shared" si="797"/>
        <v>0</v>
      </c>
      <c r="BAM141" s="92">
        <f t="shared" si="797"/>
        <v>0</v>
      </c>
      <c r="BAN141" s="92">
        <f t="shared" si="797"/>
        <v>0</v>
      </c>
      <c r="BAO141" s="92">
        <f t="shared" si="797"/>
        <v>0</v>
      </c>
      <c r="BAP141" s="92">
        <f t="shared" si="797"/>
        <v>0</v>
      </c>
      <c r="BAQ141" s="92">
        <f t="shared" si="797"/>
        <v>0</v>
      </c>
      <c r="BAR141" s="92">
        <f t="shared" si="797"/>
        <v>0</v>
      </c>
      <c r="BAS141" s="92">
        <f t="shared" si="797"/>
        <v>0</v>
      </c>
      <c r="BAT141" s="92">
        <f t="shared" si="797"/>
        <v>0</v>
      </c>
      <c r="BAU141" s="92">
        <f t="shared" si="797"/>
        <v>0</v>
      </c>
      <c r="BAV141" s="92">
        <f t="shared" si="797"/>
        <v>0</v>
      </c>
      <c r="BAW141" s="92">
        <f t="shared" si="797"/>
        <v>0</v>
      </c>
      <c r="BAX141" s="92">
        <f t="shared" si="797"/>
        <v>0</v>
      </c>
      <c r="BAY141" s="92">
        <f t="shared" si="797"/>
        <v>0</v>
      </c>
      <c r="BAZ141" s="92">
        <f t="shared" si="797"/>
        <v>0</v>
      </c>
      <c r="BBA141" s="92">
        <f t="shared" si="797"/>
        <v>0</v>
      </c>
      <c r="BBB141" s="92">
        <f t="shared" si="797"/>
        <v>0</v>
      </c>
      <c r="BBC141" s="92">
        <f t="shared" si="797"/>
        <v>0</v>
      </c>
      <c r="BBD141" s="92">
        <f t="shared" si="797"/>
        <v>0</v>
      </c>
      <c r="BBE141" s="92">
        <f t="shared" si="797"/>
        <v>0</v>
      </c>
      <c r="BBF141" s="92">
        <f t="shared" si="797"/>
        <v>0</v>
      </c>
      <c r="BBG141" s="92">
        <f t="shared" si="797"/>
        <v>0</v>
      </c>
      <c r="BBH141" s="92">
        <f t="shared" si="797"/>
        <v>0</v>
      </c>
      <c r="BBI141" s="92">
        <f t="shared" si="797"/>
        <v>0</v>
      </c>
      <c r="BBJ141" s="92">
        <f t="shared" si="797"/>
        <v>0</v>
      </c>
      <c r="BBK141" s="92">
        <f t="shared" si="797"/>
        <v>0</v>
      </c>
      <c r="BBL141" s="92">
        <f t="shared" si="797"/>
        <v>0</v>
      </c>
      <c r="BBM141" s="92">
        <f t="shared" si="797"/>
        <v>0</v>
      </c>
      <c r="BBN141" s="92">
        <f t="shared" si="797"/>
        <v>0</v>
      </c>
      <c r="BBO141" s="92">
        <f t="shared" si="797"/>
        <v>0</v>
      </c>
      <c r="BBP141" s="92">
        <f t="shared" si="797"/>
        <v>0</v>
      </c>
      <c r="BBQ141" s="92">
        <f t="shared" si="797"/>
        <v>0</v>
      </c>
      <c r="BBR141" s="92">
        <f t="shared" si="797"/>
        <v>0</v>
      </c>
      <c r="BBS141" s="92">
        <f t="shared" si="797"/>
        <v>0</v>
      </c>
      <c r="BBT141" s="92">
        <f t="shared" si="797"/>
        <v>0</v>
      </c>
      <c r="BBU141" s="92">
        <f t="shared" si="797"/>
        <v>0</v>
      </c>
      <c r="BBV141" s="92">
        <f t="shared" si="797"/>
        <v>0</v>
      </c>
      <c r="BBW141" s="92">
        <f t="shared" ref="BBW141:BEH141" si="798">BBW135</f>
        <v>0</v>
      </c>
      <c r="BBX141" s="92">
        <f t="shared" si="798"/>
        <v>0</v>
      </c>
      <c r="BBY141" s="92">
        <f t="shared" si="798"/>
        <v>0</v>
      </c>
      <c r="BBZ141" s="92">
        <f t="shared" si="798"/>
        <v>0</v>
      </c>
      <c r="BCA141" s="92">
        <f t="shared" si="798"/>
        <v>0</v>
      </c>
      <c r="BCB141" s="92">
        <f t="shared" si="798"/>
        <v>0</v>
      </c>
      <c r="BCC141" s="92">
        <f t="shared" si="798"/>
        <v>0</v>
      </c>
      <c r="BCD141" s="92">
        <f t="shared" si="798"/>
        <v>0</v>
      </c>
      <c r="BCE141" s="92">
        <f t="shared" si="798"/>
        <v>0</v>
      </c>
      <c r="BCF141" s="92">
        <f t="shared" si="798"/>
        <v>0</v>
      </c>
      <c r="BCG141" s="92">
        <f t="shared" si="798"/>
        <v>0</v>
      </c>
      <c r="BCH141" s="92">
        <f t="shared" si="798"/>
        <v>0</v>
      </c>
      <c r="BCI141" s="92">
        <f t="shared" si="798"/>
        <v>0</v>
      </c>
      <c r="BCJ141" s="92">
        <f t="shared" si="798"/>
        <v>0</v>
      </c>
      <c r="BCK141" s="92">
        <f t="shared" si="798"/>
        <v>0</v>
      </c>
      <c r="BCL141" s="92">
        <f t="shared" si="798"/>
        <v>0</v>
      </c>
      <c r="BCM141" s="92">
        <f t="shared" si="798"/>
        <v>0</v>
      </c>
      <c r="BCN141" s="92">
        <f t="shared" si="798"/>
        <v>0</v>
      </c>
      <c r="BCO141" s="92">
        <f t="shared" si="798"/>
        <v>0</v>
      </c>
      <c r="BCP141" s="92">
        <f t="shared" si="798"/>
        <v>0</v>
      </c>
      <c r="BCQ141" s="92">
        <f t="shared" si="798"/>
        <v>0</v>
      </c>
      <c r="BCR141" s="92">
        <f t="shared" si="798"/>
        <v>0</v>
      </c>
      <c r="BCS141" s="92">
        <f t="shared" si="798"/>
        <v>0</v>
      </c>
      <c r="BCT141" s="92">
        <f t="shared" si="798"/>
        <v>0</v>
      </c>
      <c r="BCU141" s="92">
        <f t="shared" si="798"/>
        <v>0</v>
      </c>
      <c r="BCV141" s="92">
        <f t="shared" si="798"/>
        <v>0</v>
      </c>
      <c r="BCW141" s="92">
        <f t="shared" si="798"/>
        <v>0</v>
      </c>
      <c r="BCX141" s="92">
        <f t="shared" si="798"/>
        <v>0</v>
      </c>
      <c r="BCY141" s="92">
        <f t="shared" si="798"/>
        <v>0</v>
      </c>
      <c r="BCZ141" s="92">
        <f t="shared" si="798"/>
        <v>0</v>
      </c>
      <c r="BDA141" s="92">
        <f t="shared" si="798"/>
        <v>0</v>
      </c>
      <c r="BDB141" s="92">
        <f t="shared" si="798"/>
        <v>0</v>
      </c>
      <c r="BDC141" s="92">
        <f t="shared" si="798"/>
        <v>0</v>
      </c>
      <c r="BDD141" s="92">
        <f t="shared" si="798"/>
        <v>0</v>
      </c>
      <c r="BDE141" s="92">
        <f t="shared" si="798"/>
        <v>0</v>
      </c>
      <c r="BDF141" s="92">
        <f t="shared" si="798"/>
        <v>0</v>
      </c>
      <c r="BDG141" s="92">
        <f t="shared" si="798"/>
        <v>0</v>
      </c>
      <c r="BDH141" s="92">
        <f t="shared" si="798"/>
        <v>0</v>
      </c>
      <c r="BDI141" s="92">
        <f t="shared" si="798"/>
        <v>0</v>
      </c>
      <c r="BDJ141" s="92">
        <f t="shared" si="798"/>
        <v>0</v>
      </c>
      <c r="BDK141" s="92">
        <f t="shared" si="798"/>
        <v>0</v>
      </c>
      <c r="BDL141" s="92">
        <f t="shared" si="798"/>
        <v>0</v>
      </c>
      <c r="BDM141" s="92">
        <f t="shared" si="798"/>
        <v>0</v>
      </c>
      <c r="BDN141" s="92">
        <f t="shared" si="798"/>
        <v>0</v>
      </c>
      <c r="BDO141" s="92">
        <f t="shared" si="798"/>
        <v>0</v>
      </c>
      <c r="BDP141" s="92">
        <f t="shared" si="798"/>
        <v>0</v>
      </c>
      <c r="BDQ141" s="92">
        <f t="shared" si="798"/>
        <v>0</v>
      </c>
      <c r="BDR141" s="92">
        <f t="shared" si="798"/>
        <v>0</v>
      </c>
      <c r="BDS141" s="92">
        <f t="shared" si="798"/>
        <v>0</v>
      </c>
      <c r="BDT141" s="92">
        <f t="shared" si="798"/>
        <v>0</v>
      </c>
      <c r="BDU141" s="92">
        <f t="shared" si="798"/>
        <v>0</v>
      </c>
      <c r="BDV141" s="92">
        <f t="shared" si="798"/>
        <v>0</v>
      </c>
      <c r="BDW141" s="92">
        <f t="shared" si="798"/>
        <v>0</v>
      </c>
      <c r="BDX141" s="92">
        <f t="shared" si="798"/>
        <v>0</v>
      </c>
      <c r="BDY141" s="92">
        <f t="shared" si="798"/>
        <v>0</v>
      </c>
      <c r="BDZ141" s="92">
        <f t="shared" si="798"/>
        <v>0</v>
      </c>
      <c r="BEA141" s="92">
        <f t="shared" si="798"/>
        <v>0</v>
      </c>
      <c r="BEB141" s="92">
        <f t="shared" si="798"/>
        <v>0</v>
      </c>
      <c r="BEC141" s="92">
        <f t="shared" si="798"/>
        <v>0</v>
      </c>
      <c r="BED141" s="92">
        <f t="shared" si="798"/>
        <v>0</v>
      </c>
      <c r="BEE141" s="92">
        <f t="shared" si="798"/>
        <v>0</v>
      </c>
      <c r="BEF141" s="92">
        <f t="shared" si="798"/>
        <v>0</v>
      </c>
      <c r="BEG141" s="92">
        <f t="shared" si="798"/>
        <v>0</v>
      </c>
      <c r="BEH141" s="92">
        <f t="shared" si="798"/>
        <v>0</v>
      </c>
      <c r="BEI141" s="92">
        <f t="shared" ref="BEI141:BGT141" si="799">BEI135</f>
        <v>0</v>
      </c>
      <c r="BEJ141" s="92">
        <f t="shared" si="799"/>
        <v>0</v>
      </c>
      <c r="BEK141" s="92">
        <f t="shared" si="799"/>
        <v>0</v>
      </c>
      <c r="BEL141" s="92">
        <f t="shared" si="799"/>
        <v>0</v>
      </c>
      <c r="BEM141" s="92">
        <f t="shared" si="799"/>
        <v>0</v>
      </c>
      <c r="BEN141" s="92">
        <f t="shared" si="799"/>
        <v>0</v>
      </c>
      <c r="BEO141" s="92">
        <f t="shared" si="799"/>
        <v>0</v>
      </c>
      <c r="BEP141" s="92">
        <f t="shared" si="799"/>
        <v>0</v>
      </c>
      <c r="BEQ141" s="92">
        <f t="shared" si="799"/>
        <v>0</v>
      </c>
      <c r="BER141" s="92">
        <f t="shared" si="799"/>
        <v>0</v>
      </c>
      <c r="BES141" s="92">
        <f t="shared" si="799"/>
        <v>0</v>
      </c>
      <c r="BET141" s="92">
        <f t="shared" si="799"/>
        <v>0</v>
      </c>
      <c r="BEU141" s="92">
        <f t="shared" si="799"/>
        <v>0</v>
      </c>
      <c r="BEV141" s="92">
        <f t="shared" si="799"/>
        <v>0</v>
      </c>
      <c r="BEW141" s="92">
        <f t="shared" si="799"/>
        <v>0</v>
      </c>
      <c r="BEX141" s="92">
        <f t="shared" si="799"/>
        <v>0</v>
      </c>
      <c r="BEY141" s="92">
        <f t="shared" si="799"/>
        <v>0</v>
      </c>
      <c r="BEZ141" s="92">
        <f t="shared" si="799"/>
        <v>0</v>
      </c>
      <c r="BFA141" s="92">
        <f t="shared" si="799"/>
        <v>0</v>
      </c>
      <c r="BFB141" s="92">
        <f t="shared" si="799"/>
        <v>0</v>
      </c>
      <c r="BFC141" s="92">
        <f t="shared" si="799"/>
        <v>0</v>
      </c>
      <c r="BFD141" s="92">
        <f t="shared" si="799"/>
        <v>0</v>
      </c>
      <c r="BFE141" s="92">
        <f t="shared" si="799"/>
        <v>0</v>
      </c>
      <c r="BFF141" s="92">
        <f t="shared" si="799"/>
        <v>0</v>
      </c>
      <c r="BFG141" s="92">
        <f t="shared" si="799"/>
        <v>0</v>
      </c>
      <c r="BFH141" s="92">
        <f t="shared" si="799"/>
        <v>0</v>
      </c>
      <c r="BFI141" s="92">
        <f t="shared" si="799"/>
        <v>0</v>
      </c>
      <c r="BFJ141" s="92">
        <f t="shared" si="799"/>
        <v>0</v>
      </c>
      <c r="BFK141" s="92">
        <f t="shared" si="799"/>
        <v>0</v>
      </c>
      <c r="BFL141" s="92">
        <f t="shared" si="799"/>
        <v>0</v>
      </c>
      <c r="BFM141" s="92">
        <f t="shared" si="799"/>
        <v>0</v>
      </c>
      <c r="BFN141" s="92">
        <f t="shared" si="799"/>
        <v>0</v>
      </c>
      <c r="BFO141" s="92">
        <f t="shared" si="799"/>
        <v>0</v>
      </c>
      <c r="BFP141" s="92">
        <f t="shared" si="799"/>
        <v>0</v>
      </c>
      <c r="BFQ141" s="92">
        <f t="shared" si="799"/>
        <v>0</v>
      </c>
      <c r="BFR141" s="92">
        <f t="shared" si="799"/>
        <v>0</v>
      </c>
      <c r="BFS141" s="92">
        <f t="shared" si="799"/>
        <v>0</v>
      </c>
      <c r="BFT141" s="92">
        <f t="shared" si="799"/>
        <v>0</v>
      </c>
      <c r="BFU141" s="92">
        <f t="shared" si="799"/>
        <v>0</v>
      </c>
      <c r="BFV141" s="92">
        <f t="shared" si="799"/>
        <v>0</v>
      </c>
      <c r="BFW141" s="92">
        <f t="shared" si="799"/>
        <v>0</v>
      </c>
      <c r="BFX141" s="92">
        <f t="shared" si="799"/>
        <v>0</v>
      </c>
      <c r="BFY141" s="92">
        <f t="shared" si="799"/>
        <v>0</v>
      </c>
      <c r="BFZ141" s="92">
        <f t="shared" si="799"/>
        <v>0</v>
      </c>
      <c r="BGA141" s="92">
        <f t="shared" si="799"/>
        <v>0</v>
      </c>
      <c r="BGB141" s="92">
        <f t="shared" si="799"/>
        <v>0</v>
      </c>
      <c r="BGC141" s="92">
        <f t="shared" si="799"/>
        <v>0</v>
      </c>
      <c r="BGD141" s="92">
        <f t="shared" si="799"/>
        <v>0</v>
      </c>
      <c r="BGE141" s="92">
        <f t="shared" si="799"/>
        <v>0</v>
      </c>
      <c r="BGF141" s="92">
        <f t="shared" si="799"/>
        <v>0</v>
      </c>
      <c r="BGG141" s="92">
        <f t="shared" si="799"/>
        <v>0</v>
      </c>
      <c r="BGH141" s="92">
        <f t="shared" si="799"/>
        <v>0</v>
      </c>
      <c r="BGI141" s="92">
        <f t="shared" si="799"/>
        <v>0</v>
      </c>
      <c r="BGJ141" s="92">
        <f t="shared" si="799"/>
        <v>0</v>
      </c>
      <c r="BGK141" s="92">
        <f t="shared" si="799"/>
        <v>0</v>
      </c>
      <c r="BGL141" s="92">
        <f t="shared" si="799"/>
        <v>0</v>
      </c>
      <c r="BGM141" s="92">
        <f t="shared" si="799"/>
        <v>0</v>
      </c>
      <c r="BGN141" s="92">
        <f t="shared" si="799"/>
        <v>0</v>
      </c>
      <c r="BGO141" s="92">
        <f t="shared" si="799"/>
        <v>0</v>
      </c>
      <c r="BGP141" s="92">
        <f t="shared" si="799"/>
        <v>0</v>
      </c>
      <c r="BGQ141" s="92">
        <f t="shared" si="799"/>
        <v>0</v>
      </c>
      <c r="BGR141" s="92">
        <f t="shared" si="799"/>
        <v>0</v>
      </c>
      <c r="BGS141" s="92">
        <f t="shared" si="799"/>
        <v>0</v>
      </c>
      <c r="BGT141" s="92">
        <f t="shared" si="799"/>
        <v>0</v>
      </c>
      <c r="BGU141" s="92">
        <f t="shared" ref="BGU141:BJF141" si="800">BGU135</f>
        <v>0</v>
      </c>
      <c r="BGV141" s="92">
        <f t="shared" si="800"/>
        <v>0</v>
      </c>
      <c r="BGW141" s="92">
        <f t="shared" si="800"/>
        <v>0</v>
      </c>
      <c r="BGX141" s="92">
        <f t="shared" si="800"/>
        <v>0</v>
      </c>
      <c r="BGY141" s="92">
        <f t="shared" si="800"/>
        <v>0</v>
      </c>
      <c r="BGZ141" s="92">
        <f t="shared" si="800"/>
        <v>0</v>
      </c>
      <c r="BHA141" s="92">
        <f t="shared" si="800"/>
        <v>0</v>
      </c>
      <c r="BHB141" s="92">
        <f t="shared" si="800"/>
        <v>0</v>
      </c>
      <c r="BHC141" s="92">
        <f t="shared" si="800"/>
        <v>0</v>
      </c>
      <c r="BHD141" s="92">
        <f t="shared" si="800"/>
        <v>0</v>
      </c>
      <c r="BHE141" s="92">
        <f t="shared" si="800"/>
        <v>0</v>
      </c>
      <c r="BHF141" s="92">
        <f t="shared" si="800"/>
        <v>0</v>
      </c>
      <c r="BHG141" s="92">
        <f t="shared" si="800"/>
        <v>0</v>
      </c>
      <c r="BHH141" s="92">
        <f t="shared" si="800"/>
        <v>0</v>
      </c>
      <c r="BHI141" s="92">
        <f t="shared" si="800"/>
        <v>0</v>
      </c>
      <c r="BHJ141" s="92">
        <f t="shared" si="800"/>
        <v>0</v>
      </c>
      <c r="BHK141" s="92">
        <f t="shared" si="800"/>
        <v>0</v>
      </c>
      <c r="BHL141" s="92">
        <f t="shared" si="800"/>
        <v>0</v>
      </c>
      <c r="BHM141" s="92">
        <f t="shared" si="800"/>
        <v>0</v>
      </c>
      <c r="BHN141" s="92">
        <f t="shared" si="800"/>
        <v>0</v>
      </c>
      <c r="BHO141" s="92">
        <f t="shared" si="800"/>
        <v>0</v>
      </c>
      <c r="BHP141" s="92">
        <f t="shared" si="800"/>
        <v>0</v>
      </c>
      <c r="BHQ141" s="92">
        <f t="shared" si="800"/>
        <v>0</v>
      </c>
      <c r="BHR141" s="92">
        <f t="shared" si="800"/>
        <v>0</v>
      </c>
      <c r="BHS141" s="92">
        <f t="shared" si="800"/>
        <v>0</v>
      </c>
      <c r="BHT141" s="92">
        <f t="shared" si="800"/>
        <v>0</v>
      </c>
      <c r="BHU141" s="92">
        <f t="shared" si="800"/>
        <v>0</v>
      </c>
      <c r="BHV141" s="92">
        <f t="shared" si="800"/>
        <v>0</v>
      </c>
      <c r="BHW141" s="92">
        <f t="shared" si="800"/>
        <v>0</v>
      </c>
      <c r="BHX141" s="92">
        <f t="shared" si="800"/>
        <v>0</v>
      </c>
      <c r="BHY141" s="92">
        <f t="shared" si="800"/>
        <v>0</v>
      </c>
      <c r="BHZ141" s="92">
        <f t="shared" si="800"/>
        <v>0</v>
      </c>
      <c r="BIA141" s="92">
        <f t="shared" si="800"/>
        <v>0</v>
      </c>
      <c r="BIB141" s="92">
        <f t="shared" si="800"/>
        <v>0</v>
      </c>
      <c r="BIC141" s="92">
        <f t="shared" si="800"/>
        <v>0</v>
      </c>
      <c r="BID141" s="92">
        <f t="shared" si="800"/>
        <v>0</v>
      </c>
      <c r="BIE141" s="92">
        <f t="shared" si="800"/>
        <v>0</v>
      </c>
      <c r="BIF141" s="92">
        <f t="shared" si="800"/>
        <v>0</v>
      </c>
      <c r="BIG141" s="92">
        <f t="shared" si="800"/>
        <v>0</v>
      </c>
      <c r="BIH141" s="92">
        <f t="shared" si="800"/>
        <v>0</v>
      </c>
      <c r="BII141" s="92">
        <f t="shared" si="800"/>
        <v>0</v>
      </c>
      <c r="BIJ141" s="92">
        <f t="shared" si="800"/>
        <v>0</v>
      </c>
      <c r="BIK141" s="92">
        <f t="shared" si="800"/>
        <v>0</v>
      </c>
      <c r="BIL141" s="92">
        <f t="shared" si="800"/>
        <v>0</v>
      </c>
      <c r="BIM141" s="92">
        <f t="shared" si="800"/>
        <v>0</v>
      </c>
      <c r="BIN141" s="92">
        <f t="shared" si="800"/>
        <v>0</v>
      </c>
      <c r="BIO141" s="92">
        <f t="shared" si="800"/>
        <v>0</v>
      </c>
      <c r="BIP141" s="92">
        <f t="shared" si="800"/>
        <v>0</v>
      </c>
      <c r="BIQ141" s="92">
        <f t="shared" si="800"/>
        <v>0</v>
      </c>
      <c r="BIR141" s="92">
        <f t="shared" si="800"/>
        <v>0</v>
      </c>
      <c r="BIS141" s="92">
        <f t="shared" si="800"/>
        <v>0</v>
      </c>
      <c r="BIT141" s="92">
        <f t="shared" si="800"/>
        <v>0</v>
      </c>
      <c r="BIU141" s="92">
        <f t="shared" si="800"/>
        <v>0</v>
      </c>
      <c r="BIV141" s="92">
        <f t="shared" si="800"/>
        <v>0</v>
      </c>
      <c r="BIW141" s="92">
        <f t="shared" si="800"/>
        <v>0</v>
      </c>
      <c r="BIX141" s="92">
        <f t="shared" si="800"/>
        <v>0</v>
      </c>
      <c r="BIY141" s="92">
        <f t="shared" si="800"/>
        <v>0</v>
      </c>
      <c r="BIZ141" s="92">
        <f t="shared" si="800"/>
        <v>0</v>
      </c>
      <c r="BJA141" s="92">
        <f t="shared" si="800"/>
        <v>0</v>
      </c>
      <c r="BJB141" s="92">
        <f t="shared" si="800"/>
        <v>0</v>
      </c>
      <c r="BJC141" s="92">
        <f t="shared" si="800"/>
        <v>0</v>
      </c>
      <c r="BJD141" s="92">
        <f t="shared" si="800"/>
        <v>0</v>
      </c>
      <c r="BJE141" s="92">
        <f t="shared" si="800"/>
        <v>0</v>
      </c>
      <c r="BJF141" s="92">
        <f t="shared" si="800"/>
        <v>0</v>
      </c>
      <c r="BJG141" s="92">
        <f t="shared" ref="BJG141:BLR141" si="801">BJG135</f>
        <v>0</v>
      </c>
      <c r="BJH141" s="92">
        <f t="shared" si="801"/>
        <v>0</v>
      </c>
      <c r="BJI141" s="92">
        <f t="shared" si="801"/>
        <v>0</v>
      </c>
      <c r="BJJ141" s="92">
        <f t="shared" si="801"/>
        <v>0</v>
      </c>
      <c r="BJK141" s="92">
        <f t="shared" si="801"/>
        <v>0</v>
      </c>
      <c r="BJL141" s="92">
        <f t="shared" si="801"/>
        <v>0</v>
      </c>
      <c r="BJM141" s="92">
        <f t="shared" si="801"/>
        <v>0</v>
      </c>
      <c r="BJN141" s="92">
        <f t="shared" si="801"/>
        <v>0</v>
      </c>
      <c r="BJO141" s="92">
        <f t="shared" si="801"/>
        <v>0</v>
      </c>
      <c r="BJP141" s="92">
        <f t="shared" si="801"/>
        <v>0</v>
      </c>
      <c r="BJQ141" s="92">
        <f t="shared" si="801"/>
        <v>0</v>
      </c>
      <c r="BJR141" s="92">
        <f t="shared" si="801"/>
        <v>0</v>
      </c>
      <c r="BJS141" s="92">
        <f t="shared" si="801"/>
        <v>0</v>
      </c>
      <c r="BJT141" s="92">
        <f t="shared" si="801"/>
        <v>0</v>
      </c>
      <c r="BJU141" s="92">
        <f t="shared" si="801"/>
        <v>0</v>
      </c>
      <c r="BJV141" s="92">
        <f t="shared" si="801"/>
        <v>0</v>
      </c>
      <c r="BJW141" s="92">
        <f t="shared" si="801"/>
        <v>0</v>
      </c>
      <c r="BJX141" s="92">
        <f t="shared" si="801"/>
        <v>0</v>
      </c>
      <c r="BJY141" s="92">
        <f t="shared" si="801"/>
        <v>0</v>
      </c>
      <c r="BJZ141" s="92">
        <f t="shared" si="801"/>
        <v>0</v>
      </c>
      <c r="BKA141" s="92">
        <f t="shared" si="801"/>
        <v>0</v>
      </c>
      <c r="BKB141" s="92">
        <f t="shared" si="801"/>
        <v>0</v>
      </c>
      <c r="BKC141" s="92">
        <f t="shared" si="801"/>
        <v>0</v>
      </c>
      <c r="BKD141" s="92">
        <f t="shared" si="801"/>
        <v>0</v>
      </c>
      <c r="BKE141" s="92">
        <f t="shared" si="801"/>
        <v>0</v>
      </c>
      <c r="BKF141" s="92">
        <f t="shared" si="801"/>
        <v>0</v>
      </c>
      <c r="BKG141" s="92">
        <f t="shared" si="801"/>
        <v>0</v>
      </c>
      <c r="BKH141" s="92">
        <f t="shared" si="801"/>
        <v>0</v>
      </c>
      <c r="BKI141" s="92">
        <f t="shared" si="801"/>
        <v>0</v>
      </c>
      <c r="BKJ141" s="92">
        <f t="shared" si="801"/>
        <v>0</v>
      </c>
      <c r="BKK141" s="92">
        <f t="shared" si="801"/>
        <v>0</v>
      </c>
      <c r="BKL141" s="92">
        <f t="shared" si="801"/>
        <v>0</v>
      </c>
      <c r="BKM141" s="92">
        <f t="shared" si="801"/>
        <v>0</v>
      </c>
      <c r="BKN141" s="92">
        <f t="shared" si="801"/>
        <v>0</v>
      </c>
      <c r="BKO141" s="92">
        <f t="shared" si="801"/>
        <v>0</v>
      </c>
      <c r="BKP141" s="92">
        <f t="shared" si="801"/>
        <v>0</v>
      </c>
      <c r="BKQ141" s="92">
        <f t="shared" si="801"/>
        <v>0</v>
      </c>
      <c r="BKR141" s="92">
        <f t="shared" si="801"/>
        <v>0</v>
      </c>
      <c r="BKS141" s="92">
        <f t="shared" si="801"/>
        <v>0</v>
      </c>
      <c r="BKT141" s="92">
        <f t="shared" si="801"/>
        <v>0</v>
      </c>
      <c r="BKU141" s="92">
        <f t="shared" si="801"/>
        <v>0</v>
      </c>
      <c r="BKV141" s="92">
        <f t="shared" si="801"/>
        <v>0</v>
      </c>
      <c r="BKW141" s="92">
        <f t="shared" si="801"/>
        <v>0</v>
      </c>
      <c r="BKX141" s="92">
        <f t="shared" si="801"/>
        <v>0</v>
      </c>
      <c r="BKY141" s="92">
        <f t="shared" si="801"/>
        <v>0</v>
      </c>
      <c r="BKZ141" s="92">
        <f t="shared" si="801"/>
        <v>0</v>
      </c>
      <c r="BLA141" s="92">
        <f t="shared" si="801"/>
        <v>0</v>
      </c>
      <c r="BLB141" s="92">
        <f t="shared" si="801"/>
        <v>0</v>
      </c>
      <c r="BLC141" s="92">
        <f t="shared" si="801"/>
        <v>0</v>
      </c>
      <c r="BLD141" s="92">
        <f t="shared" si="801"/>
        <v>0</v>
      </c>
      <c r="BLE141" s="92">
        <f t="shared" si="801"/>
        <v>0</v>
      </c>
      <c r="BLF141" s="92">
        <f t="shared" si="801"/>
        <v>0</v>
      </c>
      <c r="BLG141" s="92">
        <f t="shared" si="801"/>
        <v>0</v>
      </c>
      <c r="BLH141" s="92">
        <f t="shared" si="801"/>
        <v>0</v>
      </c>
      <c r="BLI141" s="92">
        <f t="shared" si="801"/>
        <v>0</v>
      </c>
      <c r="BLJ141" s="92">
        <f t="shared" si="801"/>
        <v>0</v>
      </c>
      <c r="BLK141" s="92">
        <f t="shared" si="801"/>
        <v>0</v>
      </c>
      <c r="BLL141" s="92">
        <f t="shared" si="801"/>
        <v>0</v>
      </c>
      <c r="BLM141" s="92">
        <f t="shared" si="801"/>
        <v>0</v>
      </c>
      <c r="BLN141" s="92">
        <f t="shared" si="801"/>
        <v>0</v>
      </c>
      <c r="BLO141" s="92">
        <f t="shared" si="801"/>
        <v>0</v>
      </c>
      <c r="BLP141" s="92">
        <f t="shared" si="801"/>
        <v>0</v>
      </c>
      <c r="BLQ141" s="92">
        <f t="shared" si="801"/>
        <v>0</v>
      </c>
      <c r="BLR141" s="92">
        <f t="shared" si="801"/>
        <v>0</v>
      </c>
      <c r="BLS141" s="92">
        <f t="shared" ref="BLS141:BOD141" si="802">BLS135</f>
        <v>0</v>
      </c>
      <c r="BLT141" s="92">
        <f t="shared" si="802"/>
        <v>0</v>
      </c>
      <c r="BLU141" s="92">
        <f t="shared" si="802"/>
        <v>0</v>
      </c>
      <c r="BLV141" s="92">
        <f t="shared" si="802"/>
        <v>0</v>
      </c>
      <c r="BLW141" s="92">
        <f t="shared" si="802"/>
        <v>0</v>
      </c>
      <c r="BLX141" s="92">
        <f t="shared" si="802"/>
        <v>0</v>
      </c>
      <c r="BLY141" s="92">
        <f t="shared" si="802"/>
        <v>0</v>
      </c>
      <c r="BLZ141" s="92">
        <f t="shared" si="802"/>
        <v>0</v>
      </c>
      <c r="BMA141" s="92">
        <f t="shared" si="802"/>
        <v>0</v>
      </c>
      <c r="BMB141" s="92">
        <f t="shared" si="802"/>
        <v>0</v>
      </c>
      <c r="BMC141" s="92">
        <f t="shared" si="802"/>
        <v>0</v>
      </c>
      <c r="BMD141" s="92">
        <f t="shared" si="802"/>
        <v>0</v>
      </c>
      <c r="BME141" s="92">
        <f t="shared" si="802"/>
        <v>0</v>
      </c>
      <c r="BMF141" s="92">
        <f t="shared" si="802"/>
        <v>0</v>
      </c>
      <c r="BMG141" s="92">
        <f t="shared" si="802"/>
        <v>0</v>
      </c>
      <c r="BMH141" s="92">
        <f t="shared" si="802"/>
        <v>0</v>
      </c>
      <c r="BMI141" s="92">
        <f t="shared" si="802"/>
        <v>0</v>
      </c>
      <c r="BMJ141" s="92">
        <f t="shared" si="802"/>
        <v>0</v>
      </c>
      <c r="BMK141" s="92">
        <f t="shared" si="802"/>
        <v>0</v>
      </c>
      <c r="BML141" s="92">
        <f t="shared" si="802"/>
        <v>0</v>
      </c>
      <c r="BMM141" s="92">
        <f t="shared" si="802"/>
        <v>0</v>
      </c>
      <c r="BMN141" s="92">
        <f t="shared" si="802"/>
        <v>0</v>
      </c>
      <c r="BMO141" s="92">
        <f t="shared" si="802"/>
        <v>0</v>
      </c>
      <c r="BMP141" s="92">
        <f t="shared" si="802"/>
        <v>0</v>
      </c>
      <c r="BMQ141" s="92">
        <f t="shared" si="802"/>
        <v>0</v>
      </c>
      <c r="BMR141" s="92">
        <f t="shared" si="802"/>
        <v>0</v>
      </c>
      <c r="BMS141" s="92">
        <f t="shared" si="802"/>
        <v>0</v>
      </c>
      <c r="BMT141" s="92">
        <f t="shared" si="802"/>
        <v>0</v>
      </c>
      <c r="BMU141" s="92">
        <f t="shared" si="802"/>
        <v>0</v>
      </c>
      <c r="BMV141" s="92">
        <f t="shared" si="802"/>
        <v>0</v>
      </c>
      <c r="BMW141" s="92">
        <f t="shared" si="802"/>
        <v>0</v>
      </c>
      <c r="BMX141" s="92">
        <f t="shared" si="802"/>
        <v>0</v>
      </c>
      <c r="BMY141" s="92">
        <f t="shared" si="802"/>
        <v>0</v>
      </c>
      <c r="BMZ141" s="92">
        <f t="shared" si="802"/>
        <v>0</v>
      </c>
      <c r="BNA141" s="92">
        <f t="shared" si="802"/>
        <v>0</v>
      </c>
      <c r="BNB141" s="92">
        <f t="shared" si="802"/>
        <v>0</v>
      </c>
      <c r="BNC141" s="92">
        <f t="shared" si="802"/>
        <v>0</v>
      </c>
      <c r="BND141" s="92">
        <f t="shared" si="802"/>
        <v>0</v>
      </c>
      <c r="BNE141" s="92">
        <f t="shared" si="802"/>
        <v>0</v>
      </c>
      <c r="BNF141" s="92">
        <f t="shared" si="802"/>
        <v>0</v>
      </c>
      <c r="BNG141" s="92">
        <f t="shared" si="802"/>
        <v>0</v>
      </c>
      <c r="BNH141" s="92">
        <f t="shared" si="802"/>
        <v>0</v>
      </c>
      <c r="BNI141" s="92">
        <f t="shared" si="802"/>
        <v>0</v>
      </c>
      <c r="BNJ141" s="92">
        <f t="shared" si="802"/>
        <v>0</v>
      </c>
      <c r="BNK141" s="92">
        <f t="shared" si="802"/>
        <v>0</v>
      </c>
      <c r="BNL141" s="92">
        <f t="shared" si="802"/>
        <v>0</v>
      </c>
      <c r="BNM141" s="92">
        <f t="shared" si="802"/>
        <v>0</v>
      </c>
      <c r="BNN141" s="92">
        <f t="shared" si="802"/>
        <v>0</v>
      </c>
      <c r="BNO141" s="92">
        <f t="shared" si="802"/>
        <v>0</v>
      </c>
      <c r="BNP141" s="92">
        <f t="shared" si="802"/>
        <v>0</v>
      </c>
      <c r="BNQ141" s="92">
        <f t="shared" si="802"/>
        <v>0</v>
      </c>
      <c r="BNR141" s="92">
        <f t="shared" si="802"/>
        <v>0</v>
      </c>
      <c r="BNS141" s="92">
        <f t="shared" si="802"/>
        <v>0</v>
      </c>
      <c r="BNT141" s="92">
        <f t="shared" si="802"/>
        <v>0</v>
      </c>
      <c r="BNU141" s="92">
        <f t="shared" si="802"/>
        <v>0</v>
      </c>
      <c r="BNV141" s="92">
        <f t="shared" si="802"/>
        <v>0</v>
      </c>
      <c r="BNW141" s="92">
        <f t="shared" si="802"/>
        <v>0</v>
      </c>
      <c r="BNX141" s="92">
        <f t="shared" si="802"/>
        <v>0</v>
      </c>
      <c r="BNY141" s="92">
        <f t="shared" si="802"/>
        <v>0</v>
      </c>
      <c r="BNZ141" s="92">
        <f t="shared" si="802"/>
        <v>0</v>
      </c>
      <c r="BOA141" s="92">
        <f t="shared" si="802"/>
        <v>0</v>
      </c>
      <c r="BOB141" s="92">
        <f t="shared" si="802"/>
        <v>0</v>
      </c>
      <c r="BOC141" s="92">
        <f t="shared" si="802"/>
        <v>0</v>
      </c>
      <c r="BOD141" s="92">
        <f t="shared" si="802"/>
        <v>0</v>
      </c>
      <c r="BOE141" s="92">
        <f t="shared" ref="BOE141:BQP141" si="803">BOE135</f>
        <v>0</v>
      </c>
      <c r="BOF141" s="92">
        <f t="shared" si="803"/>
        <v>0</v>
      </c>
      <c r="BOG141" s="92">
        <f t="shared" si="803"/>
        <v>0</v>
      </c>
      <c r="BOH141" s="92">
        <f t="shared" si="803"/>
        <v>0</v>
      </c>
      <c r="BOI141" s="92">
        <f t="shared" si="803"/>
        <v>0</v>
      </c>
      <c r="BOJ141" s="92">
        <f t="shared" si="803"/>
        <v>0</v>
      </c>
      <c r="BOK141" s="92">
        <f t="shared" si="803"/>
        <v>0</v>
      </c>
      <c r="BOL141" s="92">
        <f t="shared" si="803"/>
        <v>0</v>
      </c>
      <c r="BOM141" s="92">
        <f t="shared" si="803"/>
        <v>0</v>
      </c>
      <c r="BON141" s="92">
        <f t="shared" si="803"/>
        <v>0</v>
      </c>
      <c r="BOO141" s="92">
        <f t="shared" si="803"/>
        <v>0</v>
      </c>
      <c r="BOP141" s="92">
        <f t="shared" si="803"/>
        <v>0</v>
      </c>
      <c r="BOQ141" s="92">
        <f t="shared" si="803"/>
        <v>0</v>
      </c>
      <c r="BOR141" s="92">
        <f t="shared" si="803"/>
        <v>0</v>
      </c>
      <c r="BOS141" s="92">
        <f t="shared" si="803"/>
        <v>0</v>
      </c>
      <c r="BOT141" s="92">
        <f t="shared" si="803"/>
        <v>0</v>
      </c>
      <c r="BOU141" s="92">
        <f t="shared" si="803"/>
        <v>0</v>
      </c>
      <c r="BOV141" s="92">
        <f t="shared" si="803"/>
        <v>0</v>
      </c>
      <c r="BOW141" s="92">
        <f t="shared" si="803"/>
        <v>0</v>
      </c>
      <c r="BOX141" s="92">
        <f t="shared" si="803"/>
        <v>0</v>
      </c>
      <c r="BOY141" s="92">
        <f t="shared" si="803"/>
        <v>0</v>
      </c>
      <c r="BOZ141" s="92">
        <f t="shared" si="803"/>
        <v>0</v>
      </c>
      <c r="BPA141" s="92">
        <f t="shared" si="803"/>
        <v>0</v>
      </c>
      <c r="BPB141" s="92">
        <f t="shared" si="803"/>
        <v>0</v>
      </c>
      <c r="BPC141" s="92">
        <f t="shared" si="803"/>
        <v>0</v>
      </c>
      <c r="BPD141" s="92">
        <f t="shared" si="803"/>
        <v>0</v>
      </c>
      <c r="BPE141" s="92">
        <f t="shared" si="803"/>
        <v>0</v>
      </c>
      <c r="BPF141" s="92">
        <f t="shared" si="803"/>
        <v>0</v>
      </c>
      <c r="BPG141" s="92">
        <f t="shared" si="803"/>
        <v>0</v>
      </c>
      <c r="BPH141" s="92">
        <f t="shared" si="803"/>
        <v>0</v>
      </c>
      <c r="BPI141" s="92">
        <f t="shared" si="803"/>
        <v>0</v>
      </c>
      <c r="BPJ141" s="92">
        <f t="shared" si="803"/>
        <v>0</v>
      </c>
      <c r="BPK141" s="92">
        <f t="shared" si="803"/>
        <v>0</v>
      </c>
      <c r="BPL141" s="92">
        <f t="shared" si="803"/>
        <v>0</v>
      </c>
      <c r="BPM141" s="92">
        <f t="shared" si="803"/>
        <v>0</v>
      </c>
      <c r="BPN141" s="92">
        <f t="shared" si="803"/>
        <v>0</v>
      </c>
      <c r="BPO141" s="92">
        <f t="shared" si="803"/>
        <v>0</v>
      </c>
      <c r="BPP141" s="92">
        <f t="shared" si="803"/>
        <v>0</v>
      </c>
      <c r="BPQ141" s="92">
        <f t="shared" si="803"/>
        <v>0</v>
      </c>
      <c r="BPR141" s="92">
        <f t="shared" si="803"/>
        <v>0</v>
      </c>
      <c r="BPS141" s="92">
        <f t="shared" si="803"/>
        <v>0</v>
      </c>
      <c r="BPT141" s="92">
        <f t="shared" si="803"/>
        <v>0</v>
      </c>
      <c r="BPU141" s="92">
        <f t="shared" si="803"/>
        <v>0</v>
      </c>
      <c r="BPV141" s="92">
        <f t="shared" si="803"/>
        <v>0</v>
      </c>
      <c r="BPW141" s="92">
        <f t="shared" si="803"/>
        <v>0</v>
      </c>
      <c r="BPX141" s="92">
        <f t="shared" si="803"/>
        <v>0</v>
      </c>
      <c r="BPY141" s="92">
        <f t="shared" si="803"/>
        <v>0</v>
      </c>
      <c r="BPZ141" s="92">
        <f t="shared" si="803"/>
        <v>0</v>
      </c>
      <c r="BQA141" s="92">
        <f t="shared" si="803"/>
        <v>0</v>
      </c>
      <c r="BQB141" s="92">
        <f t="shared" si="803"/>
        <v>0</v>
      </c>
      <c r="BQC141" s="92">
        <f t="shared" si="803"/>
        <v>0</v>
      </c>
      <c r="BQD141" s="92">
        <f t="shared" si="803"/>
        <v>0</v>
      </c>
      <c r="BQE141" s="92">
        <f t="shared" si="803"/>
        <v>0</v>
      </c>
      <c r="BQF141" s="92">
        <f t="shared" si="803"/>
        <v>0</v>
      </c>
      <c r="BQG141" s="92">
        <f t="shared" si="803"/>
        <v>0</v>
      </c>
      <c r="BQH141" s="92">
        <f t="shared" si="803"/>
        <v>0</v>
      </c>
      <c r="BQI141" s="92">
        <f t="shared" si="803"/>
        <v>0</v>
      </c>
      <c r="BQJ141" s="92">
        <f t="shared" si="803"/>
        <v>0</v>
      </c>
      <c r="BQK141" s="92">
        <f t="shared" si="803"/>
        <v>0</v>
      </c>
      <c r="BQL141" s="92">
        <f t="shared" si="803"/>
        <v>0</v>
      </c>
      <c r="BQM141" s="92">
        <f t="shared" si="803"/>
        <v>0</v>
      </c>
      <c r="BQN141" s="92">
        <f t="shared" si="803"/>
        <v>0</v>
      </c>
      <c r="BQO141" s="92">
        <f t="shared" si="803"/>
        <v>0</v>
      </c>
      <c r="BQP141" s="92">
        <f t="shared" si="803"/>
        <v>0</v>
      </c>
      <c r="BQQ141" s="92">
        <f t="shared" ref="BQQ141:BTB141" si="804">BQQ135</f>
        <v>0</v>
      </c>
      <c r="BQR141" s="92">
        <f t="shared" si="804"/>
        <v>0</v>
      </c>
      <c r="BQS141" s="92">
        <f t="shared" si="804"/>
        <v>0</v>
      </c>
      <c r="BQT141" s="92">
        <f t="shared" si="804"/>
        <v>0</v>
      </c>
      <c r="BQU141" s="92">
        <f t="shared" si="804"/>
        <v>0</v>
      </c>
      <c r="BQV141" s="92">
        <f t="shared" si="804"/>
        <v>0</v>
      </c>
      <c r="BQW141" s="92">
        <f t="shared" si="804"/>
        <v>0</v>
      </c>
      <c r="BQX141" s="92">
        <f t="shared" si="804"/>
        <v>0</v>
      </c>
      <c r="BQY141" s="92">
        <f t="shared" si="804"/>
        <v>0</v>
      </c>
      <c r="BQZ141" s="92">
        <f t="shared" si="804"/>
        <v>0</v>
      </c>
      <c r="BRA141" s="92">
        <f t="shared" si="804"/>
        <v>0</v>
      </c>
      <c r="BRB141" s="92">
        <f t="shared" si="804"/>
        <v>0</v>
      </c>
      <c r="BRC141" s="92">
        <f t="shared" si="804"/>
        <v>0</v>
      </c>
      <c r="BRD141" s="92">
        <f t="shared" si="804"/>
        <v>0</v>
      </c>
      <c r="BRE141" s="92">
        <f t="shared" si="804"/>
        <v>0</v>
      </c>
      <c r="BRF141" s="92">
        <f t="shared" si="804"/>
        <v>0</v>
      </c>
      <c r="BRG141" s="92">
        <f t="shared" si="804"/>
        <v>0</v>
      </c>
      <c r="BRH141" s="92">
        <f t="shared" si="804"/>
        <v>0</v>
      </c>
      <c r="BRI141" s="92">
        <f t="shared" si="804"/>
        <v>0</v>
      </c>
      <c r="BRJ141" s="92">
        <f t="shared" si="804"/>
        <v>0</v>
      </c>
      <c r="BRK141" s="92">
        <f t="shared" si="804"/>
        <v>0</v>
      </c>
      <c r="BRL141" s="92">
        <f t="shared" si="804"/>
        <v>0</v>
      </c>
      <c r="BRM141" s="92">
        <f t="shared" si="804"/>
        <v>0</v>
      </c>
      <c r="BRN141" s="92">
        <f t="shared" si="804"/>
        <v>0</v>
      </c>
      <c r="BRO141" s="92">
        <f t="shared" si="804"/>
        <v>0</v>
      </c>
      <c r="BRP141" s="92">
        <f t="shared" si="804"/>
        <v>0</v>
      </c>
      <c r="BRQ141" s="92">
        <f t="shared" si="804"/>
        <v>0</v>
      </c>
      <c r="BRR141" s="92">
        <f t="shared" si="804"/>
        <v>0</v>
      </c>
      <c r="BRS141" s="92">
        <f t="shared" si="804"/>
        <v>0</v>
      </c>
      <c r="BRT141" s="92">
        <f t="shared" si="804"/>
        <v>0</v>
      </c>
      <c r="BRU141" s="92">
        <f t="shared" si="804"/>
        <v>0</v>
      </c>
      <c r="BRV141" s="92">
        <f t="shared" si="804"/>
        <v>0</v>
      </c>
      <c r="BRW141" s="92">
        <f t="shared" si="804"/>
        <v>0</v>
      </c>
      <c r="BRX141" s="92">
        <f t="shared" si="804"/>
        <v>0</v>
      </c>
      <c r="BRY141" s="92">
        <f t="shared" si="804"/>
        <v>0</v>
      </c>
      <c r="BRZ141" s="92">
        <f t="shared" si="804"/>
        <v>0</v>
      </c>
      <c r="BSA141" s="92">
        <f t="shared" si="804"/>
        <v>0</v>
      </c>
      <c r="BSB141" s="92">
        <f t="shared" si="804"/>
        <v>0</v>
      </c>
      <c r="BSC141" s="92">
        <f t="shared" si="804"/>
        <v>0</v>
      </c>
      <c r="BSD141" s="92">
        <f t="shared" si="804"/>
        <v>0</v>
      </c>
      <c r="BSE141" s="92">
        <f t="shared" si="804"/>
        <v>0</v>
      </c>
      <c r="BSF141" s="92">
        <f t="shared" si="804"/>
        <v>0</v>
      </c>
      <c r="BSG141" s="92">
        <f t="shared" si="804"/>
        <v>0</v>
      </c>
      <c r="BSH141" s="92">
        <f t="shared" si="804"/>
        <v>0</v>
      </c>
      <c r="BSI141" s="92">
        <f t="shared" si="804"/>
        <v>0</v>
      </c>
      <c r="BSJ141" s="92">
        <f t="shared" si="804"/>
        <v>0</v>
      </c>
      <c r="BSK141" s="92">
        <f t="shared" si="804"/>
        <v>0</v>
      </c>
      <c r="BSL141" s="92">
        <f t="shared" si="804"/>
        <v>0</v>
      </c>
      <c r="BSM141" s="92">
        <f t="shared" si="804"/>
        <v>0</v>
      </c>
      <c r="BSN141" s="92">
        <f t="shared" si="804"/>
        <v>0</v>
      </c>
      <c r="BSO141" s="92">
        <f t="shared" si="804"/>
        <v>0</v>
      </c>
      <c r="BSP141" s="92">
        <f t="shared" si="804"/>
        <v>0</v>
      </c>
      <c r="BSQ141" s="92">
        <f t="shared" si="804"/>
        <v>0</v>
      </c>
      <c r="BSR141" s="92">
        <f t="shared" si="804"/>
        <v>0</v>
      </c>
      <c r="BSS141" s="92">
        <f t="shared" si="804"/>
        <v>0</v>
      </c>
      <c r="BST141" s="92">
        <f t="shared" si="804"/>
        <v>0</v>
      </c>
      <c r="BSU141" s="92">
        <f t="shared" si="804"/>
        <v>0</v>
      </c>
      <c r="BSV141" s="92">
        <f t="shared" si="804"/>
        <v>0</v>
      </c>
      <c r="BSW141" s="92">
        <f t="shared" si="804"/>
        <v>0</v>
      </c>
      <c r="BSX141" s="92">
        <f t="shared" si="804"/>
        <v>0</v>
      </c>
      <c r="BSY141" s="92">
        <f t="shared" si="804"/>
        <v>0</v>
      </c>
      <c r="BSZ141" s="92">
        <f t="shared" si="804"/>
        <v>0</v>
      </c>
      <c r="BTA141" s="92">
        <f t="shared" si="804"/>
        <v>0</v>
      </c>
      <c r="BTB141" s="92">
        <f t="shared" si="804"/>
        <v>0</v>
      </c>
      <c r="BTC141" s="92">
        <f t="shared" ref="BTC141:BVN141" si="805">BTC135</f>
        <v>0</v>
      </c>
      <c r="BTD141" s="92">
        <f t="shared" si="805"/>
        <v>0</v>
      </c>
      <c r="BTE141" s="92">
        <f t="shared" si="805"/>
        <v>0</v>
      </c>
      <c r="BTF141" s="92">
        <f t="shared" si="805"/>
        <v>0</v>
      </c>
      <c r="BTG141" s="92">
        <f t="shared" si="805"/>
        <v>0</v>
      </c>
      <c r="BTH141" s="92">
        <f t="shared" si="805"/>
        <v>0</v>
      </c>
      <c r="BTI141" s="92">
        <f t="shared" si="805"/>
        <v>0</v>
      </c>
      <c r="BTJ141" s="92">
        <f t="shared" si="805"/>
        <v>0</v>
      </c>
      <c r="BTK141" s="92">
        <f t="shared" si="805"/>
        <v>0</v>
      </c>
      <c r="BTL141" s="92">
        <f t="shared" si="805"/>
        <v>0</v>
      </c>
      <c r="BTM141" s="92">
        <f t="shared" si="805"/>
        <v>0</v>
      </c>
      <c r="BTN141" s="92">
        <f t="shared" si="805"/>
        <v>0</v>
      </c>
      <c r="BTO141" s="92">
        <f t="shared" si="805"/>
        <v>0</v>
      </c>
      <c r="BTP141" s="92">
        <f t="shared" si="805"/>
        <v>0</v>
      </c>
      <c r="BTQ141" s="92">
        <f t="shared" si="805"/>
        <v>0</v>
      </c>
      <c r="BTR141" s="92">
        <f t="shared" si="805"/>
        <v>0</v>
      </c>
      <c r="BTS141" s="92">
        <f t="shared" si="805"/>
        <v>0</v>
      </c>
      <c r="BTT141" s="92">
        <f t="shared" si="805"/>
        <v>0</v>
      </c>
      <c r="BTU141" s="92">
        <f t="shared" si="805"/>
        <v>0</v>
      </c>
      <c r="BTV141" s="92">
        <f t="shared" si="805"/>
        <v>0</v>
      </c>
      <c r="BTW141" s="92">
        <f t="shared" si="805"/>
        <v>0</v>
      </c>
      <c r="BTX141" s="92">
        <f t="shared" si="805"/>
        <v>0</v>
      </c>
      <c r="BTY141" s="92">
        <f t="shared" si="805"/>
        <v>0</v>
      </c>
      <c r="BTZ141" s="92">
        <f t="shared" si="805"/>
        <v>0</v>
      </c>
      <c r="BUA141" s="92">
        <f t="shared" si="805"/>
        <v>0</v>
      </c>
      <c r="BUB141" s="92">
        <f t="shared" si="805"/>
        <v>0</v>
      </c>
      <c r="BUC141" s="92">
        <f t="shared" si="805"/>
        <v>0</v>
      </c>
      <c r="BUD141" s="92">
        <f t="shared" si="805"/>
        <v>0</v>
      </c>
      <c r="BUE141" s="92">
        <f t="shared" si="805"/>
        <v>0</v>
      </c>
      <c r="BUF141" s="92">
        <f t="shared" si="805"/>
        <v>0</v>
      </c>
      <c r="BUG141" s="92">
        <f t="shared" si="805"/>
        <v>0</v>
      </c>
      <c r="BUH141" s="92">
        <f t="shared" si="805"/>
        <v>0</v>
      </c>
      <c r="BUI141" s="92">
        <f t="shared" si="805"/>
        <v>0</v>
      </c>
      <c r="BUJ141" s="92">
        <f t="shared" si="805"/>
        <v>0</v>
      </c>
      <c r="BUK141" s="92">
        <f t="shared" si="805"/>
        <v>0</v>
      </c>
      <c r="BUL141" s="92">
        <f t="shared" si="805"/>
        <v>0</v>
      </c>
      <c r="BUM141" s="92">
        <f t="shared" si="805"/>
        <v>0</v>
      </c>
      <c r="BUN141" s="92">
        <f t="shared" si="805"/>
        <v>0</v>
      </c>
      <c r="BUO141" s="92">
        <f t="shared" si="805"/>
        <v>0</v>
      </c>
      <c r="BUP141" s="92">
        <f t="shared" si="805"/>
        <v>0</v>
      </c>
      <c r="BUQ141" s="92">
        <f t="shared" si="805"/>
        <v>0</v>
      </c>
      <c r="BUR141" s="92">
        <f t="shared" si="805"/>
        <v>0</v>
      </c>
      <c r="BUS141" s="92">
        <f t="shared" si="805"/>
        <v>0</v>
      </c>
      <c r="BUT141" s="92">
        <f t="shared" si="805"/>
        <v>0</v>
      </c>
      <c r="BUU141" s="92">
        <f t="shared" si="805"/>
        <v>0</v>
      </c>
      <c r="BUV141" s="92">
        <f t="shared" si="805"/>
        <v>0</v>
      </c>
      <c r="BUW141" s="92">
        <f t="shared" si="805"/>
        <v>0</v>
      </c>
      <c r="BUX141" s="92">
        <f t="shared" si="805"/>
        <v>0</v>
      </c>
      <c r="BUY141" s="92">
        <f t="shared" si="805"/>
        <v>0</v>
      </c>
      <c r="BUZ141" s="92">
        <f t="shared" si="805"/>
        <v>0</v>
      </c>
      <c r="BVA141" s="92">
        <f t="shared" si="805"/>
        <v>0</v>
      </c>
      <c r="BVB141" s="92">
        <f t="shared" si="805"/>
        <v>0</v>
      </c>
      <c r="BVC141" s="92">
        <f t="shared" si="805"/>
        <v>0</v>
      </c>
      <c r="BVD141" s="92">
        <f t="shared" si="805"/>
        <v>0</v>
      </c>
      <c r="BVE141" s="92">
        <f t="shared" si="805"/>
        <v>0</v>
      </c>
      <c r="BVF141" s="92">
        <f t="shared" si="805"/>
        <v>0</v>
      </c>
      <c r="BVG141" s="92">
        <f t="shared" si="805"/>
        <v>0</v>
      </c>
      <c r="BVH141" s="92">
        <f t="shared" si="805"/>
        <v>0</v>
      </c>
      <c r="BVI141" s="92">
        <f t="shared" si="805"/>
        <v>0</v>
      </c>
      <c r="BVJ141" s="92">
        <f t="shared" si="805"/>
        <v>0</v>
      </c>
      <c r="BVK141" s="92">
        <f t="shared" si="805"/>
        <v>0</v>
      </c>
      <c r="BVL141" s="92">
        <f t="shared" si="805"/>
        <v>0</v>
      </c>
      <c r="BVM141" s="92">
        <f t="shared" si="805"/>
        <v>0</v>
      </c>
      <c r="BVN141" s="92">
        <f t="shared" si="805"/>
        <v>0</v>
      </c>
      <c r="BVO141" s="92">
        <f t="shared" ref="BVO141:BXZ141" si="806">BVO135</f>
        <v>0</v>
      </c>
      <c r="BVP141" s="92">
        <f t="shared" si="806"/>
        <v>0</v>
      </c>
      <c r="BVQ141" s="92">
        <f t="shared" si="806"/>
        <v>0</v>
      </c>
      <c r="BVR141" s="92">
        <f t="shared" si="806"/>
        <v>0</v>
      </c>
      <c r="BVS141" s="92">
        <f t="shared" si="806"/>
        <v>0</v>
      </c>
      <c r="BVT141" s="92">
        <f t="shared" si="806"/>
        <v>0</v>
      </c>
      <c r="BVU141" s="92">
        <f t="shared" si="806"/>
        <v>0</v>
      </c>
      <c r="BVV141" s="92">
        <f t="shared" si="806"/>
        <v>0</v>
      </c>
      <c r="BVW141" s="92">
        <f t="shared" si="806"/>
        <v>0</v>
      </c>
      <c r="BVX141" s="92">
        <f t="shared" si="806"/>
        <v>0</v>
      </c>
      <c r="BVY141" s="92">
        <f t="shared" si="806"/>
        <v>0</v>
      </c>
      <c r="BVZ141" s="92">
        <f t="shared" si="806"/>
        <v>0</v>
      </c>
      <c r="BWA141" s="92">
        <f t="shared" si="806"/>
        <v>0</v>
      </c>
      <c r="BWB141" s="92">
        <f t="shared" si="806"/>
        <v>0</v>
      </c>
      <c r="BWC141" s="92">
        <f t="shared" si="806"/>
        <v>0</v>
      </c>
      <c r="BWD141" s="92">
        <f t="shared" si="806"/>
        <v>0</v>
      </c>
      <c r="BWE141" s="92">
        <f t="shared" si="806"/>
        <v>0</v>
      </c>
      <c r="BWF141" s="92">
        <f t="shared" si="806"/>
        <v>0</v>
      </c>
      <c r="BWG141" s="92">
        <f t="shared" si="806"/>
        <v>0</v>
      </c>
      <c r="BWH141" s="92">
        <f t="shared" si="806"/>
        <v>0</v>
      </c>
      <c r="BWI141" s="92">
        <f t="shared" si="806"/>
        <v>0</v>
      </c>
      <c r="BWJ141" s="92">
        <f t="shared" si="806"/>
        <v>0</v>
      </c>
      <c r="BWK141" s="92">
        <f t="shared" si="806"/>
        <v>0</v>
      </c>
      <c r="BWL141" s="92">
        <f t="shared" si="806"/>
        <v>0</v>
      </c>
      <c r="BWM141" s="92">
        <f t="shared" si="806"/>
        <v>0</v>
      </c>
      <c r="BWN141" s="92">
        <f t="shared" si="806"/>
        <v>0</v>
      </c>
      <c r="BWO141" s="92">
        <f t="shared" si="806"/>
        <v>0</v>
      </c>
      <c r="BWP141" s="92">
        <f t="shared" si="806"/>
        <v>0</v>
      </c>
      <c r="BWQ141" s="92">
        <f t="shared" si="806"/>
        <v>0</v>
      </c>
      <c r="BWR141" s="92">
        <f t="shared" si="806"/>
        <v>0</v>
      </c>
      <c r="BWS141" s="92">
        <f t="shared" si="806"/>
        <v>0</v>
      </c>
      <c r="BWT141" s="92">
        <f t="shared" si="806"/>
        <v>0</v>
      </c>
      <c r="BWU141" s="92">
        <f t="shared" si="806"/>
        <v>0</v>
      </c>
      <c r="BWV141" s="92">
        <f t="shared" si="806"/>
        <v>0</v>
      </c>
      <c r="BWW141" s="92">
        <f t="shared" si="806"/>
        <v>0</v>
      </c>
      <c r="BWX141" s="92">
        <f t="shared" si="806"/>
        <v>0</v>
      </c>
      <c r="BWY141" s="92">
        <f t="shared" si="806"/>
        <v>0</v>
      </c>
      <c r="BWZ141" s="92">
        <f t="shared" si="806"/>
        <v>0</v>
      </c>
      <c r="BXA141" s="92">
        <f t="shared" si="806"/>
        <v>0</v>
      </c>
      <c r="BXB141" s="92">
        <f t="shared" si="806"/>
        <v>0</v>
      </c>
      <c r="BXC141" s="92">
        <f t="shared" si="806"/>
        <v>0</v>
      </c>
      <c r="BXD141" s="92">
        <f t="shared" si="806"/>
        <v>0</v>
      </c>
      <c r="BXE141" s="92">
        <f t="shared" si="806"/>
        <v>0</v>
      </c>
      <c r="BXF141" s="92">
        <f t="shared" si="806"/>
        <v>0</v>
      </c>
      <c r="BXG141" s="92">
        <f t="shared" si="806"/>
        <v>0</v>
      </c>
      <c r="BXH141" s="92">
        <f t="shared" si="806"/>
        <v>0</v>
      </c>
      <c r="BXI141" s="92">
        <f t="shared" si="806"/>
        <v>0</v>
      </c>
      <c r="BXJ141" s="92">
        <f t="shared" si="806"/>
        <v>0</v>
      </c>
      <c r="BXK141" s="92">
        <f t="shared" si="806"/>
        <v>0</v>
      </c>
      <c r="BXL141" s="92">
        <f t="shared" si="806"/>
        <v>0</v>
      </c>
      <c r="BXM141" s="92">
        <f t="shared" si="806"/>
        <v>0</v>
      </c>
      <c r="BXN141" s="92">
        <f t="shared" si="806"/>
        <v>0</v>
      </c>
      <c r="BXO141" s="92">
        <f t="shared" si="806"/>
        <v>0</v>
      </c>
      <c r="BXP141" s="92">
        <f t="shared" si="806"/>
        <v>0</v>
      </c>
      <c r="BXQ141" s="92">
        <f t="shared" si="806"/>
        <v>0</v>
      </c>
      <c r="BXR141" s="92">
        <f t="shared" si="806"/>
        <v>0</v>
      </c>
      <c r="BXS141" s="92">
        <f t="shared" si="806"/>
        <v>0</v>
      </c>
      <c r="BXT141" s="92">
        <f t="shared" si="806"/>
        <v>0</v>
      </c>
      <c r="BXU141" s="92">
        <f t="shared" si="806"/>
        <v>0</v>
      </c>
      <c r="BXV141" s="92">
        <f t="shared" si="806"/>
        <v>0</v>
      </c>
      <c r="BXW141" s="92">
        <f t="shared" si="806"/>
        <v>0</v>
      </c>
      <c r="BXX141" s="92">
        <f t="shared" si="806"/>
        <v>0</v>
      </c>
      <c r="BXY141" s="92">
        <f t="shared" si="806"/>
        <v>0</v>
      </c>
      <c r="BXZ141" s="92">
        <f t="shared" si="806"/>
        <v>0</v>
      </c>
      <c r="BYA141" s="92">
        <f t="shared" ref="BYA141:CAL141" si="807">BYA135</f>
        <v>0</v>
      </c>
      <c r="BYB141" s="92">
        <f t="shared" si="807"/>
        <v>0</v>
      </c>
      <c r="BYC141" s="92">
        <f t="shared" si="807"/>
        <v>0</v>
      </c>
      <c r="BYD141" s="92">
        <f t="shared" si="807"/>
        <v>0</v>
      </c>
      <c r="BYE141" s="92">
        <f t="shared" si="807"/>
        <v>0</v>
      </c>
      <c r="BYF141" s="92">
        <f t="shared" si="807"/>
        <v>0</v>
      </c>
      <c r="BYG141" s="92">
        <f t="shared" si="807"/>
        <v>0</v>
      </c>
      <c r="BYH141" s="92">
        <f t="shared" si="807"/>
        <v>0</v>
      </c>
      <c r="BYI141" s="92">
        <f t="shared" si="807"/>
        <v>0</v>
      </c>
      <c r="BYJ141" s="92">
        <f t="shared" si="807"/>
        <v>0</v>
      </c>
      <c r="BYK141" s="92">
        <f t="shared" si="807"/>
        <v>0</v>
      </c>
      <c r="BYL141" s="92">
        <f t="shared" si="807"/>
        <v>0</v>
      </c>
      <c r="BYM141" s="92">
        <f t="shared" si="807"/>
        <v>0</v>
      </c>
      <c r="BYN141" s="92">
        <f t="shared" si="807"/>
        <v>0</v>
      </c>
      <c r="BYO141" s="92">
        <f t="shared" si="807"/>
        <v>0</v>
      </c>
      <c r="BYP141" s="92">
        <f t="shared" si="807"/>
        <v>0</v>
      </c>
      <c r="BYQ141" s="92">
        <f t="shared" si="807"/>
        <v>0</v>
      </c>
      <c r="BYR141" s="92">
        <f t="shared" si="807"/>
        <v>0</v>
      </c>
      <c r="BYS141" s="92">
        <f t="shared" si="807"/>
        <v>0</v>
      </c>
      <c r="BYT141" s="92">
        <f t="shared" si="807"/>
        <v>0</v>
      </c>
      <c r="BYU141" s="92">
        <f t="shared" si="807"/>
        <v>0</v>
      </c>
      <c r="BYV141" s="92">
        <f t="shared" si="807"/>
        <v>0</v>
      </c>
      <c r="BYW141" s="92">
        <f t="shared" si="807"/>
        <v>0</v>
      </c>
      <c r="BYX141" s="92">
        <f t="shared" si="807"/>
        <v>0</v>
      </c>
      <c r="BYY141" s="92">
        <f t="shared" si="807"/>
        <v>0</v>
      </c>
      <c r="BYZ141" s="92">
        <f t="shared" si="807"/>
        <v>0</v>
      </c>
      <c r="BZA141" s="92">
        <f t="shared" si="807"/>
        <v>0</v>
      </c>
      <c r="BZB141" s="92">
        <f t="shared" si="807"/>
        <v>0</v>
      </c>
      <c r="BZC141" s="92">
        <f t="shared" si="807"/>
        <v>0</v>
      </c>
      <c r="BZD141" s="92">
        <f t="shared" si="807"/>
        <v>0</v>
      </c>
      <c r="BZE141" s="92">
        <f t="shared" si="807"/>
        <v>0</v>
      </c>
      <c r="BZF141" s="92">
        <f t="shared" si="807"/>
        <v>0</v>
      </c>
      <c r="BZG141" s="92">
        <f t="shared" si="807"/>
        <v>0</v>
      </c>
      <c r="BZH141" s="92">
        <f t="shared" si="807"/>
        <v>0</v>
      </c>
      <c r="BZI141" s="92">
        <f t="shared" si="807"/>
        <v>0</v>
      </c>
      <c r="BZJ141" s="92">
        <f t="shared" si="807"/>
        <v>0</v>
      </c>
      <c r="BZK141" s="92">
        <f t="shared" si="807"/>
        <v>0</v>
      </c>
      <c r="BZL141" s="92">
        <f t="shared" si="807"/>
        <v>0</v>
      </c>
      <c r="BZM141" s="92">
        <f t="shared" si="807"/>
        <v>0</v>
      </c>
      <c r="BZN141" s="92">
        <f t="shared" si="807"/>
        <v>0</v>
      </c>
      <c r="BZO141" s="92">
        <f t="shared" si="807"/>
        <v>0</v>
      </c>
      <c r="BZP141" s="92">
        <f t="shared" si="807"/>
        <v>0</v>
      </c>
      <c r="BZQ141" s="92">
        <f t="shared" si="807"/>
        <v>0</v>
      </c>
      <c r="BZR141" s="92">
        <f t="shared" si="807"/>
        <v>0</v>
      </c>
      <c r="BZS141" s="92">
        <f t="shared" si="807"/>
        <v>0</v>
      </c>
      <c r="BZT141" s="92">
        <f t="shared" si="807"/>
        <v>0</v>
      </c>
      <c r="BZU141" s="92">
        <f t="shared" si="807"/>
        <v>0</v>
      </c>
      <c r="BZV141" s="92">
        <f t="shared" si="807"/>
        <v>0</v>
      </c>
      <c r="BZW141" s="92">
        <f t="shared" si="807"/>
        <v>0</v>
      </c>
      <c r="BZX141" s="92">
        <f t="shared" si="807"/>
        <v>0</v>
      </c>
      <c r="BZY141" s="92">
        <f t="shared" si="807"/>
        <v>0</v>
      </c>
      <c r="BZZ141" s="92">
        <f t="shared" si="807"/>
        <v>0</v>
      </c>
      <c r="CAA141" s="92">
        <f t="shared" si="807"/>
        <v>0</v>
      </c>
      <c r="CAB141" s="92">
        <f t="shared" si="807"/>
        <v>0</v>
      </c>
      <c r="CAC141" s="92">
        <f t="shared" si="807"/>
        <v>0</v>
      </c>
      <c r="CAD141" s="92">
        <f t="shared" si="807"/>
        <v>0</v>
      </c>
      <c r="CAE141" s="92">
        <f t="shared" si="807"/>
        <v>0</v>
      </c>
      <c r="CAF141" s="92">
        <f t="shared" si="807"/>
        <v>0</v>
      </c>
      <c r="CAG141" s="92">
        <f t="shared" si="807"/>
        <v>0</v>
      </c>
      <c r="CAH141" s="92">
        <f t="shared" si="807"/>
        <v>0</v>
      </c>
      <c r="CAI141" s="92">
        <f t="shared" si="807"/>
        <v>0</v>
      </c>
      <c r="CAJ141" s="92">
        <f t="shared" si="807"/>
        <v>0</v>
      </c>
      <c r="CAK141" s="92">
        <f t="shared" si="807"/>
        <v>0</v>
      </c>
      <c r="CAL141" s="92">
        <f t="shared" si="807"/>
        <v>0</v>
      </c>
      <c r="CAM141" s="92">
        <f t="shared" ref="CAM141:CCX141" si="808">CAM135</f>
        <v>0</v>
      </c>
      <c r="CAN141" s="92">
        <f t="shared" si="808"/>
        <v>0</v>
      </c>
      <c r="CAO141" s="92">
        <f t="shared" si="808"/>
        <v>0</v>
      </c>
      <c r="CAP141" s="92">
        <f t="shared" si="808"/>
        <v>0</v>
      </c>
      <c r="CAQ141" s="92">
        <f t="shared" si="808"/>
        <v>0</v>
      </c>
      <c r="CAR141" s="92">
        <f t="shared" si="808"/>
        <v>0</v>
      </c>
      <c r="CAS141" s="92">
        <f t="shared" si="808"/>
        <v>0</v>
      </c>
      <c r="CAT141" s="92">
        <f t="shared" si="808"/>
        <v>0</v>
      </c>
      <c r="CAU141" s="92">
        <f t="shared" si="808"/>
        <v>0</v>
      </c>
      <c r="CAV141" s="92">
        <f t="shared" si="808"/>
        <v>0</v>
      </c>
      <c r="CAW141" s="92">
        <f t="shared" si="808"/>
        <v>0</v>
      </c>
      <c r="CAX141" s="92">
        <f t="shared" si="808"/>
        <v>0</v>
      </c>
      <c r="CAY141" s="92">
        <f t="shared" si="808"/>
        <v>0</v>
      </c>
      <c r="CAZ141" s="92">
        <f t="shared" si="808"/>
        <v>0</v>
      </c>
      <c r="CBA141" s="92">
        <f t="shared" si="808"/>
        <v>0</v>
      </c>
      <c r="CBB141" s="92">
        <f t="shared" si="808"/>
        <v>0</v>
      </c>
      <c r="CBC141" s="92">
        <f t="shared" si="808"/>
        <v>0</v>
      </c>
      <c r="CBD141" s="92">
        <f t="shared" si="808"/>
        <v>0</v>
      </c>
      <c r="CBE141" s="92">
        <f t="shared" si="808"/>
        <v>0</v>
      </c>
      <c r="CBF141" s="92">
        <f t="shared" si="808"/>
        <v>0</v>
      </c>
      <c r="CBG141" s="92">
        <f t="shared" si="808"/>
        <v>0</v>
      </c>
      <c r="CBH141" s="92">
        <f t="shared" si="808"/>
        <v>0</v>
      </c>
      <c r="CBI141" s="92">
        <f t="shared" si="808"/>
        <v>0</v>
      </c>
      <c r="CBJ141" s="92">
        <f t="shared" si="808"/>
        <v>0</v>
      </c>
      <c r="CBK141" s="92">
        <f t="shared" si="808"/>
        <v>0</v>
      </c>
      <c r="CBL141" s="92">
        <f t="shared" si="808"/>
        <v>0</v>
      </c>
      <c r="CBM141" s="92">
        <f t="shared" si="808"/>
        <v>0</v>
      </c>
      <c r="CBN141" s="92">
        <f t="shared" si="808"/>
        <v>0</v>
      </c>
      <c r="CBO141" s="92">
        <f t="shared" si="808"/>
        <v>0</v>
      </c>
      <c r="CBP141" s="92">
        <f t="shared" si="808"/>
        <v>0</v>
      </c>
      <c r="CBQ141" s="92">
        <f t="shared" si="808"/>
        <v>0</v>
      </c>
      <c r="CBR141" s="92">
        <f t="shared" si="808"/>
        <v>0</v>
      </c>
      <c r="CBS141" s="92">
        <f t="shared" si="808"/>
        <v>0</v>
      </c>
      <c r="CBT141" s="92">
        <f t="shared" si="808"/>
        <v>0</v>
      </c>
      <c r="CBU141" s="92">
        <f t="shared" si="808"/>
        <v>0</v>
      </c>
      <c r="CBV141" s="92">
        <f t="shared" si="808"/>
        <v>0</v>
      </c>
      <c r="CBW141" s="92">
        <f t="shared" si="808"/>
        <v>0</v>
      </c>
      <c r="CBX141" s="92">
        <f t="shared" si="808"/>
        <v>0</v>
      </c>
      <c r="CBY141" s="92">
        <f t="shared" si="808"/>
        <v>0</v>
      </c>
      <c r="CBZ141" s="92">
        <f t="shared" si="808"/>
        <v>0</v>
      </c>
      <c r="CCA141" s="92">
        <f t="shared" si="808"/>
        <v>0</v>
      </c>
      <c r="CCB141" s="92">
        <f t="shared" si="808"/>
        <v>0</v>
      </c>
      <c r="CCC141" s="92">
        <f t="shared" si="808"/>
        <v>0</v>
      </c>
      <c r="CCD141" s="92">
        <f t="shared" si="808"/>
        <v>0</v>
      </c>
      <c r="CCE141" s="92">
        <f t="shared" si="808"/>
        <v>0</v>
      </c>
      <c r="CCF141" s="92">
        <f t="shared" si="808"/>
        <v>0</v>
      </c>
      <c r="CCG141" s="92">
        <f t="shared" si="808"/>
        <v>0</v>
      </c>
      <c r="CCH141" s="92">
        <f t="shared" si="808"/>
        <v>0</v>
      </c>
      <c r="CCI141" s="92">
        <f t="shared" si="808"/>
        <v>0</v>
      </c>
      <c r="CCJ141" s="92">
        <f t="shared" si="808"/>
        <v>0</v>
      </c>
      <c r="CCK141" s="92">
        <f t="shared" si="808"/>
        <v>0</v>
      </c>
      <c r="CCL141" s="92">
        <f t="shared" si="808"/>
        <v>0</v>
      </c>
      <c r="CCM141" s="92">
        <f t="shared" si="808"/>
        <v>0</v>
      </c>
      <c r="CCN141" s="92">
        <f t="shared" si="808"/>
        <v>0</v>
      </c>
      <c r="CCO141" s="92">
        <f t="shared" si="808"/>
        <v>0</v>
      </c>
      <c r="CCP141" s="92">
        <f t="shared" si="808"/>
        <v>0</v>
      </c>
      <c r="CCQ141" s="92">
        <f t="shared" si="808"/>
        <v>0</v>
      </c>
      <c r="CCR141" s="92">
        <f t="shared" si="808"/>
        <v>0</v>
      </c>
      <c r="CCS141" s="92">
        <f t="shared" si="808"/>
        <v>0</v>
      </c>
      <c r="CCT141" s="92">
        <f t="shared" si="808"/>
        <v>0</v>
      </c>
      <c r="CCU141" s="92">
        <f t="shared" si="808"/>
        <v>0</v>
      </c>
      <c r="CCV141" s="92">
        <f t="shared" si="808"/>
        <v>0</v>
      </c>
      <c r="CCW141" s="92">
        <f t="shared" si="808"/>
        <v>0</v>
      </c>
      <c r="CCX141" s="92">
        <f t="shared" si="808"/>
        <v>0</v>
      </c>
      <c r="CCY141" s="92">
        <f t="shared" ref="CCY141:CFJ141" si="809">CCY135</f>
        <v>0</v>
      </c>
      <c r="CCZ141" s="92">
        <f t="shared" si="809"/>
        <v>0</v>
      </c>
      <c r="CDA141" s="92">
        <f t="shared" si="809"/>
        <v>0</v>
      </c>
      <c r="CDB141" s="92">
        <f t="shared" si="809"/>
        <v>0</v>
      </c>
      <c r="CDC141" s="92">
        <f t="shared" si="809"/>
        <v>0</v>
      </c>
      <c r="CDD141" s="92">
        <f t="shared" si="809"/>
        <v>0</v>
      </c>
      <c r="CDE141" s="92">
        <f t="shared" si="809"/>
        <v>0</v>
      </c>
      <c r="CDF141" s="92">
        <f t="shared" si="809"/>
        <v>0</v>
      </c>
      <c r="CDG141" s="92">
        <f t="shared" si="809"/>
        <v>0</v>
      </c>
      <c r="CDH141" s="92">
        <f t="shared" si="809"/>
        <v>0</v>
      </c>
      <c r="CDI141" s="92">
        <f t="shared" si="809"/>
        <v>0</v>
      </c>
      <c r="CDJ141" s="92">
        <f t="shared" si="809"/>
        <v>0</v>
      </c>
      <c r="CDK141" s="92">
        <f t="shared" si="809"/>
        <v>0</v>
      </c>
      <c r="CDL141" s="92">
        <f t="shared" si="809"/>
        <v>0</v>
      </c>
      <c r="CDM141" s="92">
        <f t="shared" si="809"/>
        <v>0</v>
      </c>
      <c r="CDN141" s="92">
        <f t="shared" si="809"/>
        <v>0</v>
      </c>
      <c r="CDO141" s="92">
        <f t="shared" si="809"/>
        <v>0</v>
      </c>
      <c r="CDP141" s="92">
        <f t="shared" si="809"/>
        <v>0</v>
      </c>
      <c r="CDQ141" s="92">
        <f t="shared" si="809"/>
        <v>0</v>
      </c>
      <c r="CDR141" s="92">
        <f t="shared" si="809"/>
        <v>0</v>
      </c>
      <c r="CDS141" s="92">
        <f t="shared" si="809"/>
        <v>0</v>
      </c>
      <c r="CDT141" s="92">
        <f t="shared" si="809"/>
        <v>0</v>
      </c>
      <c r="CDU141" s="92">
        <f t="shared" si="809"/>
        <v>0</v>
      </c>
      <c r="CDV141" s="92">
        <f t="shared" si="809"/>
        <v>0</v>
      </c>
      <c r="CDW141" s="92">
        <f t="shared" si="809"/>
        <v>0</v>
      </c>
      <c r="CDX141" s="92">
        <f t="shared" si="809"/>
        <v>0</v>
      </c>
      <c r="CDY141" s="92">
        <f t="shared" si="809"/>
        <v>0</v>
      </c>
      <c r="CDZ141" s="92">
        <f t="shared" si="809"/>
        <v>0</v>
      </c>
      <c r="CEA141" s="92">
        <f t="shared" si="809"/>
        <v>0</v>
      </c>
      <c r="CEB141" s="92">
        <f t="shared" si="809"/>
        <v>0</v>
      </c>
      <c r="CEC141" s="92">
        <f t="shared" si="809"/>
        <v>0</v>
      </c>
      <c r="CED141" s="92">
        <f t="shared" si="809"/>
        <v>0</v>
      </c>
      <c r="CEE141" s="92">
        <f t="shared" si="809"/>
        <v>0</v>
      </c>
      <c r="CEF141" s="92">
        <f t="shared" si="809"/>
        <v>0</v>
      </c>
      <c r="CEG141" s="92">
        <f t="shared" si="809"/>
        <v>0</v>
      </c>
      <c r="CEH141" s="92">
        <f t="shared" si="809"/>
        <v>0</v>
      </c>
      <c r="CEI141" s="92">
        <f t="shared" si="809"/>
        <v>0</v>
      </c>
      <c r="CEJ141" s="92">
        <f t="shared" si="809"/>
        <v>0</v>
      </c>
      <c r="CEK141" s="92">
        <f t="shared" si="809"/>
        <v>0</v>
      </c>
      <c r="CEL141" s="92">
        <f t="shared" si="809"/>
        <v>0</v>
      </c>
      <c r="CEM141" s="92">
        <f t="shared" si="809"/>
        <v>0</v>
      </c>
      <c r="CEN141" s="92">
        <f t="shared" si="809"/>
        <v>0</v>
      </c>
      <c r="CEO141" s="92">
        <f t="shared" si="809"/>
        <v>0</v>
      </c>
      <c r="CEP141" s="92">
        <f t="shared" si="809"/>
        <v>0</v>
      </c>
      <c r="CEQ141" s="92">
        <f t="shared" si="809"/>
        <v>0</v>
      </c>
      <c r="CER141" s="92">
        <f t="shared" si="809"/>
        <v>0</v>
      </c>
      <c r="CES141" s="92">
        <f t="shared" si="809"/>
        <v>0</v>
      </c>
      <c r="CET141" s="92">
        <f t="shared" si="809"/>
        <v>0</v>
      </c>
      <c r="CEU141" s="92">
        <f t="shared" si="809"/>
        <v>0</v>
      </c>
      <c r="CEV141" s="92">
        <f t="shared" si="809"/>
        <v>0</v>
      </c>
      <c r="CEW141" s="92">
        <f t="shared" si="809"/>
        <v>0</v>
      </c>
      <c r="CEX141" s="92">
        <f t="shared" si="809"/>
        <v>0</v>
      </c>
      <c r="CEY141" s="92">
        <f t="shared" si="809"/>
        <v>0</v>
      </c>
      <c r="CEZ141" s="92">
        <f t="shared" si="809"/>
        <v>0</v>
      </c>
      <c r="CFA141" s="92">
        <f t="shared" si="809"/>
        <v>0</v>
      </c>
      <c r="CFB141" s="92">
        <f t="shared" si="809"/>
        <v>0</v>
      </c>
      <c r="CFC141" s="92">
        <f t="shared" si="809"/>
        <v>0</v>
      </c>
      <c r="CFD141" s="92">
        <f t="shared" si="809"/>
        <v>0</v>
      </c>
      <c r="CFE141" s="92">
        <f t="shared" si="809"/>
        <v>0</v>
      </c>
      <c r="CFF141" s="92">
        <f t="shared" si="809"/>
        <v>0</v>
      </c>
      <c r="CFG141" s="92">
        <f t="shared" si="809"/>
        <v>0</v>
      </c>
      <c r="CFH141" s="92">
        <f t="shared" si="809"/>
        <v>0</v>
      </c>
      <c r="CFI141" s="92">
        <f t="shared" si="809"/>
        <v>0</v>
      </c>
      <c r="CFJ141" s="92">
        <f t="shared" si="809"/>
        <v>0</v>
      </c>
      <c r="CFK141" s="92">
        <f t="shared" ref="CFK141:CHV141" si="810">CFK135</f>
        <v>0</v>
      </c>
      <c r="CFL141" s="92">
        <f t="shared" si="810"/>
        <v>0</v>
      </c>
      <c r="CFM141" s="92">
        <f t="shared" si="810"/>
        <v>0</v>
      </c>
      <c r="CFN141" s="92">
        <f t="shared" si="810"/>
        <v>0</v>
      </c>
      <c r="CFO141" s="92">
        <f t="shared" si="810"/>
        <v>0</v>
      </c>
      <c r="CFP141" s="92">
        <f t="shared" si="810"/>
        <v>0</v>
      </c>
      <c r="CFQ141" s="92">
        <f t="shared" si="810"/>
        <v>0</v>
      </c>
      <c r="CFR141" s="92">
        <f t="shared" si="810"/>
        <v>0</v>
      </c>
      <c r="CFS141" s="92">
        <f t="shared" si="810"/>
        <v>0</v>
      </c>
      <c r="CFT141" s="92">
        <f t="shared" si="810"/>
        <v>0</v>
      </c>
      <c r="CFU141" s="92">
        <f t="shared" si="810"/>
        <v>0</v>
      </c>
      <c r="CFV141" s="92">
        <f t="shared" si="810"/>
        <v>0</v>
      </c>
      <c r="CFW141" s="92">
        <f t="shared" si="810"/>
        <v>0</v>
      </c>
      <c r="CFX141" s="92">
        <f t="shared" si="810"/>
        <v>0</v>
      </c>
      <c r="CFY141" s="92">
        <f t="shared" si="810"/>
        <v>0</v>
      </c>
      <c r="CFZ141" s="92">
        <f t="shared" si="810"/>
        <v>0</v>
      </c>
      <c r="CGA141" s="92">
        <f t="shared" si="810"/>
        <v>0</v>
      </c>
      <c r="CGB141" s="92">
        <f t="shared" si="810"/>
        <v>0</v>
      </c>
      <c r="CGC141" s="92">
        <f t="shared" si="810"/>
        <v>0</v>
      </c>
      <c r="CGD141" s="92">
        <f t="shared" si="810"/>
        <v>0</v>
      </c>
      <c r="CGE141" s="92">
        <f t="shared" si="810"/>
        <v>0</v>
      </c>
      <c r="CGF141" s="92">
        <f t="shared" si="810"/>
        <v>0</v>
      </c>
      <c r="CGG141" s="92">
        <f t="shared" si="810"/>
        <v>0</v>
      </c>
      <c r="CGH141" s="92">
        <f t="shared" si="810"/>
        <v>0</v>
      </c>
      <c r="CGI141" s="92">
        <f t="shared" si="810"/>
        <v>0</v>
      </c>
      <c r="CGJ141" s="92">
        <f t="shared" si="810"/>
        <v>0</v>
      </c>
      <c r="CGK141" s="92">
        <f t="shared" si="810"/>
        <v>0</v>
      </c>
      <c r="CGL141" s="92">
        <f t="shared" si="810"/>
        <v>0</v>
      </c>
      <c r="CGM141" s="92">
        <f t="shared" si="810"/>
        <v>0</v>
      </c>
      <c r="CGN141" s="92">
        <f t="shared" si="810"/>
        <v>0</v>
      </c>
      <c r="CGO141" s="92">
        <f t="shared" si="810"/>
        <v>0</v>
      </c>
      <c r="CGP141" s="92">
        <f t="shared" si="810"/>
        <v>0</v>
      </c>
      <c r="CGQ141" s="92">
        <f t="shared" si="810"/>
        <v>0</v>
      </c>
      <c r="CGR141" s="92">
        <f t="shared" si="810"/>
        <v>0</v>
      </c>
      <c r="CGS141" s="92">
        <f t="shared" si="810"/>
        <v>0</v>
      </c>
      <c r="CGT141" s="92">
        <f t="shared" si="810"/>
        <v>0</v>
      </c>
      <c r="CGU141" s="92">
        <f t="shared" si="810"/>
        <v>0</v>
      </c>
      <c r="CGV141" s="92">
        <f t="shared" si="810"/>
        <v>0</v>
      </c>
      <c r="CGW141" s="92">
        <f t="shared" si="810"/>
        <v>0</v>
      </c>
      <c r="CGX141" s="92">
        <f t="shared" si="810"/>
        <v>0</v>
      </c>
      <c r="CGY141" s="92">
        <f t="shared" si="810"/>
        <v>0</v>
      </c>
      <c r="CGZ141" s="92">
        <f t="shared" si="810"/>
        <v>0</v>
      </c>
      <c r="CHA141" s="92">
        <f t="shared" si="810"/>
        <v>0</v>
      </c>
      <c r="CHB141" s="92">
        <f t="shared" si="810"/>
        <v>0</v>
      </c>
      <c r="CHC141" s="92">
        <f t="shared" si="810"/>
        <v>0</v>
      </c>
      <c r="CHD141" s="92">
        <f t="shared" si="810"/>
        <v>0</v>
      </c>
      <c r="CHE141" s="92">
        <f t="shared" si="810"/>
        <v>0</v>
      </c>
      <c r="CHF141" s="92">
        <f t="shared" si="810"/>
        <v>0</v>
      </c>
      <c r="CHG141" s="92">
        <f t="shared" si="810"/>
        <v>0</v>
      </c>
      <c r="CHH141" s="92">
        <f t="shared" si="810"/>
        <v>0</v>
      </c>
      <c r="CHI141" s="92">
        <f t="shared" si="810"/>
        <v>0</v>
      </c>
      <c r="CHJ141" s="92">
        <f t="shared" si="810"/>
        <v>0</v>
      </c>
      <c r="CHK141" s="92">
        <f t="shared" si="810"/>
        <v>0</v>
      </c>
      <c r="CHL141" s="92">
        <f t="shared" si="810"/>
        <v>0</v>
      </c>
      <c r="CHM141" s="92">
        <f t="shared" si="810"/>
        <v>0</v>
      </c>
      <c r="CHN141" s="92">
        <f t="shared" si="810"/>
        <v>0</v>
      </c>
      <c r="CHO141" s="92">
        <f t="shared" si="810"/>
        <v>0</v>
      </c>
      <c r="CHP141" s="92">
        <f t="shared" si="810"/>
        <v>0</v>
      </c>
      <c r="CHQ141" s="92">
        <f t="shared" si="810"/>
        <v>0</v>
      </c>
      <c r="CHR141" s="92">
        <f t="shared" si="810"/>
        <v>0</v>
      </c>
      <c r="CHS141" s="92">
        <f t="shared" si="810"/>
        <v>0</v>
      </c>
      <c r="CHT141" s="92">
        <f t="shared" si="810"/>
        <v>0</v>
      </c>
      <c r="CHU141" s="92">
        <f t="shared" si="810"/>
        <v>0</v>
      </c>
      <c r="CHV141" s="92">
        <f t="shared" si="810"/>
        <v>0</v>
      </c>
      <c r="CHW141" s="92">
        <f t="shared" ref="CHW141:CKH141" si="811">CHW135</f>
        <v>0</v>
      </c>
      <c r="CHX141" s="92">
        <f t="shared" si="811"/>
        <v>0</v>
      </c>
      <c r="CHY141" s="92">
        <f t="shared" si="811"/>
        <v>0</v>
      </c>
      <c r="CHZ141" s="92">
        <f t="shared" si="811"/>
        <v>0</v>
      </c>
      <c r="CIA141" s="92">
        <f t="shared" si="811"/>
        <v>0</v>
      </c>
      <c r="CIB141" s="92">
        <f t="shared" si="811"/>
        <v>0</v>
      </c>
      <c r="CIC141" s="92">
        <f t="shared" si="811"/>
        <v>0</v>
      </c>
      <c r="CID141" s="92">
        <f t="shared" si="811"/>
        <v>0</v>
      </c>
      <c r="CIE141" s="92">
        <f t="shared" si="811"/>
        <v>0</v>
      </c>
      <c r="CIF141" s="92">
        <f t="shared" si="811"/>
        <v>0</v>
      </c>
      <c r="CIG141" s="92">
        <f t="shared" si="811"/>
        <v>0</v>
      </c>
      <c r="CIH141" s="92">
        <f t="shared" si="811"/>
        <v>0</v>
      </c>
      <c r="CII141" s="92">
        <f t="shared" si="811"/>
        <v>0</v>
      </c>
      <c r="CIJ141" s="92">
        <f t="shared" si="811"/>
        <v>0</v>
      </c>
      <c r="CIK141" s="92">
        <f t="shared" si="811"/>
        <v>0</v>
      </c>
      <c r="CIL141" s="92">
        <f t="shared" si="811"/>
        <v>0</v>
      </c>
      <c r="CIM141" s="92">
        <f t="shared" si="811"/>
        <v>0</v>
      </c>
      <c r="CIN141" s="92">
        <f t="shared" si="811"/>
        <v>0</v>
      </c>
      <c r="CIO141" s="92">
        <f t="shared" si="811"/>
        <v>0</v>
      </c>
      <c r="CIP141" s="92">
        <f t="shared" si="811"/>
        <v>0</v>
      </c>
      <c r="CIQ141" s="92">
        <f t="shared" si="811"/>
        <v>0</v>
      </c>
      <c r="CIR141" s="92">
        <f t="shared" si="811"/>
        <v>0</v>
      </c>
      <c r="CIS141" s="92">
        <f t="shared" si="811"/>
        <v>0</v>
      </c>
      <c r="CIT141" s="92">
        <f t="shared" si="811"/>
        <v>0</v>
      </c>
      <c r="CIU141" s="92">
        <f t="shared" si="811"/>
        <v>0</v>
      </c>
      <c r="CIV141" s="92">
        <f t="shared" si="811"/>
        <v>0</v>
      </c>
      <c r="CIW141" s="92">
        <f t="shared" si="811"/>
        <v>0</v>
      </c>
      <c r="CIX141" s="92">
        <f t="shared" si="811"/>
        <v>0</v>
      </c>
      <c r="CIY141" s="92">
        <f t="shared" si="811"/>
        <v>0</v>
      </c>
      <c r="CIZ141" s="92">
        <f t="shared" si="811"/>
        <v>0</v>
      </c>
      <c r="CJA141" s="92">
        <f t="shared" si="811"/>
        <v>0</v>
      </c>
      <c r="CJB141" s="92">
        <f t="shared" si="811"/>
        <v>0</v>
      </c>
      <c r="CJC141" s="92">
        <f t="shared" si="811"/>
        <v>0</v>
      </c>
      <c r="CJD141" s="92">
        <f t="shared" si="811"/>
        <v>0</v>
      </c>
      <c r="CJE141" s="92">
        <f t="shared" si="811"/>
        <v>0</v>
      </c>
      <c r="CJF141" s="92">
        <f t="shared" si="811"/>
        <v>0</v>
      </c>
      <c r="CJG141" s="92">
        <f t="shared" si="811"/>
        <v>0</v>
      </c>
      <c r="CJH141" s="92">
        <f t="shared" si="811"/>
        <v>0</v>
      </c>
      <c r="CJI141" s="92">
        <f t="shared" si="811"/>
        <v>0</v>
      </c>
      <c r="CJJ141" s="92">
        <f t="shared" si="811"/>
        <v>0</v>
      </c>
      <c r="CJK141" s="92">
        <f t="shared" si="811"/>
        <v>0</v>
      </c>
      <c r="CJL141" s="92">
        <f t="shared" si="811"/>
        <v>0</v>
      </c>
      <c r="CJM141" s="92">
        <f t="shared" si="811"/>
        <v>0</v>
      </c>
      <c r="CJN141" s="92">
        <f t="shared" si="811"/>
        <v>0</v>
      </c>
      <c r="CJO141" s="92">
        <f t="shared" si="811"/>
        <v>0</v>
      </c>
      <c r="CJP141" s="92">
        <f t="shared" si="811"/>
        <v>0</v>
      </c>
      <c r="CJQ141" s="92">
        <f t="shared" si="811"/>
        <v>0</v>
      </c>
      <c r="CJR141" s="92">
        <f t="shared" si="811"/>
        <v>0</v>
      </c>
      <c r="CJS141" s="92">
        <f t="shared" si="811"/>
        <v>0</v>
      </c>
      <c r="CJT141" s="92">
        <f t="shared" si="811"/>
        <v>0</v>
      </c>
      <c r="CJU141" s="92">
        <f t="shared" si="811"/>
        <v>0</v>
      </c>
      <c r="CJV141" s="92">
        <f t="shared" si="811"/>
        <v>0</v>
      </c>
      <c r="CJW141" s="92">
        <f t="shared" si="811"/>
        <v>0</v>
      </c>
      <c r="CJX141" s="92">
        <f t="shared" si="811"/>
        <v>0</v>
      </c>
      <c r="CJY141" s="92">
        <f t="shared" si="811"/>
        <v>0</v>
      </c>
      <c r="CJZ141" s="92">
        <f t="shared" si="811"/>
        <v>0</v>
      </c>
      <c r="CKA141" s="92">
        <f t="shared" si="811"/>
        <v>0</v>
      </c>
      <c r="CKB141" s="92">
        <f t="shared" si="811"/>
        <v>0</v>
      </c>
      <c r="CKC141" s="92">
        <f t="shared" si="811"/>
        <v>0</v>
      </c>
      <c r="CKD141" s="92">
        <f t="shared" si="811"/>
        <v>0</v>
      </c>
      <c r="CKE141" s="92">
        <f t="shared" si="811"/>
        <v>0</v>
      </c>
      <c r="CKF141" s="92">
        <f t="shared" si="811"/>
        <v>0</v>
      </c>
      <c r="CKG141" s="92">
        <f t="shared" si="811"/>
        <v>0</v>
      </c>
      <c r="CKH141" s="92">
        <f t="shared" si="811"/>
        <v>0</v>
      </c>
      <c r="CKI141" s="92">
        <f t="shared" ref="CKI141:CMT141" si="812">CKI135</f>
        <v>0</v>
      </c>
      <c r="CKJ141" s="92">
        <f t="shared" si="812"/>
        <v>0</v>
      </c>
      <c r="CKK141" s="92">
        <f t="shared" si="812"/>
        <v>0</v>
      </c>
      <c r="CKL141" s="92">
        <f t="shared" si="812"/>
        <v>0</v>
      </c>
      <c r="CKM141" s="92">
        <f t="shared" si="812"/>
        <v>0</v>
      </c>
      <c r="CKN141" s="92">
        <f t="shared" si="812"/>
        <v>0</v>
      </c>
      <c r="CKO141" s="92">
        <f t="shared" si="812"/>
        <v>0</v>
      </c>
      <c r="CKP141" s="92">
        <f t="shared" si="812"/>
        <v>0</v>
      </c>
      <c r="CKQ141" s="92">
        <f t="shared" si="812"/>
        <v>0</v>
      </c>
      <c r="CKR141" s="92">
        <f t="shared" si="812"/>
        <v>0</v>
      </c>
      <c r="CKS141" s="92">
        <f t="shared" si="812"/>
        <v>0</v>
      </c>
      <c r="CKT141" s="92">
        <f t="shared" si="812"/>
        <v>0</v>
      </c>
      <c r="CKU141" s="92">
        <f t="shared" si="812"/>
        <v>0</v>
      </c>
      <c r="CKV141" s="92">
        <f t="shared" si="812"/>
        <v>0</v>
      </c>
      <c r="CKW141" s="92">
        <f t="shared" si="812"/>
        <v>0</v>
      </c>
      <c r="CKX141" s="92">
        <f t="shared" si="812"/>
        <v>0</v>
      </c>
      <c r="CKY141" s="92">
        <f t="shared" si="812"/>
        <v>0</v>
      </c>
      <c r="CKZ141" s="92">
        <f t="shared" si="812"/>
        <v>0</v>
      </c>
      <c r="CLA141" s="92">
        <f t="shared" si="812"/>
        <v>0</v>
      </c>
      <c r="CLB141" s="92">
        <f t="shared" si="812"/>
        <v>0</v>
      </c>
      <c r="CLC141" s="92">
        <f t="shared" si="812"/>
        <v>0</v>
      </c>
      <c r="CLD141" s="92">
        <f t="shared" si="812"/>
        <v>0</v>
      </c>
      <c r="CLE141" s="92">
        <f t="shared" si="812"/>
        <v>0</v>
      </c>
      <c r="CLF141" s="92">
        <f t="shared" si="812"/>
        <v>0</v>
      </c>
      <c r="CLG141" s="92">
        <f t="shared" si="812"/>
        <v>0</v>
      </c>
      <c r="CLH141" s="92">
        <f t="shared" si="812"/>
        <v>0</v>
      </c>
      <c r="CLI141" s="92">
        <f t="shared" si="812"/>
        <v>0</v>
      </c>
      <c r="CLJ141" s="92">
        <f t="shared" si="812"/>
        <v>0</v>
      </c>
      <c r="CLK141" s="92">
        <f t="shared" si="812"/>
        <v>0</v>
      </c>
      <c r="CLL141" s="92">
        <f t="shared" si="812"/>
        <v>0</v>
      </c>
      <c r="CLM141" s="92">
        <f t="shared" si="812"/>
        <v>0</v>
      </c>
      <c r="CLN141" s="92">
        <f t="shared" si="812"/>
        <v>0</v>
      </c>
      <c r="CLO141" s="92">
        <f t="shared" si="812"/>
        <v>0</v>
      </c>
      <c r="CLP141" s="92">
        <f t="shared" si="812"/>
        <v>0</v>
      </c>
      <c r="CLQ141" s="92">
        <f t="shared" si="812"/>
        <v>0</v>
      </c>
      <c r="CLR141" s="92">
        <f t="shared" si="812"/>
        <v>0</v>
      </c>
      <c r="CLS141" s="92">
        <f t="shared" si="812"/>
        <v>0</v>
      </c>
      <c r="CLT141" s="92">
        <f t="shared" si="812"/>
        <v>0</v>
      </c>
      <c r="CLU141" s="92">
        <f t="shared" si="812"/>
        <v>0</v>
      </c>
      <c r="CLV141" s="92">
        <f t="shared" si="812"/>
        <v>0</v>
      </c>
      <c r="CLW141" s="92">
        <f t="shared" si="812"/>
        <v>0</v>
      </c>
      <c r="CLX141" s="92">
        <f t="shared" si="812"/>
        <v>0</v>
      </c>
      <c r="CLY141" s="92">
        <f t="shared" si="812"/>
        <v>0</v>
      </c>
      <c r="CLZ141" s="92">
        <f t="shared" si="812"/>
        <v>0</v>
      </c>
      <c r="CMA141" s="92">
        <f t="shared" si="812"/>
        <v>0</v>
      </c>
      <c r="CMB141" s="92">
        <f t="shared" si="812"/>
        <v>0</v>
      </c>
      <c r="CMC141" s="92">
        <f t="shared" si="812"/>
        <v>0</v>
      </c>
      <c r="CMD141" s="92">
        <f t="shared" si="812"/>
        <v>0</v>
      </c>
      <c r="CME141" s="92">
        <f t="shared" si="812"/>
        <v>0</v>
      </c>
      <c r="CMF141" s="92">
        <f t="shared" si="812"/>
        <v>0</v>
      </c>
      <c r="CMG141" s="92">
        <f t="shared" si="812"/>
        <v>0</v>
      </c>
      <c r="CMH141" s="92">
        <f t="shared" si="812"/>
        <v>0</v>
      </c>
      <c r="CMI141" s="92">
        <f t="shared" si="812"/>
        <v>0</v>
      </c>
      <c r="CMJ141" s="92">
        <f t="shared" si="812"/>
        <v>0</v>
      </c>
      <c r="CMK141" s="92">
        <f t="shared" si="812"/>
        <v>0</v>
      </c>
      <c r="CML141" s="92">
        <f t="shared" si="812"/>
        <v>0</v>
      </c>
      <c r="CMM141" s="92">
        <f t="shared" si="812"/>
        <v>0</v>
      </c>
      <c r="CMN141" s="92">
        <f t="shared" si="812"/>
        <v>0</v>
      </c>
      <c r="CMO141" s="92">
        <f t="shared" si="812"/>
        <v>0</v>
      </c>
      <c r="CMP141" s="92">
        <f t="shared" si="812"/>
        <v>0</v>
      </c>
      <c r="CMQ141" s="92">
        <f t="shared" si="812"/>
        <v>0</v>
      </c>
      <c r="CMR141" s="92">
        <f t="shared" si="812"/>
        <v>0</v>
      </c>
      <c r="CMS141" s="92">
        <f t="shared" si="812"/>
        <v>0</v>
      </c>
      <c r="CMT141" s="92">
        <f t="shared" si="812"/>
        <v>0</v>
      </c>
      <c r="CMU141" s="92">
        <f t="shared" ref="CMU141:CPF141" si="813">CMU135</f>
        <v>0</v>
      </c>
      <c r="CMV141" s="92">
        <f t="shared" si="813"/>
        <v>0</v>
      </c>
      <c r="CMW141" s="92">
        <f t="shared" si="813"/>
        <v>0</v>
      </c>
      <c r="CMX141" s="92">
        <f t="shared" si="813"/>
        <v>0</v>
      </c>
      <c r="CMY141" s="92">
        <f t="shared" si="813"/>
        <v>0</v>
      </c>
      <c r="CMZ141" s="92">
        <f t="shared" si="813"/>
        <v>0</v>
      </c>
      <c r="CNA141" s="92">
        <f t="shared" si="813"/>
        <v>0</v>
      </c>
      <c r="CNB141" s="92">
        <f t="shared" si="813"/>
        <v>0</v>
      </c>
      <c r="CNC141" s="92">
        <f t="shared" si="813"/>
        <v>0</v>
      </c>
      <c r="CND141" s="92">
        <f t="shared" si="813"/>
        <v>0</v>
      </c>
      <c r="CNE141" s="92">
        <f t="shared" si="813"/>
        <v>0</v>
      </c>
      <c r="CNF141" s="92">
        <f t="shared" si="813"/>
        <v>0</v>
      </c>
      <c r="CNG141" s="92">
        <f t="shared" si="813"/>
        <v>0</v>
      </c>
      <c r="CNH141" s="92">
        <f t="shared" si="813"/>
        <v>0</v>
      </c>
      <c r="CNI141" s="92">
        <f t="shared" si="813"/>
        <v>0</v>
      </c>
      <c r="CNJ141" s="92">
        <f t="shared" si="813"/>
        <v>0</v>
      </c>
      <c r="CNK141" s="92">
        <f t="shared" si="813"/>
        <v>0</v>
      </c>
      <c r="CNL141" s="92">
        <f t="shared" si="813"/>
        <v>0</v>
      </c>
      <c r="CNM141" s="92">
        <f t="shared" si="813"/>
        <v>0</v>
      </c>
      <c r="CNN141" s="92">
        <f t="shared" si="813"/>
        <v>0</v>
      </c>
      <c r="CNO141" s="92">
        <f t="shared" si="813"/>
        <v>0</v>
      </c>
      <c r="CNP141" s="92">
        <f t="shared" si="813"/>
        <v>0</v>
      </c>
      <c r="CNQ141" s="92">
        <f t="shared" si="813"/>
        <v>0</v>
      </c>
      <c r="CNR141" s="92">
        <f t="shared" si="813"/>
        <v>0</v>
      </c>
      <c r="CNS141" s="92">
        <f t="shared" si="813"/>
        <v>0</v>
      </c>
      <c r="CNT141" s="92">
        <f t="shared" si="813"/>
        <v>0</v>
      </c>
      <c r="CNU141" s="92">
        <f t="shared" si="813"/>
        <v>0</v>
      </c>
      <c r="CNV141" s="92">
        <f t="shared" si="813"/>
        <v>0</v>
      </c>
      <c r="CNW141" s="92">
        <f t="shared" si="813"/>
        <v>0</v>
      </c>
      <c r="CNX141" s="92">
        <f t="shared" si="813"/>
        <v>0</v>
      </c>
      <c r="CNY141" s="92">
        <f t="shared" si="813"/>
        <v>0</v>
      </c>
      <c r="CNZ141" s="92">
        <f t="shared" si="813"/>
        <v>0</v>
      </c>
      <c r="COA141" s="92">
        <f t="shared" si="813"/>
        <v>0</v>
      </c>
      <c r="COB141" s="92">
        <f t="shared" si="813"/>
        <v>0</v>
      </c>
      <c r="COC141" s="92">
        <f t="shared" si="813"/>
        <v>0</v>
      </c>
      <c r="COD141" s="92">
        <f t="shared" si="813"/>
        <v>0</v>
      </c>
      <c r="COE141" s="92">
        <f t="shared" si="813"/>
        <v>0</v>
      </c>
      <c r="COF141" s="92">
        <f t="shared" si="813"/>
        <v>0</v>
      </c>
      <c r="COG141" s="92">
        <f t="shared" si="813"/>
        <v>0</v>
      </c>
      <c r="COH141" s="92">
        <f t="shared" si="813"/>
        <v>0</v>
      </c>
      <c r="COI141" s="92">
        <f t="shared" si="813"/>
        <v>0</v>
      </c>
      <c r="COJ141" s="92">
        <f t="shared" si="813"/>
        <v>0</v>
      </c>
      <c r="COK141" s="92">
        <f t="shared" si="813"/>
        <v>0</v>
      </c>
      <c r="COL141" s="92">
        <f t="shared" si="813"/>
        <v>0</v>
      </c>
      <c r="COM141" s="92">
        <f t="shared" si="813"/>
        <v>0</v>
      </c>
      <c r="CON141" s="92">
        <f t="shared" si="813"/>
        <v>0</v>
      </c>
      <c r="COO141" s="92">
        <f t="shared" si="813"/>
        <v>0</v>
      </c>
      <c r="COP141" s="92">
        <f t="shared" si="813"/>
        <v>0</v>
      </c>
      <c r="COQ141" s="92">
        <f t="shared" si="813"/>
        <v>0</v>
      </c>
      <c r="COR141" s="92">
        <f t="shared" si="813"/>
        <v>0</v>
      </c>
      <c r="COS141" s="92">
        <f t="shared" si="813"/>
        <v>0</v>
      </c>
      <c r="COT141" s="92">
        <f t="shared" si="813"/>
        <v>0</v>
      </c>
      <c r="COU141" s="92">
        <f t="shared" si="813"/>
        <v>0</v>
      </c>
      <c r="COV141" s="92">
        <f t="shared" si="813"/>
        <v>0</v>
      </c>
      <c r="COW141" s="92">
        <f t="shared" si="813"/>
        <v>0</v>
      </c>
      <c r="COX141" s="92">
        <f t="shared" si="813"/>
        <v>0</v>
      </c>
      <c r="COY141" s="92">
        <f t="shared" si="813"/>
        <v>0</v>
      </c>
      <c r="COZ141" s="92">
        <f t="shared" si="813"/>
        <v>0</v>
      </c>
      <c r="CPA141" s="92">
        <f t="shared" si="813"/>
        <v>0</v>
      </c>
      <c r="CPB141" s="92">
        <f t="shared" si="813"/>
        <v>0</v>
      </c>
      <c r="CPC141" s="92">
        <f t="shared" si="813"/>
        <v>0</v>
      </c>
      <c r="CPD141" s="92">
        <f t="shared" si="813"/>
        <v>0</v>
      </c>
      <c r="CPE141" s="92">
        <f t="shared" si="813"/>
        <v>0</v>
      </c>
      <c r="CPF141" s="92">
        <f t="shared" si="813"/>
        <v>0</v>
      </c>
      <c r="CPG141" s="92">
        <f t="shared" ref="CPG141:CRR141" si="814">CPG135</f>
        <v>0</v>
      </c>
      <c r="CPH141" s="92">
        <f t="shared" si="814"/>
        <v>0</v>
      </c>
      <c r="CPI141" s="92">
        <f t="shared" si="814"/>
        <v>0</v>
      </c>
      <c r="CPJ141" s="92">
        <f t="shared" si="814"/>
        <v>0</v>
      </c>
      <c r="CPK141" s="92">
        <f t="shared" si="814"/>
        <v>0</v>
      </c>
      <c r="CPL141" s="92">
        <f t="shared" si="814"/>
        <v>0</v>
      </c>
      <c r="CPM141" s="92">
        <f t="shared" si="814"/>
        <v>0</v>
      </c>
      <c r="CPN141" s="92">
        <f t="shared" si="814"/>
        <v>0</v>
      </c>
      <c r="CPO141" s="92">
        <f t="shared" si="814"/>
        <v>0</v>
      </c>
      <c r="CPP141" s="92">
        <f t="shared" si="814"/>
        <v>0</v>
      </c>
      <c r="CPQ141" s="92">
        <f t="shared" si="814"/>
        <v>0</v>
      </c>
      <c r="CPR141" s="92">
        <f t="shared" si="814"/>
        <v>0</v>
      </c>
      <c r="CPS141" s="92">
        <f t="shared" si="814"/>
        <v>0</v>
      </c>
      <c r="CPT141" s="92">
        <f t="shared" si="814"/>
        <v>0</v>
      </c>
      <c r="CPU141" s="92">
        <f t="shared" si="814"/>
        <v>0</v>
      </c>
      <c r="CPV141" s="92">
        <f t="shared" si="814"/>
        <v>0</v>
      </c>
      <c r="CPW141" s="92">
        <f t="shared" si="814"/>
        <v>0</v>
      </c>
      <c r="CPX141" s="92">
        <f t="shared" si="814"/>
        <v>0</v>
      </c>
      <c r="CPY141" s="92">
        <f t="shared" si="814"/>
        <v>0</v>
      </c>
      <c r="CPZ141" s="92">
        <f t="shared" si="814"/>
        <v>0</v>
      </c>
      <c r="CQA141" s="92">
        <f t="shared" si="814"/>
        <v>0</v>
      </c>
      <c r="CQB141" s="92">
        <f t="shared" si="814"/>
        <v>0</v>
      </c>
      <c r="CQC141" s="92">
        <f t="shared" si="814"/>
        <v>0</v>
      </c>
      <c r="CQD141" s="92">
        <f t="shared" si="814"/>
        <v>0</v>
      </c>
      <c r="CQE141" s="92">
        <f t="shared" si="814"/>
        <v>0</v>
      </c>
      <c r="CQF141" s="92">
        <f t="shared" si="814"/>
        <v>0</v>
      </c>
      <c r="CQG141" s="92">
        <f t="shared" si="814"/>
        <v>0</v>
      </c>
      <c r="CQH141" s="92">
        <f t="shared" si="814"/>
        <v>0</v>
      </c>
      <c r="CQI141" s="92">
        <f t="shared" si="814"/>
        <v>0</v>
      </c>
      <c r="CQJ141" s="92">
        <f t="shared" si="814"/>
        <v>0</v>
      </c>
      <c r="CQK141" s="92">
        <f t="shared" si="814"/>
        <v>0</v>
      </c>
      <c r="CQL141" s="92">
        <f t="shared" si="814"/>
        <v>0</v>
      </c>
      <c r="CQM141" s="92">
        <f t="shared" si="814"/>
        <v>0</v>
      </c>
      <c r="CQN141" s="92">
        <f t="shared" si="814"/>
        <v>0</v>
      </c>
      <c r="CQO141" s="92">
        <f t="shared" si="814"/>
        <v>0</v>
      </c>
      <c r="CQP141" s="92">
        <f t="shared" si="814"/>
        <v>0</v>
      </c>
      <c r="CQQ141" s="92">
        <f t="shared" si="814"/>
        <v>0</v>
      </c>
      <c r="CQR141" s="92">
        <f t="shared" si="814"/>
        <v>0</v>
      </c>
      <c r="CQS141" s="92">
        <f t="shared" si="814"/>
        <v>0</v>
      </c>
      <c r="CQT141" s="92">
        <f t="shared" si="814"/>
        <v>0</v>
      </c>
      <c r="CQU141" s="92">
        <f t="shared" si="814"/>
        <v>0</v>
      </c>
      <c r="CQV141" s="92">
        <f t="shared" si="814"/>
        <v>0</v>
      </c>
      <c r="CQW141" s="92">
        <f t="shared" si="814"/>
        <v>0</v>
      </c>
      <c r="CQX141" s="92">
        <f t="shared" si="814"/>
        <v>0</v>
      </c>
      <c r="CQY141" s="92">
        <f t="shared" si="814"/>
        <v>0</v>
      </c>
      <c r="CQZ141" s="92">
        <f t="shared" si="814"/>
        <v>0</v>
      </c>
      <c r="CRA141" s="92">
        <f t="shared" si="814"/>
        <v>0</v>
      </c>
      <c r="CRB141" s="92">
        <f t="shared" si="814"/>
        <v>0</v>
      </c>
      <c r="CRC141" s="92">
        <f t="shared" si="814"/>
        <v>0</v>
      </c>
      <c r="CRD141" s="92">
        <f t="shared" si="814"/>
        <v>0</v>
      </c>
      <c r="CRE141" s="92">
        <f t="shared" si="814"/>
        <v>0</v>
      </c>
      <c r="CRF141" s="92">
        <f t="shared" si="814"/>
        <v>0</v>
      </c>
      <c r="CRG141" s="92">
        <f t="shared" si="814"/>
        <v>0</v>
      </c>
      <c r="CRH141" s="92">
        <f t="shared" si="814"/>
        <v>0</v>
      </c>
      <c r="CRI141" s="92">
        <f t="shared" si="814"/>
        <v>0</v>
      </c>
      <c r="CRJ141" s="92">
        <f t="shared" si="814"/>
        <v>0</v>
      </c>
      <c r="CRK141" s="92">
        <f t="shared" si="814"/>
        <v>0</v>
      </c>
      <c r="CRL141" s="92">
        <f t="shared" si="814"/>
        <v>0</v>
      </c>
      <c r="CRM141" s="92">
        <f t="shared" si="814"/>
        <v>0</v>
      </c>
      <c r="CRN141" s="92">
        <f t="shared" si="814"/>
        <v>0</v>
      </c>
      <c r="CRO141" s="92">
        <f t="shared" si="814"/>
        <v>0</v>
      </c>
      <c r="CRP141" s="92">
        <f t="shared" si="814"/>
        <v>0</v>
      </c>
      <c r="CRQ141" s="92">
        <f t="shared" si="814"/>
        <v>0</v>
      </c>
      <c r="CRR141" s="92">
        <f t="shared" si="814"/>
        <v>0</v>
      </c>
      <c r="CRS141" s="92">
        <f t="shared" ref="CRS141:CUD141" si="815">CRS135</f>
        <v>0</v>
      </c>
      <c r="CRT141" s="92">
        <f t="shared" si="815"/>
        <v>0</v>
      </c>
      <c r="CRU141" s="92">
        <f t="shared" si="815"/>
        <v>0</v>
      </c>
      <c r="CRV141" s="92">
        <f t="shared" si="815"/>
        <v>0</v>
      </c>
      <c r="CRW141" s="92">
        <f t="shared" si="815"/>
        <v>0</v>
      </c>
      <c r="CRX141" s="92">
        <f t="shared" si="815"/>
        <v>0</v>
      </c>
      <c r="CRY141" s="92">
        <f t="shared" si="815"/>
        <v>0</v>
      </c>
      <c r="CRZ141" s="92">
        <f t="shared" si="815"/>
        <v>0</v>
      </c>
      <c r="CSA141" s="92">
        <f t="shared" si="815"/>
        <v>0</v>
      </c>
      <c r="CSB141" s="92">
        <f t="shared" si="815"/>
        <v>0</v>
      </c>
      <c r="CSC141" s="92">
        <f t="shared" si="815"/>
        <v>0</v>
      </c>
      <c r="CSD141" s="92">
        <f t="shared" si="815"/>
        <v>0</v>
      </c>
      <c r="CSE141" s="92">
        <f t="shared" si="815"/>
        <v>0</v>
      </c>
      <c r="CSF141" s="92">
        <f t="shared" si="815"/>
        <v>0</v>
      </c>
      <c r="CSG141" s="92">
        <f t="shared" si="815"/>
        <v>0</v>
      </c>
      <c r="CSH141" s="92">
        <f t="shared" si="815"/>
        <v>0</v>
      </c>
      <c r="CSI141" s="92">
        <f t="shared" si="815"/>
        <v>0</v>
      </c>
      <c r="CSJ141" s="92">
        <f t="shared" si="815"/>
        <v>0</v>
      </c>
      <c r="CSK141" s="92">
        <f t="shared" si="815"/>
        <v>0</v>
      </c>
      <c r="CSL141" s="92">
        <f t="shared" si="815"/>
        <v>0</v>
      </c>
      <c r="CSM141" s="92">
        <f t="shared" si="815"/>
        <v>0</v>
      </c>
      <c r="CSN141" s="92">
        <f t="shared" si="815"/>
        <v>0</v>
      </c>
      <c r="CSO141" s="92">
        <f t="shared" si="815"/>
        <v>0</v>
      </c>
      <c r="CSP141" s="92">
        <f t="shared" si="815"/>
        <v>0</v>
      </c>
      <c r="CSQ141" s="92">
        <f t="shared" si="815"/>
        <v>0</v>
      </c>
      <c r="CSR141" s="92">
        <f t="shared" si="815"/>
        <v>0</v>
      </c>
      <c r="CSS141" s="92">
        <f t="shared" si="815"/>
        <v>0</v>
      </c>
      <c r="CST141" s="92">
        <f t="shared" si="815"/>
        <v>0</v>
      </c>
      <c r="CSU141" s="92">
        <f t="shared" si="815"/>
        <v>0</v>
      </c>
      <c r="CSV141" s="92">
        <f t="shared" si="815"/>
        <v>0</v>
      </c>
      <c r="CSW141" s="92">
        <f t="shared" si="815"/>
        <v>0</v>
      </c>
      <c r="CSX141" s="92">
        <f t="shared" si="815"/>
        <v>0</v>
      </c>
      <c r="CSY141" s="92">
        <f t="shared" si="815"/>
        <v>0</v>
      </c>
      <c r="CSZ141" s="92">
        <f t="shared" si="815"/>
        <v>0</v>
      </c>
      <c r="CTA141" s="92">
        <f t="shared" si="815"/>
        <v>0</v>
      </c>
      <c r="CTB141" s="92">
        <f t="shared" si="815"/>
        <v>0</v>
      </c>
      <c r="CTC141" s="92">
        <f t="shared" si="815"/>
        <v>0</v>
      </c>
      <c r="CTD141" s="92">
        <f t="shared" si="815"/>
        <v>0</v>
      </c>
      <c r="CTE141" s="92">
        <f t="shared" si="815"/>
        <v>0</v>
      </c>
      <c r="CTF141" s="92">
        <f t="shared" si="815"/>
        <v>0</v>
      </c>
      <c r="CTG141" s="92">
        <f t="shared" si="815"/>
        <v>0</v>
      </c>
      <c r="CTH141" s="92">
        <f t="shared" si="815"/>
        <v>0</v>
      </c>
      <c r="CTI141" s="92">
        <f t="shared" si="815"/>
        <v>0</v>
      </c>
      <c r="CTJ141" s="92">
        <f t="shared" si="815"/>
        <v>0</v>
      </c>
      <c r="CTK141" s="92">
        <f t="shared" si="815"/>
        <v>0</v>
      </c>
      <c r="CTL141" s="92">
        <f t="shared" si="815"/>
        <v>0</v>
      </c>
      <c r="CTM141" s="92">
        <f t="shared" si="815"/>
        <v>0</v>
      </c>
      <c r="CTN141" s="92">
        <f t="shared" si="815"/>
        <v>0</v>
      </c>
      <c r="CTO141" s="92">
        <f t="shared" si="815"/>
        <v>0</v>
      </c>
      <c r="CTP141" s="92">
        <f t="shared" si="815"/>
        <v>0</v>
      </c>
      <c r="CTQ141" s="92">
        <f t="shared" si="815"/>
        <v>0</v>
      </c>
      <c r="CTR141" s="92">
        <f t="shared" si="815"/>
        <v>0</v>
      </c>
      <c r="CTS141" s="92">
        <f t="shared" si="815"/>
        <v>0</v>
      </c>
      <c r="CTT141" s="92">
        <f t="shared" si="815"/>
        <v>0</v>
      </c>
      <c r="CTU141" s="92">
        <f t="shared" si="815"/>
        <v>0</v>
      </c>
      <c r="CTV141" s="92">
        <f t="shared" si="815"/>
        <v>0</v>
      </c>
      <c r="CTW141" s="92">
        <f t="shared" si="815"/>
        <v>0</v>
      </c>
      <c r="CTX141" s="92">
        <f t="shared" si="815"/>
        <v>0</v>
      </c>
      <c r="CTY141" s="92">
        <f t="shared" si="815"/>
        <v>0</v>
      </c>
      <c r="CTZ141" s="92">
        <f t="shared" si="815"/>
        <v>0</v>
      </c>
      <c r="CUA141" s="92">
        <f t="shared" si="815"/>
        <v>0</v>
      </c>
      <c r="CUB141" s="92">
        <f t="shared" si="815"/>
        <v>0</v>
      </c>
      <c r="CUC141" s="92">
        <f t="shared" si="815"/>
        <v>0</v>
      </c>
      <c r="CUD141" s="92">
        <f t="shared" si="815"/>
        <v>0</v>
      </c>
      <c r="CUE141" s="92">
        <f t="shared" ref="CUE141:CWP141" si="816">CUE135</f>
        <v>0</v>
      </c>
      <c r="CUF141" s="92">
        <f t="shared" si="816"/>
        <v>0</v>
      </c>
      <c r="CUG141" s="92">
        <f t="shared" si="816"/>
        <v>0</v>
      </c>
      <c r="CUH141" s="92">
        <f t="shared" si="816"/>
        <v>0</v>
      </c>
      <c r="CUI141" s="92">
        <f t="shared" si="816"/>
        <v>0</v>
      </c>
      <c r="CUJ141" s="92">
        <f t="shared" si="816"/>
        <v>0</v>
      </c>
      <c r="CUK141" s="92">
        <f t="shared" si="816"/>
        <v>0</v>
      </c>
      <c r="CUL141" s="92">
        <f t="shared" si="816"/>
        <v>0</v>
      </c>
      <c r="CUM141" s="92">
        <f t="shared" si="816"/>
        <v>0</v>
      </c>
      <c r="CUN141" s="92">
        <f t="shared" si="816"/>
        <v>0</v>
      </c>
      <c r="CUO141" s="92">
        <f t="shared" si="816"/>
        <v>0</v>
      </c>
      <c r="CUP141" s="92">
        <f t="shared" si="816"/>
        <v>0</v>
      </c>
      <c r="CUQ141" s="92">
        <f t="shared" si="816"/>
        <v>0</v>
      </c>
      <c r="CUR141" s="92">
        <f t="shared" si="816"/>
        <v>0</v>
      </c>
      <c r="CUS141" s="92">
        <f t="shared" si="816"/>
        <v>0</v>
      </c>
      <c r="CUT141" s="92">
        <f t="shared" si="816"/>
        <v>0</v>
      </c>
      <c r="CUU141" s="92">
        <f t="shared" si="816"/>
        <v>0</v>
      </c>
      <c r="CUV141" s="92">
        <f t="shared" si="816"/>
        <v>0</v>
      </c>
      <c r="CUW141" s="92">
        <f t="shared" si="816"/>
        <v>0</v>
      </c>
      <c r="CUX141" s="92">
        <f t="shared" si="816"/>
        <v>0</v>
      </c>
      <c r="CUY141" s="92">
        <f t="shared" si="816"/>
        <v>0</v>
      </c>
      <c r="CUZ141" s="92">
        <f t="shared" si="816"/>
        <v>0</v>
      </c>
      <c r="CVA141" s="92">
        <f t="shared" si="816"/>
        <v>0</v>
      </c>
      <c r="CVB141" s="92">
        <f t="shared" si="816"/>
        <v>0</v>
      </c>
      <c r="CVC141" s="92">
        <f t="shared" si="816"/>
        <v>0</v>
      </c>
      <c r="CVD141" s="92">
        <f t="shared" si="816"/>
        <v>0</v>
      </c>
      <c r="CVE141" s="92">
        <f t="shared" si="816"/>
        <v>0</v>
      </c>
      <c r="CVF141" s="92">
        <f t="shared" si="816"/>
        <v>0</v>
      </c>
      <c r="CVG141" s="92">
        <f t="shared" si="816"/>
        <v>0</v>
      </c>
      <c r="CVH141" s="92">
        <f t="shared" si="816"/>
        <v>0</v>
      </c>
      <c r="CVI141" s="92">
        <f t="shared" si="816"/>
        <v>0</v>
      </c>
      <c r="CVJ141" s="92">
        <f t="shared" si="816"/>
        <v>0</v>
      </c>
      <c r="CVK141" s="92">
        <f t="shared" si="816"/>
        <v>0</v>
      </c>
      <c r="CVL141" s="92">
        <f t="shared" si="816"/>
        <v>0</v>
      </c>
      <c r="CVM141" s="92">
        <f t="shared" si="816"/>
        <v>0</v>
      </c>
      <c r="CVN141" s="92">
        <f t="shared" si="816"/>
        <v>0</v>
      </c>
      <c r="CVO141" s="92">
        <f t="shared" si="816"/>
        <v>0</v>
      </c>
      <c r="CVP141" s="92">
        <f t="shared" si="816"/>
        <v>0</v>
      </c>
      <c r="CVQ141" s="92">
        <f t="shared" si="816"/>
        <v>0</v>
      </c>
      <c r="CVR141" s="92">
        <f t="shared" si="816"/>
        <v>0</v>
      </c>
      <c r="CVS141" s="92">
        <f t="shared" si="816"/>
        <v>0</v>
      </c>
      <c r="CVT141" s="92">
        <f t="shared" si="816"/>
        <v>0</v>
      </c>
      <c r="CVU141" s="92">
        <f t="shared" si="816"/>
        <v>0</v>
      </c>
      <c r="CVV141" s="92">
        <f t="shared" si="816"/>
        <v>0</v>
      </c>
      <c r="CVW141" s="92">
        <f t="shared" si="816"/>
        <v>0</v>
      </c>
      <c r="CVX141" s="92">
        <f t="shared" si="816"/>
        <v>0</v>
      </c>
      <c r="CVY141" s="92">
        <f t="shared" si="816"/>
        <v>0</v>
      </c>
      <c r="CVZ141" s="92">
        <f t="shared" si="816"/>
        <v>0</v>
      </c>
      <c r="CWA141" s="92">
        <f t="shared" si="816"/>
        <v>0</v>
      </c>
      <c r="CWB141" s="92">
        <f t="shared" si="816"/>
        <v>0</v>
      </c>
      <c r="CWC141" s="92">
        <f t="shared" si="816"/>
        <v>0</v>
      </c>
      <c r="CWD141" s="92">
        <f t="shared" si="816"/>
        <v>0</v>
      </c>
      <c r="CWE141" s="92">
        <f t="shared" si="816"/>
        <v>0</v>
      </c>
      <c r="CWF141" s="92">
        <f t="shared" si="816"/>
        <v>0</v>
      </c>
      <c r="CWG141" s="92">
        <f t="shared" si="816"/>
        <v>0</v>
      </c>
      <c r="CWH141" s="92">
        <f t="shared" si="816"/>
        <v>0</v>
      </c>
      <c r="CWI141" s="92">
        <f t="shared" si="816"/>
        <v>0</v>
      </c>
      <c r="CWJ141" s="92">
        <f t="shared" si="816"/>
        <v>0</v>
      </c>
      <c r="CWK141" s="92">
        <f t="shared" si="816"/>
        <v>0</v>
      </c>
      <c r="CWL141" s="92">
        <f t="shared" si="816"/>
        <v>0</v>
      </c>
      <c r="CWM141" s="92">
        <f t="shared" si="816"/>
        <v>0</v>
      </c>
      <c r="CWN141" s="92">
        <f t="shared" si="816"/>
        <v>0</v>
      </c>
      <c r="CWO141" s="92">
        <f t="shared" si="816"/>
        <v>0</v>
      </c>
      <c r="CWP141" s="92">
        <f t="shared" si="816"/>
        <v>0</v>
      </c>
      <c r="CWQ141" s="92">
        <f t="shared" ref="CWQ141:CZB141" si="817">CWQ135</f>
        <v>0</v>
      </c>
      <c r="CWR141" s="92">
        <f t="shared" si="817"/>
        <v>0</v>
      </c>
      <c r="CWS141" s="92">
        <f t="shared" si="817"/>
        <v>0</v>
      </c>
      <c r="CWT141" s="92">
        <f t="shared" si="817"/>
        <v>0</v>
      </c>
      <c r="CWU141" s="92">
        <f t="shared" si="817"/>
        <v>0</v>
      </c>
      <c r="CWV141" s="92">
        <f t="shared" si="817"/>
        <v>0</v>
      </c>
      <c r="CWW141" s="92">
        <f t="shared" si="817"/>
        <v>0</v>
      </c>
      <c r="CWX141" s="92">
        <f t="shared" si="817"/>
        <v>0</v>
      </c>
      <c r="CWY141" s="92">
        <f t="shared" si="817"/>
        <v>0</v>
      </c>
      <c r="CWZ141" s="92">
        <f t="shared" si="817"/>
        <v>0</v>
      </c>
      <c r="CXA141" s="92">
        <f t="shared" si="817"/>
        <v>0</v>
      </c>
      <c r="CXB141" s="92">
        <f t="shared" si="817"/>
        <v>0</v>
      </c>
      <c r="CXC141" s="92">
        <f t="shared" si="817"/>
        <v>0</v>
      </c>
      <c r="CXD141" s="92">
        <f t="shared" si="817"/>
        <v>0</v>
      </c>
      <c r="CXE141" s="92">
        <f t="shared" si="817"/>
        <v>0</v>
      </c>
      <c r="CXF141" s="92">
        <f t="shared" si="817"/>
        <v>0</v>
      </c>
      <c r="CXG141" s="92">
        <f t="shared" si="817"/>
        <v>0</v>
      </c>
      <c r="CXH141" s="92">
        <f t="shared" si="817"/>
        <v>0</v>
      </c>
      <c r="CXI141" s="92">
        <f t="shared" si="817"/>
        <v>0</v>
      </c>
      <c r="CXJ141" s="92">
        <f t="shared" si="817"/>
        <v>0</v>
      </c>
      <c r="CXK141" s="92">
        <f t="shared" si="817"/>
        <v>0</v>
      </c>
      <c r="CXL141" s="92">
        <f t="shared" si="817"/>
        <v>0</v>
      </c>
      <c r="CXM141" s="92">
        <f t="shared" si="817"/>
        <v>0</v>
      </c>
      <c r="CXN141" s="92">
        <f t="shared" si="817"/>
        <v>0</v>
      </c>
      <c r="CXO141" s="92">
        <f t="shared" si="817"/>
        <v>0</v>
      </c>
      <c r="CXP141" s="92">
        <f t="shared" si="817"/>
        <v>0</v>
      </c>
      <c r="CXQ141" s="92">
        <f t="shared" si="817"/>
        <v>0</v>
      </c>
      <c r="CXR141" s="92">
        <f t="shared" si="817"/>
        <v>0</v>
      </c>
      <c r="CXS141" s="92">
        <f t="shared" si="817"/>
        <v>0</v>
      </c>
      <c r="CXT141" s="92">
        <f t="shared" si="817"/>
        <v>0</v>
      </c>
      <c r="CXU141" s="92">
        <f t="shared" si="817"/>
        <v>0</v>
      </c>
      <c r="CXV141" s="92">
        <f t="shared" si="817"/>
        <v>0</v>
      </c>
      <c r="CXW141" s="92">
        <f t="shared" si="817"/>
        <v>0</v>
      </c>
      <c r="CXX141" s="92">
        <f t="shared" si="817"/>
        <v>0</v>
      </c>
      <c r="CXY141" s="92">
        <f t="shared" si="817"/>
        <v>0</v>
      </c>
      <c r="CXZ141" s="92">
        <f t="shared" si="817"/>
        <v>0</v>
      </c>
      <c r="CYA141" s="92">
        <f t="shared" si="817"/>
        <v>0</v>
      </c>
      <c r="CYB141" s="92">
        <f t="shared" si="817"/>
        <v>0</v>
      </c>
      <c r="CYC141" s="92">
        <f t="shared" si="817"/>
        <v>0</v>
      </c>
      <c r="CYD141" s="92">
        <f t="shared" si="817"/>
        <v>0</v>
      </c>
      <c r="CYE141" s="92">
        <f t="shared" si="817"/>
        <v>0</v>
      </c>
      <c r="CYF141" s="92">
        <f t="shared" si="817"/>
        <v>0</v>
      </c>
      <c r="CYG141" s="92">
        <f t="shared" si="817"/>
        <v>0</v>
      </c>
      <c r="CYH141" s="92">
        <f t="shared" si="817"/>
        <v>0</v>
      </c>
      <c r="CYI141" s="92">
        <f t="shared" si="817"/>
        <v>0</v>
      </c>
      <c r="CYJ141" s="92">
        <f t="shared" si="817"/>
        <v>0</v>
      </c>
      <c r="CYK141" s="92">
        <f t="shared" si="817"/>
        <v>0</v>
      </c>
      <c r="CYL141" s="92">
        <f t="shared" si="817"/>
        <v>0</v>
      </c>
      <c r="CYM141" s="92">
        <f t="shared" si="817"/>
        <v>0</v>
      </c>
      <c r="CYN141" s="92">
        <f t="shared" si="817"/>
        <v>0</v>
      </c>
      <c r="CYO141" s="92">
        <f t="shared" si="817"/>
        <v>0</v>
      </c>
      <c r="CYP141" s="92">
        <f t="shared" si="817"/>
        <v>0</v>
      </c>
      <c r="CYQ141" s="92">
        <f t="shared" si="817"/>
        <v>0</v>
      </c>
      <c r="CYR141" s="92">
        <f t="shared" si="817"/>
        <v>0</v>
      </c>
      <c r="CYS141" s="92">
        <f t="shared" si="817"/>
        <v>0</v>
      </c>
      <c r="CYT141" s="92">
        <f t="shared" si="817"/>
        <v>0</v>
      </c>
      <c r="CYU141" s="92">
        <f t="shared" si="817"/>
        <v>0</v>
      </c>
      <c r="CYV141" s="92">
        <f t="shared" si="817"/>
        <v>0</v>
      </c>
      <c r="CYW141" s="92">
        <f t="shared" si="817"/>
        <v>0</v>
      </c>
      <c r="CYX141" s="92">
        <f t="shared" si="817"/>
        <v>0</v>
      </c>
      <c r="CYY141" s="92">
        <f t="shared" si="817"/>
        <v>0</v>
      </c>
      <c r="CYZ141" s="92">
        <f t="shared" si="817"/>
        <v>0</v>
      </c>
      <c r="CZA141" s="92">
        <f t="shared" si="817"/>
        <v>0</v>
      </c>
      <c r="CZB141" s="92">
        <f t="shared" si="817"/>
        <v>0</v>
      </c>
      <c r="CZC141" s="92">
        <f t="shared" ref="CZC141:DBN141" si="818">CZC135</f>
        <v>0</v>
      </c>
      <c r="CZD141" s="92">
        <f t="shared" si="818"/>
        <v>0</v>
      </c>
      <c r="CZE141" s="92">
        <f t="shared" si="818"/>
        <v>0</v>
      </c>
      <c r="CZF141" s="92">
        <f t="shared" si="818"/>
        <v>0</v>
      </c>
      <c r="CZG141" s="92">
        <f t="shared" si="818"/>
        <v>0</v>
      </c>
      <c r="CZH141" s="92">
        <f t="shared" si="818"/>
        <v>0</v>
      </c>
      <c r="CZI141" s="92">
        <f t="shared" si="818"/>
        <v>0</v>
      </c>
      <c r="CZJ141" s="92">
        <f t="shared" si="818"/>
        <v>0</v>
      </c>
      <c r="CZK141" s="92">
        <f t="shared" si="818"/>
        <v>0</v>
      </c>
      <c r="CZL141" s="92">
        <f t="shared" si="818"/>
        <v>0</v>
      </c>
      <c r="CZM141" s="92">
        <f t="shared" si="818"/>
        <v>0</v>
      </c>
      <c r="CZN141" s="92">
        <f t="shared" si="818"/>
        <v>0</v>
      </c>
      <c r="CZO141" s="92">
        <f t="shared" si="818"/>
        <v>0</v>
      </c>
      <c r="CZP141" s="92">
        <f t="shared" si="818"/>
        <v>0</v>
      </c>
      <c r="CZQ141" s="92">
        <f t="shared" si="818"/>
        <v>0</v>
      </c>
      <c r="CZR141" s="92">
        <f t="shared" si="818"/>
        <v>0</v>
      </c>
      <c r="CZS141" s="92">
        <f t="shared" si="818"/>
        <v>0</v>
      </c>
      <c r="CZT141" s="92">
        <f t="shared" si="818"/>
        <v>0</v>
      </c>
      <c r="CZU141" s="92">
        <f t="shared" si="818"/>
        <v>0</v>
      </c>
      <c r="CZV141" s="92">
        <f t="shared" si="818"/>
        <v>0</v>
      </c>
      <c r="CZW141" s="92">
        <f t="shared" si="818"/>
        <v>0</v>
      </c>
      <c r="CZX141" s="92">
        <f t="shared" si="818"/>
        <v>0</v>
      </c>
      <c r="CZY141" s="92">
        <f t="shared" si="818"/>
        <v>0</v>
      </c>
      <c r="CZZ141" s="92">
        <f t="shared" si="818"/>
        <v>0</v>
      </c>
      <c r="DAA141" s="92">
        <f t="shared" si="818"/>
        <v>0</v>
      </c>
      <c r="DAB141" s="92">
        <f t="shared" si="818"/>
        <v>0</v>
      </c>
      <c r="DAC141" s="92">
        <f t="shared" si="818"/>
        <v>0</v>
      </c>
      <c r="DAD141" s="92">
        <f t="shared" si="818"/>
        <v>0</v>
      </c>
      <c r="DAE141" s="92">
        <f t="shared" si="818"/>
        <v>0</v>
      </c>
      <c r="DAF141" s="92">
        <f t="shared" si="818"/>
        <v>0</v>
      </c>
      <c r="DAG141" s="92">
        <f t="shared" si="818"/>
        <v>0</v>
      </c>
      <c r="DAH141" s="92">
        <f t="shared" si="818"/>
        <v>0</v>
      </c>
      <c r="DAI141" s="92">
        <f t="shared" si="818"/>
        <v>0</v>
      </c>
      <c r="DAJ141" s="92">
        <f t="shared" si="818"/>
        <v>0</v>
      </c>
      <c r="DAK141" s="92">
        <f t="shared" si="818"/>
        <v>0</v>
      </c>
      <c r="DAL141" s="92">
        <f t="shared" si="818"/>
        <v>0</v>
      </c>
      <c r="DAM141" s="92">
        <f t="shared" si="818"/>
        <v>0</v>
      </c>
      <c r="DAN141" s="92">
        <f t="shared" si="818"/>
        <v>0</v>
      </c>
      <c r="DAO141" s="92">
        <f t="shared" si="818"/>
        <v>0</v>
      </c>
      <c r="DAP141" s="92">
        <f t="shared" si="818"/>
        <v>0</v>
      </c>
      <c r="DAQ141" s="92">
        <f t="shared" si="818"/>
        <v>0</v>
      </c>
      <c r="DAR141" s="92">
        <f t="shared" si="818"/>
        <v>0</v>
      </c>
      <c r="DAS141" s="92">
        <f t="shared" si="818"/>
        <v>0</v>
      </c>
      <c r="DAT141" s="92">
        <f t="shared" si="818"/>
        <v>0</v>
      </c>
      <c r="DAU141" s="92">
        <f t="shared" si="818"/>
        <v>0</v>
      </c>
      <c r="DAV141" s="92">
        <f t="shared" si="818"/>
        <v>0</v>
      </c>
      <c r="DAW141" s="92">
        <f t="shared" si="818"/>
        <v>0</v>
      </c>
      <c r="DAX141" s="92">
        <f t="shared" si="818"/>
        <v>0</v>
      </c>
      <c r="DAY141" s="92">
        <f t="shared" si="818"/>
        <v>0</v>
      </c>
      <c r="DAZ141" s="92">
        <f t="shared" si="818"/>
        <v>0</v>
      </c>
      <c r="DBA141" s="92">
        <f t="shared" si="818"/>
        <v>0</v>
      </c>
      <c r="DBB141" s="92">
        <f t="shared" si="818"/>
        <v>0</v>
      </c>
      <c r="DBC141" s="92">
        <f t="shared" si="818"/>
        <v>0</v>
      </c>
      <c r="DBD141" s="92">
        <f t="shared" si="818"/>
        <v>0</v>
      </c>
      <c r="DBE141" s="92">
        <f t="shared" si="818"/>
        <v>0</v>
      </c>
      <c r="DBF141" s="92">
        <f t="shared" si="818"/>
        <v>0</v>
      </c>
      <c r="DBG141" s="92">
        <f t="shared" si="818"/>
        <v>0</v>
      </c>
      <c r="DBH141" s="92">
        <f t="shared" si="818"/>
        <v>0</v>
      </c>
      <c r="DBI141" s="92">
        <f t="shared" si="818"/>
        <v>0</v>
      </c>
      <c r="DBJ141" s="92">
        <f t="shared" si="818"/>
        <v>0</v>
      </c>
      <c r="DBK141" s="92">
        <f t="shared" si="818"/>
        <v>0</v>
      </c>
      <c r="DBL141" s="92">
        <f t="shared" si="818"/>
        <v>0</v>
      </c>
      <c r="DBM141" s="92">
        <f t="shared" si="818"/>
        <v>0</v>
      </c>
      <c r="DBN141" s="92">
        <f t="shared" si="818"/>
        <v>0</v>
      </c>
      <c r="DBO141" s="92">
        <f t="shared" ref="DBO141:DDZ141" si="819">DBO135</f>
        <v>0</v>
      </c>
      <c r="DBP141" s="92">
        <f t="shared" si="819"/>
        <v>0</v>
      </c>
      <c r="DBQ141" s="92">
        <f t="shared" si="819"/>
        <v>0</v>
      </c>
      <c r="DBR141" s="92">
        <f t="shared" si="819"/>
        <v>0</v>
      </c>
      <c r="DBS141" s="92">
        <f t="shared" si="819"/>
        <v>0</v>
      </c>
      <c r="DBT141" s="92">
        <f t="shared" si="819"/>
        <v>0</v>
      </c>
      <c r="DBU141" s="92">
        <f t="shared" si="819"/>
        <v>0</v>
      </c>
      <c r="DBV141" s="92">
        <f t="shared" si="819"/>
        <v>0</v>
      </c>
      <c r="DBW141" s="92">
        <f t="shared" si="819"/>
        <v>0</v>
      </c>
      <c r="DBX141" s="92">
        <f t="shared" si="819"/>
        <v>0</v>
      </c>
      <c r="DBY141" s="92">
        <f t="shared" si="819"/>
        <v>0</v>
      </c>
      <c r="DBZ141" s="92">
        <f t="shared" si="819"/>
        <v>0</v>
      </c>
      <c r="DCA141" s="92">
        <f t="shared" si="819"/>
        <v>0</v>
      </c>
      <c r="DCB141" s="92">
        <f t="shared" si="819"/>
        <v>0</v>
      </c>
      <c r="DCC141" s="92">
        <f t="shared" si="819"/>
        <v>0</v>
      </c>
      <c r="DCD141" s="92">
        <f t="shared" si="819"/>
        <v>0</v>
      </c>
      <c r="DCE141" s="92">
        <f t="shared" si="819"/>
        <v>0</v>
      </c>
      <c r="DCF141" s="92">
        <f t="shared" si="819"/>
        <v>0</v>
      </c>
      <c r="DCG141" s="92">
        <f t="shared" si="819"/>
        <v>0</v>
      </c>
      <c r="DCH141" s="92">
        <f t="shared" si="819"/>
        <v>0</v>
      </c>
      <c r="DCI141" s="92">
        <f t="shared" si="819"/>
        <v>0</v>
      </c>
      <c r="DCJ141" s="92">
        <f t="shared" si="819"/>
        <v>0</v>
      </c>
      <c r="DCK141" s="92">
        <f t="shared" si="819"/>
        <v>0</v>
      </c>
      <c r="DCL141" s="92">
        <f t="shared" si="819"/>
        <v>0</v>
      </c>
      <c r="DCM141" s="92">
        <f t="shared" si="819"/>
        <v>0</v>
      </c>
      <c r="DCN141" s="92">
        <f t="shared" si="819"/>
        <v>0</v>
      </c>
      <c r="DCO141" s="92">
        <f t="shared" si="819"/>
        <v>0</v>
      </c>
      <c r="DCP141" s="92">
        <f t="shared" si="819"/>
        <v>0</v>
      </c>
      <c r="DCQ141" s="92">
        <f t="shared" si="819"/>
        <v>0</v>
      </c>
      <c r="DCR141" s="92">
        <f t="shared" si="819"/>
        <v>0</v>
      </c>
      <c r="DCS141" s="92">
        <f t="shared" si="819"/>
        <v>0</v>
      </c>
      <c r="DCT141" s="92">
        <f t="shared" si="819"/>
        <v>0</v>
      </c>
      <c r="DCU141" s="92">
        <f t="shared" si="819"/>
        <v>0</v>
      </c>
      <c r="DCV141" s="92">
        <f t="shared" si="819"/>
        <v>0</v>
      </c>
      <c r="DCW141" s="92">
        <f t="shared" si="819"/>
        <v>0</v>
      </c>
      <c r="DCX141" s="92">
        <f t="shared" si="819"/>
        <v>0</v>
      </c>
      <c r="DCY141" s="92">
        <f t="shared" si="819"/>
        <v>0</v>
      </c>
      <c r="DCZ141" s="92">
        <f t="shared" si="819"/>
        <v>0</v>
      </c>
      <c r="DDA141" s="92">
        <f t="shared" si="819"/>
        <v>0</v>
      </c>
      <c r="DDB141" s="92">
        <f t="shared" si="819"/>
        <v>0</v>
      </c>
      <c r="DDC141" s="92">
        <f t="shared" si="819"/>
        <v>0</v>
      </c>
      <c r="DDD141" s="92">
        <f t="shared" si="819"/>
        <v>0</v>
      </c>
      <c r="DDE141" s="92">
        <f t="shared" si="819"/>
        <v>0</v>
      </c>
      <c r="DDF141" s="92">
        <f t="shared" si="819"/>
        <v>0</v>
      </c>
      <c r="DDG141" s="92">
        <f t="shared" si="819"/>
        <v>0</v>
      </c>
      <c r="DDH141" s="92">
        <f t="shared" si="819"/>
        <v>0</v>
      </c>
      <c r="DDI141" s="92">
        <f t="shared" si="819"/>
        <v>0</v>
      </c>
      <c r="DDJ141" s="92">
        <f t="shared" si="819"/>
        <v>0</v>
      </c>
      <c r="DDK141" s="92">
        <f t="shared" si="819"/>
        <v>0</v>
      </c>
      <c r="DDL141" s="92">
        <f t="shared" si="819"/>
        <v>0</v>
      </c>
      <c r="DDM141" s="92">
        <f t="shared" si="819"/>
        <v>0</v>
      </c>
      <c r="DDN141" s="92">
        <f t="shared" si="819"/>
        <v>0</v>
      </c>
      <c r="DDO141" s="92">
        <f t="shared" si="819"/>
        <v>0</v>
      </c>
      <c r="DDP141" s="92">
        <f t="shared" si="819"/>
        <v>0</v>
      </c>
      <c r="DDQ141" s="92">
        <f t="shared" si="819"/>
        <v>0</v>
      </c>
      <c r="DDR141" s="92">
        <f t="shared" si="819"/>
        <v>0</v>
      </c>
      <c r="DDS141" s="92">
        <f t="shared" si="819"/>
        <v>0</v>
      </c>
      <c r="DDT141" s="92">
        <f t="shared" si="819"/>
        <v>0</v>
      </c>
      <c r="DDU141" s="92">
        <f t="shared" si="819"/>
        <v>0</v>
      </c>
      <c r="DDV141" s="92">
        <f t="shared" si="819"/>
        <v>0</v>
      </c>
      <c r="DDW141" s="92">
        <f t="shared" si="819"/>
        <v>0</v>
      </c>
      <c r="DDX141" s="92">
        <f t="shared" si="819"/>
        <v>0</v>
      </c>
      <c r="DDY141" s="92">
        <f t="shared" si="819"/>
        <v>0</v>
      </c>
      <c r="DDZ141" s="92">
        <f t="shared" si="819"/>
        <v>0</v>
      </c>
      <c r="DEA141" s="92">
        <f t="shared" ref="DEA141:DGL141" si="820">DEA135</f>
        <v>0</v>
      </c>
      <c r="DEB141" s="92">
        <f t="shared" si="820"/>
        <v>0</v>
      </c>
      <c r="DEC141" s="92">
        <f t="shared" si="820"/>
        <v>0</v>
      </c>
      <c r="DED141" s="92">
        <f t="shared" si="820"/>
        <v>0</v>
      </c>
      <c r="DEE141" s="92">
        <f t="shared" si="820"/>
        <v>0</v>
      </c>
      <c r="DEF141" s="92">
        <f t="shared" si="820"/>
        <v>0</v>
      </c>
      <c r="DEG141" s="92">
        <f t="shared" si="820"/>
        <v>0</v>
      </c>
      <c r="DEH141" s="92">
        <f t="shared" si="820"/>
        <v>0</v>
      </c>
      <c r="DEI141" s="92">
        <f t="shared" si="820"/>
        <v>0</v>
      </c>
      <c r="DEJ141" s="92">
        <f t="shared" si="820"/>
        <v>0</v>
      </c>
      <c r="DEK141" s="92">
        <f t="shared" si="820"/>
        <v>0</v>
      </c>
      <c r="DEL141" s="92">
        <f t="shared" si="820"/>
        <v>0</v>
      </c>
      <c r="DEM141" s="92">
        <f t="shared" si="820"/>
        <v>0</v>
      </c>
      <c r="DEN141" s="92">
        <f t="shared" si="820"/>
        <v>0</v>
      </c>
      <c r="DEO141" s="92">
        <f t="shared" si="820"/>
        <v>0</v>
      </c>
      <c r="DEP141" s="92">
        <f t="shared" si="820"/>
        <v>0</v>
      </c>
      <c r="DEQ141" s="92">
        <f t="shared" si="820"/>
        <v>0</v>
      </c>
      <c r="DER141" s="92">
        <f t="shared" si="820"/>
        <v>0</v>
      </c>
      <c r="DES141" s="92">
        <f t="shared" si="820"/>
        <v>0</v>
      </c>
      <c r="DET141" s="92">
        <f t="shared" si="820"/>
        <v>0</v>
      </c>
      <c r="DEU141" s="92">
        <f t="shared" si="820"/>
        <v>0</v>
      </c>
      <c r="DEV141" s="92">
        <f t="shared" si="820"/>
        <v>0</v>
      </c>
      <c r="DEW141" s="92">
        <f t="shared" si="820"/>
        <v>0</v>
      </c>
      <c r="DEX141" s="92">
        <f t="shared" si="820"/>
        <v>0</v>
      </c>
      <c r="DEY141" s="92">
        <f t="shared" si="820"/>
        <v>0</v>
      </c>
      <c r="DEZ141" s="92">
        <f t="shared" si="820"/>
        <v>0</v>
      </c>
      <c r="DFA141" s="92">
        <f t="shared" si="820"/>
        <v>0</v>
      </c>
      <c r="DFB141" s="92">
        <f t="shared" si="820"/>
        <v>0</v>
      </c>
      <c r="DFC141" s="92">
        <f t="shared" si="820"/>
        <v>0</v>
      </c>
      <c r="DFD141" s="92">
        <f t="shared" si="820"/>
        <v>0</v>
      </c>
      <c r="DFE141" s="92">
        <f t="shared" si="820"/>
        <v>0</v>
      </c>
      <c r="DFF141" s="92">
        <f t="shared" si="820"/>
        <v>0</v>
      </c>
      <c r="DFG141" s="92">
        <f t="shared" si="820"/>
        <v>0</v>
      </c>
      <c r="DFH141" s="92">
        <f t="shared" si="820"/>
        <v>0</v>
      </c>
      <c r="DFI141" s="92">
        <f t="shared" si="820"/>
        <v>0</v>
      </c>
      <c r="DFJ141" s="92">
        <f t="shared" si="820"/>
        <v>0</v>
      </c>
      <c r="DFK141" s="92">
        <f t="shared" si="820"/>
        <v>0</v>
      </c>
      <c r="DFL141" s="92">
        <f t="shared" si="820"/>
        <v>0</v>
      </c>
      <c r="DFM141" s="92">
        <f t="shared" si="820"/>
        <v>0</v>
      </c>
      <c r="DFN141" s="92">
        <f t="shared" si="820"/>
        <v>0</v>
      </c>
      <c r="DFO141" s="92">
        <f t="shared" si="820"/>
        <v>0</v>
      </c>
      <c r="DFP141" s="92">
        <f t="shared" si="820"/>
        <v>0</v>
      </c>
      <c r="DFQ141" s="92">
        <f t="shared" si="820"/>
        <v>0</v>
      </c>
      <c r="DFR141" s="92">
        <f t="shared" si="820"/>
        <v>0</v>
      </c>
      <c r="DFS141" s="92">
        <f t="shared" si="820"/>
        <v>0</v>
      </c>
      <c r="DFT141" s="92">
        <f t="shared" si="820"/>
        <v>0</v>
      </c>
      <c r="DFU141" s="92">
        <f t="shared" si="820"/>
        <v>0</v>
      </c>
      <c r="DFV141" s="92">
        <f t="shared" si="820"/>
        <v>0</v>
      </c>
      <c r="DFW141" s="92">
        <f t="shared" si="820"/>
        <v>0</v>
      </c>
      <c r="DFX141" s="92">
        <f t="shared" si="820"/>
        <v>0</v>
      </c>
      <c r="DFY141" s="92">
        <f t="shared" si="820"/>
        <v>0</v>
      </c>
      <c r="DFZ141" s="92">
        <f t="shared" si="820"/>
        <v>0</v>
      </c>
      <c r="DGA141" s="92">
        <f t="shared" si="820"/>
        <v>0</v>
      </c>
      <c r="DGB141" s="92">
        <f t="shared" si="820"/>
        <v>0</v>
      </c>
      <c r="DGC141" s="92">
        <f t="shared" si="820"/>
        <v>0</v>
      </c>
      <c r="DGD141" s="92">
        <f t="shared" si="820"/>
        <v>0</v>
      </c>
      <c r="DGE141" s="92">
        <f t="shared" si="820"/>
        <v>0</v>
      </c>
      <c r="DGF141" s="92">
        <f t="shared" si="820"/>
        <v>0</v>
      </c>
      <c r="DGG141" s="92">
        <f t="shared" si="820"/>
        <v>0</v>
      </c>
      <c r="DGH141" s="92">
        <f t="shared" si="820"/>
        <v>0</v>
      </c>
      <c r="DGI141" s="92">
        <f t="shared" si="820"/>
        <v>0</v>
      </c>
      <c r="DGJ141" s="92">
        <f t="shared" si="820"/>
        <v>0</v>
      </c>
      <c r="DGK141" s="92">
        <f t="shared" si="820"/>
        <v>0</v>
      </c>
      <c r="DGL141" s="92">
        <f t="shared" si="820"/>
        <v>0</v>
      </c>
      <c r="DGM141" s="92">
        <f t="shared" ref="DGM141:DIX141" si="821">DGM135</f>
        <v>0</v>
      </c>
      <c r="DGN141" s="92">
        <f t="shared" si="821"/>
        <v>0</v>
      </c>
      <c r="DGO141" s="92">
        <f t="shared" si="821"/>
        <v>0</v>
      </c>
      <c r="DGP141" s="92">
        <f t="shared" si="821"/>
        <v>0</v>
      </c>
      <c r="DGQ141" s="92">
        <f t="shared" si="821"/>
        <v>0</v>
      </c>
      <c r="DGR141" s="92">
        <f t="shared" si="821"/>
        <v>0</v>
      </c>
      <c r="DGS141" s="92">
        <f t="shared" si="821"/>
        <v>0</v>
      </c>
      <c r="DGT141" s="92">
        <f t="shared" si="821"/>
        <v>0</v>
      </c>
      <c r="DGU141" s="92">
        <f t="shared" si="821"/>
        <v>0</v>
      </c>
      <c r="DGV141" s="92">
        <f t="shared" si="821"/>
        <v>0</v>
      </c>
      <c r="DGW141" s="92">
        <f t="shared" si="821"/>
        <v>0</v>
      </c>
      <c r="DGX141" s="92">
        <f t="shared" si="821"/>
        <v>0</v>
      </c>
      <c r="DGY141" s="92">
        <f t="shared" si="821"/>
        <v>0</v>
      </c>
      <c r="DGZ141" s="92">
        <f t="shared" si="821"/>
        <v>0</v>
      </c>
      <c r="DHA141" s="92">
        <f t="shared" si="821"/>
        <v>0</v>
      </c>
      <c r="DHB141" s="92">
        <f t="shared" si="821"/>
        <v>0</v>
      </c>
      <c r="DHC141" s="92">
        <f t="shared" si="821"/>
        <v>0</v>
      </c>
      <c r="DHD141" s="92">
        <f t="shared" si="821"/>
        <v>0</v>
      </c>
      <c r="DHE141" s="92">
        <f t="shared" si="821"/>
        <v>0</v>
      </c>
      <c r="DHF141" s="92">
        <f t="shared" si="821"/>
        <v>0</v>
      </c>
      <c r="DHG141" s="92">
        <f t="shared" si="821"/>
        <v>0</v>
      </c>
      <c r="DHH141" s="92">
        <f t="shared" si="821"/>
        <v>0</v>
      </c>
      <c r="DHI141" s="92">
        <f t="shared" si="821"/>
        <v>0</v>
      </c>
      <c r="DHJ141" s="92">
        <f t="shared" si="821"/>
        <v>0</v>
      </c>
      <c r="DHK141" s="92">
        <f t="shared" si="821"/>
        <v>0</v>
      </c>
      <c r="DHL141" s="92">
        <f t="shared" si="821"/>
        <v>0</v>
      </c>
      <c r="DHM141" s="92">
        <f t="shared" si="821"/>
        <v>0</v>
      </c>
      <c r="DHN141" s="92">
        <f t="shared" si="821"/>
        <v>0</v>
      </c>
      <c r="DHO141" s="92">
        <f t="shared" si="821"/>
        <v>0</v>
      </c>
      <c r="DHP141" s="92">
        <f t="shared" si="821"/>
        <v>0</v>
      </c>
      <c r="DHQ141" s="92">
        <f t="shared" si="821"/>
        <v>0</v>
      </c>
      <c r="DHR141" s="92">
        <f t="shared" si="821"/>
        <v>0</v>
      </c>
      <c r="DHS141" s="92">
        <f t="shared" si="821"/>
        <v>0</v>
      </c>
      <c r="DHT141" s="92">
        <f t="shared" si="821"/>
        <v>0</v>
      </c>
      <c r="DHU141" s="92">
        <f t="shared" si="821"/>
        <v>0</v>
      </c>
      <c r="DHV141" s="92">
        <f t="shared" si="821"/>
        <v>0</v>
      </c>
      <c r="DHW141" s="92">
        <f t="shared" si="821"/>
        <v>0</v>
      </c>
      <c r="DHX141" s="92">
        <f t="shared" si="821"/>
        <v>0</v>
      </c>
      <c r="DHY141" s="92">
        <f t="shared" si="821"/>
        <v>0</v>
      </c>
      <c r="DHZ141" s="92">
        <f t="shared" si="821"/>
        <v>0</v>
      </c>
      <c r="DIA141" s="92">
        <f t="shared" si="821"/>
        <v>0</v>
      </c>
      <c r="DIB141" s="92">
        <f t="shared" si="821"/>
        <v>0</v>
      </c>
      <c r="DIC141" s="92">
        <f t="shared" si="821"/>
        <v>0</v>
      </c>
      <c r="DID141" s="92">
        <f t="shared" si="821"/>
        <v>0</v>
      </c>
      <c r="DIE141" s="92">
        <f t="shared" si="821"/>
        <v>0</v>
      </c>
      <c r="DIF141" s="92">
        <f t="shared" si="821"/>
        <v>0</v>
      </c>
      <c r="DIG141" s="92">
        <f t="shared" si="821"/>
        <v>0</v>
      </c>
      <c r="DIH141" s="92">
        <f t="shared" si="821"/>
        <v>0</v>
      </c>
      <c r="DII141" s="92">
        <f t="shared" si="821"/>
        <v>0</v>
      </c>
      <c r="DIJ141" s="92">
        <f t="shared" si="821"/>
        <v>0</v>
      </c>
      <c r="DIK141" s="92">
        <f t="shared" si="821"/>
        <v>0</v>
      </c>
      <c r="DIL141" s="92">
        <f t="shared" si="821"/>
        <v>0</v>
      </c>
      <c r="DIM141" s="92">
        <f t="shared" si="821"/>
        <v>0</v>
      </c>
      <c r="DIN141" s="92">
        <f t="shared" si="821"/>
        <v>0</v>
      </c>
      <c r="DIO141" s="92">
        <f t="shared" si="821"/>
        <v>0</v>
      </c>
      <c r="DIP141" s="92">
        <f t="shared" si="821"/>
        <v>0</v>
      </c>
      <c r="DIQ141" s="92">
        <f t="shared" si="821"/>
        <v>0</v>
      </c>
      <c r="DIR141" s="92">
        <f t="shared" si="821"/>
        <v>0</v>
      </c>
      <c r="DIS141" s="92">
        <f t="shared" si="821"/>
        <v>0</v>
      </c>
      <c r="DIT141" s="92">
        <f t="shared" si="821"/>
        <v>0</v>
      </c>
      <c r="DIU141" s="92">
        <f t="shared" si="821"/>
        <v>0</v>
      </c>
      <c r="DIV141" s="92">
        <f t="shared" si="821"/>
        <v>0</v>
      </c>
      <c r="DIW141" s="92">
        <f t="shared" si="821"/>
        <v>0</v>
      </c>
      <c r="DIX141" s="92">
        <f t="shared" si="821"/>
        <v>0</v>
      </c>
      <c r="DIY141" s="92">
        <f t="shared" ref="DIY141:DLJ141" si="822">DIY135</f>
        <v>0</v>
      </c>
      <c r="DIZ141" s="92">
        <f t="shared" si="822"/>
        <v>0</v>
      </c>
      <c r="DJA141" s="92">
        <f t="shared" si="822"/>
        <v>0</v>
      </c>
      <c r="DJB141" s="92">
        <f t="shared" si="822"/>
        <v>0</v>
      </c>
      <c r="DJC141" s="92">
        <f t="shared" si="822"/>
        <v>0</v>
      </c>
      <c r="DJD141" s="92">
        <f t="shared" si="822"/>
        <v>0</v>
      </c>
      <c r="DJE141" s="92">
        <f t="shared" si="822"/>
        <v>0</v>
      </c>
      <c r="DJF141" s="92">
        <f t="shared" si="822"/>
        <v>0</v>
      </c>
      <c r="DJG141" s="92">
        <f t="shared" si="822"/>
        <v>0</v>
      </c>
      <c r="DJH141" s="92">
        <f t="shared" si="822"/>
        <v>0</v>
      </c>
      <c r="DJI141" s="92">
        <f t="shared" si="822"/>
        <v>0</v>
      </c>
      <c r="DJJ141" s="92">
        <f t="shared" si="822"/>
        <v>0</v>
      </c>
      <c r="DJK141" s="92">
        <f t="shared" si="822"/>
        <v>0</v>
      </c>
      <c r="DJL141" s="92">
        <f t="shared" si="822"/>
        <v>0</v>
      </c>
      <c r="DJM141" s="92">
        <f t="shared" si="822"/>
        <v>0</v>
      </c>
      <c r="DJN141" s="92">
        <f t="shared" si="822"/>
        <v>0</v>
      </c>
      <c r="DJO141" s="92">
        <f t="shared" si="822"/>
        <v>0</v>
      </c>
      <c r="DJP141" s="92">
        <f t="shared" si="822"/>
        <v>0</v>
      </c>
      <c r="DJQ141" s="92">
        <f t="shared" si="822"/>
        <v>0</v>
      </c>
      <c r="DJR141" s="92">
        <f t="shared" si="822"/>
        <v>0</v>
      </c>
      <c r="DJS141" s="92">
        <f t="shared" si="822"/>
        <v>0</v>
      </c>
      <c r="DJT141" s="92">
        <f t="shared" si="822"/>
        <v>0</v>
      </c>
      <c r="DJU141" s="92">
        <f t="shared" si="822"/>
        <v>0</v>
      </c>
      <c r="DJV141" s="92">
        <f t="shared" si="822"/>
        <v>0</v>
      </c>
      <c r="DJW141" s="92">
        <f t="shared" si="822"/>
        <v>0</v>
      </c>
      <c r="DJX141" s="92">
        <f t="shared" si="822"/>
        <v>0</v>
      </c>
      <c r="DJY141" s="92">
        <f t="shared" si="822"/>
        <v>0</v>
      </c>
      <c r="DJZ141" s="92">
        <f t="shared" si="822"/>
        <v>0</v>
      </c>
      <c r="DKA141" s="92">
        <f t="shared" si="822"/>
        <v>0</v>
      </c>
      <c r="DKB141" s="92">
        <f t="shared" si="822"/>
        <v>0</v>
      </c>
      <c r="DKC141" s="92">
        <f t="shared" si="822"/>
        <v>0</v>
      </c>
      <c r="DKD141" s="92">
        <f t="shared" si="822"/>
        <v>0</v>
      </c>
      <c r="DKE141" s="92">
        <f t="shared" si="822"/>
        <v>0</v>
      </c>
      <c r="DKF141" s="92">
        <f t="shared" si="822"/>
        <v>0</v>
      </c>
      <c r="DKG141" s="92">
        <f t="shared" si="822"/>
        <v>0</v>
      </c>
      <c r="DKH141" s="92">
        <f t="shared" si="822"/>
        <v>0</v>
      </c>
      <c r="DKI141" s="92">
        <f t="shared" si="822"/>
        <v>0</v>
      </c>
      <c r="DKJ141" s="92">
        <f t="shared" si="822"/>
        <v>0</v>
      </c>
      <c r="DKK141" s="92">
        <f t="shared" si="822"/>
        <v>0</v>
      </c>
      <c r="DKL141" s="92">
        <f t="shared" si="822"/>
        <v>0</v>
      </c>
      <c r="DKM141" s="92">
        <f t="shared" si="822"/>
        <v>0</v>
      </c>
      <c r="DKN141" s="92">
        <f t="shared" si="822"/>
        <v>0</v>
      </c>
      <c r="DKO141" s="92">
        <f t="shared" si="822"/>
        <v>0</v>
      </c>
      <c r="DKP141" s="92">
        <f t="shared" si="822"/>
        <v>0</v>
      </c>
      <c r="DKQ141" s="92">
        <f t="shared" si="822"/>
        <v>0</v>
      </c>
      <c r="DKR141" s="92">
        <f t="shared" si="822"/>
        <v>0</v>
      </c>
      <c r="DKS141" s="92">
        <f t="shared" si="822"/>
        <v>0</v>
      </c>
      <c r="DKT141" s="92">
        <f t="shared" si="822"/>
        <v>0</v>
      </c>
      <c r="DKU141" s="92">
        <f t="shared" si="822"/>
        <v>0</v>
      </c>
      <c r="DKV141" s="92">
        <f t="shared" si="822"/>
        <v>0</v>
      </c>
      <c r="DKW141" s="92">
        <f t="shared" si="822"/>
        <v>0</v>
      </c>
      <c r="DKX141" s="92">
        <f t="shared" si="822"/>
        <v>0</v>
      </c>
      <c r="DKY141" s="92">
        <f t="shared" si="822"/>
        <v>0</v>
      </c>
      <c r="DKZ141" s="92">
        <f t="shared" si="822"/>
        <v>0</v>
      </c>
      <c r="DLA141" s="92">
        <f t="shared" si="822"/>
        <v>0</v>
      </c>
      <c r="DLB141" s="92">
        <f t="shared" si="822"/>
        <v>0</v>
      </c>
      <c r="DLC141" s="92">
        <f t="shared" si="822"/>
        <v>0</v>
      </c>
      <c r="DLD141" s="92">
        <f t="shared" si="822"/>
        <v>0</v>
      </c>
      <c r="DLE141" s="92">
        <f t="shared" si="822"/>
        <v>0</v>
      </c>
      <c r="DLF141" s="92">
        <f t="shared" si="822"/>
        <v>0</v>
      </c>
      <c r="DLG141" s="92">
        <f t="shared" si="822"/>
        <v>0</v>
      </c>
      <c r="DLH141" s="92">
        <f t="shared" si="822"/>
        <v>0</v>
      </c>
      <c r="DLI141" s="92">
        <f t="shared" si="822"/>
        <v>0</v>
      </c>
      <c r="DLJ141" s="92">
        <f t="shared" si="822"/>
        <v>0</v>
      </c>
      <c r="DLK141" s="92">
        <f t="shared" ref="DLK141:DNV141" si="823">DLK135</f>
        <v>0</v>
      </c>
      <c r="DLL141" s="92">
        <f t="shared" si="823"/>
        <v>0</v>
      </c>
      <c r="DLM141" s="92">
        <f t="shared" si="823"/>
        <v>0</v>
      </c>
      <c r="DLN141" s="92">
        <f t="shared" si="823"/>
        <v>0</v>
      </c>
      <c r="DLO141" s="92">
        <f t="shared" si="823"/>
        <v>0</v>
      </c>
      <c r="DLP141" s="92">
        <f t="shared" si="823"/>
        <v>0</v>
      </c>
      <c r="DLQ141" s="92">
        <f t="shared" si="823"/>
        <v>0</v>
      </c>
      <c r="DLR141" s="92">
        <f t="shared" si="823"/>
        <v>0</v>
      </c>
      <c r="DLS141" s="92">
        <f t="shared" si="823"/>
        <v>0</v>
      </c>
      <c r="DLT141" s="92">
        <f t="shared" si="823"/>
        <v>0</v>
      </c>
      <c r="DLU141" s="92">
        <f t="shared" si="823"/>
        <v>0</v>
      </c>
      <c r="DLV141" s="92">
        <f t="shared" si="823"/>
        <v>0</v>
      </c>
      <c r="DLW141" s="92">
        <f t="shared" si="823"/>
        <v>0</v>
      </c>
      <c r="DLX141" s="92">
        <f t="shared" si="823"/>
        <v>0</v>
      </c>
      <c r="DLY141" s="92">
        <f t="shared" si="823"/>
        <v>0</v>
      </c>
      <c r="DLZ141" s="92">
        <f t="shared" si="823"/>
        <v>0</v>
      </c>
      <c r="DMA141" s="92">
        <f t="shared" si="823"/>
        <v>0</v>
      </c>
      <c r="DMB141" s="92">
        <f t="shared" si="823"/>
        <v>0</v>
      </c>
      <c r="DMC141" s="92">
        <f t="shared" si="823"/>
        <v>0</v>
      </c>
      <c r="DMD141" s="92">
        <f t="shared" si="823"/>
        <v>0</v>
      </c>
      <c r="DME141" s="92">
        <f t="shared" si="823"/>
        <v>0</v>
      </c>
      <c r="DMF141" s="92">
        <f t="shared" si="823"/>
        <v>0</v>
      </c>
      <c r="DMG141" s="92">
        <f t="shared" si="823"/>
        <v>0</v>
      </c>
      <c r="DMH141" s="92">
        <f t="shared" si="823"/>
        <v>0</v>
      </c>
      <c r="DMI141" s="92">
        <f t="shared" si="823"/>
        <v>0</v>
      </c>
      <c r="DMJ141" s="92">
        <f t="shared" si="823"/>
        <v>0</v>
      </c>
      <c r="DMK141" s="92">
        <f t="shared" si="823"/>
        <v>0</v>
      </c>
      <c r="DML141" s="92">
        <f t="shared" si="823"/>
        <v>0</v>
      </c>
      <c r="DMM141" s="92">
        <f t="shared" si="823"/>
        <v>0</v>
      </c>
      <c r="DMN141" s="92">
        <f t="shared" si="823"/>
        <v>0</v>
      </c>
      <c r="DMO141" s="92">
        <f t="shared" si="823"/>
        <v>0</v>
      </c>
      <c r="DMP141" s="92">
        <f t="shared" si="823"/>
        <v>0</v>
      </c>
      <c r="DMQ141" s="92">
        <f t="shared" si="823"/>
        <v>0</v>
      </c>
      <c r="DMR141" s="92">
        <f t="shared" si="823"/>
        <v>0</v>
      </c>
      <c r="DMS141" s="92">
        <f t="shared" si="823"/>
        <v>0</v>
      </c>
      <c r="DMT141" s="92">
        <f t="shared" si="823"/>
        <v>0</v>
      </c>
      <c r="DMU141" s="92">
        <f t="shared" si="823"/>
        <v>0</v>
      </c>
      <c r="DMV141" s="92">
        <f t="shared" si="823"/>
        <v>0</v>
      </c>
      <c r="DMW141" s="92">
        <f t="shared" si="823"/>
        <v>0</v>
      </c>
      <c r="DMX141" s="92">
        <f t="shared" si="823"/>
        <v>0</v>
      </c>
      <c r="DMY141" s="92">
        <f t="shared" si="823"/>
        <v>0</v>
      </c>
      <c r="DMZ141" s="92">
        <f t="shared" si="823"/>
        <v>0</v>
      </c>
      <c r="DNA141" s="92">
        <f t="shared" si="823"/>
        <v>0</v>
      </c>
      <c r="DNB141" s="92">
        <f t="shared" si="823"/>
        <v>0</v>
      </c>
      <c r="DNC141" s="92">
        <f t="shared" si="823"/>
        <v>0</v>
      </c>
      <c r="DND141" s="92">
        <f t="shared" si="823"/>
        <v>0</v>
      </c>
      <c r="DNE141" s="92">
        <f t="shared" si="823"/>
        <v>0</v>
      </c>
      <c r="DNF141" s="92">
        <f t="shared" si="823"/>
        <v>0</v>
      </c>
      <c r="DNG141" s="92">
        <f t="shared" si="823"/>
        <v>0</v>
      </c>
      <c r="DNH141" s="92">
        <f t="shared" si="823"/>
        <v>0</v>
      </c>
      <c r="DNI141" s="92">
        <f t="shared" si="823"/>
        <v>0</v>
      </c>
      <c r="DNJ141" s="92">
        <f t="shared" si="823"/>
        <v>0</v>
      </c>
      <c r="DNK141" s="92">
        <f t="shared" si="823"/>
        <v>0</v>
      </c>
      <c r="DNL141" s="92">
        <f t="shared" si="823"/>
        <v>0</v>
      </c>
      <c r="DNM141" s="92">
        <f t="shared" si="823"/>
        <v>0</v>
      </c>
      <c r="DNN141" s="92">
        <f t="shared" si="823"/>
        <v>0</v>
      </c>
      <c r="DNO141" s="92">
        <f t="shared" si="823"/>
        <v>0</v>
      </c>
      <c r="DNP141" s="92">
        <f t="shared" si="823"/>
        <v>0</v>
      </c>
      <c r="DNQ141" s="92">
        <f t="shared" si="823"/>
        <v>0</v>
      </c>
      <c r="DNR141" s="92">
        <f t="shared" si="823"/>
        <v>0</v>
      </c>
      <c r="DNS141" s="92">
        <f t="shared" si="823"/>
        <v>0</v>
      </c>
      <c r="DNT141" s="92">
        <f t="shared" si="823"/>
        <v>0</v>
      </c>
      <c r="DNU141" s="92">
        <f t="shared" si="823"/>
        <v>0</v>
      </c>
      <c r="DNV141" s="92">
        <f t="shared" si="823"/>
        <v>0</v>
      </c>
      <c r="DNW141" s="92">
        <f t="shared" ref="DNW141:DQH141" si="824">DNW135</f>
        <v>0</v>
      </c>
      <c r="DNX141" s="92">
        <f t="shared" si="824"/>
        <v>0</v>
      </c>
      <c r="DNY141" s="92">
        <f t="shared" si="824"/>
        <v>0</v>
      </c>
      <c r="DNZ141" s="92">
        <f t="shared" si="824"/>
        <v>0</v>
      </c>
      <c r="DOA141" s="92">
        <f t="shared" si="824"/>
        <v>0</v>
      </c>
      <c r="DOB141" s="92">
        <f t="shared" si="824"/>
        <v>0</v>
      </c>
      <c r="DOC141" s="92">
        <f t="shared" si="824"/>
        <v>0</v>
      </c>
      <c r="DOD141" s="92">
        <f t="shared" si="824"/>
        <v>0</v>
      </c>
      <c r="DOE141" s="92">
        <f t="shared" si="824"/>
        <v>0</v>
      </c>
      <c r="DOF141" s="92">
        <f t="shared" si="824"/>
        <v>0</v>
      </c>
      <c r="DOG141" s="92">
        <f t="shared" si="824"/>
        <v>0</v>
      </c>
      <c r="DOH141" s="92">
        <f t="shared" si="824"/>
        <v>0</v>
      </c>
      <c r="DOI141" s="92">
        <f t="shared" si="824"/>
        <v>0</v>
      </c>
      <c r="DOJ141" s="92">
        <f t="shared" si="824"/>
        <v>0</v>
      </c>
      <c r="DOK141" s="92">
        <f t="shared" si="824"/>
        <v>0</v>
      </c>
      <c r="DOL141" s="92">
        <f t="shared" si="824"/>
        <v>0</v>
      </c>
      <c r="DOM141" s="92">
        <f t="shared" si="824"/>
        <v>0</v>
      </c>
      <c r="DON141" s="92">
        <f t="shared" si="824"/>
        <v>0</v>
      </c>
      <c r="DOO141" s="92">
        <f t="shared" si="824"/>
        <v>0</v>
      </c>
      <c r="DOP141" s="92">
        <f t="shared" si="824"/>
        <v>0</v>
      </c>
      <c r="DOQ141" s="92">
        <f t="shared" si="824"/>
        <v>0</v>
      </c>
      <c r="DOR141" s="92">
        <f t="shared" si="824"/>
        <v>0</v>
      </c>
      <c r="DOS141" s="92">
        <f t="shared" si="824"/>
        <v>0</v>
      </c>
      <c r="DOT141" s="92">
        <f t="shared" si="824"/>
        <v>0</v>
      </c>
      <c r="DOU141" s="92">
        <f t="shared" si="824"/>
        <v>0</v>
      </c>
      <c r="DOV141" s="92">
        <f t="shared" si="824"/>
        <v>0</v>
      </c>
      <c r="DOW141" s="92">
        <f t="shared" si="824"/>
        <v>0</v>
      </c>
      <c r="DOX141" s="92">
        <f t="shared" si="824"/>
        <v>0</v>
      </c>
      <c r="DOY141" s="92">
        <f t="shared" si="824"/>
        <v>0</v>
      </c>
      <c r="DOZ141" s="92">
        <f t="shared" si="824"/>
        <v>0</v>
      </c>
      <c r="DPA141" s="92">
        <f t="shared" si="824"/>
        <v>0</v>
      </c>
      <c r="DPB141" s="92">
        <f t="shared" si="824"/>
        <v>0</v>
      </c>
      <c r="DPC141" s="92">
        <f t="shared" si="824"/>
        <v>0</v>
      </c>
      <c r="DPD141" s="92">
        <f t="shared" si="824"/>
        <v>0</v>
      </c>
      <c r="DPE141" s="92">
        <f t="shared" si="824"/>
        <v>0</v>
      </c>
      <c r="DPF141" s="92">
        <f t="shared" si="824"/>
        <v>0</v>
      </c>
      <c r="DPG141" s="92">
        <f t="shared" si="824"/>
        <v>0</v>
      </c>
      <c r="DPH141" s="92">
        <f t="shared" si="824"/>
        <v>0</v>
      </c>
      <c r="DPI141" s="92">
        <f t="shared" si="824"/>
        <v>0</v>
      </c>
      <c r="DPJ141" s="92">
        <f t="shared" si="824"/>
        <v>0</v>
      </c>
      <c r="DPK141" s="92">
        <f t="shared" si="824"/>
        <v>0</v>
      </c>
      <c r="DPL141" s="92">
        <f t="shared" si="824"/>
        <v>0</v>
      </c>
      <c r="DPM141" s="92">
        <f t="shared" si="824"/>
        <v>0</v>
      </c>
      <c r="DPN141" s="92">
        <f t="shared" si="824"/>
        <v>0</v>
      </c>
      <c r="DPO141" s="92">
        <f t="shared" si="824"/>
        <v>0</v>
      </c>
      <c r="DPP141" s="92">
        <f t="shared" si="824"/>
        <v>0</v>
      </c>
      <c r="DPQ141" s="92">
        <f t="shared" si="824"/>
        <v>0</v>
      </c>
      <c r="DPR141" s="92">
        <f t="shared" si="824"/>
        <v>0</v>
      </c>
      <c r="DPS141" s="92">
        <f t="shared" si="824"/>
        <v>0</v>
      </c>
      <c r="DPT141" s="92">
        <f t="shared" si="824"/>
        <v>0</v>
      </c>
      <c r="DPU141" s="92">
        <f t="shared" si="824"/>
        <v>0</v>
      </c>
      <c r="DPV141" s="92">
        <f t="shared" si="824"/>
        <v>0</v>
      </c>
      <c r="DPW141" s="92">
        <f t="shared" si="824"/>
        <v>0</v>
      </c>
      <c r="DPX141" s="92">
        <f t="shared" si="824"/>
        <v>0</v>
      </c>
      <c r="DPY141" s="92">
        <f t="shared" si="824"/>
        <v>0</v>
      </c>
      <c r="DPZ141" s="92">
        <f t="shared" si="824"/>
        <v>0</v>
      </c>
      <c r="DQA141" s="92">
        <f t="shared" si="824"/>
        <v>0</v>
      </c>
      <c r="DQB141" s="92">
        <f t="shared" si="824"/>
        <v>0</v>
      </c>
      <c r="DQC141" s="92">
        <f t="shared" si="824"/>
        <v>0</v>
      </c>
      <c r="DQD141" s="92">
        <f t="shared" si="824"/>
        <v>0</v>
      </c>
      <c r="DQE141" s="92">
        <f t="shared" si="824"/>
        <v>0</v>
      </c>
      <c r="DQF141" s="92">
        <f t="shared" si="824"/>
        <v>0</v>
      </c>
      <c r="DQG141" s="92">
        <f t="shared" si="824"/>
        <v>0</v>
      </c>
      <c r="DQH141" s="92">
        <f t="shared" si="824"/>
        <v>0</v>
      </c>
      <c r="DQI141" s="92">
        <f t="shared" ref="DQI141:DST141" si="825">DQI135</f>
        <v>0</v>
      </c>
      <c r="DQJ141" s="92">
        <f t="shared" si="825"/>
        <v>0</v>
      </c>
      <c r="DQK141" s="92">
        <f t="shared" si="825"/>
        <v>0</v>
      </c>
      <c r="DQL141" s="92">
        <f t="shared" si="825"/>
        <v>0</v>
      </c>
      <c r="DQM141" s="92">
        <f t="shared" si="825"/>
        <v>0</v>
      </c>
      <c r="DQN141" s="92">
        <f t="shared" si="825"/>
        <v>0</v>
      </c>
      <c r="DQO141" s="92">
        <f t="shared" si="825"/>
        <v>0</v>
      </c>
      <c r="DQP141" s="92">
        <f t="shared" si="825"/>
        <v>0</v>
      </c>
      <c r="DQQ141" s="92">
        <f t="shared" si="825"/>
        <v>0</v>
      </c>
      <c r="DQR141" s="92">
        <f t="shared" si="825"/>
        <v>0</v>
      </c>
      <c r="DQS141" s="92">
        <f t="shared" si="825"/>
        <v>0</v>
      </c>
      <c r="DQT141" s="92">
        <f t="shared" si="825"/>
        <v>0</v>
      </c>
      <c r="DQU141" s="92">
        <f t="shared" si="825"/>
        <v>0</v>
      </c>
      <c r="DQV141" s="92">
        <f t="shared" si="825"/>
        <v>0</v>
      </c>
      <c r="DQW141" s="92">
        <f t="shared" si="825"/>
        <v>0</v>
      </c>
      <c r="DQX141" s="92">
        <f t="shared" si="825"/>
        <v>0</v>
      </c>
      <c r="DQY141" s="92">
        <f t="shared" si="825"/>
        <v>0</v>
      </c>
      <c r="DQZ141" s="92">
        <f t="shared" si="825"/>
        <v>0</v>
      </c>
      <c r="DRA141" s="92">
        <f t="shared" si="825"/>
        <v>0</v>
      </c>
      <c r="DRB141" s="92">
        <f t="shared" si="825"/>
        <v>0</v>
      </c>
      <c r="DRC141" s="92">
        <f t="shared" si="825"/>
        <v>0</v>
      </c>
      <c r="DRD141" s="92">
        <f t="shared" si="825"/>
        <v>0</v>
      </c>
      <c r="DRE141" s="92">
        <f t="shared" si="825"/>
        <v>0</v>
      </c>
      <c r="DRF141" s="92">
        <f t="shared" si="825"/>
        <v>0</v>
      </c>
      <c r="DRG141" s="92">
        <f t="shared" si="825"/>
        <v>0</v>
      </c>
      <c r="DRH141" s="92">
        <f t="shared" si="825"/>
        <v>0</v>
      </c>
      <c r="DRI141" s="92">
        <f t="shared" si="825"/>
        <v>0</v>
      </c>
      <c r="DRJ141" s="92">
        <f t="shared" si="825"/>
        <v>0</v>
      </c>
      <c r="DRK141" s="92">
        <f t="shared" si="825"/>
        <v>0</v>
      </c>
      <c r="DRL141" s="92">
        <f t="shared" si="825"/>
        <v>0</v>
      </c>
      <c r="DRM141" s="92">
        <f t="shared" si="825"/>
        <v>0</v>
      </c>
      <c r="DRN141" s="92">
        <f t="shared" si="825"/>
        <v>0</v>
      </c>
      <c r="DRO141" s="92">
        <f t="shared" si="825"/>
        <v>0</v>
      </c>
      <c r="DRP141" s="92">
        <f t="shared" si="825"/>
        <v>0</v>
      </c>
      <c r="DRQ141" s="92">
        <f t="shared" si="825"/>
        <v>0</v>
      </c>
      <c r="DRR141" s="92">
        <f t="shared" si="825"/>
        <v>0</v>
      </c>
      <c r="DRS141" s="92">
        <f t="shared" si="825"/>
        <v>0</v>
      </c>
      <c r="DRT141" s="92">
        <f t="shared" si="825"/>
        <v>0</v>
      </c>
      <c r="DRU141" s="92">
        <f t="shared" si="825"/>
        <v>0</v>
      </c>
      <c r="DRV141" s="92">
        <f t="shared" si="825"/>
        <v>0</v>
      </c>
      <c r="DRW141" s="92">
        <f t="shared" si="825"/>
        <v>0</v>
      </c>
      <c r="DRX141" s="92">
        <f t="shared" si="825"/>
        <v>0</v>
      </c>
      <c r="DRY141" s="92">
        <f t="shared" si="825"/>
        <v>0</v>
      </c>
      <c r="DRZ141" s="92">
        <f t="shared" si="825"/>
        <v>0</v>
      </c>
      <c r="DSA141" s="92">
        <f t="shared" si="825"/>
        <v>0</v>
      </c>
      <c r="DSB141" s="92">
        <f t="shared" si="825"/>
        <v>0</v>
      </c>
      <c r="DSC141" s="92">
        <f t="shared" si="825"/>
        <v>0</v>
      </c>
      <c r="DSD141" s="92">
        <f t="shared" si="825"/>
        <v>0</v>
      </c>
      <c r="DSE141" s="92">
        <f t="shared" si="825"/>
        <v>0</v>
      </c>
      <c r="DSF141" s="92">
        <f t="shared" si="825"/>
        <v>0</v>
      </c>
      <c r="DSG141" s="92">
        <f t="shared" si="825"/>
        <v>0</v>
      </c>
      <c r="DSH141" s="92">
        <f t="shared" si="825"/>
        <v>0</v>
      </c>
      <c r="DSI141" s="92">
        <f t="shared" si="825"/>
        <v>0</v>
      </c>
      <c r="DSJ141" s="92">
        <f t="shared" si="825"/>
        <v>0</v>
      </c>
      <c r="DSK141" s="92">
        <f t="shared" si="825"/>
        <v>0</v>
      </c>
      <c r="DSL141" s="92">
        <f t="shared" si="825"/>
        <v>0</v>
      </c>
      <c r="DSM141" s="92">
        <f t="shared" si="825"/>
        <v>0</v>
      </c>
      <c r="DSN141" s="92">
        <f t="shared" si="825"/>
        <v>0</v>
      </c>
      <c r="DSO141" s="92">
        <f t="shared" si="825"/>
        <v>0</v>
      </c>
      <c r="DSP141" s="92">
        <f t="shared" si="825"/>
        <v>0</v>
      </c>
      <c r="DSQ141" s="92">
        <f t="shared" si="825"/>
        <v>0</v>
      </c>
      <c r="DSR141" s="92">
        <f t="shared" si="825"/>
        <v>0</v>
      </c>
      <c r="DSS141" s="92">
        <f t="shared" si="825"/>
        <v>0</v>
      </c>
      <c r="DST141" s="92">
        <f t="shared" si="825"/>
        <v>0</v>
      </c>
      <c r="DSU141" s="92">
        <f t="shared" ref="DSU141:DVF141" si="826">DSU135</f>
        <v>0</v>
      </c>
      <c r="DSV141" s="92">
        <f t="shared" si="826"/>
        <v>0</v>
      </c>
      <c r="DSW141" s="92">
        <f t="shared" si="826"/>
        <v>0</v>
      </c>
      <c r="DSX141" s="92">
        <f t="shared" si="826"/>
        <v>0</v>
      </c>
      <c r="DSY141" s="92">
        <f t="shared" si="826"/>
        <v>0</v>
      </c>
      <c r="DSZ141" s="92">
        <f t="shared" si="826"/>
        <v>0</v>
      </c>
      <c r="DTA141" s="92">
        <f t="shared" si="826"/>
        <v>0</v>
      </c>
      <c r="DTB141" s="92">
        <f t="shared" si="826"/>
        <v>0</v>
      </c>
      <c r="DTC141" s="92">
        <f t="shared" si="826"/>
        <v>0</v>
      </c>
      <c r="DTD141" s="92">
        <f t="shared" si="826"/>
        <v>0</v>
      </c>
      <c r="DTE141" s="92">
        <f t="shared" si="826"/>
        <v>0</v>
      </c>
      <c r="DTF141" s="92">
        <f t="shared" si="826"/>
        <v>0</v>
      </c>
      <c r="DTG141" s="92">
        <f t="shared" si="826"/>
        <v>0</v>
      </c>
      <c r="DTH141" s="92">
        <f t="shared" si="826"/>
        <v>0</v>
      </c>
      <c r="DTI141" s="92">
        <f t="shared" si="826"/>
        <v>0</v>
      </c>
      <c r="DTJ141" s="92">
        <f t="shared" si="826"/>
        <v>0</v>
      </c>
      <c r="DTK141" s="92">
        <f t="shared" si="826"/>
        <v>0</v>
      </c>
      <c r="DTL141" s="92">
        <f t="shared" si="826"/>
        <v>0</v>
      </c>
      <c r="DTM141" s="92">
        <f t="shared" si="826"/>
        <v>0</v>
      </c>
      <c r="DTN141" s="92">
        <f t="shared" si="826"/>
        <v>0</v>
      </c>
      <c r="DTO141" s="92">
        <f t="shared" si="826"/>
        <v>0</v>
      </c>
      <c r="DTP141" s="92">
        <f t="shared" si="826"/>
        <v>0</v>
      </c>
      <c r="DTQ141" s="92">
        <f t="shared" si="826"/>
        <v>0</v>
      </c>
      <c r="DTR141" s="92">
        <f t="shared" si="826"/>
        <v>0</v>
      </c>
      <c r="DTS141" s="92">
        <f t="shared" si="826"/>
        <v>0</v>
      </c>
      <c r="DTT141" s="92">
        <f t="shared" si="826"/>
        <v>0</v>
      </c>
      <c r="DTU141" s="92">
        <f t="shared" si="826"/>
        <v>0</v>
      </c>
      <c r="DTV141" s="92">
        <f t="shared" si="826"/>
        <v>0</v>
      </c>
      <c r="DTW141" s="92">
        <f t="shared" si="826"/>
        <v>0</v>
      </c>
      <c r="DTX141" s="92">
        <f t="shared" si="826"/>
        <v>0</v>
      </c>
      <c r="DTY141" s="92">
        <f t="shared" si="826"/>
        <v>0</v>
      </c>
      <c r="DTZ141" s="92">
        <f t="shared" si="826"/>
        <v>0</v>
      </c>
      <c r="DUA141" s="92">
        <f t="shared" si="826"/>
        <v>0</v>
      </c>
      <c r="DUB141" s="92">
        <f t="shared" si="826"/>
        <v>0</v>
      </c>
      <c r="DUC141" s="92">
        <f t="shared" si="826"/>
        <v>0</v>
      </c>
      <c r="DUD141" s="92">
        <f t="shared" si="826"/>
        <v>0</v>
      </c>
      <c r="DUE141" s="92">
        <f t="shared" si="826"/>
        <v>0</v>
      </c>
      <c r="DUF141" s="92">
        <f t="shared" si="826"/>
        <v>0</v>
      </c>
      <c r="DUG141" s="92">
        <f t="shared" si="826"/>
        <v>0</v>
      </c>
      <c r="DUH141" s="92">
        <f t="shared" si="826"/>
        <v>0</v>
      </c>
      <c r="DUI141" s="92">
        <f t="shared" si="826"/>
        <v>0</v>
      </c>
      <c r="DUJ141" s="92">
        <f t="shared" si="826"/>
        <v>0</v>
      </c>
      <c r="DUK141" s="92">
        <f t="shared" si="826"/>
        <v>0</v>
      </c>
      <c r="DUL141" s="92">
        <f t="shared" si="826"/>
        <v>0</v>
      </c>
      <c r="DUM141" s="92">
        <f t="shared" si="826"/>
        <v>0</v>
      </c>
      <c r="DUN141" s="92">
        <f t="shared" si="826"/>
        <v>0</v>
      </c>
      <c r="DUO141" s="92">
        <f t="shared" si="826"/>
        <v>0</v>
      </c>
      <c r="DUP141" s="92">
        <f t="shared" si="826"/>
        <v>0</v>
      </c>
      <c r="DUQ141" s="92">
        <f t="shared" si="826"/>
        <v>0</v>
      </c>
      <c r="DUR141" s="92">
        <f t="shared" si="826"/>
        <v>0</v>
      </c>
      <c r="DUS141" s="92">
        <f t="shared" si="826"/>
        <v>0</v>
      </c>
      <c r="DUT141" s="92">
        <f t="shared" si="826"/>
        <v>0</v>
      </c>
      <c r="DUU141" s="92">
        <f t="shared" si="826"/>
        <v>0</v>
      </c>
      <c r="DUV141" s="92">
        <f t="shared" si="826"/>
        <v>0</v>
      </c>
      <c r="DUW141" s="92">
        <f t="shared" si="826"/>
        <v>0</v>
      </c>
      <c r="DUX141" s="92">
        <f t="shared" si="826"/>
        <v>0</v>
      </c>
      <c r="DUY141" s="92">
        <f t="shared" si="826"/>
        <v>0</v>
      </c>
      <c r="DUZ141" s="92">
        <f t="shared" si="826"/>
        <v>0</v>
      </c>
      <c r="DVA141" s="92">
        <f t="shared" si="826"/>
        <v>0</v>
      </c>
      <c r="DVB141" s="92">
        <f t="shared" si="826"/>
        <v>0</v>
      </c>
      <c r="DVC141" s="92">
        <f t="shared" si="826"/>
        <v>0</v>
      </c>
      <c r="DVD141" s="92">
        <f t="shared" si="826"/>
        <v>0</v>
      </c>
      <c r="DVE141" s="92">
        <f t="shared" si="826"/>
        <v>0</v>
      </c>
      <c r="DVF141" s="92">
        <f t="shared" si="826"/>
        <v>0</v>
      </c>
      <c r="DVG141" s="92">
        <f t="shared" ref="DVG141:DXR141" si="827">DVG135</f>
        <v>0</v>
      </c>
      <c r="DVH141" s="92">
        <f t="shared" si="827"/>
        <v>0</v>
      </c>
      <c r="DVI141" s="92">
        <f t="shared" si="827"/>
        <v>0</v>
      </c>
      <c r="DVJ141" s="92">
        <f t="shared" si="827"/>
        <v>0</v>
      </c>
      <c r="DVK141" s="92">
        <f t="shared" si="827"/>
        <v>0</v>
      </c>
      <c r="DVL141" s="92">
        <f t="shared" si="827"/>
        <v>0</v>
      </c>
      <c r="DVM141" s="92">
        <f t="shared" si="827"/>
        <v>0</v>
      </c>
      <c r="DVN141" s="92">
        <f t="shared" si="827"/>
        <v>0</v>
      </c>
      <c r="DVO141" s="92">
        <f t="shared" si="827"/>
        <v>0</v>
      </c>
      <c r="DVP141" s="92">
        <f t="shared" si="827"/>
        <v>0</v>
      </c>
      <c r="DVQ141" s="92">
        <f t="shared" si="827"/>
        <v>0</v>
      </c>
      <c r="DVR141" s="92">
        <f t="shared" si="827"/>
        <v>0</v>
      </c>
      <c r="DVS141" s="92">
        <f t="shared" si="827"/>
        <v>0</v>
      </c>
      <c r="DVT141" s="92">
        <f t="shared" si="827"/>
        <v>0</v>
      </c>
      <c r="DVU141" s="92">
        <f t="shared" si="827"/>
        <v>0</v>
      </c>
      <c r="DVV141" s="92">
        <f t="shared" si="827"/>
        <v>0</v>
      </c>
      <c r="DVW141" s="92">
        <f t="shared" si="827"/>
        <v>0</v>
      </c>
      <c r="DVX141" s="92">
        <f t="shared" si="827"/>
        <v>0</v>
      </c>
      <c r="DVY141" s="92">
        <f t="shared" si="827"/>
        <v>0</v>
      </c>
      <c r="DVZ141" s="92">
        <f t="shared" si="827"/>
        <v>0</v>
      </c>
      <c r="DWA141" s="92">
        <f t="shared" si="827"/>
        <v>0</v>
      </c>
      <c r="DWB141" s="92">
        <f t="shared" si="827"/>
        <v>0</v>
      </c>
      <c r="DWC141" s="92">
        <f t="shared" si="827"/>
        <v>0</v>
      </c>
      <c r="DWD141" s="92">
        <f t="shared" si="827"/>
        <v>0</v>
      </c>
      <c r="DWE141" s="92">
        <f t="shared" si="827"/>
        <v>0</v>
      </c>
      <c r="DWF141" s="92">
        <f t="shared" si="827"/>
        <v>0</v>
      </c>
      <c r="DWG141" s="92">
        <f t="shared" si="827"/>
        <v>0</v>
      </c>
      <c r="DWH141" s="92">
        <f t="shared" si="827"/>
        <v>0</v>
      </c>
      <c r="DWI141" s="92">
        <f t="shared" si="827"/>
        <v>0</v>
      </c>
      <c r="DWJ141" s="92">
        <f t="shared" si="827"/>
        <v>0</v>
      </c>
      <c r="DWK141" s="92">
        <f t="shared" si="827"/>
        <v>0</v>
      </c>
      <c r="DWL141" s="92">
        <f t="shared" si="827"/>
        <v>0</v>
      </c>
      <c r="DWM141" s="92">
        <f t="shared" si="827"/>
        <v>0</v>
      </c>
      <c r="DWN141" s="92">
        <f t="shared" si="827"/>
        <v>0</v>
      </c>
      <c r="DWO141" s="92">
        <f t="shared" si="827"/>
        <v>0</v>
      </c>
      <c r="DWP141" s="92">
        <f t="shared" si="827"/>
        <v>0</v>
      </c>
      <c r="DWQ141" s="92">
        <f t="shared" si="827"/>
        <v>0</v>
      </c>
      <c r="DWR141" s="92">
        <f t="shared" si="827"/>
        <v>0</v>
      </c>
      <c r="DWS141" s="92">
        <f t="shared" si="827"/>
        <v>0</v>
      </c>
      <c r="DWT141" s="92">
        <f t="shared" si="827"/>
        <v>0</v>
      </c>
      <c r="DWU141" s="92">
        <f t="shared" si="827"/>
        <v>0</v>
      </c>
      <c r="DWV141" s="92">
        <f t="shared" si="827"/>
        <v>0</v>
      </c>
      <c r="DWW141" s="92">
        <f t="shared" si="827"/>
        <v>0</v>
      </c>
      <c r="DWX141" s="92">
        <f t="shared" si="827"/>
        <v>0</v>
      </c>
      <c r="DWY141" s="92">
        <f t="shared" si="827"/>
        <v>0</v>
      </c>
      <c r="DWZ141" s="92">
        <f t="shared" si="827"/>
        <v>0</v>
      </c>
      <c r="DXA141" s="92">
        <f t="shared" si="827"/>
        <v>0</v>
      </c>
      <c r="DXB141" s="92">
        <f t="shared" si="827"/>
        <v>0</v>
      </c>
      <c r="DXC141" s="92">
        <f t="shared" si="827"/>
        <v>0</v>
      </c>
      <c r="DXD141" s="92">
        <f t="shared" si="827"/>
        <v>0</v>
      </c>
      <c r="DXE141" s="92">
        <f t="shared" si="827"/>
        <v>0</v>
      </c>
      <c r="DXF141" s="92">
        <f t="shared" si="827"/>
        <v>0</v>
      </c>
      <c r="DXG141" s="92">
        <f t="shared" si="827"/>
        <v>0</v>
      </c>
      <c r="DXH141" s="92">
        <f t="shared" si="827"/>
        <v>0</v>
      </c>
      <c r="DXI141" s="92">
        <f t="shared" si="827"/>
        <v>0</v>
      </c>
      <c r="DXJ141" s="92">
        <f t="shared" si="827"/>
        <v>0</v>
      </c>
      <c r="DXK141" s="92">
        <f t="shared" si="827"/>
        <v>0</v>
      </c>
      <c r="DXL141" s="92">
        <f t="shared" si="827"/>
        <v>0</v>
      </c>
      <c r="DXM141" s="92">
        <f t="shared" si="827"/>
        <v>0</v>
      </c>
      <c r="DXN141" s="92">
        <f t="shared" si="827"/>
        <v>0</v>
      </c>
      <c r="DXO141" s="92">
        <f t="shared" si="827"/>
        <v>0</v>
      </c>
      <c r="DXP141" s="92">
        <f t="shared" si="827"/>
        <v>0</v>
      </c>
      <c r="DXQ141" s="92">
        <f t="shared" si="827"/>
        <v>0</v>
      </c>
      <c r="DXR141" s="92">
        <f t="shared" si="827"/>
        <v>0</v>
      </c>
      <c r="DXS141" s="92">
        <f t="shared" ref="DXS141:EAD141" si="828">DXS135</f>
        <v>0</v>
      </c>
      <c r="DXT141" s="92">
        <f t="shared" si="828"/>
        <v>0</v>
      </c>
      <c r="DXU141" s="92">
        <f t="shared" si="828"/>
        <v>0</v>
      </c>
      <c r="DXV141" s="92">
        <f t="shared" si="828"/>
        <v>0</v>
      </c>
      <c r="DXW141" s="92">
        <f t="shared" si="828"/>
        <v>0</v>
      </c>
      <c r="DXX141" s="92">
        <f t="shared" si="828"/>
        <v>0</v>
      </c>
      <c r="DXY141" s="92">
        <f t="shared" si="828"/>
        <v>0</v>
      </c>
      <c r="DXZ141" s="92">
        <f t="shared" si="828"/>
        <v>0</v>
      </c>
      <c r="DYA141" s="92">
        <f t="shared" si="828"/>
        <v>0</v>
      </c>
      <c r="DYB141" s="92">
        <f t="shared" si="828"/>
        <v>0</v>
      </c>
      <c r="DYC141" s="92">
        <f t="shared" si="828"/>
        <v>0</v>
      </c>
      <c r="DYD141" s="92">
        <f t="shared" si="828"/>
        <v>0</v>
      </c>
      <c r="DYE141" s="92">
        <f t="shared" si="828"/>
        <v>0</v>
      </c>
      <c r="DYF141" s="92">
        <f t="shared" si="828"/>
        <v>0</v>
      </c>
      <c r="DYG141" s="92">
        <f t="shared" si="828"/>
        <v>0</v>
      </c>
      <c r="DYH141" s="92">
        <f t="shared" si="828"/>
        <v>0</v>
      </c>
      <c r="DYI141" s="92">
        <f t="shared" si="828"/>
        <v>0</v>
      </c>
      <c r="DYJ141" s="92">
        <f t="shared" si="828"/>
        <v>0</v>
      </c>
      <c r="DYK141" s="92">
        <f t="shared" si="828"/>
        <v>0</v>
      </c>
      <c r="DYL141" s="92">
        <f t="shared" si="828"/>
        <v>0</v>
      </c>
      <c r="DYM141" s="92">
        <f t="shared" si="828"/>
        <v>0</v>
      </c>
      <c r="DYN141" s="92">
        <f t="shared" si="828"/>
        <v>0</v>
      </c>
      <c r="DYO141" s="92">
        <f t="shared" si="828"/>
        <v>0</v>
      </c>
      <c r="DYP141" s="92">
        <f t="shared" si="828"/>
        <v>0</v>
      </c>
      <c r="DYQ141" s="92">
        <f t="shared" si="828"/>
        <v>0</v>
      </c>
      <c r="DYR141" s="92">
        <f t="shared" si="828"/>
        <v>0</v>
      </c>
      <c r="DYS141" s="92">
        <f t="shared" si="828"/>
        <v>0</v>
      </c>
      <c r="DYT141" s="92">
        <f t="shared" si="828"/>
        <v>0</v>
      </c>
      <c r="DYU141" s="92">
        <f t="shared" si="828"/>
        <v>0</v>
      </c>
      <c r="DYV141" s="92">
        <f t="shared" si="828"/>
        <v>0</v>
      </c>
      <c r="DYW141" s="92">
        <f t="shared" si="828"/>
        <v>0</v>
      </c>
      <c r="DYX141" s="92">
        <f t="shared" si="828"/>
        <v>0</v>
      </c>
      <c r="DYY141" s="92">
        <f t="shared" si="828"/>
        <v>0</v>
      </c>
      <c r="DYZ141" s="92">
        <f t="shared" si="828"/>
        <v>0</v>
      </c>
      <c r="DZA141" s="92">
        <f t="shared" si="828"/>
        <v>0</v>
      </c>
      <c r="DZB141" s="92">
        <f t="shared" si="828"/>
        <v>0</v>
      </c>
      <c r="DZC141" s="92">
        <f t="shared" si="828"/>
        <v>0</v>
      </c>
      <c r="DZD141" s="92">
        <f t="shared" si="828"/>
        <v>0</v>
      </c>
      <c r="DZE141" s="92">
        <f t="shared" si="828"/>
        <v>0</v>
      </c>
      <c r="DZF141" s="92">
        <f t="shared" si="828"/>
        <v>0</v>
      </c>
      <c r="DZG141" s="92">
        <f t="shared" si="828"/>
        <v>0</v>
      </c>
      <c r="DZH141" s="92">
        <f t="shared" si="828"/>
        <v>0</v>
      </c>
      <c r="DZI141" s="92">
        <f t="shared" si="828"/>
        <v>0</v>
      </c>
      <c r="DZJ141" s="92">
        <f t="shared" si="828"/>
        <v>0</v>
      </c>
      <c r="DZK141" s="92">
        <f t="shared" si="828"/>
        <v>0</v>
      </c>
      <c r="DZL141" s="92">
        <f t="shared" si="828"/>
        <v>0</v>
      </c>
      <c r="DZM141" s="92">
        <f t="shared" si="828"/>
        <v>0</v>
      </c>
      <c r="DZN141" s="92">
        <f t="shared" si="828"/>
        <v>0</v>
      </c>
      <c r="DZO141" s="92">
        <f t="shared" si="828"/>
        <v>0</v>
      </c>
      <c r="DZP141" s="92">
        <f t="shared" si="828"/>
        <v>0</v>
      </c>
      <c r="DZQ141" s="92">
        <f t="shared" si="828"/>
        <v>0</v>
      </c>
      <c r="DZR141" s="92">
        <f t="shared" si="828"/>
        <v>0</v>
      </c>
      <c r="DZS141" s="92">
        <f t="shared" si="828"/>
        <v>0</v>
      </c>
      <c r="DZT141" s="92">
        <f t="shared" si="828"/>
        <v>0</v>
      </c>
      <c r="DZU141" s="92">
        <f t="shared" si="828"/>
        <v>0</v>
      </c>
      <c r="DZV141" s="92">
        <f t="shared" si="828"/>
        <v>0</v>
      </c>
      <c r="DZW141" s="92">
        <f t="shared" si="828"/>
        <v>0</v>
      </c>
      <c r="DZX141" s="92">
        <f t="shared" si="828"/>
        <v>0</v>
      </c>
      <c r="DZY141" s="92">
        <f t="shared" si="828"/>
        <v>0</v>
      </c>
      <c r="DZZ141" s="92">
        <f t="shared" si="828"/>
        <v>0</v>
      </c>
      <c r="EAA141" s="92">
        <f t="shared" si="828"/>
        <v>0</v>
      </c>
      <c r="EAB141" s="92">
        <f t="shared" si="828"/>
        <v>0</v>
      </c>
      <c r="EAC141" s="92">
        <f t="shared" si="828"/>
        <v>0</v>
      </c>
      <c r="EAD141" s="92">
        <f t="shared" si="828"/>
        <v>0</v>
      </c>
      <c r="EAE141" s="92">
        <f t="shared" ref="EAE141:ECP141" si="829">EAE135</f>
        <v>0</v>
      </c>
      <c r="EAF141" s="92">
        <f t="shared" si="829"/>
        <v>0</v>
      </c>
      <c r="EAG141" s="92">
        <f t="shared" si="829"/>
        <v>0</v>
      </c>
      <c r="EAH141" s="92">
        <f t="shared" si="829"/>
        <v>0</v>
      </c>
      <c r="EAI141" s="92">
        <f t="shared" si="829"/>
        <v>0</v>
      </c>
      <c r="EAJ141" s="92">
        <f t="shared" si="829"/>
        <v>0</v>
      </c>
      <c r="EAK141" s="92">
        <f t="shared" si="829"/>
        <v>0</v>
      </c>
      <c r="EAL141" s="92">
        <f t="shared" si="829"/>
        <v>0</v>
      </c>
      <c r="EAM141" s="92">
        <f t="shared" si="829"/>
        <v>0</v>
      </c>
      <c r="EAN141" s="92">
        <f t="shared" si="829"/>
        <v>0</v>
      </c>
      <c r="EAO141" s="92">
        <f t="shared" si="829"/>
        <v>0</v>
      </c>
      <c r="EAP141" s="92">
        <f t="shared" si="829"/>
        <v>0</v>
      </c>
      <c r="EAQ141" s="92">
        <f t="shared" si="829"/>
        <v>0</v>
      </c>
      <c r="EAR141" s="92">
        <f t="shared" si="829"/>
        <v>0</v>
      </c>
      <c r="EAS141" s="92">
        <f t="shared" si="829"/>
        <v>0</v>
      </c>
      <c r="EAT141" s="92">
        <f t="shared" si="829"/>
        <v>0</v>
      </c>
      <c r="EAU141" s="92">
        <f t="shared" si="829"/>
        <v>0</v>
      </c>
      <c r="EAV141" s="92">
        <f t="shared" si="829"/>
        <v>0</v>
      </c>
      <c r="EAW141" s="92">
        <f t="shared" si="829"/>
        <v>0</v>
      </c>
      <c r="EAX141" s="92">
        <f t="shared" si="829"/>
        <v>0</v>
      </c>
      <c r="EAY141" s="92">
        <f t="shared" si="829"/>
        <v>0</v>
      </c>
      <c r="EAZ141" s="92">
        <f t="shared" si="829"/>
        <v>0</v>
      </c>
      <c r="EBA141" s="92">
        <f t="shared" si="829"/>
        <v>0</v>
      </c>
      <c r="EBB141" s="92">
        <f t="shared" si="829"/>
        <v>0</v>
      </c>
      <c r="EBC141" s="92">
        <f t="shared" si="829"/>
        <v>0</v>
      </c>
      <c r="EBD141" s="92">
        <f t="shared" si="829"/>
        <v>0</v>
      </c>
      <c r="EBE141" s="92">
        <f t="shared" si="829"/>
        <v>0</v>
      </c>
      <c r="EBF141" s="92">
        <f t="shared" si="829"/>
        <v>0</v>
      </c>
      <c r="EBG141" s="92">
        <f t="shared" si="829"/>
        <v>0</v>
      </c>
      <c r="EBH141" s="92">
        <f t="shared" si="829"/>
        <v>0</v>
      </c>
      <c r="EBI141" s="92">
        <f t="shared" si="829"/>
        <v>0</v>
      </c>
      <c r="EBJ141" s="92">
        <f t="shared" si="829"/>
        <v>0</v>
      </c>
      <c r="EBK141" s="92">
        <f t="shared" si="829"/>
        <v>0</v>
      </c>
      <c r="EBL141" s="92">
        <f t="shared" si="829"/>
        <v>0</v>
      </c>
      <c r="EBM141" s="92">
        <f t="shared" si="829"/>
        <v>0</v>
      </c>
      <c r="EBN141" s="92">
        <f t="shared" si="829"/>
        <v>0</v>
      </c>
      <c r="EBO141" s="92">
        <f t="shared" si="829"/>
        <v>0</v>
      </c>
      <c r="EBP141" s="92">
        <f t="shared" si="829"/>
        <v>0</v>
      </c>
      <c r="EBQ141" s="92">
        <f t="shared" si="829"/>
        <v>0</v>
      </c>
      <c r="EBR141" s="92">
        <f t="shared" si="829"/>
        <v>0</v>
      </c>
      <c r="EBS141" s="92">
        <f t="shared" si="829"/>
        <v>0</v>
      </c>
      <c r="EBT141" s="92">
        <f t="shared" si="829"/>
        <v>0</v>
      </c>
      <c r="EBU141" s="92">
        <f t="shared" si="829"/>
        <v>0</v>
      </c>
      <c r="EBV141" s="92">
        <f t="shared" si="829"/>
        <v>0</v>
      </c>
      <c r="EBW141" s="92">
        <f t="shared" si="829"/>
        <v>0</v>
      </c>
      <c r="EBX141" s="92">
        <f t="shared" si="829"/>
        <v>0</v>
      </c>
      <c r="EBY141" s="92">
        <f t="shared" si="829"/>
        <v>0</v>
      </c>
      <c r="EBZ141" s="92">
        <f t="shared" si="829"/>
        <v>0</v>
      </c>
      <c r="ECA141" s="92">
        <f t="shared" si="829"/>
        <v>0</v>
      </c>
      <c r="ECB141" s="92">
        <f t="shared" si="829"/>
        <v>0</v>
      </c>
      <c r="ECC141" s="92">
        <f t="shared" si="829"/>
        <v>0</v>
      </c>
      <c r="ECD141" s="92">
        <f t="shared" si="829"/>
        <v>0</v>
      </c>
      <c r="ECE141" s="92">
        <f t="shared" si="829"/>
        <v>0</v>
      </c>
      <c r="ECF141" s="92">
        <f t="shared" si="829"/>
        <v>0</v>
      </c>
      <c r="ECG141" s="92">
        <f t="shared" si="829"/>
        <v>0</v>
      </c>
      <c r="ECH141" s="92">
        <f t="shared" si="829"/>
        <v>0</v>
      </c>
      <c r="ECI141" s="92">
        <f t="shared" si="829"/>
        <v>0</v>
      </c>
      <c r="ECJ141" s="92">
        <f t="shared" si="829"/>
        <v>0</v>
      </c>
      <c r="ECK141" s="92">
        <f t="shared" si="829"/>
        <v>0</v>
      </c>
      <c r="ECL141" s="92">
        <f t="shared" si="829"/>
        <v>0</v>
      </c>
      <c r="ECM141" s="92">
        <f t="shared" si="829"/>
        <v>0</v>
      </c>
      <c r="ECN141" s="92">
        <f t="shared" si="829"/>
        <v>0</v>
      </c>
      <c r="ECO141" s="92">
        <f t="shared" si="829"/>
        <v>0</v>
      </c>
      <c r="ECP141" s="92">
        <f t="shared" si="829"/>
        <v>0</v>
      </c>
      <c r="ECQ141" s="92">
        <f t="shared" ref="ECQ141:EFB141" si="830">ECQ135</f>
        <v>0</v>
      </c>
      <c r="ECR141" s="92">
        <f t="shared" si="830"/>
        <v>0</v>
      </c>
      <c r="ECS141" s="92">
        <f t="shared" si="830"/>
        <v>0</v>
      </c>
      <c r="ECT141" s="92">
        <f t="shared" si="830"/>
        <v>0</v>
      </c>
      <c r="ECU141" s="92">
        <f t="shared" si="830"/>
        <v>0</v>
      </c>
      <c r="ECV141" s="92">
        <f t="shared" si="830"/>
        <v>0</v>
      </c>
      <c r="ECW141" s="92">
        <f t="shared" si="830"/>
        <v>0</v>
      </c>
      <c r="ECX141" s="92">
        <f t="shared" si="830"/>
        <v>0</v>
      </c>
      <c r="ECY141" s="92">
        <f t="shared" si="830"/>
        <v>0</v>
      </c>
      <c r="ECZ141" s="92">
        <f t="shared" si="830"/>
        <v>0</v>
      </c>
      <c r="EDA141" s="92">
        <f t="shared" si="830"/>
        <v>0</v>
      </c>
      <c r="EDB141" s="92">
        <f t="shared" si="830"/>
        <v>0</v>
      </c>
      <c r="EDC141" s="92">
        <f t="shared" si="830"/>
        <v>0</v>
      </c>
      <c r="EDD141" s="92">
        <f t="shared" si="830"/>
        <v>0</v>
      </c>
      <c r="EDE141" s="92">
        <f t="shared" si="830"/>
        <v>0</v>
      </c>
      <c r="EDF141" s="92">
        <f t="shared" si="830"/>
        <v>0</v>
      </c>
      <c r="EDG141" s="92">
        <f t="shared" si="830"/>
        <v>0</v>
      </c>
      <c r="EDH141" s="92">
        <f t="shared" si="830"/>
        <v>0</v>
      </c>
      <c r="EDI141" s="92">
        <f t="shared" si="830"/>
        <v>0</v>
      </c>
      <c r="EDJ141" s="92">
        <f t="shared" si="830"/>
        <v>0</v>
      </c>
      <c r="EDK141" s="92">
        <f t="shared" si="830"/>
        <v>0</v>
      </c>
      <c r="EDL141" s="92">
        <f t="shared" si="830"/>
        <v>0</v>
      </c>
      <c r="EDM141" s="92">
        <f t="shared" si="830"/>
        <v>0</v>
      </c>
      <c r="EDN141" s="92">
        <f t="shared" si="830"/>
        <v>0</v>
      </c>
      <c r="EDO141" s="92">
        <f t="shared" si="830"/>
        <v>0</v>
      </c>
      <c r="EDP141" s="92">
        <f t="shared" si="830"/>
        <v>0</v>
      </c>
      <c r="EDQ141" s="92">
        <f t="shared" si="830"/>
        <v>0</v>
      </c>
      <c r="EDR141" s="92">
        <f t="shared" si="830"/>
        <v>0</v>
      </c>
      <c r="EDS141" s="92">
        <f t="shared" si="830"/>
        <v>0</v>
      </c>
      <c r="EDT141" s="92">
        <f t="shared" si="830"/>
        <v>0</v>
      </c>
      <c r="EDU141" s="92">
        <f t="shared" si="830"/>
        <v>0</v>
      </c>
      <c r="EDV141" s="92">
        <f t="shared" si="830"/>
        <v>0</v>
      </c>
      <c r="EDW141" s="92">
        <f t="shared" si="830"/>
        <v>0</v>
      </c>
      <c r="EDX141" s="92">
        <f t="shared" si="830"/>
        <v>0</v>
      </c>
      <c r="EDY141" s="92">
        <f t="shared" si="830"/>
        <v>0</v>
      </c>
      <c r="EDZ141" s="92">
        <f t="shared" si="830"/>
        <v>0</v>
      </c>
      <c r="EEA141" s="92">
        <f t="shared" si="830"/>
        <v>0</v>
      </c>
      <c r="EEB141" s="92">
        <f t="shared" si="830"/>
        <v>0</v>
      </c>
      <c r="EEC141" s="92">
        <f t="shared" si="830"/>
        <v>0</v>
      </c>
      <c r="EED141" s="92">
        <f t="shared" si="830"/>
        <v>0</v>
      </c>
      <c r="EEE141" s="92">
        <f t="shared" si="830"/>
        <v>0</v>
      </c>
      <c r="EEF141" s="92">
        <f t="shared" si="830"/>
        <v>0</v>
      </c>
      <c r="EEG141" s="92">
        <f t="shared" si="830"/>
        <v>0</v>
      </c>
      <c r="EEH141" s="92">
        <f t="shared" si="830"/>
        <v>0</v>
      </c>
      <c r="EEI141" s="92">
        <f t="shared" si="830"/>
        <v>0</v>
      </c>
      <c r="EEJ141" s="92">
        <f t="shared" si="830"/>
        <v>0</v>
      </c>
      <c r="EEK141" s="92">
        <f t="shared" si="830"/>
        <v>0</v>
      </c>
      <c r="EEL141" s="92">
        <f t="shared" si="830"/>
        <v>0</v>
      </c>
      <c r="EEM141" s="92">
        <f t="shared" si="830"/>
        <v>0</v>
      </c>
      <c r="EEN141" s="92">
        <f t="shared" si="830"/>
        <v>0</v>
      </c>
      <c r="EEO141" s="92">
        <f t="shared" si="830"/>
        <v>0</v>
      </c>
      <c r="EEP141" s="92">
        <f t="shared" si="830"/>
        <v>0</v>
      </c>
      <c r="EEQ141" s="92">
        <f t="shared" si="830"/>
        <v>0</v>
      </c>
      <c r="EER141" s="92">
        <f t="shared" si="830"/>
        <v>0</v>
      </c>
      <c r="EES141" s="92">
        <f t="shared" si="830"/>
        <v>0</v>
      </c>
      <c r="EET141" s="92">
        <f t="shared" si="830"/>
        <v>0</v>
      </c>
      <c r="EEU141" s="92">
        <f t="shared" si="830"/>
        <v>0</v>
      </c>
      <c r="EEV141" s="92">
        <f t="shared" si="830"/>
        <v>0</v>
      </c>
      <c r="EEW141" s="92">
        <f t="shared" si="830"/>
        <v>0</v>
      </c>
      <c r="EEX141" s="92">
        <f t="shared" si="830"/>
        <v>0</v>
      </c>
      <c r="EEY141" s="92">
        <f t="shared" si="830"/>
        <v>0</v>
      </c>
      <c r="EEZ141" s="92">
        <f t="shared" si="830"/>
        <v>0</v>
      </c>
      <c r="EFA141" s="92">
        <f t="shared" si="830"/>
        <v>0</v>
      </c>
      <c r="EFB141" s="92">
        <f t="shared" si="830"/>
        <v>0</v>
      </c>
      <c r="EFC141" s="92">
        <f t="shared" ref="EFC141:EHN141" si="831">EFC135</f>
        <v>0</v>
      </c>
      <c r="EFD141" s="92">
        <f t="shared" si="831"/>
        <v>0</v>
      </c>
      <c r="EFE141" s="92">
        <f t="shared" si="831"/>
        <v>0</v>
      </c>
      <c r="EFF141" s="92">
        <f t="shared" si="831"/>
        <v>0</v>
      </c>
      <c r="EFG141" s="92">
        <f t="shared" si="831"/>
        <v>0</v>
      </c>
      <c r="EFH141" s="92">
        <f t="shared" si="831"/>
        <v>0</v>
      </c>
      <c r="EFI141" s="92">
        <f t="shared" si="831"/>
        <v>0</v>
      </c>
      <c r="EFJ141" s="92">
        <f t="shared" si="831"/>
        <v>0</v>
      </c>
      <c r="EFK141" s="92">
        <f t="shared" si="831"/>
        <v>0</v>
      </c>
      <c r="EFL141" s="92">
        <f t="shared" si="831"/>
        <v>0</v>
      </c>
      <c r="EFM141" s="92">
        <f t="shared" si="831"/>
        <v>0</v>
      </c>
      <c r="EFN141" s="92">
        <f t="shared" si="831"/>
        <v>0</v>
      </c>
      <c r="EFO141" s="92">
        <f t="shared" si="831"/>
        <v>0</v>
      </c>
      <c r="EFP141" s="92">
        <f t="shared" si="831"/>
        <v>0</v>
      </c>
      <c r="EFQ141" s="92">
        <f t="shared" si="831"/>
        <v>0</v>
      </c>
      <c r="EFR141" s="92">
        <f t="shared" si="831"/>
        <v>0</v>
      </c>
      <c r="EFS141" s="92">
        <f t="shared" si="831"/>
        <v>0</v>
      </c>
      <c r="EFT141" s="92">
        <f t="shared" si="831"/>
        <v>0</v>
      </c>
      <c r="EFU141" s="92">
        <f t="shared" si="831"/>
        <v>0</v>
      </c>
      <c r="EFV141" s="92">
        <f t="shared" si="831"/>
        <v>0</v>
      </c>
      <c r="EFW141" s="92">
        <f t="shared" si="831"/>
        <v>0</v>
      </c>
      <c r="EFX141" s="92">
        <f t="shared" si="831"/>
        <v>0</v>
      </c>
      <c r="EFY141" s="92">
        <f t="shared" si="831"/>
        <v>0</v>
      </c>
      <c r="EFZ141" s="92">
        <f t="shared" si="831"/>
        <v>0</v>
      </c>
      <c r="EGA141" s="92">
        <f t="shared" si="831"/>
        <v>0</v>
      </c>
      <c r="EGB141" s="92">
        <f t="shared" si="831"/>
        <v>0</v>
      </c>
      <c r="EGC141" s="92">
        <f t="shared" si="831"/>
        <v>0</v>
      </c>
      <c r="EGD141" s="92">
        <f t="shared" si="831"/>
        <v>0</v>
      </c>
      <c r="EGE141" s="92">
        <f t="shared" si="831"/>
        <v>0</v>
      </c>
      <c r="EGF141" s="92">
        <f t="shared" si="831"/>
        <v>0</v>
      </c>
      <c r="EGG141" s="92">
        <f t="shared" si="831"/>
        <v>0</v>
      </c>
      <c r="EGH141" s="92">
        <f t="shared" si="831"/>
        <v>0</v>
      </c>
      <c r="EGI141" s="92">
        <f t="shared" si="831"/>
        <v>0</v>
      </c>
      <c r="EGJ141" s="92">
        <f t="shared" si="831"/>
        <v>0</v>
      </c>
      <c r="EGK141" s="92">
        <f t="shared" si="831"/>
        <v>0</v>
      </c>
      <c r="EGL141" s="92">
        <f t="shared" si="831"/>
        <v>0</v>
      </c>
      <c r="EGM141" s="92">
        <f t="shared" si="831"/>
        <v>0</v>
      </c>
      <c r="EGN141" s="92">
        <f t="shared" si="831"/>
        <v>0</v>
      </c>
      <c r="EGO141" s="92">
        <f t="shared" si="831"/>
        <v>0</v>
      </c>
      <c r="EGP141" s="92">
        <f t="shared" si="831"/>
        <v>0</v>
      </c>
      <c r="EGQ141" s="92">
        <f t="shared" si="831"/>
        <v>0</v>
      </c>
      <c r="EGR141" s="92">
        <f t="shared" si="831"/>
        <v>0</v>
      </c>
      <c r="EGS141" s="92">
        <f t="shared" si="831"/>
        <v>0</v>
      </c>
      <c r="EGT141" s="92">
        <f t="shared" si="831"/>
        <v>0</v>
      </c>
      <c r="EGU141" s="92">
        <f t="shared" si="831"/>
        <v>0</v>
      </c>
      <c r="EGV141" s="92">
        <f t="shared" si="831"/>
        <v>0</v>
      </c>
      <c r="EGW141" s="92">
        <f t="shared" si="831"/>
        <v>0</v>
      </c>
      <c r="EGX141" s="92">
        <f t="shared" si="831"/>
        <v>0</v>
      </c>
      <c r="EGY141" s="92">
        <f t="shared" si="831"/>
        <v>0</v>
      </c>
      <c r="EGZ141" s="92">
        <f t="shared" si="831"/>
        <v>0</v>
      </c>
      <c r="EHA141" s="92">
        <f t="shared" si="831"/>
        <v>0</v>
      </c>
      <c r="EHB141" s="92">
        <f t="shared" si="831"/>
        <v>0</v>
      </c>
      <c r="EHC141" s="92">
        <f t="shared" si="831"/>
        <v>0</v>
      </c>
      <c r="EHD141" s="92">
        <f t="shared" si="831"/>
        <v>0</v>
      </c>
      <c r="EHE141" s="92">
        <f t="shared" si="831"/>
        <v>0</v>
      </c>
      <c r="EHF141" s="92">
        <f t="shared" si="831"/>
        <v>0</v>
      </c>
      <c r="EHG141" s="92">
        <f t="shared" si="831"/>
        <v>0</v>
      </c>
      <c r="EHH141" s="92">
        <f t="shared" si="831"/>
        <v>0</v>
      </c>
      <c r="EHI141" s="92">
        <f t="shared" si="831"/>
        <v>0</v>
      </c>
      <c r="EHJ141" s="92">
        <f t="shared" si="831"/>
        <v>0</v>
      </c>
      <c r="EHK141" s="92">
        <f t="shared" si="831"/>
        <v>0</v>
      </c>
      <c r="EHL141" s="92">
        <f t="shared" si="831"/>
        <v>0</v>
      </c>
      <c r="EHM141" s="92">
        <f t="shared" si="831"/>
        <v>0</v>
      </c>
      <c r="EHN141" s="92">
        <f t="shared" si="831"/>
        <v>0</v>
      </c>
      <c r="EHO141" s="92">
        <f t="shared" ref="EHO141:EJZ141" si="832">EHO135</f>
        <v>0</v>
      </c>
      <c r="EHP141" s="92">
        <f t="shared" si="832"/>
        <v>0</v>
      </c>
      <c r="EHQ141" s="92">
        <f t="shared" si="832"/>
        <v>0</v>
      </c>
      <c r="EHR141" s="92">
        <f t="shared" si="832"/>
        <v>0</v>
      </c>
      <c r="EHS141" s="92">
        <f t="shared" si="832"/>
        <v>0</v>
      </c>
      <c r="EHT141" s="92">
        <f t="shared" si="832"/>
        <v>0</v>
      </c>
      <c r="EHU141" s="92">
        <f t="shared" si="832"/>
        <v>0</v>
      </c>
      <c r="EHV141" s="92">
        <f t="shared" si="832"/>
        <v>0</v>
      </c>
      <c r="EHW141" s="92">
        <f t="shared" si="832"/>
        <v>0</v>
      </c>
      <c r="EHX141" s="92">
        <f t="shared" si="832"/>
        <v>0</v>
      </c>
      <c r="EHY141" s="92">
        <f t="shared" si="832"/>
        <v>0</v>
      </c>
      <c r="EHZ141" s="92">
        <f t="shared" si="832"/>
        <v>0</v>
      </c>
      <c r="EIA141" s="92">
        <f t="shared" si="832"/>
        <v>0</v>
      </c>
      <c r="EIB141" s="92">
        <f t="shared" si="832"/>
        <v>0</v>
      </c>
      <c r="EIC141" s="92">
        <f t="shared" si="832"/>
        <v>0</v>
      </c>
      <c r="EID141" s="92">
        <f t="shared" si="832"/>
        <v>0</v>
      </c>
      <c r="EIE141" s="92">
        <f t="shared" si="832"/>
        <v>0</v>
      </c>
      <c r="EIF141" s="92">
        <f t="shared" si="832"/>
        <v>0</v>
      </c>
      <c r="EIG141" s="92">
        <f t="shared" si="832"/>
        <v>0</v>
      </c>
      <c r="EIH141" s="92">
        <f t="shared" si="832"/>
        <v>0</v>
      </c>
      <c r="EII141" s="92">
        <f t="shared" si="832"/>
        <v>0</v>
      </c>
      <c r="EIJ141" s="92">
        <f t="shared" si="832"/>
        <v>0</v>
      </c>
      <c r="EIK141" s="92">
        <f t="shared" si="832"/>
        <v>0</v>
      </c>
      <c r="EIL141" s="92">
        <f t="shared" si="832"/>
        <v>0</v>
      </c>
      <c r="EIM141" s="92">
        <f t="shared" si="832"/>
        <v>0</v>
      </c>
      <c r="EIN141" s="92">
        <f t="shared" si="832"/>
        <v>0</v>
      </c>
      <c r="EIO141" s="92">
        <f t="shared" si="832"/>
        <v>0</v>
      </c>
      <c r="EIP141" s="92">
        <f t="shared" si="832"/>
        <v>0</v>
      </c>
      <c r="EIQ141" s="92">
        <f t="shared" si="832"/>
        <v>0</v>
      </c>
      <c r="EIR141" s="92">
        <f t="shared" si="832"/>
        <v>0</v>
      </c>
      <c r="EIS141" s="92">
        <f t="shared" si="832"/>
        <v>0</v>
      </c>
      <c r="EIT141" s="92">
        <f t="shared" si="832"/>
        <v>0</v>
      </c>
      <c r="EIU141" s="92">
        <f t="shared" si="832"/>
        <v>0</v>
      </c>
      <c r="EIV141" s="92">
        <f t="shared" si="832"/>
        <v>0</v>
      </c>
      <c r="EIW141" s="92">
        <f t="shared" si="832"/>
        <v>0</v>
      </c>
      <c r="EIX141" s="92">
        <f t="shared" si="832"/>
        <v>0</v>
      </c>
      <c r="EIY141" s="92">
        <f t="shared" si="832"/>
        <v>0</v>
      </c>
      <c r="EIZ141" s="92">
        <f t="shared" si="832"/>
        <v>0</v>
      </c>
      <c r="EJA141" s="92">
        <f t="shared" si="832"/>
        <v>0</v>
      </c>
      <c r="EJB141" s="92">
        <f t="shared" si="832"/>
        <v>0</v>
      </c>
      <c r="EJC141" s="92">
        <f t="shared" si="832"/>
        <v>0</v>
      </c>
      <c r="EJD141" s="92">
        <f t="shared" si="832"/>
        <v>0</v>
      </c>
      <c r="EJE141" s="92">
        <f t="shared" si="832"/>
        <v>0</v>
      </c>
      <c r="EJF141" s="92">
        <f t="shared" si="832"/>
        <v>0</v>
      </c>
      <c r="EJG141" s="92">
        <f t="shared" si="832"/>
        <v>0</v>
      </c>
      <c r="EJH141" s="92">
        <f t="shared" si="832"/>
        <v>0</v>
      </c>
      <c r="EJI141" s="92">
        <f t="shared" si="832"/>
        <v>0</v>
      </c>
      <c r="EJJ141" s="92">
        <f t="shared" si="832"/>
        <v>0</v>
      </c>
      <c r="EJK141" s="92">
        <f t="shared" si="832"/>
        <v>0</v>
      </c>
      <c r="EJL141" s="92">
        <f t="shared" si="832"/>
        <v>0</v>
      </c>
      <c r="EJM141" s="92">
        <f t="shared" si="832"/>
        <v>0</v>
      </c>
      <c r="EJN141" s="92">
        <f t="shared" si="832"/>
        <v>0</v>
      </c>
      <c r="EJO141" s="92">
        <f t="shared" si="832"/>
        <v>0</v>
      </c>
      <c r="EJP141" s="92">
        <f t="shared" si="832"/>
        <v>0</v>
      </c>
      <c r="EJQ141" s="92">
        <f t="shared" si="832"/>
        <v>0</v>
      </c>
      <c r="EJR141" s="92">
        <f t="shared" si="832"/>
        <v>0</v>
      </c>
      <c r="EJS141" s="92">
        <f t="shared" si="832"/>
        <v>0</v>
      </c>
      <c r="EJT141" s="92">
        <f t="shared" si="832"/>
        <v>0</v>
      </c>
      <c r="EJU141" s="92">
        <f t="shared" si="832"/>
        <v>0</v>
      </c>
      <c r="EJV141" s="92">
        <f t="shared" si="832"/>
        <v>0</v>
      </c>
      <c r="EJW141" s="92">
        <f t="shared" si="832"/>
        <v>0</v>
      </c>
      <c r="EJX141" s="92">
        <f t="shared" si="832"/>
        <v>0</v>
      </c>
      <c r="EJY141" s="92">
        <f t="shared" si="832"/>
        <v>0</v>
      </c>
      <c r="EJZ141" s="92">
        <f t="shared" si="832"/>
        <v>0</v>
      </c>
      <c r="EKA141" s="92">
        <f t="shared" ref="EKA141:EML141" si="833">EKA135</f>
        <v>0</v>
      </c>
      <c r="EKB141" s="92">
        <f t="shared" si="833"/>
        <v>0</v>
      </c>
      <c r="EKC141" s="92">
        <f t="shared" si="833"/>
        <v>0</v>
      </c>
      <c r="EKD141" s="92">
        <f t="shared" si="833"/>
        <v>0</v>
      </c>
      <c r="EKE141" s="92">
        <f t="shared" si="833"/>
        <v>0</v>
      </c>
      <c r="EKF141" s="92">
        <f t="shared" si="833"/>
        <v>0</v>
      </c>
      <c r="EKG141" s="92">
        <f t="shared" si="833"/>
        <v>0</v>
      </c>
      <c r="EKH141" s="92">
        <f t="shared" si="833"/>
        <v>0</v>
      </c>
      <c r="EKI141" s="92">
        <f t="shared" si="833"/>
        <v>0</v>
      </c>
      <c r="EKJ141" s="92">
        <f t="shared" si="833"/>
        <v>0</v>
      </c>
      <c r="EKK141" s="92">
        <f t="shared" si="833"/>
        <v>0</v>
      </c>
      <c r="EKL141" s="92">
        <f t="shared" si="833"/>
        <v>0</v>
      </c>
      <c r="EKM141" s="92">
        <f t="shared" si="833"/>
        <v>0</v>
      </c>
      <c r="EKN141" s="92">
        <f t="shared" si="833"/>
        <v>0</v>
      </c>
      <c r="EKO141" s="92">
        <f t="shared" si="833"/>
        <v>0</v>
      </c>
      <c r="EKP141" s="92">
        <f t="shared" si="833"/>
        <v>0</v>
      </c>
      <c r="EKQ141" s="92">
        <f t="shared" si="833"/>
        <v>0</v>
      </c>
      <c r="EKR141" s="92">
        <f t="shared" si="833"/>
        <v>0</v>
      </c>
      <c r="EKS141" s="92">
        <f t="shared" si="833"/>
        <v>0</v>
      </c>
      <c r="EKT141" s="92">
        <f t="shared" si="833"/>
        <v>0</v>
      </c>
      <c r="EKU141" s="92">
        <f t="shared" si="833"/>
        <v>0</v>
      </c>
      <c r="EKV141" s="92">
        <f t="shared" si="833"/>
        <v>0</v>
      </c>
      <c r="EKW141" s="92">
        <f t="shared" si="833"/>
        <v>0</v>
      </c>
      <c r="EKX141" s="92">
        <f t="shared" si="833"/>
        <v>0</v>
      </c>
      <c r="EKY141" s="92">
        <f t="shared" si="833"/>
        <v>0</v>
      </c>
      <c r="EKZ141" s="92">
        <f t="shared" si="833"/>
        <v>0</v>
      </c>
      <c r="ELA141" s="92">
        <f t="shared" si="833"/>
        <v>0</v>
      </c>
      <c r="ELB141" s="92">
        <f t="shared" si="833"/>
        <v>0</v>
      </c>
      <c r="ELC141" s="92">
        <f t="shared" si="833"/>
        <v>0</v>
      </c>
      <c r="ELD141" s="92">
        <f t="shared" si="833"/>
        <v>0</v>
      </c>
      <c r="ELE141" s="92">
        <f t="shared" si="833"/>
        <v>0</v>
      </c>
      <c r="ELF141" s="92">
        <f t="shared" si="833"/>
        <v>0</v>
      </c>
      <c r="ELG141" s="92">
        <f t="shared" si="833"/>
        <v>0</v>
      </c>
      <c r="ELH141" s="92">
        <f t="shared" si="833"/>
        <v>0</v>
      </c>
      <c r="ELI141" s="92">
        <f t="shared" si="833"/>
        <v>0</v>
      </c>
      <c r="ELJ141" s="92">
        <f t="shared" si="833"/>
        <v>0</v>
      </c>
      <c r="ELK141" s="92">
        <f t="shared" si="833"/>
        <v>0</v>
      </c>
      <c r="ELL141" s="92">
        <f t="shared" si="833"/>
        <v>0</v>
      </c>
      <c r="ELM141" s="92">
        <f t="shared" si="833"/>
        <v>0</v>
      </c>
      <c r="ELN141" s="92">
        <f t="shared" si="833"/>
        <v>0</v>
      </c>
      <c r="ELO141" s="92">
        <f t="shared" si="833"/>
        <v>0</v>
      </c>
      <c r="ELP141" s="92">
        <f t="shared" si="833"/>
        <v>0</v>
      </c>
      <c r="ELQ141" s="92">
        <f t="shared" si="833"/>
        <v>0</v>
      </c>
      <c r="ELR141" s="92">
        <f t="shared" si="833"/>
        <v>0</v>
      </c>
      <c r="ELS141" s="92">
        <f t="shared" si="833"/>
        <v>0</v>
      </c>
      <c r="ELT141" s="92">
        <f t="shared" si="833"/>
        <v>0</v>
      </c>
      <c r="ELU141" s="92">
        <f t="shared" si="833"/>
        <v>0</v>
      </c>
      <c r="ELV141" s="92">
        <f t="shared" si="833"/>
        <v>0</v>
      </c>
      <c r="ELW141" s="92">
        <f t="shared" si="833"/>
        <v>0</v>
      </c>
      <c r="ELX141" s="92">
        <f t="shared" si="833"/>
        <v>0</v>
      </c>
      <c r="ELY141" s="92">
        <f t="shared" si="833"/>
        <v>0</v>
      </c>
      <c r="ELZ141" s="92">
        <f t="shared" si="833"/>
        <v>0</v>
      </c>
      <c r="EMA141" s="92">
        <f t="shared" si="833"/>
        <v>0</v>
      </c>
      <c r="EMB141" s="92">
        <f t="shared" si="833"/>
        <v>0</v>
      </c>
      <c r="EMC141" s="92">
        <f t="shared" si="833"/>
        <v>0</v>
      </c>
      <c r="EMD141" s="92">
        <f t="shared" si="833"/>
        <v>0</v>
      </c>
      <c r="EME141" s="92">
        <f t="shared" si="833"/>
        <v>0</v>
      </c>
      <c r="EMF141" s="92">
        <f t="shared" si="833"/>
        <v>0</v>
      </c>
      <c r="EMG141" s="92">
        <f t="shared" si="833"/>
        <v>0</v>
      </c>
      <c r="EMH141" s="92">
        <f t="shared" si="833"/>
        <v>0</v>
      </c>
      <c r="EMI141" s="92">
        <f t="shared" si="833"/>
        <v>0</v>
      </c>
      <c r="EMJ141" s="92">
        <f t="shared" si="833"/>
        <v>0</v>
      </c>
      <c r="EMK141" s="92">
        <f t="shared" si="833"/>
        <v>0</v>
      </c>
      <c r="EML141" s="92">
        <f t="shared" si="833"/>
        <v>0</v>
      </c>
      <c r="EMM141" s="92">
        <f t="shared" ref="EMM141:EOX141" si="834">EMM135</f>
        <v>0</v>
      </c>
      <c r="EMN141" s="92">
        <f t="shared" si="834"/>
        <v>0</v>
      </c>
      <c r="EMO141" s="92">
        <f t="shared" si="834"/>
        <v>0</v>
      </c>
      <c r="EMP141" s="92">
        <f t="shared" si="834"/>
        <v>0</v>
      </c>
      <c r="EMQ141" s="92">
        <f t="shared" si="834"/>
        <v>0</v>
      </c>
      <c r="EMR141" s="92">
        <f t="shared" si="834"/>
        <v>0</v>
      </c>
      <c r="EMS141" s="92">
        <f t="shared" si="834"/>
        <v>0</v>
      </c>
      <c r="EMT141" s="92">
        <f t="shared" si="834"/>
        <v>0</v>
      </c>
      <c r="EMU141" s="92">
        <f t="shared" si="834"/>
        <v>0</v>
      </c>
      <c r="EMV141" s="92">
        <f t="shared" si="834"/>
        <v>0</v>
      </c>
      <c r="EMW141" s="92">
        <f t="shared" si="834"/>
        <v>0</v>
      </c>
      <c r="EMX141" s="92">
        <f t="shared" si="834"/>
        <v>0</v>
      </c>
      <c r="EMY141" s="92">
        <f t="shared" si="834"/>
        <v>0</v>
      </c>
      <c r="EMZ141" s="92">
        <f t="shared" si="834"/>
        <v>0</v>
      </c>
      <c r="ENA141" s="92">
        <f t="shared" si="834"/>
        <v>0</v>
      </c>
      <c r="ENB141" s="92">
        <f t="shared" si="834"/>
        <v>0</v>
      </c>
      <c r="ENC141" s="92">
        <f t="shared" si="834"/>
        <v>0</v>
      </c>
      <c r="END141" s="92">
        <f t="shared" si="834"/>
        <v>0</v>
      </c>
      <c r="ENE141" s="92">
        <f t="shared" si="834"/>
        <v>0</v>
      </c>
      <c r="ENF141" s="92">
        <f t="shared" si="834"/>
        <v>0</v>
      </c>
      <c r="ENG141" s="92">
        <f t="shared" si="834"/>
        <v>0</v>
      </c>
      <c r="ENH141" s="92">
        <f t="shared" si="834"/>
        <v>0</v>
      </c>
      <c r="ENI141" s="92">
        <f t="shared" si="834"/>
        <v>0</v>
      </c>
      <c r="ENJ141" s="92">
        <f t="shared" si="834"/>
        <v>0</v>
      </c>
      <c r="ENK141" s="92">
        <f t="shared" si="834"/>
        <v>0</v>
      </c>
      <c r="ENL141" s="92">
        <f t="shared" si="834"/>
        <v>0</v>
      </c>
      <c r="ENM141" s="92">
        <f t="shared" si="834"/>
        <v>0</v>
      </c>
      <c r="ENN141" s="92">
        <f t="shared" si="834"/>
        <v>0</v>
      </c>
      <c r="ENO141" s="92">
        <f t="shared" si="834"/>
        <v>0</v>
      </c>
      <c r="ENP141" s="92">
        <f t="shared" si="834"/>
        <v>0</v>
      </c>
      <c r="ENQ141" s="92">
        <f t="shared" si="834"/>
        <v>0</v>
      </c>
      <c r="ENR141" s="92">
        <f t="shared" si="834"/>
        <v>0</v>
      </c>
      <c r="ENS141" s="92">
        <f t="shared" si="834"/>
        <v>0</v>
      </c>
      <c r="ENT141" s="92">
        <f t="shared" si="834"/>
        <v>0</v>
      </c>
      <c r="ENU141" s="92">
        <f t="shared" si="834"/>
        <v>0</v>
      </c>
      <c r="ENV141" s="92">
        <f t="shared" si="834"/>
        <v>0</v>
      </c>
      <c r="ENW141" s="92">
        <f t="shared" si="834"/>
        <v>0</v>
      </c>
      <c r="ENX141" s="92">
        <f t="shared" si="834"/>
        <v>0</v>
      </c>
      <c r="ENY141" s="92">
        <f t="shared" si="834"/>
        <v>0</v>
      </c>
      <c r="ENZ141" s="92">
        <f t="shared" si="834"/>
        <v>0</v>
      </c>
      <c r="EOA141" s="92">
        <f t="shared" si="834"/>
        <v>0</v>
      </c>
      <c r="EOB141" s="92">
        <f t="shared" si="834"/>
        <v>0</v>
      </c>
      <c r="EOC141" s="92">
        <f t="shared" si="834"/>
        <v>0</v>
      </c>
      <c r="EOD141" s="92">
        <f t="shared" si="834"/>
        <v>0</v>
      </c>
      <c r="EOE141" s="92">
        <f t="shared" si="834"/>
        <v>0</v>
      </c>
      <c r="EOF141" s="92">
        <f t="shared" si="834"/>
        <v>0</v>
      </c>
      <c r="EOG141" s="92">
        <f t="shared" si="834"/>
        <v>0</v>
      </c>
      <c r="EOH141" s="92">
        <f t="shared" si="834"/>
        <v>0</v>
      </c>
      <c r="EOI141" s="92">
        <f t="shared" si="834"/>
        <v>0</v>
      </c>
      <c r="EOJ141" s="92">
        <f t="shared" si="834"/>
        <v>0</v>
      </c>
      <c r="EOK141" s="92">
        <f t="shared" si="834"/>
        <v>0</v>
      </c>
      <c r="EOL141" s="92">
        <f t="shared" si="834"/>
        <v>0</v>
      </c>
      <c r="EOM141" s="92">
        <f t="shared" si="834"/>
        <v>0</v>
      </c>
      <c r="EON141" s="92">
        <f t="shared" si="834"/>
        <v>0</v>
      </c>
      <c r="EOO141" s="92">
        <f t="shared" si="834"/>
        <v>0</v>
      </c>
      <c r="EOP141" s="92">
        <f t="shared" si="834"/>
        <v>0</v>
      </c>
      <c r="EOQ141" s="92">
        <f t="shared" si="834"/>
        <v>0</v>
      </c>
      <c r="EOR141" s="92">
        <f t="shared" si="834"/>
        <v>0</v>
      </c>
      <c r="EOS141" s="92">
        <f t="shared" si="834"/>
        <v>0</v>
      </c>
      <c r="EOT141" s="92">
        <f t="shared" si="834"/>
        <v>0</v>
      </c>
      <c r="EOU141" s="92">
        <f t="shared" si="834"/>
        <v>0</v>
      </c>
      <c r="EOV141" s="92">
        <f t="shared" si="834"/>
        <v>0</v>
      </c>
      <c r="EOW141" s="92">
        <f t="shared" si="834"/>
        <v>0</v>
      </c>
      <c r="EOX141" s="92">
        <f t="shared" si="834"/>
        <v>0</v>
      </c>
      <c r="EOY141" s="92">
        <f t="shared" ref="EOY141:ERJ141" si="835">EOY135</f>
        <v>0</v>
      </c>
      <c r="EOZ141" s="92">
        <f t="shared" si="835"/>
        <v>0</v>
      </c>
      <c r="EPA141" s="92">
        <f t="shared" si="835"/>
        <v>0</v>
      </c>
      <c r="EPB141" s="92">
        <f t="shared" si="835"/>
        <v>0</v>
      </c>
      <c r="EPC141" s="92">
        <f t="shared" si="835"/>
        <v>0</v>
      </c>
      <c r="EPD141" s="92">
        <f t="shared" si="835"/>
        <v>0</v>
      </c>
      <c r="EPE141" s="92">
        <f t="shared" si="835"/>
        <v>0</v>
      </c>
      <c r="EPF141" s="92">
        <f t="shared" si="835"/>
        <v>0</v>
      </c>
      <c r="EPG141" s="92">
        <f t="shared" si="835"/>
        <v>0</v>
      </c>
      <c r="EPH141" s="92">
        <f t="shared" si="835"/>
        <v>0</v>
      </c>
      <c r="EPI141" s="92">
        <f t="shared" si="835"/>
        <v>0</v>
      </c>
      <c r="EPJ141" s="92">
        <f t="shared" si="835"/>
        <v>0</v>
      </c>
      <c r="EPK141" s="92">
        <f t="shared" si="835"/>
        <v>0</v>
      </c>
      <c r="EPL141" s="92">
        <f t="shared" si="835"/>
        <v>0</v>
      </c>
      <c r="EPM141" s="92">
        <f t="shared" si="835"/>
        <v>0</v>
      </c>
      <c r="EPN141" s="92">
        <f t="shared" si="835"/>
        <v>0</v>
      </c>
      <c r="EPO141" s="92">
        <f t="shared" si="835"/>
        <v>0</v>
      </c>
      <c r="EPP141" s="92">
        <f t="shared" si="835"/>
        <v>0</v>
      </c>
      <c r="EPQ141" s="92">
        <f t="shared" si="835"/>
        <v>0</v>
      </c>
      <c r="EPR141" s="92">
        <f t="shared" si="835"/>
        <v>0</v>
      </c>
      <c r="EPS141" s="92">
        <f t="shared" si="835"/>
        <v>0</v>
      </c>
      <c r="EPT141" s="92">
        <f t="shared" si="835"/>
        <v>0</v>
      </c>
      <c r="EPU141" s="92">
        <f t="shared" si="835"/>
        <v>0</v>
      </c>
      <c r="EPV141" s="92">
        <f t="shared" si="835"/>
        <v>0</v>
      </c>
      <c r="EPW141" s="92">
        <f t="shared" si="835"/>
        <v>0</v>
      </c>
      <c r="EPX141" s="92">
        <f t="shared" si="835"/>
        <v>0</v>
      </c>
      <c r="EPY141" s="92">
        <f t="shared" si="835"/>
        <v>0</v>
      </c>
      <c r="EPZ141" s="92">
        <f t="shared" si="835"/>
        <v>0</v>
      </c>
      <c r="EQA141" s="92">
        <f t="shared" si="835"/>
        <v>0</v>
      </c>
      <c r="EQB141" s="92">
        <f t="shared" si="835"/>
        <v>0</v>
      </c>
      <c r="EQC141" s="92">
        <f t="shared" si="835"/>
        <v>0</v>
      </c>
      <c r="EQD141" s="92">
        <f t="shared" si="835"/>
        <v>0</v>
      </c>
      <c r="EQE141" s="92">
        <f t="shared" si="835"/>
        <v>0</v>
      </c>
      <c r="EQF141" s="92">
        <f t="shared" si="835"/>
        <v>0</v>
      </c>
      <c r="EQG141" s="92">
        <f t="shared" si="835"/>
        <v>0</v>
      </c>
      <c r="EQH141" s="92">
        <f t="shared" si="835"/>
        <v>0</v>
      </c>
      <c r="EQI141" s="92">
        <f t="shared" si="835"/>
        <v>0</v>
      </c>
      <c r="EQJ141" s="92">
        <f t="shared" si="835"/>
        <v>0</v>
      </c>
      <c r="EQK141" s="92">
        <f t="shared" si="835"/>
        <v>0</v>
      </c>
      <c r="EQL141" s="92">
        <f t="shared" si="835"/>
        <v>0</v>
      </c>
      <c r="EQM141" s="92">
        <f t="shared" si="835"/>
        <v>0</v>
      </c>
      <c r="EQN141" s="92">
        <f t="shared" si="835"/>
        <v>0</v>
      </c>
      <c r="EQO141" s="92">
        <f t="shared" si="835"/>
        <v>0</v>
      </c>
      <c r="EQP141" s="92">
        <f t="shared" si="835"/>
        <v>0</v>
      </c>
      <c r="EQQ141" s="92">
        <f t="shared" si="835"/>
        <v>0</v>
      </c>
      <c r="EQR141" s="92">
        <f t="shared" si="835"/>
        <v>0</v>
      </c>
      <c r="EQS141" s="92">
        <f t="shared" si="835"/>
        <v>0</v>
      </c>
      <c r="EQT141" s="92">
        <f t="shared" si="835"/>
        <v>0</v>
      </c>
      <c r="EQU141" s="92">
        <f t="shared" si="835"/>
        <v>0</v>
      </c>
      <c r="EQV141" s="92">
        <f t="shared" si="835"/>
        <v>0</v>
      </c>
      <c r="EQW141" s="92">
        <f t="shared" si="835"/>
        <v>0</v>
      </c>
      <c r="EQX141" s="92">
        <f t="shared" si="835"/>
        <v>0</v>
      </c>
      <c r="EQY141" s="92">
        <f t="shared" si="835"/>
        <v>0</v>
      </c>
      <c r="EQZ141" s="92">
        <f t="shared" si="835"/>
        <v>0</v>
      </c>
      <c r="ERA141" s="92">
        <f t="shared" si="835"/>
        <v>0</v>
      </c>
      <c r="ERB141" s="92">
        <f t="shared" si="835"/>
        <v>0</v>
      </c>
      <c r="ERC141" s="92">
        <f t="shared" si="835"/>
        <v>0</v>
      </c>
      <c r="ERD141" s="92">
        <f t="shared" si="835"/>
        <v>0</v>
      </c>
      <c r="ERE141" s="92">
        <f t="shared" si="835"/>
        <v>0</v>
      </c>
      <c r="ERF141" s="92">
        <f t="shared" si="835"/>
        <v>0</v>
      </c>
      <c r="ERG141" s="92">
        <f t="shared" si="835"/>
        <v>0</v>
      </c>
      <c r="ERH141" s="92">
        <f t="shared" si="835"/>
        <v>0</v>
      </c>
      <c r="ERI141" s="92">
        <f t="shared" si="835"/>
        <v>0</v>
      </c>
      <c r="ERJ141" s="92">
        <f t="shared" si="835"/>
        <v>0</v>
      </c>
      <c r="ERK141" s="92">
        <f t="shared" ref="ERK141:ETV141" si="836">ERK135</f>
        <v>0</v>
      </c>
      <c r="ERL141" s="92">
        <f t="shared" si="836"/>
        <v>0</v>
      </c>
      <c r="ERM141" s="92">
        <f t="shared" si="836"/>
        <v>0</v>
      </c>
      <c r="ERN141" s="92">
        <f t="shared" si="836"/>
        <v>0</v>
      </c>
      <c r="ERO141" s="92">
        <f t="shared" si="836"/>
        <v>0</v>
      </c>
      <c r="ERP141" s="92">
        <f t="shared" si="836"/>
        <v>0</v>
      </c>
      <c r="ERQ141" s="92">
        <f t="shared" si="836"/>
        <v>0</v>
      </c>
      <c r="ERR141" s="92">
        <f t="shared" si="836"/>
        <v>0</v>
      </c>
      <c r="ERS141" s="92">
        <f t="shared" si="836"/>
        <v>0</v>
      </c>
      <c r="ERT141" s="92">
        <f t="shared" si="836"/>
        <v>0</v>
      </c>
      <c r="ERU141" s="92">
        <f t="shared" si="836"/>
        <v>0</v>
      </c>
      <c r="ERV141" s="92">
        <f t="shared" si="836"/>
        <v>0</v>
      </c>
      <c r="ERW141" s="92">
        <f t="shared" si="836"/>
        <v>0</v>
      </c>
      <c r="ERX141" s="92">
        <f t="shared" si="836"/>
        <v>0</v>
      </c>
      <c r="ERY141" s="92">
        <f t="shared" si="836"/>
        <v>0</v>
      </c>
      <c r="ERZ141" s="92">
        <f t="shared" si="836"/>
        <v>0</v>
      </c>
      <c r="ESA141" s="92">
        <f t="shared" si="836"/>
        <v>0</v>
      </c>
      <c r="ESB141" s="92">
        <f t="shared" si="836"/>
        <v>0</v>
      </c>
      <c r="ESC141" s="92">
        <f t="shared" si="836"/>
        <v>0</v>
      </c>
      <c r="ESD141" s="92">
        <f t="shared" si="836"/>
        <v>0</v>
      </c>
      <c r="ESE141" s="92">
        <f t="shared" si="836"/>
        <v>0</v>
      </c>
      <c r="ESF141" s="92">
        <f t="shared" si="836"/>
        <v>0</v>
      </c>
      <c r="ESG141" s="92">
        <f t="shared" si="836"/>
        <v>0</v>
      </c>
      <c r="ESH141" s="92">
        <f t="shared" si="836"/>
        <v>0</v>
      </c>
      <c r="ESI141" s="92">
        <f t="shared" si="836"/>
        <v>0</v>
      </c>
      <c r="ESJ141" s="92">
        <f t="shared" si="836"/>
        <v>0</v>
      </c>
      <c r="ESK141" s="92">
        <f t="shared" si="836"/>
        <v>0</v>
      </c>
      <c r="ESL141" s="92">
        <f t="shared" si="836"/>
        <v>0</v>
      </c>
      <c r="ESM141" s="92">
        <f t="shared" si="836"/>
        <v>0</v>
      </c>
      <c r="ESN141" s="92">
        <f t="shared" si="836"/>
        <v>0</v>
      </c>
      <c r="ESO141" s="92">
        <f t="shared" si="836"/>
        <v>0</v>
      </c>
      <c r="ESP141" s="92">
        <f t="shared" si="836"/>
        <v>0</v>
      </c>
      <c r="ESQ141" s="92">
        <f t="shared" si="836"/>
        <v>0</v>
      </c>
      <c r="ESR141" s="92">
        <f t="shared" si="836"/>
        <v>0</v>
      </c>
      <c r="ESS141" s="92">
        <f t="shared" si="836"/>
        <v>0</v>
      </c>
      <c r="EST141" s="92">
        <f t="shared" si="836"/>
        <v>0</v>
      </c>
      <c r="ESU141" s="92">
        <f t="shared" si="836"/>
        <v>0</v>
      </c>
      <c r="ESV141" s="92">
        <f t="shared" si="836"/>
        <v>0</v>
      </c>
      <c r="ESW141" s="92">
        <f t="shared" si="836"/>
        <v>0</v>
      </c>
      <c r="ESX141" s="92">
        <f t="shared" si="836"/>
        <v>0</v>
      </c>
      <c r="ESY141" s="92">
        <f t="shared" si="836"/>
        <v>0</v>
      </c>
      <c r="ESZ141" s="92">
        <f t="shared" si="836"/>
        <v>0</v>
      </c>
      <c r="ETA141" s="92">
        <f t="shared" si="836"/>
        <v>0</v>
      </c>
      <c r="ETB141" s="92">
        <f t="shared" si="836"/>
        <v>0</v>
      </c>
      <c r="ETC141" s="92">
        <f t="shared" si="836"/>
        <v>0</v>
      </c>
      <c r="ETD141" s="92">
        <f t="shared" si="836"/>
        <v>0</v>
      </c>
      <c r="ETE141" s="92">
        <f t="shared" si="836"/>
        <v>0</v>
      </c>
      <c r="ETF141" s="92">
        <f t="shared" si="836"/>
        <v>0</v>
      </c>
      <c r="ETG141" s="92">
        <f t="shared" si="836"/>
        <v>0</v>
      </c>
      <c r="ETH141" s="92">
        <f t="shared" si="836"/>
        <v>0</v>
      </c>
      <c r="ETI141" s="92">
        <f t="shared" si="836"/>
        <v>0</v>
      </c>
      <c r="ETJ141" s="92">
        <f t="shared" si="836"/>
        <v>0</v>
      </c>
      <c r="ETK141" s="92">
        <f t="shared" si="836"/>
        <v>0</v>
      </c>
      <c r="ETL141" s="92">
        <f t="shared" si="836"/>
        <v>0</v>
      </c>
      <c r="ETM141" s="92">
        <f t="shared" si="836"/>
        <v>0</v>
      </c>
      <c r="ETN141" s="92">
        <f t="shared" si="836"/>
        <v>0</v>
      </c>
      <c r="ETO141" s="92">
        <f t="shared" si="836"/>
        <v>0</v>
      </c>
      <c r="ETP141" s="92">
        <f t="shared" si="836"/>
        <v>0</v>
      </c>
      <c r="ETQ141" s="92">
        <f t="shared" si="836"/>
        <v>0</v>
      </c>
      <c r="ETR141" s="92">
        <f t="shared" si="836"/>
        <v>0</v>
      </c>
      <c r="ETS141" s="92">
        <f t="shared" si="836"/>
        <v>0</v>
      </c>
      <c r="ETT141" s="92">
        <f t="shared" si="836"/>
        <v>0</v>
      </c>
      <c r="ETU141" s="92">
        <f t="shared" si="836"/>
        <v>0</v>
      </c>
      <c r="ETV141" s="92">
        <f t="shared" si="836"/>
        <v>0</v>
      </c>
      <c r="ETW141" s="92">
        <f t="shared" ref="ETW141:EWH141" si="837">ETW135</f>
        <v>0</v>
      </c>
      <c r="ETX141" s="92">
        <f t="shared" si="837"/>
        <v>0</v>
      </c>
      <c r="ETY141" s="92">
        <f t="shared" si="837"/>
        <v>0</v>
      </c>
      <c r="ETZ141" s="92">
        <f t="shared" si="837"/>
        <v>0</v>
      </c>
      <c r="EUA141" s="92">
        <f t="shared" si="837"/>
        <v>0</v>
      </c>
      <c r="EUB141" s="92">
        <f t="shared" si="837"/>
        <v>0</v>
      </c>
      <c r="EUC141" s="92">
        <f t="shared" si="837"/>
        <v>0</v>
      </c>
      <c r="EUD141" s="92">
        <f t="shared" si="837"/>
        <v>0</v>
      </c>
      <c r="EUE141" s="92">
        <f t="shared" si="837"/>
        <v>0</v>
      </c>
      <c r="EUF141" s="92">
        <f t="shared" si="837"/>
        <v>0</v>
      </c>
      <c r="EUG141" s="92">
        <f t="shared" si="837"/>
        <v>0</v>
      </c>
      <c r="EUH141" s="92">
        <f t="shared" si="837"/>
        <v>0</v>
      </c>
      <c r="EUI141" s="92">
        <f t="shared" si="837"/>
        <v>0</v>
      </c>
      <c r="EUJ141" s="92">
        <f t="shared" si="837"/>
        <v>0</v>
      </c>
      <c r="EUK141" s="92">
        <f t="shared" si="837"/>
        <v>0</v>
      </c>
      <c r="EUL141" s="92">
        <f t="shared" si="837"/>
        <v>0</v>
      </c>
      <c r="EUM141" s="92">
        <f t="shared" si="837"/>
        <v>0</v>
      </c>
      <c r="EUN141" s="92">
        <f t="shared" si="837"/>
        <v>0</v>
      </c>
      <c r="EUO141" s="92">
        <f t="shared" si="837"/>
        <v>0</v>
      </c>
      <c r="EUP141" s="92">
        <f t="shared" si="837"/>
        <v>0</v>
      </c>
      <c r="EUQ141" s="92">
        <f t="shared" si="837"/>
        <v>0</v>
      </c>
      <c r="EUR141" s="92">
        <f t="shared" si="837"/>
        <v>0</v>
      </c>
      <c r="EUS141" s="92">
        <f t="shared" si="837"/>
        <v>0</v>
      </c>
      <c r="EUT141" s="92">
        <f t="shared" si="837"/>
        <v>0</v>
      </c>
      <c r="EUU141" s="92">
        <f t="shared" si="837"/>
        <v>0</v>
      </c>
      <c r="EUV141" s="92">
        <f t="shared" si="837"/>
        <v>0</v>
      </c>
      <c r="EUW141" s="92">
        <f t="shared" si="837"/>
        <v>0</v>
      </c>
      <c r="EUX141" s="92">
        <f t="shared" si="837"/>
        <v>0</v>
      </c>
      <c r="EUY141" s="92">
        <f t="shared" si="837"/>
        <v>0</v>
      </c>
      <c r="EUZ141" s="92">
        <f t="shared" si="837"/>
        <v>0</v>
      </c>
      <c r="EVA141" s="92">
        <f t="shared" si="837"/>
        <v>0</v>
      </c>
      <c r="EVB141" s="92">
        <f t="shared" si="837"/>
        <v>0</v>
      </c>
      <c r="EVC141" s="92">
        <f t="shared" si="837"/>
        <v>0</v>
      </c>
      <c r="EVD141" s="92">
        <f t="shared" si="837"/>
        <v>0</v>
      </c>
      <c r="EVE141" s="92">
        <f t="shared" si="837"/>
        <v>0</v>
      </c>
      <c r="EVF141" s="92">
        <f t="shared" si="837"/>
        <v>0</v>
      </c>
      <c r="EVG141" s="92">
        <f t="shared" si="837"/>
        <v>0</v>
      </c>
      <c r="EVH141" s="92">
        <f t="shared" si="837"/>
        <v>0</v>
      </c>
      <c r="EVI141" s="92">
        <f t="shared" si="837"/>
        <v>0</v>
      </c>
      <c r="EVJ141" s="92">
        <f t="shared" si="837"/>
        <v>0</v>
      </c>
      <c r="EVK141" s="92">
        <f t="shared" si="837"/>
        <v>0</v>
      </c>
      <c r="EVL141" s="92">
        <f t="shared" si="837"/>
        <v>0</v>
      </c>
      <c r="EVM141" s="92">
        <f t="shared" si="837"/>
        <v>0</v>
      </c>
      <c r="EVN141" s="92">
        <f t="shared" si="837"/>
        <v>0</v>
      </c>
      <c r="EVO141" s="92">
        <f t="shared" si="837"/>
        <v>0</v>
      </c>
      <c r="EVP141" s="92">
        <f t="shared" si="837"/>
        <v>0</v>
      </c>
      <c r="EVQ141" s="92">
        <f t="shared" si="837"/>
        <v>0</v>
      </c>
      <c r="EVR141" s="92">
        <f t="shared" si="837"/>
        <v>0</v>
      </c>
      <c r="EVS141" s="92">
        <f t="shared" si="837"/>
        <v>0</v>
      </c>
      <c r="EVT141" s="92">
        <f t="shared" si="837"/>
        <v>0</v>
      </c>
      <c r="EVU141" s="92">
        <f t="shared" si="837"/>
        <v>0</v>
      </c>
      <c r="EVV141" s="92">
        <f t="shared" si="837"/>
        <v>0</v>
      </c>
      <c r="EVW141" s="92">
        <f t="shared" si="837"/>
        <v>0</v>
      </c>
      <c r="EVX141" s="92">
        <f t="shared" si="837"/>
        <v>0</v>
      </c>
      <c r="EVY141" s="92">
        <f t="shared" si="837"/>
        <v>0</v>
      </c>
      <c r="EVZ141" s="92">
        <f t="shared" si="837"/>
        <v>0</v>
      </c>
      <c r="EWA141" s="92">
        <f t="shared" si="837"/>
        <v>0</v>
      </c>
      <c r="EWB141" s="92">
        <f t="shared" si="837"/>
        <v>0</v>
      </c>
      <c r="EWC141" s="92">
        <f t="shared" si="837"/>
        <v>0</v>
      </c>
      <c r="EWD141" s="92">
        <f t="shared" si="837"/>
        <v>0</v>
      </c>
      <c r="EWE141" s="92">
        <f t="shared" si="837"/>
        <v>0</v>
      </c>
      <c r="EWF141" s="92">
        <f t="shared" si="837"/>
        <v>0</v>
      </c>
      <c r="EWG141" s="92">
        <f t="shared" si="837"/>
        <v>0</v>
      </c>
      <c r="EWH141" s="92">
        <f t="shared" si="837"/>
        <v>0</v>
      </c>
      <c r="EWI141" s="92">
        <f t="shared" ref="EWI141:EYT141" si="838">EWI135</f>
        <v>0</v>
      </c>
      <c r="EWJ141" s="92">
        <f t="shared" si="838"/>
        <v>0</v>
      </c>
      <c r="EWK141" s="92">
        <f t="shared" si="838"/>
        <v>0</v>
      </c>
      <c r="EWL141" s="92">
        <f t="shared" si="838"/>
        <v>0</v>
      </c>
      <c r="EWM141" s="92">
        <f t="shared" si="838"/>
        <v>0</v>
      </c>
      <c r="EWN141" s="92">
        <f t="shared" si="838"/>
        <v>0</v>
      </c>
      <c r="EWO141" s="92">
        <f t="shared" si="838"/>
        <v>0</v>
      </c>
      <c r="EWP141" s="92">
        <f t="shared" si="838"/>
        <v>0</v>
      </c>
      <c r="EWQ141" s="92">
        <f t="shared" si="838"/>
        <v>0</v>
      </c>
      <c r="EWR141" s="92">
        <f t="shared" si="838"/>
        <v>0</v>
      </c>
      <c r="EWS141" s="92">
        <f t="shared" si="838"/>
        <v>0</v>
      </c>
      <c r="EWT141" s="92">
        <f t="shared" si="838"/>
        <v>0</v>
      </c>
      <c r="EWU141" s="92">
        <f t="shared" si="838"/>
        <v>0</v>
      </c>
      <c r="EWV141" s="92">
        <f t="shared" si="838"/>
        <v>0</v>
      </c>
      <c r="EWW141" s="92">
        <f t="shared" si="838"/>
        <v>0</v>
      </c>
      <c r="EWX141" s="92">
        <f t="shared" si="838"/>
        <v>0</v>
      </c>
      <c r="EWY141" s="92">
        <f t="shared" si="838"/>
        <v>0</v>
      </c>
      <c r="EWZ141" s="92">
        <f t="shared" si="838"/>
        <v>0</v>
      </c>
      <c r="EXA141" s="92">
        <f t="shared" si="838"/>
        <v>0</v>
      </c>
      <c r="EXB141" s="92">
        <f t="shared" si="838"/>
        <v>0</v>
      </c>
      <c r="EXC141" s="92">
        <f t="shared" si="838"/>
        <v>0</v>
      </c>
      <c r="EXD141" s="92">
        <f t="shared" si="838"/>
        <v>0</v>
      </c>
      <c r="EXE141" s="92">
        <f t="shared" si="838"/>
        <v>0</v>
      </c>
      <c r="EXF141" s="92">
        <f t="shared" si="838"/>
        <v>0</v>
      </c>
      <c r="EXG141" s="92">
        <f t="shared" si="838"/>
        <v>0</v>
      </c>
      <c r="EXH141" s="92">
        <f t="shared" si="838"/>
        <v>0</v>
      </c>
      <c r="EXI141" s="92">
        <f t="shared" si="838"/>
        <v>0</v>
      </c>
      <c r="EXJ141" s="92">
        <f t="shared" si="838"/>
        <v>0</v>
      </c>
      <c r="EXK141" s="92">
        <f t="shared" si="838"/>
        <v>0</v>
      </c>
      <c r="EXL141" s="92">
        <f t="shared" si="838"/>
        <v>0</v>
      </c>
      <c r="EXM141" s="92">
        <f t="shared" si="838"/>
        <v>0</v>
      </c>
      <c r="EXN141" s="92">
        <f t="shared" si="838"/>
        <v>0</v>
      </c>
      <c r="EXO141" s="92">
        <f t="shared" si="838"/>
        <v>0</v>
      </c>
      <c r="EXP141" s="92">
        <f t="shared" si="838"/>
        <v>0</v>
      </c>
      <c r="EXQ141" s="92">
        <f t="shared" si="838"/>
        <v>0</v>
      </c>
      <c r="EXR141" s="92">
        <f t="shared" si="838"/>
        <v>0</v>
      </c>
      <c r="EXS141" s="92">
        <f t="shared" si="838"/>
        <v>0</v>
      </c>
      <c r="EXT141" s="92">
        <f t="shared" si="838"/>
        <v>0</v>
      </c>
      <c r="EXU141" s="92">
        <f t="shared" si="838"/>
        <v>0</v>
      </c>
      <c r="EXV141" s="92">
        <f t="shared" si="838"/>
        <v>0</v>
      </c>
      <c r="EXW141" s="92">
        <f t="shared" si="838"/>
        <v>0</v>
      </c>
      <c r="EXX141" s="92">
        <f t="shared" si="838"/>
        <v>0</v>
      </c>
      <c r="EXY141" s="92">
        <f t="shared" si="838"/>
        <v>0</v>
      </c>
      <c r="EXZ141" s="92">
        <f t="shared" si="838"/>
        <v>0</v>
      </c>
      <c r="EYA141" s="92">
        <f t="shared" si="838"/>
        <v>0</v>
      </c>
      <c r="EYB141" s="92">
        <f t="shared" si="838"/>
        <v>0</v>
      </c>
      <c r="EYC141" s="92">
        <f t="shared" si="838"/>
        <v>0</v>
      </c>
      <c r="EYD141" s="92">
        <f t="shared" si="838"/>
        <v>0</v>
      </c>
      <c r="EYE141" s="92">
        <f t="shared" si="838"/>
        <v>0</v>
      </c>
      <c r="EYF141" s="92">
        <f t="shared" si="838"/>
        <v>0</v>
      </c>
      <c r="EYG141" s="92">
        <f t="shared" si="838"/>
        <v>0</v>
      </c>
      <c r="EYH141" s="92">
        <f t="shared" si="838"/>
        <v>0</v>
      </c>
      <c r="EYI141" s="92">
        <f t="shared" si="838"/>
        <v>0</v>
      </c>
      <c r="EYJ141" s="92">
        <f t="shared" si="838"/>
        <v>0</v>
      </c>
      <c r="EYK141" s="92">
        <f t="shared" si="838"/>
        <v>0</v>
      </c>
      <c r="EYL141" s="92">
        <f t="shared" si="838"/>
        <v>0</v>
      </c>
      <c r="EYM141" s="92">
        <f t="shared" si="838"/>
        <v>0</v>
      </c>
      <c r="EYN141" s="92">
        <f t="shared" si="838"/>
        <v>0</v>
      </c>
      <c r="EYO141" s="92">
        <f t="shared" si="838"/>
        <v>0</v>
      </c>
      <c r="EYP141" s="92">
        <f t="shared" si="838"/>
        <v>0</v>
      </c>
      <c r="EYQ141" s="92">
        <f t="shared" si="838"/>
        <v>0</v>
      </c>
      <c r="EYR141" s="92">
        <f t="shared" si="838"/>
        <v>0</v>
      </c>
      <c r="EYS141" s="92">
        <f t="shared" si="838"/>
        <v>0</v>
      </c>
      <c r="EYT141" s="92">
        <f t="shared" si="838"/>
        <v>0</v>
      </c>
      <c r="EYU141" s="92">
        <f t="shared" ref="EYU141:FBF141" si="839">EYU135</f>
        <v>0</v>
      </c>
      <c r="EYV141" s="92">
        <f t="shared" si="839"/>
        <v>0</v>
      </c>
      <c r="EYW141" s="92">
        <f t="shared" si="839"/>
        <v>0</v>
      </c>
      <c r="EYX141" s="92">
        <f t="shared" si="839"/>
        <v>0</v>
      </c>
      <c r="EYY141" s="92">
        <f t="shared" si="839"/>
        <v>0</v>
      </c>
      <c r="EYZ141" s="92">
        <f t="shared" si="839"/>
        <v>0</v>
      </c>
      <c r="EZA141" s="92">
        <f t="shared" si="839"/>
        <v>0</v>
      </c>
      <c r="EZB141" s="92">
        <f t="shared" si="839"/>
        <v>0</v>
      </c>
      <c r="EZC141" s="92">
        <f t="shared" si="839"/>
        <v>0</v>
      </c>
      <c r="EZD141" s="92">
        <f t="shared" si="839"/>
        <v>0</v>
      </c>
      <c r="EZE141" s="92">
        <f t="shared" si="839"/>
        <v>0</v>
      </c>
      <c r="EZF141" s="92">
        <f t="shared" si="839"/>
        <v>0</v>
      </c>
      <c r="EZG141" s="92">
        <f t="shared" si="839"/>
        <v>0</v>
      </c>
      <c r="EZH141" s="92">
        <f t="shared" si="839"/>
        <v>0</v>
      </c>
      <c r="EZI141" s="92">
        <f t="shared" si="839"/>
        <v>0</v>
      </c>
      <c r="EZJ141" s="92">
        <f t="shared" si="839"/>
        <v>0</v>
      </c>
      <c r="EZK141" s="92">
        <f t="shared" si="839"/>
        <v>0</v>
      </c>
      <c r="EZL141" s="92">
        <f t="shared" si="839"/>
        <v>0</v>
      </c>
      <c r="EZM141" s="92">
        <f t="shared" si="839"/>
        <v>0</v>
      </c>
      <c r="EZN141" s="92">
        <f t="shared" si="839"/>
        <v>0</v>
      </c>
      <c r="EZO141" s="92">
        <f t="shared" si="839"/>
        <v>0</v>
      </c>
      <c r="EZP141" s="92">
        <f t="shared" si="839"/>
        <v>0</v>
      </c>
      <c r="EZQ141" s="92">
        <f t="shared" si="839"/>
        <v>0</v>
      </c>
      <c r="EZR141" s="92">
        <f t="shared" si="839"/>
        <v>0</v>
      </c>
      <c r="EZS141" s="92">
        <f t="shared" si="839"/>
        <v>0</v>
      </c>
      <c r="EZT141" s="92">
        <f t="shared" si="839"/>
        <v>0</v>
      </c>
      <c r="EZU141" s="92">
        <f t="shared" si="839"/>
        <v>0</v>
      </c>
      <c r="EZV141" s="92">
        <f t="shared" si="839"/>
        <v>0</v>
      </c>
      <c r="EZW141" s="92">
        <f t="shared" si="839"/>
        <v>0</v>
      </c>
      <c r="EZX141" s="92">
        <f t="shared" si="839"/>
        <v>0</v>
      </c>
      <c r="EZY141" s="92">
        <f t="shared" si="839"/>
        <v>0</v>
      </c>
      <c r="EZZ141" s="92">
        <f t="shared" si="839"/>
        <v>0</v>
      </c>
      <c r="FAA141" s="92">
        <f t="shared" si="839"/>
        <v>0</v>
      </c>
      <c r="FAB141" s="92">
        <f t="shared" si="839"/>
        <v>0</v>
      </c>
      <c r="FAC141" s="92">
        <f t="shared" si="839"/>
        <v>0</v>
      </c>
      <c r="FAD141" s="92">
        <f t="shared" si="839"/>
        <v>0</v>
      </c>
      <c r="FAE141" s="92">
        <f t="shared" si="839"/>
        <v>0</v>
      </c>
      <c r="FAF141" s="92">
        <f t="shared" si="839"/>
        <v>0</v>
      </c>
      <c r="FAG141" s="92">
        <f t="shared" si="839"/>
        <v>0</v>
      </c>
      <c r="FAH141" s="92">
        <f t="shared" si="839"/>
        <v>0</v>
      </c>
      <c r="FAI141" s="92">
        <f t="shared" si="839"/>
        <v>0</v>
      </c>
      <c r="FAJ141" s="92">
        <f t="shared" si="839"/>
        <v>0</v>
      </c>
      <c r="FAK141" s="92">
        <f t="shared" si="839"/>
        <v>0</v>
      </c>
      <c r="FAL141" s="92">
        <f t="shared" si="839"/>
        <v>0</v>
      </c>
      <c r="FAM141" s="92">
        <f t="shared" si="839"/>
        <v>0</v>
      </c>
      <c r="FAN141" s="92">
        <f t="shared" si="839"/>
        <v>0</v>
      </c>
      <c r="FAO141" s="92">
        <f t="shared" si="839"/>
        <v>0</v>
      </c>
      <c r="FAP141" s="92">
        <f t="shared" si="839"/>
        <v>0</v>
      </c>
      <c r="FAQ141" s="92">
        <f t="shared" si="839"/>
        <v>0</v>
      </c>
      <c r="FAR141" s="92">
        <f t="shared" si="839"/>
        <v>0</v>
      </c>
      <c r="FAS141" s="92">
        <f t="shared" si="839"/>
        <v>0</v>
      </c>
      <c r="FAT141" s="92">
        <f t="shared" si="839"/>
        <v>0</v>
      </c>
      <c r="FAU141" s="92">
        <f t="shared" si="839"/>
        <v>0</v>
      </c>
      <c r="FAV141" s="92">
        <f t="shared" si="839"/>
        <v>0</v>
      </c>
      <c r="FAW141" s="92">
        <f t="shared" si="839"/>
        <v>0</v>
      </c>
      <c r="FAX141" s="92">
        <f t="shared" si="839"/>
        <v>0</v>
      </c>
      <c r="FAY141" s="92">
        <f t="shared" si="839"/>
        <v>0</v>
      </c>
      <c r="FAZ141" s="92">
        <f t="shared" si="839"/>
        <v>0</v>
      </c>
      <c r="FBA141" s="92">
        <f t="shared" si="839"/>
        <v>0</v>
      </c>
      <c r="FBB141" s="92">
        <f t="shared" si="839"/>
        <v>0</v>
      </c>
      <c r="FBC141" s="92">
        <f t="shared" si="839"/>
        <v>0</v>
      </c>
      <c r="FBD141" s="92">
        <f t="shared" si="839"/>
        <v>0</v>
      </c>
      <c r="FBE141" s="92">
        <f t="shared" si="839"/>
        <v>0</v>
      </c>
      <c r="FBF141" s="92">
        <f t="shared" si="839"/>
        <v>0</v>
      </c>
      <c r="FBG141" s="92">
        <f t="shared" ref="FBG141:FDR141" si="840">FBG135</f>
        <v>0</v>
      </c>
      <c r="FBH141" s="92">
        <f t="shared" si="840"/>
        <v>0</v>
      </c>
      <c r="FBI141" s="92">
        <f t="shared" si="840"/>
        <v>0</v>
      </c>
      <c r="FBJ141" s="92">
        <f t="shared" si="840"/>
        <v>0</v>
      </c>
      <c r="FBK141" s="92">
        <f t="shared" si="840"/>
        <v>0</v>
      </c>
      <c r="FBL141" s="92">
        <f t="shared" si="840"/>
        <v>0</v>
      </c>
      <c r="FBM141" s="92">
        <f t="shared" si="840"/>
        <v>0</v>
      </c>
      <c r="FBN141" s="92">
        <f t="shared" si="840"/>
        <v>0</v>
      </c>
      <c r="FBO141" s="92">
        <f t="shared" si="840"/>
        <v>0</v>
      </c>
      <c r="FBP141" s="92">
        <f t="shared" si="840"/>
        <v>0</v>
      </c>
      <c r="FBQ141" s="92">
        <f t="shared" si="840"/>
        <v>0</v>
      </c>
      <c r="FBR141" s="92">
        <f t="shared" si="840"/>
        <v>0</v>
      </c>
      <c r="FBS141" s="92">
        <f t="shared" si="840"/>
        <v>0</v>
      </c>
      <c r="FBT141" s="92">
        <f t="shared" si="840"/>
        <v>0</v>
      </c>
      <c r="FBU141" s="92">
        <f t="shared" si="840"/>
        <v>0</v>
      </c>
      <c r="FBV141" s="92">
        <f t="shared" si="840"/>
        <v>0</v>
      </c>
      <c r="FBW141" s="92">
        <f t="shared" si="840"/>
        <v>0</v>
      </c>
      <c r="FBX141" s="92">
        <f t="shared" si="840"/>
        <v>0</v>
      </c>
      <c r="FBY141" s="92">
        <f t="shared" si="840"/>
        <v>0</v>
      </c>
      <c r="FBZ141" s="92">
        <f t="shared" si="840"/>
        <v>0</v>
      </c>
      <c r="FCA141" s="92">
        <f t="shared" si="840"/>
        <v>0</v>
      </c>
      <c r="FCB141" s="92">
        <f t="shared" si="840"/>
        <v>0</v>
      </c>
      <c r="FCC141" s="92">
        <f t="shared" si="840"/>
        <v>0</v>
      </c>
      <c r="FCD141" s="92">
        <f t="shared" si="840"/>
        <v>0</v>
      </c>
      <c r="FCE141" s="92">
        <f t="shared" si="840"/>
        <v>0</v>
      </c>
      <c r="FCF141" s="92">
        <f t="shared" si="840"/>
        <v>0</v>
      </c>
      <c r="FCG141" s="92">
        <f t="shared" si="840"/>
        <v>0</v>
      </c>
      <c r="FCH141" s="92">
        <f t="shared" si="840"/>
        <v>0</v>
      </c>
      <c r="FCI141" s="92">
        <f t="shared" si="840"/>
        <v>0</v>
      </c>
      <c r="FCJ141" s="92">
        <f t="shared" si="840"/>
        <v>0</v>
      </c>
      <c r="FCK141" s="92">
        <f t="shared" si="840"/>
        <v>0</v>
      </c>
      <c r="FCL141" s="92">
        <f t="shared" si="840"/>
        <v>0</v>
      </c>
      <c r="FCM141" s="92">
        <f t="shared" si="840"/>
        <v>0</v>
      </c>
      <c r="FCN141" s="92">
        <f t="shared" si="840"/>
        <v>0</v>
      </c>
      <c r="FCO141" s="92">
        <f t="shared" si="840"/>
        <v>0</v>
      </c>
      <c r="FCP141" s="92">
        <f t="shared" si="840"/>
        <v>0</v>
      </c>
      <c r="FCQ141" s="92">
        <f t="shared" si="840"/>
        <v>0</v>
      </c>
      <c r="FCR141" s="92">
        <f t="shared" si="840"/>
        <v>0</v>
      </c>
      <c r="FCS141" s="92">
        <f t="shared" si="840"/>
        <v>0</v>
      </c>
      <c r="FCT141" s="92">
        <f t="shared" si="840"/>
        <v>0</v>
      </c>
      <c r="FCU141" s="92">
        <f t="shared" si="840"/>
        <v>0</v>
      </c>
      <c r="FCV141" s="92">
        <f t="shared" si="840"/>
        <v>0</v>
      </c>
      <c r="FCW141" s="92">
        <f t="shared" si="840"/>
        <v>0</v>
      </c>
      <c r="FCX141" s="92">
        <f t="shared" si="840"/>
        <v>0</v>
      </c>
      <c r="FCY141" s="92">
        <f t="shared" si="840"/>
        <v>0</v>
      </c>
      <c r="FCZ141" s="92">
        <f t="shared" si="840"/>
        <v>0</v>
      </c>
      <c r="FDA141" s="92">
        <f t="shared" si="840"/>
        <v>0</v>
      </c>
      <c r="FDB141" s="92">
        <f t="shared" si="840"/>
        <v>0</v>
      </c>
      <c r="FDC141" s="92">
        <f t="shared" si="840"/>
        <v>0</v>
      </c>
      <c r="FDD141" s="92">
        <f t="shared" si="840"/>
        <v>0</v>
      </c>
      <c r="FDE141" s="92">
        <f t="shared" si="840"/>
        <v>0</v>
      </c>
      <c r="FDF141" s="92">
        <f t="shared" si="840"/>
        <v>0</v>
      </c>
      <c r="FDG141" s="92">
        <f t="shared" si="840"/>
        <v>0</v>
      </c>
      <c r="FDH141" s="92">
        <f t="shared" si="840"/>
        <v>0</v>
      </c>
      <c r="FDI141" s="92">
        <f t="shared" si="840"/>
        <v>0</v>
      </c>
      <c r="FDJ141" s="92">
        <f t="shared" si="840"/>
        <v>0</v>
      </c>
      <c r="FDK141" s="92">
        <f t="shared" si="840"/>
        <v>0</v>
      </c>
      <c r="FDL141" s="92">
        <f t="shared" si="840"/>
        <v>0</v>
      </c>
      <c r="FDM141" s="92">
        <f t="shared" si="840"/>
        <v>0</v>
      </c>
      <c r="FDN141" s="92">
        <f t="shared" si="840"/>
        <v>0</v>
      </c>
      <c r="FDO141" s="92">
        <f t="shared" si="840"/>
        <v>0</v>
      </c>
      <c r="FDP141" s="92">
        <f t="shared" si="840"/>
        <v>0</v>
      </c>
      <c r="FDQ141" s="92">
        <f t="shared" si="840"/>
        <v>0</v>
      </c>
      <c r="FDR141" s="92">
        <f t="shared" si="840"/>
        <v>0</v>
      </c>
      <c r="FDS141" s="92">
        <f t="shared" ref="FDS141:FGD141" si="841">FDS135</f>
        <v>0</v>
      </c>
      <c r="FDT141" s="92">
        <f t="shared" si="841"/>
        <v>0</v>
      </c>
      <c r="FDU141" s="92">
        <f t="shared" si="841"/>
        <v>0</v>
      </c>
      <c r="FDV141" s="92">
        <f t="shared" si="841"/>
        <v>0</v>
      </c>
      <c r="FDW141" s="92">
        <f t="shared" si="841"/>
        <v>0</v>
      </c>
      <c r="FDX141" s="92">
        <f t="shared" si="841"/>
        <v>0</v>
      </c>
      <c r="FDY141" s="92">
        <f t="shared" si="841"/>
        <v>0</v>
      </c>
      <c r="FDZ141" s="92">
        <f t="shared" si="841"/>
        <v>0</v>
      </c>
      <c r="FEA141" s="92">
        <f t="shared" si="841"/>
        <v>0</v>
      </c>
      <c r="FEB141" s="92">
        <f t="shared" si="841"/>
        <v>0</v>
      </c>
      <c r="FEC141" s="92">
        <f t="shared" si="841"/>
        <v>0</v>
      </c>
      <c r="FED141" s="92">
        <f t="shared" si="841"/>
        <v>0</v>
      </c>
      <c r="FEE141" s="92">
        <f t="shared" si="841"/>
        <v>0</v>
      </c>
      <c r="FEF141" s="92">
        <f t="shared" si="841"/>
        <v>0</v>
      </c>
      <c r="FEG141" s="92">
        <f t="shared" si="841"/>
        <v>0</v>
      </c>
      <c r="FEH141" s="92">
        <f t="shared" si="841"/>
        <v>0</v>
      </c>
      <c r="FEI141" s="92">
        <f t="shared" si="841"/>
        <v>0</v>
      </c>
      <c r="FEJ141" s="92">
        <f t="shared" si="841"/>
        <v>0</v>
      </c>
      <c r="FEK141" s="92">
        <f t="shared" si="841"/>
        <v>0</v>
      </c>
      <c r="FEL141" s="92">
        <f t="shared" si="841"/>
        <v>0</v>
      </c>
      <c r="FEM141" s="92">
        <f t="shared" si="841"/>
        <v>0</v>
      </c>
      <c r="FEN141" s="92">
        <f t="shared" si="841"/>
        <v>0</v>
      </c>
      <c r="FEO141" s="92">
        <f t="shared" si="841"/>
        <v>0</v>
      </c>
      <c r="FEP141" s="92">
        <f t="shared" si="841"/>
        <v>0</v>
      </c>
      <c r="FEQ141" s="92">
        <f t="shared" si="841"/>
        <v>0</v>
      </c>
      <c r="FER141" s="92">
        <f t="shared" si="841"/>
        <v>0</v>
      </c>
      <c r="FES141" s="92">
        <f t="shared" si="841"/>
        <v>0</v>
      </c>
      <c r="FET141" s="92">
        <f t="shared" si="841"/>
        <v>0</v>
      </c>
      <c r="FEU141" s="92">
        <f t="shared" si="841"/>
        <v>0</v>
      </c>
      <c r="FEV141" s="92">
        <f t="shared" si="841"/>
        <v>0</v>
      </c>
      <c r="FEW141" s="92">
        <f t="shared" si="841"/>
        <v>0</v>
      </c>
      <c r="FEX141" s="92">
        <f t="shared" si="841"/>
        <v>0</v>
      </c>
      <c r="FEY141" s="92">
        <f t="shared" si="841"/>
        <v>0</v>
      </c>
      <c r="FEZ141" s="92">
        <f t="shared" si="841"/>
        <v>0</v>
      </c>
      <c r="FFA141" s="92">
        <f t="shared" si="841"/>
        <v>0</v>
      </c>
      <c r="FFB141" s="92">
        <f t="shared" si="841"/>
        <v>0</v>
      </c>
      <c r="FFC141" s="92">
        <f t="shared" si="841"/>
        <v>0</v>
      </c>
      <c r="FFD141" s="92">
        <f t="shared" si="841"/>
        <v>0</v>
      </c>
      <c r="FFE141" s="92">
        <f t="shared" si="841"/>
        <v>0</v>
      </c>
      <c r="FFF141" s="92">
        <f t="shared" si="841"/>
        <v>0</v>
      </c>
      <c r="FFG141" s="92">
        <f t="shared" si="841"/>
        <v>0</v>
      </c>
      <c r="FFH141" s="92">
        <f t="shared" si="841"/>
        <v>0</v>
      </c>
      <c r="FFI141" s="92">
        <f t="shared" si="841"/>
        <v>0</v>
      </c>
      <c r="FFJ141" s="92">
        <f t="shared" si="841"/>
        <v>0</v>
      </c>
      <c r="FFK141" s="92">
        <f t="shared" si="841"/>
        <v>0</v>
      </c>
      <c r="FFL141" s="92">
        <f t="shared" si="841"/>
        <v>0</v>
      </c>
      <c r="FFM141" s="92">
        <f t="shared" si="841"/>
        <v>0</v>
      </c>
      <c r="FFN141" s="92">
        <f t="shared" si="841"/>
        <v>0</v>
      </c>
      <c r="FFO141" s="92">
        <f t="shared" si="841"/>
        <v>0</v>
      </c>
      <c r="FFP141" s="92">
        <f t="shared" si="841"/>
        <v>0</v>
      </c>
      <c r="FFQ141" s="92">
        <f t="shared" si="841"/>
        <v>0</v>
      </c>
      <c r="FFR141" s="92">
        <f t="shared" si="841"/>
        <v>0</v>
      </c>
      <c r="FFS141" s="92">
        <f t="shared" si="841"/>
        <v>0</v>
      </c>
      <c r="FFT141" s="92">
        <f t="shared" si="841"/>
        <v>0</v>
      </c>
      <c r="FFU141" s="92">
        <f t="shared" si="841"/>
        <v>0</v>
      </c>
      <c r="FFV141" s="92">
        <f t="shared" si="841"/>
        <v>0</v>
      </c>
      <c r="FFW141" s="92">
        <f t="shared" si="841"/>
        <v>0</v>
      </c>
      <c r="FFX141" s="92">
        <f t="shared" si="841"/>
        <v>0</v>
      </c>
      <c r="FFY141" s="92">
        <f t="shared" si="841"/>
        <v>0</v>
      </c>
      <c r="FFZ141" s="92">
        <f t="shared" si="841"/>
        <v>0</v>
      </c>
      <c r="FGA141" s="92">
        <f t="shared" si="841"/>
        <v>0</v>
      </c>
      <c r="FGB141" s="92">
        <f t="shared" si="841"/>
        <v>0</v>
      </c>
      <c r="FGC141" s="92">
        <f t="shared" si="841"/>
        <v>0</v>
      </c>
      <c r="FGD141" s="92">
        <f t="shared" si="841"/>
        <v>0</v>
      </c>
      <c r="FGE141" s="92">
        <f t="shared" ref="FGE141:FIP141" si="842">FGE135</f>
        <v>0</v>
      </c>
      <c r="FGF141" s="92">
        <f t="shared" si="842"/>
        <v>0</v>
      </c>
      <c r="FGG141" s="92">
        <f t="shared" si="842"/>
        <v>0</v>
      </c>
      <c r="FGH141" s="92">
        <f t="shared" si="842"/>
        <v>0</v>
      </c>
      <c r="FGI141" s="92">
        <f t="shared" si="842"/>
        <v>0</v>
      </c>
      <c r="FGJ141" s="92">
        <f t="shared" si="842"/>
        <v>0</v>
      </c>
      <c r="FGK141" s="92">
        <f t="shared" si="842"/>
        <v>0</v>
      </c>
      <c r="FGL141" s="92">
        <f t="shared" si="842"/>
        <v>0</v>
      </c>
      <c r="FGM141" s="92">
        <f t="shared" si="842"/>
        <v>0</v>
      </c>
      <c r="FGN141" s="92">
        <f t="shared" si="842"/>
        <v>0</v>
      </c>
      <c r="FGO141" s="92">
        <f t="shared" si="842"/>
        <v>0</v>
      </c>
      <c r="FGP141" s="92">
        <f t="shared" si="842"/>
        <v>0</v>
      </c>
      <c r="FGQ141" s="92">
        <f t="shared" si="842"/>
        <v>0</v>
      </c>
      <c r="FGR141" s="92">
        <f t="shared" si="842"/>
        <v>0</v>
      </c>
      <c r="FGS141" s="92">
        <f t="shared" si="842"/>
        <v>0</v>
      </c>
      <c r="FGT141" s="92">
        <f t="shared" si="842"/>
        <v>0</v>
      </c>
      <c r="FGU141" s="92">
        <f t="shared" si="842"/>
        <v>0</v>
      </c>
      <c r="FGV141" s="92">
        <f t="shared" si="842"/>
        <v>0</v>
      </c>
      <c r="FGW141" s="92">
        <f t="shared" si="842"/>
        <v>0</v>
      </c>
      <c r="FGX141" s="92">
        <f t="shared" si="842"/>
        <v>0</v>
      </c>
      <c r="FGY141" s="92">
        <f t="shared" si="842"/>
        <v>0</v>
      </c>
      <c r="FGZ141" s="92">
        <f t="shared" si="842"/>
        <v>0</v>
      </c>
      <c r="FHA141" s="92">
        <f t="shared" si="842"/>
        <v>0</v>
      </c>
      <c r="FHB141" s="92">
        <f t="shared" si="842"/>
        <v>0</v>
      </c>
      <c r="FHC141" s="92">
        <f t="shared" si="842"/>
        <v>0</v>
      </c>
      <c r="FHD141" s="92">
        <f t="shared" si="842"/>
        <v>0</v>
      </c>
      <c r="FHE141" s="92">
        <f t="shared" si="842"/>
        <v>0</v>
      </c>
      <c r="FHF141" s="92">
        <f t="shared" si="842"/>
        <v>0</v>
      </c>
      <c r="FHG141" s="92">
        <f t="shared" si="842"/>
        <v>0</v>
      </c>
      <c r="FHH141" s="92">
        <f t="shared" si="842"/>
        <v>0</v>
      </c>
      <c r="FHI141" s="92">
        <f t="shared" si="842"/>
        <v>0</v>
      </c>
      <c r="FHJ141" s="92">
        <f t="shared" si="842"/>
        <v>0</v>
      </c>
      <c r="FHK141" s="92">
        <f t="shared" si="842"/>
        <v>0</v>
      </c>
      <c r="FHL141" s="92">
        <f t="shared" si="842"/>
        <v>0</v>
      </c>
      <c r="FHM141" s="92">
        <f t="shared" si="842"/>
        <v>0</v>
      </c>
      <c r="FHN141" s="92">
        <f t="shared" si="842"/>
        <v>0</v>
      </c>
      <c r="FHO141" s="92">
        <f t="shared" si="842"/>
        <v>0</v>
      </c>
      <c r="FHP141" s="92">
        <f t="shared" si="842"/>
        <v>0</v>
      </c>
      <c r="FHQ141" s="92">
        <f t="shared" si="842"/>
        <v>0</v>
      </c>
      <c r="FHR141" s="92">
        <f t="shared" si="842"/>
        <v>0</v>
      </c>
      <c r="FHS141" s="92">
        <f t="shared" si="842"/>
        <v>0</v>
      </c>
      <c r="FHT141" s="92">
        <f t="shared" si="842"/>
        <v>0</v>
      </c>
      <c r="FHU141" s="92">
        <f t="shared" si="842"/>
        <v>0</v>
      </c>
      <c r="FHV141" s="92">
        <f t="shared" si="842"/>
        <v>0</v>
      </c>
      <c r="FHW141" s="92">
        <f t="shared" si="842"/>
        <v>0</v>
      </c>
      <c r="FHX141" s="92">
        <f t="shared" si="842"/>
        <v>0</v>
      </c>
      <c r="FHY141" s="92">
        <f t="shared" si="842"/>
        <v>0</v>
      </c>
      <c r="FHZ141" s="92">
        <f t="shared" si="842"/>
        <v>0</v>
      </c>
      <c r="FIA141" s="92">
        <f t="shared" si="842"/>
        <v>0</v>
      </c>
      <c r="FIB141" s="92">
        <f t="shared" si="842"/>
        <v>0</v>
      </c>
      <c r="FIC141" s="92">
        <f t="shared" si="842"/>
        <v>0</v>
      </c>
      <c r="FID141" s="92">
        <f t="shared" si="842"/>
        <v>0</v>
      </c>
      <c r="FIE141" s="92">
        <f t="shared" si="842"/>
        <v>0</v>
      </c>
      <c r="FIF141" s="92">
        <f t="shared" si="842"/>
        <v>0</v>
      </c>
      <c r="FIG141" s="92">
        <f t="shared" si="842"/>
        <v>0</v>
      </c>
      <c r="FIH141" s="92">
        <f t="shared" si="842"/>
        <v>0</v>
      </c>
      <c r="FII141" s="92">
        <f t="shared" si="842"/>
        <v>0</v>
      </c>
      <c r="FIJ141" s="92">
        <f t="shared" si="842"/>
        <v>0</v>
      </c>
      <c r="FIK141" s="92">
        <f t="shared" si="842"/>
        <v>0</v>
      </c>
      <c r="FIL141" s="92">
        <f t="shared" si="842"/>
        <v>0</v>
      </c>
      <c r="FIM141" s="92">
        <f t="shared" si="842"/>
        <v>0</v>
      </c>
      <c r="FIN141" s="92">
        <f t="shared" si="842"/>
        <v>0</v>
      </c>
      <c r="FIO141" s="92">
        <f t="shared" si="842"/>
        <v>0</v>
      </c>
      <c r="FIP141" s="92">
        <f t="shared" si="842"/>
        <v>0</v>
      </c>
      <c r="FIQ141" s="92">
        <f t="shared" ref="FIQ141:FLB141" si="843">FIQ135</f>
        <v>0</v>
      </c>
      <c r="FIR141" s="92">
        <f t="shared" si="843"/>
        <v>0</v>
      </c>
      <c r="FIS141" s="92">
        <f t="shared" si="843"/>
        <v>0</v>
      </c>
      <c r="FIT141" s="92">
        <f t="shared" si="843"/>
        <v>0</v>
      </c>
      <c r="FIU141" s="92">
        <f t="shared" si="843"/>
        <v>0</v>
      </c>
      <c r="FIV141" s="92">
        <f t="shared" si="843"/>
        <v>0</v>
      </c>
      <c r="FIW141" s="92">
        <f t="shared" si="843"/>
        <v>0</v>
      </c>
      <c r="FIX141" s="92">
        <f t="shared" si="843"/>
        <v>0</v>
      </c>
      <c r="FIY141" s="92">
        <f t="shared" si="843"/>
        <v>0</v>
      </c>
      <c r="FIZ141" s="92">
        <f t="shared" si="843"/>
        <v>0</v>
      </c>
      <c r="FJA141" s="92">
        <f t="shared" si="843"/>
        <v>0</v>
      </c>
      <c r="FJB141" s="92">
        <f t="shared" si="843"/>
        <v>0</v>
      </c>
      <c r="FJC141" s="92">
        <f t="shared" si="843"/>
        <v>0</v>
      </c>
      <c r="FJD141" s="92">
        <f t="shared" si="843"/>
        <v>0</v>
      </c>
      <c r="FJE141" s="92">
        <f t="shared" si="843"/>
        <v>0</v>
      </c>
      <c r="FJF141" s="92">
        <f t="shared" si="843"/>
        <v>0</v>
      </c>
      <c r="FJG141" s="92">
        <f t="shared" si="843"/>
        <v>0</v>
      </c>
      <c r="FJH141" s="92">
        <f t="shared" si="843"/>
        <v>0</v>
      </c>
      <c r="FJI141" s="92">
        <f t="shared" si="843"/>
        <v>0</v>
      </c>
      <c r="FJJ141" s="92">
        <f t="shared" si="843"/>
        <v>0</v>
      </c>
      <c r="FJK141" s="92">
        <f t="shared" si="843"/>
        <v>0</v>
      </c>
      <c r="FJL141" s="92">
        <f t="shared" si="843"/>
        <v>0</v>
      </c>
      <c r="FJM141" s="92">
        <f t="shared" si="843"/>
        <v>0</v>
      </c>
      <c r="FJN141" s="92">
        <f t="shared" si="843"/>
        <v>0</v>
      </c>
      <c r="FJO141" s="92">
        <f t="shared" si="843"/>
        <v>0</v>
      </c>
      <c r="FJP141" s="92">
        <f t="shared" si="843"/>
        <v>0</v>
      </c>
      <c r="FJQ141" s="92">
        <f t="shared" si="843"/>
        <v>0</v>
      </c>
      <c r="FJR141" s="92">
        <f t="shared" si="843"/>
        <v>0</v>
      </c>
      <c r="FJS141" s="92">
        <f t="shared" si="843"/>
        <v>0</v>
      </c>
      <c r="FJT141" s="92">
        <f t="shared" si="843"/>
        <v>0</v>
      </c>
      <c r="FJU141" s="92">
        <f t="shared" si="843"/>
        <v>0</v>
      </c>
      <c r="FJV141" s="92">
        <f t="shared" si="843"/>
        <v>0</v>
      </c>
      <c r="FJW141" s="92">
        <f t="shared" si="843"/>
        <v>0</v>
      </c>
      <c r="FJX141" s="92">
        <f t="shared" si="843"/>
        <v>0</v>
      </c>
      <c r="FJY141" s="92">
        <f t="shared" si="843"/>
        <v>0</v>
      </c>
      <c r="FJZ141" s="92">
        <f t="shared" si="843"/>
        <v>0</v>
      </c>
      <c r="FKA141" s="92">
        <f t="shared" si="843"/>
        <v>0</v>
      </c>
      <c r="FKB141" s="92">
        <f t="shared" si="843"/>
        <v>0</v>
      </c>
      <c r="FKC141" s="92">
        <f t="shared" si="843"/>
        <v>0</v>
      </c>
      <c r="FKD141" s="92">
        <f t="shared" si="843"/>
        <v>0</v>
      </c>
      <c r="FKE141" s="92">
        <f t="shared" si="843"/>
        <v>0</v>
      </c>
      <c r="FKF141" s="92">
        <f t="shared" si="843"/>
        <v>0</v>
      </c>
      <c r="FKG141" s="92">
        <f t="shared" si="843"/>
        <v>0</v>
      </c>
      <c r="FKH141" s="92">
        <f t="shared" si="843"/>
        <v>0</v>
      </c>
      <c r="FKI141" s="92">
        <f t="shared" si="843"/>
        <v>0</v>
      </c>
      <c r="FKJ141" s="92">
        <f t="shared" si="843"/>
        <v>0</v>
      </c>
      <c r="FKK141" s="92">
        <f t="shared" si="843"/>
        <v>0</v>
      </c>
      <c r="FKL141" s="92">
        <f t="shared" si="843"/>
        <v>0</v>
      </c>
      <c r="FKM141" s="92">
        <f t="shared" si="843"/>
        <v>0</v>
      </c>
      <c r="FKN141" s="92">
        <f t="shared" si="843"/>
        <v>0</v>
      </c>
      <c r="FKO141" s="92">
        <f t="shared" si="843"/>
        <v>0</v>
      </c>
      <c r="FKP141" s="92">
        <f t="shared" si="843"/>
        <v>0</v>
      </c>
      <c r="FKQ141" s="92">
        <f t="shared" si="843"/>
        <v>0</v>
      </c>
      <c r="FKR141" s="92">
        <f t="shared" si="843"/>
        <v>0</v>
      </c>
      <c r="FKS141" s="92">
        <f t="shared" si="843"/>
        <v>0</v>
      </c>
      <c r="FKT141" s="92">
        <f t="shared" si="843"/>
        <v>0</v>
      </c>
      <c r="FKU141" s="92">
        <f t="shared" si="843"/>
        <v>0</v>
      </c>
      <c r="FKV141" s="92">
        <f t="shared" si="843"/>
        <v>0</v>
      </c>
      <c r="FKW141" s="92">
        <f t="shared" si="843"/>
        <v>0</v>
      </c>
      <c r="FKX141" s="92">
        <f t="shared" si="843"/>
        <v>0</v>
      </c>
      <c r="FKY141" s="92">
        <f t="shared" si="843"/>
        <v>0</v>
      </c>
      <c r="FKZ141" s="92">
        <f t="shared" si="843"/>
        <v>0</v>
      </c>
      <c r="FLA141" s="92">
        <f t="shared" si="843"/>
        <v>0</v>
      </c>
      <c r="FLB141" s="92">
        <f t="shared" si="843"/>
        <v>0</v>
      </c>
      <c r="FLC141" s="92">
        <f t="shared" ref="FLC141:FNN141" si="844">FLC135</f>
        <v>0</v>
      </c>
      <c r="FLD141" s="92">
        <f t="shared" si="844"/>
        <v>0</v>
      </c>
      <c r="FLE141" s="92">
        <f t="shared" si="844"/>
        <v>0</v>
      </c>
      <c r="FLF141" s="92">
        <f t="shared" si="844"/>
        <v>0</v>
      </c>
      <c r="FLG141" s="92">
        <f t="shared" si="844"/>
        <v>0</v>
      </c>
      <c r="FLH141" s="92">
        <f t="shared" si="844"/>
        <v>0</v>
      </c>
      <c r="FLI141" s="92">
        <f t="shared" si="844"/>
        <v>0</v>
      </c>
      <c r="FLJ141" s="92">
        <f t="shared" si="844"/>
        <v>0</v>
      </c>
      <c r="FLK141" s="92">
        <f t="shared" si="844"/>
        <v>0</v>
      </c>
      <c r="FLL141" s="92">
        <f t="shared" si="844"/>
        <v>0</v>
      </c>
      <c r="FLM141" s="92">
        <f t="shared" si="844"/>
        <v>0</v>
      </c>
      <c r="FLN141" s="92">
        <f t="shared" si="844"/>
        <v>0</v>
      </c>
      <c r="FLO141" s="92">
        <f t="shared" si="844"/>
        <v>0</v>
      </c>
      <c r="FLP141" s="92">
        <f t="shared" si="844"/>
        <v>0</v>
      </c>
      <c r="FLQ141" s="92">
        <f t="shared" si="844"/>
        <v>0</v>
      </c>
      <c r="FLR141" s="92">
        <f t="shared" si="844"/>
        <v>0</v>
      </c>
      <c r="FLS141" s="92">
        <f t="shared" si="844"/>
        <v>0</v>
      </c>
      <c r="FLT141" s="92">
        <f t="shared" si="844"/>
        <v>0</v>
      </c>
      <c r="FLU141" s="92">
        <f t="shared" si="844"/>
        <v>0</v>
      </c>
      <c r="FLV141" s="92">
        <f t="shared" si="844"/>
        <v>0</v>
      </c>
      <c r="FLW141" s="92">
        <f t="shared" si="844"/>
        <v>0</v>
      </c>
      <c r="FLX141" s="92">
        <f t="shared" si="844"/>
        <v>0</v>
      </c>
      <c r="FLY141" s="92">
        <f t="shared" si="844"/>
        <v>0</v>
      </c>
      <c r="FLZ141" s="92">
        <f t="shared" si="844"/>
        <v>0</v>
      </c>
      <c r="FMA141" s="92">
        <f t="shared" si="844"/>
        <v>0</v>
      </c>
      <c r="FMB141" s="92">
        <f t="shared" si="844"/>
        <v>0</v>
      </c>
      <c r="FMC141" s="92">
        <f t="shared" si="844"/>
        <v>0</v>
      </c>
      <c r="FMD141" s="92">
        <f t="shared" si="844"/>
        <v>0</v>
      </c>
      <c r="FME141" s="92">
        <f t="shared" si="844"/>
        <v>0</v>
      </c>
      <c r="FMF141" s="92">
        <f t="shared" si="844"/>
        <v>0</v>
      </c>
      <c r="FMG141" s="92">
        <f t="shared" si="844"/>
        <v>0</v>
      </c>
      <c r="FMH141" s="92">
        <f t="shared" si="844"/>
        <v>0</v>
      </c>
      <c r="FMI141" s="92">
        <f t="shared" si="844"/>
        <v>0</v>
      </c>
      <c r="FMJ141" s="92">
        <f t="shared" si="844"/>
        <v>0</v>
      </c>
      <c r="FMK141" s="92">
        <f t="shared" si="844"/>
        <v>0</v>
      </c>
      <c r="FML141" s="92">
        <f t="shared" si="844"/>
        <v>0</v>
      </c>
      <c r="FMM141" s="92">
        <f t="shared" si="844"/>
        <v>0</v>
      </c>
      <c r="FMN141" s="92">
        <f t="shared" si="844"/>
        <v>0</v>
      </c>
      <c r="FMO141" s="92">
        <f t="shared" si="844"/>
        <v>0</v>
      </c>
      <c r="FMP141" s="92">
        <f t="shared" si="844"/>
        <v>0</v>
      </c>
      <c r="FMQ141" s="92">
        <f t="shared" si="844"/>
        <v>0</v>
      </c>
      <c r="FMR141" s="92">
        <f t="shared" si="844"/>
        <v>0</v>
      </c>
      <c r="FMS141" s="92">
        <f t="shared" si="844"/>
        <v>0</v>
      </c>
      <c r="FMT141" s="92">
        <f t="shared" si="844"/>
        <v>0</v>
      </c>
      <c r="FMU141" s="92">
        <f t="shared" si="844"/>
        <v>0</v>
      </c>
      <c r="FMV141" s="92">
        <f t="shared" si="844"/>
        <v>0</v>
      </c>
      <c r="FMW141" s="92">
        <f t="shared" si="844"/>
        <v>0</v>
      </c>
      <c r="FMX141" s="92">
        <f t="shared" si="844"/>
        <v>0</v>
      </c>
      <c r="FMY141" s="92">
        <f t="shared" si="844"/>
        <v>0</v>
      </c>
      <c r="FMZ141" s="92">
        <f t="shared" si="844"/>
        <v>0</v>
      </c>
      <c r="FNA141" s="92">
        <f t="shared" si="844"/>
        <v>0</v>
      </c>
      <c r="FNB141" s="92">
        <f t="shared" si="844"/>
        <v>0</v>
      </c>
      <c r="FNC141" s="92">
        <f t="shared" si="844"/>
        <v>0</v>
      </c>
      <c r="FND141" s="92">
        <f t="shared" si="844"/>
        <v>0</v>
      </c>
      <c r="FNE141" s="92">
        <f t="shared" si="844"/>
        <v>0</v>
      </c>
      <c r="FNF141" s="92">
        <f t="shared" si="844"/>
        <v>0</v>
      </c>
      <c r="FNG141" s="92">
        <f t="shared" si="844"/>
        <v>0</v>
      </c>
      <c r="FNH141" s="92">
        <f t="shared" si="844"/>
        <v>0</v>
      </c>
      <c r="FNI141" s="92">
        <f t="shared" si="844"/>
        <v>0</v>
      </c>
      <c r="FNJ141" s="92">
        <f t="shared" si="844"/>
        <v>0</v>
      </c>
      <c r="FNK141" s="92">
        <f t="shared" si="844"/>
        <v>0</v>
      </c>
      <c r="FNL141" s="92">
        <f t="shared" si="844"/>
        <v>0</v>
      </c>
      <c r="FNM141" s="92">
        <f t="shared" si="844"/>
        <v>0</v>
      </c>
      <c r="FNN141" s="92">
        <f t="shared" si="844"/>
        <v>0</v>
      </c>
      <c r="FNO141" s="92">
        <f t="shared" ref="FNO141:FPZ141" si="845">FNO135</f>
        <v>0</v>
      </c>
      <c r="FNP141" s="92">
        <f t="shared" si="845"/>
        <v>0</v>
      </c>
      <c r="FNQ141" s="92">
        <f t="shared" si="845"/>
        <v>0</v>
      </c>
      <c r="FNR141" s="92">
        <f t="shared" si="845"/>
        <v>0</v>
      </c>
      <c r="FNS141" s="92">
        <f t="shared" si="845"/>
        <v>0</v>
      </c>
      <c r="FNT141" s="92">
        <f t="shared" si="845"/>
        <v>0</v>
      </c>
      <c r="FNU141" s="92">
        <f t="shared" si="845"/>
        <v>0</v>
      </c>
      <c r="FNV141" s="92">
        <f t="shared" si="845"/>
        <v>0</v>
      </c>
      <c r="FNW141" s="92">
        <f t="shared" si="845"/>
        <v>0</v>
      </c>
      <c r="FNX141" s="92">
        <f t="shared" si="845"/>
        <v>0</v>
      </c>
      <c r="FNY141" s="92">
        <f t="shared" si="845"/>
        <v>0</v>
      </c>
      <c r="FNZ141" s="92">
        <f t="shared" si="845"/>
        <v>0</v>
      </c>
      <c r="FOA141" s="92">
        <f t="shared" si="845"/>
        <v>0</v>
      </c>
      <c r="FOB141" s="92">
        <f t="shared" si="845"/>
        <v>0</v>
      </c>
      <c r="FOC141" s="92">
        <f t="shared" si="845"/>
        <v>0</v>
      </c>
      <c r="FOD141" s="92">
        <f t="shared" si="845"/>
        <v>0</v>
      </c>
      <c r="FOE141" s="92">
        <f t="shared" si="845"/>
        <v>0</v>
      </c>
      <c r="FOF141" s="92">
        <f t="shared" si="845"/>
        <v>0</v>
      </c>
      <c r="FOG141" s="92">
        <f t="shared" si="845"/>
        <v>0</v>
      </c>
      <c r="FOH141" s="92">
        <f t="shared" si="845"/>
        <v>0</v>
      </c>
      <c r="FOI141" s="92">
        <f t="shared" si="845"/>
        <v>0</v>
      </c>
      <c r="FOJ141" s="92">
        <f t="shared" si="845"/>
        <v>0</v>
      </c>
      <c r="FOK141" s="92">
        <f t="shared" si="845"/>
        <v>0</v>
      </c>
      <c r="FOL141" s="92">
        <f t="shared" si="845"/>
        <v>0</v>
      </c>
      <c r="FOM141" s="92">
        <f t="shared" si="845"/>
        <v>0</v>
      </c>
      <c r="FON141" s="92">
        <f t="shared" si="845"/>
        <v>0</v>
      </c>
      <c r="FOO141" s="92">
        <f t="shared" si="845"/>
        <v>0</v>
      </c>
      <c r="FOP141" s="92">
        <f t="shared" si="845"/>
        <v>0</v>
      </c>
      <c r="FOQ141" s="92">
        <f t="shared" si="845"/>
        <v>0</v>
      </c>
      <c r="FOR141" s="92">
        <f t="shared" si="845"/>
        <v>0</v>
      </c>
      <c r="FOS141" s="92">
        <f t="shared" si="845"/>
        <v>0</v>
      </c>
      <c r="FOT141" s="92">
        <f t="shared" si="845"/>
        <v>0</v>
      </c>
      <c r="FOU141" s="92">
        <f t="shared" si="845"/>
        <v>0</v>
      </c>
      <c r="FOV141" s="92">
        <f t="shared" si="845"/>
        <v>0</v>
      </c>
      <c r="FOW141" s="92">
        <f t="shared" si="845"/>
        <v>0</v>
      </c>
      <c r="FOX141" s="92">
        <f t="shared" si="845"/>
        <v>0</v>
      </c>
      <c r="FOY141" s="92">
        <f t="shared" si="845"/>
        <v>0</v>
      </c>
      <c r="FOZ141" s="92">
        <f t="shared" si="845"/>
        <v>0</v>
      </c>
      <c r="FPA141" s="92">
        <f t="shared" si="845"/>
        <v>0</v>
      </c>
      <c r="FPB141" s="92">
        <f t="shared" si="845"/>
        <v>0</v>
      </c>
      <c r="FPC141" s="92">
        <f t="shared" si="845"/>
        <v>0</v>
      </c>
      <c r="FPD141" s="92">
        <f t="shared" si="845"/>
        <v>0</v>
      </c>
      <c r="FPE141" s="92">
        <f t="shared" si="845"/>
        <v>0</v>
      </c>
      <c r="FPF141" s="92">
        <f t="shared" si="845"/>
        <v>0</v>
      </c>
      <c r="FPG141" s="92">
        <f t="shared" si="845"/>
        <v>0</v>
      </c>
      <c r="FPH141" s="92">
        <f t="shared" si="845"/>
        <v>0</v>
      </c>
      <c r="FPI141" s="92">
        <f t="shared" si="845"/>
        <v>0</v>
      </c>
      <c r="FPJ141" s="92">
        <f t="shared" si="845"/>
        <v>0</v>
      </c>
      <c r="FPK141" s="92">
        <f t="shared" si="845"/>
        <v>0</v>
      </c>
      <c r="FPL141" s="92">
        <f t="shared" si="845"/>
        <v>0</v>
      </c>
      <c r="FPM141" s="92">
        <f t="shared" si="845"/>
        <v>0</v>
      </c>
      <c r="FPN141" s="92">
        <f t="shared" si="845"/>
        <v>0</v>
      </c>
      <c r="FPO141" s="92">
        <f t="shared" si="845"/>
        <v>0</v>
      </c>
      <c r="FPP141" s="92">
        <f t="shared" si="845"/>
        <v>0</v>
      </c>
      <c r="FPQ141" s="92">
        <f t="shared" si="845"/>
        <v>0</v>
      </c>
      <c r="FPR141" s="92">
        <f t="shared" si="845"/>
        <v>0</v>
      </c>
      <c r="FPS141" s="92">
        <f t="shared" si="845"/>
        <v>0</v>
      </c>
      <c r="FPT141" s="92">
        <f t="shared" si="845"/>
        <v>0</v>
      </c>
      <c r="FPU141" s="92">
        <f t="shared" si="845"/>
        <v>0</v>
      </c>
      <c r="FPV141" s="92">
        <f t="shared" si="845"/>
        <v>0</v>
      </c>
      <c r="FPW141" s="92">
        <f t="shared" si="845"/>
        <v>0</v>
      </c>
      <c r="FPX141" s="92">
        <f t="shared" si="845"/>
        <v>0</v>
      </c>
      <c r="FPY141" s="92">
        <f t="shared" si="845"/>
        <v>0</v>
      </c>
      <c r="FPZ141" s="92">
        <f t="shared" si="845"/>
        <v>0</v>
      </c>
      <c r="FQA141" s="92">
        <f t="shared" ref="FQA141:FSL141" si="846">FQA135</f>
        <v>0</v>
      </c>
      <c r="FQB141" s="92">
        <f t="shared" si="846"/>
        <v>0</v>
      </c>
      <c r="FQC141" s="92">
        <f t="shared" si="846"/>
        <v>0</v>
      </c>
      <c r="FQD141" s="92">
        <f t="shared" si="846"/>
        <v>0</v>
      </c>
      <c r="FQE141" s="92">
        <f t="shared" si="846"/>
        <v>0</v>
      </c>
      <c r="FQF141" s="92">
        <f t="shared" si="846"/>
        <v>0</v>
      </c>
      <c r="FQG141" s="92">
        <f t="shared" si="846"/>
        <v>0</v>
      </c>
      <c r="FQH141" s="92">
        <f t="shared" si="846"/>
        <v>0</v>
      </c>
      <c r="FQI141" s="92">
        <f t="shared" si="846"/>
        <v>0</v>
      </c>
      <c r="FQJ141" s="92">
        <f t="shared" si="846"/>
        <v>0</v>
      </c>
      <c r="FQK141" s="92">
        <f t="shared" si="846"/>
        <v>0</v>
      </c>
      <c r="FQL141" s="92">
        <f t="shared" si="846"/>
        <v>0</v>
      </c>
      <c r="FQM141" s="92">
        <f t="shared" si="846"/>
        <v>0</v>
      </c>
      <c r="FQN141" s="92">
        <f t="shared" si="846"/>
        <v>0</v>
      </c>
      <c r="FQO141" s="92">
        <f t="shared" si="846"/>
        <v>0</v>
      </c>
      <c r="FQP141" s="92">
        <f t="shared" si="846"/>
        <v>0</v>
      </c>
      <c r="FQQ141" s="92">
        <f t="shared" si="846"/>
        <v>0</v>
      </c>
      <c r="FQR141" s="92">
        <f t="shared" si="846"/>
        <v>0</v>
      </c>
      <c r="FQS141" s="92">
        <f t="shared" si="846"/>
        <v>0</v>
      </c>
      <c r="FQT141" s="92">
        <f t="shared" si="846"/>
        <v>0</v>
      </c>
      <c r="FQU141" s="92">
        <f t="shared" si="846"/>
        <v>0</v>
      </c>
      <c r="FQV141" s="92">
        <f t="shared" si="846"/>
        <v>0</v>
      </c>
      <c r="FQW141" s="92">
        <f t="shared" si="846"/>
        <v>0</v>
      </c>
      <c r="FQX141" s="92">
        <f t="shared" si="846"/>
        <v>0</v>
      </c>
      <c r="FQY141" s="92">
        <f t="shared" si="846"/>
        <v>0</v>
      </c>
      <c r="FQZ141" s="92">
        <f t="shared" si="846"/>
        <v>0</v>
      </c>
      <c r="FRA141" s="92">
        <f t="shared" si="846"/>
        <v>0</v>
      </c>
      <c r="FRB141" s="92">
        <f t="shared" si="846"/>
        <v>0</v>
      </c>
      <c r="FRC141" s="92">
        <f t="shared" si="846"/>
        <v>0</v>
      </c>
      <c r="FRD141" s="92">
        <f t="shared" si="846"/>
        <v>0</v>
      </c>
      <c r="FRE141" s="92">
        <f t="shared" si="846"/>
        <v>0</v>
      </c>
      <c r="FRF141" s="92">
        <f t="shared" si="846"/>
        <v>0</v>
      </c>
      <c r="FRG141" s="92">
        <f t="shared" si="846"/>
        <v>0</v>
      </c>
      <c r="FRH141" s="92">
        <f t="shared" si="846"/>
        <v>0</v>
      </c>
      <c r="FRI141" s="92">
        <f t="shared" si="846"/>
        <v>0</v>
      </c>
      <c r="FRJ141" s="92">
        <f t="shared" si="846"/>
        <v>0</v>
      </c>
      <c r="FRK141" s="92">
        <f t="shared" si="846"/>
        <v>0</v>
      </c>
      <c r="FRL141" s="92">
        <f t="shared" si="846"/>
        <v>0</v>
      </c>
      <c r="FRM141" s="92">
        <f t="shared" si="846"/>
        <v>0</v>
      </c>
      <c r="FRN141" s="92">
        <f t="shared" si="846"/>
        <v>0</v>
      </c>
      <c r="FRO141" s="92">
        <f t="shared" si="846"/>
        <v>0</v>
      </c>
      <c r="FRP141" s="92">
        <f t="shared" si="846"/>
        <v>0</v>
      </c>
      <c r="FRQ141" s="92">
        <f t="shared" si="846"/>
        <v>0</v>
      </c>
      <c r="FRR141" s="92">
        <f t="shared" si="846"/>
        <v>0</v>
      </c>
      <c r="FRS141" s="92">
        <f t="shared" si="846"/>
        <v>0</v>
      </c>
      <c r="FRT141" s="92">
        <f t="shared" si="846"/>
        <v>0</v>
      </c>
      <c r="FRU141" s="92">
        <f t="shared" si="846"/>
        <v>0</v>
      </c>
      <c r="FRV141" s="92">
        <f t="shared" si="846"/>
        <v>0</v>
      </c>
      <c r="FRW141" s="92">
        <f t="shared" si="846"/>
        <v>0</v>
      </c>
      <c r="FRX141" s="92">
        <f t="shared" si="846"/>
        <v>0</v>
      </c>
      <c r="FRY141" s="92">
        <f t="shared" si="846"/>
        <v>0</v>
      </c>
      <c r="FRZ141" s="92">
        <f t="shared" si="846"/>
        <v>0</v>
      </c>
      <c r="FSA141" s="92">
        <f t="shared" si="846"/>
        <v>0</v>
      </c>
      <c r="FSB141" s="92">
        <f t="shared" si="846"/>
        <v>0</v>
      </c>
      <c r="FSC141" s="92">
        <f t="shared" si="846"/>
        <v>0</v>
      </c>
      <c r="FSD141" s="92">
        <f t="shared" si="846"/>
        <v>0</v>
      </c>
      <c r="FSE141" s="92">
        <f t="shared" si="846"/>
        <v>0</v>
      </c>
      <c r="FSF141" s="92">
        <f t="shared" si="846"/>
        <v>0</v>
      </c>
      <c r="FSG141" s="92">
        <f t="shared" si="846"/>
        <v>0</v>
      </c>
      <c r="FSH141" s="92">
        <f t="shared" si="846"/>
        <v>0</v>
      </c>
      <c r="FSI141" s="92">
        <f t="shared" si="846"/>
        <v>0</v>
      </c>
      <c r="FSJ141" s="92">
        <f t="shared" si="846"/>
        <v>0</v>
      </c>
      <c r="FSK141" s="92">
        <f t="shared" si="846"/>
        <v>0</v>
      </c>
      <c r="FSL141" s="92">
        <f t="shared" si="846"/>
        <v>0</v>
      </c>
      <c r="FSM141" s="92">
        <f t="shared" ref="FSM141:FUX141" si="847">FSM135</f>
        <v>0</v>
      </c>
      <c r="FSN141" s="92">
        <f t="shared" si="847"/>
        <v>0</v>
      </c>
      <c r="FSO141" s="92">
        <f t="shared" si="847"/>
        <v>0</v>
      </c>
      <c r="FSP141" s="92">
        <f t="shared" si="847"/>
        <v>0</v>
      </c>
      <c r="FSQ141" s="92">
        <f t="shared" si="847"/>
        <v>0</v>
      </c>
      <c r="FSR141" s="92">
        <f t="shared" si="847"/>
        <v>0</v>
      </c>
      <c r="FSS141" s="92">
        <f t="shared" si="847"/>
        <v>0</v>
      </c>
      <c r="FST141" s="92">
        <f t="shared" si="847"/>
        <v>0</v>
      </c>
      <c r="FSU141" s="92">
        <f t="shared" si="847"/>
        <v>0</v>
      </c>
      <c r="FSV141" s="92">
        <f t="shared" si="847"/>
        <v>0</v>
      </c>
      <c r="FSW141" s="92">
        <f t="shared" si="847"/>
        <v>0</v>
      </c>
      <c r="FSX141" s="92">
        <f t="shared" si="847"/>
        <v>0</v>
      </c>
      <c r="FSY141" s="92">
        <f t="shared" si="847"/>
        <v>0</v>
      </c>
      <c r="FSZ141" s="92">
        <f t="shared" si="847"/>
        <v>0</v>
      </c>
      <c r="FTA141" s="92">
        <f t="shared" si="847"/>
        <v>0</v>
      </c>
      <c r="FTB141" s="92">
        <f t="shared" si="847"/>
        <v>0</v>
      </c>
      <c r="FTC141" s="92">
        <f t="shared" si="847"/>
        <v>0</v>
      </c>
      <c r="FTD141" s="92">
        <f t="shared" si="847"/>
        <v>0</v>
      </c>
      <c r="FTE141" s="92">
        <f t="shared" si="847"/>
        <v>0</v>
      </c>
      <c r="FTF141" s="92">
        <f t="shared" si="847"/>
        <v>0</v>
      </c>
      <c r="FTG141" s="92">
        <f t="shared" si="847"/>
        <v>0</v>
      </c>
      <c r="FTH141" s="92">
        <f t="shared" si="847"/>
        <v>0</v>
      </c>
      <c r="FTI141" s="92">
        <f t="shared" si="847"/>
        <v>0</v>
      </c>
      <c r="FTJ141" s="92">
        <f t="shared" si="847"/>
        <v>0</v>
      </c>
      <c r="FTK141" s="92">
        <f t="shared" si="847"/>
        <v>0</v>
      </c>
      <c r="FTL141" s="92">
        <f t="shared" si="847"/>
        <v>0</v>
      </c>
      <c r="FTM141" s="92">
        <f t="shared" si="847"/>
        <v>0</v>
      </c>
      <c r="FTN141" s="92">
        <f t="shared" si="847"/>
        <v>0</v>
      </c>
      <c r="FTO141" s="92">
        <f t="shared" si="847"/>
        <v>0</v>
      </c>
      <c r="FTP141" s="92">
        <f t="shared" si="847"/>
        <v>0</v>
      </c>
      <c r="FTQ141" s="92">
        <f t="shared" si="847"/>
        <v>0</v>
      </c>
      <c r="FTR141" s="92">
        <f t="shared" si="847"/>
        <v>0</v>
      </c>
      <c r="FTS141" s="92">
        <f t="shared" si="847"/>
        <v>0</v>
      </c>
      <c r="FTT141" s="92">
        <f t="shared" si="847"/>
        <v>0</v>
      </c>
      <c r="FTU141" s="92">
        <f t="shared" si="847"/>
        <v>0</v>
      </c>
      <c r="FTV141" s="92">
        <f t="shared" si="847"/>
        <v>0</v>
      </c>
      <c r="FTW141" s="92">
        <f t="shared" si="847"/>
        <v>0</v>
      </c>
      <c r="FTX141" s="92">
        <f t="shared" si="847"/>
        <v>0</v>
      </c>
      <c r="FTY141" s="92">
        <f t="shared" si="847"/>
        <v>0</v>
      </c>
      <c r="FTZ141" s="92">
        <f t="shared" si="847"/>
        <v>0</v>
      </c>
      <c r="FUA141" s="92">
        <f t="shared" si="847"/>
        <v>0</v>
      </c>
      <c r="FUB141" s="92">
        <f t="shared" si="847"/>
        <v>0</v>
      </c>
      <c r="FUC141" s="92">
        <f t="shared" si="847"/>
        <v>0</v>
      </c>
      <c r="FUD141" s="92">
        <f t="shared" si="847"/>
        <v>0</v>
      </c>
      <c r="FUE141" s="92">
        <f t="shared" si="847"/>
        <v>0</v>
      </c>
      <c r="FUF141" s="92">
        <f t="shared" si="847"/>
        <v>0</v>
      </c>
      <c r="FUG141" s="92">
        <f t="shared" si="847"/>
        <v>0</v>
      </c>
      <c r="FUH141" s="92">
        <f t="shared" si="847"/>
        <v>0</v>
      </c>
      <c r="FUI141" s="92">
        <f t="shared" si="847"/>
        <v>0</v>
      </c>
      <c r="FUJ141" s="92">
        <f t="shared" si="847"/>
        <v>0</v>
      </c>
      <c r="FUK141" s="92">
        <f t="shared" si="847"/>
        <v>0</v>
      </c>
      <c r="FUL141" s="92">
        <f t="shared" si="847"/>
        <v>0</v>
      </c>
      <c r="FUM141" s="92">
        <f t="shared" si="847"/>
        <v>0</v>
      </c>
      <c r="FUN141" s="92">
        <f t="shared" si="847"/>
        <v>0</v>
      </c>
      <c r="FUO141" s="92">
        <f t="shared" si="847"/>
        <v>0</v>
      </c>
      <c r="FUP141" s="92">
        <f t="shared" si="847"/>
        <v>0</v>
      </c>
      <c r="FUQ141" s="92">
        <f t="shared" si="847"/>
        <v>0</v>
      </c>
      <c r="FUR141" s="92">
        <f t="shared" si="847"/>
        <v>0</v>
      </c>
      <c r="FUS141" s="92">
        <f t="shared" si="847"/>
        <v>0</v>
      </c>
      <c r="FUT141" s="92">
        <f t="shared" si="847"/>
        <v>0</v>
      </c>
      <c r="FUU141" s="92">
        <f t="shared" si="847"/>
        <v>0</v>
      </c>
      <c r="FUV141" s="92">
        <f t="shared" si="847"/>
        <v>0</v>
      </c>
      <c r="FUW141" s="92">
        <f t="shared" si="847"/>
        <v>0</v>
      </c>
      <c r="FUX141" s="92">
        <f t="shared" si="847"/>
        <v>0</v>
      </c>
      <c r="FUY141" s="92">
        <f t="shared" ref="FUY141:FXJ141" si="848">FUY135</f>
        <v>0</v>
      </c>
      <c r="FUZ141" s="92">
        <f t="shared" si="848"/>
        <v>0</v>
      </c>
      <c r="FVA141" s="92">
        <f t="shared" si="848"/>
        <v>0</v>
      </c>
      <c r="FVB141" s="92">
        <f t="shared" si="848"/>
        <v>0</v>
      </c>
      <c r="FVC141" s="92">
        <f t="shared" si="848"/>
        <v>0</v>
      </c>
      <c r="FVD141" s="92">
        <f t="shared" si="848"/>
        <v>0</v>
      </c>
      <c r="FVE141" s="92">
        <f t="shared" si="848"/>
        <v>0</v>
      </c>
      <c r="FVF141" s="92">
        <f t="shared" si="848"/>
        <v>0</v>
      </c>
      <c r="FVG141" s="92">
        <f t="shared" si="848"/>
        <v>0</v>
      </c>
      <c r="FVH141" s="92">
        <f t="shared" si="848"/>
        <v>0</v>
      </c>
      <c r="FVI141" s="92">
        <f t="shared" si="848"/>
        <v>0</v>
      </c>
      <c r="FVJ141" s="92">
        <f t="shared" si="848"/>
        <v>0</v>
      </c>
      <c r="FVK141" s="92">
        <f t="shared" si="848"/>
        <v>0</v>
      </c>
      <c r="FVL141" s="92">
        <f t="shared" si="848"/>
        <v>0</v>
      </c>
      <c r="FVM141" s="92">
        <f t="shared" si="848"/>
        <v>0</v>
      </c>
      <c r="FVN141" s="92">
        <f t="shared" si="848"/>
        <v>0</v>
      </c>
      <c r="FVO141" s="92">
        <f t="shared" si="848"/>
        <v>0</v>
      </c>
      <c r="FVP141" s="92">
        <f t="shared" si="848"/>
        <v>0</v>
      </c>
      <c r="FVQ141" s="92">
        <f t="shared" si="848"/>
        <v>0</v>
      </c>
      <c r="FVR141" s="92">
        <f t="shared" si="848"/>
        <v>0</v>
      </c>
      <c r="FVS141" s="92">
        <f t="shared" si="848"/>
        <v>0</v>
      </c>
      <c r="FVT141" s="92">
        <f t="shared" si="848"/>
        <v>0</v>
      </c>
      <c r="FVU141" s="92">
        <f t="shared" si="848"/>
        <v>0</v>
      </c>
      <c r="FVV141" s="92">
        <f t="shared" si="848"/>
        <v>0</v>
      </c>
      <c r="FVW141" s="92">
        <f t="shared" si="848"/>
        <v>0</v>
      </c>
      <c r="FVX141" s="92">
        <f t="shared" si="848"/>
        <v>0</v>
      </c>
      <c r="FVY141" s="92">
        <f t="shared" si="848"/>
        <v>0</v>
      </c>
      <c r="FVZ141" s="92">
        <f t="shared" si="848"/>
        <v>0</v>
      </c>
      <c r="FWA141" s="92">
        <f t="shared" si="848"/>
        <v>0</v>
      </c>
      <c r="FWB141" s="92">
        <f t="shared" si="848"/>
        <v>0</v>
      </c>
      <c r="FWC141" s="92">
        <f t="shared" si="848"/>
        <v>0</v>
      </c>
      <c r="FWD141" s="92">
        <f t="shared" si="848"/>
        <v>0</v>
      </c>
      <c r="FWE141" s="92">
        <f t="shared" si="848"/>
        <v>0</v>
      </c>
      <c r="FWF141" s="92">
        <f t="shared" si="848"/>
        <v>0</v>
      </c>
      <c r="FWG141" s="92">
        <f t="shared" si="848"/>
        <v>0</v>
      </c>
      <c r="FWH141" s="92">
        <f t="shared" si="848"/>
        <v>0</v>
      </c>
      <c r="FWI141" s="92">
        <f t="shared" si="848"/>
        <v>0</v>
      </c>
      <c r="FWJ141" s="92">
        <f t="shared" si="848"/>
        <v>0</v>
      </c>
      <c r="FWK141" s="92">
        <f t="shared" si="848"/>
        <v>0</v>
      </c>
      <c r="FWL141" s="92">
        <f t="shared" si="848"/>
        <v>0</v>
      </c>
      <c r="FWM141" s="92">
        <f t="shared" si="848"/>
        <v>0</v>
      </c>
      <c r="FWN141" s="92">
        <f t="shared" si="848"/>
        <v>0</v>
      </c>
      <c r="FWO141" s="92">
        <f t="shared" si="848"/>
        <v>0</v>
      </c>
      <c r="FWP141" s="92">
        <f t="shared" si="848"/>
        <v>0</v>
      </c>
      <c r="FWQ141" s="92">
        <f t="shared" si="848"/>
        <v>0</v>
      </c>
      <c r="FWR141" s="92">
        <f t="shared" si="848"/>
        <v>0</v>
      </c>
      <c r="FWS141" s="92">
        <f t="shared" si="848"/>
        <v>0</v>
      </c>
      <c r="FWT141" s="92">
        <f t="shared" si="848"/>
        <v>0</v>
      </c>
      <c r="FWU141" s="92">
        <f t="shared" si="848"/>
        <v>0</v>
      </c>
      <c r="FWV141" s="92">
        <f t="shared" si="848"/>
        <v>0</v>
      </c>
      <c r="FWW141" s="92">
        <f t="shared" si="848"/>
        <v>0</v>
      </c>
      <c r="FWX141" s="92">
        <f t="shared" si="848"/>
        <v>0</v>
      </c>
      <c r="FWY141" s="92">
        <f t="shared" si="848"/>
        <v>0</v>
      </c>
      <c r="FWZ141" s="92">
        <f t="shared" si="848"/>
        <v>0</v>
      </c>
      <c r="FXA141" s="92">
        <f t="shared" si="848"/>
        <v>0</v>
      </c>
      <c r="FXB141" s="92">
        <f t="shared" si="848"/>
        <v>0</v>
      </c>
      <c r="FXC141" s="92">
        <f t="shared" si="848"/>
        <v>0</v>
      </c>
      <c r="FXD141" s="92">
        <f t="shared" si="848"/>
        <v>0</v>
      </c>
      <c r="FXE141" s="92">
        <f t="shared" si="848"/>
        <v>0</v>
      </c>
      <c r="FXF141" s="92">
        <f t="shared" si="848"/>
        <v>0</v>
      </c>
      <c r="FXG141" s="92">
        <f t="shared" si="848"/>
        <v>0</v>
      </c>
      <c r="FXH141" s="92">
        <f t="shared" si="848"/>
        <v>0</v>
      </c>
      <c r="FXI141" s="92">
        <f t="shared" si="848"/>
        <v>0</v>
      </c>
      <c r="FXJ141" s="92">
        <f t="shared" si="848"/>
        <v>0</v>
      </c>
      <c r="FXK141" s="92">
        <f t="shared" ref="FXK141:FZV141" si="849">FXK135</f>
        <v>0</v>
      </c>
      <c r="FXL141" s="92">
        <f t="shared" si="849"/>
        <v>0</v>
      </c>
      <c r="FXM141" s="92">
        <f t="shared" si="849"/>
        <v>0</v>
      </c>
      <c r="FXN141" s="92">
        <f t="shared" si="849"/>
        <v>0</v>
      </c>
      <c r="FXO141" s="92">
        <f t="shared" si="849"/>
        <v>0</v>
      </c>
      <c r="FXP141" s="92">
        <f t="shared" si="849"/>
        <v>0</v>
      </c>
      <c r="FXQ141" s="92">
        <f t="shared" si="849"/>
        <v>0</v>
      </c>
      <c r="FXR141" s="92">
        <f t="shared" si="849"/>
        <v>0</v>
      </c>
      <c r="FXS141" s="92">
        <f t="shared" si="849"/>
        <v>0</v>
      </c>
      <c r="FXT141" s="92">
        <f t="shared" si="849"/>
        <v>0</v>
      </c>
      <c r="FXU141" s="92">
        <f t="shared" si="849"/>
        <v>0</v>
      </c>
      <c r="FXV141" s="92">
        <f t="shared" si="849"/>
        <v>0</v>
      </c>
      <c r="FXW141" s="92">
        <f t="shared" si="849"/>
        <v>0</v>
      </c>
      <c r="FXX141" s="92">
        <f t="shared" si="849"/>
        <v>0</v>
      </c>
      <c r="FXY141" s="92">
        <f t="shared" si="849"/>
        <v>0</v>
      </c>
      <c r="FXZ141" s="92">
        <f t="shared" si="849"/>
        <v>0</v>
      </c>
      <c r="FYA141" s="92">
        <f t="shared" si="849"/>
        <v>0</v>
      </c>
      <c r="FYB141" s="92">
        <f t="shared" si="849"/>
        <v>0</v>
      </c>
      <c r="FYC141" s="92">
        <f t="shared" si="849"/>
        <v>0</v>
      </c>
      <c r="FYD141" s="92">
        <f t="shared" si="849"/>
        <v>0</v>
      </c>
      <c r="FYE141" s="92">
        <f t="shared" si="849"/>
        <v>0</v>
      </c>
      <c r="FYF141" s="92">
        <f t="shared" si="849"/>
        <v>0</v>
      </c>
      <c r="FYG141" s="92">
        <f t="shared" si="849"/>
        <v>0</v>
      </c>
      <c r="FYH141" s="92">
        <f t="shared" si="849"/>
        <v>0</v>
      </c>
      <c r="FYI141" s="92">
        <f t="shared" si="849"/>
        <v>0</v>
      </c>
      <c r="FYJ141" s="92">
        <f t="shared" si="849"/>
        <v>0</v>
      </c>
      <c r="FYK141" s="92">
        <f t="shared" si="849"/>
        <v>0</v>
      </c>
      <c r="FYL141" s="92">
        <f t="shared" si="849"/>
        <v>0</v>
      </c>
      <c r="FYM141" s="92">
        <f t="shared" si="849"/>
        <v>0</v>
      </c>
      <c r="FYN141" s="92">
        <f t="shared" si="849"/>
        <v>0</v>
      </c>
      <c r="FYO141" s="92">
        <f t="shared" si="849"/>
        <v>0</v>
      </c>
      <c r="FYP141" s="92">
        <f t="shared" si="849"/>
        <v>0</v>
      </c>
      <c r="FYQ141" s="92">
        <f t="shared" si="849"/>
        <v>0</v>
      </c>
      <c r="FYR141" s="92">
        <f t="shared" si="849"/>
        <v>0</v>
      </c>
      <c r="FYS141" s="92">
        <f t="shared" si="849"/>
        <v>0</v>
      </c>
      <c r="FYT141" s="92">
        <f t="shared" si="849"/>
        <v>0</v>
      </c>
      <c r="FYU141" s="92">
        <f t="shared" si="849"/>
        <v>0</v>
      </c>
      <c r="FYV141" s="92">
        <f t="shared" si="849"/>
        <v>0</v>
      </c>
      <c r="FYW141" s="92">
        <f t="shared" si="849"/>
        <v>0</v>
      </c>
      <c r="FYX141" s="92">
        <f t="shared" si="849"/>
        <v>0</v>
      </c>
      <c r="FYY141" s="92">
        <f t="shared" si="849"/>
        <v>0</v>
      </c>
      <c r="FYZ141" s="92">
        <f t="shared" si="849"/>
        <v>0</v>
      </c>
      <c r="FZA141" s="92">
        <f t="shared" si="849"/>
        <v>0</v>
      </c>
      <c r="FZB141" s="92">
        <f t="shared" si="849"/>
        <v>0</v>
      </c>
      <c r="FZC141" s="92">
        <f t="shared" si="849"/>
        <v>0</v>
      </c>
      <c r="FZD141" s="92">
        <f t="shared" si="849"/>
        <v>0</v>
      </c>
      <c r="FZE141" s="92">
        <f t="shared" si="849"/>
        <v>0</v>
      </c>
      <c r="FZF141" s="92">
        <f t="shared" si="849"/>
        <v>0</v>
      </c>
      <c r="FZG141" s="92">
        <f t="shared" si="849"/>
        <v>0</v>
      </c>
      <c r="FZH141" s="92">
        <f t="shared" si="849"/>
        <v>0</v>
      </c>
      <c r="FZI141" s="92">
        <f t="shared" si="849"/>
        <v>0</v>
      </c>
      <c r="FZJ141" s="92">
        <f t="shared" si="849"/>
        <v>0</v>
      </c>
      <c r="FZK141" s="92">
        <f t="shared" si="849"/>
        <v>0</v>
      </c>
      <c r="FZL141" s="92">
        <f t="shared" si="849"/>
        <v>0</v>
      </c>
      <c r="FZM141" s="92">
        <f t="shared" si="849"/>
        <v>0</v>
      </c>
      <c r="FZN141" s="92">
        <f t="shared" si="849"/>
        <v>0</v>
      </c>
      <c r="FZO141" s="92">
        <f t="shared" si="849"/>
        <v>0</v>
      </c>
      <c r="FZP141" s="92">
        <f t="shared" si="849"/>
        <v>0</v>
      </c>
      <c r="FZQ141" s="92">
        <f t="shared" si="849"/>
        <v>0</v>
      </c>
      <c r="FZR141" s="92">
        <f t="shared" si="849"/>
        <v>0</v>
      </c>
      <c r="FZS141" s="92">
        <f t="shared" si="849"/>
        <v>0</v>
      </c>
      <c r="FZT141" s="92">
        <f t="shared" si="849"/>
        <v>0</v>
      </c>
      <c r="FZU141" s="92">
        <f t="shared" si="849"/>
        <v>0</v>
      </c>
      <c r="FZV141" s="92">
        <f t="shared" si="849"/>
        <v>0</v>
      </c>
      <c r="FZW141" s="92">
        <f t="shared" ref="FZW141:GCH141" si="850">FZW135</f>
        <v>0</v>
      </c>
      <c r="FZX141" s="92">
        <f t="shared" si="850"/>
        <v>0</v>
      </c>
      <c r="FZY141" s="92">
        <f t="shared" si="850"/>
        <v>0</v>
      </c>
      <c r="FZZ141" s="92">
        <f t="shared" si="850"/>
        <v>0</v>
      </c>
      <c r="GAA141" s="92">
        <f t="shared" si="850"/>
        <v>0</v>
      </c>
      <c r="GAB141" s="92">
        <f t="shared" si="850"/>
        <v>0</v>
      </c>
      <c r="GAC141" s="92">
        <f t="shared" si="850"/>
        <v>0</v>
      </c>
      <c r="GAD141" s="92">
        <f t="shared" si="850"/>
        <v>0</v>
      </c>
      <c r="GAE141" s="92">
        <f t="shared" si="850"/>
        <v>0</v>
      </c>
      <c r="GAF141" s="92">
        <f t="shared" si="850"/>
        <v>0</v>
      </c>
      <c r="GAG141" s="92">
        <f t="shared" si="850"/>
        <v>0</v>
      </c>
      <c r="GAH141" s="92">
        <f t="shared" si="850"/>
        <v>0</v>
      </c>
      <c r="GAI141" s="92">
        <f t="shared" si="850"/>
        <v>0</v>
      </c>
      <c r="GAJ141" s="92">
        <f t="shared" si="850"/>
        <v>0</v>
      </c>
      <c r="GAK141" s="92">
        <f t="shared" si="850"/>
        <v>0</v>
      </c>
      <c r="GAL141" s="92">
        <f t="shared" si="850"/>
        <v>0</v>
      </c>
      <c r="GAM141" s="92">
        <f t="shared" si="850"/>
        <v>0</v>
      </c>
      <c r="GAN141" s="92">
        <f t="shared" si="850"/>
        <v>0</v>
      </c>
      <c r="GAO141" s="92">
        <f t="shared" si="850"/>
        <v>0</v>
      </c>
      <c r="GAP141" s="92">
        <f t="shared" si="850"/>
        <v>0</v>
      </c>
      <c r="GAQ141" s="92">
        <f t="shared" si="850"/>
        <v>0</v>
      </c>
      <c r="GAR141" s="92">
        <f t="shared" si="850"/>
        <v>0</v>
      </c>
      <c r="GAS141" s="92">
        <f t="shared" si="850"/>
        <v>0</v>
      </c>
      <c r="GAT141" s="92">
        <f t="shared" si="850"/>
        <v>0</v>
      </c>
      <c r="GAU141" s="92">
        <f t="shared" si="850"/>
        <v>0</v>
      </c>
      <c r="GAV141" s="92">
        <f t="shared" si="850"/>
        <v>0</v>
      </c>
      <c r="GAW141" s="92">
        <f t="shared" si="850"/>
        <v>0</v>
      </c>
      <c r="GAX141" s="92">
        <f t="shared" si="850"/>
        <v>0</v>
      </c>
      <c r="GAY141" s="92">
        <f t="shared" si="850"/>
        <v>0</v>
      </c>
      <c r="GAZ141" s="92">
        <f t="shared" si="850"/>
        <v>0</v>
      </c>
      <c r="GBA141" s="92">
        <f t="shared" si="850"/>
        <v>0</v>
      </c>
      <c r="GBB141" s="92">
        <f t="shared" si="850"/>
        <v>0</v>
      </c>
      <c r="GBC141" s="92">
        <f t="shared" si="850"/>
        <v>0</v>
      </c>
      <c r="GBD141" s="92">
        <f t="shared" si="850"/>
        <v>0</v>
      </c>
      <c r="GBE141" s="92">
        <f t="shared" si="850"/>
        <v>0</v>
      </c>
      <c r="GBF141" s="92">
        <f t="shared" si="850"/>
        <v>0</v>
      </c>
      <c r="GBG141" s="92">
        <f t="shared" si="850"/>
        <v>0</v>
      </c>
      <c r="GBH141" s="92">
        <f t="shared" si="850"/>
        <v>0</v>
      </c>
      <c r="GBI141" s="92">
        <f t="shared" si="850"/>
        <v>0</v>
      </c>
      <c r="GBJ141" s="92">
        <f t="shared" si="850"/>
        <v>0</v>
      </c>
      <c r="GBK141" s="92">
        <f t="shared" si="850"/>
        <v>0</v>
      </c>
      <c r="GBL141" s="92">
        <f t="shared" si="850"/>
        <v>0</v>
      </c>
      <c r="GBM141" s="92">
        <f t="shared" si="850"/>
        <v>0</v>
      </c>
      <c r="GBN141" s="92">
        <f t="shared" si="850"/>
        <v>0</v>
      </c>
      <c r="GBO141" s="92">
        <f t="shared" si="850"/>
        <v>0</v>
      </c>
      <c r="GBP141" s="92">
        <f t="shared" si="850"/>
        <v>0</v>
      </c>
      <c r="GBQ141" s="92">
        <f t="shared" si="850"/>
        <v>0</v>
      </c>
      <c r="GBR141" s="92">
        <f t="shared" si="850"/>
        <v>0</v>
      </c>
      <c r="GBS141" s="92">
        <f t="shared" si="850"/>
        <v>0</v>
      </c>
      <c r="GBT141" s="92">
        <f t="shared" si="850"/>
        <v>0</v>
      </c>
      <c r="GBU141" s="92">
        <f t="shared" si="850"/>
        <v>0</v>
      </c>
      <c r="GBV141" s="92">
        <f t="shared" si="850"/>
        <v>0</v>
      </c>
      <c r="GBW141" s="92">
        <f t="shared" si="850"/>
        <v>0</v>
      </c>
      <c r="GBX141" s="92">
        <f t="shared" si="850"/>
        <v>0</v>
      </c>
      <c r="GBY141" s="92">
        <f t="shared" si="850"/>
        <v>0</v>
      </c>
      <c r="GBZ141" s="92">
        <f t="shared" si="850"/>
        <v>0</v>
      </c>
      <c r="GCA141" s="92">
        <f t="shared" si="850"/>
        <v>0</v>
      </c>
      <c r="GCB141" s="92">
        <f t="shared" si="850"/>
        <v>0</v>
      </c>
      <c r="GCC141" s="92">
        <f t="shared" si="850"/>
        <v>0</v>
      </c>
      <c r="GCD141" s="92">
        <f t="shared" si="850"/>
        <v>0</v>
      </c>
      <c r="GCE141" s="92">
        <f t="shared" si="850"/>
        <v>0</v>
      </c>
      <c r="GCF141" s="92">
        <f t="shared" si="850"/>
        <v>0</v>
      </c>
      <c r="GCG141" s="92">
        <f t="shared" si="850"/>
        <v>0</v>
      </c>
      <c r="GCH141" s="92">
        <f t="shared" si="850"/>
        <v>0</v>
      </c>
      <c r="GCI141" s="92">
        <f t="shared" ref="GCI141:GET141" si="851">GCI135</f>
        <v>0</v>
      </c>
      <c r="GCJ141" s="92">
        <f t="shared" si="851"/>
        <v>0</v>
      </c>
      <c r="GCK141" s="92">
        <f t="shared" si="851"/>
        <v>0</v>
      </c>
      <c r="GCL141" s="92">
        <f t="shared" si="851"/>
        <v>0</v>
      </c>
      <c r="GCM141" s="92">
        <f t="shared" si="851"/>
        <v>0</v>
      </c>
      <c r="GCN141" s="92">
        <f t="shared" si="851"/>
        <v>0</v>
      </c>
      <c r="GCO141" s="92">
        <f t="shared" si="851"/>
        <v>0</v>
      </c>
      <c r="GCP141" s="92">
        <f t="shared" si="851"/>
        <v>0</v>
      </c>
      <c r="GCQ141" s="92">
        <f t="shared" si="851"/>
        <v>0</v>
      </c>
      <c r="GCR141" s="92">
        <f t="shared" si="851"/>
        <v>0</v>
      </c>
      <c r="GCS141" s="92">
        <f t="shared" si="851"/>
        <v>0</v>
      </c>
      <c r="GCT141" s="92">
        <f t="shared" si="851"/>
        <v>0</v>
      </c>
      <c r="GCU141" s="92">
        <f t="shared" si="851"/>
        <v>0</v>
      </c>
      <c r="GCV141" s="92">
        <f t="shared" si="851"/>
        <v>0</v>
      </c>
      <c r="GCW141" s="92">
        <f t="shared" si="851"/>
        <v>0</v>
      </c>
      <c r="GCX141" s="92">
        <f t="shared" si="851"/>
        <v>0</v>
      </c>
      <c r="GCY141" s="92">
        <f t="shared" si="851"/>
        <v>0</v>
      </c>
      <c r="GCZ141" s="92">
        <f t="shared" si="851"/>
        <v>0</v>
      </c>
      <c r="GDA141" s="92">
        <f t="shared" si="851"/>
        <v>0</v>
      </c>
      <c r="GDB141" s="92">
        <f t="shared" si="851"/>
        <v>0</v>
      </c>
      <c r="GDC141" s="92">
        <f t="shared" si="851"/>
        <v>0</v>
      </c>
      <c r="GDD141" s="92">
        <f t="shared" si="851"/>
        <v>0</v>
      </c>
      <c r="GDE141" s="92">
        <f t="shared" si="851"/>
        <v>0</v>
      </c>
      <c r="GDF141" s="92">
        <f t="shared" si="851"/>
        <v>0</v>
      </c>
      <c r="GDG141" s="92">
        <f t="shared" si="851"/>
        <v>0</v>
      </c>
      <c r="GDH141" s="92">
        <f t="shared" si="851"/>
        <v>0</v>
      </c>
      <c r="GDI141" s="92">
        <f t="shared" si="851"/>
        <v>0</v>
      </c>
      <c r="GDJ141" s="92">
        <f t="shared" si="851"/>
        <v>0</v>
      </c>
      <c r="GDK141" s="92">
        <f t="shared" si="851"/>
        <v>0</v>
      </c>
      <c r="GDL141" s="92">
        <f t="shared" si="851"/>
        <v>0</v>
      </c>
      <c r="GDM141" s="92">
        <f t="shared" si="851"/>
        <v>0</v>
      </c>
      <c r="GDN141" s="92">
        <f t="shared" si="851"/>
        <v>0</v>
      </c>
      <c r="GDO141" s="92">
        <f t="shared" si="851"/>
        <v>0</v>
      </c>
      <c r="GDP141" s="92">
        <f t="shared" si="851"/>
        <v>0</v>
      </c>
      <c r="GDQ141" s="92">
        <f t="shared" si="851"/>
        <v>0</v>
      </c>
      <c r="GDR141" s="92">
        <f t="shared" si="851"/>
        <v>0</v>
      </c>
      <c r="GDS141" s="92">
        <f t="shared" si="851"/>
        <v>0</v>
      </c>
      <c r="GDT141" s="92">
        <f t="shared" si="851"/>
        <v>0</v>
      </c>
      <c r="GDU141" s="92">
        <f t="shared" si="851"/>
        <v>0</v>
      </c>
      <c r="GDV141" s="92">
        <f t="shared" si="851"/>
        <v>0</v>
      </c>
      <c r="GDW141" s="92">
        <f t="shared" si="851"/>
        <v>0</v>
      </c>
      <c r="GDX141" s="92">
        <f t="shared" si="851"/>
        <v>0</v>
      </c>
      <c r="GDY141" s="92">
        <f t="shared" si="851"/>
        <v>0</v>
      </c>
      <c r="GDZ141" s="92">
        <f t="shared" si="851"/>
        <v>0</v>
      </c>
      <c r="GEA141" s="92">
        <f t="shared" si="851"/>
        <v>0</v>
      </c>
      <c r="GEB141" s="92">
        <f t="shared" si="851"/>
        <v>0</v>
      </c>
      <c r="GEC141" s="92">
        <f t="shared" si="851"/>
        <v>0</v>
      </c>
      <c r="GED141" s="92">
        <f t="shared" si="851"/>
        <v>0</v>
      </c>
      <c r="GEE141" s="92">
        <f t="shared" si="851"/>
        <v>0</v>
      </c>
      <c r="GEF141" s="92">
        <f t="shared" si="851"/>
        <v>0</v>
      </c>
      <c r="GEG141" s="92">
        <f t="shared" si="851"/>
        <v>0</v>
      </c>
      <c r="GEH141" s="92">
        <f t="shared" si="851"/>
        <v>0</v>
      </c>
      <c r="GEI141" s="92">
        <f t="shared" si="851"/>
        <v>0</v>
      </c>
      <c r="GEJ141" s="92">
        <f t="shared" si="851"/>
        <v>0</v>
      </c>
      <c r="GEK141" s="92">
        <f t="shared" si="851"/>
        <v>0</v>
      </c>
      <c r="GEL141" s="92">
        <f t="shared" si="851"/>
        <v>0</v>
      </c>
      <c r="GEM141" s="92">
        <f t="shared" si="851"/>
        <v>0</v>
      </c>
      <c r="GEN141" s="92">
        <f t="shared" si="851"/>
        <v>0</v>
      </c>
      <c r="GEO141" s="92">
        <f t="shared" si="851"/>
        <v>0</v>
      </c>
      <c r="GEP141" s="92">
        <f t="shared" si="851"/>
        <v>0</v>
      </c>
      <c r="GEQ141" s="92">
        <f t="shared" si="851"/>
        <v>0</v>
      </c>
      <c r="GER141" s="92">
        <f t="shared" si="851"/>
        <v>0</v>
      </c>
      <c r="GES141" s="92">
        <f t="shared" si="851"/>
        <v>0</v>
      </c>
      <c r="GET141" s="92">
        <f t="shared" si="851"/>
        <v>0</v>
      </c>
      <c r="GEU141" s="92">
        <f t="shared" ref="GEU141:GHF141" si="852">GEU135</f>
        <v>0</v>
      </c>
      <c r="GEV141" s="92">
        <f t="shared" si="852"/>
        <v>0</v>
      </c>
      <c r="GEW141" s="92">
        <f t="shared" si="852"/>
        <v>0</v>
      </c>
      <c r="GEX141" s="92">
        <f t="shared" si="852"/>
        <v>0</v>
      </c>
      <c r="GEY141" s="92">
        <f t="shared" si="852"/>
        <v>0</v>
      </c>
      <c r="GEZ141" s="92">
        <f t="shared" si="852"/>
        <v>0</v>
      </c>
      <c r="GFA141" s="92">
        <f t="shared" si="852"/>
        <v>0</v>
      </c>
      <c r="GFB141" s="92">
        <f t="shared" si="852"/>
        <v>0</v>
      </c>
      <c r="GFC141" s="92">
        <f t="shared" si="852"/>
        <v>0</v>
      </c>
      <c r="GFD141" s="92">
        <f t="shared" si="852"/>
        <v>0</v>
      </c>
      <c r="GFE141" s="92">
        <f t="shared" si="852"/>
        <v>0</v>
      </c>
      <c r="GFF141" s="92">
        <f t="shared" si="852"/>
        <v>0</v>
      </c>
      <c r="GFG141" s="92">
        <f t="shared" si="852"/>
        <v>0</v>
      </c>
      <c r="GFH141" s="92">
        <f t="shared" si="852"/>
        <v>0</v>
      </c>
      <c r="GFI141" s="92">
        <f t="shared" si="852"/>
        <v>0</v>
      </c>
      <c r="GFJ141" s="92">
        <f t="shared" si="852"/>
        <v>0</v>
      </c>
      <c r="GFK141" s="92">
        <f t="shared" si="852"/>
        <v>0</v>
      </c>
      <c r="GFL141" s="92">
        <f t="shared" si="852"/>
        <v>0</v>
      </c>
      <c r="GFM141" s="92">
        <f t="shared" si="852"/>
        <v>0</v>
      </c>
      <c r="GFN141" s="92">
        <f t="shared" si="852"/>
        <v>0</v>
      </c>
      <c r="GFO141" s="92">
        <f t="shared" si="852"/>
        <v>0</v>
      </c>
      <c r="GFP141" s="92">
        <f t="shared" si="852"/>
        <v>0</v>
      </c>
      <c r="GFQ141" s="92">
        <f t="shared" si="852"/>
        <v>0</v>
      </c>
      <c r="GFR141" s="92">
        <f t="shared" si="852"/>
        <v>0</v>
      </c>
      <c r="GFS141" s="92">
        <f t="shared" si="852"/>
        <v>0</v>
      </c>
      <c r="GFT141" s="92">
        <f t="shared" si="852"/>
        <v>0</v>
      </c>
      <c r="GFU141" s="92">
        <f t="shared" si="852"/>
        <v>0</v>
      </c>
      <c r="GFV141" s="92">
        <f t="shared" si="852"/>
        <v>0</v>
      </c>
      <c r="GFW141" s="92">
        <f t="shared" si="852"/>
        <v>0</v>
      </c>
      <c r="GFX141" s="92">
        <f t="shared" si="852"/>
        <v>0</v>
      </c>
      <c r="GFY141" s="92">
        <f t="shared" si="852"/>
        <v>0</v>
      </c>
      <c r="GFZ141" s="92">
        <f t="shared" si="852"/>
        <v>0</v>
      </c>
      <c r="GGA141" s="92">
        <f t="shared" si="852"/>
        <v>0</v>
      </c>
      <c r="GGB141" s="92">
        <f t="shared" si="852"/>
        <v>0</v>
      </c>
      <c r="GGC141" s="92">
        <f t="shared" si="852"/>
        <v>0</v>
      </c>
      <c r="GGD141" s="92">
        <f t="shared" si="852"/>
        <v>0</v>
      </c>
      <c r="GGE141" s="92">
        <f t="shared" si="852"/>
        <v>0</v>
      </c>
      <c r="GGF141" s="92">
        <f t="shared" si="852"/>
        <v>0</v>
      </c>
      <c r="GGG141" s="92">
        <f t="shared" si="852"/>
        <v>0</v>
      </c>
      <c r="GGH141" s="92">
        <f t="shared" si="852"/>
        <v>0</v>
      </c>
      <c r="GGI141" s="92">
        <f t="shared" si="852"/>
        <v>0</v>
      </c>
      <c r="GGJ141" s="92">
        <f t="shared" si="852"/>
        <v>0</v>
      </c>
      <c r="GGK141" s="92">
        <f t="shared" si="852"/>
        <v>0</v>
      </c>
      <c r="GGL141" s="92">
        <f t="shared" si="852"/>
        <v>0</v>
      </c>
      <c r="GGM141" s="92">
        <f t="shared" si="852"/>
        <v>0</v>
      </c>
      <c r="GGN141" s="92">
        <f t="shared" si="852"/>
        <v>0</v>
      </c>
      <c r="GGO141" s="92">
        <f t="shared" si="852"/>
        <v>0</v>
      </c>
      <c r="GGP141" s="92">
        <f t="shared" si="852"/>
        <v>0</v>
      </c>
      <c r="GGQ141" s="92">
        <f t="shared" si="852"/>
        <v>0</v>
      </c>
      <c r="GGR141" s="92">
        <f t="shared" si="852"/>
        <v>0</v>
      </c>
      <c r="GGS141" s="92">
        <f t="shared" si="852"/>
        <v>0</v>
      </c>
      <c r="GGT141" s="92">
        <f t="shared" si="852"/>
        <v>0</v>
      </c>
      <c r="GGU141" s="92">
        <f t="shared" si="852"/>
        <v>0</v>
      </c>
      <c r="GGV141" s="92">
        <f t="shared" si="852"/>
        <v>0</v>
      </c>
      <c r="GGW141" s="92">
        <f t="shared" si="852"/>
        <v>0</v>
      </c>
      <c r="GGX141" s="92">
        <f t="shared" si="852"/>
        <v>0</v>
      </c>
      <c r="GGY141" s="92">
        <f t="shared" si="852"/>
        <v>0</v>
      </c>
      <c r="GGZ141" s="92">
        <f t="shared" si="852"/>
        <v>0</v>
      </c>
      <c r="GHA141" s="92">
        <f t="shared" si="852"/>
        <v>0</v>
      </c>
      <c r="GHB141" s="92">
        <f t="shared" si="852"/>
        <v>0</v>
      </c>
      <c r="GHC141" s="92">
        <f t="shared" si="852"/>
        <v>0</v>
      </c>
      <c r="GHD141" s="92">
        <f t="shared" si="852"/>
        <v>0</v>
      </c>
      <c r="GHE141" s="92">
        <f t="shared" si="852"/>
        <v>0</v>
      </c>
      <c r="GHF141" s="92">
        <f t="shared" si="852"/>
        <v>0</v>
      </c>
      <c r="GHG141" s="92">
        <f t="shared" ref="GHG141:GJR141" si="853">GHG135</f>
        <v>0</v>
      </c>
      <c r="GHH141" s="92">
        <f t="shared" si="853"/>
        <v>0</v>
      </c>
      <c r="GHI141" s="92">
        <f t="shared" si="853"/>
        <v>0</v>
      </c>
      <c r="GHJ141" s="92">
        <f t="shared" si="853"/>
        <v>0</v>
      </c>
      <c r="GHK141" s="92">
        <f t="shared" si="853"/>
        <v>0</v>
      </c>
      <c r="GHL141" s="92">
        <f t="shared" si="853"/>
        <v>0</v>
      </c>
      <c r="GHM141" s="92">
        <f t="shared" si="853"/>
        <v>0</v>
      </c>
      <c r="GHN141" s="92">
        <f t="shared" si="853"/>
        <v>0</v>
      </c>
      <c r="GHO141" s="92">
        <f t="shared" si="853"/>
        <v>0</v>
      </c>
      <c r="GHP141" s="92">
        <f t="shared" si="853"/>
        <v>0</v>
      </c>
      <c r="GHQ141" s="92">
        <f t="shared" si="853"/>
        <v>0</v>
      </c>
      <c r="GHR141" s="92">
        <f t="shared" si="853"/>
        <v>0</v>
      </c>
      <c r="GHS141" s="92">
        <f t="shared" si="853"/>
        <v>0</v>
      </c>
      <c r="GHT141" s="92">
        <f t="shared" si="853"/>
        <v>0</v>
      </c>
      <c r="GHU141" s="92">
        <f t="shared" si="853"/>
        <v>0</v>
      </c>
      <c r="GHV141" s="92">
        <f t="shared" si="853"/>
        <v>0</v>
      </c>
      <c r="GHW141" s="92">
        <f t="shared" si="853"/>
        <v>0</v>
      </c>
      <c r="GHX141" s="92">
        <f t="shared" si="853"/>
        <v>0</v>
      </c>
      <c r="GHY141" s="92">
        <f t="shared" si="853"/>
        <v>0</v>
      </c>
      <c r="GHZ141" s="92">
        <f t="shared" si="853"/>
        <v>0</v>
      </c>
      <c r="GIA141" s="92">
        <f t="shared" si="853"/>
        <v>0</v>
      </c>
      <c r="GIB141" s="92">
        <f t="shared" si="853"/>
        <v>0</v>
      </c>
      <c r="GIC141" s="92">
        <f t="shared" si="853"/>
        <v>0</v>
      </c>
      <c r="GID141" s="92">
        <f t="shared" si="853"/>
        <v>0</v>
      </c>
      <c r="GIE141" s="92">
        <f t="shared" si="853"/>
        <v>0</v>
      </c>
      <c r="GIF141" s="92">
        <f t="shared" si="853"/>
        <v>0</v>
      </c>
      <c r="GIG141" s="92">
        <f t="shared" si="853"/>
        <v>0</v>
      </c>
      <c r="GIH141" s="92">
        <f t="shared" si="853"/>
        <v>0</v>
      </c>
      <c r="GII141" s="92">
        <f t="shared" si="853"/>
        <v>0</v>
      </c>
      <c r="GIJ141" s="92">
        <f t="shared" si="853"/>
        <v>0</v>
      </c>
      <c r="GIK141" s="92">
        <f t="shared" si="853"/>
        <v>0</v>
      </c>
      <c r="GIL141" s="92">
        <f t="shared" si="853"/>
        <v>0</v>
      </c>
      <c r="GIM141" s="92">
        <f t="shared" si="853"/>
        <v>0</v>
      </c>
      <c r="GIN141" s="92">
        <f t="shared" si="853"/>
        <v>0</v>
      </c>
      <c r="GIO141" s="92">
        <f t="shared" si="853"/>
        <v>0</v>
      </c>
      <c r="GIP141" s="92">
        <f t="shared" si="853"/>
        <v>0</v>
      </c>
      <c r="GIQ141" s="92">
        <f t="shared" si="853"/>
        <v>0</v>
      </c>
      <c r="GIR141" s="92">
        <f t="shared" si="853"/>
        <v>0</v>
      </c>
      <c r="GIS141" s="92">
        <f t="shared" si="853"/>
        <v>0</v>
      </c>
      <c r="GIT141" s="92">
        <f t="shared" si="853"/>
        <v>0</v>
      </c>
      <c r="GIU141" s="92">
        <f t="shared" si="853"/>
        <v>0</v>
      </c>
      <c r="GIV141" s="92">
        <f t="shared" si="853"/>
        <v>0</v>
      </c>
      <c r="GIW141" s="92">
        <f t="shared" si="853"/>
        <v>0</v>
      </c>
      <c r="GIX141" s="92">
        <f t="shared" si="853"/>
        <v>0</v>
      </c>
      <c r="GIY141" s="92">
        <f t="shared" si="853"/>
        <v>0</v>
      </c>
      <c r="GIZ141" s="92">
        <f t="shared" si="853"/>
        <v>0</v>
      </c>
      <c r="GJA141" s="92">
        <f t="shared" si="853"/>
        <v>0</v>
      </c>
      <c r="GJB141" s="92">
        <f t="shared" si="853"/>
        <v>0</v>
      </c>
      <c r="GJC141" s="92">
        <f t="shared" si="853"/>
        <v>0</v>
      </c>
      <c r="GJD141" s="92">
        <f t="shared" si="853"/>
        <v>0</v>
      </c>
      <c r="GJE141" s="92">
        <f t="shared" si="853"/>
        <v>0</v>
      </c>
      <c r="GJF141" s="92">
        <f t="shared" si="853"/>
        <v>0</v>
      </c>
      <c r="GJG141" s="92">
        <f t="shared" si="853"/>
        <v>0</v>
      </c>
      <c r="GJH141" s="92">
        <f t="shared" si="853"/>
        <v>0</v>
      </c>
      <c r="GJI141" s="92">
        <f t="shared" si="853"/>
        <v>0</v>
      </c>
      <c r="GJJ141" s="92">
        <f t="shared" si="853"/>
        <v>0</v>
      </c>
      <c r="GJK141" s="92">
        <f t="shared" si="853"/>
        <v>0</v>
      </c>
      <c r="GJL141" s="92">
        <f t="shared" si="853"/>
        <v>0</v>
      </c>
      <c r="GJM141" s="92">
        <f t="shared" si="853"/>
        <v>0</v>
      </c>
      <c r="GJN141" s="92">
        <f t="shared" si="853"/>
        <v>0</v>
      </c>
      <c r="GJO141" s="92">
        <f t="shared" si="853"/>
        <v>0</v>
      </c>
      <c r="GJP141" s="92">
        <f t="shared" si="853"/>
        <v>0</v>
      </c>
      <c r="GJQ141" s="92">
        <f t="shared" si="853"/>
        <v>0</v>
      </c>
      <c r="GJR141" s="92">
        <f t="shared" si="853"/>
        <v>0</v>
      </c>
      <c r="GJS141" s="92">
        <f t="shared" ref="GJS141:GMD141" si="854">GJS135</f>
        <v>0</v>
      </c>
      <c r="GJT141" s="92">
        <f t="shared" si="854"/>
        <v>0</v>
      </c>
      <c r="GJU141" s="92">
        <f t="shared" si="854"/>
        <v>0</v>
      </c>
      <c r="GJV141" s="92">
        <f t="shared" si="854"/>
        <v>0</v>
      </c>
      <c r="GJW141" s="92">
        <f t="shared" si="854"/>
        <v>0</v>
      </c>
      <c r="GJX141" s="92">
        <f t="shared" si="854"/>
        <v>0</v>
      </c>
      <c r="GJY141" s="92">
        <f t="shared" si="854"/>
        <v>0</v>
      </c>
      <c r="GJZ141" s="92">
        <f t="shared" si="854"/>
        <v>0</v>
      </c>
      <c r="GKA141" s="92">
        <f t="shared" si="854"/>
        <v>0</v>
      </c>
      <c r="GKB141" s="92">
        <f t="shared" si="854"/>
        <v>0</v>
      </c>
      <c r="GKC141" s="92">
        <f t="shared" si="854"/>
        <v>0</v>
      </c>
      <c r="GKD141" s="92">
        <f t="shared" si="854"/>
        <v>0</v>
      </c>
      <c r="GKE141" s="92">
        <f t="shared" si="854"/>
        <v>0</v>
      </c>
      <c r="GKF141" s="92">
        <f t="shared" si="854"/>
        <v>0</v>
      </c>
      <c r="GKG141" s="92">
        <f t="shared" si="854"/>
        <v>0</v>
      </c>
      <c r="GKH141" s="92">
        <f t="shared" si="854"/>
        <v>0</v>
      </c>
      <c r="GKI141" s="92">
        <f t="shared" si="854"/>
        <v>0</v>
      </c>
      <c r="GKJ141" s="92">
        <f t="shared" si="854"/>
        <v>0</v>
      </c>
      <c r="GKK141" s="92">
        <f t="shared" si="854"/>
        <v>0</v>
      </c>
      <c r="GKL141" s="92">
        <f t="shared" si="854"/>
        <v>0</v>
      </c>
      <c r="GKM141" s="92">
        <f t="shared" si="854"/>
        <v>0</v>
      </c>
      <c r="GKN141" s="92">
        <f t="shared" si="854"/>
        <v>0</v>
      </c>
      <c r="GKO141" s="92">
        <f t="shared" si="854"/>
        <v>0</v>
      </c>
      <c r="GKP141" s="92">
        <f t="shared" si="854"/>
        <v>0</v>
      </c>
      <c r="GKQ141" s="92">
        <f t="shared" si="854"/>
        <v>0</v>
      </c>
      <c r="GKR141" s="92">
        <f t="shared" si="854"/>
        <v>0</v>
      </c>
      <c r="GKS141" s="92">
        <f t="shared" si="854"/>
        <v>0</v>
      </c>
      <c r="GKT141" s="92">
        <f t="shared" si="854"/>
        <v>0</v>
      </c>
      <c r="GKU141" s="92">
        <f t="shared" si="854"/>
        <v>0</v>
      </c>
      <c r="GKV141" s="92">
        <f t="shared" si="854"/>
        <v>0</v>
      </c>
      <c r="GKW141" s="92">
        <f t="shared" si="854"/>
        <v>0</v>
      </c>
      <c r="GKX141" s="92">
        <f t="shared" si="854"/>
        <v>0</v>
      </c>
      <c r="GKY141" s="92">
        <f t="shared" si="854"/>
        <v>0</v>
      </c>
      <c r="GKZ141" s="92">
        <f t="shared" si="854"/>
        <v>0</v>
      </c>
      <c r="GLA141" s="92">
        <f t="shared" si="854"/>
        <v>0</v>
      </c>
      <c r="GLB141" s="92">
        <f t="shared" si="854"/>
        <v>0</v>
      </c>
      <c r="GLC141" s="92">
        <f t="shared" si="854"/>
        <v>0</v>
      </c>
      <c r="GLD141" s="92">
        <f t="shared" si="854"/>
        <v>0</v>
      </c>
      <c r="GLE141" s="92">
        <f t="shared" si="854"/>
        <v>0</v>
      </c>
      <c r="GLF141" s="92">
        <f t="shared" si="854"/>
        <v>0</v>
      </c>
      <c r="GLG141" s="92">
        <f t="shared" si="854"/>
        <v>0</v>
      </c>
      <c r="GLH141" s="92">
        <f t="shared" si="854"/>
        <v>0</v>
      </c>
      <c r="GLI141" s="92">
        <f t="shared" si="854"/>
        <v>0</v>
      </c>
      <c r="GLJ141" s="92">
        <f t="shared" si="854"/>
        <v>0</v>
      </c>
      <c r="GLK141" s="92">
        <f t="shared" si="854"/>
        <v>0</v>
      </c>
      <c r="GLL141" s="92">
        <f t="shared" si="854"/>
        <v>0</v>
      </c>
      <c r="GLM141" s="92">
        <f t="shared" si="854"/>
        <v>0</v>
      </c>
      <c r="GLN141" s="92">
        <f t="shared" si="854"/>
        <v>0</v>
      </c>
      <c r="GLO141" s="92">
        <f t="shared" si="854"/>
        <v>0</v>
      </c>
      <c r="GLP141" s="92">
        <f t="shared" si="854"/>
        <v>0</v>
      </c>
      <c r="GLQ141" s="92">
        <f t="shared" si="854"/>
        <v>0</v>
      </c>
      <c r="GLR141" s="92">
        <f t="shared" si="854"/>
        <v>0</v>
      </c>
      <c r="GLS141" s="92">
        <f t="shared" si="854"/>
        <v>0</v>
      </c>
      <c r="GLT141" s="92">
        <f t="shared" si="854"/>
        <v>0</v>
      </c>
      <c r="GLU141" s="92">
        <f t="shared" si="854"/>
        <v>0</v>
      </c>
      <c r="GLV141" s="92">
        <f t="shared" si="854"/>
        <v>0</v>
      </c>
      <c r="GLW141" s="92">
        <f t="shared" si="854"/>
        <v>0</v>
      </c>
      <c r="GLX141" s="92">
        <f t="shared" si="854"/>
        <v>0</v>
      </c>
      <c r="GLY141" s="92">
        <f t="shared" si="854"/>
        <v>0</v>
      </c>
      <c r="GLZ141" s="92">
        <f t="shared" si="854"/>
        <v>0</v>
      </c>
      <c r="GMA141" s="92">
        <f t="shared" si="854"/>
        <v>0</v>
      </c>
      <c r="GMB141" s="92">
        <f t="shared" si="854"/>
        <v>0</v>
      </c>
      <c r="GMC141" s="92">
        <f t="shared" si="854"/>
        <v>0</v>
      </c>
      <c r="GMD141" s="92">
        <f t="shared" si="854"/>
        <v>0</v>
      </c>
      <c r="GME141" s="92">
        <f t="shared" ref="GME141:GOP141" si="855">GME135</f>
        <v>0</v>
      </c>
      <c r="GMF141" s="92">
        <f t="shared" si="855"/>
        <v>0</v>
      </c>
      <c r="GMG141" s="92">
        <f t="shared" si="855"/>
        <v>0</v>
      </c>
      <c r="GMH141" s="92">
        <f t="shared" si="855"/>
        <v>0</v>
      </c>
      <c r="GMI141" s="92">
        <f t="shared" si="855"/>
        <v>0</v>
      </c>
      <c r="GMJ141" s="92">
        <f t="shared" si="855"/>
        <v>0</v>
      </c>
      <c r="GMK141" s="92">
        <f t="shared" si="855"/>
        <v>0</v>
      </c>
      <c r="GML141" s="92">
        <f t="shared" si="855"/>
        <v>0</v>
      </c>
      <c r="GMM141" s="92">
        <f t="shared" si="855"/>
        <v>0</v>
      </c>
      <c r="GMN141" s="92">
        <f t="shared" si="855"/>
        <v>0</v>
      </c>
      <c r="GMO141" s="92">
        <f t="shared" si="855"/>
        <v>0</v>
      </c>
      <c r="GMP141" s="92">
        <f t="shared" si="855"/>
        <v>0</v>
      </c>
      <c r="GMQ141" s="92">
        <f t="shared" si="855"/>
        <v>0</v>
      </c>
      <c r="GMR141" s="92">
        <f t="shared" si="855"/>
        <v>0</v>
      </c>
      <c r="GMS141" s="92">
        <f t="shared" si="855"/>
        <v>0</v>
      </c>
      <c r="GMT141" s="92">
        <f t="shared" si="855"/>
        <v>0</v>
      </c>
      <c r="GMU141" s="92">
        <f t="shared" si="855"/>
        <v>0</v>
      </c>
      <c r="GMV141" s="92">
        <f t="shared" si="855"/>
        <v>0</v>
      </c>
      <c r="GMW141" s="92">
        <f t="shared" si="855"/>
        <v>0</v>
      </c>
      <c r="GMX141" s="92">
        <f t="shared" si="855"/>
        <v>0</v>
      </c>
      <c r="GMY141" s="92">
        <f t="shared" si="855"/>
        <v>0</v>
      </c>
      <c r="GMZ141" s="92">
        <f t="shared" si="855"/>
        <v>0</v>
      </c>
      <c r="GNA141" s="92">
        <f t="shared" si="855"/>
        <v>0</v>
      </c>
      <c r="GNB141" s="92">
        <f t="shared" si="855"/>
        <v>0</v>
      </c>
      <c r="GNC141" s="92">
        <f t="shared" si="855"/>
        <v>0</v>
      </c>
      <c r="GND141" s="92">
        <f t="shared" si="855"/>
        <v>0</v>
      </c>
      <c r="GNE141" s="92">
        <f t="shared" si="855"/>
        <v>0</v>
      </c>
      <c r="GNF141" s="92">
        <f t="shared" si="855"/>
        <v>0</v>
      </c>
      <c r="GNG141" s="92">
        <f t="shared" si="855"/>
        <v>0</v>
      </c>
      <c r="GNH141" s="92">
        <f t="shared" si="855"/>
        <v>0</v>
      </c>
      <c r="GNI141" s="92">
        <f t="shared" si="855"/>
        <v>0</v>
      </c>
      <c r="GNJ141" s="92">
        <f t="shared" si="855"/>
        <v>0</v>
      </c>
      <c r="GNK141" s="92">
        <f t="shared" si="855"/>
        <v>0</v>
      </c>
      <c r="GNL141" s="92">
        <f t="shared" si="855"/>
        <v>0</v>
      </c>
      <c r="GNM141" s="92">
        <f t="shared" si="855"/>
        <v>0</v>
      </c>
      <c r="GNN141" s="92">
        <f t="shared" si="855"/>
        <v>0</v>
      </c>
      <c r="GNO141" s="92">
        <f t="shared" si="855"/>
        <v>0</v>
      </c>
      <c r="GNP141" s="92">
        <f t="shared" si="855"/>
        <v>0</v>
      </c>
      <c r="GNQ141" s="92">
        <f t="shared" si="855"/>
        <v>0</v>
      </c>
      <c r="GNR141" s="92">
        <f t="shared" si="855"/>
        <v>0</v>
      </c>
      <c r="GNS141" s="92">
        <f t="shared" si="855"/>
        <v>0</v>
      </c>
      <c r="GNT141" s="92">
        <f t="shared" si="855"/>
        <v>0</v>
      </c>
      <c r="GNU141" s="92">
        <f t="shared" si="855"/>
        <v>0</v>
      </c>
      <c r="GNV141" s="92">
        <f t="shared" si="855"/>
        <v>0</v>
      </c>
      <c r="GNW141" s="92">
        <f t="shared" si="855"/>
        <v>0</v>
      </c>
      <c r="GNX141" s="92">
        <f t="shared" si="855"/>
        <v>0</v>
      </c>
      <c r="GNY141" s="92">
        <f t="shared" si="855"/>
        <v>0</v>
      </c>
      <c r="GNZ141" s="92">
        <f t="shared" si="855"/>
        <v>0</v>
      </c>
      <c r="GOA141" s="92">
        <f t="shared" si="855"/>
        <v>0</v>
      </c>
      <c r="GOB141" s="92">
        <f t="shared" si="855"/>
        <v>0</v>
      </c>
      <c r="GOC141" s="92">
        <f t="shared" si="855"/>
        <v>0</v>
      </c>
      <c r="GOD141" s="92">
        <f t="shared" si="855"/>
        <v>0</v>
      </c>
      <c r="GOE141" s="92">
        <f t="shared" si="855"/>
        <v>0</v>
      </c>
      <c r="GOF141" s="92">
        <f t="shared" si="855"/>
        <v>0</v>
      </c>
      <c r="GOG141" s="92">
        <f t="shared" si="855"/>
        <v>0</v>
      </c>
      <c r="GOH141" s="92">
        <f t="shared" si="855"/>
        <v>0</v>
      </c>
      <c r="GOI141" s="92">
        <f t="shared" si="855"/>
        <v>0</v>
      </c>
      <c r="GOJ141" s="92">
        <f t="shared" si="855"/>
        <v>0</v>
      </c>
      <c r="GOK141" s="92">
        <f t="shared" si="855"/>
        <v>0</v>
      </c>
      <c r="GOL141" s="92">
        <f t="shared" si="855"/>
        <v>0</v>
      </c>
      <c r="GOM141" s="92">
        <f t="shared" si="855"/>
        <v>0</v>
      </c>
      <c r="GON141" s="92">
        <f t="shared" si="855"/>
        <v>0</v>
      </c>
      <c r="GOO141" s="92">
        <f t="shared" si="855"/>
        <v>0</v>
      </c>
      <c r="GOP141" s="92">
        <f t="shared" si="855"/>
        <v>0</v>
      </c>
      <c r="GOQ141" s="92">
        <f t="shared" ref="GOQ141:GRB141" si="856">GOQ135</f>
        <v>0</v>
      </c>
      <c r="GOR141" s="92">
        <f t="shared" si="856"/>
        <v>0</v>
      </c>
      <c r="GOS141" s="92">
        <f t="shared" si="856"/>
        <v>0</v>
      </c>
      <c r="GOT141" s="92">
        <f t="shared" si="856"/>
        <v>0</v>
      </c>
      <c r="GOU141" s="92">
        <f t="shared" si="856"/>
        <v>0</v>
      </c>
      <c r="GOV141" s="92">
        <f t="shared" si="856"/>
        <v>0</v>
      </c>
      <c r="GOW141" s="92">
        <f t="shared" si="856"/>
        <v>0</v>
      </c>
      <c r="GOX141" s="92">
        <f t="shared" si="856"/>
        <v>0</v>
      </c>
      <c r="GOY141" s="92">
        <f t="shared" si="856"/>
        <v>0</v>
      </c>
      <c r="GOZ141" s="92">
        <f t="shared" si="856"/>
        <v>0</v>
      </c>
      <c r="GPA141" s="92">
        <f t="shared" si="856"/>
        <v>0</v>
      </c>
      <c r="GPB141" s="92">
        <f t="shared" si="856"/>
        <v>0</v>
      </c>
      <c r="GPC141" s="92">
        <f t="shared" si="856"/>
        <v>0</v>
      </c>
      <c r="GPD141" s="92">
        <f t="shared" si="856"/>
        <v>0</v>
      </c>
      <c r="GPE141" s="92">
        <f t="shared" si="856"/>
        <v>0</v>
      </c>
      <c r="GPF141" s="92">
        <f t="shared" si="856"/>
        <v>0</v>
      </c>
      <c r="GPG141" s="92">
        <f t="shared" si="856"/>
        <v>0</v>
      </c>
      <c r="GPH141" s="92">
        <f t="shared" si="856"/>
        <v>0</v>
      </c>
      <c r="GPI141" s="92">
        <f t="shared" si="856"/>
        <v>0</v>
      </c>
      <c r="GPJ141" s="92">
        <f t="shared" si="856"/>
        <v>0</v>
      </c>
      <c r="GPK141" s="92">
        <f t="shared" si="856"/>
        <v>0</v>
      </c>
      <c r="GPL141" s="92">
        <f t="shared" si="856"/>
        <v>0</v>
      </c>
      <c r="GPM141" s="92">
        <f t="shared" si="856"/>
        <v>0</v>
      </c>
      <c r="GPN141" s="92">
        <f t="shared" si="856"/>
        <v>0</v>
      </c>
      <c r="GPO141" s="92">
        <f t="shared" si="856"/>
        <v>0</v>
      </c>
      <c r="GPP141" s="92">
        <f t="shared" si="856"/>
        <v>0</v>
      </c>
      <c r="GPQ141" s="92">
        <f t="shared" si="856"/>
        <v>0</v>
      </c>
      <c r="GPR141" s="92">
        <f t="shared" si="856"/>
        <v>0</v>
      </c>
      <c r="GPS141" s="92">
        <f t="shared" si="856"/>
        <v>0</v>
      </c>
      <c r="GPT141" s="92">
        <f t="shared" si="856"/>
        <v>0</v>
      </c>
      <c r="GPU141" s="92">
        <f t="shared" si="856"/>
        <v>0</v>
      </c>
      <c r="GPV141" s="92">
        <f t="shared" si="856"/>
        <v>0</v>
      </c>
      <c r="GPW141" s="92">
        <f t="shared" si="856"/>
        <v>0</v>
      </c>
      <c r="GPX141" s="92">
        <f t="shared" si="856"/>
        <v>0</v>
      </c>
      <c r="GPY141" s="92">
        <f t="shared" si="856"/>
        <v>0</v>
      </c>
      <c r="GPZ141" s="92">
        <f t="shared" si="856"/>
        <v>0</v>
      </c>
      <c r="GQA141" s="92">
        <f t="shared" si="856"/>
        <v>0</v>
      </c>
      <c r="GQB141" s="92">
        <f t="shared" si="856"/>
        <v>0</v>
      </c>
      <c r="GQC141" s="92">
        <f t="shared" si="856"/>
        <v>0</v>
      </c>
      <c r="GQD141" s="92">
        <f t="shared" si="856"/>
        <v>0</v>
      </c>
      <c r="GQE141" s="92">
        <f t="shared" si="856"/>
        <v>0</v>
      </c>
      <c r="GQF141" s="92">
        <f t="shared" si="856"/>
        <v>0</v>
      </c>
      <c r="GQG141" s="92">
        <f t="shared" si="856"/>
        <v>0</v>
      </c>
      <c r="GQH141" s="92">
        <f t="shared" si="856"/>
        <v>0</v>
      </c>
      <c r="GQI141" s="92">
        <f t="shared" si="856"/>
        <v>0</v>
      </c>
      <c r="GQJ141" s="92">
        <f t="shared" si="856"/>
        <v>0</v>
      </c>
      <c r="GQK141" s="92">
        <f t="shared" si="856"/>
        <v>0</v>
      </c>
      <c r="GQL141" s="92">
        <f t="shared" si="856"/>
        <v>0</v>
      </c>
      <c r="GQM141" s="92">
        <f t="shared" si="856"/>
        <v>0</v>
      </c>
      <c r="GQN141" s="92">
        <f t="shared" si="856"/>
        <v>0</v>
      </c>
      <c r="GQO141" s="92">
        <f t="shared" si="856"/>
        <v>0</v>
      </c>
      <c r="GQP141" s="92">
        <f t="shared" si="856"/>
        <v>0</v>
      </c>
      <c r="GQQ141" s="92">
        <f t="shared" si="856"/>
        <v>0</v>
      </c>
      <c r="GQR141" s="92">
        <f t="shared" si="856"/>
        <v>0</v>
      </c>
      <c r="GQS141" s="92">
        <f t="shared" si="856"/>
        <v>0</v>
      </c>
      <c r="GQT141" s="92">
        <f t="shared" si="856"/>
        <v>0</v>
      </c>
      <c r="GQU141" s="92">
        <f t="shared" si="856"/>
        <v>0</v>
      </c>
      <c r="GQV141" s="92">
        <f t="shared" si="856"/>
        <v>0</v>
      </c>
      <c r="GQW141" s="92">
        <f t="shared" si="856"/>
        <v>0</v>
      </c>
      <c r="GQX141" s="92">
        <f t="shared" si="856"/>
        <v>0</v>
      </c>
      <c r="GQY141" s="92">
        <f t="shared" si="856"/>
        <v>0</v>
      </c>
      <c r="GQZ141" s="92">
        <f t="shared" si="856"/>
        <v>0</v>
      </c>
      <c r="GRA141" s="92">
        <f t="shared" si="856"/>
        <v>0</v>
      </c>
      <c r="GRB141" s="92">
        <f t="shared" si="856"/>
        <v>0</v>
      </c>
      <c r="GRC141" s="92">
        <f t="shared" ref="GRC141:GTN141" si="857">GRC135</f>
        <v>0</v>
      </c>
      <c r="GRD141" s="92">
        <f t="shared" si="857"/>
        <v>0</v>
      </c>
      <c r="GRE141" s="92">
        <f t="shared" si="857"/>
        <v>0</v>
      </c>
      <c r="GRF141" s="92">
        <f t="shared" si="857"/>
        <v>0</v>
      </c>
      <c r="GRG141" s="92">
        <f t="shared" si="857"/>
        <v>0</v>
      </c>
      <c r="GRH141" s="92">
        <f t="shared" si="857"/>
        <v>0</v>
      </c>
      <c r="GRI141" s="92">
        <f t="shared" si="857"/>
        <v>0</v>
      </c>
      <c r="GRJ141" s="92">
        <f t="shared" si="857"/>
        <v>0</v>
      </c>
      <c r="GRK141" s="92">
        <f t="shared" si="857"/>
        <v>0</v>
      </c>
      <c r="GRL141" s="92">
        <f t="shared" si="857"/>
        <v>0</v>
      </c>
      <c r="GRM141" s="92">
        <f t="shared" si="857"/>
        <v>0</v>
      </c>
      <c r="GRN141" s="92">
        <f t="shared" si="857"/>
        <v>0</v>
      </c>
      <c r="GRO141" s="92">
        <f t="shared" si="857"/>
        <v>0</v>
      </c>
      <c r="GRP141" s="92">
        <f t="shared" si="857"/>
        <v>0</v>
      </c>
      <c r="GRQ141" s="92">
        <f t="shared" si="857"/>
        <v>0</v>
      </c>
      <c r="GRR141" s="92">
        <f t="shared" si="857"/>
        <v>0</v>
      </c>
      <c r="GRS141" s="92">
        <f t="shared" si="857"/>
        <v>0</v>
      </c>
      <c r="GRT141" s="92">
        <f t="shared" si="857"/>
        <v>0</v>
      </c>
      <c r="GRU141" s="92">
        <f t="shared" si="857"/>
        <v>0</v>
      </c>
      <c r="GRV141" s="92">
        <f t="shared" si="857"/>
        <v>0</v>
      </c>
      <c r="GRW141" s="92">
        <f t="shared" si="857"/>
        <v>0</v>
      </c>
      <c r="GRX141" s="92">
        <f t="shared" si="857"/>
        <v>0</v>
      </c>
      <c r="GRY141" s="92">
        <f t="shared" si="857"/>
        <v>0</v>
      </c>
      <c r="GRZ141" s="92">
        <f t="shared" si="857"/>
        <v>0</v>
      </c>
      <c r="GSA141" s="92">
        <f t="shared" si="857"/>
        <v>0</v>
      </c>
      <c r="GSB141" s="92">
        <f t="shared" si="857"/>
        <v>0</v>
      </c>
      <c r="GSC141" s="92">
        <f t="shared" si="857"/>
        <v>0</v>
      </c>
      <c r="GSD141" s="92">
        <f t="shared" si="857"/>
        <v>0</v>
      </c>
      <c r="GSE141" s="92">
        <f t="shared" si="857"/>
        <v>0</v>
      </c>
      <c r="GSF141" s="92">
        <f t="shared" si="857"/>
        <v>0</v>
      </c>
      <c r="GSG141" s="92">
        <f t="shared" si="857"/>
        <v>0</v>
      </c>
      <c r="GSH141" s="92">
        <f t="shared" si="857"/>
        <v>0</v>
      </c>
      <c r="GSI141" s="92">
        <f t="shared" si="857"/>
        <v>0</v>
      </c>
      <c r="GSJ141" s="92">
        <f t="shared" si="857"/>
        <v>0</v>
      </c>
      <c r="GSK141" s="92">
        <f t="shared" si="857"/>
        <v>0</v>
      </c>
      <c r="GSL141" s="92">
        <f t="shared" si="857"/>
        <v>0</v>
      </c>
      <c r="GSM141" s="92">
        <f t="shared" si="857"/>
        <v>0</v>
      </c>
      <c r="GSN141" s="92">
        <f t="shared" si="857"/>
        <v>0</v>
      </c>
      <c r="GSO141" s="92">
        <f t="shared" si="857"/>
        <v>0</v>
      </c>
      <c r="GSP141" s="92">
        <f t="shared" si="857"/>
        <v>0</v>
      </c>
      <c r="GSQ141" s="92">
        <f t="shared" si="857"/>
        <v>0</v>
      </c>
      <c r="GSR141" s="92">
        <f t="shared" si="857"/>
        <v>0</v>
      </c>
      <c r="GSS141" s="92">
        <f t="shared" si="857"/>
        <v>0</v>
      </c>
      <c r="GST141" s="92">
        <f t="shared" si="857"/>
        <v>0</v>
      </c>
      <c r="GSU141" s="92">
        <f t="shared" si="857"/>
        <v>0</v>
      </c>
      <c r="GSV141" s="92">
        <f t="shared" si="857"/>
        <v>0</v>
      </c>
      <c r="GSW141" s="92">
        <f t="shared" si="857"/>
        <v>0</v>
      </c>
      <c r="GSX141" s="92">
        <f t="shared" si="857"/>
        <v>0</v>
      </c>
      <c r="GSY141" s="92">
        <f t="shared" si="857"/>
        <v>0</v>
      </c>
      <c r="GSZ141" s="92">
        <f t="shared" si="857"/>
        <v>0</v>
      </c>
      <c r="GTA141" s="92">
        <f t="shared" si="857"/>
        <v>0</v>
      </c>
      <c r="GTB141" s="92">
        <f t="shared" si="857"/>
        <v>0</v>
      </c>
      <c r="GTC141" s="92">
        <f t="shared" si="857"/>
        <v>0</v>
      </c>
      <c r="GTD141" s="92">
        <f t="shared" si="857"/>
        <v>0</v>
      </c>
      <c r="GTE141" s="92">
        <f t="shared" si="857"/>
        <v>0</v>
      </c>
      <c r="GTF141" s="92">
        <f t="shared" si="857"/>
        <v>0</v>
      </c>
      <c r="GTG141" s="92">
        <f t="shared" si="857"/>
        <v>0</v>
      </c>
      <c r="GTH141" s="92">
        <f t="shared" si="857"/>
        <v>0</v>
      </c>
      <c r="GTI141" s="92">
        <f t="shared" si="857"/>
        <v>0</v>
      </c>
      <c r="GTJ141" s="92">
        <f t="shared" si="857"/>
        <v>0</v>
      </c>
      <c r="GTK141" s="92">
        <f t="shared" si="857"/>
        <v>0</v>
      </c>
      <c r="GTL141" s="92">
        <f t="shared" si="857"/>
        <v>0</v>
      </c>
      <c r="GTM141" s="92">
        <f t="shared" si="857"/>
        <v>0</v>
      </c>
      <c r="GTN141" s="92">
        <f t="shared" si="857"/>
        <v>0</v>
      </c>
      <c r="GTO141" s="92">
        <f t="shared" ref="GTO141:GVZ141" si="858">GTO135</f>
        <v>0</v>
      </c>
      <c r="GTP141" s="92">
        <f t="shared" si="858"/>
        <v>0</v>
      </c>
      <c r="GTQ141" s="92">
        <f t="shared" si="858"/>
        <v>0</v>
      </c>
      <c r="GTR141" s="92">
        <f t="shared" si="858"/>
        <v>0</v>
      </c>
      <c r="GTS141" s="92">
        <f t="shared" si="858"/>
        <v>0</v>
      </c>
      <c r="GTT141" s="92">
        <f t="shared" si="858"/>
        <v>0</v>
      </c>
      <c r="GTU141" s="92">
        <f t="shared" si="858"/>
        <v>0</v>
      </c>
      <c r="GTV141" s="92">
        <f t="shared" si="858"/>
        <v>0</v>
      </c>
      <c r="GTW141" s="92">
        <f t="shared" si="858"/>
        <v>0</v>
      </c>
      <c r="GTX141" s="92">
        <f t="shared" si="858"/>
        <v>0</v>
      </c>
      <c r="GTY141" s="92">
        <f t="shared" si="858"/>
        <v>0</v>
      </c>
      <c r="GTZ141" s="92">
        <f t="shared" si="858"/>
        <v>0</v>
      </c>
      <c r="GUA141" s="92">
        <f t="shared" si="858"/>
        <v>0</v>
      </c>
      <c r="GUB141" s="92">
        <f t="shared" si="858"/>
        <v>0</v>
      </c>
      <c r="GUC141" s="92">
        <f t="shared" si="858"/>
        <v>0</v>
      </c>
      <c r="GUD141" s="92">
        <f t="shared" si="858"/>
        <v>0</v>
      </c>
      <c r="GUE141" s="92">
        <f t="shared" si="858"/>
        <v>0</v>
      </c>
      <c r="GUF141" s="92">
        <f t="shared" si="858"/>
        <v>0</v>
      </c>
      <c r="GUG141" s="92">
        <f t="shared" si="858"/>
        <v>0</v>
      </c>
      <c r="GUH141" s="92">
        <f t="shared" si="858"/>
        <v>0</v>
      </c>
      <c r="GUI141" s="92">
        <f t="shared" si="858"/>
        <v>0</v>
      </c>
      <c r="GUJ141" s="92">
        <f t="shared" si="858"/>
        <v>0</v>
      </c>
      <c r="GUK141" s="92">
        <f t="shared" si="858"/>
        <v>0</v>
      </c>
      <c r="GUL141" s="92">
        <f t="shared" si="858"/>
        <v>0</v>
      </c>
      <c r="GUM141" s="92">
        <f t="shared" si="858"/>
        <v>0</v>
      </c>
      <c r="GUN141" s="92">
        <f t="shared" si="858"/>
        <v>0</v>
      </c>
      <c r="GUO141" s="92">
        <f t="shared" si="858"/>
        <v>0</v>
      </c>
      <c r="GUP141" s="92">
        <f t="shared" si="858"/>
        <v>0</v>
      </c>
      <c r="GUQ141" s="92">
        <f t="shared" si="858"/>
        <v>0</v>
      </c>
      <c r="GUR141" s="92">
        <f t="shared" si="858"/>
        <v>0</v>
      </c>
      <c r="GUS141" s="92">
        <f t="shared" si="858"/>
        <v>0</v>
      </c>
      <c r="GUT141" s="92">
        <f t="shared" si="858"/>
        <v>0</v>
      </c>
      <c r="GUU141" s="92">
        <f t="shared" si="858"/>
        <v>0</v>
      </c>
      <c r="GUV141" s="92">
        <f t="shared" si="858"/>
        <v>0</v>
      </c>
      <c r="GUW141" s="92">
        <f t="shared" si="858"/>
        <v>0</v>
      </c>
      <c r="GUX141" s="92">
        <f t="shared" si="858"/>
        <v>0</v>
      </c>
      <c r="GUY141" s="92">
        <f t="shared" si="858"/>
        <v>0</v>
      </c>
      <c r="GUZ141" s="92">
        <f t="shared" si="858"/>
        <v>0</v>
      </c>
      <c r="GVA141" s="92">
        <f t="shared" si="858"/>
        <v>0</v>
      </c>
      <c r="GVB141" s="92">
        <f t="shared" si="858"/>
        <v>0</v>
      </c>
      <c r="GVC141" s="92">
        <f t="shared" si="858"/>
        <v>0</v>
      </c>
      <c r="GVD141" s="92">
        <f t="shared" si="858"/>
        <v>0</v>
      </c>
      <c r="GVE141" s="92">
        <f t="shared" si="858"/>
        <v>0</v>
      </c>
      <c r="GVF141" s="92">
        <f t="shared" si="858"/>
        <v>0</v>
      </c>
      <c r="GVG141" s="92">
        <f t="shared" si="858"/>
        <v>0</v>
      </c>
      <c r="GVH141" s="92">
        <f t="shared" si="858"/>
        <v>0</v>
      </c>
      <c r="GVI141" s="92">
        <f t="shared" si="858"/>
        <v>0</v>
      </c>
      <c r="GVJ141" s="92">
        <f t="shared" si="858"/>
        <v>0</v>
      </c>
      <c r="GVK141" s="92">
        <f t="shared" si="858"/>
        <v>0</v>
      </c>
      <c r="GVL141" s="92">
        <f t="shared" si="858"/>
        <v>0</v>
      </c>
      <c r="GVM141" s="92">
        <f t="shared" si="858"/>
        <v>0</v>
      </c>
      <c r="GVN141" s="92">
        <f t="shared" si="858"/>
        <v>0</v>
      </c>
      <c r="GVO141" s="92">
        <f t="shared" si="858"/>
        <v>0</v>
      </c>
      <c r="GVP141" s="92">
        <f t="shared" si="858"/>
        <v>0</v>
      </c>
      <c r="GVQ141" s="92">
        <f t="shared" si="858"/>
        <v>0</v>
      </c>
      <c r="GVR141" s="92">
        <f t="shared" si="858"/>
        <v>0</v>
      </c>
      <c r="GVS141" s="92">
        <f t="shared" si="858"/>
        <v>0</v>
      </c>
      <c r="GVT141" s="92">
        <f t="shared" si="858"/>
        <v>0</v>
      </c>
      <c r="GVU141" s="92">
        <f t="shared" si="858"/>
        <v>0</v>
      </c>
      <c r="GVV141" s="92">
        <f t="shared" si="858"/>
        <v>0</v>
      </c>
      <c r="GVW141" s="92">
        <f t="shared" si="858"/>
        <v>0</v>
      </c>
      <c r="GVX141" s="92">
        <f t="shared" si="858"/>
        <v>0</v>
      </c>
      <c r="GVY141" s="92">
        <f t="shared" si="858"/>
        <v>0</v>
      </c>
      <c r="GVZ141" s="92">
        <f t="shared" si="858"/>
        <v>0</v>
      </c>
      <c r="GWA141" s="92">
        <f t="shared" ref="GWA141:GYL141" si="859">GWA135</f>
        <v>0</v>
      </c>
      <c r="GWB141" s="92">
        <f t="shared" si="859"/>
        <v>0</v>
      </c>
      <c r="GWC141" s="92">
        <f t="shared" si="859"/>
        <v>0</v>
      </c>
      <c r="GWD141" s="92">
        <f t="shared" si="859"/>
        <v>0</v>
      </c>
      <c r="GWE141" s="92">
        <f t="shared" si="859"/>
        <v>0</v>
      </c>
      <c r="GWF141" s="92">
        <f t="shared" si="859"/>
        <v>0</v>
      </c>
      <c r="GWG141" s="92">
        <f t="shared" si="859"/>
        <v>0</v>
      </c>
      <c r="GWH141" s="92">
        <f t="shared" si="859"/>
        <v>0</v>
      </c>
      <c r="GWI141" s="92">
        <f t="shared" si="859"/>
        <v>0</v>
      </c>
      <c r="GWJ141" s="92">
        <f t="shared" si="859"/>
        <v>0</v>
      </c>
      <c r="GWK141" s="92">
        <f t="shared" si="859"/>
        <v>0</v>
      </c>
      <c r="GWL141" s="92">
        <f t="shared" si="859"/>
        <v>0</v>
      </c>
      <c r="GWM141" s="92">
        <f t="shared" si="859"/>
        <v>0</v>
      </c>
      <c r="GWN141" s="92">
        <f t="shared" si="859"/>
        <v>0</v>
      </c>
      <c r="GWO141" s="92">
        <f t="shared" si="859"/>
        <v>0</v>
      </c>
      <c r="GWP141" s="92">
        <f t="shared" si="859"/>
        <v>0</v>
      </c>
      <c r="GWQ141" s="92">
        <f t="shared" si="859"/>
        <v>0</v>
      </c>
      <c r="GWR141" s="92">
        <f t="shared" si="859"/>
        <v>0</v>
      </c>
      <c r="GWS141" s="92">
        <f t="shared" si="859"/>
        <v>0</v>
      </c>
      <c r="GWT141" s="92">
        <f t="shared" si="859"/>
        <v>0</v>
      </c>
      <c r="GWU141" s="92">
        <f t="shared" si="859"/>
        <v>0</v>
      </c>
      <c r="GWV141" s="92">
        <f t="shared" si="859"/>
        <v>0</v>
      </c>
      <c r="GWW141" s="92">
        <f t="shared" si="859"/>
        <v>0</v>
      </c>
      <c r="GWX141" s="92">
        <f t="shared" si="859"/>
        <v>0</v>
      </c>
      <c r="GWY141" s="92">
        <f t="shared" si="859"/>
        <v>0</v>
      </c>
      <c r="GWZ141" s="92">
        <f t="shared" si="859"/>
        <v>0</v>
      </c>
      <c r="GXA141" s="92">
        <f t="shared" si="859"/>
        <v>0</v>
      </c>
      <c r="GXB141" s="92">
        <f t="shared" si="859"/>
        <v>0</v>
      </c>
      <c r="GXC141" s="92">
        <f t="shared" si="859"/>
        <v>0</v>
      </c>
      <c r="GXD141" s="92">
        <f t="shared" si="859"/>
        <v>0</v>
      </c>
      <c r="GXE141" s="92">
        <f t="shared" si="859"/>
        <v>0</v>
      </c>
      <c r="GXF141" s="92">
        <f t="shared" si="859"/>
        <v>0</v>
      </c>
      <c r="GXG141" s="92">
        <f t="shared" si="859"/>
        <v>0</v>
      </c>
      <c r="GXH141" s="92">
        <f t="shared" si="859"/>
        <v>0</v>
      </c>
      <c r="GXI141" s="92">
        <f t="shared" si="859"/>
        <v>0</v>
      </c>
      <c r="GXJ141" s="92">
        <f t="shared" si="859"/>
        <v>0</v>
      </c>
      <c r="GXK141" s="92">
        <f t="shared" si="859"/>
        <v>0</v>
      </c>
      <c r="GXL141" s="92">
        <f t="shared" si="859"/>
        <v>0</v>
      </c>
      <c r="GXM141" s="92">
        <f t="shared" si="859"/>
        <v>0</v>
      </c>
      <c r="GXN141" s="92">
        <f t="shared" si="859"/>
        <v>0</v>
      </c>
      <c r="GXO141" s="92">
        <f t="shared" si="859"/>
        <v>0</v>
      </c>
      <c r="GXP141" s="92">
        <f t="shared" si="859"/>
        <v>0</v>
      </c>
      <c r="GXQ141" s="92">
        <f t="shared" si="859"/>
        <v>0</v>
      </c>
      <c r="GXR141" s="92">
        <f t="shared" si="859"/>
        <v>0</v>
      </c>
      <c r="GXS141" s="92">
        <f t="shared" si="859"/>
        <v>0</v>
      </c>
      <c r="GXT141" s="92">
        <f t="shared" si="859"/>
        <v>0</v>
      </c>
      <c r="GXU141" s="92">
        <f t="shared" si="859"/>
        <v>0</v>
      </c>
      <c r="GXV141" s="92">
        <f t="shared" si="859"/>
        <v>0</v>
      </c>
      <c r="GXW141" s="92">
        <f t="shared" si="859"/>
        <v>0</v>
      </c>
      <c r="GXX141" s="92">
        <f t="shared" si="859"/>
        <v>0</v>
      </c>
      <c r="GXY141" s="92">
        <f t="shared" si="859"/>
        <v>0</v>
      </c>
      <c r="GXZ141" s="92">
        <f t="shared" si="859"/>
        <v>0</v>
      </c>
      <c r="GYA141" s="92">
        <f t="shared" si="859"/>
        <v>0</v>
      </c>
      <c r="GYB141" s="92">
        <f t="shared" si="859"/>
        <v>0</v>
      </c>
      <c r="GYC141" s="92">
        <f t="shared" si="859"/>
        <v>0</v>
      </c>
      <c r="GYD141" s="92">
        <f t="shared" si="859"/>
        <v>0</v>
      </c>
      <c r="GYE141" s="92">
        <f t="shared" si="859"/>
        <v>0</v>
      </c>
      <c r="GYF141" s="92">
        <f t="shared" si="859"/>
        <v>0</v>
      </c>
      <c r="GYG141" s="92">
        <f t="shared" si="859"/>
        <v>0</v>
      </c>
      <c r="GYH141" s="92">
        <f t="shared" si="859"/>
        <v>0</v>
      </c>
      <c r="GYI141" s="92">
        <f t="shared" si="859"/>
        <v>0</v>
      </c>
      <c r="GYJ141" s="92">
        <f t="shared" si="859"/>
        <v>0</v>
      </c>
      <c r="GYK141" s="92">
        <f t="shared" si="859"/>
        <v>0</v>
      </c>
      <c r="GYL141" s="92">
        <f t="shared" si="859"/>
        <v>0</v>
      </c>
      <c r="GYM141" s="92">
        <f t="shared" ref="GYM141:HAX141" si="860">GYM135</f>
        <v>0</v>
      </c>
      <c r="GYN141" s="92">
        <f t="shared" si="860"/>
        <v>0</v>
      </c>
      <c r="GYO141" s="92">
        <f t="shared" si="860"/>
        <v>0</v>
      </c>
      <c r="GYP141" s="92">
        <f t="shared" si="860"/>
        <v>0</v>
      </c>
      <c r="GYQ141" s="92">
        <f t="shared" si="860"/>
        <v>0</v>
      </c>
      <c r="GYR141" s="92">
        <f t="shared" si="860"/>
        <v>0</v>
      </c>
      <c r="GYS141" s="92">
        <f t="shared" si="860"/>
        <v>0</v>
      </c>
      <c r="GYT141" s="92">
        <f t="shared" si="860"/>
        <v>0</v>
      </c>
      <c r="GYU141" s="92">
        <f t="shared" si="860"/>
        <v>0</v>
      </c>
      <c r="GYV141" s="92">
        <f t="shared" si="860"/>
        <v>0</v>
      </c>
      <c r="GYW141" s="92">
        <f t="shared" si="860"/>
        <v>0</v>
      </c>
      <c r="GYX141" s="92">
        <f t="shared" si="860"/>
        <v>0</v>
      </c>
      <c r="GYY141" s="92">
        <f t="shared" si="860"/>
        <v>0</v>
      </c>
      <c r="GYZ141" s="92">
        <f t="shared" si="860"/>
        <v>0</v>
      </c>
      <c r="GZA141" s="92">
        <f t="shared" si="860"/>
        <v>0</v>
      </c>
      <c r="GZB141" s="92">
        <f t="shared" si="860"/>
        <v>0</v>
      </c>
      <c r="GZC141" s="92">
        <f t="shared" si="860"/>
        <v>0</v>
      </c>
      <c r="GZD141" s="92">
        <f t="shared" si="860"/>
        <v>0</v>
      </c>
      <c r="GZE141" s="92">
        <f t="shared" si="860"/>
        <v>0</v>
      </c>
      <c r="GZF141" s="92">
        <f t="shared" si="860"/>
        <v>0</v>
      </c>
      <c r="GZG141" s="92">
        <f t="shared" si="860"/>
        <v>0</v>
      </c>
      <c r="GZH141" s="92">
        <f t="shared" si="860"/>
        <v>0</v>
      </c>
      <c r="GZI141" s="92">
        <f t="shared" si="860"/>
        <v>0</v>
      </c>
      <c r="GZJ141" s="92">
        <f t="shared" si="860"/>
        <v>0</v>
      </c>
      <c r="GZK141" s="92">
        <f t="shared" si="860"/>
        <v>0</v>
      </c>
      <c r="GZL141" s="92">
        <f t="shared" si="860"/>
        <v>0</v>
      </c>
      <c r="GZM141" s="92">
        <f t="shared" si="860"/>
        <v>0</v>
      </c>
      <c r="GZN141" s="92">
        <f t="shared" si="860"/>
        <v>0</v>
      </c>
      <c r="GZO141" s="92">
        <f t="shared" si="860"/>
        <v>0</v>
      </c>
      <c r="GZP141" s="92">
        <f t="shared" si="860"/>
        <v>0</v>
      </c>
      <c r="GZQ141" s="92">
        <f t="shared" si="860"/>
        <v>0</v>
      </c>
      <c r="GZR141" s="92">
        <f t="shared" si="860"/>
        <v>0</v>
      </c>
      <c r="GZS141" s="92">
        <f t="shared" si="860"/>
        <v>0</v>
      </c>
      <c r="GZT141" s="92">
        <f t="shared" si="860"/>
        <v>0</v>
      </c>
      <c r="GZU141" s="92">
        <f t="shared" si="860"/>
        <v>0</v>
      </c>
      <c r="GZV141" s="92">
        <f t="shared" si="860"/>
        <v>0</v>
      </c>
      <c r="GZW141" s="92">
        <f t="shared" si="860"/>
        <v>0</v>
      </c>
      <c r="GZX141" s="92">
        <f t="shared" si="860"/>
        <v>0</v>
      </c>
      <c r="GZY141" s="92">
        <f t="shared" si="860"/>
        <v>0</v>
      </c>
      <c r="GZZ141" s="92">
        <f t="shared" si="860"/>
        <v>0</v>
      </c>
      <c r="HAA141" s="92">
        <f t="shared" si="860"/>
        <v>0</v>
      </c>
      <c r="HAB141" s="92">
        <f t="shared" si="860"/>
        <v>0</v>
      </c>
      <c r="HAC141" s="92">
        <f t="shared" si="860"/>
        <v>0</v>
      </c>
      <c r="HAD141" s="92">
        <f t="shared" si="860"/>
        <v>0</v>
      </c>
      <c r="HAE141" s="92">
        <f t="shared" si="860"/>
        <v>0</v>
      </c>
      <c r="HAF141" s="92">
        <f t="shared" si="860"/>
        <v>0</v>
      </c>
      <c r="HAG141" s="92">
        <f t="shared" si="860"/>
        <v>0</v>
      </c>
      <c r="HAH141" s="92">
        <f t="shared" si="860"/>
        <v>0</v>
      </c>
      <c r="HAI141" s="92">
        <f t="shared" si="860"/>
        <v>0</v>
      </c>
      <c r="HAJ141" s="92">
        <f t="shared" si="860"/>
        <v>0</v>
      </c>
      <c r="HAK141" s="92">
        <f t="shared" si="860"/>
        <v>0</v>
      </c>
      <c r="HAL141" s="92">
        <f t="shared" si="860"/>
        <v>0</v>
      </c>
      <c r="HAM141" s="92">
        <f t="shared" si="860"/>
        <v>0</v>
      </c>
      <c r="HAN141" s="92">
        <f t="shared" si="860"/>
        <v>0</v>
      </c>
      <c r="HAO141" s="92">
        <f t="shared" si="860"/>
        <v>0</v>
      </c>
      <c r="HAP141" s="92">
        <f t="shared" si="860"/>
        <v>0</v>
      </c>
      <c r="HAQ141" s="92">
        <f t="shared" si="860"/>
        <v>0</v>
      </c>
      <c r="HAR141" s="92">
        <f t="shared" si="860"/>
        <v>0</v>
      </c>
      <c r="HAS141" s="92">
        <f t="shared" si="860"/>
        <v>0</v>
      </c>
      <c r="HAT141" s="92">
        <f t="shared" si="860"/>
        <v>0</v>
      </c>
      <c r="HAU141" s="92">
        <f t="shared" si="860"/>
        <v>0</v>
      </c>
      <c r="HAV141" s="92">
        <f t="shared" si="860"/>
        <v>0</v>
      </c>
      <c r="HAW141" s="92">
        <f t="shared" si="860"/>
        <v>0</v>
      </c>
      <c r="HAX141" s="92">
        <f t="shared" si="860"/>
        <v>0</v>
      </c>
      <c r="HAY141" s="92">
        <f t="shared" ref="HAY141:HDJ141" si="861">HAY135</f>
        <v>0</v>
      </c>
      <c r="HAZ141" s="92">
        <f t="shared" si="861"/>
        <v>0</v>
      </c>
      <c r="HBA141" s="92">
        <f t="shared" si="861"/>
        <v>0</v>
      </c>
      <c r="HBB141" s="92">
        <f t="shared" si="861"/>
        <v>0</v>
      </c>
      <c r="HBC141" s="92">
        <f t="shared" si="861"/>
        <v>0</v>
      </c>
      <c r="HBD141" s="92">
        <f t="shared" si="861"/>
        <v>0</v>
      </c>
      <c r="HBE141" s="92">
        <f t="shared" si="861"/>
        <v>0</v>
      </c>
      <c r="HBF141" s="92">
        <f t="shared" si="861"/>
        <v>0</v>
      </c>
      <c r="HBG141" s="92">
        <f t="shared" si="861"/>
        <v>0</v>
      </c>
      <c r="HBH141" s="92">
        <f t="shared" si="861"/>
        <v>0</v>
      </c>
      <c r="HBI141" s="92">
        <f t="shared" si="861"/>
        <v>0</v>
      </c>
      <c r="HBJ141" s="92">
        <f t="shared" si="861"/>
        <v>0</v>
      </c>
      <c r="HBK141" s="92">
        <f t="shared" si="861"/>
        <v>0</v>
      </c>
      <c r="HBL141" s="92">
        <f t="shared" si="861"/>
        <v>0</v>
      </c>
      <c r="HBM141" s="92">
        <f t="shared" si="861"/>
        <v>0</v>
      </c>
      <c r="HBN141" s="92">
        <f t="shared" si="861"/>
        <v>0</v>
      </c>
      <c r="HBO141" s="92">
        <f t="shared" si="861"/>
        <v>0</v>
      </c>
      <c r="HBP141" s="92">
        <f t="shared" si="861"/>
        <v>0</v>
      </c>
      <c r="HBQ141" s="92">
        <f t="shared" si="861"/>
        <v>0</v>
      </c>
      <c r="HBR141" s="92">
        <f t="shared" si="861"/>
        <v>0</v>
      </c>
      <c r="HBS141" s="92">
        <f t="shared" si="861"/>
        <v>0</v>
      </c>
      <c r="HBT141" s="92">
        <f t="shared" si="861"/>
        <v>0</v>
      </c>
      <c r="HBU141" s="92">
        <f t="shared" si="861"/>
        <v>0</v>
      </c>
      <c r="HBV141" s="92">
        <f t="shared" si="861"/>
        <v>0</v>
      </c>
      <c r="HBW141" s="92">
        <f t="shared" si="861"/>
        <v>0</v>
      </c>
      <c r="HBX141" s="92">
        <f t="shared" si="861"/>
        <v>0</v>
      </c>
      <c r="HBY141" s="92">
        <f t="shared" si="861"/>
        <v>0</v>
      </c>
      <c r="HBZ141" s="92">
        <f t="shared" si="861"/>
        <v>0</v>
      </c>
      <c r="HCA141" s="92">
        <f t="shared" si="861"/>
        <v>0</v>
      </c>
      <c r="HCB141" s="92">
        <f t="shared" si="861"/>
        <v>0</v>
      </c>
      <c r="HCC141" s="92">
        <f t="shared" si="861"/>
        <v>0</v>
      </c>
      <c r="HCD141" s="92">
        <f t="shared" si="861"/>
        <v>0</v>
      </c>
      <c r="HCE141" s="92">
        <f t="shared" si="861"/>
        <v>0</v>
      </c>
      <c r="HCF141" s="92">
        <f t="shared" si="861"/>
        <v>0</v>
      </c>
      <c r="HCG141" s="92">
        <f t="shared" si="861"/>
        <v>0</v>
      </c>
      <c r="HCH141" s="92">
        <f t="shared" si="861"/>
        <v>0</v>
      </c>
      <c r="HCI141" s="92">
        <f t="shared" si="861"/>
        <v>0</v>
      </c>
      <c r="HCJ141" s="92">
        <f t="shared" si="861"/>
        <v>0</v>
      </c>
      <c r="HCK141" s="92">
        <f t="shared" si="861"/>
        <v>0</v>
      </c>
      <c r="HCL141" s="92">
        <f t="shared" si="861"/>
        <v>0</v>
      </c>
      <c r="HCM141" s="92">
        <f t="shared" si="861"/>
        <v>0</v>
      </c>
      <c r="HCN141" s="92">
        <f t="shared" si="861"/>
        <v>0</v>
      </c>
      <c r="HCO141" s="92">
        <f t="shared" si="861"/>
        <v>0</v>
      </c>
      <c r="HCP141" s="92">
        <f t="shared" si="861"/>
        <v>0</v>
      </c>
      <c r="HCQ141" s="92">
        <f t="shared" si="861"/>
        <v>0</v>
      </c>
      <c r="HCR141" s="92">
        <f t="shared" si="861"/>
        <v>0</v>
      </c>
      <c r="HCS141" s="92">
        <f t="shared" si="861"/>
        <v>0</v>
      </c>
      <c r="HCT141" s="92">
        <f t="shared" si="861"/>
        <v>0</v>
      </c>
      <c r="HCU141" s="92">
        <f t="shared" si="861"/>
        <v>0</v>
      </c>
      <c r="HCV141" s="92">
        <f t="shared" si="861"/>
        <v>0</v>
      </c>
      <c r="HCW141" s="92">
        <f t="shared" si="861"/>
        <v>0</v>
      </c>
      <c r="HCX141" s="92">
        <f t="shared" si="861"/>
        <v>0</v>
      </c>
      <c r="HCY141" s="92">
        <f t="shared" si="861"/>
        <v>0</v>
      </c>
      <c r="HCZ141" s="92">
        <f t="shared" si="861"/>
        <v>0</v>
      </c>
      <c r="HDA141" s="92">
        <f t="shared" si="861"/>
        <v>0</v>
      </c>
      <c r="HDB141" s="92">
        <f t="shared" si="861"/>
        <v>0</v>
      </c>
      <c r="HDC141" s="92">
        <f t="shared" si="861"/>
        <v>0</v>
      </c>
      <c r="HDD141" s="92">
        <f t="shared" si="861"/>
        <v>0</v>
      </c>
      <c r="HDE141" s="92">
        <f t="shared" si="861"/>
        <v>0</v>
      </c>
      <c r="HDF141" s="92">
        <f t="shared" si="861"/>
        <v>0</v>
      </c>
      <c r="HDG141" s="92">
        <f t="shared" si="861"/>
        <v>0</v>
      </c>
      <c r="HDH141" s="92">
        <f t="shared" si="861"/>
        <v>0</v>
      </c>
      <c r="HDI141" s="92">
        <f t="shared" si="861"/>
        <v>0</v>
      </c>
      <c r="HDJ141" s="92">
        <f t="shared" si="861"/>
        <v>0</v>
      </c>
      <c r="HDK141" s="92">
        <f t="shared" ref="HDK141:HFV141" si="862">HDK135</f>
        <v>0</v>
      </c>
      <c r="HDL141" s="92">
        <f t="shared" si="862"/>
        <v>0</v>
      </c>
      <c r="HDM141" s="92">
        <f t="shared" si="862"/>
        <v>0</v>
      </c>
      <c r="HDN141" s="92">
        <f t="shared" si="862"/>
        <v>0</v>
      </c>
      <c r="HDO141" s="92">
        <f t="shared" si="862"/>
        <v>0</v>
      </c>
      <c r="HDP141" s="92">
        <f t="shared" si="862"/>
        <v>0</v>
      </c>
      <c r="HDQ141" s="92">
        <f t="shared" si="862"/>
        <v>0</v>
      </c>
      <c r="HDR141" s="92">
        <f t="shared" si="862"/>
        <v>0</v>
      </c>
      <c r="HDS141" s="92">
        <f t="shared" si="862"/>
        <v>0</v>
      </c>
      <c r="HDT141" s="92">
        <f t="shared" si="862"/>
        <v>0</v>
      </c>
      <c r="HDU141" s="92">
        <f t="shared" si="862"/>
        <v>0</v>
      </c>
      <c r="HDV141" s="92">
        <f t="shared" si="862"/>
        <v>0</v>
      </c>
      <c r="HDW141" s="92">
        <f t="shared" si="862"/>
        <v>0</v>
      </c>
      <c r="HDX141" s="92">
        <f t="shared" si="862"/>
        <v>0</v>
      </c>
      <c r="HDY141" s="92">
        <f t="shared" si="862"/>
        <v>0</v>
      </c>
      <c r="HDZ141" s="92">
        <f t="shared" si="862"/>
        <v>0</v>
      </c>
      <c r="HEA141" s="92">
        <f t="shared" si="862"/>
        <v>0</v>
      </c>
      <c r="HEB141" s="92">
        <f t="shared" si="862"/>
        <v>0</v>
      </c>
      <c r="HEC141" s="92">
        <f t="shared" si="862"/>
        <v>0</v>
      </c>
      <c r="HED141" s="92">
        <f t="shared" si="862"/>
        <v>0</v>
      </c>
      <c r="HEE141" s="92">
        <f t="shared" si="862"/>
        <v>0</v>
      </c>
      <c r="HEF141" s="92">
        <f t="shared" si="862"/>
        <v>0</v>
      </c>
      <c r="HEG141" s="92">
        <f t="shared" si="862"/>
        <v>0</v>
      </c>
      <c r="HEH141" s="92">
        <f t="shared" si="862"/>
        <v>0</v>
      </c>
      <c r="HEI141" s="92">
        <f t="shared" si="862"/>
        <v>0</v>
      </c>
      <c r="HEJ141" s="92">
        <f t="shared" si="862"/>
        <v>0</v>
      </c>
      <c r="HEK141" s="92">
        <f t="shared" si="862"/>
        <v>0</v>
      </c>
      <c r="HEL141" s="92">
        <f t="shared" si="862"/>
        <v>0</v>
      </c>
      <c r="HEM141" s="92">
        <f t="shared" si="862"/>
        <v>0</v>
      </c>
      <c r="HEN141" s="92">
        <f t="shared" si="862"/>
        <v>0</v>
      </c>
      <c r="HEO141" s="92">
        <f t="shared" si="862"/>
        <v>0</v>
      </c>
      <c r="HEP141" s="92">
        <f t="shared" si="862"/>
        <v>0</v>
      </c>
      <c r="HEQ141" s="92">
        <f t="shared" si="862"/>
        <v>0</v>
      </c>
      <c r="HER141" s="92">
        <f t="shared" si="862"/>
        <v>0</v>
      </c>
      <c r="HES141" s="92">
        <f t="shared" si="862"/>
        <v>0</v>
      </c>
      <c r="HET141" s="92">
        <f t="shared" si="862"/>
        <v>0</v>
      </c>
      <c r="HEU141" s="92">
        <f t="shared" si="862"/>
        <v>0</v>
      </c>
      <c r="HEV141" s="92">
        <f t="shared" si="862"/>
        <v>0</v>
      </c>
      <c r="HEW141" s="92">
        <f t="shared" si="862"/>
        <v>0</v>
      </c>
      <c r="HEX141" s="92">
        <f t="shared" si="862"/>
        <v>0</v>
      </c>
      <c r="HEY141" s="92">
        <f t="shared" si="862"/>
        <v>0</v>
      </c>
      <c r="HEZ141" s="92">
        <f t="shared" si="862"/>
        <v>0</v>
      </c>
      <c r="HFA141" s="92">
        <f t="shared" si="862"/>
        <v>0</v>
      </c>
      <c r="HFB141" s="92">
        <f t="shared" si="862"/>
        <v>0</v>
      </c>
      <c r="HFC141" s="92">
        <f t="shared" si="862"/>
        <v>0</v>
      </c>
      <c r="HFD141" s="92">
        <f t="shared" si="862"/>
        <v>0</v>
      </c>
      <c r="HFE141" s="92">
        <f t="shared" si="862"/>
        <v>0</v>
      </c>
      <c r="HFF141" s="92">
        <f t="shared" si="862"/>
        <v>0</v>
      </c>
      <c r="HFG141" s="92">
        <f t="shared" si="862"/>
        <v>0</v>
      </c>
      <c r="HFH141" s="92">
        <f t="shared" si="862"/>
        <v>0</v>
      </c>
      <c r="HFI141" s="92">
        <f t="shared" si="862"/>
        <v>0</v>
      </c>
      <c r="HFJ141" s="92">
        <f t="shared" si="862"/>
        <v>0</v>
      </c>
      <c r="HFK141" s="92">
        <f t="shared" si="862"/>
        <v>0</v>
      </c>
      <c r="HFL141" s="92">
        <f t="shared" si="862"/>
        <v>0</v>
      </c>
      <c r="HFM141" s="92">
        <f t="shared" si="862"/>
        <v>0</v>
      </c>
      <c r="HFN141" s="92">
        <f t="shared" si="862"/>
        <v>0</v>
      </c>
      <c r="HFO141" s="92">
        <f t="shared" si="862"/>
        <v>0</v>
      </c>
      <c r="HFP141" s="92">
        <f t="shared" si="862"/>
        <v>0</v>
      </c>
      <c r="HFQ141" s="92">
        <f t="shared" si="862"/>
        <v>0</v>
      </c>
      <c r="HFR141" s="92">
        <f t="shared" si="862"/>
        <v>0</v>
      </c>
      <c r="HFS141" s="92">
        <f t="shared" si="862"/>
        <v>0</v>
      </c>
      <c r="HFT141" s="92">
        <f t="shared" si="862"/>
        <v>0</v>
      </c>
      <c r="HFU141" s="92">
        <f t="shared" si="862"/>
        <v>0</v>
      </c>
      <c r="HFV141" s="92">
        <f t="shared" si="862"/>
        <v>0</v>
      </c>
      <c r="HFW141" s="92">
        <f t="shared" ref="HFW141:HIH141" si="863">HFW135</f>
        <v>0</v>
      </c>
      <c r="HFX141" s="92">
        <f t="shared" si="863"/>
        <v>0</v>
      </c>
      <c r="HFY141" s="92">
        <f t="shared" si="863"/>
        <v>0</v>
      </c>
      <c r="HFZ141" s="92">
        <f t="shared" si="863"/>
        <v>0</v>
      </c>
      <c r="HGA141" s="92">
        <f t="shared" si="863"/>
        <v>0</v>
      </c>
      <c r="HGB141" s="92">
        <f t="shared" si="863"/>
        <v>0</v>
      </c>
      <c r="HGC141" s="92">
        <f t="shared" si="863"/>
        <v>0</v>
      </c>
      <c r="HGD141" s="92">
        <f t="shared" si="863"/>
        <v>0</v>
      </c>
      <c r="HGE141" s="92">
        <f t="shared" si="863"/>
        <v>0</v>
      </c>
      <c r="HGF141" s="92">
        <f t="shared" si="863"/>
        <v>0</v>
      </c>
      <c r="HGG141" s="92">
        <f t="shared" si="863"/>
        <v>0</v>
      </c>
      <c r="HGH141" s="92">
        <f t="shared" si="863"/>
        <v>0</v>
      </c>
      <c r="HGI141" s="92">
        <f t="shared" si="863"/>
        <v>0</v>
      </c>
      <c r="HGJ141" s="92">
        <f t="shared" si="863"/>
        <v>0</v>
      </c>
      <c r="HGK141" s="92">
        <f t="shared" si="863"/>
        <v>0</v>
      </c>
      <c r="HGL141" s="92">
        <f t="shared" si="863"/>
        <v>0</v>
      </c>
      <c r="HGM141" s="92">
        <f t="shared" si="863"/>
        <v>0</v>
      </c>
      <c r="HGN141" s="92">
        <f t="shared" si="863"/>
        <v>0</v>
      </c>
      <c r="HGO141" s="92">
        <f t="shared" si="863"/>
        <v>0</v>
      </c>
      <c r="HGP141" s="92">
        <f t="shared" si="863"/>
        <v>0</v>
      </c>
      <c r="HGQ141" s="92">
        <f t="shared" si="863"/>
        <v>0</v>
      </c>
      <c r="HGR141" s="92">
        <f t="shared" si="863"/>
        <v>0</v>
      </c>
      <c r="HGS141" s="92">
        <f t="shared" si="863"/>
        <v>0</v>
      </c>
      <c r="HGT141" s="92">
        <f t="shared" si="863"/>
        <v>0</v>
      </c>
      <c r="HGU141" s="92">
        <f t="shared" si="863"/>
        <v>0</v>
      </c>
      <c r="HGV141" s="92">
        <f t="shared" si="863"/>
        <v>0</v>
      </c>
      <c r="HGW141" s="92">
        <f t="shared" si="863"/>
        <v>0</v>
      </c>
      <c r="HGX141" s="92">
        <f t="shared" si="863"/>
        <v>0</v>
      </c>
      <c r="HGY141" s="92">
        <f t="shared" si="863"/>
        <v>0</v>
      </c>
      <c r="HGZ141" s="92">
        <f t="shared" si="863"/>
        <v>0</v>
      </c>
      <c r="HHA141" s="92">
        <f t="shared" si="863"/>
        <v>0</v>
      </c>
      <c r="HHB141" s="92">
        <f t="shared" si="863"/>
        <v>0</v>
      </c>
      <c r="HHC141" s="92">
        <f t="shared" si="863"/>
        <v>0</v>
      </c>
      <c r="HHD141" s="92">
        <f t="shared" si="863"/>
        <v>0</v>
      </c>
      <c r="HHE141" s="92">
        <f t="shared" si="863"/>
        <v>0</v>
      </c>
      <c r="HHF141" s="92">
        <f t="shared" si="863"/>
        <v>0</v>
      </c>
      <c r="HHG141" s="92">
        <f t="shared" si="863"/>
        <v>0</v>
      </c>
      <c r="HHH141" s="92">
        <f t="shared" si="863"/>
        <v>0</v>
      </c>
      <c r="HHI141" s="92">
        <f t="shared" si="863"/>
        <v>0</v>
      </c>
      <c r="HHJ141" s="92">
        <f t="shared" si="863"/>
        <v>0</v>
      </c>
      <c r="HHK141" s="92">
        <f t="shared" si="863"/>
        <v>0</v>
      </c>
      <c r="HHL141" s="92">
        <f t="shared" si="863"/>
        <v>0</v>
      </c>
      <c r="HHM141" s="92">
        <f t="shared" si="863"/>
        <v>0</v>
      </c>
      <c r="HHN141" s="92">
        <f t="shared" si="863"/>
        <v>0</v>
      </c>
      <c r="HHO141" s="92">
        <f t="shared" si="863"/>
        <v>0</v>
      </c>
      <c r="HHP141" s="92">
        <f t="shared" si="863"/>
        <v>0</v>
      </c>
      <c r="HHQ141" s="92">
        <f t="shared" si="863"/>
        <v>0</v>
      </c>
      <c r="HHR141" s="92">
        <f t="shared" si="863"/>
        <v>0</v>
      </c>
      <c r="HHS141" s="92">
        <f t="shared" si="863"/>
        <v>0</v>
      </c>
      <c r="HHT141" s="92">
        <f t="shared" si="863"/>
        <v>0</v>
      </c>
      <c r="HHU141" s="92">
        <f t="shared" si="863"/>
        <v>0</v>
      </c>
      <c r="HHV141" s="92">
        <f t="shared" si="863"/>
        <v>0</v>
      </c>
      <c r="HHW141" s="92">
        <f t="shared" si="863"/>
        <v>0</v>
      </c>
      <c r="HHX141" s="92">
        <f t="shared" si="863"/>
        <v>0</v>
      </c>
      <c r="HHY141" s="92">
        <f t="shared" si="863"/>
        <v>0</v>
      </c>
      <c r="HHZ141" s="92">
        <f t="shared" si="863"/>
        <v>0</v>
      </c>
      <c r="HIA141" s="92">
        <f t="shared" si="863"/>
        <v>0</v>
      </c>
      <c r="HIB141" s="92">
        <f t="shared" si="863"/>
        <v>0</v>
      </c>
      <c r="HIC141" s="92">
        <f t="shared" si="863"/>
        <v>0</v>
      </c>
      <c r="HID141" s="92">
        <f t="shared" si="863"/>
        <v>0</v>
      </c>
      <c r="HIE141" s="92">
        <f t="shared" si="863"/>
        <v>0</v>
      </c>
      <c r="HIF141" s="92">
        <f t="shared" si="863"/>
        <v>0</v>
      </c>
      <c r="HIG141" s="92">
        <f t="shared" si="863"/>
        <v>0</v>
      </c>
      <c r="HIH141" s="92">
        <f t="shared" si="863"/>
        <v>0</v>
      </c>
      <c r="HII141" s="92">
        <f t="shared" ref="HII141:HKT141" si="864">HII135</f>
        <v>0</v>
      </c>
      <c r="HIJ141" s="92">
        <f t="shared" si="864"/>
        <v>0</v>
      </c>
      <c r="HIK141" s="92">
        <f t="shared" si="864"/>
        <v>0</v>
      </c>
      <c r="HIL141" s="92">
        <f t="shared" si="864"/>
        <v>0</v>
      </c>
      <c r="HIM141" s="92">
        <f t="shared" si="864"/>
        <v>0</v>
      </c>
      <c r="HIN141" s="92">
        <f t="shared" si="864"/>
        <v>0</v>
      </c>
      <c r="HIO141" s="92">
        <f t="shared" si="864"/>
        <v>0</v>
      </c>
      <c r="HIP141" s="92">
        <f t="shared" si="864"/>
        <v>0</v>
      </c>
      <c r="HIQ141" s="92">
        <f t="shared" si="864"/>
        <v>0</v>
      </c>
      <c r="HIR141" s="92">
        <f t="shared" si="864"/>
        <v>0</v>
      </c>
      <c r="HIS141" s="92">
        <f t="shared" si="864"/>
        <v>0</v>
      </c>
      <c r="HIT141" s="92">
        <f t="shared" si="864"/>
        <v>0</v>
      </c>
      <c r="HIU141" s="92">
        <f t="shared" si="864"/>
        <v>0</v>
      </c>
      <c r="HIV141" s="92">
        <f t="shared" si="864"/>
        <v>0</v>
      </c>
      <c r="HIW141" s="92">
        <f t="shared" si="864"/>
        <v>0</v>
      </c>
      <c r="HIX141" s="92">
        <f t="shared" si="864"/>
        <v>0</v>
      </c>
      <c r="HIY141" s="92">
        <f t="shared" si="864"/>
        <v>0</v>
      </c>
      <c r="HIZ141" s="92">
        <f t="shared" si="864"/>
        <v>0</v>
      </c>
      <c r="HJA141" s="92">
        <f t="shared" si="864"/>
        <v>0</v>
      </c>
      <c r="HJB141" s="92">
        <f t="shared" si="864"/>
        <v>0</v>
      </c>
      <c r="HJC141" s="92">
        <f t="shared" si="864"/>
        <v>0</v>
      </c>
      <c r="HJD141" s="92">
        <f t="shared" si="864"/>
        <v>0</v>
      </c>
      <c r="HJE141" s="92">
        <f t="shared" si="864"/>
        <v>0</v>
      </c>
      <c r="HJF141" s="92">
        <f t="shared" si="864"/>
        <v>0</v>
      </c>
      <c r="HJG141" s="92">
        <f t="shared" si="864"/>
        <v>0</v>
      </c>
      <c r="HJH141" s="92">
        <f t="shared" si="864"/>
        <v>0</v>
      </c>
      <c r="HJI141" s="92">
        <f t="shared" si="864"/>
        <v>0</v>
      </c>
      <c r="HJJ141" s="92">
        <f t="shared" si="864"/>
        <v>0</v>
      </c>
      <c r="HJK141" s="92">
        <f t="shared" si="864"/>
        <v>0</v>
      </c>
      <c r="HJL141" s="92">
        <f t="shared" si="864"/>
        <v>0</v>
      </c>
      <c r="HJM141" s="92">
        <f t="shared" si="864"/>
        <v>0</v>
      </c>
      <c r="HJN141" s="92">
        <f t="shared" si="864"/>
        <v>0</v>
      </c>
      <c r="HJO141" s="92">
        <f t="shared" si="864"/>
        <v>0</v>
      </c>
      <c r="HJP141" s="92">
        <f t="shared" si="864"/>
        <v>0</v>
      </c>
      <c r="HJQ141" s="92">
        <f t="shared" si="864"/>
        <v>0</v>
      </c>
      <c r="HJR141" s="92">
        <f t="shared" si="864"/>
        <v>0</v>
      </c>
      <c r="HJS141" s="92">
        <f t="shared" si="864"/>
        <v>0</v>
      </c>
      <c r="HJT141" s="92">
        <f t="shared" si="864"/>
        <v>0</v>
      </c>
      <c r="HJU141" s="92">
        <f t="shared" si="864"/>
        <v>0</v>
      </c>
      <c r="HJV141" s="92">
        <f t="shared" si="864"/>
        <v>0</v>
      </c>
      <c r="HJW141" s="92">
        <f t="shared" si="864"/>
        <v>0</v>
      </c>
      <c r="HJX141" s="92">
        <f t="shared" si="864"/>
        <v>0</v>
      </c>
      <c r="HJY141" s="92">
        <f t="shared" si="864"/>
        <v>0</v>
      </c>
      <c r="HJZ141" s="92">
        <f t="shared" si="864"/>
        <v>0</v>
      </c>
      <c r="HKA141" s="92">
        <f t="shared" si="864"/>
        <v>0</v>
      </c>
      <c r="HKB141" s="92">
        <f t="shared" si="864"/>
        <v>0</v>
      </c>
      <c r="HKC141" s="92">
        <f t="shared" si="864"/>
        <v>0</v>
      </c>
      <c r="HKD141" s="92">
        <f t="shared" si="864"/>
        <v>0</v>
      </c>
      <c r="HKE141" s="92">
        <f t="shared" si="864"/>
        <v>0</v>
      </c>
      <c r="HKF141" s="92">
        <f t="shared" si="864"/>
        <v>0</v>
      </c>
      <c r="HKG141" s="92">
        <f t="shared" si="864"/>
        <v>0</v>
      </c>
      <c r="HKH141" s="92">
        <f t="shared" si="864"/>
        <v>0</v>
      </c>
      <c r="HKI141" s="92">
        <f t="shared" si="864"/>
        <v>0</v>
      </c>
      <c r="HKJ141" s="92">
        <f t="shared" si="864"/>
        <v>0</v>
      </c>
      <c r="HKK141" s="92">
        <f t="shared" si="864"/>
        <v>0</v>
      </c>
      <c r="HKL141" s="92">
        <f t="shared" si="864"/>
        <v>0</v>
      </c>
      <c r="HKM141" s="92">
        <f t="shared" si="864"/>
        <v>0</v>
      </c>
      <c r="HKN141" s="92">
        <f t="shared" si="864"/>
        <v>0</v>
      </c>
      <c r="HKO141" s="92">
        <f t="shared" si="864"/>
        <v>0</v>
      </c>
      <c r="HKP141" s="92">
        <f t="shared" si="864"/>
        <v>0</v>
      </c>
      <c r="HKQ141" s="92">
        <f t="shared" si="864"/>
        <v>0</v>
      </c>
      <c r="HKR141" s="92">
        <f t="shared" si="864"/>
        <v>0</v>
      </c>
      <c r="HKS141" s="92">
        <f t="shared" si="864"/>
        <v>0</v>
      </c>
      <c r="HKT141" s="92">
        <f t="shared" si="864"/>
        <v>0</v>
      </c>
      <c r="HKU141" s="92">
        <f t="shared" ref="HKU141:HNF141" si="865">HKU135</f>
        <v>0</v>
      </c>
      <c r="HKV141" s="92">
        <f t="shared" si="865"/>
        <v>0</v>
      </c>
      <c r="HKW141" s="92">
        <f t="shared" si="865"/>
        <v>0</v>
      </c>
      <c r="HKX141" s="92">
        <f t="shared" si="865"/>
        <v>0</v>
      </c>
      <c r="HKY141" s="92">
        <f t="shared" si="865"/>
        <v>0</v>
      </c>
      <c r="HKZ141" s="92">
        <f t="shared" si="865"/>
        <v>0</v>
      </c>
      <c r="HLA141" s="92">
        <f t="shared" si="865"/>
        <v>0</v>
      </c>
      <c r="HLB141" s="92">
        <f t="shared" si="865"/>
        <v>0</v>
      </c>
      <c r="HLC141" s="92">
        <f t="shared" si="865"/>
        <v>0</v>
      </c>
      <c r="HLD141" s="92">
        <f t="shared" si="865"/>
        <v>0</v>
      </c>
      <c r="HLE141" s="92">
        <f t="shared" si="865"/>
        <v>0</v>
      </c>
      <c r="HLF141" s="92">
        <f t="shared" si="865"/>
        <v>0</v>
      </c>
      <c r="HLG141" s="92">
        <f t="shared" si="865"/>
        <v>0</v>
      </c>
      <c r="HLH141" s="92">
        <f t="shared" si="865"/>
        <v>0</v>
      </c>
      <c r="HLI141" s="92">
        <f t="shared" si="865"/>
        <v>0</v>
      </c>
      <c r="HLJ141" s="92">
        <f t="shared" si="865"/>
        <v>0</v>
      </c>
      <c r="HLK141" s="92">
        <f t="shared" si="865"/>
        <v>0</v>
      </c>
      <c r="HLL141" s="92">
        <f t="shared" si="865"/>
        <v>0</v>
      </c>
      <c r="HLM141" s="92">
        <f t="shared" si="865"/>
        <v>0</v>
      </c>
      <c r="HLN141" s="92">
        <f t="shared" si="865"/>
        <v>0</v>
      </c>
      <c r="HLO141" s="92">
        <f t="shared" si="865"/>
        <v>0</v>
      </c>
      <c r="HLP141" s="92">
        <f t="shared" si="865"/>
        <v>0</v>
      </c>
      <c r="HLQ141" s="92">
        <f t="shared" si="865"/>
        <v>0</v>
      </c>
      <c r="HLR141" s="92">
        <f t="shared" si="865"/>
        <v>0</v>
      </c>
      <c r="HLS141" s="92">
        <f t="shared" si="865"/>
        <v>0</v>
      </c>
      <c r="HLT141" s="92">
        <f t="shared" si="865"/>
        <v>0</v>
      </c>
      <c r="HLU141" s="92">
        <f t="shared" si="865"/>
        <v>0</v>
      </c>
      <c r="HLV141" s="92">
        <f t="shared" si="865"/>
        <v>0</v>
      </c>
      <c r="HLW141" s="92">
        <f t="shared" si="865"/>
        <v>0</v>
      </c>
      <c r="HLX141" s="92">
        <f t="shared" si="865"/>
        <v>0</v>
      </c>
      <c r="HLY141" s="92">
        <f t="shared" si="865"/>
        <v>0</v>
      </c>
      <c r="HLZ141" s="92">
        <f t="shared" si="865"/>
        <v>0</v>
      </c>
      <c r="HMA141" s="92">
        <f t="shared" si="865"/>
        <v>0</v>
      </c>
      <c r="HMB141" s="92">
        <f t="shared" si="865"/>
        <v>0</v>
      </c>
      <c r="HMC141" s="92">
        <f t="shared" si="865"/>
        <v>0</v>
      </c>
      <c r="HMD141" s="92">
        <f t="shared" si="865"/>
        <v>0</v>
      </c>
      <c r="HME141" s="92">
        <f t="shared" si="865"/>
        <v>0</v>
      </c>
      <c r="HMF141" s="92">
        <f t="shared" si="865"/>
        <v>0</v>
      </c>
      <c r="HMG141" s="92">
        <f t="shared" si="865"/>
        <v>0</v>
      </c>
      <c r="HMH141" s="92">
        <f t="shared" si="865"/>
        <v>0</v>
      </c>
      <c r="HMI141" s="92">
        <f t="shared" si="865"/>
        <v>0</v>
      </c>
      <c r="HMJ141" s="92">
        <f t="shared" si="865"/>
        <v>0</v>
      </c>
      <c r="HMK141" s="92">
        <f t="shared" si="865"/>
        <v>0</v>
      </c>
      <c r="HML141" s="92">
        <f t="shared" si="865"/>
        <v>0</v>
      </c>
      <c r="HMM141" s="92">
        <f t="shared" si="865"/>
        <v>0</v>
      </c>
      <c r="HMN141" s="92">
        <f t="shared" si="865"/>
        <v>0</v>
      </c>
      <c r="HMO141" s="92">
        <f t="shared" si="865"/>
        <v>0</v>
      </c>
      <c r="HMP141" s="92">
        <f t="shared" si="865"/>
        <v>0</v>
      </c>
      <c r="HMQ141" s="92">
        <f t="shared" si="865"/>
        <v>0</v>
      </c>
      <c r="HMR141" s="92">
        <f t="shared" si="865"/>
        <v>0</v>
      </c>
      <c r="HMS141" s="92">
        <f t="shared" si="865"/>
        <v>0</v>
      </c>
      <c r="HMT141" s="92">
        <f t="shared" si="865"/>
        <v>0</v>
      </c>
      <c r="HMU141" s="92">
        <f t="shared" si="865"/>
        <v>0</v>
      </c>
      <c r="HMV141" s="92">
        <f t="shared" si="865"/>
        <v>0</v>
      </c>
      <c r="HMW141" s="92">
        <f t="shared" si="865"/>
        <v>0</v>
      </c>
      <c r="HMX141" s="92">
        <f t="shared" si="865"/>
        <v>0</v>
      </c>
      <c r="HMY141" s="92">
        <f t="shared" si="865"/>
        <v>0</v>
      </c>
      <c r="HMZ141" s="92">
        <f t="shared" si="865"/>
        <v>0</v>
      </c>
      <c r="HNA141" s="92">
        <f t="shared" si="865"/>
        <v>0</v>
      </c>
      <c r="HNB141" s="92">
        <f t="shared" si="865"/>
        <v>0</v>
      </c>
      <c r="HNC141" s="92">
        <f t="shared" si="865"/>
        <v>0</v>
      </c>
      <c r="HND141" s="92">
        <f t="shared" si="865"/>
        <v>0</v>
      </c>
      <c r="HNE141" s="92">
        <f t="shared" si="865"/>
        <v>0</v>
      </c>
      <c r="HNF141" s="92">
        <f t="shared" si="865"/>
        <v>0</v>
      </c>
      <c r="HNG141" s="92">
        <f t="shared" ref="HNG141:HPR141" si="866">HNG135</f>
        <v>0</v>
      </c>
      <c r="HNH141" s="92">
        <f t="shared" si="866"/>
        <v>0</v>
      </c>
      <c r="HNI141" s="92">
        <f t="shared" si="866"/>
        <v>0</v>
      </c>
      <c r="HNJ141" s="92">
        <f t="shared" si="866"/>
        <v>0</v>
      </c>
      <c r="HNK141" s="92">
        <f t="shared" si="866"/>
        <v>0</v>
      </c>
      <c r="HNL141" s="92">
        <f t="shared" si="866"/>
        <v>0</v>
      </c>
      <c r="HNM141" s="92">
        <f t="shared" si="866"/>
        <v>0</v>
      </c>
      <c r="HNN141" s="92">
        <f t="shared" si="866"/>
        <v>0</v>
      </c>
      <c r="HNO141" s="92">
        <f t="shared" si="866"/>
        <v>0</v>
      </c>
      <c r="HNP141" s="92">
        <f t="shared" si="866"/>
        <v>0</v>
      </c>
      <c r="HNQ141" s="92">
        <f t="shared" si="866"/>
        <v>0</v>
      </c>
      <c r="HNR141" s="92">
        <f t="shared" si="866"/>
        <v>0</v>
      </c>
      <c r="HNS141" s="92">
        <f t="shared" si="866"/>
        <v>0</v>
      </c>
      <c r="HNT141" s="92">
        <f t="shared" si="866"/>
        <v>0</v>
      </c>
      <c r="HNU141" s="92">
        <f t="shared" si="866"/>
        <v>0</v>
      </c>
      <c r="HNV141" s="92">
        <f t="shared" si="866"/>
        <v>0</v>
      </c>
      <c r="HNW141" s="92">
        <f t="shared" si="866"/>
        <v>0</v>
      </c>
      <c r="HNX141" s="92">
        <f t="shared" si="866"/>
        <v>0</v>
      </c>
      <c r="HNY141" s="92">
        <f t="shared" si="866"/>
        <v>0</v>
      </c>
      <c r="HNZ141" s="92">
        <f t="shared" si="866"/>
        <v>0</v>
      </c>
      <c r="HOA141" s="92">
        <f t="shared" si="866"/>
        <v>0</v>
      </c>
      <c r="HOB141" s="92">
        <f t="shared" si="866"/>
        <v>0</v>
      </c>
      <c r="HOC141" s="92">
        <f t="shared" si="866"/>
        <v>0</v>
      </c>
      <c r="HOD141" s="92">
        <f t="shared" si="866"/>
        <v>0</v>
      </c>
      <c r="HOE141" s="92">
        <f t="shared" si="866"/>
        <v>0</v>
      </c>
      <c r="HOF141" s="92">
        <f t="shared" si="866"/>
        <v>0</v>
      </c>
      <c r="HOG141" s="92">
        <f t="shared" si="866"/>
        <v>0</v>
      </c>
      <c r="HOH141" s="92">
        <f t="shared" si="866"/>
        <v>0</v>
      </c>
      <c r="HOI141" s="92">
        <f t="shared" si="866"/>
        <v>0</v>
      </c>
      <c r="HOJ141" s="92">
        <f t="shared" si="866"/>
        <v>0</v>
      </c>
      <c r="HOK141" s="92">
        <f t="shared" si="866"/>
        <v>0</v>
      </c>
      <c r="HOL141" s="92">
        <f t="shared" si="866"/>
        <v>0</v>
      </c>
      <c r="HOM141" s="92">
        <f t="shared" si="866"/>
        <v>0</v>
      </c>
      <c r="HON141" s="92">
        <f t="shared" si="866"/>
        <v>0</v>
      </c>
      <c r="HOO141" s="92">
        <f t="shared" si="866"/>
        <v>0</v>
      </c>
      <c r="HOP141" s="92">
        <f t="shared" si="866"/>
        <v>0</v>
      </c>
      <c r="HOQ141" s="92">
        <f t="shared" si="866"/>
        <v>0</v>
      </c>
      <c r="HOR141" s="92">
        <f t="shared" si="866"/>
        <v>0</v>
      </c>
      <c r="HOS141" s="92">
        <f t="shared" si="866"/>
        <v>0</v>
      </c>
      <c r="HOT141" s="92">
        <f t="shared" si="866"/>
        <v>0</v>
      </c>
      <c r="HOU141" s="92">
        <f t="shared" si="866"/>
        <v>0</v>
      </c>
      <c r="HOV141" s="92">
        <f t="shared" si="866"/>
        <v>0</v>
      </c>
      <c r="HOW141" s="92">
        <f t="shared" si="866"/>
        <v>0</v>
      </c>
      <c r="HOX141" s="92">
        <f t="shared" si="866"/>
        <v>0</v>
      </c>
      <c r="HOY141" s="92">
        <f t="shared" si="866"/>
        <v>0</v>
      </c>
      <c r="HOZ141" s="92">
        <f t="shared" si="866"/>
        <v>0</v>
      </c>
      <c r="HPA141" s="92">
        <f t="shared" si="866"/>
        <v>0</v>
      </c>
      <c r="HPB141" s="92">
        <f t="shared" si="866"/>
        <v>0</v>
      </c>
      <c r="HPC141" s="92">
        <f t="shared" si="866"/>
        <v>0</v>
      </c>
      <c r="HPD141" s="92">
        <f t="shared" si="866"/>
        <v>0</v>
      </c>
      <c r="HPE141" s="92">
        <f t="shared" si="866"/>
        <v>0</v>
      </c>
      <c r="HPF141" s="92">
        <f t="shared" si="866"/>
        <v>0</v>
      </c>
      <c r="HPG141" s="92">
        <f t="shared" si="866"/>
        <v>0</v>
      </c>
      <c r="HPH141" s="92">
        <f t="shared" si="866"/>
        <v>0</v>
      </c>
      <c r="HPI141" s="92">
        <f t="shared" si="866"/>
        <v>0</v>
      </c>
      <c r="HPJ141" s="92">
        <f t="shared" si="866"/>
        <v>0</v>
      </c>
      <c r="HPK141" s="92">
        <f t="shared" si="866"/>
        <v>0</v>
      </c>
      <c r="HPL141" s="92">
        <f t="shared" si="866"/>
        <v>0</v>
      </c>
      <c r="HPM141" s="92">
        <f t="shared" si="866"/>
        <v>0</v>
      </c>
      <c r="HPN141" s="92">
        <f t="shared" si="866"/>
        <v>0</v>
      </c>
      <c r="HPO141" s="92">
        <f t="shared" si="866"/>
        <v>0</v>
      </c>
      <c r="HPP141" s="92">
        <f t="shared" si="866"/>
        <v>0</v>
      </c>
      <c r="HPQ141" s="92">
        <f t="shared" si="866"/>
        <v>0</v>
      </c>
      <c r="HPR141" s="92">
        <f t="shared" si="866"/>
        <v>0</v>
      </c>
      <c r="HPS141" s="92">
        <f t="shared" ref="HPS141:HSD141" si="867">HPS135</f>
        <v>0</v>
      </c>
      <c r="HPT141" s="92">
        <f t="shared" si="867"/>
        <v>0</v>
      </c>
      <c r="HPU141" s="92">
        <f t="shared" si="867"/>
        <v>0</v>
      </c>
      <c r="HPV141" s="92">
        <f t="shared" si="867"/>
        <v>0</v>
      </c>
      <c r="HPW141" s="92">
        <f t="shared" si="867"/>
        <v>0</v>
      </c>
      <c r="HPX141" s="92">
        <f t="shared" si="867"/>
        <v>0</v>
      </c>
      <c r="HPY141" s="92">
        <f t="shared" si="867"/>
        <v>0</v>
      </c>
      <c r="HPZ141" s="92">
        <f t="shared" si="867"/>
        <v>0</v>
      </c>
      <c r="HQA141" s="92">
        <f t="shared" si="867"/>
        <v>0</v>
      </c>
      <c r="HQB141" s="92">
        <f t="shared" si="867"/>
        <v>0</v>
      </c>
      <c r="HQC141" s="92">
        <f t="shared" si="867"/>
        <v>0</v>
      </c>
      <c r="HQD141" s="92">
        <f t="shared" si="867"/>
        <v>0</v>
      </c>
      <c r="HQE141" s="92">
        <f t="shared" si="867"/>
        <v>0</v>
      </c>
      <c r="HQF141" s="92">
        <f t="shared" si="867"/>
        <v>0</v>
      </c>
      <c r="HQG141" s="92">
        <f t="shared" si="867"/>
        <v>0</v>
      </c>
      <c r="HQH141" s="92">
        <f t="shared" si="867"/>
        <v>0</v>
      </c>
      <c r="HQI141" s="92">
        <f t="shared" si="867"/>
        <v>0</v>
      </c>
      <c r="HQJ141" s="92">
        <f t="shared" si="867"/>
        <v>0</v>
      </c>
      <c r="HQK141" s="92">
        <f t="shared" si="867"/>
        <v>0</v>
      </c>
      <c r="HQL141" s="92">
        <f t="shared" si="867"/>
        <v>0</v>
      </c>
      <c r="HQM141" s="92">
        <f t="shared" si="867"/>
        <v>0</v>
      </c>
      <c r="HQN141" s="92">
        <f t="shared" si="867"/>
        <v>0</v>
      </c>
      <c r="HQO141" s="92">
        <f t="shared" si="867"/>
        <v>0</v>
      </c>
      <c r="HQP141" s="92">
        <f t="shared" si="867"/>
        <v>0</v>
      </c>
      <c r="HQQ141" s="92">
        <f t="shared" si="867"/>
        <v>0</v>
      </c>
      <c r="HQR141" s="92">
        <f t="shared" si="867"/>
        <v>0</v>
      </c>
      <c r="HQS141" s="92">
        <f t="shared" si="867"/>
        <v>0</v>
      </c>
      <c r="HQT141" s="92">
        <f t="shared" si="867"/>
        <v>0</v>
      </c>
      <c r="HQU141" s="92">
        <f t="shared" si="867"/>
        <v>0</v>
      </c>
      <c r="HQV141" s="92">
        <f t="shared" si="867"/>
        <v>0</v>
      </c>
      <c r="HQW141" s="92">
        <f t="shared" si="867"/>
        <v>0</v>
      </c>
      <c r="HQX141" s="92">
        <f t="shared" si="867"/>
        <v>0</v>
      </c>
      <c r="HQY141" s="92">
        <f t="shared" si="867"/>
        <v>0</v>
      </c>
      <c r="HQZ141" s="92">
        <f t="shared" si="867"/>
        <v>0</v>
      </c>
      <c r="HRA141" s="92">
        <f t="shared" si="867"/>
        <v>0</v>
      </c>
      <c r="HRB141" s="92">
        <f t="shared" si="867"/>
        <v>0</v>
      </c>
      <c r="HRC141" s="92">
        <f t="shared" si="867"/>
        <v>0</v>
      </c>
      <c r="HRD141" s="92">
        <f t="shared" si="867"/>
        <v>0</v>
      </c>
      <c r="HRE141" s="92">
        <f t="shared" si="867"/>
        <v>0</v>
      </c>
      <c r="HRF141" s="92">
        <f t="shared" si="867"/>
        <v>0</v>
      </c>
      <c r="HRG141" s="92">
        <f t="shared" si="867"/>
        <v>0</v>
      </c>
      <c r="HRH141" s="92">
        <f t="shared" si="867"/>
        <v>0</v>
      </c>
      <c r="HRI141" s="92">
        <f t="shared" si="867"/>
        <v>0</v>
      </c>
      <c r="HRJ141" s="92">
        <f t="shared" si="867"/>
        <v>0</v>
      </c>
      <c r="HRK141" s="92">
        <f t="shared" si="867"/>
        <v>0</v>
      </c>
      <c r="HRL141" s="92">
        <f t="shared" si="867"/>
        <v>0</v>
      </c>
      <c r="HRM141" s="92">
        <f t="shared" si="867"/>
        <v>0</v>
      </c>
      <c r="HRN141" s="92">
        <f t="shared" si="867"/>
        <v>0</v>
      </c>
      <c r="HRO141" s="92">
        <f t="shared" si="867"/>
        <v>0</v>
      </c>
      <c r="HRP141" s="92">
        <f t="shared" si="867"/>
        <v>0</v>
      </c>
      <c r="HRQ141" s="92">
        <f t="shared" si="867"/>
        <v>0</v>
      </c>
      <c r="HRR141" s="92">
        <f t="shared" si="867"/>
        <v>0</v>
      </c>
      <c r="HRS141" s="92">
        <f t="shared" si="867"/>
        <v>0</v>
      </c>
      <c r="HRT141" s="92">
        <f t="shared" si="867"/>
        <v>0</v>
      </c>
      <c r="HRU141" s="92">
        <f t="shared" si="867"/>
        <v>0</v>
      </c>
      <c r="HRV141" s="92">
        <f t="shared" si="867"/>
        <v>0</v>
      </c>
      <c r="HRW141" s="92">
        <f t="shared" si="867"/>
        <v>0</v>
      </c>
      <c r="HRX141" s="92">
        <f t="shared" si="867"/>
        <v>0</v>
      </c>
      <c r="HRY141" s="92">
        <f t="shared" si="867"/>
        <v>0</v>
      </c>
      <c r="HRZ141" s="92">
        <f t="shared" si="867"/>
        <v>0</v>
      </c>
      <c r="HSA141" s="92">
        <f t="shared" si="867"/>
        <v>0</v>
      </c>
      <c r="HSB141" s="92">
        <f t="shared" si="867"/>
        <v>0</v>
      </c>
      <c r="HSC141" s="92">
        <f t="shared" si="867"/>
        <v>0</v>
      </c>
      <c r="HSD141" s="92">
        <f t="shared" si="867"/>
        <v>0</v>
      </c>
      <c r="HSE141" s="92">
        <f t="shared" ref="HSE141:HUP141" si="868">HSE135</f>
        <v>0</v>
      </c>
      <c r="HSF141" s="92">
        <f t="shared" si="868"/>
        <v>0</v>
      </c>
      <c r="HSG141" s="92">
        <f t="shared" si="868"/>
        <v>0</v>
      </c>
      <c r="HSH141" s="92">
        <f t="shared" si="868"/>
        <v>0</v>
      </c>
      <c r="HSI141" s="92">
        <f t="shared" si="868"/>
        <v>0</v>
      </c>
      <c r="HSJ141" s="92">
        <f t="shared" si="868"/>
        <v>0</v>
      </c>
      <c r="HSK141" s="92">
        <f t="shared" si="868"/>
        <v>0</v>
      </c>
      <c r="HSL141" s="92">
        <f t="shared" si="868"/>
        <v>0</v>
      </c>
      <c r="HSM141" s="92">
        <f t="shared" si="868"/>
        <v>0</v>
      </c>
      <c r="HSN141" s="92">
        <f t="shared" si="868"/>
        <v>0</v>
      </c>
      <c r="HSO141" s="92">
        <f t="shared" si="868"/>
        <v>0</v>
      </c>
      <c r="HSP141" s="92">
        <f t="shared" si="868"/>
        <v>0</v>
      </c>
      <c r="HSQ141" s="92">
        <f t="shared" si="868"/>
        <v>0</v>
      </c>
      <c r="HSR141" s="92">
        <f t="shared" si="868"/>
        <v>0</v>
      </c>
      <c r="HSS141" s="92">
        <f t="shared" si="868"/>
        <v>0</v>
      </c>
      <c r="HST141" s="92">
        <f t="shared" si="868"/>
        <v>0</v>
      </c>
      <c r="HSU141" s="92">
        <f t="shared" si="868"/>
        <v>0</v>
      </c>
      <c r="HSV141" s="92">
        <f t="shared" si="868"/>
        <v>0</v>
      </c>
      <c r="HSW141" s="92">
        <f t="shared" si="868"/>
        <v>0</v>
      </c>
      <c r="HSX141" s="92">
        <f t="shared" si="868"/>
        <v>0</v>
      </c>
      <c r="HSY141" s="92">
        <f t="shared" si="868"/>
        <v>0</v>
      </c>
      <c r="HSZ141" s="92">
        <f t="shared" si="868"/>
        <v>0</v>
      </c>
      <c r="HTA141" s="92">
        <f t="shared" si="868"/>
        <v>0</v>
      </c>
      <c r="HTB141" s="92">
        <f t="shared" si="868"/>
        <v>0</v>
      </c>
      <c r="HTC141" s="92">
        <f t="shared" si="868"/>
        <v>0</v>
      </c>
      <c r="HTD141" s="92">
        <f t="shared" si="868"/>
        <v>0</v>
      </c>
      <c r="HTE141" s="92">
        <f t="shared" si="868"/>
        <v>0</v>
      </c>
      <c r="HTF141" s="92">
        <f t="shared" si="868"/>
        <v>0</v>
      </c>
      <c r="HTG141" s="92">
        <f t="shared" si="868"/>
        <v>0</v>
      </c>
      <c r="HTH141" s="92">
        <f t="shared" si="868"/>
        <v>0</v>
      </c>
      <c r="HTI141" s="92">
        <f t="shared" si="868"/>
        <v>0</v>
      </c>
      <c r="HTJ141" s="92">
        <f t="shared" si="868"/>
        <v>0</v>
      </c>
      <c r="HTK141" s="92">
        <f t="shared" si="868"/>
        <v>0</v>
      </c>
      <c r="HTL141" s="92">
        <f t="shared" si="868"/>
        <v>0</v>
      </c>
      <c r="HTM141" s="92">
        <f t="shared" si="868"/>
        <v>0</v>
      </c>
      <c r="HTN141" s="92">
        <f t="shared" si="868"/>
        <v>0</v>
      </c>
      <c r="HTO141" s="92">
        <f t="shared" si="868"/>
        <v>0</v>
      </c>
      <c r="HTP141" s="92">
        <f t="shared" si="868"/>
        <v>0</v>
      </c>
      <c r="HTQ141" s="92">
        <f t="shared" si="868"/>
        <v>0</v>
      </c>
      <c r="HTR141" s="92">
        <f t="shared" si="868"/>
        <v>0</v>
      </c>
      <c r="HTS141" s="92">
        <f t="shared" si="868"/>
        <v>0</v>
      </c>
      <c r="HTT141" s="92">
        <f t="shared" si="868"/>
        <v>0</v>
      </c>
      <c r="HTU141" s="92">
        <f t="shared" si="868"/>
        <v>0</v>
      </c>
      <c r="HTV141" s="92">
        <f t="shared" si="868"/>
        <v>0</v>
      </c>
      <c r="HTW141" s="92">
        <f t="shared" si="868"/>
        <v>0</v>
      </c>
      <c r="HTX141" s="92">
        <f t="shared" si="868"/>
        <v>0</v>
      </c>
      <c r="HTY141" s="92">
        <f t="shared" si="868"/>
        <v>0</v>
      </c>
      <c r="HTZ141" s="92">
        <f t="shared" si="868"/>
        <v>0</v>
      </c>
      <c r="HUA141" s="92">
        <f t="shared" si="868"/>
        <v>0</v>
      </c>
      <c r="HUB141" s="92">
        <f t="shared" si="868"/>
        <v>0</v>
      </c>
      <c r="HUC141" s="92">
        <f t="shared" si="868"/>
        <v>0</v>
      </c>
      <c r="HUD141" s="92">
        <f t="shared" si="868"/>
        <v>0</v>
      </c>
      <c r="HUE141" s="92">
        <f t="shared" si="868"/>
        <v>0</v>
      </c>
      <c r="HUF141" s="92">
        <f t="shared" si="868"/>
        <v>0</v>
      </c>
      <c r="HUG141" s="92">
        <f t="shared" si="868"/>
        <v>0</v>
      </c>
      <c r="HUH141" s="92">
        <f t="shared" si="868"/>
        <v>0</v>
      </c>
      <c r="HUI141" s="92">
        <f t="shared" si="868"/>
        <v>0</v>
      </c>
      <c r="HUJ141" s="92">
        <f t="shared" si="868"/>
        <v>0</v>
      </c>
      <c r="HUK141" s="92">
        <f t="shared" si="868"/>
        <v>0</v>
      </c>
      <c r="HUL141" s="92">
        <f t="shared" si="868"/>
        <v>0</v>
      </c>
      <c r="HUM141" s="92">
        <f t="shared" si="868"/>
        <v>0</v>
      </c>
      <c r="HUN141" s="92">
        <f t="shared" si="868"/>
        <v>0</v>
      </c>
      <c r="HUO141" s="92">
        <f t="shared" si="868"/>
        <v>0</v>
      </c>
      <c r="HUP141" s="92">
        <f t="shared" si="868"/>
        <v>0</v>
      </c>
      <c r="HUQ141" s="92">
        <f t="shared" ref="HUQ141:HXB141" si="869">HUQ135</f>
        <v>0</v>
      </c>
      <c r="HUR141" s="92">
        <f t="shared" si="869"/>
        <v>0</v>
      </c>
      <c r="HUS141" s="92">
        <f t="shared" si="869"/>
        <v>0</v>
      </c>
      <c r="HUT141" s="92">
        <f t="shared" si="869"/>
        <v>0</v>
      </c>
      <c r="HUU141" s="92">
        <f t="shared" si="869"/>
        <v>0</v>
      </c>
      <c r="HUV141" s="92">
        <f t="shared" si="869"/>
        <v>0</v>
      </c>
      <c r="HUW141" s="92">
        <f t="shared" si="869"/>
        <v>0</v>
      </c>
      <c r="HUX141" s="92">
        <f t="shared" si="869"/>
        <v>0</v>
      </c>
      <c r="HUY141" s="92">
        <f t="shared" si="869"/>
        <v>0</v>
      </c>
      <c r="HUZ141" s="92">
        <f t="shared" si="869"/>
        <v>0</v>
      </c>
      <c r="HVA141" s="92">
        <f t="shared" si="869"/>
        <v>0</v>
      </c>
      <c r="HVB141" s="92">
        <f t="shared" si="869"/>
        <v>0</v>
      </c>
      <c r="HVC141" s="92">
        <f t="shared" si="869"/>
        <v>0</v>
      </c>
      <c r="HVD141" s="92">
        <f t="shared" si="869"/>
        <v>0</v>
      </c>
      <c r="HVE141" s="92">
        <f t="shared" si="869"/>
        <v>0</v>
      </c>
      <c r="HVF141" s="92">
        <f t="shared" si="869"/>
        <v>0</v>
      </c>
      <c r="HVG141" s="92">
        <f t="shared" si="869"/>
        <v>0</v>
      </c>
      <c r="HVH141" s="92">
        <f t="shared" si="869"/>
        <v>0</v>
      </c>
      <c r="HVI141" s="92">
        <f t="shared" si="869"/>
        <v>0</v>
      </c>
      <c r="HVJ141" s="92">
        <f t="shared" si="869"/>
        <v>0</v>
      </c>
      <c r="HVK141" s="92">
        <f t="shared" si="869"/>
        <v>0</v>
      </c>
      <c r="HVL141" s="92">
        <f t="shared" si="869"/>
        <v>0</v>
      </c>
      <c r="HVM141" s="92">
        <f t="shared" si="869"/>
        <v>0</v>
      </c>
      <c r="HVN141" s="92">
        <f t="shared" si="869"/>
        <v>0</v>
      </c>
      <c r="HVO141" s="92">
        <f t="shared" si="869"/>
        <v>0</v>
      </c>
      <c r="HVP141" s="92">
        <f t="shared" si="869"/>
        <v>0</v>
      </c>
      <c r="HVQ141" s="92">
        <f t="shared" si="869"/>
        <v>0</v>
      </c>
      <c r="HVR141" s="92">
        <f t="shared" si="869"/>
        <v>0</v>
      </c>
      <c r="HVS141" s="92">
        <f t="shared" si="869"/>
        <v>0</v>
      </c>
      <c r="HVT141" s="92">
        <f t="shared" si="869"/>
        <v>0</v>
      </c>
      <c r="HVU141" s="92">
        <f t="shared" si="869"/>
        <v>0</v>
      </c>
      <c r="HVV141" s="92">
        <f t="shared" si="869"/>
        <v>0</v>
      </c>
      <c r="HVW141" s="92">
        <f t="shared" si="869"/>
        <v>0</v>
      </c>
      <c r="HVX141" s="92">
        <f t="shared" si="869"/>
        <v>0</v>
      </c>
      <c r="HVY141" s="92">
        <f t="shared" si="869"/>
        <v>0</v>
      </c>
      <c r="HVZ141" s="92">
        <f t="shared" si="869"/>
        <v>0</v>
      </c>
      <c r="HWA141" s="92">
        <f t="shared" si="869"/>
        <v>0</v>
      </c>
      <c r="HWB141" s="92">
        <f t="shared" si="869"/>
        <v>0</v>
      </c>
      <c r="HWC141" s="92">
        <f t="shared" si="869"/>
        <v>0</v>
      </c>
      <c r="HWD141" s="92">
        <f t="shared" si="869"/>
        <v>0</v>
      </c>
      <c r="HWE141" s="92">
        <f t="shared" si="869"/>
        <v>0</v>
      </c>
      <c r="HWF141" s="92">
        <f t="shared" si="869"/>
        <v>0</v>
      </c>
      <c r="HWG141" s="92">
        <f t="shared" si="869"/>
        <v>0</v>
      </c>
      <c r="HWH141" s="92">
        <f t="shared" si="869"/>
        <v>0</v>
      </c>
      <c r="HWI141" s="92">
        <f t="shared" si="869"/>
        <v>0</v>
      </c>
      <c r="HWJ141" s="92">
        <f t="shared" si="869"/>
        <v>0</v>
      </c>
      <c r="HWK141" s="92">
        <f t="shared" si="869"/>
        <v>0</v>
      </c>
      <c r="HWL141" s="92">
        <f t="shared" si="869"/>
        <v>0</v>
      </c>
      <c r="HWM141" s="92">
        <f t="shared" si="869"/>
        <v>0</v>
      </c>
      <c r="HWN141" s="92">
        <f t="shared" si="869"/>
        <v>0</v>
      </c>
      <c r="HWO141" s="92">
        <f t="shared" si="869"/>
        <v>0</v>
      </c>
      <c r="HWP141" s="92">
        <f t="shared" si="869"/>
        <v>0</v>
      </c>
      <c r="HWQ141" s="92">
        <f t="shared" si="869"/>
        <v>0</v>
      </c>
      <c r="HWR141" s="92">
        <f t="shared" si="869"/>
        <v>0</v>
      </c>
      <c r="HWS141" s="92">
        <f t="shared" si="869"/>
        <v>0</v>
      </c>
      <c r="HWT141" s="92">
        <f t="shared" si="869"/>
        <v>0</v>
      </c>
      <c r="HWU141" s="92">
        <f t="shared" si="869"/>
        <v>0</v>
      </c>
      <c r="HWV141" s="92">
        <f t="shared" si="869"/>
        <v>0</v>
      </c>
      <c r="HWW141" s="92">
        <f t="shared" si="869"/>
        <v>0</v>
      </c>
      <c r="HWX141" s="92">
        <f t="shared" si="869"/>
        <v>0</v>
      </c>
      <c r="HWY141" s="92">
        <f t="shared" si="869"/>
        <v>0</v>
      </c>
      <c r="HWZ141" s="92">
        <f t="shared" si="869"/>
        <v>0</v>
      </c>
      <c r="HXA141" s="92">
        <f t="shared" si="869"/>
        <v>0</v>
      </c>
      <c r="HXB141" s="92">
        <f t="shared" si="869"/>
        <v>0</v>
      </c>
      <c r="HXC141" s="92">
        <f t="shared" ref="HXC141:HZN141" si="870">HXC135</f>
        <v>0</v>
      </c>
      <c r="HXD141" s="92">
        <f t="shared" si="870"/>
        <v>0</v>
      </c>
      <c r="HXE141" s="92">
        <f t="shared" si="870"/>
        <v>0</v>
      </c>
      <c r="HXF141" s="92">
        <f t="shared" si="870"/>
        <v>0</v>
      </c>
      <c r="HXG141" s="92">
        <f t="shared" si="870"/>
        <v>0</v>
      </c>
      <c r="HXH141" s="92">
        <f t="shared" si="870"/>
        <v>0</v>
      </c>
      <c r="HXI141" s="92">
        <f t="shared" si="870"/>
        <v>0</v>
      </c>
      <c r="HXJ141" s="92">
        <f t="shared" si="870"/>
        <v>0</v>
      </c>
      <c r="HXK141" s="92">
        <f t="shared" si="870"/>
        <v>0</v>
      </c>
      <c r="HXL141" s="92">
        <f t="shared" si="870"/>
        <v>0</v>
      </c>
      <c r="HXM141" s="92">
        <f t="shared" si="870"/>
        <v>0</v>
      </c>
      <c r="HXN141" s="92">
        <f t="shared" si="870"/>
        <v>0</v>
      </c>
      <c r="HXO141" s="92">
        <f t="shared" si="870"/>
        <v>0</v>
      </c>
      <c r="HXP141" s="92">
        <f t="shared" si="870"/>
        <v>0</v>
      </c>
      <c r="HXQ141" s="92">
        <f t="shared" si="870"/>
        <v>0</v>
      </c>
      <c r="HXR141" s="92">
        <f t="shared" si="870"/>
        <v>0</v>
      </c>
      <c r="HXS141" s="92">
        <f t="shared" si="870"/>
        <v>0</v>
      </c>
      <c r="HXT141" s="92">
        <f t="shared" si="870"/>
        <v>0</v>
      </c>
      <c r="HXU141" s="92">
        <f t="shared" si="870"/>
        <v>0</v>
      </c>
      <c r="HXV141" s="92">
        <f t="shared" si="870"/>
        <v>0</v>
      </c>
      <c r="HXW141" s="92">
        <f t="shared" si="870"/>
        <v>0</v>
      </c>
      <c r="HXX141" s="92">
        <f t="shared" si="870"/>
        <v>0</v>
      </c>
      <c r="HXY141" s="92">
        <f t="shared" si="870"/>
        <v>0</v>
      </c>
      <c r="HXZ141" s="92">
        <f t="shared" si="870"/>
        <v>0</v>
      </c>
      <c r="HYA141" s="92">
        <f t="shared" si="870"/>
        <v>0</v>
      </c>
      <c r="HYB141" s="92">
        <f t="shared" si="870"/>
        <v>0</v>
      </c>
      <c r="HYC141" s="92">
        <f t="shared" si="870"/>
        <v>0</v>
      </c>
      <c r="HYD141" s="92">
        <f t="shared" si="870"/>
        <v>0</v>
      </c>
      <c r="HYE141" s="92">
        <f t="shared" si="870"/>
        <v>0</v>
      </c>
      <c r="HYF141" s="92">
        <f t="shared" si="870"/>
        <v>0</v>
      </c>
      <c r="HYG141" s="92">
        <f t="shared" si="870"/>
        <v>0</v>
      </c>
      <c r="HYH141" s="92">
        <f t="shared" si="870"/>
        <v>0</v>
      </c>
      <c r="HYI141" s="92">
        <f t="shared" si="870"/>
        <v>0</v>
      </c>
      <c r="HYJ141" s="92">
        <f t="shared" si="870"/>
        <v>0</v>
      </c>
      <c r="HYK141" s="92">
        <f t="shared" si="870"/>
        <v>0</v>
      </c>
      <c r="HYL141" s="92">
        <f t="shared" si="870"/>
        <v>0</v>
      </c>
      <c r="HYM141" s="92">
        <f t="shared" si="870"/>
        <v>0</v>
      </c>
      <c r="HYN141" s="92">
        <f t="shared" si="870"/>
        <v>0</v>
      </c>
      <c r="HYO141" s="92">
        <f t="shared" si="870"/>
        <v>0</v>
      </c>
      <c r="HYP141" s="92">
        <f t="shared" si="870"/>
        <v>0</v>
      </c>
      <c r="HYQ141" s="92">
        <f t="shared" si="870"/>
        <v>0</v>
      </c>
      <c r="HYR141" s="92">
        <f t="shared" si="870"/>
        <v>0</v>
      </c>
      <c r="HYS141" s="92">
        <f t="shared" si="870"/>
        <v>0</v>
      </c>
      <c r="HYT141" s="92">
        <f t="shared" si="870"/>
        <v>0</v>
      </c>
      <c r="HYU141" s="92">
        <f t="shared" si="870"/>
        <v>0</v>
      </c>
      <c r="HYV141" s="92">
        <f t="shared" si="870"/>
        <v>0</v>
      </c>
      <c r="HYW141" s="92">
        <f t="shared" si="870"/>
        <v>0</v>
      </c>
      <c r="HYX141" s="92">
        <f t="shared" si="870"/>
        <v>0</v>
      </c>
      <c r="HYY141" s="92">
        <f t="shared" si="870"/>
        <v>0</v>
      </c>
      <c r="HYZ141" s="92">
        <f t="shared" si="870"/>
        <v>0</v>
      </c>
      <c r="HZA141" s="92">
        <f t="shared" si="870"/>
        <v>0</v>
      </c>
      <c r="HZB141" s="92">
        <f t="shared" si="870"/>
        <v>0</v>
      </c>
      <c r="HZC141" s="92">
        <f t="shared" si="870"/>
        <v>0</v>
      </c>
      <c r="HZD141" s="92">
        <f t="shared" si="870"/>
        <v>0</v>
      </c>
      <c r="HZE141" s="92">
        <f t="shared" si="870"/>
        <v>0</v>
      </c>
      <c r="HZF141" s="92">
        <f t="shared" si="870"/>
        <v>0</v>
      </c>
      <c r="HZG141" s="92">
        <f t="shared" si="870"/>
        <v>0</v>
      </c>
      <c r="HZH141" s="92">
        <f t="shared" si="870"/>
        <v>0</v>
      </c>
      <c r="HZI141" s="92">
        <f t="shared" si="870"/>
        <v>0</v>
      </c>
      <c r="HZJ141" s="92">
        <f t="shared" si="870"/>
        <v>0</v>
      </c>
      <c r="HZK141" s="92">
        <f t="shared" si="870"/>
        <v>0</v>
      </c>
      <c r="HZL141" s="92">
        <f t="shared" si="870"/>
        <v>0</v>
      </c>
      <c r="HZM141" s="92">
        <f t="shared" si="870"/>
        <v>0</v>
      </c>
      <c r="HZN141" s="92">
        <f t="shared" si="870"/>
        <v>0</v>
      </c>
      <c r="HZO141" s="92">
        <f t="shared" ref="HZO141:IBZ141" si="871">HZO135</f>
        <v>0</v>
      </c>
      <c r="HZP141" s="92">
        <f t="shared" si="871"/>
        <v>0</v>
      </c>
      <c r="HZQ141" s="92">
        <f t="shared" si="871"/>
        <v>0</v>
      </c>
      <c r="HZR141" s="92">
        <f t="shared" si="871"/>
        <v>0</v>
      </c>
      <c r="HZS141" s="92">
        <f t="shared" si="871"/>
        <v>0</v>
      </c>
      <c r="HZT141" s="92">
        <f t="shared" si="871"/>
        <v>0</v>
      </c>
      <c r="HZU141" s="92">
        <f t="shared" si="871"/>
        <v>0</v>
      </c>
      <c r="HZV141" s="92">
        <f t="shared" si="871"/>
        <v>0</v>
      </c>
      <c r="HZW141" s="92">
        <f t="shared" si="871"/>
        <v>0</v>
      </c>
      <c r="HZX141" s="92">
        <f t="shared" si="871"/>
        <v>0</v>
      </c>
      <c r="HZY141" s="92">
        <f t="shared" si="871"/>
        <v>0</v>
      </c>
      <c r="HZZ141" s="92">
        <f t="shared" si="871"/>
        <v>0</v>
      </c>
      <c r="IAA141" s="92">
        <f t="shared" si="871"/>
        <v>0</v>
      </c>
      <c r="IAB141" s="92">
        <f t="shared" si="871"/>
        <v>0</v>
      </c>
      <c r="IAC141" s="92">
        <f t="shared" si="871"/>
        <v>0</v>
      </c>
      <c r="IAD141" s="92">
        <f t="shared" si="871"/>
        <v>0</v>
      </c>
      <c r="IAE141" s="92">
        <f t="shared" si="871"/>
        <v>0</v>
      </c>
      <c r="IAF141" s="92">
        <f t="shared" si="871"/>
        <v>0</v>
      </c>
      <c r="IAG141" s="92">
        <f t="shared" si="871"/>
        <v>0</v>
      </c>
      <c r="IAH141" s="92">
        <f t="shared" si="871"/>
        <v>0</v>
      </c>
      <c r="IAI141" s="92">
        <f t="shared" si="871"/>
        <v>0</v>
      </c>
      <c r="IAJ141" s="92">
        <f t="shared" si="871"/>
        <v>0</v>
      </c>
      <c r="IAK141" s="92">
        <f t="shared" si="871"/>
        <v>0</v>
      </c>
      <c r="IAL141" s="92">
        <f t="shared" si="871"/>
        <v>0</v>
      </c>
      <c r="IAM141" s="92">
        <f t="shared" si="871"/>
        <v>0</v>
      </c>
      <c r="IAN141" s="92">
        <f t="shared" si="871"/>
        <v>0</v>
      </c>
      <c r="IAO141" s="92">
        <f t="shared" si="871"/>
        <v>0</v>
      </c>
      <c r="IAP141" s="92">
        <f t="shared" si="871"/>
        <v>0</v>
      </c>
      <c r="IAQ141" s="92">
        <f t="shared" si="871"/>
        <v>0</v>
      </c>
      <c r="IAR141" s="92">
        <f t="shared" si="871"/>
        <v>0</v>
      </c>
      <c r="IAS141" s="92">
        <f t="shared" si="871"/>
        <v>0</v>
      </c>
      <c r="IAT141" s="92">
        <f t="shared" si="871"/>
        <v>0</v>
      </c>
      <c r="IAU141" s="92">
        <f t="shared" si="871"/>
        <v>0</v>
      </c>
      <c r="IAV141" s="92">
        <f t="shared" si="871"/>
        <v>0</v>
      </c>
      <c r="IAW141" s="92">
        <f t="shared" si="871"/>
        <v>0</v>
      </c>
      <c r="IAX141" s="92">
        <f t="shared" si="871"/>
        <v>0</v>
      </c>
      <c r="IAY141" s="92">
        <f t="shared" si="871"/>
        <v>0</v>
      </c>
      <c r="IAZ141" s="92">
        <f t="shared" si="871"/>
        <v>0</v>
      </c>
      <c r="IBA141" s="92">
        <f t="shared" si="871"/>
        <v>0</v>
      </c>
      <c r="IBB141" s="92">
        <f t="shared" si="871"/>
        <v>0</v>
      </c>
      <c r="IBC141" s="92">
        <f t="shared" si="871"/>
        <v>0</v>
      </c>
      <c r="IBD141" s="92">
        <f t="shared" si="871"/>
        <v>0</v>
      </c>
      <c r="IBE141" s="92">
        <f t="shared" si="871"/>
        <v>0</v>
      </c>
      <c r="IBF141" s="92">
        <f t="shared" si="871"/>
        <v>0</v>
      </c>
      <c r="IBG141" s="92">
        <f t="shared" si="871"/>
        <v>0</v>
      </c>
      <c r="IBH141" s="92">
        <f t="shared" si="871"/>
        <v>0</v>
      </c>
      <c r="IBI141" s="92">
        <f t="shared" si="871"/>
        <v>0</v>
      </c>
      <c r="IBJ141" s="92">
        <f t="shared" si="871"/>
        <v>0</v>
      </c>
      <c r="IBK141" s="92">
        <f t="shared" si="871"/>
        <v>0</v>
      </c>
      <c r="IBL141" s="92">
        <f t="shared" si="871"/>
        <v>0</v>
      </c>
      <c r="IBM141" s="92">
        <f t="shared" si="871"/>
        <v>0</v>
      </c>
      <c r="IBN141" s="92">
        <f t="shared" si="871"/>
        <v>0</v>
      </c>
      <c r="IBO141" s="92">
        <f t="shared" si="871"/>
        <v>0</v>
      </c>
      <c r="IBP141" s="92">
        <f t="shared" si="871"/>
        <v>0</v>
      </c>
      <c r="IBQ141" s="92">
        <f t="shared" si="871"/>
        <v>0</v>
      </c>
      <c r="IBR141" s="92">
        <f t="shared" si="871"/>
        <v>0</v>
      </c>
      <c r="IBS141" s="92">
        <f t="shared" si="871"/>
        <v>0</v>
      </c>
      <c r="IBT141" s="92">
        <f t="shared" si="871"/>
        <v>0</v>
      </c>
      <c r="IBU141" s="92">
        <f t="shared" si="871"/>
        <v>0</v>
      </c>
      <c r="IBV141" s="92">
        <f t="shared" si="871"/>
        <v>0</v>
      </c>
      <c r="IBW141" s="92">
        <f t="shared" si="871"/>
        <v>0</v>
      </c>
      <c r="IBX141" s="92">
        <f t="shared" si="871"/>
        <v>0</v>
      </c>
      <c r="IBY141" s="92">
        <f t="shared" si="871"/>
        <v>0</v>
      </c>
      <c r="IBZ141" s="92">
        <f t="shared" si="871"/>
        <v>0</v>
      </c>
      <c r="ICA141" s="92">
        <f t="shared" ref="ICA141:IEL141" si="872">ICA135</f>
        <v>0</v>
      </c>
      <c r="ICB141" s="92">
        <f t="shared" si="872"/>
        <v>0</v>
      </c>
      <c r="ICC141" s="92">
        <f t="shared" si="872"/>
        <v>0</v>
      </c>
      <c r="ICD141" s="92">
        <f t="shared" si="872"/>
        <v>0</v>
      </c>
      <c r="ICE141" s="92">
        <f t="shared" si="872"/>
        <v>0</v>
      </c>
      <c r="ICF141" s="92">
        <f t="shared" si="872"/>
        <v>0</v>
      </c>
      <c r="ICG141" s="92">
        <f t="shared" si="872"/>
        <v>0</v>
      </c>
      <c r="ICH141" s="92">
        <f t="shared" si="872"/>
        <v>0</v>
      </c>
      <c r="ICI141" s="92">
        <f t="shared" si="872"/>
        <v>0</v>
      </c>
      <c r="ICJ141" s="92">
        <f t="shared" si="872"/>
        <v>0</v>
      </c>
      <c r="ICK141" s="92">
        <f t="shared" si="872"/>
        <v>0</v>
      </c>
      <c r="ICL141" s="92">
        <f t="shared" si="872"/>
        <v>0</v>
      </c>
      <c r="ICM141" s="92">
        <f t="shared" si="872"/>
        <v>0</v>
      </c>
      <c r="ICN141" s="92">
        <f t="shared" si="872"/>
        <v>0</v>
      </c>
      <c r="ICO141" s="92">
        <f t="shared" si="872"/>
        <v>0</v>
      </c>
      <c r="ICP141" s="92">
        <f t="shared" si="872"/>
        <v>0</v>
      </c>
      <c r="ICQ141" s="92">
        <f t="shared" si="872"/>
        <v>0</v>
      </c>
      <c r="ICR141" s="92">
        <f t="shared" si="872"/>
        <v>0</v>
      </c>
      <c r="ICS141" s="92">
        <f t="shared" si="872"/>
        <v>0</v>
      </c>
      <c r="ICT141" s="92">
        <f t="shared" si="872"/>
        <v>0</v>
      </c>
      <c r="ICU141" s="92">
        <f t="shared" si="872"/>
        <v>0</v>
      </c>
      <c r="ICV141" s="92">
        <f t="shared" si="872"/>
        <v>0</v>
      </c>
      <c r="ICW141" s="92">
        <f t="shared" si="872"/>
        <v>0</v>
      </c>
      <c r="ICX141" s="92">
        <f t="shared" si="872"/>
        <v>0</v>
      </c>
      <c r="ICY141" s="92">
        <f t="shared" si="872"/>
        <v>0</v>
      </c>
      <c r="ICZ141" s="92">
        <f t="shared" si="872"/>
        <v>0</v>
      </c>
      <c r="IDA141" s="92">
        <f t="shared" si="872"/>
        <v>0</v>
      </c>
      <c r="IDB141" s="92">
        <f t="shared" si="872"/>
        <v>0</v>
      </c>
      <c r="IDC141" s="92">
        <f t="shared" si="872"/>
        <v>0</v>
      </c>
      <c r="IDD141" s="92">
        <f t="shared" si="872"/>
        <v>0</v>
      </c>
      <c r="IDE141" s="92">
        <f t="shared" si="872"/>
        <v>0</v>
      </c>
      <c r="IDF141" s="92">
        <f t="shared" si="872"/>
        <v>0</v>
      </c>
      <c r="IDG141" s="92">
        <f t="shared" si="872"/>
        <v>0</v>
      </c>
      <c r="IDH141" s="92">
        <f t="shared" si="872"/>
        <v>0</v>
      </c>
      <c r="IDI141" s="92">
        <f t="shared" si="872"/>
        <v>0</v>
      </c>
      <c r="IDJ141" s="92">
        <f t="shared" si="872"/>
        <v>0</v>
      </c>
      <c r="IDK141" s="92">
        <f t="shared" si="872"/>
        <v>0</v>
      </c>
      <c r="IDL141" s="92">
        <f t="shared" si="872"/>
        <v>0</v>
      </c>
      <c r="IDM141" s="92">
        <f t="shared" si="872"/>
        <v>0</v>
      </c>
      <c r="IDN141" s="92">
        <f t="shared" si="872"/>
        <v>0</v>
      </c>
      <c r="IDO141" s="92">
        <f t="shared" si="872"/>
        <v>0</v>
      </c>
      <c r="IDP141" s="92">
        <f t="shared" si="872"/>
        <v>0</v>
      </c>
      <c r="IDQ141" s="92">
        <f t="shared" si="872"/>
        <v>0</v>
      </c>
      <c r="IDR141" s="92">
        <f t="shared" si="872"/>
        <v>0</v>
      </c>
      <c r="IDS141" s="92">
        <f t="shared" si="872"/>
        <v>0</v>
      </c>
      <c r="IDT141" s="92">
        <f t="shared" si="872"/>
        <v>0</v>
      </c>
      <c r="IDU141" s="92">
        <f t="shared" si="872"/>
        <v>0</v>
      </c>
      <c r="IDV141" s="92">
        <f t="shared" si="872"/>
        <v>0</v>
      </c>
      <c r="IDW141" s="92">
        <f t="shared" si="872"/>
        <v>0</v>
      </c>
      <c r="IDX141" s="92">
        <f t="shared" si="872"/>
        <v>0</v>
      </c>
      <c r="IDY141" s="92">
        <f t="shared" si="872"/>
        <v>0</v>
      </c>
      <c r="IDZ141" s="92">
        <f t="shared" si="872"/>
        <v>0</v>
      </c>
      <c r="IEA141" s="92">
        <f t="shared" si="872"/>
        <v>0</v>
      </c>
      <c r="IEB141" s="92">
        <f t="shared" si="872"/>
        <v>0</v>
      </c>
      <c r="IEC141" s="92">
        <f t="shared" si="872"/>
        <v>0</v>
      </c>
      <c r="IED141" s="92">
        <f t="shared" si="872"/>
        <v>0</v>
      </c>
      <c r="IEE141" s="92">
        <f t="shared" si="872"/>
        <v>0</v>
      </c>
      <c r="IEF141" s="92">
        <f t="shared" si="872"/>
        <v>0</v>
      </c>
      <c r="IEG141" s="92">
        <f t="shared" si="872"/>
        <v>0</v>
      </c>
      <c r="IEH141" s="92">
        <f t="shared" si="872"/>
        <v>0</v>
      </c>
      <c r="IEI141" s="92">
        <f t="shared" si="872"/>
        <v>0</v>
      </c>
      <c r="IEJ141" s="92">
        <f t="shared" si="872"/>
        <v>0</v>
      </c>
      <c r="IEK141" s="92">
        <f t="shared" si="872"/>
        <v>0</v>
      </c>
      <c r="IEL141" s="92">
        <f t="shared" si="872"/>
        <v>0</v>
      </c>
      <c r="IEM141" s="92">
        <f t="shared" ref="IEM141:IGX141" si="873">IEM135</f>
        <v>0</v>
      </c>
      <c r="IEN141" s="92">
        <f t="shared" si="873"/>
        <v>0</v>
      </c>
      <c r="IEO141" s="92">
        <f t="shared" si="873"/>
        <v>0</v>
      </c>
      <c r="IEP141" s="92">
        <f t="shared" si="873"/>
        <v>0</v>
      </c>
      <c r="IEQ141" s="92">
        <f t="shared" si="873"/>
        <v>0</v>
      </c>
      <c r="IER141" s="92">
        <f t="shared" si="873"/>
        <v>0</v>
      </c>
      <c r="IES141" s="92">
        <f t="shared" si="873"/>
        <v>0</v>
      </c>
      <c r="IET141" s="92">
        <f t="shared" si="873"/>
        <v>0</v>
      </c>
      <c r="IEU141" s="92">
        <f t="shared" si="873"/>
        <v>0</v>
      </c>
      <c r="IEV141" s="92">
        <f t="shared" si="873"/>
        <v>0</v>
      </c>
      <c r="IEW141" s="92">
        <f t="shared" si="873"/>
        <v>0</v>
      </c>
      <c r="IEX141" s="92">
        <f t="shared" si="873"/>
        <v>0</v>
      </c>
      <c r="IEY141" s="92">
        <f t="shared" si="873"/>
        <v>0</v>
      </c>
      <c r="IEZ141" s="92">
        <f t="shared" si="873"/>
        <v>0</v>
      </c>
      <c r="IFA141" s="92">
        <f t="shared" si="873"/>
        <v>0</v>
      </c>
      <c r="IFB141" s="92">
        <f t="shared" si="873"/>
        <v>0</v>
      </c>
      <c r="IFC141" s="92">
        <f t="shared" si="873"/>
        <v>0</v>
      </c>
      <c r="IFD141" s="92">
        <f t="shared" si="873"/>
        <v>0</v>
      </c>
      <c r="IFE141" s="92">
        <f t="shared" si="873"/>
        <v>0</v>
      </c>
      <c r="IFF141" s="92">
        <f t="shared" si="873"/>
        <v>0</v>
      </c>
      <c r="IFG141" s="92">
        <f t="shared" si="873"/>
        <v>0</v>
      </c>
      <c r="IFH141" s="92">
        <f t="shared" si="873"/>
        <v>0</v>
      </c>
      <c r="IFI141" s="92">
        <f t="shared" si="873"/>
        <v>0</v>
      </c>
      <c r="IFJ141" s="92">
        <f t="shared" si="873"/>
        <v>0</v>
      </c>
      <c r="IFK141" s="92">
        <f t="shared" si="873"/>
        <v>0</v>
      </c>
      <c r="IFL141" s="92">
        <f t="shared" si="873"/>
        <v>0</v>
      </c>
      <c r="IFM141" s="92">
        <f t="shared" si="873"/>
        <v>0</v>
      </c>
      <c r="IFN141" s="92">
        <f t="shared" si="873"/>
        <v>0</v>
      </c>
      <c r="IFO141" s="92">
        <f t="shared" si="873"/>
        <v>0</v>
      </c>
      <c r="IFP141" s="92">
        <f t="shared" si="873"/>
        <v>0</v>
      </c>
      <c r="IFQ141" s="92">
        <f t="shared" si="873"/>
        <v>0</v>
      </c>
      <c r="IFR141" s="92">
        <f t="shared" si="873"/>
        <v>0</v>
      </c>
      <c r="IFS141" s="92">
        <f t="shared" si="873"/>
        <v>0</v>
      </c>
      <c r="IFT141" s="92">
        <f t="shared" si="873"/>
        <v>0</v>
      </c>
      <c r="IFU141" s="92">
        <f t="shared" si="873"/>
        <v>0</v>
      </c>
      <c r="IFV141" s="92">
        <f t="shared" si="873"/>
        <v>0</v>
      </c>
      <c r="IFW141" s="92">
        <f t="shared" si="873"/>
        <v>0</v>
      </c>
      <c r="IFX141" s="92">
        <f t="shared" si="873"/>
        <v>0</v>
      </c>
      <c r="IFY141" s="92">
        <f t="shared" si="873"/>
        <v>0</v>
      </c>
      <c r="IFZ141" s="92">
        <f t="shared" si="873"/>
        <v>0</v>
      </c>
      <c r="IGA141" s="92">
        <f t="shared" si="873"/>
        <v>0</v>
      </c>
      <c r="IGB141" s="92">
        <f t="shared" si="873"/>
        <v>0</v>
      </c>
      <c r="IGC141" s="92">
        <f t="shared" si="873"/>
        <v>0</v>
      </c>
      <c r="IGD141" s="92">
        <f t="shared" si="873"/>
        <v>0</v>
      </c>
      <c r="IGE141" s="92">
        <f t="shared" si="873"/>
        <v>0</v>
      </c>
      <c r="IGF141" s="92">
        <f t="shared" si="873"/>
        <v>0</v>
      </c>
      <c r="IGG141" s="92">
        <f t="shared" si="873"/>
        <v>0</v>
      </c>
      <c r="IGH141" s="92">
        <f t="shared" si="873"/>
        <v>0</v>
      </c>
      <c r="IGI141" s="92">
        <f t="shared" si="873"/>
        <v>0</v>
      </c>
      <c r="IGJ141" s="92">
        <f t="shared" si="873"/>
        <v>0</v>
      </c>
      <c r="IGK141" s="92">
        <f t="shared" si="873"/>
        <v>0</v>
      </c>
      <c r="IGL141" s="92">
        <f t="shared" si="873"/>
        <v>0</v>
      </c>
      <c r="IGM141" s="92">
        <f t="shared" si="873"/>
        <v>0</v>
      </c>
      <c r="IGN141" s="92">
        <f t="shared" si="873"/>
        <v>0</v>
      </c>
      <c r="IGO141" s="92">
        <f t="shared" si="873"/>
        <v>0</v>
      </c>
      <c r="IGP141" s="92">
        <f t="shared" si="873"/>
        <v>0</v>
      </c>
      <c r="IGQ141" s="92">
        <f t="shared" si="873"/>
        <v>0</v>
      </c>
      <c r="IGR141" s="92">
        <f t="shared" si="873"/>
        <v>0</v>
      </c>
      <c r="IGS141" s="92">
        <f t="shared" si="873"/>
        <v>0</v>
      </c>
      <c r="IGT141" s="92">
        <f t="shared" si="873"/>
        <v>0</v>
      </c>
      <c r="IGU141" s="92">
        <f t="shared" si="873"/>
        <v>0</v>
      </c>
      <c r="IGV141" s="92">
        <f t="shared" si="873"/>
        <v>0</v>
      </c>
      <c r="IGW141" s="92">
        <f t="shared" si="873"/>
        <v>0</v>
      </c>
      <c r="IGX141" s="92">
        <f t="shared" si="873"/>
        <v>0</v>
      </c>
      <c r="IGY141" s="92">
        <f t="shared" ref="IGY141:IJJ141" si="874">IGY135</f>
        <v>0</v>
      </c>
      <c r="IGZ141" s="92">
        <f t="shared" si="874"/>
        <v>0</v>
      </c>
      <c r="IHA141" s="92">
        <f t="shared" si="874"/>
        <v>0</v>
      </c>
      <c r="IHB141" s="92">
        <f t="shared" si="874"/>
        <v>0</v>
      </c>
      <c r="IHC141" s="92">
        <f t="shared" si="874"/>
        <v>0</v>
      </c>
      <c r="IHD141" s="92">
        <f t="shared" si="874"/>
        <v>0</v>
      </c>
      <c r="IHE141" s="92">
        <f t="shared" si="874"/>
        <v>0</v>
      </c>
      <c r="IHF141" s="92">
        <f t="shared" si="874"/>
        <v>0</v>
      </c>
      <c r="IHG141" s="92">
        <f t="shared" si="874"/>
        <v>0</v>
      </c>
      <c r="IHH141" s="92">
        <f t="shared" si="874"/>
        <v>0</v>
      </c>
      <c r="IHI141" s="92">
        <f t="shared" si="874"/>
        <v>0</v>
      </c>
      <c r="IHJ141" s="92">
        <f t="shared" si="874"/>
        <v>0</v>
      </c>
      <c r="IHK141" s="92">
        <f t="shared" si="874"/>
        <v>0</v>
      </c>
      <c r="IHL141" s="92">
        <f t="shared" si="874"/>
        <v>0</v>
      </c>
      <c r="IHM141" s="92">
        <f t="shared" si="874"/>
        <v>0</v>
      </c>
      <c r="IHN141" s="92">
        <f t="shared" si="874"/>
        <v>0</v>
      </c>
      <c r="IHO141" s="92">
        <f t="shared" si="874"/>
        <v>0</v>
      </c>
      <c r="IHP141" s="92">
        <f t="shared" si="874"/>
        <v>0</v>
      </c>
      <c r="IHQ141" s="92">
        <f t="shared" si="874"/>
        <v>0</v>
      </c>
      <c r="IHR141" s="92">
        <f t="shared" si="874"/>
        <v>0</v>
      </c>
      <c r="IHS141" s="92">
        <f t="shared" si="874"/>
        <v>0</v>
      </c>
      <c r="IHT141" s="92">
        <f t="shared" si="874"/>
        <v>0</v>
      </c>
      <c r="IHU141" s="92">
        <f t="shared" si="874"/>
        <v>0</v>
      </c>
      <c r="IHV141" s="92">
        <f t="shared" si="874"/>
        <v>0</v>
      </c>
      <c r="IHW141" s="92">
        <f t="shared" si="874"/>
        <v>0</v>
      </c>
      <c r="IHX141" s="92">
        <f t="shared" si="874"/>
        <v>0</v>
      </c>
      <c r="IHY141" s="92">
        <f t="shared" si="874"/>
        <v>0</v>
      </c>
      <c r="IHZ141" s="92">
        <f t="shared" si="874"/>
        <v>0</v>
      </c>
      <c r="IIA141" s="92">
        <f t="shared" si="874"/>
        <v>0</v>
      </c>
      <c r="IIB141" s="92">
        <f t="shared" si="874"/>
        <v>0</v>
      </c>
      <c r="IIC141" s="92">
        <f t="shared" si="874"/>
        <v>0</v>
      </c>
      <c r="IID141" s="92">
        <f t="shared" si="874"/>
        <v>0</v>
      </c>
      <c r="IIE141" s="92">
        <f t="shared" si="874"/>
        <v>0</v>
      </c>
      <c r="IIF141" s="92">
        <f t="shared" si="874"/>
        <v>0</v>
      </c>
      <c r="IIG141" s="92">
        <f t="shared" si="874"/>
        <v>0</v>
      </c>
      <c r="IIH141" s="92">
        <f t="shared" si="874"/>
        <v>0</v>
      </c>
      <c r="III141" s="92">
        <f t="shared" si="874"/>
        <v>0</v>
      </c>
      <c r="IIJ141" s="92">
        <f t="shared" si="874"/>
        <v>0</v>
      </c>
      <c r="IIK141" s="92">
        <f t="shared" si="874"/>
        <v>0</v>
      </c>
      <c r="IIL141" s="92">
        <f t="shared" si="874"/>
        <v>0</v>
      </c>
      <c r="IIM141" s="92">
        <f t="shared" si="874"/>
        <v>0</v>
      </c>
      <c r="IIN141" s="92">
        <f t="shared" si="874"/>
        <v>0</v>
      </c>
      <c r="IIO141" s="92">
        <f t="shared" si="874"/>
        <v>0</v>
      </c>
      <c r="IIP141" s="92">
        <f t="shared" si="874"/>
        <v>0</v>
      </c>
      <c r="IIQ141" s="92">
        <f t="shared" si="874"/>
        <v>0</v>
      </c>
      <c r="IIR141" s="92">
        <f t="shared" si="874"/>
        <v>0</v>
      </c>
      <c r="IIS141" s="92">
        <f t="shared" si="874"/>
        <v>0</v>
      </c>
      <c r="IIT141" s="92">
        <f t="shared" si="874"/>
        <v>0</v>
      </c>
      <c r="IIU141" s="92">
        <f t="shared" si="874"/>
        <v>0</v>
      </c>
      <c r="IIV141" s="92">
        <f t="shared" si="874"/>
        <v>0</v>
      </c>
      <c r="IIW141" s="92">
        <f t="shared" si="874"/>
        <v>0</v>
      </c>
      <c r="IIX141" s="92">
        <f t="shared" si="874"/>
        <v>0</v>
      </c>
      <c r="IIY141" s="92">
        <f t="shared" si="874"/>
        <v>0</v>
      </c>
      <c r="IIZ141" s="92">
        <f t="shared" si="874"/>
        <v>0</v>
      </c>
      <c r="IJA141" s="92">
        <f t="shared" si="874"/>
        <v>0</v>
      </c>
      <c r="IJB141" s="92">
        <f t="shared" si="874"/>
        <v>0</v>
      </c>
      <c r="IJC141" s="92">
        <f t="shared" si="874"/>
        <v>0</v>
      </c>
      <c r="IJD141" s="92">
        <f t="shared" si="874"/>
        <v>0</v>
      </c>
      <c r="IJE141" s="92">
        <f t="shared" si="874"/>
        <v>0</v>
      </c>
      <c r="IJF141" s="92">
        <f t="shared" si="874"/>
        <v>0</v>
      </c>
      <c r="IJG141" s="92">
        <f t="shared" si="874"/>
        <v>0</v>
      </c>
      <c r="IJH141" s="92">
        <f t="shared" si="874"/>
        <v>0</v>
      </c>
      <c r="IJI141" s="92">
        <f t="shared" si="874"/>
        <v>0</v>
      </c>
      <c r="IJJ141" s="92">
        <f t="shared" si="874"/>
        <v>0</v>
      </c>
      <c r="IJK141" s="92">
        <f t="shared" ref="IJK141:ILV141" si="875">IJK135</f>
        <v>0</v>
      </c>
      <c r="IJL141" s="92">
        <f t="shared" si="875"/>
        <v>0</v>
      </c>
      <c r="IJM141" s="92">
        <f t="shared" si="875"/>
        <v>0</v>
      </c>
      <c r="IJN141" s="92">
        <f t="shared" si="875"/>
        <v>0</v>
      </c>
      <c r="IJO141" s="92">
        <f t="shared" si="875"/>
        <v>0</v>
      </c>
      <c r="IJP141" s="92">
        <f t="shared" si="875"/>
        <v>0</v>
      </c>
      <c r="IJQ141" s="92">
        <f t="shared" si="875"/>
        <v>0</v>
      </c>
      <c r="IJR141" s="92">
        <f t="shared" si="875"/>
        <v>0</v>
      </c>
      <c r="IJS141" s="92">
        <f t="shared" si="875"/>
        <v>0</v>
      </c>
      <c r="IJT141" s="92">
        <f t="shared" si="875"/>
        <v>0</v>
      </c>
      <c r="IJU141" s="92">
        <f t="shared" si="875"/>
        <v>0</v>
      </c>
      <c r="IJV141" s="92">
        <f t="shared" si="875"/>
        <v>0</v>
      </c>
      <c r="IJW141" s="92">
        <f t="shared" si="875"/>
        <v>0</v>
      </c>
      <c r="IJX141" s="92">
        <f t="shared" si="875"/>
        <v>0</v>
      </c>
      <c r="IJY141" s="92">
        <f t="shared" si="875"/>
        <v>0</v>
      </c>
      <c r="IJZ141" s="92">
        <f t="shared" si="875"/>
        <v>0</v>
      </c>
      <c r="IKA141" s="92">
        <f t="shared" si="875"/>
        <v>0</v>
      </c>
      <c r="IKB141" s="92">
        <f t="shared" si="875"/>
        <v>0</v>
      </c>
      <c r="IKC141" s="92">
        <f t="shared" si="875"/>
        <v>0</v>
      </c>
      <c r="IKD141" s="92">
        <f t="shared" si="875"/>
        <v>0</v>
      </c>
      <c r="IKE141" s="92">
        <f t="shared" si="875"/>
        <v>0</v>
      </c>
      <c r="IKF141" s="92">
        <f t="shared" si="875"/>
        <v>0</v>
      </c>
      <c r="IKG141" s="92">
        <f t="shared" si="875"/>
        <v>0</v>
      </c>
      <c r="IKH141" s="92">
        <f t="shared" si="875"/>
        <v>0</v>
      </c>
      <c r="IKI141" s="92">
        <f t="shared" si="875"/>
        <v>0</v>
      </c>
      <c r="IKJ141" s="92">
        <f t="shared" si="875"/>
        <v>0</v>
      </c>
      <c r="IKK141" s="92">
        <f t="shared" si="875"/>
        <v>0</v>
      </c>
      <c r="IKL141" s="92">
        <f t="shared" si="875"/>
        <v>0</v>
      </c>
      <c r="IKM141" s="92">
        <f t="shared" si="875"/>
        <v>0</v>
      </c>
      <c r="IKN141" s="92">
        <f t="shared" si="875"/>
        <v>0</v>
      </c>
      <c r="IKO141" s="92">
        <f t="shared" si="875"/>
        <v>0</v>
      </c>
      <c r="IKP141" s="92">
        <f t="shared" si="875"/>
        <v>0</v>
      </c>
      <c r="IKQ141" s="92">
        <f t="shared" si="875"/>
        <v>0</v>
      </c>
      <c r="IKR141" s="92">
        <f t="shared" si="875"/>
        <v>0</v>
      </c>
      <c r="IKS141" s="92">
        <f t="shared" si="875"/>
        <v>0</v>
      </c>
      <c r="IKT141" s="92">
        <f t="shared" si="875"/>
        <v>0</v>
      </c>
      <c r="IKU141" s="92">
        <f t="shared" si="875"/>
        <v>0</v>
      </c>
      <c r="IKV141" s="92">
        <f t="shared" si="875"/>
        <v>0</v>
      </c>
      <c r="IKW141" s="92">
        <f t="shared" si="875"/>
        <v>0</v>
      </c>
      <c r="IKX141" s="92">
        <f t="shared" si="875"/>
        <v>0</v>
      </c>
      <c r="IKY141" s="92">
        <f t="shared" si="875"/>
        <v>0</v>
      </c>
      <c r="IKZ141" s="92">
        <f t="shared" si="875"/>
        <v>0</v>
      </c>
      <c r="ILA141" s="92">
        <f t="shared" si="875"/>
        <v>0</v>
      </c>
      <c r="ILB141" s="92">
        <f t="shared" si="875"/>
        <v>0</v>
      </c>
      <c r="ILC141" s="92">
        <f t="shared" si="875"/>
        <v>0</v>
      </c>
      <c r="ILD141" s="92">
        <f t="shared" si="875"/>
        <v>0</v>
      </c>
      <c r="ILE141" s="92">
        <f t="shared" si="875"/>
        <v>0</v>
      </c>
      <c r="ILF141" s="92">
        <f t="shared" si="875"/>
        <v>0</v>
      </c>
      <c r="ILG141" s="92">
        <f t="shared" si="875"/>
        <v>0</v>
      </c>
      <c r="ILH141" s="92">
        <f t="shared" si="875"/>
        <v>0</v>
      </c>
      <c r="ILI141" s="92">
        <f t="shared" si="875"/>
        <v>0</v>
      </c>
      <c r="ILJ141" s="92">
        <f t="shared" si="875"/>
        <v>0</v>
      </c>
      <c r="ILK141" s="92">
        <f t="shared" si="875"/>
        <v>0</v>
      </c>
      <c r="ILL141" s="92">
        <f t="shared" si="875"/>
        <v>0</v>
      </c>
      <c r="ILM141" s="92">
        <f t="shared" si="875"/>
        <v>0</v>
      </c>
      <c r="ILN141" s="92">
        <f t="shared" si="875"/>
        <v>0</v>
      </c>
      <c r="ILO141" s="92">
        <f t="shared" si="875"/>
        <v>0</v>
      </c>
      <c r="ILP141" s="92">
        <f t="shared" si="875"/>
        <v>0</v>
      </c>
      <c r="ILQ141" s="92">
        <f t="shared" si="875"/>
        <v>0</v>
      </c>
      <c r="ILR141" s="92">
        <f t="shared" si="875"/>
        <v>0</v>
      </c>
      <c r="ILS141" s="92">
        <f t="shared" si="875"/>
        <v>0</v>
      </c>
      <c r="ILT141" s="92">
        <f t="shared" si="875"/>
        <v>0</v>
      </c>
      <c r="ILU141" s="92">
        <f t="shared" si="875"/>
        <v>0</v>
      </c>
      <c r="ILV141" s="92">
        <f t="shared" si="875"/>
        <v>0</v>
      </c>
      <c r="ILW141" s="92">
        <f t="shared" ref="ILW141:IOH141" si="876">ILW135</f>
        <v>0</v>
      </c>
      <c r="ILX141" s="92">
        <f t="shared" si="876"/>
        <v>0</v>
      </c>
      <c r="ILY141" s="92">
        <f t="shared" si="876"/>
        <v>0</v>
      </c>
      <c r="ILZ141" s="92">
        <f t="shared" si="876"/>
        <v>0</v>
      </c>
      <c r="IMA141" s="92">
        <f t="shared" si="876"/>
        <v>0</v>
      </c>
      <c r="IMB141" s="92">
        <f t="shared" si="876"/>
        <v>0</v>
      </c>
      <c r="IMC141" s="92">
        <f t="shared" si="876"/>
        <v>0</v>
      </c>
      <c r="IMD141" s="92">
        <f t="shared" si="876"/>
        <v>0</v>
      </c>
      <c r="IME141" s="92">
        <f t="shared" si="876"/>
        <v>0</v>
      </c>
      <c r="IMF141" s="92">
        <f t="shared" si="876"/>
        <v>0</v>
      </c>
      <c r="IMG141" s="92">
        <f t="shared" si="876"/>
        <v>0</v>
      </c>
      <c r="IMH141" s="92">
        <f t="shared" si="876"/>
        <v>0</v>
      </c>
      <c r="IMI141" s="92">
        <f t="shared" si="876"/>
        <v>0</v>
      </c>
      <c r="IMJ141" s="92">
        <f t="shared" si="876"/>
        <v>0</v>
      </c>
      <c r="IMK141" s="92">
        <f t="shared" si="876"/>
        <v>0</v>
      </c>
      <c r="IML141" s="92">
        <f t="shared" si="876"/>
        <v>0</v>
      </c>
      <c r="IMM141" s="92">
        <f t="shared" si="876"/>
        <v>0</v>
      </c>
      <c r="IMN141" s="92">
        <f t="shared" si="876"/>
        <v>0</v>
      </c>
      <c r="IMO141" s="92">
        <f t="shared" si="876"/>
        <v>0</v>
      </c>
      <c r="IMP141" s="92">
        <f t="shared" si="876"/>
        <v>0</v>
      </c>
      <c r="IMQ141" s="92">
        <f t="shared" si="876"/>
        <v>0</v>
      </c>
      <c r="IMR141" s="92">
        <f t="shared" si="876"/>
        <v>0</v>
      </c>
      <c r="IMS141" s="92">
        <f t="shared" si="876"/>
        <v>0</v>
      </c>
      <c r="IMT141" s="92">
        <f t="shared" si="876"/>
        <v>0</v>
      </c>
      <c r="IMU141" s="92">
        <f t="shared" si="876"/>
        <v>0</v>
      </c>
      <c r="IMV141" s="92">
        <f t="shared" si="876"/>
        <v>0</v>
      </c>
      <c r="IMW141" s="92">
        <f t="shared" si="876"/>
        <v>0</v>
      </c>
      <c r="IMX141" s="92">
        <f t="shared" si="876"/>
        <v>0</v>
      </c>
      <c r="IMY141" s="92">
        <f t="shared" si="876"/>
        <v>0</v>
      </c>
      <c r="IMZ141" s="92">
        <f t="shared" si="876"/>
        <v>0</v>
      </c>
      <c r="INA141" s="92">
        <f t="shared" si="876"/>
        <v>0</v>
      </c>
      <c r="INB141" s="92">
        <f t="shared" si="876"/>
        <v>0</v>
      </c>
      <c r="INC141" s="92">
        <f t="shared" si="876"/>
        <v>0</v>
      </c>
      <c r="IND141" s="92">
        <f t="shared" si="876"/>
        <v>0</v>
      </c>
      <c r="INE141" s="92">
        <f t="shared" si="876"/>
        <v>0</v>
      </c>
      <c r="INF141" s="92">
        <f t="shared" si="876"/>
        <v>0</v>
      </c>
      <c r="ING141" s="92">
        <f t="shared" si="876"/>
        <v>0</v>
      </c>
      <c r="INH141" s="92">
        <f t="shared" si="876"/>
        <v>0</v>
      </c>
      <c r="INI141" s="92">
        <f t="shared" si="876"/>
        <v>0</v>
      </c>
      <c r="INJ141" s="92">
        <f t="shared" si="876"/>
        <v>0</v>
      </c>
      <c r="INK141" s="92">
        <f t="shared" si="876"/>
        <v>0</v>
      </c>
      <c r="INL141" s="92">
        <f t="shared" si="876"/>
        <v>0</v>
      </c>
      <c r="INM141" s="92">
        <f t="shared" si="876"/>
        <v>0</v>
      </c>
      <c r="INN141" s="92">
        <f t="shared" si="876"/>
        <v>0</v>
      </c>
      <c r="INO141" s="92">
        <f t="shared" si="876"/>
        <v>0</v>
      </c>
      <c r="INP141" s="92">
        <f t="shared" si="876"/>
        <v>0</v>
      </c>
      <c r="INQ141" s="92">
        <f t="shared" si="876"/>
        <v>0</v>
      </c>
      <c r="INR141" s="92">
        <f t="shared" si="876"/>
        <v>0</v>
      </c>
      <c r="INS141" s="92">
        <f t="shared" si="876"/>
        <v>0</v>
      </c>
      <c r="INT141" s="92">
        <f t="shared" si="876"/>
        <v>0</v>
      </c>
      <c r="INU141" s="92">
        <f t="shared" si="876"/>
        <v>0</v>
      </c>
      <c r="INV141" s="92">
        <f t="shared" si="876"/>
        <v>0</v>
      </c>
      <c r="INW141" s="92">
        <f t="shared" si="876"/>
        <v>0</v>
      </c>
      <c r="INX141" s="92">
        <f t="shared" si="876"/>
        <v>0</v>
      </c>
      <c r="INY141" s="92">
        <f t="shared" si="876"/>
        <v>0</v>
      </c>
      <c r="INZ141" s="92">
        <f t="shared" si="876"/>
        <v>0</v>
      </c>
      <c r="IOA141" s="92">
        <f t="shared" si="876"/>
        <v>0</v>
      </c>
      <c r="IOB141" s="92">
        <f t="shared" si="876"/>
        <v>0</v>
      </c>
      <c r="IOC141" s="92">
        <f t="shared" si="876"/>
        <v>0</v>
      </c>
      <c r="IOD141" s="92">
        <f t="shared" si="876"/>
        <v>0</v>
      </c>
      <c r="IOE141" s="92">
        <f t="shared" si="876"/>
        <v>0</v>
      </c>
      <c r="IOF141" s="92">
        <f t="shared" si="876"/>
        <v>0</v>
      </c>
      <c r="IOG141" s="92">
        <f t="shared" si="876"/>
        <v>0</v>
      </c>
      <c r="IOH141" s="92">
        <f t="shared" si="876"/>
        <v>0</v>
      </c>
      <c r="IOI141" s="92">
        <f t="shared" ref="IOI141:IQT141" si="877">IOI135</f>
        <v>0</v>
      </c>
      <c r="IOJ141" s="92">
        <f t="shared" si="877"/>
        <v>0</v>
      </c>
      <c r="IOK141" s="92">
        <f t="shared" si="877"/>
        <v>0</v>
      </c>
      <c r="IOL141" s="92">
        <f t="shared" si="877"/>
        <v>0</v>
      </c>
      <c r="IOM141" s="92">
        <f t="shared" si="877"/>
        <v>0</v>
      </c>
      <c r="ION141" s="92">
        <f t="shared" si="877"/>
        <v>0</v>
      </c>
      <c r="IOO141" s="92">
        <f t="shared" si="877"/>
        <v>0</v>
      </c>
      <c r="IOP141" s="92">
        <f t="shared" si="877"/>
        <v>0</v>
      </c>
      <c r="IOQ141" s="92">
        <f t="shared" si="877"/>
        <v>0</v>
      </c>
      <c r="IOR141" s="92">
        <f t="shared" si="877"/>
        <v>0</v>
      </c>
      <c r="IOS141" s="92">
        <f t="shared" si="877"/>
        <v>0</v>
      </c>
      <c r="IOT141" s="92">
        <f t="shared" si="877"/>
        <v>0</v>
      </c>
      <c r="IOU141" s="92">
        <f t="shared" si="877"/>
        <v>0</v>
      </c>
      <c r="IOV141" s="92">
        <f t="shared" si="877"/>
        <v>0</v>
      </c>
      <c r="IOW141" s="92">
        <f t="shared" si="877"/>
        <v>0</v>
      </c>
      <c r="IOX141" s="92">
        <f t="shared" si="877"/>
        <v>0</v>
      </c>
      <c r="IOY141" s="92">
        <f t="shared" si="877"/>
        <v>0</v>
      </c>
      <c r="IOZ141" s="92">
        <f t="shared" si="877"/>
        <v>0</v>
      </c>
      <c r="IPA141" s="92">
        <f t="shared" si="877"/>
        <v>0</v>
      </c>
      <c r="IPB141" s="92">
        <f t="shared" si="877"/>
        <v>0</v>
      </c>
      <c r="IPC141" s="92">
        <f t="shared" si="877"/>
        <v>0</v>
      </c>
      <c r="IPD141" s="92">
        <f t="shared" si="877"/>
        <v>0</v>
      </c>
      <c r="IPE141" s="92">
        <f t="shared" si="877"/>
        <v>0</v>
      </c>
      <c r="IPF141" s="92">
        <f t="shared" si="877"/>
        <v>0</v>
      </c>
      <c r="IPG141" s="92">
        <f t="shared" si="877"/>
        <v>0</v>
      </c>
      <c r="IPH141" s="92">
        <f t="shared" si="877"/>
        <v>0</v>
      </c>
      <c r="IPI141" s="92">
        <f t="shared" si="877"/>
        <v>0</v>
      </c>
      <c r="IPJ141" s="92">
        <f t="shared" si="877"/>
        <v>0</v>
      </c>
      <c r="IPK141" s="92">
        <f t="shared" si="877"/>
        <v>0</v>
      </c>
      <c r="IPL141" s="92">
        <f t="shared" si="877"/>
        <v>0</v>
      </c>
      <c r="IPM141" s="92">
        <f t="shared" si="877"/>
        <v>0</v>
      </c>
      <c r="IPN141" s="92">
        <f t="shared" si="877"/>
        <v>0</v>
      </c>
      <c r="IPO141" s="92">
        <f t="shared" si="877"/>
        <v>0</v>
      </c>
      <c r="IPP141" s="92">
        <f t="shared" si="877"/>
        <v>0</v>
      </c>
      <c r="IPQ141" s="92">
        <f t="shared" si="877"/>
        <v>0</v>
      </c>
      <c r="IPR141" s="92">
        <f t="shared" si="877"/>
        <v>0</v>
      </c>
      <c r="IPS141" s="92">
        <f t="shared" si="877"/>
        <v>0</v>
      </c>
      <c r="IPT141" s="92">
        <f t="shared" si="877"/>
        <v>0</v>
      </c>
      <c r="IPU141" s="92">
        <f t="shared" si="877"/>
        <v>0</v>
      </c>
      <c r="IPV141" s="92">
        <f t="shared" si="877"/>
        <v>0</v>
      </c>
      <c r="IPW141" s="92">
        <f t="shared" si="877"/>
        <v>0</v>
      </c>
      <c r="IPX141" s="92">
        <f t="shared" si="877"/>
        <v>0</v>
      </c>
      <c r="IPY141" s="92">
        <f t="shared" si="877"/>
        <v>0</v>
      </c>
      <c r="IPZ141" s="92">
        <f t="shared" si="877"/>
        <v>0</v>
      </c>
      <c r="IQA141" s="92">
        <f t="shared" si="877"/>
        <v>0</v>
      </c>
      <c r="IQB141" s="92">
        <f t="shared" si="877"/>
        <v>0</v>
      </c>
      <c r="IQC141" s="92">
        <f t="shared" si="877"/>
        <v>0</v>
      </c>
      <c r="IQD141" s="92">
        <f t="shared" si="877"/>
        <v>0</v>
      </c>
      <c r="IQE141" s="92">
        <f t="shared" si="877"/>
        <v>0</v>
      </c>
      <c r="IQF141" s="92">
        <f t="shared" si="877"/>
        <v>0</v>
      </c>
      <c r="IQG141" s="92">
        <f t="shared" si="877"/>
        <v>0</v>
      </c>
      <c r="IQH141" s="92">
        <f t="shared" si="877"/>
        <v>0</v>
      </c>
      <c r="IQI141" s="92">
        <f t="shared" si="877"/>
        <v>0</v>
      </c>
      <c r="IQJ141" s="92">
        <f t="shared" si="877"/>
        <v>0</v>
      </c>
      <c r="IQK141" s="92">
        <f t="shared" si="877"/>
        <v>0</v>
      </c>
      <c r="IQL141" s="92">
        <f t="shared" si="877"/>
        <v>0</v>
      </c>
      <c r="IQM141" s="92">
        <f t="shared" si="877"/>
        <v>0</v>
      </c>
      <c r="IQN141" s="92">
        <f t="shared" si="877"/>
        <v>0</v>
      </c>
      <c r="IQO141" s="92">
        <f t="shared" si="877"/>
        <v>0</v>
      </c>
      <c r="IQP141" s="92">
        <f t="shared" si="877"/>
        <v>0</v>
      </c>
      <c r="IQQ141" s="92">
        <f t="shared" si="877"/>
        <v>0</v>
      </c>
      <c r="IQR141" s="92">
        <f t="shared" si="877"/>
        <v>0</v>
      </c>
      <c r="IQS141" s="92">
        <f t="shared" si="877"/>
        <v>0</v>
      </c>
      <c r="IQT141" s="92">
        <f t="shared" si="877"/>
        <v>0</v>
      </c>
      <c r="IQU141" s="92">
        <f t="shared" ref="IQU141:ITF141" si="878">IQU135</f>
        <v>0</v>
      </c>
      <c r="IQV141" s="92">
        <f t="shared" si="878"/>
        <v>0</v>
      </c>
      <c r="IQW141" s="92">
        <f t="shared" si="878"/>
        <v>0</v>
      </c>
      <c r="IQX141" s="92">
        <f t="shared" si="878"/>
        <v>0</v>
      </c>
      <c r="IQY141" s="92">
        <f t="shared" si="878"/>
        <v>0</v>
      </c>
      <c r="IQZ141" s="92">
        <f t="shared" si="878"/>
        <v>0</v>
      </c>
      <c r="IRA141" s="92">
        <f t="shared" si="878"/>
        <v>0</v>
      </c>
      <c r="IRB141" s="92">
        <f t="shared" si="878"/>
        <v>0</v>
      </c>
      <c r="IRC141" s="92">
        <f t="shared" si="878"/>
        <v>0</v>
      </c>
      <c r="IRD141" s="92">
        <f t="shared" si="878"/>
        <v>0</v>
      </c>
      <c r="IRE141" s="92">
        <f t="shared" si="878"/>
        <v>0</v>
      </c>
      <c r="IRF141" s="92">
        <f t="shared" si="878"/>
        <v>0</v>
      </c>
      <c r="IRG141" s="92">
        <f t="shared" si="878"/>
        <v>0</v>
      </c>
      <c r="IRH141" s="92">
        <f t="shared" si="878"/>
        <v>0</v>
      </c>
      <c r="IRI141" s="92">
        <f t="shared" si="878"/>
        <v>0</v>
      </c>
      <c r="IRJ141" s="92">
        <f t="shared" si="878"/>
        <v>0</v>
      </c>
      <c r="IRK141" s="92">
        <f t="shared" si="878"/>
        <v>0</v>
      </c>
      <c r="IRL141" s="92">
        <f t="shared" si="878"/>
        <v>0</v>
      </c>
      <c r="IRM141" s="92">
        <f t="shared" si="878"/>
        <v>0</v>
      </c>
      <c r="IRN141" s="92">
        <f t="shared" si="878"/>
        <v>0</v>
      </c>
      <c r="IRO141" s="92">
        <f t="shared" si="878"/>
        <v>0</v>
      </c>
      <c r="IRP141" s="92">
        <f t="shared" si="878"/>
        <v>0</v>
      </c>
      <c r="IRQ141" s="92">
        <f t="shared" si="878"/>
        <v>0</v>
      </c>
      <c r="IRR141" s="92">
        <f t="shared" si="878"/>
        <v>0</v>
      </c>
      <c r="IRS141" s="92">
        <f t="shared" si="878"/>
        <v>0</v>
      </c>
      <c r="IRT141" s="92">
        <f t="shared" si="878"/>
        <v>0</v>
      </c>
      <c r="IRU141" s="92">
        <f t="shared" si="878"/>
        <v>0</v>
      </c>
      <c r="IRV141" s="92">
        <f t="shared" si="878"/>
        <v>0</v>
      </c>
      <c r="IRW141" s="92">
        <f t="shared" si="878"/>
        <v>0</v>
      </c>
      <c r="IRX141" s="92">
        <f t="shared" si="878"/>
        <v>0</v>
      </c>
      <c r="IRY141" s="92">
        <f t="shared" si="878"/>
        <v>0</v>
      </c>
      <c r="IRZ141" s="92">
        <f t="shared" si="878"/>
        <v>0</v>
      </c>
      <c r="ISA141" s="92">
        <f t="shared" si="878"/>
        <v>0</v>
      </c>
      <c r="ISB141" s="92">
        <f t="shared" si="878"/>
        <v>0</v>
      </c>
      <c r="ISC141" s="92">
        <f t="shared" si="878"/>
        <v>0</v>
      </c>
      <c r="ISD141" s="92">
        <f t="shared" si="878"/>
        <v>0</v>
      </c>
      <c r="ISE141" s="92">
        <f t="shared" si="878"/>
        <v>0</v>
      </c>
      <c r="ISF141" s="92">
        <f t="shared" si="878"/>
        <v>0</v>
      </c>
      <c r="ISG141" s="92">
        <f t="shared" si="878"/>
        <v>0</v>
      </c>
      <c r="ISH141" s="92">
        <f t="shared" si="878"/>
        <v>0</v>
      </c>
      <c r="ISI141" s="92">
        <f t="shared" si="878"/>
        <v>0</v>
      </c>
      <c r="ISJ141" s="92">
        <f t="shared" si="878"/>
        <v>0</v>
      </c>
      <c r="ISK141" s="92">
        <f t="shared" si="878"/>
        <v>0</v>
      </c>
      <c r="ISL141" s="92">
        <f t="shared" si="878"/>
        <v>0</v>
      </c>
      <c r="ISM141" s="92">
        <f t="shared" si="878"/>
        <v>0</v>
      </c>
      <c r="ISN141" s="92">
        <f t="shared" si="878"/>
        <v>0</v>
      </c>
      <c r="ISO141" s="92">
        <f t="shared" si="878"/>
        <v>0</v>
      </c>
      <c r="ISP141" s="92">
        <f t="shared" si="878"/>
        <v>0</v>
      </c>
      <c r="ISQ141" s="92">
        <f t="shared" si="878"/>
        <v>0</v>
      </c>
      <c r="ISR141" s="92">
        <f t="shared" si="878"/>
        <v>0</v>
      </c>
      <c r="ISS141" s="92">
        <f t="shared" si="878"/>
        <v>0</v>
      </c>
      <c r="IST141" s="92">
        <f t="shared" si="878"/>
        <v>0</v>
      </c>
      <c r="ISU141" s="92">
        <f t="shared" si="878"/>
        <v>0</v>
      </c>
      <c r="ISV141" s="92">
        <f t="shared" si="878"/>
        <v>0</v>
      </c>
      <c r="ISW141" s="92">
        <f t="shared" si="878"/>
        <v>0</v>
      </c>
      <c r="ISX141" s="92">
        <f t="shared" si="878"/>
        <v>0</v>
      </c>
      <c r="ISY141" s="92">
        <f t="shared" si="878"/>
        <v>0</v>
      </c>
      <c r="ISZ141" s="92">
        <f t="shared" si="878"/>
        <v>0</v>
      </c>
      <c r="ITA141" s="92">
        <f t="shared" si="878"/>
        <v>0</v>
      </c>
      <c r="ITB141" s="92">
        <f t="shared" si="878"/>
        <v>0</v>
      </c>
      <c r="ITC141" s="92">
        <f t="shared" si="878"/>
        <v>0</v>
      </c>
      <c r="ITD141" s="92">
        <f t="shared" si="878"/>
        <v>0</v>
      </c>
      <c r="ITE141" s="92">
        <f t="shared" si="878"/>
        <v>0</v>
      </c>
      <c r="ITF141" s="92">
        <f t="shared" si="878"/>
        <v>0</v>
      </c>
      <c r="ITG141" s="92">
        <f t="shared" ref="ITG141:IVR141" si="879">ITG135</f>
        <v>0</v>
      </c>
      <c r="ITH141" s="92">
        <f t="shared" si="879"/>
        <v>0</v>
      </c>
      <c r="ITI141" s="92">
        <f t="shared" si="879"/>
        <v>0</v>
      </c>
      <c r="ITJ141" s="92">
        <f t="shared" si="879"/>
        <v>0</v>
      </c>
      <c r="ITK141" s="92">
        <f t="shared" si="879"/>
        <v>0</v>
      </c>
      <c r="ITL141" s="92">
        <f t="shared" si="879"/>
        <v>0</v>
      </c>
      <c r="ITM141" s="92">
        <f t="shared" si="879"/>
        <v>0</v>
      </c>
      <c r="ITN141" s="92">
        <f t="shared" si="879"/>
        <v>0</v>
      </c>
      <c r="ITO141" s="92">
        <f t="shared" si="879"/>
        <v>0</v>
      </c>
      <c r="ITP141" s="92">
        <f t="shared" si="879"/>
        <v>0</v>
      </c>
      <c r="ITQ141" s="92">
        <f t="shared" si="879"/>
        <v>0</v>
      </c>
      <c r="ITR141" s="92">
        <f t="shared" si="879"/>
        <v>0</v>
      </c>
      <c r="ITS141" s="92">
        <f t="shared" si="879"/>
        <v>0</v>
      </c>
      <c r="ITT141" s="92">
        <f t="shared" si="879"/>
        <v>0</v>
      </c>
      <c r="ITU141" s="92">
        <f t="shared" si="879"/>
        <v>0</v>
      </c>
      <c r="ITV141" s="92">
        <f t="shared" si="879"/>
        <v>0</v>
      </c>
      <c r="ITW141" s="92">
        <f t="shared" si="879"/>
        <v>0</v>
      </c>
      <c r="ITX141" s="92">
        <f t="shared" si="879"/>
        <v>0</v>
      </c>
      <c r="ITY141" s="92">
        <f t="shared" si="879"/>
        <v>0</v>
      </c>
      <c r="ITZ141" s="92">
        <f t="shared" si="879"/>
        <v>0</v>
      </c>
      <c r="IUA141" s="92">
        <f t="shared" si="879"/>
        <v>0</v>
      </c>
      <c r="IUB141" s="92">
        <f t="shared" si="879"/>
        <v>0</v>
      </c>
      <c r="IUC141" s="92">
        <f t="shared" si="879"/>
        <v>0</v>
      </c>
      <c r="IUD141" s="92">
        <f t="shared" si="879"/>
        <v>0</v>
      </c>
      <c r="IUE141" s="92">
        <f t="shared" si="879"/>
        <v>0</v>
      </c>
      <c r="IUF141" s="92">
        <f t="shared" si="879"/>
        <v>0</v>
      </c>
      <c r="IUG141" s="92">
        <f t="shared" si="879"/>
        <v>0</v>
      </c>
      <c r="IUH141" s="92">
        <f t="shared" si="879"/>
        <v>0</v>
      </c>
      <c r="IUI141" s="92">
        <f t="shared" si="879"/>
        <v>0</v>
      </c>
      <c r="IUJ141" s="92">
        <f t="shared" si="879"/>
        <v>0</v>
      </c>
      <c r="IUK141" s="92">
        <f t="shared" si="879"/>
        <v>0</v>
      </c>
      <c r="IUL141" s="92">
        <f t="shared" si="879"/>
        <v>0</v>
      </c>
      <c r="IUM141" s="92">
        <f t="shared" si="879"/>
        <v>0</v>
      </c>
      <c r="IUN141" s="92">
        <f t="shared" si="879"/>
        <v>0</v>
      </c>
      <c r="IUO141" s="92">
        <f t="shared" si="879"/>
        <v>0</v>
      </c>
      <c r="IUP141" s="92">
        <f t="shared" si="879"/>
        <v>0</v>
      </c>
      <c r="IUQ141" s="92">
        <f t="shared" si="879"/>
        <v>0</v>
      </c>
      <c r="IUR141" s="92">
        <f t="shared" si="879"/>
        <v>0</v>
      </c>
      <c r="IUS141" s="92">
        <f t="shared" si="879"/>
        <v>0</v>
      </c>
      <c r="IUT141" s="92">
        <f t="shared" si="879"/>
        <v>0</v>
      </c>
      <c r="IUU141" s="92">
        <f t="shared" si="879"/>
        <v>0</v>
      </c>
      <c r="IUV141" s="92">
        <f t="shared" si="879"/>
        <v>0</v>
      </c>
      <c r="IUW141" s="92">
        <f t="shared" si="879"/>
        <v>0</v>
      </c>
      <c r="IUX141" s="92">
        <f t="shared" si="879"/>
        <v>0</v>
      </c>
      <c r="IUY141" s="92">
        <f t="shared" si="879"/>
        <v>0</v>
      </c>
      <c r="IUZ141" s="92">
        <f t="shared" si="879"/>
        <v>0</v>
      </c>
      <c r="IVA141" s="92">
        <f t="shared" si="879"/>
        <v>0</v>
      </c>
      <c r="IVB141" s="92">
        <f t="shared" si="879"/>
        <v>0</v>
      </c>
      <c r="IVC141" s="92">
        <f t="shared" si="879"/>
        <v>0</v>
      </c>
      <c r="IVD141" s="92">
        <f t="shared" si="879"/>
        <v>0</v>
      </c>
      <c r="IVE141" s="92">
        <f t="shared" si="879"/>
        <v>0</v>
      </c>
      <c r="IVF141" s="92">
        <f t="shared" si="879"/>
        <v>0</v>
      </c>
      <c r="IVG141" s="92">
        <f t="shared" si="879"/>
        <v>0</v>
      </c>
      <c r="IVH141" s="92">
        <f t="shared" si="879"/>
        <v>0</v>
      </c>
      <c r="IVI141" s="92">
        <f t="shared" si="879"/>
        <v>0</v>
      </c>
      <c r="IVJ141" s="92">
        <f t="shared" si="879"/>
        <v>0</v>
      </c>
      <c r="IVK141" s="92">
        <f t="shared" si="879"/>
        <v>0</v>
      </c>
      <c r="IVL141" s="92">
        <f t="shared" si="879"/>
        <v>0</v>
      </c>
      <c r="IVM141" s="92">
        <f t="shared" si="879"/>
        <v>0</v>
      </c>
      <c r="IVN141" s="92">
        <f t="shared" si="879"/>
        <v>0</v>
      </c>
      <c r="IVO141" s="92">
        <f t="shared" si="879"/>
        <v>0</v>
      </c>
      <c r="IVP141" s="92">
        <f t="shared" si="879"/>
        <v>0</v>
      </c>
      <c r="IVQ141" s="92">
        <f t="shared" si="879"/>
        <v>0</v>
      </c>
      <c r="IVR141" s="92">
        <f t="shared" si="879"/>
        <v>0</v>
      </c>
      <c r="IVS141" s="92">
        <f t="shared" ref="IVS141:IYD141" si="880">IVS135</f>
        <v>0</v>
      </c>
      <c r="IVT141" s="92">
        <f t="shared" si="880"/>
        <v>0</v>
      </c>
      <c r="IVU141" s="92">
        <f t="shared" si="880"/>
        <v>0</v>
      </c>
      <c r="IVV141" s="92">
        <f t="shared" si="880"/>
        <v>0</v>
      </c>
      <c r="IVW141" s="92">
        <f t="shared" si="880"/>
        <v>0</v>
      </c>
      <c r="IVX141" s="92">
        <f t="shared" si="880"/>
        <v>0</v>
      </c>
      <c r="IVY141" s="92">
        <f t="shared" si="880"/>
        <v>0</v>
      </c>
      <c r="IVZ141" s="92">
        <f t="shared" si="880"/>
        <v>0</v>
      </c>
      <c r="IWA141" s="92">
        <f t="shared" si="880"/>
        <v>0</v>
      </c>
      <c r="IWB141" s="92">
        <f t="shared" si="880"/>
        <v>0</v>
      </c>
      <c r="IWC141" s="92">
        <f t="shared" si="880"/>
        <v>0</v>
      </c>
      <c r="IWD141" s="92">
        <f t="shared" si="880"/>
        <v>0</v>
      </c>
      <c r="IWE141" s="92">
        <f t="shared" si="880"/>
        <v>0</v>
      </c>
      <c r="IWF141" s="92">
        <f t="shared" si="880"/>
        <v>0</v>
      </c>
      <c r="IWG141" s="92">
        <f t="shared" si="880"/>
        <v>0</v>
      </c>
      <c r="IWH141" s="92">
        <f t="shared" si="880"/>
        <v>0</v>
      </c>
      <c r="IWI141" s="92">
        <f t="shared" si="880"/>
        <v>0</v>
      </c>
      <c r="IWJ141" s="92">
        <f t="shared" si="880"/>
        <v>0</v>
      </c>
      <c r="IWK141" s="92">
        <f t="shared" si="880"/>
        <v>0</v>
      </c>
      <c r="IWL141" s="92">
        <f t="shared" si="880"/>
        <v>0</v>
      </c>
      <c r="IWM141" s="92">
        <f t="shared" si="880"/>
        <v>0</v>
      </c>
      <c r="IWN141" s="92">
        <f t="shared" si="880"/>
        <v>0</v>
      </c>
      <c r="IWO141" s="92">
        <f t="shared" si="880"/>
        <v>0</v>
      </c>
      <c r="IWP141" s="92">
        <f t="shared" si="880"/>
        <v>0</v>
      </c>
      <c r="IWQ141" s="92">
        <f t="shared" si="880"/>
        <v>0</v>
      </c>
      <c r="IWR141" s="92">
        <f t="shared" si="880"/>
        <v>0</v>
      </c>
      <c r="IWS141" s="92">
        <f t="shared" si="880"/>
        <v>0</v>
      </c>
      <c r="IWT141" s="92">
        <f t="shared" si="880"/>
        <v>0</v>
      </c>
      <c r="IWU141" s="92">
        <f t="shared" si="880"/>
        <v>0</v>
      </c>
      <c r="IWV141" s="92">
        <f t="shared" si="880"/>
        <v>0</v>
      </c>
      <c r="IWW141" s="92">
        <f t="shared" si="880"/>
        <v>0</v>
      </c>
      <c r="IWX141" s="92">
        <f t="shared" si="880"/>
        <v>0</v>
      </c>
      <c r="IWY141" s="92">
        <f t="shared" si="880"/>
        <v>0</v>
      </c>
      <c r="IWZ141" s="92">
        <f t="shared" si="880"/>
        <v>0</v>
      </c>
      <c r="IXA141" s="92">
        <f t="shared" si="880"/>
        <v>0</v>
      </c>
      <c r="IXB141" s="92">
        <f t="shared" si="880"/>
        <v>0</v>
      </c>
      <c r="IXC141" s="92">
        <f t="shared" si="880"/>
        <v>0</v>
      </c>
      <c r="IXD141" s="92">
        <f t="shared" si="880"/>
        <v>0</v>
      </c>
      <c r="IXE141" s="92">
        <f t="shared" si="880"/>
        <v>0</v>
      </c>
      <c r="IXF141" s="92">
        <f t="shared" si="880"/>
        <v>0</v>
      </c>
      <c r="IXG141" s="92">
        <f t="shared" si="880"/>
        <v>0</v>
      </c>
      <c r="IXH141" s="92">
        <f t="shared" si="880"/>
        <v>0</v>
      </c>
      <c r="IXI141" s="92">
        <f t="shared" si="880"/>
        <v>0</v>
      </c>
      <c r="IXJ141" s="92">
        <f t="shared" si="880"/>
        <v>0</v>
      </c>
      <c r="IXK141" s="92">
        <f t="shared" si="880"/>
        <v>0</v>
      </c>
      <c r="IXL141" s="92">
        <f t="shared" si="880"/>
        <v>0</v>
      </c>
      <c r="IXM141" s="92">
        <f t="shared" si="880"/>
        <v>0</v>
      </c>
      <c r="IXN141" s="92">
        <f t="shared" si="880"/>
        <v>0</v>
      </c>
      <c r="IXO141" s="92">
        <f t="shared" si="880"/>
        <v>0</v>
      </c>
      <c r="IXP141" s="92">
        <f t="shared" si="880"/>
        <v>0</v>
      </c>
      <c r="IXQ141" s="92">
        <f t="shared" si="880"/>
        <v>0</v>
      </c>
      <c r="IXR141" s="92">
        <f t="shared" si="880"/>
        <v>0</v>
      </c>
      <c r="IXS141" s="92">
        <f t="shared" si="880"/>
        <v>0</v>
      </c>
      <c r="IXT141" s="92">
        <f t="shared" si="880"/>
        <v>0</v>
      </c>
      <c r="IXU141" s="92">
        <f t="shared" si="880"/>
        <v>0</v>
      </c>
      <c r="IXV141" s="92">
        <f t="shared" si="880"/>
        <v>0</v>
      </c>
      <c r="IXW141" s="92">
        <f t="shared" si="880"/>
        <v>0</v>
      </c>
      <c r="IXX141" s="92">
        <f t="shared" si="880"/>
        <v>0</v>
      </c>
      <c r="IXY141" s="92">
        <f t="shared" si="880"/>
        <v>0</v>
      </c>
      <c r="IXZ141" s="92">
        <f t="shared" si="880"/>
        <v>0</v>
      </c>
      <c r="IYA141" s="92">
        <f t="shared" si="880"/>
        <v>0</v>
      </c>
      <c r="IYB141" s="92">
        <f t="shared" si="880"/>
        <v>0</v>
      </c>
      <c r="IYC141" s="92">
        <f t="shared" si="880"/>
        <v>0</v>
      </c>
      <c r="IYD141" s="92">
        <f t="shared" si="880"/>
        <v>0</v>
      </c>
      <c r="IYE141" s="92">
        <f t="shared" ref="IYE141:JAP141" si="881">IYE135</f>
        <v>0</v>
      </c>
      <c r="IYF141" s="92">
        <f t="shared" si="881"/>
        <v>0</v>
      </c>
      <c r="IYG141" s="92">
        <f t="shared" si="881"/>
        <v>0</v>
      </c>
      <c r="IYH141" s="92">
        <f t="shared" si="881"/>
        <v>0</v>
      </c>
      <c r="IYI141" s="92">
        <f t="shared" si="881"/>
        <v>0</v>
      </c>
      <c r="IYJ141" s="92">
        <f t="shared" si="881"/>
        <v>0</v>
      </c>
      <c r="IYK141" s="92">
        <f t="shared" si="881"/>
        <v>0</v>
      </c>
      <c r="IYL141" s="92">
        <f t="shared" si="881"/>
        <v>0</v>
      </c>
      <c r="IYM141" s="92">
        <f t="shared" si="881"/>
        <v>0</v>
      </c>
      <c r="IYN141" s="92">
        <f t="shared" si="881"/>
        <v>0</v>
      </c>
      <c r="IYO141" s="92">
        <f t="shared" si="881"/>
        <v>0</v>
      </c>
      <c r="IYP141" s="92">
        <f t="shared" si="881"/>
        <v>0</v>
      </c>
      <c r="IYQ141" s="92">
        <f t="shared" si="881"/>
        <v>0</v>
      </c>
      <c r="IYR141" s="92">
        <f t="shared" si="881"/>
        <v>0</v>
      </c>
      <c r="IYS141" s="92">
        <f t="shared" si="881"/>
        <v>0</v>
      </c>
      <c r="IYT141" s="92">
        <f t="shared" si="881"/>
        <v>0</v>
      </c>
      <c r="IYU141" s="92">
        <f t="shared" si="881"/>
        <v>0</v>
      </c>
      <c r="IYV141" s="92">
        <f t="shared" si="881"/>
        <v>0</v>
      </c>
      <c r="IYW141" s="92">
        <f t="shared" si="881"/>
        <v>0</v>
      </c>
      <c r="IYX141" s="92">
        <f t="shared" si="881"/>
        <v>0</v>
      </c>
      <c r="IYY141" s="92">
        <f t="shared" si="881"/>
        <v>0</v>
      </c>
      <c r="IYZ141" s="92">
        <f t="shared" si="881"/>
        <v>0</v>
      </c>
      <c r="IZA141" s="92">
        <f t="shared" si="881"/>
        <v>0</v>
      </c>
      <c r="IZB141" s="92">
        <f t="shared" si="881"/>
        <v>0</v>
      </c>
      <c r="IZC141" s="92">
        <f t="shared" si="881"/>
        <v>0</v>
      </c>
      <c r="IZD141" s="92">
        <f t="shared" si="881"/>
        <v>0</v>
      </c>
      <c r="IZE141" s="92">
        <f t="shared" si="881"/>
        <v>0</v>
      </c>
      <c r="IZF141" s="92">
        <f t="shared" si="881"/>
        <v>0</v>
      </c>
      <c r="IZG141" s="92">
        <f t="shared" si="881"/>
        <v>0</v>
      </c>
      <c r="IZH141" s="92">
        <f t="shared" si="881"/>
        <v>0</v>
      </c>
      <c r="IZI141" s="92">
        <f t="shared" si="881"/>
        <v>0</v>
      </c>
      <c r="IZJ141" s="92">
        <f t="shared" si="881"/>
        <v>0</v>
      </c>
      <c r="IZK141" s="92">
        <f t="shared" si="881"/>
        <v>0</v>
      </c>
      <c r="IZL141" s="92">
        <f t="shared" si="881"/>
        <v>0</v>
      </c>
      <c r="IZM141" s="92">
        <f t="shared" si="881"/>
        <v>0</v>
      </c>
      <c r="IZN141" s="92">
        <f t="shared" si="881"/>
        <v>0</v>
      </c>
      <c r="IZO141" s="92">
        <f t="shared" si="881"/>
        <v>0</v>
      </c>
      <c r="IZP141" s="92">
        <f t="shared" si="881"/>
        <v>0</v>
      </c>
      <c r="IZQ141" s="92">
        <f t="shared" si="881"/>
        <v>0</v>
      </c>
      <c r="IZR141" s="92">
        <f t="shared" si="881"/>
        <v>0</v>
      </c>
      <c r="IZS141" s="92">
        <f t="shared" si="881"/>
        <v>0</v>
      </c>
      <c r="IZT141" s="92">
        <f t="shared" si="881"/>
        <v>0</v>
      </c>
      <c r="IZU141" s="92">
        <f t="shared" si="881"/>
        <v>0</v>
      </c>
      <c r="IZV141" s="92">
        <f t="shared" si="881"/>
        <v>0</v>
      </c>
      <c r="IZW141" s="92">
        <f t="shared" si="881"/>
        <v>0</v>
      </c>
      <c r="IZX141" s="92">
        <f t="shared" si="881"/>
        <v>0</v>
      </c>
      <c r="IZY141" s="92">
        <f t="shared" si="881"/>
        <v>0</v>
      </c>
      <c r="IZZ141" s="92">
        <f t="shared" si="881"/>
        <v>0</v>
      </c>
      <c r="JAA141" s="92">
        <f t="shared" si="881"/>
        <v>0</v>
      </c>
      <c r="JAB141" s="92">
        <f t="shared" si="881"/>
        <v>0</v>
      </c>
      <c r="JAC141" s="92">
        <f t="shared" si="881"/>
        <v>0</v>
      </c>
      <c r="JAD141" s="92">
        <f t="shared" si="881"/>
        <v>0</v>
      </c>
      <c r="JAE141" s="92">
        <f t="shared" si="881"/>
        <v>0</v>
      </c>
      <c r="JAF141" s="92">
        <f t="shared" si="881"/>
        <v>0</v>
      </c>
      <c r="JAG141" s="92">
        <f t="shared" si="881"/>
        <v>0</v>
      </c>
      <c r="JAH141" s="92">
        <f t="shared" si="881"/>
        <v>0</v>
      </c>
      <c r="JAI141" s="92">
        <f t="shared" si="881"/>
        <v>0</v>
      </c>
      <c r="JAJ141" s="92">
        <f t="shared" si="881"/>
        <v>0</v>
      </c>
      <c r="JAK141" s="92">
        <f t="shared" si="881"/>
        <v>0</v>
      </c>
      <c r="JAL141" s="92">
        <f t="shared" si="881"/>
        <v>0</v>
      </c>
      <c r="JAM141" s="92">
        <f t="shared" si="881"/>
        <v>0</v>
      </c>
      <c r="JAN141" s="92">
        <f t="shared" si="881"/>
        <v>0</v>
      </c>
      <c r="JAO141" s="92">
        <f t="shared" si="881"/>
        <v>0</v>
      </c>
      <c r="JAP141" s="92">
        <f t="shared" si="881"/>
        <v>0</v>
      </c>
      <c r="JAQ141" s="92">
        <f t="shared" ref="JAQ141:JDB141" si="882">JAQ135</f>
        <v>0</v>
      </c>
      <c r="JAR141" s="92">
        <f t="shared" si="882"/>
        <v>0</v>
      </c>
      <c r="JAS141" s="92">
        <f t="shared" si="882"/>
        <v>0</v>
      </c>
      <c r="JAT141" s="92">
        <f t="shared" si="882"/>
        <v>0</v>
      </c>
      <c r="JAU141" s="92">
        <f t="shared" si="882"/>
        <v>0</v>
      </c>
      <c r="JAV141" s="92">
        <f t="shared" si="882"/>
        <v>0</v>
      </c>
      <c r="JAW141" s="92">
        <f t="shared" si="882"/>
        <v>0</v>
      </c>
      <c r="JAX141" s="92">
        <f t="shared" si="882"/>
        <v>0</v>
      </c>
      <c r="JAY141" s="92">
        <f t="shared" si="882"/>
        <v>0</v>
      </c>
      <c r="JAZ141" s="92">
        <f t="shared" si="882"/>
        <v>0</v>
      </c>
      <c r="JBA141" s="92">
        <f t="shared" si="882"/>
        <v>0</v>
      </c>
      <c r="JBB141" s="92">
        <f t="shared" si="882"/>
        <v>0</v>
      </c>
      <c r="JBC141" s="92">
        <f t="shared" si="882"/>
        <v>0</v>
      </c>
      <c r="JBD141" s="92">
        <f t="shared" si="882"/>
        <v>0</v>
      </c>
      <c r="JBE141" s="92">
        <f t="shared" si="882"/>
        <v>0</v>
      </c>
      <c r="JBF141" s="92">
        <f t="shared" si="882"/>
        <v>0</v>
      </c>
      <c r="JBG141" s="92">
        <f t="shared" si="882"/>
        <v>0</v>
      </c>
      <c r="JBH141" s="92">
        <f t="shared" si="882"/>
        <v>0</v>
      </c>
      <c r="JBI141" s="92">
        <f t="shared" si="882"/>
        <v>0</v>
      </c>
      <c r="JBJ141" s="92">
        <f t="shared" si="882"/>
        <v>0</v>
      </c>
      <c r="JBK141" s="92">
        <f t="shared" si="882"/>
        <v>0</v>
      </c>
      <c r="JBL141" s="92">
        <f t="shared" si="882"/>
        <v>0</v>
      </c>
      <c r="JBM141" s="92">
        <f t="shared" si="882"/>
        <v>0</v>
      </c>
      <c r="JBN141" s="92">
        <f t="shared" si="882"/>
        <v>0</v>
      </c>
      <c r="JBO141" s="92">
        <f t="shared" si="882"/>
        <v>0</v>
      </c>
      <c r="JBP141" s="92">
        <f t="shared" si="882"/>
        <v>0</v>
      </c>
      <c r="JBQ141" s="92">
        <f t="shared" si="882"/>
        <v>0</v>
      </c>
      <c r="JBR141" s="92">
        <f t="shared" si="882"/>
        <v>0</v>
      </c>
      <c r="JBS141" s="92">
        <f t="shared" si="882"/>
        <v>0</v>
      </c>
      <c r="JBT141" s="92">
        <f t="shared" si="882"/>
        <v>0</v>
      </c>
      <c r="JBU141" s="92">
        <f t="shared" si="882"/>
        <v>0</v>
      </c>
      <c r="JBV141" s="92">
        <f t="shared" si="882"/>
        <v>0</v>
      </c>
      <c r="JBW141" s="92">
        <f t="shared" si="882"/>
        <v>0</v>
      </c>
      <c r="JBX141" s="92">
        <f t="shared" si="882"/>
        <v>0</v>
      </c>
      <c r="JBY141" s="92">
        <f t="shared" si="882"/>
        <v>0</v>
      </c>
      <c r="JBZ141" s="92">
        <f t="shared" si="882"/>
        <v>0</v>
      </c>
      <c r="JCA141" s="92">
        <f t="shared" si="882"/>
        <v>0</v>
      </c>
      <c r="JCB141" s="92">
        <f t="shared" si="882"/>
        <v>0</v>
      </c>
      <c r="JCC141" s="92">
        <f t="shared" si="882"/>
        <v>0</v>
      </c>
      <c r="JCD141" s="92">
        <f t="shared" si="882"/>
        <v>0</v>
      </c>
      <c r="JCE141" s="92">
        <f t="shared" si="882"/>
        <v>0</v>
      </c>
      <c r="JCF141" s="92">
        <f t="shared" si="882"/>
        <v>0</v>
      </c>
      <c r="JCG141" s="92">
        <f t="shared" si="882"/>
        <v>0</v>
      </c>
      <c r="JCH141" s="92">
        <f t="shared" si="882"/>
        <v>0</v>
      </c>
      <c r="JCI141" s="92">
        <f t="shared" si="882"/>
        <v>0</v>
      </c>
      <c r="JCJ141" s="92">
        <f t="shared" si="882"/>
        <v>0</v>
      </c>
      <c r="JCK141" s="92">
        <f t="shared" si="882"/>
        <v>0</v>
      </c>
      <c r="JCL141" s="92">
        <f t="shared" si="882"/>
        <v>0</v>
      </c>
      <c r="JCM141" s="92">
        <f t="shared" si="882"/>
        <v>0</v>
      </c>
      <c r="JCN141" s="92">
        <f t="shared" si="882"/>
        <v>0</v>
      </c>
      <c r="JCO141" s="92">
        <f t="shared" si="882"/>
        <v>0</v>
      </c>
      <c r="JCP141" s="92">
        <f t="shared" si="882"/>
        <v>0</v>
      </c>
      <c r="JCQ141" s="92">
        <f t="shared" si="882"/>
        <v>0</v>
      </c>
      <c r="JCR141" s="92">
        <f t="shared" si="882"/>
        <v>0</v>
      </c>
      <c r="JCS141" s="92">
        <f t="shared" si="882"/>
        <v>0</v>
      </c>
      <c r="JCT141" s="92">
        <f t="shared" si="882"/>
        <v>0</v>
      </c>
      <c r="JCU141" s="92">
        <f t="shared" si="882"/>
        <v>0</v>
      </c>
      <c r="JCV141" s="92">
        <f t="shared" si="882"/>
        <v>0</v>
      </c>
      <c r="JCW141" s="92">
        <f t="shared" si="882"/>
        <v>0</v>
      </c>
      <c r="JCX141" s="92">
        <f t="shared" si="882"/>
        <v>0</v>
      </c>
      <c r="JCY141" s="92">
        <f t="shared" si="882"/>
        <v>0</v>
      </c>
      <c r="JCZ141" s="92">
        <f t="shared" si="882"/>
        <v>0</v>
      </c>
      <c r="JDA141" s="92">
        <f t="shared" si="882"/>
        <v>0</v>
      </c>
      <c r="JDB141" s="92">
        <f t="shared" si="882"/>
        <v>0</v>
      </c>
      <c r="JDC141" s="92">
        <f t="shared" ref="JDC141:JFN141" si="883">JDC135</f>
        <v>0</v>
      </c>
      <c r="JDD141" s="92">
        <f t="shared" si="883"/>
        <v>0</v>
      </c>
      <c r="JDE141" s="92">
        <f t="shared" si="883"/>
        <v>0</v>
      </c>
      <c r="JDF141" s="92">
        <f t="shared" si="883"/>
        <v>0</v>
      </c>
      <c r="JDG141" s="92">
        <f t="shared" si="883"/>
        <v>0</v>
      </c>
      <c r="JDH141" s="92">
        <f t="shared" si="883"/>
        <v>0</v>
      </c>
      <c r="JDI141" s="92">
        <f t="shared" si="883"/>
        <v>0</v>
      </c>
      <c r="JDJ141" s="92">
        <f t="shared" si="883"/>
        <v>0</v>
      </c>
      <c r="JDK141" s="92">
        <f t="shared" si="883"/>
        <v>0</v>
      </c>
      <c r="JDL141" s="92">
        <f t="shared" si="883"/>
        <v>0</v>
      </c>
      <c r="JDM141" s="92">
        <f t="shared" si="883"/>
        <v>0</v>
      </c>
      <c r="JDN141" s="92">
        <f t="shared" si="883"/>
        <v>0</v>
      </c>
      <c r="JDO141" s="92">
        <f t="shared" si="883"/>
        <v>0</v>
      </c>
      <c r="JDP141" s="92">
        <f t="shared" si="883"/>
        <v>0</v>
      </c>
      <c r="JDQ141" s="92">
        <f t="shared" si="883"/>
        <v>0</v>
      </c>
      <c r="JDR141" s="92">
        <f t="shared" si="883"/>
        <v>0</v>
      </c>
      <c r="JDS141" s="92">
        <f t="shared" si="883"/>
        <v>0</v>
      </c>
      <c r="JDT141" s="92">
        <f t="shared" si="883"/>
        <v>0</v>
      </c>
      <c r="JDU141" s="92">
        <f t="shared" si="883"/>
        <v>0</v>
      </c>
      <c r="JDV141" s="92">
        <f t="shared" si="883"/>
        <v>0</v>
      </c>
      <c r="JDW141" s="92">
        <f t="shared" si="883"/>
        <v>0</v>
      </c>
      <c r="JDX141" s="92">
        <f t="shared" si="883"/>
        <v>0</v>
      </c>
      <c r="JDY141" s="92">
        <f t="shared" si="883"/>
        <v>0</v>
      </c>
      <c r="JDZ141" s="92">
        <f t="shared" si="883"/>
        <v>0</v>
      </c>
      <c r="JEA141" s="92">
        <f t="shared" si="883"/>
        <v>0</v>
      </c>
      <c r="JEB141" s="92">
        <f t="shared" si="883"/>
        <v>0</v>
      </c>
      <c r="JEC141" s="92">
        <f t="shared" si="883"/>
        <v>0</v>
      </c>
      <c r="JED141" s="92">
        <f t="shared" si="883"/>
        <v>0</v>
      </c>
      <c r="JEE141" s="92">
        <f t="shared" si="883"/>
        <v>0</v>
      </c>
      <c r="JEF141" s="92">
        <f t="shared" si="883"/>
        <v>0</v>
      </c>
      <c r="JEG141" s="92">
        <f t="shared" si="883"/>
        <v>0</v>
      </c>
      <c r="JEH141" s="92">
        <f t="shared" si="883"/>
        <v>0</v>
      </c>
      <c r="JEI141" s="92">
        <f t="shared" si="883"/>
        <v>0</v>
      </c>
      <c r="JEJ141" s="92">
        <f t="shared" si="883"/>
        <v>0</v>
      </c>
      <c r="JEK141" s="92">
        <f t="shared" si="883"/>
        <v>0</v>
      </c>
      <c r="JEL141" s="92">
        <f t="shared" si="883"/>
        <v>0</v>
      </c>
      <c r="JEM141" s="92">
        <f t="shared" si="883"/>
        <v>0</v>
      </c>
      <c r="JEN141" s="92">
        <f t="shared" si="883"/>
        <v>0</v>
      </c>
      <c r="JEO141" s="92">
        <f t="shared" si="883"/>
        <v>0</v>
      </c>
      <c r="JEP141" s="92">
        <f t="shared" si="883"/>
        <v>0</v>
      </c>
      <c r="JEQ141" s="92">
        <f t="shared" si="883"/>
        <v>0</v>
      </c>
      <c r="JER141" s="92">
        <f t="shared" si="883"/>
        <v>0</v>
      </c>
      <c r="JES141" s="92">
        <f t="shared" si="883"/>
        <v>0</v>
      </c>
      <c r="JET141" s="92">
        <f t="shared" si="883"/>
        <v>0</v>
      </c>
      <c r="JEU141" s="92">
        <f t="shared" si="883"/>
        <v>0</v>
      </c>
      <c r="JEV141" s="92">
        <f t="shared" si="883"/>
        <v>0</v>
      </c>
      <c r="JEW141" s="92">
        <f t="shared" si="883"/>
        <v>0</v>
      </c>
      <c r="JEX141" s="92">
        <f t="shared" si="883"/>
        <v>0</v>
      </c>
      <c r="JEY141" s="92">
        <f t="shared" si="883"/>
        <v>0</v>
      </c>
      <c r="JEZ141" s="92">
        <f t="shared" si="883"/>
        <v>0</v>
      </c>
      <c r="JFA141" s="92">
        <f t="shared" si="883"/>
        <v>0</v>
      </c>
      <c r="JFB141" s="92">
        <f t="shared" si="883"/>
        <v>0</v>
      </c>
      <c r="JFC141" s="92">
        <f t="shared" si="883"/>
        <v>0</v>
      </c>
      <c r="JFD141" s="92">
        <f t="shared" si="883"/>
        <v>0</v>
      </c>
      <c r="JFE141" s="92">
        <f t="shared" si="883"/>
        <v>0</v>
      </c>
      <c r="JFF141" s="92">
        <f t="shared" si="883"/>
        <v>0</v>
      </c>
      <c r="JFG141" s="92">
        <f t="shared" si="883"/>
        <v>0</v>
      </c>
      <c r="JFH141" s="92">
        <f t="shared" si="883"/>
        <v>0</v>
      </c>
      <c r="JFI141" s="92">
        <f t="shared" si="883"/>
        <v>0</v>
      </c>
      <c r="JFJ141" s="92">
        <f t="shared" si="883"/>
        <v>0</v>
      </c>
      <c r="JFK141" s="92">
        <f t="shared" si="883"/>
        <v>0</v>
      </c>
      <c r="JFL141" s="92">
        <f t="shared" si="883"/>
        <v>0</v>
      </c>
      <c r="JFM141" s="92">
        <f t="shared" si="883"/>
        <v>0</v>
      </c>
      <c r="JFN141" s="92">
        <f t="shared" si="883"/>
        <v>0</v>
      </c>
      <c r="JFO141" s="92">
        <f t="shared" ref="JFO141:JHZ141" si="884">JFO135</f>
        <v>0</v>
      </c>
      <c r="JFP141" s="92">
        <f t="shared" si="884"/>
        <v>0</v>
      </c>
      <c r="JFQ141" s="92">
        <f t="shared" si="884"/>
        <v>0</v>
      </c>
      <c r="JFR141" s="92">
        <f t="shared" si="884"/>
        <v>0</v>
      </c>
      <c r="JFS141" s="92">
        <f t="shared" si="884"/>
        <v>0</v>
      </c>
      <c r="JFT141" s="92">
        <f t="shared" si="884"/>
        <v>0</v>
      </c>
      <c r="JFU141" s="92">
        <f t="shared" si="884"/>
        <v>0</v>
      </c>
      <c r="JFV141" s="92">
        <f t="shared" si="884"/>
        <v>0</v>
      </c>
      <c r="JFW141" s="92">
        <f t="shared" si="884"/>
        <v>0</v>
      </c>
      <c r="JFX141" s="92">
        <f t="shared" si="884"/>
        <v>0</v>
      </c>
      <c r="JFY141" s="92">
        <f t="shared" si="884"/>
        <v>0</v>
      </c>
      <c r="JFZ141" s="92">
        <f t="shared" si="884"/>
        <v>0</v>
      </c>
      <c r="JGA141" s="92">
        <f t="shared" si="884"/>
        <v>0</v>
      </c>
      <c r="JGB141" s="92">
        <f t="shared" si="884"/>
        <v>0</v>
      </c>
      <c r="JGC141" s="92">
        <f t="shared" si="884"/>
        <v>0</v>
      </c>
      <c r="JGD141" s="92">
        <f t="shared" si="884"/>
        <v>0</v>
      </c>
      <c r="JGE141" s="92">
        <f t="shared" si="884"/>
        <v>0</v>
      </c>
      <c r="JGF141" s="92">
        <f t="shared" si="884"/>
        <v>0</v>
      </c>
      <c r="JGG141" s="92">
        <f t="shared" si="884"/>
        <v>0</v>
      </c>
      <c r="JGH141" s="92">
        <f t="shared" si="884"/>
        <v>0</v>
      </c>
      <c r="JGI141" s="92">
        <f t="shared" si="884"/>
        <v>0</v>
      </c>
      <c r="JGJ141" s="92">
        <f t="shared" si="884"/>
        <v>0</v>
      </c>
      <c r="JGK141" s="92">
        <f t="shared" si="884"/>
        <v>0</v>
      </c>
      <c r="JGL141" s="92">
        <f t="shared" si="884"/>
        <v>0</v>
      </c>
      <c r="JGM141" s="92">
        <f t="shared" si="884"/>
        <v>0</v>
      </c>
      <c r="JGN141" s="92">
        <f t="shared" si="884"/>
        <v>0</v>
      </c>
      <c r="JGO141" s="92">
        <f t="shared" si="884"/>
        <v>0</v>
      </c>
      <c r="JGP141" s="92">
        <f t="shared" si="884"/>
        <v>0</v>
      </c>
      <c r="JGQ141" s="92">
        <f t="shared" si="884"/>
        <v>0</v>
      </c>
      <c r="JGR141" s="92">
        <f t="shared" si="884"/>
        <v>0</v>
      </c>
      <c r="JGS141" s="92">
        <f t="shared" si="884"/>
        <v>0</v>
      </c>
      <c r="JGT141" s="92">
        <f t="shared" si="884"/>
        <v>0</v>
      </c>
      <c r="JGU141" s="92">
        <f t="shared" si="884"/>
        <v>0</v>
      </c>
      <c r="JGV141" s="92">
        <f t="shared" si="884"/>
        <v>0</v>
      </c>
      <c r="JGW141" s="92">
        <f t="shared" si="884"/>
        <v>0</v>
      </c>
      <c r="JGX141" s="92">
        <f t="shared" si="884"/>
        <v>0</v>
      </c>
      <c r="JGY141" s="92">
        <f t="shared" si="884"/>
        <v>0</v>
      </c>
      <c r="JGZ141" s="92">
        <f t="shared" si="884"/>
        <v>0</v>
      </c>
      <c r="JHA141" s="92">
        <f t="shared" si="884"/>
        <v>0</v>
      </c>
      <c r="JHB141" s="92">
        <f t="shared" si="884"/>
        <v>0</v>
      </c>
      <c r="JHC141" s="92">
        <f t="shared" si="884"/>
        <v>0</v>
      </c>
      <c r="JHD141" s="92">
        <f t="shared" si="884"/>
        <v>0</v>
      </c>
      <c r="JHE141" s="92">
        <f t="shared" si="884"/>
        <v>0</v>
      </c>
      <c r="JHF141" s="92">
        <f t="shared" si="884"/>
        <v>0</v>
      </c>
      <c r="JHG141" s="92">
        <f t="shared" si="884"/>
        <v>0</v>
      </c>
      <c r="JHH141" s="92">
        <f t="shared" si="884"/>
        <v>0</v>
      </c>
      <c r="JHI141" s="92">
        <f t="shared" si="884"/>
        <v>0</v>
      </c>
      <c r="JHJ141" s="92">
        <f t="shared" si="884"/>
        <v>0</v>
      </c>
      <c r="JHK141" s="92">
        <f t="shared" si="884"/>
        <v>0</v>
      </c>
      <c r="JHL141" s="92">
        <f t="shared" si="884"/>
        <v>0</v>
      </c>
      <c r="JHM141" s="92">
        <f t="shared" si="884"/>
        <v>0</v>
      </c>
      <c r="JHN141" s="92">
        <f t="shared" si="884"/>
        <v>0</v>
      </c>
      <c r="JHO141" s="92">
        <f t="shared" si="884"/>
        <v>0</v>
      </c>
      <c r="JHP141" s="92">
        <f t="shared" si="884"/>
        <v>0</v>
      </c>
      <c r="JHQ141" s="92">
        <f t="shared" si="884"/>
        <v>0</v>
      </c>
      <c r="JHR141" s="92">
        <f t="shared" si="884"/>
        <v>0</v>
      </c>
      <c r="JHS141" s="92">
        <f t="shared" si="884"/>
        <v>0</v>
      </c>
      <c r="JHT141" s="92">
        <f t="shared" si="884"/>
        <v>0</v>
      </c>
      <c r="JHU141" s="92">
        <f t="shared" si="884"/>
        <v>0</v>
      </c>
      <c r="JHV141" s="92">
        <f t="shared" si="884"/>
        <v>0</v>
      </c>
      <c r="JHW141" s="92">
        <f t="shared" si="884"/>
        <v>0</v>
      </c>
      <c r="JHX141" s="92">
        <f t="shared" si="884"/>
        <v>0</v>
      </c>
      <c r="JHY141" s="92">
        <f t="shared" si="884"/>
        <v>0</v>
      </c>
      <c r="JHZ141" s="92">
        <f t="shared" si="884"/>
        <v>0</v>
      </c>
      <c r="JIA141" s="92">
        <f t="shared" ref="JIA141:JKL141" si="885">JIA135</f>
        <v>0</v>
      </c>
      <c r="JIB141" s="92">
        <f t="shared" si="885"/>
        <v>0</v>
      </c>
      <c r="JIC141" s="92">
        <f t="shared" si="885"/>
        <v>0</v>
      </c>
      <c r="JID141" s="92">
        <f t="shared" si="885"/>
        <v>0</v>
      </c>
      <c r="JIE141" s="92">
        <f t="shared" si="885"/>
        <v>0</v>
      </c>
      <c r="JIF141" s="92">
        <f t="shared" si="885"/>
        <v>0</v>
      </c>
      <c r="JIG141" s="92">
        <f t="shared" si="885"/>
        <v>0</v>
      </c>
      <c r="JIH141" s="92">
        <f t="shared" si="885"/>
        <v>0</v>
      </c>
      <c r="JII141" s="92">
        <f t="shared" si="885"/>
        <v>0</v>
      </c>
      <c r="JIJ141" s="92">
        <f t="shared" si="885"/>
        <v>0</v>
      </c>
      <c r="JIK141" s="92">
        <f t="shared" si="885"/>
        <v>0</v>
      </c>
      <c r="JIL141" s="92">
        <f t="shared" si="885"/>
        <v>0</v>
      </c>
      <c r="JIM141" s="92">
        <f t="shared" si="885"/>
        <v>0</v>
      </c>
      <c r="JIN141" s="92">
        <f t="shared" si="885"/>
        <v>0</v>
      </c>
      <c r="JIO141" s="92">
        <f t="shared" si="885"/>
        <v>0</v>
      </c>
      <c r="JIP141" s="92">
        <f t="shared" si="885"/>
        <v>0</v>
      </c>
      <c r="JIQ141" s="92">
        <f t="shared" si="885"/>
        <v>0</v>
      </c>
      <c r="JIR141" s="92">
        <f t="shared" si="885"/>
        <v>0</v>
      </c>
      <c r="JIS141" s="92">
        <f t="shared" si="885"/>
        <v>0</v>
      </c>
      <c r="JIT141" s="92">
        <f t="shared" si="885"/>
        <v>0</v>
      </c>
      <c r="JIU141" s="92">
        <f t="shared" si="885"/>
        <v>0</v>
      </c>
      <c r="JIV141" s="92">
        <f t="shared" si="885"/>
        <v>0</v>
      </c>
      <c r="JIW141" s="92">
        <f t="shared" si="885"/>
        <v>0</v>
      </c>
      <c r="JIX141" s="92">
        <f t="shared" si="885"/>
        <v>0</v>
      </c>
      <c r="JIY141" s="92">
        <f t="shared" si="885"/>
        <v>0</v>
      </c>
      <c r="JIZ141" s="92">
        <f t="shared" si="885"/>
        <v>0</v>
      </c>
      <c r="JJA141" s="92">
        <f t="shared" si="885"/>
        <v>0</v>
      </c>
      <c r="JJB141" s="92">
        <f t="shared" si="885"/>
        <v>0</v>
      </c>
      <c r="JJC141" s="92">
        <f t="shared" si="885"/>
        <v>0</v>
      </c>
      <c r="JJD141" s="92">
        <f t="shared" si="885"/>
        <v>0</v>
      </c>
      <c r="JJE141" s="92">
        <f t="shared" si="885"/>
        <v>0</v>
      </c>
      <c r="JJF141" s="92">
        <f t="shared" si="885"/>
        <v>0</v>
      </c>
      <c r="JJG141" s="92">
        <f t="shared" si="885"/>
        <v>0</v>
      </c>
      <c r="JJH141" s="92">
        <f t="shared" si="885"/>
        <v>0</v>
      </c>
      <c r="JJI141" s="92">
        <f t="shared" si="885"/>
        <v>0</v>
      </c>
      <c r="JJJ141" s="92">
        <f t="shared" si="885"/>
        <v>0</v>
      </c>
      <c r="JJK141" s="92">
        <f t="shared" si="885"/>
        <v>0</v>
      </c>
      <c r="JJL141" s="92">
        <f t="shared" si="885"/>
        <v>0</v>
      </c>
      <c r="JJM141" s="92">
        <f t="shared" si="885"/>
        <v>0</v>
      </c>
      <c r="JJN141" s="92">
        <f t="shared" si="885"/>
        <v>0</v>
      </c>
      <c r="JJO141" s="92">
        <f t="shared" si="885"/>
        <v>0</v>
      </c>
      <c r="JJP141" s="92">
        <f t="shared" si="885"/>
        <v>0</v>
      </c>
      <c r="JJQ141" s="92">
        <f t="shared" si="885"/>
        <v>0</v>
      </c>
      <c r="JJR141" s="92">
        <f t="shared" si="885"/>
        <v>0</v>
      </c>
      <c r="JJS141" s="92">
        <f t="shared" si="885"/>
        <v>0</v>
      </c>
      <c r="JJT141" s="92">
        <f t="shared" si="885"/>
        <v>0</v>
      </c>
      <c r="JJU141" s="92">
        <f t="shared" si="885"/>
        <v>0</v>
      </c>
      <c r="JJV141" s="92">
        <f t="shared" si="885"/>
        <v>0</v>
      </c>
      <c r="JJW141" s="92">
        <f t="shared" si="885"/>
        <v>0</v>
      </c>
      <c r="JJX141" s="92">
        <f t="shared" si="885"/>
        <v>0</v>
      </c>
      <c r="JJY141" s="92">
        <f t="shared" si="885"/>
        <v>0</v>
      </c>
      <c r="JJZ141" s="92">
        <f t="shared" si="885"/>
        <v>0</v>
      </c>
      <c r="JKA141" s="92">
        <f t="shared" si="885"/>
        <v>0</v>
      </c>
      <c r="JKB141" s="92">
        <f t="shared" si="885"/>
        <v>0</v>
      </c>
      <c r="JKC141" s="92">
        <f t="shared" si="885"/>
        <v>0</v>
      </c>
      <c r="JKD141" s="92">
        <f t="shared" si="885"/>
        <v>0</v>
      </c>
      <c r="JKE141" s="92">
        <f t="shared" si="885"/>
        <v>0</v>
      </c>
      <c r="JKF141" s="92">
        <f t="shared" si="885"/>
        <v>0</v>
      </c>
      <c r="JKG141" s="92">
        <f t="shared" si="885"/>
        <v>0</v>
      </c>
      <c r="JKH141" s="92">
        <f t="shared" si="885"/>
        <v>0</v>
      </c>
      <c r="JKI141" s="92">
        <f t="shared" si="885"/>
        <v>0</v>
      </c>
      <c r="JKJ141" s="92">
        <f t="shared" si="885"/>
        <v>0</v>
      </c>
      <c r="JKK141" s="92">
        <f t="shared" si="885"/>
        <v>0</v>
      </c>
      <c r="JKL141" s="92">
        <f t="shared" si="885"/>
        <v>0</v>
      </c>
      <c r="JKM141" s="92">
        <f t="shared" ref="JKM141:JMX141" si="886">JKM135</f>
        <v>0</v>
      </c>
      <c r="JKN141" s="92">
        <f t="shared" si="886"/>
        <v>0</v>
      </c>
      <c r="JKO141" s="92">
        <f t="shared" si="886"/>
        <v>0</v>
      </c>
      <c r="JKP141" s="92">
        <f t="shared" si="886"/>
        <v>0</v>
      </c>
      <c r="JKQ141" s="92">
        <f t="shared" si="886"/>
        <v>0</v>
      </c>
      <c r="JKR141" s="92">
        <f t="shared" si="886"/>
        <v>0</v>
      </c>
      <c r="JKS141" s="92">
        <f t="shared" si="886"/>
        <v>0</v>
      </c>
      <c r="JKT141" s="92">
        <f t="shared" si="886"/>
        <v>0</v>
      </c>
      <c r="JKU141" s="92">
        <f t="shared" si="886"/>
        <v>0</v>
      </c>
      <c r="JKV141" s="92">
        <f t="shared" si="886"/>
        <v>0</v>
      </c>
      <c r="JKW141" s="92">
        <f t="shared" si="886"/>
        <v>0</v>
      </c>
      <c r="JKX141" s="92">
        <f t="shared" si="886"/>
        <v>0</v>
      </c>
      <c r="JKY141" s="92">
        <f t="shared" si="886"/>
        <v>0</v>
      </c>
      <c r="JKZ141" s="92">
        <f t="shared" si="886"/>
        <v>0</v>
      </c>
      <c r="JLA141" s="92">
        <f t="shared" si="886"/>
        <v>0</v>
      </c>
      <c r="JLB141" s="92">
        <f t="shared" si="886"/>
        <v>0</v>
      </c>
      <c r="JLC141" s="92">
        <f t="shared" si="886"/>
        <v>0</v>
      </c>
      <c r="JLD141" s="92">
        <f t="shared" si="886"/>
        <v>0</v>
      </c>
      <c r="JLE141" s="92">
        <f t="shared" si="886"/>
        <v>0</v>
      </c>
      <c r="JLF141" s="92">
        <f t="shared" si="886"/>
        <v>0</v>
      </c>
      <c r="JLG141" s="92">
        <f t="shared" si="886"/>
        <v>0</v>
      </c>
      <c r="JLH141" s="92">
        <f t="shared" si="886"/>
        <v>0</v>
      </c>
      <c r="JLI141" s="92">
        <f t="shared" si="886"/>
        <v>0</v>
      </c>
      <c r="JLJ141" s="92">
        <f t="shared" si="886"/>
        <v>0</v>
      </c>
      <c r="JLK141" s="92">
        <f t="shared" si="886"/>
        <v>0</v>
      </c>
      <c r="JLL141" s="92">
        <f t="shared" si="886"/>
        <v>0</v>
      </c>
      <c r="JLM141" s="92">
        <f t="shared" si="886"/>
        <v>0</v>
      </c>
      <c r="JLN141" s="92">
        <f t="shared" si="886"/>
        <v>0</v>
      </c>
      <c r="JLO141" s="92">
        <f t="shared" si="886"/>
        <v>0</v>
      </c>
      <c r="JLP141" s="92">
        <f t="shared" si="886"/>
        <v>0</v>
      </c>
      <c r="JLQ141" s="92">
        <f t="shared" si="886"/>
        <v>0</v>
      </c>
      <c r="JLR141" s="92">
        <f t="shared" si="886"/>
        <v>0</v>
      </c>
      <c r="JLS141" s="92">
        <f t="shared" si="886"/>
        <v>0</v>
      </c>
      <c r="JLT141" s="92">
        <f t="shared" si="886"/>
        <v>0</v>
      </c>
      <c r="JLU141" s="92">
        <f t="shared" si="886"/>
        <v>0</v>
      </c>
      <c r="JLV141" s="92">
        <f t="shared" si="886"/>
        <v>0</v>
      </c>
      <c r="JLW141" s="92">
        <f t="shared" si="886"/>
        <v>0</v>
      </c>
      <c r="JLX141" s="92">
        <f t="shared" si="886"/>
        <v>0</v>
      </c>
      <c r="JLY141" s="92">
        <f t="shared" si="886"/>
        <v>0</v>
      </c>
      <c r="JLZ141" s="92">
        <f t="shared" si="886"/>
        <v>0</v>
      </c>
      <c r="JMA141" s="92">
        <f t="shared" si="886"/>
        <v>0</v>
      </c>
      <c r="JMB141" s="92">
        <f t="shared" si="886"/>
        <v>0</v>
      </c>
      <c r="JMC141" s="92">
        <f t="shared" si="886"/>
        <v>0</v>
      </c>
      <c r="JMD141" s="92">
        <f t="shared" si="886"/>
        <v>0</v>
      </c>
      <c r="JME141" s="92">
        <f t="shared" si="886"/>
        <v>0</v>
      </c>
      <c r="JMF141" s="92">
        <f t="shared" si="886"/>
        <v>0</v>
      </c>
      <c r="JMG141" s="92">
        <f t="shared" si="886"/>
        <v>0</v>
      </c>
      <c r="JMH141" s="92">
        <f t="shared" si="886"/>
        <v>0</v>
      </c>
      <c r="JMI141" s="92">
        <f t="shared" si="886"/>
        <v>0</v>
      </c>
      <c r="JMJ141" s="92">
        <f t="shared" si="886"/>
        <v>0</v>
      </c>
      <c r="JMK141" s="92">
        <f t="shared" si="886"/>
        <v>0</v>
      </c>
      <c r="JML141" s="92">
        <f t="shared" si="886"/>
        <v>0</v>
      </c>
      <c r="JMM141" s="92">
        <f t="shared" si="886"/>
        <v>0</v>
      </c>
      <c r="JMN141" s="92">
        <f t="shared" si="886"/>
        <v>0</v>
      </c>
      <c r="JMO141" s="92">
        <f t="shared" si="886"/>
        <v>0</v>
      </c>
      <c r="JMP141" s="92">
        <f t="shared" si="886"/>
        <v>0</v>
      </c>
      <c r="JMQ141" s="92">
        <f t="shared" si="886"/>
        <v>0</v>
      </c>
      <c r="JMR141" s="92">
        <f t="shared" si="886"/>
        <v>0</v>
      </c>
      <c r="JMS141" s="92">
        <f t="shared" si="886"/>
        <v>0</v>
      </c>
      <c r="JMT141" s="92">
        <f t="shared" si="886"/>
        <v>0</v>
      </c>
      <c r="JMU141" s="92">
        <f t="shared" si="886"/>
        <v>0</v>
      </c>
      <c r="JMV141" s="92">
        <f t="shared" si="886"/>
        <v>0</v>
      </c>
      <c r="JMW141" s="92">
        <f t="shared" si="886"/>
        <v>0</v>
      </c>
      <c r="JMX141" s="92">
        <f t="shared" si="886"/>
        <v>0</v>
      </c>
      <c r="JMY141" s="92">
        <f t="shared" ref="JMY141:JPJ141" si="887">JMY135</f>
        <v>0</v>
      </c>
      <c r="JMZ141" s="92">
        <f t="shared" si="887"/>
        <v>0</v>
      </c>
      <c r="JNA141" s="92">
        <f t="shared" si="887"/>
        <v>0</v>
      </c>
      <c r="JNB141" s="92">
        <f t="shared" si="887"/>
        <v>0</v>
      </c>
      <c r="JNC141" s="92">
        <f t="shared" si="887"/>
        <v>0</v>
      </c>
      <c r="JND141" s="92">
        <f t="shared" si="887"/>
        <v>0</v>
      </c>
      <c r="JNE141" s="92">
        <f t="shared" si="887"/>
        <v>0</v>
      </c>
      <c r="JNF141" s="92">
        <f t="shared" si="887"/>
        <v>0</v>
      </c>
      <c r="JNG141" s="92">
        <f t="shared" si="887"/>
        <v>0</v>
      </c>
      <c r="JNH141" s="92">
        <f t="shared" si="887"/>
        <v>0</v>
      </c>
      <c r="JNI141" s="92">
        <f t="shared" si="887"/>
        <v>0</v>
      </c>
      <c r="JNJ141" s="92">
        <f t="shared" si="887"/>
        <v>0</v>
      </c>
      <c r="JNK141" s="92">
        <f t="shared" si="887"/>
        <v>0</v>
      </c>
      <c r="JNL141" s="92">
        <f t="shared" si="887"/>
        <v>0</v>
      </c>
      <c r="JNM141" s="92">
        <f t="shared" si="887"/>
        <v>0</v>
      </c>
      <c r="JNN141" s="92">
        <f t="shared" si="887"/>
        <v>0</v>
      </c>
      <c r="JNO141" s="92">
        <f t="shared" si="887"/>
        <v>0</v>
      </c>
      <c r="JNP141" s="92">
        <f t="shared" si="887"/>
        <v>0</v>
      </c>
      <c r="JNQ141" s="92">
        <f t="shared" si="887"/>
        <v>0</v>
      </c>
      <c r="JNR141" s="92">
        <f t="shared" si="887"/>
        <v>0</v>
      </c>
      <c r="JNS141" s="92">
        <f t="shared" si="887"/>
        <v>0</v>
      </c>
      <c r="JNT141" s="92">
        <f t="shared" si="887"/>
        <v>0</v>
      </c>
      <c r="JNU141" s="92">
        <f t="shared" si="887"/>
        <v>0</v>
      </c>
      <c r="JNV141" s="92">
        <f t="shared" si="887"/>
        <v>0</v>
      </c>
      <c r="JNW141" s="92">
        <f t="shared" si="887"/>
        <v>0</v>
      </c>
      <c r="JNX141" s="92">
        <f t="shared" si="887"/>
        <v>0</v>
      </c>
      <c r="JNY141" s="92">
        <f t="shared" si="887"/>
        <v>0</v>
      </c>
      <c r="JNZ141" s="92">
        <f t="shared" si="887"/>
        <v>0</v>
      </c>
      <c r="JOA141" s="92">
        <f t="shared" si="887"/>
        <v>0</v>
      </c>
      <c r="JOB141" s="92">
        <f t="shared" si="887"/>
        <v>0</v>
      </c>
      <c r="JOC141" s="92">
        <f t="shared" si="887"/>
        <v>0</v>
      </c>
      <c r="JOD141" s="92">
        <f t="shared" si="887"/>
        <v>0</v>
      </c>
      <c r="JOE141" s="92">
        <f t="shared" si="887"/>
        <v>0</v>
      </c>
      <c r="JOF141" s="92">
        <f t="shared" si="887"/>
        <v>0</v>
      </c>
      <c r="JOG141" s="92">
        <f t="shared" si="887"/>
        <v>0</v>
      </c>
      <c r="JOH141" s="92">
        <f t="shared" si="887"/>
        <v>0</v>
      </c>
      <c r="JOI141" s="92">
        <f t="shared" si="887"/>
        <v>0</v>
      </c>
      <c r="JOJ141" s="92">
        <f t="shared" si="887"/>
        <v>0</v>
      </c>
      <c r="JOK141" s="92">
        <f t="shared" si="887"/>
        <v>0</v>
      </c>
      <c r="JOL141" s="92">
        <f t="shared" si="887"/>
        <v>0</v>
      </c>
      <c r="JOM141" s="92">
        <f t="shared" si="887"/>
        <v>0</v>
      </c>
      <c r="JON141" s="92">
        <f t="shared" si="887"/>
        <v>0</v>
      </c>
      <c r="JOO141" s="92">
        <f t="shared" si="887"/>
        <v>0</v>
      </c>
      <c r="JOP141" s="92">
        <f t="shared" si="887"/>
        <v>0</v>
      </c>
      <c r="JOQ141" s="92">
        <f t="shared" si="887"/>
        <v>0</v>
      </c>
      <c r="JOR141" s="92">
        <f t="shared" si="887"/>
        <v>0</v>
      </c>
      <c r="JOS141" s="92">
        <f t="shared" si="887"/>
        <v>0</v>
      </c>
      <c r="JOT141" s="92">
        <f t="shared" si="887"/>
        <v>0</v>
      </c>
      <c r="JOU141" s="92">
        <f t="shared" si="887"/>
        <v>0</v>
      </c>
      <c r="JOV141" s="92">
        <f t="shared" si="887"/>
        <v>0</v>
      </c>
      <c r="JOW141" s="92">
        <f t="shared" si="887"/>
        <v>0</v>
      </c>
      <c r="JOX141" s="92">
        <f t="shared" si="887"/>
        <v>0</v>
      </c>
      <c r="JOY141" s="92">
        <f t="shared" si="887"/>
        <v>0</v>
      </c>
      <c r="JOZ141" s="92">
        <f t="shared" si="887"/>
        <v>0</v>
      </c>
      <c r="JPA141" s="92">
        <f t="shared" si="887"/>
        <v>0</v>
      </c>
      <c r="JPB141" s="92">
        <f t="shared" si="887"/>
        <v>0</v>
      </c>
      <c r="JPC141" s="92">
        <f t="shared" si="887"/>
        <v>0</v>
      </c>
      <c r="JPD141" s="92">
        <f t="shared" si="887"/>
        <v>0</v>
      </c>
      <c r="JPE141" s="92">
        <f t="shared" si="887"/>
        <v>0</v>
      </c>
      <c r="JPF141" s="92">
        <f t="shared" si="887"/>
        <v>0</v>
      </c>
      <c r="JPG141" s="92">
        <f t="shared" si="887"/>
        <v>0</v>
      </c>
      <c r="JPH141" s="92">
        <f t="shared" si="887"/>
        <v>0</v>
      </c>
      <c r="JPI141" s="92">
        <f t="shared" si="887"/>
        <v>0</v>
      </c>
      <c r="JPJ141" s="92">
        <f t="shared" si="887"/>
        <v>0</v>
      </c>
      <c r="JPK141" s="92">
        <f t="shared" ref="JPK141:JRV141" si="888">JPK135</f>
        <v>0</v>
      </c>
      <c r="JPL141" s="92">
        <f t="shared" si="888"/>
        <v>0</v>
      </c>
      <c r="JPM141" s="92">
        <f t="shared" si="888"/>
        <v>0</v>
      </c>
      <c r="JPN141" s="92">
        <f t="shared" si="888"/>
        <v>0</v>
      </c>
      <c r="JPO141" s="92">
        <f t="shared" si="888"/>
        <v>0</v>
      </c>
      <c r="JPP141" s="92">
        <f t="shared" si="888"/>
        <v>0</v>
      </c>
      <c r="JPQ141" s="92">
        <f t="shared" si="888"/>
        <v>0</v>
      </c>
      <c r="JPR141" s="92">
        <f t="shared" si="888"/>
        <v>0</v>
      </c>
      <c r="JPS141" s="92">
        <f t="shared" si="888"/>
        <v>0</v>
      </c>
      <c r="JPT141" s="92">
        <f t="shared" si="888"/>
        <v>0</v>
      </c>
      <c r="JPU141" s="92">
        <f t="shared" si="888"/>
        <v>0</v>
      </c>
      <c r="JPV141" s="92">
        <f t="shared" si="888"/>
        <v>0</v>
      </c>
      <c r="JPW141" s="92">
        <f t="shared" si="888"/>
        <v>0</v>
      </c>
      <c r="JPX141" s="92">
        <f t="shared" si="888"/>
        <v>0</v>
      </c>
      <c r="JPY141" s="92">
        <f t="shared" si="888"/>
        <v>0</v>
      </c>
      <c r="JPZ141" s="92">
        <f t="shared" si="888"/>
        <v>0</v>
      </c>
      <c r="JQA141" s="92">
        <f t="shared" si="888"/>
        <v>0</v>
      </c>
      <c r="JQB141" s="92">
        <f t="shared" si="888"/>
        <v>0</v>
      </c>
      <c r="JQC141" s="92">
        <f t="shared" si="888"/>
        <v>0</v>
      </c>
      <c r="JQD141" s="92">
        <f t="shared" si="888"/>
        <v>0</v>
      </c>
      <c r="JQE141" s="92">
        <f t="shared" si="888"/>
        <v>0</v>
      </c>
      <c r="JQF141" s="92">
        <f t="shared" si="888"/>
        <v>0</v>
      </c>
      <c r="JQG141" s="92">
        <f t="shared" si="888"/>
        <v>0</v>
      </c>
      <c r="JQH141" s="92">
        <f t="shared" si="888"/>
        <v>0</v>
      </c>
      <c r="JQI141" s="92">
        <f t="shared" si="888"/>
        <v>0</v>
      </c>
      <c r="JQJ141" s="92">
        <f t="shared" si="888"/>
        <v>0</v>
      </c>
      <c r="JQK141" s="92">
        <f t="shared" si="888"/>
        <v>0</v>
      </c>
      <c r="JQL141" s="92">
        <f t="shared" si="888"/>
        <v>0</v>
      </c>
      <c r="JQM141" s="92">
        <f t="shared" si="888"/>
        <v>0</v>
      </c>
      <c r="JQN141" s="92">
        <f t="shared" si="888"/>
        <v>0</v>
      </c>
      <c r="JQO141" s="92">
        <f t="shared" si="888"/>
        <v>0</v>
      </c>
      <c r="JQP141" s="92">
        <f t="shared" si="888"/>
        <v>0</v>
      </c>
      <c r="JQQ141" s="92">
        <f t="shared" si="888"/>
        <v>0</v>
      </c>
      <c r="JQR141" s="92">
        <f t="shared" si="888"/>
        <v>0</v>
      </c>
      <c r="JQS141" s="92">
        <f t="shared" si="888"/>
        <v>0</v>
      </c>
      <c r="JQT141" s="92">
        <f t="shared" si="888"/>
        <v>0</v>
      </c>
      <c r="JQU141" s="92">
        <f t="shared" si="888"/>
        <v>0</v>
      </c>
      <c r="JQV141" s="92">
        <f t="shared" si="888"/>
        <v>0</v>
      </c>
      <c r="JQW141" s="92">
        <f t="shared" si="888"/>
        <v>0</v>
      </c>
      <c r="JQX141" s="92">
        <f t="shared" si="888"/>
        <v>0</v>
      </c>
      <c r="JQY141" s="92">
        <f t="shared" si="888"/>
        <v>0</v>
      </c>
      <c r="JQZ141" s="92">
        <f t="shared" si="888"/>
        <v>0</v>
      </c>
      <c r="JRA141" s="92">
        <f t="shared" si="888"/>
        <v>0</v>
      </c>
      <c r="JRB141" s="92">
        <f t="shared" si="888"/>
        <v>0</v>
      </c>
      <c r="JRC141" s="92">
        <f t="shared" si="888"/>
        <v>0</v>
      </c>
      <c r="JRD141" s="92">
        <f t="shared" si="888"/>
        <v>0</v>
      </c>
      <c r="JRE141" s="92">
        <f t="shared" si="888"/>
        <v>0</v>
      </c>
      <c r="JRF141" s="92">
        <f t="shared" si="888"/>
        <v>0</v>
      </c>
      <c r="JRG141" s="92">
        <f t="shared" si="888"/>
        <v>0</v>
      </c>
      <c r="JRH141" s="92">
        <f t="shared" si="888"/>
        <v>0</v>
      </c>
      <c r="JRI141" s="92">
        <f t="shared" si="888"/>
        <v>0</v>
      </c>
      <c r="JRJ141" s="92">
        <f t="shared" si="888"/>
        <v>0</v>
      </c>
      <c r="JRK141" s="92">
        <f t="shared" si="888"/>
        <v>0</v>
      </c>
      <c r="JRL141" s="92">
        <f t="shared" si="888"/>
        <v>0</v>
      </c>
      <c r="JRM141" s="92">
        <f t="shared" si="888"/>
        <v>0</v>
      </c>
      <c r="JRN141" s="92">
        <f t="shared" si="888"/>
        <v>0</v>
      </c>
      <c r="JRO141" s="92">
        <f t="shared" si="888"/>
        <v>0</v>
      </c>
      <c r="JRP141" s="92">
        <f t="shared" si="888"/>
        <v>0</v>
      </c>
      <c r="JRQ141" s="92">
        <f t="shared" si="888"/>
        <v>0</v>
      </c>
      <c r="JRR141" s="92">
        <f t="shared" si="888"/>
        <v>0</v>
      </c>
      <c r="JRS141" s="92">
        <f t="shared" si="888"/>
        <v>0</v>
      </c>
      <c r="JRT141" s="92">
        <f t="shared" si="888"/>
        <v>0</v>
      </c>
      <c r="JRU141" s="92">
        <f t="shared" si="888"/>
        <v>0</v>
      </c>
      <c r="JRV141" s="92">
        <f t="shared" si="888"/>
        <v>0</v>
      </c>
      <c r="JRW141" s="92">
        <f t="shared" ref="JRW141:JUH141" si="889">JRW135</f>
        <v>0</v>
      </c>
      <c r="JRX141" s="92">
        <f t="shared" si="889"/>
        <v>0</v>
      </c>
      <c r="JRY141" s="92">
        <f t="shared" si="889"/>
        <v>0</v>
      </c>
      <c r="JRZ141" s="92">
        <f t="shared" si="889"/>
        <v>0</v>
      </c>
      <c r="JSA141" s="92">
        <f t="shared" si="889"/>
        <v>0</v>
      </c>
      <c r="JSB141" s="92">
        <f t="shared" si="889"/>
        <v>0</v>
      </c>
      <c r="JSC141" s="92">
        <f t="shared" si="889"/>
        <v>0</v>
      </c>
      <c r="JSD141" s="92">
        <f t="shared" si="889"/>
        <v>0</v>
      </c>
      <c r="JSE141" s="92">
        <f t="shared" si="889"/>
        <v>0</v>
      </c>
      <c r="JSF141" s="92">
        <f t="shared" si="889"/>
        <v>0</v>
      </c>
      <c r="JSG141" s="92">
        <f t="shared" si="889"/>
        <v>0</v>
      </c>
      <c r="JSH141" s="92">
        <f t="shared" si="889"/>
        <v>0</v>
      </c>
      <c r="JSI141" s="92">
        <f t="shared" si="889"/>
        <v>0</v>
      </c>
      <c r="JSJ141" s="92">
        <f t="shared" si="889"/>
        <v>0</v>
      </c>
      <c r="JSK141" s="92">
        <f t="shared" si="889"/>
        <v>0</v>
      </c>
      <c r="JSL141" s="92">
        <f t="shared" si="889"/>
        <v>0</v>
      </c>
      <c r="JSM141" s="92">
        <f t="shared" si="889"/>
        <v>0</v>
      </c>
      <c r="JSN141" s="92">
        <f t="shared" si="889"/>
        <v>0</v>
      </c>
      <c r="JSO141" s="92">
        <f t="shared" si="889"/>
        <v>0</v>
      </c>
      <c r="JSP141" s="92">
        <f t="shared" si="889"/>
        <v>0</v>
      </c>
      <c r="JSQ141" s="92">
        <f t="shared" si="889"/>
        <v>0</v>
      </c>
      <c r="JSR141" s="92">
        <f t="shared" si="889"/>
        <v>0</v>
      </c>
      <c r="JSS141" s="92">
        <f t="shared" si="889"/>
        <v>0</v>
      </c>
      <c r="JST141" s="92">
        <f t="shared" si="889"/>
        <v>0</v>
      </c>
      <c r="JSU141" s="92">
        <f t="shared" si="889"/>
        <v>0</v>
      </c>
      <c r="JSV141" s="92">
        <f t="shared" si="889"/>
        <v>0</v>
      </c>
      <c r="JSW141" s="92">
        <f t="shared" si="889"/>
        <v>0</v>
      </c>
      <c r="JSX141" s="92">
        <f t="shared" si="889"/>
        <v>0</v>
      </c>
      <c r="JSY141" s="92">
        <f t="shared" si="889"/>
        <v>0</v>
      </c>
      <c r="JSZ141" s="92">
        <f t="shared" si="889"/>
        <v>0</v>
      </c>
      <c r="JTA141" s="92">
        <f t="shared" si="889"/>
        <v>0</v>
      </c>
      <c r="JTB141" s="92">
        <f t="shared" si="889"/>
        <v>0</v>
      </c>
      <c r="JTC141" s="92">
        <f t="shared" si="889"/>
        <v>0</v>
      </c>
      <c r="JTD141" s="92">
        <f t="shared" si="889"/>
        <v>0</v>
      </c>
      <c r="JTE141" s="92">
        <f t="shared" si="889"/>
        <v>0</v>
      </c>
      <c r="JTF141" s="92">
        <f t="shared" si="889"/>
        <v>0</v>
      </c>
      <c r="JTG141" s="92">
        <f t="shared" si="889"/>
        <v>0</v>
      </c>
      <c r="JTH141" s="92">
        <f t="shared" si="889"/>
        <v>0</v>
      </c>
      <c r="JTI141" s="92">
        <f t="shared" si="889"/>
        <v>0</v>
      </c>
      <c r="JTJ141" s="92">
        <f t="shared" si="889"/>
        <v>0</v>
      </c>
      <c r="JTK141" s="92">
        <f t="shared" si="889"/>
        <v>0</v>
      </c>
      <c r="JTL141" s="92">
        <f t="shared" si="889"/>
        <v>0</v>
      </c>
      <c r="JTM141" s="92">
        <f t="shared" si="889"/>
        <v>0</v>
      </c>
      <c r="JTN141" s="92">
        <f t="shared" si="889"/>
        <v>0</v>
      </c>
      <c r="JTO141" s="92">
        <f t="shared" si="889"/>
        <v>0</v>
      </c>
      <c r="JTP141" s="92">
        <f t="shared" si="889"/>
        <v>0</v>
      </c>
      <c r="JTQ141" s="92">
        <f t="shared" si="889"/>
        <v>0</v>
      </c>
      <c r="JTR141" s="92">
        <f t="shared" si="889"/>
        <v>0</v>
      </c>
      <c r="JTS141" s="92">
        <f t="shared" si="889"/>
        <v>0</v>
      </c>
      <c r="JTT141" s="92">
        <f t="shared" si="889"/>
        <v>0</v>
      </c>
      <c r="JTU141" s="92">
        <f t="shared" si="889"/>
        <v>0</v>
      </c>
      <c r="JTV141" s="92">
        <f t="shared" si="889"/>
        <v>0</v>
      </c>
      <c r="JTW141" s="92">
        <f t="shared" si="889"/>
        <v>0</v>
      </c>
      <c r="JTX141" s="92">
        <f t="shared" si="889"/>
        <v>0</v>
      </c>
      <c r="JTY141" s="92">
        <f t="shared" si="889"/>
        <v>0</v>
      </c>
      <c r="JTZ141" s="92">
        <f t="shared" si="889"/>
        <v>0</v>
      </c>
      <c r="JUA141" s="92">
        <f t="shared" si="889"/>
        <v>0</v>
      </c>
      <c r="JUB141" s="92">
        <f t="shared" si="889"/>
        <v>0</v>
      </c>
      <c r="JUC141" s="92">
        <f t="shared" si="889"/>
        <v>0</v>
      </c>
      <c r="JUD141" s="92">
        <f t="shared" si="889"/>
        <v>0</v>
      </c>
      <c r="JUE141" s="92">
        <f t="shared" si="889"/>
        <v>0</v>
      </c>
      <c r="JUF141" s="92">
        <f t="shared" si="889"/>
        <v>0</v>
      </c>
      <c r="JUG141" s="92">
        <f t="shared" si="889"/>
        <v>0</v>
      </c>
      <c r="JUH141" s="92">
        <f t="shared" si="889"/>
        <v>0</v>
      </c>
      <c r="JUI141" s="92">
        <f t="shared" ref="JUI141:JWT141" si="890">JUI135</f>
        <v>0</v>
      </c>
      <c r="JUJ141" s="92">
        <f t="shared" si="890"/>
        <v>0</v>
      </c>
      <c r="JUK141" s="92">
        <f t="shared" si="890"/>
        <v>0</v>
      </c>
      <c r="JUL141" s="92">
        <f t="shared" si="890"/>
        <v>0</v>
      </c>
      <c r="JUM141" s="92">
        <f t="shared" si="890"/>
        <v>0</v>
      </c>
      <c r="JUN141" s="92">
        <f t="shared" si="890"/>
        <v>0</v>
      </c>
      <c r="JUO141" s="92">
        <f t="shared" si="890"/>
        <v>0</v>
      </c>
      <c r="JUP141" s="92">
        <f t="shared" si="890"/>
        <v>0</v>
      </c>
      <c r="JUQ141" s="92">
        <f t="shared" si="890"/>
        <v>0</v>
      </c>
      <c r="JUR141" s="92">
        <f t="shared" si="890"/>
        <v>0</v>
      </c>
      <c r="JUS141" s="92">
        <f t="shared" si="890"/>
        <v>0</v>
      </c>
      <c r="JUT141" s="92">
        <f t="shared" si="890"/>
        <v>0</v>
      </c>
      <c r="JUU141" s="92">
        <f t="shared" si="890"/>
        <v>0</v>
      </c>
      <c r="JUV141" s="92">
        <f t="shared" si="890"/>
        <v>0</v>
      </c>
      <c r="JUW141" s="92">
        <f t="shared" si="890"/>
        <v>0</v>
      </c>
      <c r="JUX141" s="92">
        <f t="shared" si="890"/>
        <v>0</v>
      </c>
      <c r="JUY141" s="92">
        <f t="shared" si="890"/>
        <v>0</v>
      </c>
      <c r="JUZ141" s="92">
        <f t="shared" si="890"/>
        <v>0</v>
      </c>
      <c r="JVA141" s="92">
        <f t="shared" si="890"/>
        <v>0</v>
      </c>
      <c r="JVB141" s="92">
        <f t="shared" si="890"/>
        <v>0</v>
      </c>
      <c r="JVC141" s="92">
        <f t="shared" si="890"/>
        <v>0</v>
      </c>
      <c r="JVD141" s="92">
        <f t="shared" si="890"/>
        <v>0</v>
      </c>
      <c r="JVE141" s="92">
        <f t="shared" si="890"/>
        <v>0</v>
      </c>
      <c r="JVF141" s="92">
        <f t="shared" si="890"/>
        <v>0</v>
      </c>
      <c r="JVG141" s="92">
        <f t="shared" si="890"/>
        <v>0</v>
      </c>
      <c r="JVH141" s="92">
        <f t="shared" si="890"/>
        <v>0</v>
      </c>
      <c r="JVI141" s="92">
        <f t="shared" si="890"/>
        <v>0</v>
      </c>
      <c r="JVJ141" s="92">
        <f t="shared" si="890"/>
        <v>0</v>
      </c>
      <c r="JVK141" s="92">
        <f t="shared" si="890"/>
        <v>0</v>
      </c>
      <c r="JVL141" s="92">
        <f t="shared" si="890"/>
        <v>0</v>
      </c>
      <c r="JVM141" s="92">
        <f t="shared" si="890"/>
        <v>0</v>
      </c>
      <c r="JVN141" s="92">
        <f t="shared" si="890"/>
        <v>0</v>
      </c>
      <c r="JVO141" s="92">
        <f t="shared" si="890"/>
        <v>0</v>
      </c>
      <c r="JVP141" s="92">
        <f t="shared" si="890"/>
        <v>0</v>
      </c>
      <c r="JVQ141" s="92">
        <f t="shared" si="890"/>
        <v>0</v>
      </c>
      <c r="JVR141" s="92">
        <f t="shared" si="890"/>
        <v>0</v>
      </c>
      <c r="JVS141" s="92">
        <f t="shared" si="890"/>
        <v>0</v>
      </c>
      <c r="JVT141" s="92">
        <f t="shared" si="890"/>
        <v>0</v>
      </c>
      <c r="JVU141" s="92">
        <f t="shared" si="890"/>
        <v>0</v>
      </c>
      <c r="JVV141" s="92">
        <f t="shared" si="890"/>
        <v>0</v>
      </c>
      <c r="JVW141" s="92">
        <f t="shared" si="890"/>
        <v>0</v>
      </c>
      <c r="JVX141" s="92">
        <f t="shared" si="890"/>
        <v>0</v>
      </c>
      <c r="JVY141" s="92">
        <f t="shared" si="890"/>
        <v>0</v>
      </c>
      <c r="JVZ141" s="92">
        <f t="shared" si="890"/>
        <v>0</v>
      </c>
      <c r="JWA141" s="92">
        <f t="shared" si="890"/>
        <v>0</v>
      </c>
      <c r="JWB141" s="92">
        <f t="shared" si="890"/>
        <v>0</v>
      </c>
      <c r="JWC141" s="92">
        <f t="shared" si="890"/>
        <v>0</v>
      </c>
      <c r="JWD141" s="92">
        <f t="shared" si="890"/>
        <v>0</v>
      </c>
      <c r="JWE141" s="92">
        <f t="shared" si="890"/>
        <v>0</v>
      </c>
      <c r="JWF141" s="92">
        <f t="shared" si="890"/>
        <v>0</v>
      </c>
      <c r="JWG141" s="92">
        <f t="shared" si="890"/>
        <v>0</v>
      </c>
      <c r="JWH141" s="92">
        <f t="shared" si="890"/>
        <v>0</v>
      </c>
      <c r="JWI141" s="92">
        <f t="shared" si="890"/>
        <v>0</v>
      </c>
      <c r="JWJ141" s="92">
        <f t="shared" si="890"/>
        <v>0</v>
      </c>
      <c r="JWK141" s="92">
        <f t="shared" si="890"/>
        <v>0</v>
      </c>
      <c r="JWL141" s="92">
        <f t="shared" si="890"/>
        <v>0</v>
      </c>
      <c r="JWM141" s="92">
        <f t="shared" si="890"/>
        <v>0</v>
      </c>
      <c r="JWN141" s="92">
        <f t="shared" si="890"/>
        <v>0</v>
      </c>
      <c r="JWO141" s="92">
        <f t="shared" si="890"/>
        <v>0</v>
      </c>
      <c r="JWP141" s="92">
        <f t="shared" si="890"/>
        <v>0</v>
      </c>
      <c r="JWQ141" s="92">
        <f t="shared" si="890"/>
        <v>0</v>
      </c>
      <c r="JWR141" s="92">
        <f t="shared" si="890"/>
        <v>0</v>
      </c>
      <c r="JWS141" s="92">
        <f t="shared" si="890"/>
        <v>0</v>
      </c>
      <c r="JWT141" s="92">
        <f t="shared" si="890"/>
        <v>0</v>
      </c>
      <c r="JWU141" s="92">
        <f t="shared" ref="JWU141:JZF141" si="891">JWU135</f>
        <v>0</v>
      </c>
      <c r="JWV141" s="92">
        <f t="shared" si="891"/>
        <v>0</v>
      </c>
      <c r="JWW141" s="92">
        <f t="shared" si="891"/>
        <v>0</v>
      </c>
      <c r="JWX141" s="92">
        <f t="shared" si="891"/>
        <v>0</v>
      </c>
      <c r="JWY141" s="92">
        <f t="shared" si="891"/>
        <v>0</v>
      </c>
      <c r="JWZ141" s="92">
        <f t="shared" si="891"/>
        <v>0</v>
      </c>
      <c r="JXA141" s="92">
        <f t="shared" si="891"/>
        <v>0</v>
      </c>
      <c r="JXB141" s="92">
        <f t="shared" si="891"/>
        <v>0</v>
      </c>
      <c r="JXC141" s="92">
        <f t="shared" si="891"/>
        <v>0</v>
      </c>
      <c r="JXD141" s="92">
        <f t="shared" si="891"/>
        <v>0</v>
      </c>
      <c r="JXE141" s="92">
        <f t="shared" si="891"/>
        <v>0</v>
      </c>
      <c r="JXF141" s="92">
        <f t="shared" si="891"/>
        <v>0</v>
      </c>
      <c r="JXG141" s="92">
        <f t="shared" si="891"/>
        <v>0</v>
      </c>
      <c r="JXH141" s="92">
        <f t="shared" si="891"/>
        <v>0</v>
      </c>
      <c r="JXI141" s="92">
        <f t="shared" si="891"/>
        <v>0</v>
      </c>
      <c r="JXJ141" s="92">
        <f t="shared" si="891"/>
        <v>0</v>
      </c>
      <c r="JXK141" s="92">
        <f t="shared" si="891"/>
        <v>0</v>
      </c>
      <c r="JXL141" s="92">
        <f t="shared" si="891"/>
        <v>0</v>
      </c>
      <c r="JXM141" s="92">
        <f t="shared" si="891"/>
        <v>0</v>
      </c>
      <c r="JXN141" s="92">
        <f t="shared" si="891"/>
        <v>0</v>
      </c>
      <c r="JXO141" s="92">
        <f t="shared" si="891"/>
        <v>0</v>
      </c>
      <c r="JXP141" s="92">
        <f t="shared" si="891"/>
        <v>0</v>
      </c>
      <c r="JXQ141" s="92">
        <f t="shared" si="891"/>
        <v>0</v>
      </c>
      <c r="JXR141" s="92">
        <f t="shared" si="891"/>
        <v>0</v>
      </c>
      <c r="JXS141" s="92">
        <f t="shared" si="891"/>
        <v>0</v>
      </c>
      <c r="JXT141" s="92">
        <f t="shared" si="891"/>
        <v>0</v>
      </c>
      <c r="JXU141" s="92">
        <f t="shared" si="891"/>
        <v>0</v>
      </c>
      <c r="JXV141" s="92">
        <f t="shared" si="891"/>
        <v>0</v>
      </c>
      <c r="JXW141" s="92">
        <f t="shared" si="891"/>
        <v>0</v>
      </c>
      <c r="JXX141" s="92">
        <f t="shared" si="891"/>
        <v>0</v>
      </c>
      <c r="JXY141" s="92">
        <f t="shared" si="891"/>
        <v>0</v>
      </c>
      <c r="JXZ141" s="92">
        <f t="shared" si="891"/>
        <v>0</v>
      </c>
      <c r="JYA141" s="92">
        <f t="shared" si="891"/>
        <v>0</v>
      </c>
      <c r="JYB141" s="92">
        <f t="shared" si="891"/>
        <v>0</v>
      </c>
      <c r="JYC141" s="92">
        <f t="shared" si="891"/>
        <v>0</v>
      </c>
      <c r="JYD141" s="92">
        <f t="shared" si="891"/>
        <v>0</v>
      </c>
      <c r="JYE141" s="92">
        <f t="shared" si="891"/>
        <v>0</v>
      </c>
      <c r="JYF141" s="92">
        <f t="shared" si="891"/>
        <v>0</v>
      </c>
      <c r="JYG141" s="92">
        <f t="shared" si="891"/>
        <v>0</v>
      </c>
      <c r="JYH141" s="92">
        <f t="shared" si="891"/>
        <v>0</v>
      </c>
      <c r="JYI141" s="92">
        <f t="shared" si="891"/>
        <v>0</v>
      </c>
      <c r="JYJ141" s="92">
        <f t="shared" si="891"/>
        <v>0</v>
      </c>
      <c r="JYK141" s="92">
        <f t="shared" si="891"/>
        <v>0</v>
      </c>
      <c r="JYL141" s="92">
        <f t="shared" si="891"/>
        <v>0</v>
      </c>
      <c r="JYM141" s="92">
        <f t="shared" si="891"/>
        <v>0</v>
      </c>
      <c r="JYN141" s="92">
        <f t="shared" si="891"/>
        <v>0</v>
      </c>
      <c r="JYO141" s="92">
        <f t="shared" si="891"/>
        <v>0</v>
      </c>
      <c r="JYP141" s="92">
        <f t="shared" si="891"/>
        <v>0</v>
      </c>
      <c r="JYQ141" s="92">
        <f t="shared" si="891"/>
        <v>0</v>
      </c>
      <c r="JYR141" s="92">
        <f t="shared" si="891"/>
        <v>0</v>
      </c>
      <c r="JYS141" s="92">
        <f t="shared" si="891"/>
        <v>0</v>
      </c>
      <c r="JYT141" s="92">
        <f t="shared" si="891"/>
        <v>0</v>
      </c>
      <c r="JYU141" s="92">
        <f t="shared" si="891"/>
        <v>0</v>
      </c>
      <c r="JYV141" s="92">
        <f t="shared" si="891"/>
        <v>0</v>
      </c>
      <c r="JYW141" s="92">
        <f t="shared" si="891"/>
        <v>0</v>
      </c>
      <c r="JYX141" s="92">
        <f t="shared" si="891"/>
        <v>0</v>
      </c>
      <c r="JYY141" s="92">
        <f t="shared" si="891"/>
        <v>0</v>
      </c>
      <c r="JYZ141" s="92">
        <f t="shared" si="891"/>
        <v>0</v>
      </c>
      <c r="JZA141" s="92">
        <f t="shared" si="891"/>
        <v>0</v>
      </c>
      <c r="JZB141" s="92">
        <f t="shared" si="891"/>
        <v>0</v>
      </c>
      <c r="JZC141" s="92">
        <f t="shared" si="891"/>
        <v>0</v>
      </c>
      <c r="JZD141" s="92">
        <f t="shared" si="891"/>
        <v>0</v>
      </c>
      <c r="JZE141" s="92">
        <f t="shared" si="891"/>
        <v>0</v>
      </c>
      <c r="JZF141" s="92">
        <f t="shared" si="891"/>
        <v>0</v>
      </c>
      <c r="JZG141" s="92">
        <f t="shared" ref="JZG141:KBR141" si="892">JZG135</f>
        <v>0</v>
      </c>
      <c r="JZH141" s="92">
        <f t="shared" si="892"/>
        <v>0</v>
      </c>
      <c r="JZI141" s="92">
        <f t="shared" si="892"/>
        <v>0</v>
      </c>
      <c r="JZJ141" s="92">
        <f t="shared" si="892"/>
        <v>0</v>
      </c>
      <c r="JZK141" s="92">
        <f t="shared" si="892"/>
        <v>0</v>
      </c>
      <c r="JZL141" s="92">
        <f t="shared" si="892"/>
        <v>0</v>
      </c>
      <c r="JZM141" s="92">
        <f t="shared" si="892"/>
        <v>0</v>
      </c>
      <c r="JZN141" s="92">
        <f t="shared" si="892"/>
        <v>0</v>
      </c>
      <c r="JZO141" s="92">
        <f t="shared" si="892"/>
        <v>0</v>
      </c>
      <c r="JZP141" s="92">
        <f t="shared" si="892"/>
        <v>0</v>
      </c>
      <c r="JZQ141" s="92">
        <f t="shared" si="892"/>
        <v>0</v>
      </c>
      <c r="JZR141" s="92">
        <f t="shared" si="892"/>
        <v>0</v>
      </c>
      <c r="JZS141" s="92">
        <f t="shared" si="892"/>
        <v>0</v>
      </c>
      <c r="JZT141" s="92">
        <f t="shared" si="892"/>
        <v>0</v>
      </c>
      <c r="JZU141" s="92">
        <f t="shared" si="892"/>
        <v>0</v>
      </c>
      <c r="JZV141" s="92">
        <f t="shared" si="892"/>
        <v>0</v>
      </c>
      <c r="JZW141" s="92">
        <f t="shared" si="892"/>
        <v>0</v>
      </c>
      <c r="JZX141" s="92">
        <f t="shared" si="892"/>
        <v>0</v>
      </c>
      <c r="JZY141" s="92">
        <f t="shared" si="892"/>
        <v>0</v>
      </c>
      <c r="JZZ141" s="92">
        <f t="shared" si="892"/>
        <v>0</v>
      </c>
      <c r="KAA141" s="92">
        <f t="shared" si="892"/>
        <v>0</v>
      </c>
      <c r="KAB141" s="92">
        <f t="shared" si="892"/>
        <v>0</v>
      </c>
      <c r="KAC141" s="92">
        <f t="shared" si="892"/>
        <v>0</v>
      </c>
      <c r="KAD141" s="92">
        <f t="shared" si="892"/>
        <v>0</v>
      </c>
      <c r="KAE141" s="92">
        <f t="shared" si="892"/>
        <v>0</v>
      </c>
      <c r="KAF141" s="92">
        <f t="shared" si="892"/>
        <v>0</v>
      </c>
      <c r="KAG141" s="92">
        <f t="shared" si="892"/>
        <v>0</v>
      </c>
      <c r="KAH141" s="92">
        <f t="shared" si="892"/>
        <v>0</v>
      </c>
      <c r="KAI141" s="92">
        <f t="shared" si="892"/>
        <v>0</v>
      </c>
      <c r="KAJ141" s="92">
        <f t="shared" si="892"/>
        <v>0</v>
      </c>
      <c r="KAK141" s="92">
        <f t="shared" si="892"/>
        <v>0</v>
      </c>
      <c r="KAL141" s="92">
        <f t="shared" si="892"/>
        <v>0</v>
      </c>
      <c r="KAM141" s="92">
        <f t="shared" si="892"/>
        <v>0</v>
      </c>
      <c r="KAN141" s="92">
        <f t="shared" si="892"/>
        <v>0</v>
      </c>
      <c r="KAO141" s="92">
        <f t="shared" si="892"/>
        <v>0</v>
      </c>
      <c r="KAP141" s="92">
        <f t="shared" si="892"/>
        <v>0</v>
      </c>
      <c r="KAQ141" s="92">
        <f t="shared" si="892"/>
        <v>0</v>
      </c>
      <c r="KAR141" s="92">
        <f t="shared" si="892"/>
        <v>0</v>
      </c>
      <c r="KAS141" s="92">
        <f t="shared" si="892"/>
        <v>0</v>
      </c>
      <c r="KAT141" s="92">
        <f t="shared" si="892"/>
        <v>0</v>
      </c>
      <c r="KAU141" s="92">
        <f t="shared" si="892"/>
        <v>0</v>
      </c>
      <c r="KAV141" s="92">
        <f t="shared" si="892"/>
        <v>0</v>
      </c>
      <c r="KAW141" s="92">
        <f t="shared" si="892"/>
        <v>0</v>
      </c>
      <c r="KAX141" s="92">
        <f t="shared" si="892"/>
        <v>0</v>
      </c>
      <c r="KAY141" s="92">
        <f t="shared" si="892"/>
        <v>0</v>
      </c>
      <c r="KAZ141" s="92">
        <f t="shared" si="892"/>
        <v>0</v>
      </c>
      <c r="KBA141" s="92">
        <f t="shared" si="892"/>
        <v>0</v>
      </c>
      <c r="KBB141" s="92">
        <f t="shared" si="892"/>
        <v>0</v>
      </c>
      <c r="KBC141" s="92">
        <f t="shared" si="892"/>
        <v>0</v>
      </c>
      <c r="KBD141" s="92">
        <f t="shared" si="892"/>
        <v>0</v>
      </c>
      <c r="KBE141" s="92">
        <f t="shared" si="892"/>
        <v>0</v>
      </c>
      <c r="KBF141" s="92">
        <f t="shared" si="892"/>
        <v>0</v>
      </c>
      <c r="KBG141" s="92">
        <f t="shared" si="892"/>
        <v>0</v>
      </c>
      <c r="KBH141" s="92">
        <f t="shared" si="892"/>
        <v>0</v>
      </c>
      <c r="KBI141" s="92">
        <f t="shared" si="892"/>
        <v>0</v>
      </c>
      <c r="KBJ141" s="92">
        <f t="shared" si="892"/>
        <v>0</v>
      </c>
      <c r="KBK141" s="92">
        <f t="shared" si="892"/>
        <v>0</v>
      </c>
      <c r="KBL141" s="92">
        <f t="shared" si="892"/>
        <v>0</v>
      </c>
      <c r="KBM141" s="92">
        <f t="shared" si="892"/>
        <v>0</v>
      </c>
      <c r="KBN141" s="92">
        <f t="shared" si="892"/>
        <v>0</v>
      </c>
      <c r="KBO141" s="92">
        <f t="shared" si="892"/>
        <v>0</v>
      </c>
      <c r="KBP141" s="92">
        <f t="shared" si="892"/>
        <v>0</v>
      </c>
      <c r="KBQ141" s="92">
        <f t="shared" si="892"/>
        <v>0</v>
      </c>
      <c r="KBR141" s="92">
        <f t="shared" si="892"/>
        <v>0</v>
      </c>
      <c r="KBS141" s="92">
        <f t="shared" ref="KBS141:KED141" si="893">KBS135</f>
        <v>0</v>
      </c>
      <c r="KBT141" s="92">
        <f t="shared" si="893"/>
        <v>0</v>
      </c>
      <c r="KBU141" s="92">
        <f t="shared" si="893"/>
        <v>0</v>
      </c>
      <c r="KBV141" s="92">
        <f t="shared" si="893"/>
        <v>0</v>
      </c>
      <c r="KBW141" s="92">
        <f t="shared" si="893"/>
        <v>0</v>
      </c>
      <c r="KBX141" s="92">
        <f t="shared" si="893"/>
        <v>0</v>
      </c>
      <c r="KBY141" s="92">
        <f t="shared" si="893"/>
        <v>0</v>
      </c>
      <c r="KBZ141" s="92">
        <f t="shared" si="893"/>
        <v>0</v>
      </c>
      <c r="KCA141" s="92">
        <f t="shared" si="893"/>
        <v>0</v>
      </c>
      <c r="KCB141" s="92">
        <f t="shared" si="893"/>
        <v>0</v>
      </c>
      <c r="KCC141" s="92">
        <f t="shared" si="893"/>
        <v>0</v>
      </c>
      <c r="KCD141" s="92">
        <f t="shared" si="893"/>
        <v>0</v>
      </c>
      <c r="KCE141" s="92">
        <f t="shared" si="893"/>
        <v>0</v>
      </c>
      <c r="KCF141" s="92">
        <f t="shared" si="893"/>
        <v>0</v>
      </c>
      <c r="KCG141" s="92">
        <f t="shared" si="893"/>
        <v>0</v>
      </c>
      <c r="KCH141" s="92">
        <f t="shared" si="893"/>
        <v>0</v>
      </c>
      <c r="KCI141" s="92">
        <f t="shared" si="893"/>
        <v>0</v>
      </c>
      <c r="KCJ141" s="92">
        <f t="shared" si="893"/>
        <v>0</v>
      </c>
      <c r="KCK141" s="92">
        <f t="shared" si="893"/>
        <v>0</v>
      </c>
      <c r="KCL141" s="92">
        <f t="shared" si="893"/>
        <v>0</v>
      </c>
      <c r="KCM141" s="92">
        <f t="shared" si="893"/>
        <v>0</v>
      </c>
      <c r="KCN141" s="92">
        <f t="shared" si="893"/>
        <v>0</v>
      </c>
      <c r="KCO141" s="92">
        <f t="shared" si="893"/>
        <v>0</v>
      </c>
      <c r="KCP141" s="92">
        <f t="shared" si="893"/>
        <v>0</v>
      </c>
      <c r="KCQ141" s="92">
        <f t="shared" si="893"/>
        <v>0</v>
      </c>
      <c r="KCR141" s="92">
        <f t="shared" si="893"/>
        <v>0</v>
      </c>
      <c r="KCS141" s="92">
        <f t="shared" si="893"/>
        <v>0</v>
      </c>
      <c r="KCT141" s="92">
        <f t="shared" si="893"/>
        <v>0</v>
      </c>
      <c r="KCU141" s="92">
        <f t="shared" si="893"/>
        <v>0</v>
      </c>
      <c r="KCV141" s="92">
        <f t="shared" si="893"/>
        <v>0</v>
      </c>
      <c r="KCW141" s="92">
        <f t="shared" si="893"/>
        <v>0</v>
      </c>
      <c r="KCX141" s="92">
        <f t="shared" si="893"/>
        <v>0</v>
      </c>
      <c r="KCY141" s="92">
        <f t="shared" si="893"/>
        <v>0</v>
      </c>
      <c r="KCZ141" s="92">
        <f t="shared" si="893"/>
        <v>0</v>
      </c>
      <c r="KDA141" s="92">
        <f t="shared" si="893"/>
        <v>0</v>
      </c>
      <c r="KDB141" s="92">
        <f t="shared" si="893"/>
        <v>0</v>
      </c>
      <c r="KDC141" s="92">
        <f t="shared" si="893"/>
        <v>0</v>
      </c>
      <c r="KDD141" s="92">
        <f t="shared" si="893"/>
        <v>0</v>
      </c>
      <c r="KDE141" s="92">
        <f t="shared" si="893"/>
        <v>0</v>
      </c>
      <c r="KDF141" s="92">
        <f t="shared" si="893"/>
        <v>0</v>
      </c>
      <c r="KDG141" s="92">
        <f t="shared" si="893"/>
        <v>0</v>
      </c>
      <c r="KDH141" s="92">
        <f t="shared" si="893"/>
        <v>0</v>
      </c>
      <c r="KDI141" s="92">
        <f t="shared" si="893"/>
        <v>0</v>
      </c>
      <c r="KDJ141" s="92">
        <f t="shared" si="893"/>
        <v>0</v>
      </c>
      <c r="KDK141" s="92">
        <f t="shared" si="893"/>
        <v>0</v>
      </c>
      <c r="KDL141" s="92">
        <f t="shared" si="893"/>
        <v>0</v>
      </c>
      <c r="KDM141" s="92">
        <f t="shared" si="893"/>
        <v>0</v>
      </c>
      <c r="KDN141" s="92">
        <f t="shared" si="893"/>
        <v>0</v>
      </c>
      <c r="KDO141" s="92">
        <f t="shared" si="893"/>
        <v>0</v>
      </c>
      <c r="KDP141" s="92">
        <f t="shared" si="893"/>
        <v>0</v>
      </c>
      <c r="KDQ141" s="92">
        <f t="shared" si="893"/>
        <v>0</v>
      </c>
      <c r="KDR141" s="92">
        <f t="shared" si="893"/>
        <v>0</v>
      </c>
      <c r="KDS141" s="92">
        <f t="shared" si="893"/>
        <v>0</v>
      </c>
      <c r="KDT141" s="92">
        <f t="shared" si="893"/>
        <v>0</v>
      </c>
      <c r="KDU141" s="92">
        <f t="shared" si="893"/>
        <v>0</v>
      </c>
      <c r="KDV141" s="92">
        <f t="shared" si="893"/>
        <v>0</v>
      </c>
      <c r="KDW141" s="92">
        <f t="shared" si="893"/>
        <v>0</v>
      </c>
      <c r="KDX141" s="92">
        <f t="shared" si="893"/>
        <v>0</v>
      </c>
      <c r="KDY141" s="92">
        <f t="shared" si="893"/>
        <v>0</v>
      </c>
      <c r="KDZ141" s="92">
        <f t="shared" si="893"/>
        <v>0</v>
      </c>
      <c r="KEA141" s="92">
        <f t="shared" si="893"/>
        <v>0</v>
      </c>
      <c r="KEB141" s="92">
        <f t="shared" si="893"/>
        <v>0</v>
      </c>
      <c r="KEC141" s="92">
        <f t="shared" si="893"/>
        <v>0</v>
      </c>
      <c r="KED141" s="92">
        <f t="shared" si="893"/>
        <v>0</v>
      </c>
      <c r="KEE141" s="92">
        <f t="shared" ref="KEE141:KGP141" si="894">KEE135</f>
        <v>0</v>
      </c>
      <c r="KEF141" s="92">
        <f t="shared" si="894"/>
        <v>0</v>
      </c>
      <c r="KEG141" s="92">
        <f t="shared" si="894"/>
        <v>0</v>
      </c>
      <c r="KEH141" s="92">
        <f t="shared" si="894"/>
        <v>0</v>
      </c>
      <c r="KEI141" s="92">
        <f t="shared" si="894"/>
        <v>0</v>
      </c>
      <c r="KEJ141" s="92">
        <f t="shared" si="894"/>
        <v>0</v>
      </c>
      <c r="KEK141" s="92">
        <f t="shared" si="894"/>
        <v>0</v>
      </c>
      <c r="KEL141" s="92">
        <f t="shared" si="894"/>
        <v>0</v>
      </c>
      <c r="KEM141" s="92">
        <f t="shared" si="894"/>
        <v>0</v>
      </c>
      <c r="KEN141" s="92">
        <f t="shared" si="894"/>
        <v>0</v>
      </c>
      <c r="KEO141" s="92">
        <f t="shared" si="894"/>
        <v>0</v>
      </c>
      <c r="KEP141" s="92">
        <f t="shared" si="894"/>
        <v>0</v>
      </c>
      <c r="KEQ141" s="92">
        <f t="shared" si="894"/>
        <v>0</v>
      </c>
      <c r="KER141" s="92">
        <f t="shared" si="894"/>
        <v>0</v>
      </c>
      <c r="KES141" s="92">
        <f t="shared" si="894"/>
        <v>0</v>
      </c>
      <c r="KET141" s="92">
        <f t="shared" si="894"/>
        <v>0</v>
      </c>
      <c r="KEU141" s="92">
        <f t="shared" si="894"/>
        <v>0</v>
      </c>
      <c r="KEV141" s="92">
        <f t="shared" si="894"/>
        <v>0</v>
      </c>
      <c r="KEW141" s="92">
        <f t="shared" si="894"/>
        <v>0</v>
      </c>
      <c r="KEX141" s="92">
        <f t="shared" si="894"/>
        <v>0</v>
      </c>
      <c r="KEY141" s="92">
        <f t="shared" si="894"/>
        <v>0</v>
      </c>
      <c r="KEZ141" s="92">
        <f t="shared" si="894"/>
        <v>0</v>
      </c>
      <c r="KFA141" s="92">
        <f t="shared" si="894"/>
        <v>0</v>
      </c>
      <c r="KFB141" s="92">
        <f t="shared" si="894"/>
        <v>0</v>
      </c>
      <c r="KFC141" s="92">
        <f t="shared" si="894"/>
        <v>0</v>
      </c>
      <c r="KFD141" s="92">
        <f t="shared" si="894"/>
        <v>0</v>
      </c>
      <c r="KFE141" s="92">
        <f t="shared" si="894"/>
        <v>0</v>
      </c>
      <c r="KFF141" s="92">
        <f t="shared" si="894"/>
        <v>0</v>
      </c>
      <c r="KFG141" s="92">
        <f t="shared" si="894"/>
        <v>0</v>
      </c>
      <c r="KFH141" s="92">
        <f t="shared" si="894"/>
        <v>0</v>
      </c>
      <c r="KFI141" s="92">
        <f t="shared" si="894"/>
        <v>0</v>
      </c>
      <c r="KFJ141" s="92">
        <f t="shared" si="894"/>
        <v>0</v>
      </c>
      <c r="KFK141" s="92">
        <f t="shared" si="894"/>
        <v>0</v>
      </c>
      <c r="KFL141" s="92">
        <f t="shared" si="894"/>
        <v>0</v>
      </c>
      <c r="KFM141" s="92">
        <f t="shared" si="894"/>
        <v>0</v>
      </c>
      <c r="KFN141" s="92">
        <f t="shared" si="894"/>
        <v>0</v>
      </c>
      <c r="KFO141" s="92">
        <f t="shared" si="894"/>
        <v>0</v>
      </c>
      <c r="KFP141" s="92">
        <f t="shared" si="894"/>
        <v>0</v>
      </c>
      <c r="KFQ141" s="92">
        <f t="shared" si="894"/>
        <v>0</v>
      </c>
      <c r="KFR141" s="92">
        <f t="shared" si="894"/>
        <v>0</v>
      </c>
      <c r="KFS141" s="92">
        <f t="shared" si="894"/>
        <v>0</v>
      </c>
      <c r="KFT141" s="92">
        <f t="shared" si="894"/>
        <v>0</v>
      </c>
      <c r="KFU141" s="92">
        <f t="shared" si="894"/>
        <v>0</v>
      </c>
      <c r="KFV141" s="92">
        <f t="shared" si="894"/>
        <v>0</v>
      </c>
      <c r="KFW141" s="92">
        <f t="shared" si="894"/>
        <v>0</v>
      </c>
      <c r="KFX141" s="92">
        <f t="shared" si="894"/>
        <v>0</v>
      </c>
      <c r="KFY141" s="92">
        <f t="shared" si="894"/>
        <v>0</v>
      </c>
      <c r="KFZ141" s="92">
        <f t="shared" si="894"/>
        <v>0</v>
      </c>
      <c r="KGA141" s="92">
        <f t="shared" si="894"/>
        <v>0</v>
      </c>
      <c r="KGB141" s="92">
        <f t="shared" si="894"/>
        <v>0</v>
      </c>
      <c r="KGC141" s="92">
        <f t="shared" si="894"/>
        <v>0</v>
      </c>
      <c r="KGD141" s="92">
        <f t="shared" si="894"/>
        <v>0</v>
      </c>
      <c r="KGE141" s="92">
        <f t="shared" si="894"/>
        <v>0</v>
      </c>
      <c r="KGF141" s="92">
        <f t="shared" si="894"/>
        <v>0</v>
      </c>
      <c r="KGG141" s="92">
        <f t="shared" si="894"/>
        <v>0</v>
      </c>
      <c r="KGH141" s="92">
        <f t="shared" si="894"/>
        <v>0</v>
      </c>
      <c r="KGI141" s="92">
        <f t="shared" si="894"/>
        <v>0</v>
      </c>
      <c r="KGJ141" s="92">
        <f t="shared" si="894"/>
        <v>0</v>
      </c>
      <c r="KGK141" s="92">
        <f t="shared" si="894"/>
        <v>0</v>
      </c>
      <c r="KGL141" s="92">
        <f t="shared" si="894"/>
        <v>0</v>
      </c>
      <c r="KGM141" s="92">
        <f t="shared" si="894"/>
        <v>0</v>
      </c>
      <c r="KGN141" s="92">
        <f t="shared" si="894"/>
        <v>0</v>
      </c>
      <c r="KGO141" s="92">
        <f t="shared" si="894"/>
        <v>0</v>
      </c>
      <c r="KGP141" s="92">
        <f t="shared" si="894"/>
        <v>0</v>
      </c>
      <c r="KGQ141" s="92">
        <f t="shared" ref="KGQ141:KJB141" si="895">KGQ135</f>
        <v>0</v>
      </c>
      <c r="KGR141" s="92">
        <f t="shared" si="895"/>
        <v>0</v>
      </c>
      <c r="KGS141" s="92">
        <f t="shared" si="895"/>
        <v>0</v>
      </c>
      <c r="KGT141" s="92">
        <f t="shared" si="895"/>
        <v>0</v>
      </c>
      <c r="KGU141" s="92">
        <f t="shared" si="895"/>
        <v>0</v>
      </c>
      <c r="KGV141" s="92">
        <f t="shared" si="895"/>
        <v>0</v>
      </c>
      <c r="KGW141" s="92">
        <f t="shared" si="895"/>
        <v>0</v>
      </c>
      <c r="KGX141" s="92">
        <f t="shared" si="895"/>
        <v>0</v>
      </c>
      <c r="KGY141" s="92">
        <f t="shared" si="895"/>
        <v>0</v>
      </c>
      <c r="KGZ141" s="92">
        <f t="shared" si="895"/>
        <v>0</v>
      </c>
      <c r="KHA141" s="92">
        <f t="shared" si="895"/>
        <v>0</v>
      </c>
      <c r="KHB141" s="92">
        <f t="shared" si="895"/>
        <v>0</v>
      </c>
      <c r="KHC141" s="92">
        <f t="shared" si="895"/>
        <v>0</v>
      </c>
      <c r="KHD141" s="92">
        <f t="shared" si="895"/>
        <v>0</v>
      </c>
      <c r="KHE141" s="92">
        <f t="shared" si="895"/>
        <v>0</v>
      </c>
      <c r="KHF141" s="92">
        <f t="shared" si="895"/>
        <v>0</v>
      </c>
      <c r="KHG141" s="92">
        <f t="shared" si="895"/>
        <v>0</v>
      </c>
      <c r="KHH141" s="92">
        <f t="shared" si="895"/>
        <v>0</v>
      </c>
      <c r="KHI141" s="92">
        <f t="shared" si="895"/>
        <v>0</v>
      </c>
      <c r="KHJ141" s="92">
        <f t="shared" si="895"/>
        <v>0</v>
      </c>
      <c r="KHK141" s="92">
        <f t="shared" si="895"/>
        <v>0</v>
      </c>
      <c r="KHL141" s="92">
        <f t="shared" si="895"/>
        <v>0</v>
      </c>
      <c r="KHM141" s="92">
        <f t="shared" si="895"/>
        <v>0</v>
      </c>
      <c r="KHN141" s="92">
        <f t="shared" si="895"/>
        <v>0</v>
      </c>
      <c r="KHO141" s="92">
        <f t="shared" si="895"/>
        <v>0</v>
      </c>
      <c r="KHP141" s="92">
        <f t="shared" si="895"/>
        <v>0</v>
      </c>
      <c r="KHQ141" s="92">
        <f t="shared" si="895"/>
        <v>0</v>
      </c>
      <c r="KHR141" s="92">
        <f t="shared" si="895"/>
        <v>0</v>
      </c>
      <c r="KHS141" s="92">
        <f t="shared" si="895"/>
        <v>0</v>
      </c>
      <c r="KHT141" s="92">
        <f t="shared" si="895"/>
        <v>0</v>
      </c>
      <c r="KHU141" s="92">
        <f t="shared" si="895"/>
        <v>0</v>
      </c>
      <c r="KHV141" s="92">
        <f t="shared" si="895"/>
        <v>0</v>
      </c>
      <c r="KHW141" s="92">
        <f t="shared" si="895"/>
        <v>0</v>
      </c>
      <c r="KHX141" s="92">
        <f t="shared" si="895"/>
        <v>0</v>
      </c>
      <c r="KHY141" s="92">
        <f t="shared" si="895"/>
        <v>0</v>
      </c>
      <c r="KHZ141" s="92">
        <f t="shared" si="895"/>
        <v>0</v>
      </c>
      <c r="KIA141" s="92">
        <f t="shared" si="895"/>
        <v>0</v>
      </c>
      <c r="KIB141" s="92">
        <f t="shared" si="895"/>
        <v>0</v>
      </c>
      <c r="KIC141" s="92">
        <f t="shared" si="895"/>
        <v>0</v>
      </c>
      <c r="KID141" s="92">
        <f t="shared" si="895"/>
        <v>0</v>
      </c>
      <c r="KIE141" s="92">
        <f t="shared" si="895"/>
        <v>0</v>
      </c>
      <c r="KIF141" s="92">
        <f t="shared" si="895"/>
        <v>0</v>
      </c>
      <c r="KIG141" s="92">
        <f t="shared" si="895"/>
        <v>0</v>
      </c>
      <c r="KIH141" s="92">
        <f t="shared" si="895"/>
        <v>0</v>
      </c>
      <c r="KII141" s="92">
        <f t="shared" si="895"/>
        <v>0</v>
      </c>
      <c r="KIJ141" s="92">
        <f t="shared" si="895"/>
        <v>0</v>
      </c>
      <c r="KIK141" s="92">
        <f t="shared" si="895"/>
        <v>0</v>
      </c>
      <c r="KIL141" s="92">
        <f t="shared" si="895"/>
        <v>0</v>
      </c>
      <c r="KIM141" s="92">
        <f t="shared" si="895"/>
        <v>0</v>
      </c>
      <c r="KIN141" s="92">
        <f t="shared" si="895"/>
        <v>0</v>
      </c>
      <c r="KIO141" s="92">
        <f t="shared" si="895"/>
        <v>0</v>
      </c>
      <c r="KIP141" s="92">
        <f t="shared" si="895"/>
        <v>0</v>
      </c>
      <c r="KIQ141" s="92">
        <f t="shared" si="895"/>
        <v>0</v>
      </c>
      <c r="KIR141" s="92">
        <f t="shared" si="895"/>
        <v>0</v>
      </c>
      <c r="KIS141" s="92">
        <f t="shared" si="895"/>
        <v>0</v>
      </c>
      <c r="KIT141" s="92">
        <f t="shared" si="895"/>
        <v>0</v>
      </c>
      <c r="KIU141" s="92">
        <f t="shared" si="895"/>
        <v>0</v>
      </c>
      <c r="KIV141" s="92">
        <f t="shared" si="895"/>
        <v>0</v>
      </c>
      <c r="KIW141" s="92">
        <f t="shared" si="895"/>
        <v>0</v>
      </c>
      <c r="KIX141" s="92">
        <f t="shared" si="895"/>
        <v>0</v>
      </c>
      <c r="KIY141" s="92">
        <f t="shared" si="895"/>
        <v>0</v>
      </c>
      <c r="KIZ141" s="92">
        <f t="shared" si="895"/>
        <v>0</v>
      </c>
      <c r="KJA141" s="92">
        <f t="shared" si="895"/>
        <v>0</v>
      </c>
      <c r="KJB141" s="92">
        <f t="shared" si="895"/>
        <v>0</v>
      </c>
      <c r="KJC141" s="92">
        <f t="shared" ref="KJC141:KLN141" si="896">KJC135</f>
        <v>0</v>
      </c>
      <c r="KJD141" s="92">
        <f t="shared" si="896"/>
        <v>0</v>
      </c>
      <c r="KJE141" s="92">
        <f t="shared" si="896"/>
        <v>0</v>
      </c>
      <c r="KJF141" s="92">
        <f t="shared" si="896"/>
        <v>0</v>
      </c>
      <c r="KJG141" s="92">
        <f t="shared" si="896"/>
        <v>0</v>
      </c>
      <c r="KJH141" s="92">
        <f t="shared" si="896"/>
        <v>0</v>
      </c>
      <c r="KJI141" s="92">
        <f t="shared" si="896"/>
        <v>0</v>
      </c>
      <c r="KJJ141" s="92">
        <f t="shared" si="896"/>
        <v>0</v>
      </c>
      <c r="KJK141" s="92">
        <f t="shared" si="896"/>
        <v>0</v>
      </c>
      <c r="KJL141" s="92">
        <f t="shared" si="896"/>
        <v>0</v>
      </c>
      <c r="KJM141" s="92">
        <f t="shared" si="896"/>
        <v>0</v>
      </c>
      <c r="KJN141" s="92">
        <f t="shared" si="896"/>
        <v>0</v>
      </c>
      <c r="KJO141" s="92">
        <f t="shared" si="896"/>
        <v>0</v>
      </c>
      <c r="KJP141" s="92">
        <f t="shared" si="896"/>
        <v>0</v>
      </c>
      <c r="KJQ141" s="92">
        <f t="shared" si="896"/>
        <v>0</v>
      </c>
      <c r="KJR141" s="92">
        <f t="shared" si="896"/>
        <v>0</v>
      </c>
      <c r="KJS141" s="92">
        <f t="shared" si="896"/>
        <v>0</v>
      </c>
      <c r="KJT141" s="92">
        <f t="shared" si="896"/>
        <v>0</v>
      </c>
      <c r="KJU141" s="92">
        <f t="shared" si="896"/>
        <v>0</v>
      </c>
      <c r="KJV141" s="92">
        <f t="shared" si="896"/>
        <v>0</v>
      </c>
      <c r="KJW141" s="92">
        <f t="shared" si="896"/>
        <v>0</v>
      </c>
      <c r="KJX141" s="92">
        <f t="shared" si="896"/>
        <v>0</v>
      </c>
      <c r="KJY141" s="92">
        <f t="shared" si="896"/>
        <v>0</v>
      </c>
      <c r="KJZ141" s="92">
        <f t="shared" si="896"/>
        <v>0</v>
      </c>
      <c r="KKA141" s="92">
        <f t="shared" si="896"/>
        <v>0</v>
      </c>
      <c r="KKB141" s="92">
        <f t="shared" si="896"/>
        <v>0</v>
      </c>
      <c r="KKC141" s="92">
        <f t="shared" si="896"/>
        <v>0</v>
      </c>
      <c r="KKD141" s="92">
        <f t="shared" si="896"/>
        <v>0</v>
      </c>
      <c r="KKE141" s="92">
        <f t="shared" si="896"/>
        <v>0</v>
      </c>
      <c r="KKF141" s="92">
        <f t="shared" si="896"/>
        <v>0</v>
      </c>
      <c r="KKG141" s="92">
        <f t="shared" si="896"/>
        <v>0</v>
      </c>
      <c r="KKH141" s="92">
        <f t="shared" si="896"/>
        <v>0</v>
      </c>
      <c r="KKI141" s="92">
        <f t="shared" si="896"/>
        <v>0</v>
      </c>
      <c r="KKJ141" s="92">
        <f t="shared" si="896"/>
        <v>0</v>
      </c>
      <c r="KKK141" s="92">
        <f t="shared" si="896"/>
        <v>0</v>
      </c>
      <c r="KKL141" s="92">
        <f t="shared" si="896"/>
        <v>0</v>
      </c>
      <c r="KKM141" s="92">
        <f t="shared" si="896"/>
        <v>0</v>
      </c>
      <c r="KKN141" s="92">
        <f t="shared" si="896"/>
        <v>0</v>
      </c>
      <c r="KKO141" s="92">
        <f t="shared" si="896"/>
        <v>0</v>
      </c>
      <c r="KKP141" s="92">
        <f t="shared" si="896"/>
        <v>0</v>
      </c>
      <c r="KKQ141" s="92">
        <f t="shared" si="896"/>
        <v>0</v>
      </c>
      <c r="KKR141" s="92">
        <f t="shared" si="896"/>
        <v>0</v>
      </c>
      <c r="KKS141" s="92">
        <f t="shared" si="896"/>
        <v>0</v>
      </c>
      <c r="KKT141" s="92">
        <f t="shared" si="896"/>
        <v>0</v>
      </c>
      <c r="KKU141" s="92">
        <f t="shared" si="896"/>
        <v>0</v>
      </c>
      <c r="KKV141" s="92">
        <f t="shared" si="896"/>
        <v>0</v>
      </c>
      <c r="KKW141" s="92">
        <f t="shared" si="896"/>
        <v>0</v>
      </c>
      <c r="KKX141" s="92">
        <f t="shared" si="896"/>
        <v>0</v>
      </c>
      <c r="KKY141" s="92">
        <f t="shared" si="896"/>
        <v>0</v>
      </c>
      <c r="KKZ141" s="92">
        <f t="shared" si="896"/>
        <v>0</v>
      </c>
      <c r="KLA141" s="92">
        <f t="shared" si="896"/>
        <v>0</v>
      </c>
      <c r="KLB141" s="92">
        <f t="shared" si="896"/>
        <v>0</v>
      </c>
      <c r="KLC141" s="92">
        <f t="shared" si="896"/>
        <v>0</v>
      </c>
      <c r="KLD141" s="92">
        <f t="shared" si="896"/>
        <v>0</v>
      </c>
      <c r="KLE141" s="92">
        <f t="shared" si="896"/>
        <v>0</v>
      </c>
      <c r="KLF141" s="92">
        <f t="shared" si="896"/>
        <v>0</v>
      </c>
      <c r="KLG141" s="92">
        <f t="shared" si="896"/>
        <v>0</v>
      </c>
      <c r="KLH141" s="92">
        <f t="shared" si="896"/>
        <v>0</v>
      </c>
      <c r="KLI141" s="92">
        <f t="shared" si="896"/>
        <v>0</v>
      </c>
      <c r="KLJ141" s="92">
        <f t="shared" si="896"/>
        <v>0</v>
      </c>
      <c r="KLK141" s="92">
        <f t="shared" si="896"/>
        <v>0</v>
      </c>
      <c r="KLL141" s="92">
        <f t="shared" si="896"/>
        <v>0</v>
      </c>
      <c r="KLM141" s="92">
        <f t="shared" si="896"/>
        <v>0</v>
      </c>
      <c r="KLN141" s="92">
        <f t="shared" si="896"/>
        <v>0</v>
      </c>
      <c r="KLO141" s="92">
        <f t="shared" ref="KLO141:KNZ141" si="897">KLO135</f>
        <v>0</v>
      </c>
      <c r="KLP141" s="92">
        <f t="shared" si="897"/>
        <v>0</v>
      </c>
      <c r="KLQ141" s="92">
        <f t="shared" si="897"/>
        <v>0</v>
      </c>
      <c r="KLR141" s="92">
        <f t="shared" si="897"/>
        <v>0</v>
      </c>
      <c r="KLS141" s="92">
        <f t="shared" si="897"/>
        <v>0</v>
      </c>
      <c r="KLT141" s="92">
        <f t="shared" si="897"/>
        <v>0</v>
      </c>
      <c r="KLU141" s="92">
        <f t="shared" si="897"/>
        <v>0</v>
      </c>
      <c r="KLV141" s="92">
        <f t="shared" si="897"/>
        <v>0</v>
      </c>
      <c r="KLW141" s="92">
        <f t="shared" si="897"/>
        <v>0</v>
      </c>
      <c r="KLX141" s="92">
        <f t="shared" si="897"/>
        <v>0</v>
      </c>
      <c r="KLY141" s="92">
        <f t="shared" si="897"/>
        <v>0</v>
      </c>
      <c r="KLZ141" s="92">
        <f t="shared" si="897"/>
        <v>0</v>
      </c>
      <c r="KMA141" s="92">
        <f t="shared" si="897"/>
        <v>0</v>
      </c>
      <c r="KMB141" s="92">
        <f t="shared" si="897"/>
        <v>0</v>
      </c>
      <c r="KMC141" s="92">
        <f t="shared" si="897"/>
        <v>0</v>
      </c>
      <c r="KMD141" s="92">
        <f t="shared" si="897"/>
        <v>0</v>
      </c>
      <c r="KME141" s="92">
        <f t="shared" si="897"/>
        <v>0</v>
      </c>
      <c r="KMF141" s="92">
        <f t="shared" si="897"/>
        <v>0</v>
      </c>
      <c r="KMG141" s="92">
        <f t="shared" si="897"/>
        <v>0</v>
      </c>
      <c r="KMH141" s="92">
        <f t="shared" si="897"/>
        <v>0</v>
      </c>
      <c r="KMI141" s="92">
        <f t="shared" si="897"/>
        <v>0</v>
      </c>
      <c r="KMJ141" s="92">
        <f t="shared" si="897"/>
        <v>0</v>
      </c>
      <c r="KMK141" s="92">
        <f t="shared" si="897"/>
        <v>0</v>
      </c>
      <c r="KML141" s="92">
        <f t="shared" si="897"/>
        <v>0</v>
      </c>
      <c r="KMM141" s="92">
        <f t="shared" si="897"/>
        <v>0</v>
      </c>
      <c r="KMN141" s="92">
        <f t="shared" si="897"/>
        <v>0</v>
      </c>
      <c r="KMO141" s="92">
        <f t="shared" si="897"/>
        <v>0</v>
      </c>
      <c r="KMP141" s="92">
        <f t="shared" si="897"/>
        <v>0</v>
      </c>
      <c r="KMQ141" s="92">
        <f t="shared" si="897"/>
        <v>0</v>
      </c>
      <c r="KMR141" s="92">
        <f t="shared" si="897"/>
        <v>0</v>
      </c>
      <c r="KMS141" s="92">
        <f t="shared" si="897"/>
        <v>0</v>
      </c>
      <c r="KMT141" s="92">
        <f t="shared" si="897"/>
        <v>0</v>
      </c>
      <c r="KMU141" s="92">
        <f t="shared" si="897"/>
        <v>0</v>
      </c>
      <c r="KMV141" s="92">
        <f t="shared" si="897"/>
        <v>0</v>
      </c>
      <c r="KMW141" s="92">
        <f t="shared" si="897"/>
        <v>0</v>
      </c>
      <c r="KMX141" s="92">
        <f t="shared" si="897"/>
        <v>0</v>
      </c>
      <c r="KMY141" s="92">
        <f t="shared" si="897"/>
        <v>0</v>
      </c>
      <c r="KMZ141" s="92">
        <f t="shared" si="897"/>
        <v>0</v>
      </c>
      <c r="KNA141" s="92">
        <f t="shared" si="897"/>
        <v>0</v>
      </c>
      <c r="KNB141" s="92">
        <f t="shared" si="897"/>
        <v>0</v>
      </c>
      <c r="KNC141" s="92">
        <f t="shared" si="897"/>
        <v>0</v>
      </c>
      <c r="KND141" s="92">
        <f t="shared" si="897"/>
        <v>0</v>
      </c>
      <c r="KNE141" s="92">
        <f t="shared" si="897"/>
        <v>0</v>
      </c>
      <c r="KNF141" s="92">
        <f t="shared" si="897"/>
        <v>0</v>
      </c>
      <c r="KNG141" s="92">
        <f t="shared" si="897"/>
        <v>0</v>
      </c>
      <c r="KNH141" s="92">
        <f t="shared" si="897"/>
        <v>0</v>
      </c>
      <c r="KNI141" s="92">
        <f t="shared" si="897"/>
        <v>0</v>
      </c>
      <c r="KNJ141" s="92">
        <f t="shared" si="897"/>
        <v>0</v>
      </c>
      <c r="KNK141" s="92">
        <f t="shared" si="897"/>
        <v>0</v>
      </c>
      <c r="KNL141" s="92">
        <f t="shared" si="897"/>
        <v>0</v>
      </c>
      <c r="KNM141" s="92">
        <f t="shared" si="897"/>
        <v>0</v>
      </c>
      <c r="KNN141" s="92">
        <f t="shared" si="897"/>
        <v>0</v>
      </c>
      <c r="KNO141" s="92">
        <f t="shared" si="897"/>
        <v>0</v>
      </c>
      <c r="KNP141" s="92">
        <f t="shared" si="897"/>
        <v>0</v>
      </c>
      <c r="KNQ141" s="92">
        <f t="shared" si="897"/>
        <v>0</v>
      </c>
      <c r="KNR141" s="92">
        <f t="shared" si="897"/>
        <v>0</v>
      </c>
      <c r="KNS141" s="92">
        <f t="shared" si="897"/>
        <v>0</v>
      </c>
      <c r="KNT141" s="92">
        <f t="shared" si="897"/>
        <v>0</v>
      </c>
      <c r="KNU141" s="92">
        <f t="shared" si="897"/>
        <v>0</v>
      </c>
      <c r="KNV141" s="92">
        <f t="shared" si="897"/>
        <v>0</v>
      </c>
      <c r="KNW141" s="92">
        <f t="shared" si="897"/>
        <v>0</v>
      </c>
      <c r="KNX141" s="92">
        <f t="shared" si="897"/>
        <v>0</v>
      </c>
      <c r="KNY141" s="92">
        <f t="shared" si="897"/>
        <v>0</v>
      </c>
      <c r="KNZ141" s="92">
        <f t="shared" si="897"/>
        <v>0</v>
      </c>
      <c r="KOA141" s="92">
        <f t="shared" ref="KOA141:KQL141" si="898">KOA135</f>
        <v>0</v>
      </c>
      <c r="KOB141" s="92">
        <f t="shared" si="898"/>
        <v>0</v>
      </c>
      <c r="KOC141" s="92">
        <f t="shared" si="898"/>
        <v>0</v>
      </c>
      <c r="KOD141" s="92">
        <f t="shared" si="898"/>
        <v>0</v>
      </c>
      <c r="KOE141" s="92">
        <f t="shared" si="898"/>
        <v>0</v>
      </c>
      <c r="KOF141" s="92">
        <f t="shared" si="898"/>
        <v>0</v>
      </c>
      <c r="KOG141" s="92">
        <f t="shared" si="898"/>
        <v>0</v>
      </c>
      <c r="KOH141" s="92">
        <f t="shared" si="898"/>
        <v>0</v>
      </c>
      <c r="KOI141" s="92">
        <f t="shared" si="898"/>
        <v>0</v>
      </c>
      <c r="KOJ141" s="92">
        <f t="shared" si="898"/>
        <v>0</v>
      </c>
      <c r="KOK141" s="92">
        <f t="shared" si="898"/>
        <v>0</v>
      </c>
      <c r="KOL141" s="92">
        <f t="shared" si="898"/>
        <v>0</v>
      </c>
      <c r="KOM141" s="92">
        <f t="shared" si="898"/>
        <v>0</v>
      </c>
      <c r="KON141" s="92">
        <f t="shared" si="898"/>
        <v>0</v>
      </c>
      <c r="KOO141" s="92">
        <f t="shared" si="898"/>
        <v>0</v>
      </c>
      <c r="KOP141" s="92">
        <f t="shared" si="898"/>
        <v>0</v>
      </c>
      <c r="KOQ141" s="92">
        <f t="shared" si="898"/>
        <v>0</v>
      </c>
      <c r="KOR141" s="92">
        <f t="shared" si="898"/>
        <v>0</v>
      </c>
      <c r="KOS141" s="92">
        <f t="shared" si="898"/>
        <v>0</v>
      </c>
      <c r="KOT141" s="92">
        <f t="shared" si="898"/>
        <v>0</v>
      </c>
      <c r="KOU141" s="92">
        <f t="shared" si="898"/>
        <v>0</v>
      </c>
      <c r="KOV141" s="92">
        <f t="shared" si="898"/>
        <v>0</v>
      </c>
      <c r="KOW141" s="92">
        <f t="shared" si="898"/>
        <v>0</v>
      </c>
      <c r="KOX141" s="92">
        <f t="shared" si="898"/>
        <v>0</v>
      </c>
      <c r="KOY141" s="92">
        <f t="shared" si="898"/>
        <v>0</v>
      </c>
      <c r="KOZ141" s="92">
        <f t="shared" si="898"/>
        <v>0</v>
      </c>
      <c r="KPA141" s="92">
        <f t="shared" si="898"/>
        <v>0</v>
      </c>
      <c r="KPB141" s="92">
        <f t="shared" si="898"/>
        <v>0</v>
      </c>
      <c r="KPC141" s="92">
        <f t="shared" si="898"/>
        <v>0</v>
      </c>
      <c r="KPD141" s="92">
        <f t="shared" si="898"/>
        <v>0</v>
      </c>
      <c r="KPE141" s="92">
        <f t="shared" si="898"/>
        <v>0</v>
      </c>
      <c r="KPF141" s="92">
        <f t="shared" si="898"/>
        <v>0</v>
      </c>
      <c r="KPG141" s="92">
        <f t="shared" si="898"/>
        <v>0</v>
      </c>
      <c r="KPH141" s="92">
        <f t="shared" si="898"/>
        <v>0</v>
      </c>
      <c r="KPI141" s="92">
        <f t="shared" si="898"/>
        <v>0</v>
      </c>
      <c r="KPJ141" s="92">
        <f t="shared" si="898"/>
        <v>0</v>
      </c>
      <c r="KPK141" s="92">
        <f t="shared" si="898"/>
        <v>0</v>
      </c>
      <c r="KPL141" s="92">
        <f t="shared" si="898"/>
        <v>0</v>
      </c>
      <c r="KPM141" s="92">
        <f t="shared" si="898"/>
        <v>0</v>
      </c>
      <c r="KPN141" s="92">
        <f t="shared" si="898"/>
        <v>0</v>
      </c>
      <c r="KPO141" s="92">
        <f t="shared" si="898"/>
        <v>0</v>
      </c>
      <c r="KPP141" s="92">
        <f t="shared" si="898"/>
        <v>0</v>
      </c>
      <c r="KPQ141" s="92">
        <f t="shared" si="898"/>
        <v>0</v>
      </c>
      <c r="KPR141" s="92">
        <f t="shared" si="898"/>
        <v>0</v>
      </c>
      <c r="KPS141" s="92">
        <f t="shared" si="898"/>
        <v>0</v>
      </c>
      <c r="KPT141" s="92">
        <f t="shared" si="898"/>
        <v>0</v>
      </c>
      <c r="KPU141" s="92">
        <f t="shared" si="898"/>
        <v>0</v>
      </c>
      <c r="KPV141" s="92">
        <f t="shared" si="898"/>
        <v>0</v>
      </c>
      <c r="KPW141" s="92">
        <f t="shared" si="898"/>
        <v>0</v>
      </c>
      <c r="KPX141" s="92">
        <f t="shared" si="898"/>
        <v>0</v>
      </c>
      <c r="KPY141" s="92">
        <f t="shared" si="898"/>
        <v>0</v>
      </c>
      <c r="KPZ141" s="92">
        <f t="shared" si="898"/>
        <v>0</v>
      </c>
      <c r="KQA141" s="92">
        <f t="shared" si="898"/>
        <v>0</v>
      </c>
      <c r="KQB141" s="92">
        <f t="shared" si="898"/>
        <v>0</v>
      </c>
      <c r="KQC141" s="92">
        <f t="shared" si="898"/>
        <v>0</v>
      </c>
      <c r="KQD141" s="92">
        <f t="shared" si="898"/>
        <v>0</v>
      </c>
      <c r="KQE141" s="92">
        <f t="shared" si="898"/>
        <v>0</v>
      </c>
      <c r="KQF141" s="92">
        <f t="shared" si="898"/>
        <v>0</v>
      </c>
      <c r="KQG141" s="92">
        <f t="shared" si="898"/>
        <v>0</v>
      </c>
      <c r="KQH141" s="92">
        <f t="shared" si="898"/>
        <v>0</v>
      </c>
      <c r="KQI141" s="92">
        <f t="shared" si="898"/>
        <v>0</v>
      </c>
      <c r="KQJ141" s="92">
        <f t="shared" si="898"/>
        <v>0</v>
      </c>
      <c r="KQK141" s="92">
        <f t="shared" si="898"/>
        <v>0</v>
      </c>
      <c r="KQL141" s="92">
        <f t="shared" si="898"/>
        <v>0</v>
      </c>
      <c r="KQM141" s="92">
        <f t="shared" ref="KQM141:KSX141" si="899">KQM135</f>
        <v>0</v>
      </c>
      <c r="KQN141" s="92">
        <f t="shared" si="899"/>
        <v>0</v>
      </c>
      <c r="KQO141" s="92">
        <f t="shared" si="899"/>
        <v>0</v>
      </c>
      <c r="KQP141" s="92">
        <f t="shared" si="899"/>
        <v>0</v>
      </c>
      <c r="KQQ141" s="92">
        <f t="shared" si="899"/>
        <v>0</v>
      </c>
      <c r="KQR141" s="92">
        <f t="shared" si="899"/>
        <v>0</v>
      </c>
      <c r="KQS141" s="92">
        <f t="shared" si="899"/>
        <v>0</v>
      </c>
      <c r="KQT141" s="92">
        <f t="shared" si="899"/>
        <v>0</v>
      </c>
      <c r="KQU141" s="92">
        <f t="shared" si="899"/>
        <v>0</v>
      </c>
      <c r="KQV141" s="92">
        <f t="shared" si="899"/>
        <v>0</v>
      </c>
      <c r="KQW141" s="92">
        <f t="shared" si="899"/>
        <v>0</v>
      </c>
      <c r="KQX141" s="92">
        <f t="shared" si="899"/>
        <v>0</v>
      </c>
      <c r="KQY141" s="92">
        <f t="shared" si="899"/>
        <v>0</v>
      </c>
      <c r="KQZ141" s="92">
        <f t="shared" si="899"/>
        <v>0</v>
      </c>
      <c r="KRA141" s="92">
        <f t="shared" si="899"/>
        <v>0</v>
      </c>
      <c r="KRB141" s="92">
        <f t="shared" si="899"/>
        <v>0</v>
      </c>
      <c r="KRC141" s="92">
        <f t="shared" si="899"/>
        <v>0</v>
      </c>
      <c r="KRD141" s="92">
        <f t="shared" si="899"/>
        <v>0</v>
      </c>
      <c r="KRE141" s="92">
        <f t="shared" si="899"/>
        <v>0</v>
      </c>
      <c r="KRF141" s="92">
        <f t="shared" si="899"/>
        <v>0</v>
      </c>
      <c r="KRG141" s="92">
        <f t="shared" si="899"/>
        <v>0</v>
      </c>
      <c r="KRH141" s="92">
        <f t="shared" si="899"/>
        <v>0</v>
      </c>
      <c r="KRI141" s="92">
        <f t="shared" si="899"/>
        <v>0</v>
      </c>
      <c r="KRJ141" s="92">
        <f t="shared" si="899"/>
        <v>0</v>
      </c>
      <c r="KRK141" s="92">
        <f t="shared" si="899"/>
        <v>0</v>
      </c>
      <c r="KRL141" s="92">
        <f t="shared" si="899"/>
        <v>0</v>
      </c>
      <c r="KRM141" s="92">
        <f t="shared" si="899"/>
        <v>0</v>
      </c>
      <c r="KRN141" s="92">
        <f t="shared" si="899"/>
        <v>0</v>
      </c>
      <c r="KRO141" s="92">
        <f t="shared" si="899"/>
        <v>0</v>
      </c>
      <c r="KRP141" s="92">
        <f t="shared" si="899"/>
        <v>0</v>
      </c>
      <c r="KRQ141" s="92">
        <f t="shared" si="899"/>
        <v>0</v>
      </c>
      <c r="KRR141" s="92">
        <f t="shared" si="899"/>
        <v>0</v>
      </c>
      <c r="KRS141" s="92">
        <f t="shared" si="899"/>
        <v>0</v>
      </c>
      <c r="KRT141" s="92">
        <f t="shared" si="899"/>
        <v>0</v>
      </c>
      <c r="KRU141" s="92">
        <f t="shared" si="899"/>
        <v>0</v>
      </c>
      <c r="KRV141" s="92">
        <f t="shared" si="899"/>
        <v>0</v>
      </c>
      <c r="KRW141" s="92">
        <f t="shared" si="899"/>
        <v>0</v>
      </c>
      <c r="KRX141" s="92">
        <f t="shared" si="899"/>
        <v>0</v>
      </c>
      <c r="KRY141" s="92">
        <f t="shared" si="899"/>
        <v>0</v>
      </c>
      <c r="KRZ141" s="92">
        <f t="shared" si="899"/>
        <v>0</v>
      </c>
      <c r="KSA141" s="92">
        <f t="shared" si="899"/>
        <v>0</v>
      </c>
      <c r="KSB141" s="92">
        <f t="shared" si="899"/>
        <v>0</v>
      </c>
      <c r="KSC141" s="92">
        <f t="shared" si="899"/>
        <v>0</v>
      </c>
      <c r="KSD141" s="92">
        <f t="shared" si="899"/>
        <v>0</v>
      </c>
      <c r="KSE141" s="92">
        <f t="shared" si="899"/>
        <v>0</v>
      </c>
      <c r="KSF141" s="92">
        <f t="shared" si="899"/>
        <v>0</v>
      </c>
      <c r="KSG141" s="92">
        <f t="shared" si="899"/>
        <v>0</v>
      </c>
      <c r="KSH141" s="92">
        <f t="shared" si="899"/>
        <v>0</v>
      </c>
      <c r="KSI141" s="92">
        <f t="shared" si="899"/>
        <v>0</v>
      </c>
      <c r="KSJ141" s="92">
        <f t="shared" si="899"/>
        <v>0</v>
      </c>
      <c r="KSK141" s="92">
        <f t="shared" si="899"/>
        <v>0</v>
      </c>
      <c r="KSL141" s="92">
        <f t="shared" si="899"/>
        <v>0</v>
      </c>
      <c r="KSM141" s="92">
        <f t="shared" si="899"/>
        <v>0</v>
      </c>
      <c r="KSN141" s="92">
        <f t="shared" si="899"/>
        <v>0</v>
      </c>
      <c r="KSO141" s="92">
        <f t="shared" si="899"/>
        <v>0</v>
      </c>
      <c r="KSP141" s="92">
        <f t="shared" si="899"/>
        <v>0</v>
      </c>
      <c r="KSQ141" s="92">
        <f t="shared" si="899"/>
        <v>0</v>
      </c>
      <c r="KSR141" s="92">
        <f t="shared" si="899"/>
        <v>0</v>
      </c>
      <c r="KSS141" s="92">
        <f t="shared" si="899"/>
        <v>0</v>
      </c>
      <c r="KST141" s="92">
        <f t="shared" si="899"/>
        <v>0</v>
      </c>
      <c r="KSU141" s="92">
        <f t="shared" si="899"/>
        <v>0</v>
      </c>
      <c r="KSV141" s="92">
        <f t="shared" si="899"/>
        <v>0</v>
      </c>
      <c r="KSW141" s="92">
        <f t="shared" si="899"/>
        <v>0</v>
      </c>
      <c r="KSX141" s="92">
        <f t="shared" si="899"/>
        <v>0</v>
      </c>
      <c r="KSY141" s="92">
        <f t="shared" ref="KSY141:KVJ141" si="900">KSY135</f>
        <v>0</v>
      </c>
      <c r="KSZ141" s="92">
        <f t="shared" si="900"/>
        <v>0</v>
      </c>
      <c r="KTA141" s="92">
        <f t="shared" si="900"/>
        <v>0</v>
      </c>
      <c r="KTB141" s="92">
        <f t="shared" si="900"/>
        <v>0</v>
      </c>
      <c r="KTC141" s="92">
        <f t="shared" si="900"/>
        <v>0</v>
      </c>
      <c r="KTD141" s="92">
        <f t="shared" si="900"/>
        <v>0</v>
      </c>
      <c r="KTE141" s="92">
        <f t="shared" si="900"/>
        <v>0</v>
      </c>
      <c r="KTF141" s="92">
        <f t="shared" si="900"/>
        <v>0</v>
      </c>
      <c r="KTG141" s="92">
        <f t="shared" si="900"/>
        <v>0</v>
      </c>
      <c r="KTH141" s="92">
        <f t="shared" si="900"/>
        <v>0</v>
      </c>
      <c r="KTI141" s="92">
        <f t="shared" si="900"/>
        <v>0</v>
      </c>
      <c r="KTJ141" s="92">
        <f t="shared" si="900"/>
        <v>0</v>
      </c>
      <c r="KTK141" s="92">
        <f t="shared" si="900"/>
        <v>0</v>
      </c>
      <c r="KTL141" s="92">
        <f t="shared" si="900"/>
        <v>0</v>
      </c>
      <c r="KTM141" s="92">
        <f t="shared" si="900"/>
        <v>0</v>
      </c>
      <c r="KTN141" s="92">
        <f t="shared" si="900"/>
        <v>0</v>
      </c>
      <c r="KTO141" s="92">
        <f t="shared" si="900"/>
        <v>0</v>
      </c>
      <c r="KTP141" s="92">
        <f t="shared" si="900"/>
        <v>0</v>
      </c>
      <c r="KTQ141" s="92">
        <f t="shared" si="900"/>
        <v>0</v>
      </c>
      <c r="KTR141" s="92">
        <f t="shared" si="900"/>
        <v>0</v>
      </c>
      <c r="KTS141" s="92">
        <f t="shared" si="900"/>
        <v>0</v>
      </c>
      <c r="KTT141" s="92">
        <f t="shared" si="900"/>
        <v>0</v>
      </c>
      <c r="KTU141" s="92">
        <f t="shared" si="900"/>
        <v>0</v>
      </c>
      <c r="KTV141" s="92">
        <f t="shared" si="900"/>
        <v>0</v>
      </c>
      <c r="KTW141" s="92">
        <f t="shared" si="900"/>
        <v>0</v>
      </c>
      <c r="KTX141" s="92">
        <f t="shared" si="900"/>
        <v>0</v>
      </c>
      <c r="KTY141" s="92">
        <f t="shared" si="900"/>
        <v>0</v>
      </c>
      <c r="KTZ141" s="92">
        <f t="shared" si="900"/>
        <v>0</v>
      </c>
      <c r="KUA141" s="92">
        <f t="shared" si="900"/>
        <v>0</v>
      </c>
      <c r="KUB141" s="92">
        <f t="shared" si="900"/>
        <v>0</v>
      </c>
      <c r="KUC141" s="92">
        <f t="shared" si="900"/>
        <v>0</v>
      </c>
      <c r="KUD141" s="92">
        <f t="shared" si="900"/>
        <v>0</v>
      </c>
      <c r="KUE141" s="92">
        <f t="shared" si="900"/>
        <v>0</v>
      </c>
      <c r="KUF141" s="92">
        <f t="shared" si="900"/>
        <v>0</v>
      </c>
      <c r="KUG141" s="92">
        <f t="shared" si="900"/>
        <v>0</v>
      </c>
      <c r="KUH141" s="92">
        <f t="shared" si="900"/>
        <v>0</v>
      </c>
      <c r="KUI141" s="92">
        <f t="shared" si="900"/>
        <v>0</v>
      </c>
      <c r="KUJ141" s="92">
        <f t="shared" si="900"/>
        <v>0</v>
      </c>
      <c r="KUK141" s="92">
        <f t="shared" si="900"/>
        <v>0</v>
      </c>
      <c r="KUL141" s="92">
        <f t="shared" si="900"/>
        <v>0</v>
      </c>
      <c r="KUM141" s="92">
        <f t="shared" si="900"/>
        <v>0</v>
      </c>
      <c r="KUN141" s="92">
        <f t="shared" si="900"/>
        <v>0</v>
      </c>
      <c r="KUO141" s="92">
        <f t="shared" si="900"/>
        <v>0</v>
      </c>
      <c r="KUP141" s="92">
        <f t="shared" si="900"/>
        <v>0</v>
      </c>
      <c r="KUQ141" s="92">
        <f t="shared" si="900"/>
        <v>0</v>
      </c>
      <c r="KUR141" s="92">
        <f t="shared" si="900"/>
        <v>0</v>
      </c>
      <c r="KUS141" s="92">
        <f t="shared" si="900"/>
        <v>0</v>
      </c>
      <c r="KUT141" s="92">
        <f t="shared" si="900"/>
        <v>0</v>
      </c>
      <c r="KUU141" s="92">
        <f t="shared" si="900"/>
        <v>0</v>
      </c>
      <c r="KUV141" s="92">
        <f t="shared" si="900"/>
        <v>0</v>
      </c>
      <c r="KUW141" s="92">
        <f t="shared" si="900"/>
        <v>0</v>
      </c>
      <c r="KUX141" s="92">
        <f t="shared" si="900"/>
        <v>0</v>
      </c>
      <c r="KUY141" s="92">
        <f t="shared" si="900"/>
        <v>0</v>
      </c>
      <c r="KUZ141" s="92">
        <f t="shared" si="900"/>
        <v>0</v>
      </c>
      <c r="KVA141" s="92">
        <f t="shared" si="900"/>
        <v>0</v>
      </c>
      <c r="KVB141" s="92">
        <f t="shared" si="900"/>
        <v>0</v>
      </c>
      <c r="KVC141" s="92">
        <f t="shared" si="900"/>
        <v>0</v>
      </c>
      <c r="KVD141" s="92">
        <f t="shared" si="900"/>
        <v>0</v>
      </c>
      <c r="KVE141" s="92">
        <f t="shared" si="900"/>
        <v>0</v>
      </c>
      <c r="KVF141" s="92">
        <f t="shared" si="900"/>
        <v>0</v>
      </c>
      <c r="KVG141" s="92">
        <f t="shared" si="900"/>
        <v>0</v>
      </c>
      <c r="KVH141" s="92">
        <f t="shared" si="900"/>
        <v>0</v>
      </c>
      <c r="KVI141" s="92">
        <f t="shared" si="900"/>
        <v>0</v>
      </c>
      <c r="KVJ141" s="92">
        <f t="shared" si="900"/>
        <v>0</v>
      </c>
      <c r="KVK141" s="92">
        <f t="shared" ref="KVK141:KXV141" si="901">KVK135</f>
        <v>0</v>
      </c>
      <c r="KVL141" s="92">
        <f t="shared" si="901"/>
        <v>0</v>
      </c>
      <c r="KVM141" s="92">
        <f t="shared" si="901"/>
        <v>0</v>
      </c>
      <c r="KVN141" s="92">
        <f t="shared" si="901"/>
        <v>0</v>
      </c>
      <c r="KVO141" s="92">
        <f t="shared" si="901"/>
        <v>0</v>
      </c>
      <c r="KVP141" s="92">
        <f t="shared" si="901"/>
        <v>0</v>
      </c>
      <c r="KVQ141" s="92">
        <f t="shared" si="901"/>
        <v>0</v>
      </c>
      <c r="KVR141" s="92">
        <f t="shared" si="901"/>
        <v>0</v>
      </c>
      <c r="KVS141" s="92">
        <f t="shared" si="901"/>
        <v>0</v>
      </c>
      <c r="KVT141" s="92">
        <f t="shared" si="901"/>
        <v>0</v>
      </c>
      <c r="KVU141" s="92">
        <f t="shared" si="901"/>
        <v>0</v>
      </c>
      <c r="KVV141" s="92">
        <f t="shared" si="901"/>
        <v>0</v>
      </c>
      <c r="KVW141" s="92">
        <f t="shared" si="901"/>
        <v>0</v>
      </c>
      <c r="KVX141" s="92">
        <f t="shared" si="901"/>
        <v>0</v>
      </c>
      <c r="KVY141" s="92">
        <f t="shared" si="901"/>
        <v>0</v>
      </c>
      <c r="KVZ141" s="92">
        <f t="shared" si="901"/>
        <v>0</v>
      </c>
      <c r="KWA141" s="92">
        <f t="shared" si="901"/>
        <v>0</v>
      </c>
      <c r="KWB141" s="92">
        <f t="shared" si="901"/>
        <v>0</v>
      </c>
      <c r="KWC141" s="92">
        <f t="shared" si="901"/>
        <v>0</v>
      </c>
      <c r="KWD141" s="92">
        <f t="shared" si="901"/>
        <v>0</v>
      </c>
      <c r="KWE141" s="92">
        <f t="shared" si="901"/>
        <v>0</v>
      </c>
      <c r="KWF141" s="92">
        <f t="shared" si="901"/>
        <v>0</v>
      </c>
      <c r="KWG141" s="92">
        <f t="shared" si="901"/>
        <v>0</v>
      </c>
      <c r="KWH141" s="92">
        <f t="shared" si="901"/>
        <v>0</v>
      </c>
      <c r="KWI141" s="92">
        <f t="shared" si="901"/>
        <v>0</v>
      </c>
      <c r="KWJ141" s="92">
        <f t="shared" si="901"/>
        <v>0</v>
      </c>
      <c r="KWK141" s="92">
        <f t="shared" si="901"/>
        <v>0</v>
      </c>
      <c r="KWL141" s="92">
        <f t="shared" si="901"/>
        <v>0</v>
      </c>
      <c r="KWM141" s="92">
        <f t="shared" si="901"/>
        <v>0</v>
      </c>
      <c r="KWN141" s="92">
        <f t="shared" si="901"/>
        <v>0</v>
      </c>
      <c r="KWO141" s="92">
        <f t="shared" si="901"/>
        <v>0</v>
      </c>
      <c r="KWP141" s="92">
        <f t="shared" si="901"/>
        <v>0</v>
      </c>
      <c r="KWQ141" s="92">
        <f t="shared" si="901"/>
        <v>0</v>
      </c>
      <c r="KWR141" s="92">
        <f t="shared" si="901"/>
        <v>0</v>
      </c>
      <c r="KWS141" s="92">
        <f t="shared" si="901"/>
        <v>0</v>
      </c>
      <c r="KWT141" s="92">
        <f t="shared" si="901"/>
        <v>0</v>
      </c>
      <c r="KWU141" s="92">
        <f t="shared" si="901"/>
        <v>0</v>
      </c>
      <c r="KWV141" s="92">
        <f t="shared" si="901"/>
        <v>0</v>
      </c>
      <c r="KWW141" s="92">
        <f t="shared" si="901"/>
        <v>0</v>
      </c>
      <c r="KWX141" s="92">
        <f t="shared" si="901"/>
        <v>0</v>
      </c>
      <c r="KWY141" s="92">
        <f t="shared" si="901"/>
        <v>0</v>
      </c>
      <c r="KWZ141" s="92">
        <f t="shared" si="901"/>
        <v>0</v>
      </c>
      <c r="KXA141" s="92">
        <f t="shared" si="901"/>
        <v>0</v>
      </c>
      <c r="KXB141" s="92">
        <f t="shared" si="901"/>
        <v>0</v>
      </c>
      <c r="KXC141" s="92">
        <f t="shared" si="901"/>
        <v>0</v>
      </c>
      <c r="KXD141" s="92">
        <f t="shared" si="901"/>
        <v>0</v>
      </c>
      <c r="KXE141" s="92">
        <f t="shared" si="901"/>
        <v>0</v>
      </c>
      <c r="KXF141" s="92">
        <f t="shared" si="901"/>
        <v>0</v>
      </c>
      <c r="KXG141" s="92">
        <f t="shared" si="901"/>
        <v>0</v>
      </c>
      <c r="KXH141" s="92">
        <f t="shared" si="901"/>
        <v>0</v>
      </c>
      <c r="KXI141" s="92">
        <f t="shared" si="901"/>
        <v>0</v>
      </c>
      <c r="KXJ141" s="92">
        <f t="shared" si="901"/>
        <v>0</v>
      </c>
      <c r="KXK141" s="92">
        <f t="shared" si="901"/>
        <v>0</v>
      </c>
      <c r="KXL141" s="92">
        <f t="shared" si="901"/>
        <v>0</v>
      </c>
      <c r="KXM141" s="92">
        <f t="shared" si="901"/>
        <v>0</v>
      </c>
      <c r="KXN141" s="92">
        <f t="shared" si="901"/>
        <v>0</v>
      </c>
      <c r="KXO141" s="92">
        <f t="shared" si="901"/>
        <v>0</v>
      </c>
      <c r="KXP141" s="92">
        <f t="shared" si="901"/>
        <v>0</v>
      </c>
      <c r="KXQ141" s="92">
        <f t="shared" si="901"/>
        <v>0</v>
      </c>
      <c r="KXR141" s="92">
        <f t="shared" si="901"/>
        <v>0</v>
      </c>
      <c r="KXS141" s="92">
        <f t="shared" si="901"/>
        <v>0</v>
      </c>
      <c r="KXT141" s="92">
        <f t="shared" si="901"/>
        <v>0</v>
      </c>
      <c r="KXU141" s="92">
        <f t="shared" si="901"/>
        <v>0</v>
      </c>
      <c r="KXV141" s="92">
        <f t="shared" si="901"/>
        <v>0</v>
      </c>
      <c r="KXW141" s="92">
        <f t="shared" ref="KXW141:LAH141" si="902">KXW135</f>
        <v>0</v>
      </c>
      <c r="KXX141" s="92">
        <f t="shared" si="902"/>
        <v>0</v>
      </c>
      <c r="KXY141" s="92">
        <f t="shared" si="902"/>
        <v>0</v>
      </c>
      <c r="KXZ141" s="92">
        <f t="shared" si="902"/>
        <v>0</v>
      </c>
      <c r="KYA141" s="92">
        <f t="shared" si="902"/>
        <v>0</v>
      </c>
      <c r="KYB141" s="92">
        <f t="shared" si="902"/>
        <v>0</v>
      </c>
      <c r="KYC141" s="92">
        <f t="shared" si="902"/>
        <v>0</v>
      </c>
      <c r="KYD141" s="92">
        <f t="shared" si="902"/>
        <v>0</v>
      </c>
      <c r="KYE141" s="92">
        <f t="shared" si="902"/>
        <v>0</v>
      </c>
      <c r="KYF141" s="92">
        <f t="shared" si="902"/>
        <v>0</v>
      </c>
      <c r="KYG141" s="92">
        <f t="shared" si="902"/>
        <v>0</v>
      </c>
      <c r="KYH141" s="92">
        <f t="shared" si="902"/>
        <v>0</v>
      </c>
      <c r="KYI141" s="92">
        <f t="shared" si="902"/>
        <v>0</v>
      </c>
      <c r="KYJ141" s="92">
        <f t="shared" si="902"/>
        <v>0</v>
      </c>
      <c r="KYK141" s="92">
        <f t="shared" si="902"/>
        <v>0</v>
      </c>
      <c r="KYL141" s="92">
        <f t="shared" si="902"/>
        <v>0</v>
      </c>
      <c r="KYM141" s="92">
        <f t="shared" si="902"/>
        <v>0</v>
      </c>
      <c r="KYN141" s="92">
        <f t="shared" si="902"/>
        <v>0</v>
      </c>
      <c r="KYO141" s="92">
        <f t="shared" si="902"/>
        <v>0</v>
      </c>
      <c r="KYP141" s="92">
        <f t="shared" si="902"/>
        <v>0</v>
      </c>
      <c r="KYQ141" s="92">
        <f t="shared" si="902"/>
        <v>0</v>
      </c>
      <c r="KYR141" s="92">
        <f t="shared" si="902"/>
        <v>0</v>
      </c>
      <c r="KYS141" s="92">
        <f t="shared" si="902"/>
        <v>0</v>
      </c>
      <c r="KYT141" s="92">
        <f t="shared" si="902"/>
        <v>0</v>
      </c>
      <c r="KYU141" s="92">
        <f t="shared" si="902"/>
        <v>0</v>
      </c>
      <c r="KYV141" s="92">
        <f t="shared" si="902"/>
        <v>0</v>
      </c>
      <c r="KYW141" s="92">
        <f t="shared" si="902"/>
        <v>0</v>
      </c>
      <c r="KYX141" s="92">
        <f t="shared" si="902"/>
        <v>0</v>
      </c>
      <c r="KYY141" s="92">
        <f t="shared" si="902"/>
        <v>0</v>
      </c>
      <c r="KYZ141" s="92">
        <f t="shared" si="902"/>
        <v>0</v>
      </c>
      <c r="KZA141" s="92">
        <f t="shared" si="902"/>
        <v>0</v>
      </c>
      <c r="KZB141" s="92">
        <f t="shared" si="902"/>
        <v>0</v>
      </c>
      <c r="KZC141" s="92">
        <f t="shared" si="902"/>
        <v>0</v>
      </c>
      <c r="KZD141" s="92">
        <f t="shared" si="902"/>
        <v>0</v>
      </c>
      <c r="KZE141" s="92">
        <f t="shared" si="902"/>
        <v>0</v>
      </c>
      <c r="KZF141" s="92">
        <f t="shared" si="902"/>
        <v>0</v>
      </c>
      <c r="KZG141" s="92">
        <f t="shared" si="902"/>
        <v>0</v>
      </c>
      <c r="KZH141" s="92">
        <f t="shared" si="902"/>
        <v>0</v>
      </c>
      <c r="KZI141" s="92">
        <f t="shared" si="902"/>
        <v>0</v>
      </c>
      <c r="KZJ141" s="92">
        <f t="shared" si="902"/>
        <v>0</v>
      </c>
      <c r="KZK141" s="92">
        <f t="shared" si="902"/>
        <v>0</v>
      </c>
      <c r="KZL141" s="92">
        <f t="shared" si="902"/>
        <v>0</v>
      </c>
      <c r="KZM141" s="92">
        <f t="shared" si="902"/>
        <v>0</v>
      </c>
      <c r="KZN141" s="92">
        <f t="shared" si="902"/>
        <v>0</v>
      </c>
      <c r="KZO141" s="92">
        <f t="shared" si="902"/>
        <v>0</v>
      </c>
      <c r="KZP141" s="92">
        <f t="shared" si="902"/>
        <v>0</v>
      </c>
      <c r="KZQ141" s="92">
        <f t="shared" si="902"/>
        <v>0</v>
      </c>
      <c r="KZR141" s="92">
        <f t="shared" si="902"/>
        <v>0</v>
      </c>
      <c r="KZS141" s="92">
        <f t="shared" si="902"/>
        <v>0</v>
      </c>
      <c r="KZT141" s="92">
        <f t="shared" si="902"/>
        <v>0</v>
      </c>
      <c r="KZU141" s="92">
        <f t="shared" si="902"/>
        <v>0</v>
      </c>
      <c r="KZV141" s="92">
        <f t="shared" si="902"/>
        <v>0</v>
      </c>
      <c r="KZW141" s="92">
        <f t="shared" si="902"/>
        <v>0</v>
      </c>
      <c r="KZX141" s="92">
        <f t="shared" si="902"/>
        <v>0</v>
      </c>
      <c r="KZY141" s="92">
        <f t="shared" si="902"/>
        <v>0</v>
      </c>
      <c r="KZZ141" s="92">
        <f t="shared" si="902"/>
        <v>0</v>
      </c>
      <c r="LAA141" s="92">
        <f t="shared" si="902"/>
        <v>0</v>
      </c>
      <c r="LAB141" s="92">
        <f t="shared" si="902"/>
        <v>0</v>
      </c>
      <c r="LAC141" s="92">
        <f t="shared" si="902"/>
        <v>0</v>
      </c>
      <c r="LAD141" s="92">
        <f t="shared" si="902"/>
        <v>0</v>
      </c>
      <c r="LAE141" s="92">
        <f t="shared" si="902"/>
        <v>0</v>
      </c>
      <c r="LAF141" s="92">
        <f t="shared" si="902"/>
        <v>0</v>
      </c>
      <c r="LAG141" s="92">
        <f t="shared" si="902"/>
        <v>0</v>
      </c>
      <c r="LAH141" s="92">
        <f t="shared" si="902"/>
        <v>0</v>
      </c>
      <c r="LAI141" s="92">
        <f t="shared" ref="LAI141:LCT141" si="903">LAI135</f>
        <v>0</v>
      </c>
      <c r="LAJ141" s="92">
        <f t="shared" si="903"/>
        <v>0</v>
      </c>
      <c r="LAK141" s="92">
        <f t="shared" si="903"/>
        <v>0</v>
      </c>
      <c r="LAL141" s="92">
        <f t="shared" si="903"/>
        <v>0</v>
      </c>
      <c r="LAM141" s="92">
        <f t="shared" si="903"/>
        <v>0</v>
      </c>
      <c r="LAN141" s="92">
        <f t="shared" si="903"/>
        <v>0</v>
      </c>
      <c r="LAO141" s="92">
        <f t="shared" si="903"/>
        <v>0</v>
      </c>
      <c r="LAP141" s="92">
        <f t="shared" si="903"/>
        <v>0</v>
      </c>
      <c r="LAQ141" s="92">
        <f t="shared" si="903"/>
        <v>0</v>
      </c>
      <c r="LAR141" s="92">
        <f t="shared" si="903"/>
        <v>0</v>
      </c>
      <c r="LAS141" s="92">
        <f t="shared" si="903"/>
        <v>0</v>
      </c>
      <c r="LAT141" s="92">
        <f t="shared" si="903"/>
        <v>0</v>
      </c>
      <c r="LAU141" s="92">
        <f t="shared" si="903"/>
        <v>0</v>
      </c>
      <c r="LAV141" s="92">
        <f t="shared" si="903"/>
        <v>0</v>
      </c>
      <c r="LAW141" s="92">
        <f t="shared" si="903"/>
        <v>0</v>
      </c>
      <c r="LAX141" s="92">
        <f t="shared" si="903"/>
        <v>0</v>
      </c>
      <c r="LAY141" s="92">
        <f t="shared" si="903"/>
        <v>0</v>
      </c>
      <c r="LAZ141" s="92">
        <f t="shared" si="903"/>
        <v>0</v>
      </c>
      <c r="LBA141" s="92">
        <f t="shared" si="903"/>
        <v>0</v>
      </c>
      <c r="LBB141" s="92">
        <f t="shared" si="903"/>
        <v>0</v>
      </c>
      <c r="LBC141" s="92">
        <f t="shared" si="903"/>
        <v>0</v>
      </c>
      <c r="LBD141" s="92">
        <f t="shared" si="903"/>
        <v>0</v>
      </c>
      <c r="LBE141" s="92">
        <f t="shared" si="903"/>
        <v>0</v>
      </c>
      <c r="LBF141" s="92">
        <f t="shared" si="903"/>
        <v>0</v>
      </c>
      <c r="LBG141" s="92">
        <f t="shared" si="903"/>
        <v>0</v>
      </c>
      <c r="LBH141" s="92">
        <f t="shared" si="903"/>
        <v>0</v>
      </c>
      <c r="LBI141" s="92">
        <f t="shared" si="903"/>
        <v>0</v>
      </c>
      <c r="LBJ141" s="92">
        <f t="shared" si="903"/>
        <v>0</v>
      </c>
      <c r="LBK141" s="92">
        <f t="shared" si="903"/>
        <v>0</v>
      </c>
      <c r="LBL141" s="92">
        <f t="shared" si="903"/>
        <v>0</v>
      </c>
      <c r="LBM141" s="92">
        <f t="shared" si="903"/>
        <v>0</v>
      </c>
      <c r="LBN141" s="92">
        <f t="shared" si="903"/>
        <v>0</v>
      </c>
      <c r="LBO141" s="92">
        <f t="shared" si="903"/>
        <v>0</v>
      </c>
      <c r="LBP141" s="92">
        <f t="shared" si="903"/>
        <v>0</v>
      </c>
      <c r="LBQ141" s="92">
        <f t="shared" si="903"/>
        <v>0</v>
      </c>
      <c r="LBR141" s="92">
        <f t="shared" si="903"/>
        <v>0</v>
      </c>
      <c r="LBS141" s="92">
        <f t="shared" si="903"/>
        <v>0</v>
      </c>
      <c r="LBT141" s="92">
        <f t="shared" si="903"/>
        <v>0</v>
      </c>
      <c r="LBU141" s="92">
        <f t="shared" si="903"/>
        <v>0</v>
      </c>
      <c r="LBV141" s="92">
        <f t="shared" si="903"/>
        <v>0</v>
      </c>
      <c r="LBW141" s="92">
        <f t="shared" si="903"/>
        <v>0</v>
      </c>
      <c r="LBX141" s="92">
        <f t="shared" si="903"/>
        <v>0</v>
      </c>
      <c r="LBY141" s="92">
        <f t="shared" si="903"/>
        <v>0</v>
      </c>
      <c r="LBZ141" s="92">
        <f t="shared" si="903"/>
        <v>0</v>
      </c>
      <c r="LCA141" s="92">
        <f t="shared" si="903"/>
        <v>0</v>
      </c>
      <c r="LCB141" s="92">
        <f t="shared" si="903"/>
        <v>0</v>
      </c>
      <c r="LCC141" s="92">
        <f t="shared" si="903"/>
        <v>0</v>
      </c>
      <c r="LCD141" s="92">
        <f t="shared" si="903"/>
        <v>0</v>
      </c>
      <c r="LCE141" s="92">
        <f t="shared" si="903"/>
        <v>0</v>
      </c>
      <c r="LCF141" s="92">
        <f t="shared" si="903"/>
        <v>0</v>
      </c>
      <c r="LCG141" s="92">
        <f t="shared" si="903"/>
        <v>0</v>
      </c>
      <c r="LCH141" s="92">
        <f t="shared" si="903"/>
        <v>0</v>
      </c>
      <c r="LCI141" s="92">
        <f t="shared" si="903"/>
        <v>0</v>
      </c>
      <c r="LCJ141" s="92">
        <f t="shared" si="903"/>
        <v>0</v>
      </c>
      <c r="LCK141" s="92">
        <f t="shared" si="903"/>
        <v>0</v>
      </c>
      <c r="LCL141" s="92">
        <f t="shared" si="903"/>
        <v>0</v>
      </c>
      <c r="LCM141" s="92">
        <f t="shared" si="903"/>
        <v>0</v>
      </c>
      <c r="LCN141" s="92">
        <f t="shared" si="903"/>
        <v>0</v>
      </c>
      <c r="LCO141" s="92">
        <f t="shared" si="903"/>
        <v>0</v>
      </c>
      <c r="LCP141" s="92">
        <f t="shared" si="903"/>
        <v>0</v>
      </c>
      <c r="LCQ141" s="92">
        <f t="shared" si="903"/>
        <v>0</v>
      </c>
      <c r="LCR141" s="92">
        <f t="shared" si="903"/>
        <v>0</v>
      </c>
      <c r="LCS141" s="92">
        <f t="shared" si="903"/>
        <v>0</v>
      </c>
      <c r="LCT141" s="92">
        <f t="shared" si="903"/>
        <v>0</v>
      </c>
      <c r="LCU141" s="92">
        <f t="shared" ref="LCU141:LFF141" si="904">LCU135</f>
        <v>0</v>
      </c>
      <c r="LCV141" s="92">
        <f t="shared" si="904"/>
        <v>0</v>
      </c>
      <c r="LCW141" s="92">
        <f t="shared" si="904"/>
        <v>0</v>
      </c>
      <c r="LCX141" s="92">
        <f t="shared" si="904"/>
        <v>0</v>
      </c>
      <c r="LCY141" s="92">
        <f t="shared" si="904"/>
        <v>0</v>
      </c>
      <c r="LCZ141" s="92">
        <f t="shared" si="904"/>
        <v>0</v>
      </c>
      <c r="LDA141" s="92">
        <f t="shared" si="904"/>
        <v>0</v>
      </c>
      <c r="LDB141" s="92">
        <f t="shared" si="904"/>
        <v>0</v>
      </c>
      <c r="LDC141" s="92">
        <f t="shared" si="904"/>
        <v>0</v>
      </c>
      <c r="LDD141" s="92">
        <f t="shared" si="904"/>
        <v>0</v>
      </c>
      <c r="LDE141" s="92">
        <f t="shared" si="904"/>
        <v>0</v>
      </c>
      <c r="LDF141" s="92">
        <f t="shared" si="904"/>
        <v>0</v>
      </c>
      <c r="LDG141" s="92">
        <f t="shared" si="904"/>
        <v>0</v>
      </c>
      <c r="LDH141" s="92">
        <f t="shared" si="904"/>
        <v>0</v>
      </c>
      <c r="LDI141" s="92">
        <f t="shared" si="904"/>
        <v>0</v>
      </c>
      <c r="LDJ141" s="92">
        <f t="shared" si="904"/>
        <v>0</v>
      </c>
      <c r="LDK141" s="92">
        <f t="shared" si="904"/>
        <v>0</v>
      </c>
      <c r="LDL141" s="92">
        <f t="shared" si="904"/>
        <v>0</v>
      </c>
      <c r="LDM141" s="92">
        <f t="shared" si="904"/>
        <v>0</v>
      </c>
      <c r="LDN141" s="92">
        <f t="shared" si="904"/>
        <v>0</v>
      </c>
      <c r="LDO141" s="92">
        <f t="shared" si="904"/>
        <v>0</v>
      </c>
      <c r="LDP141" s="92">
        <f t="shared" si="904"/>
        <v>0</v>
      </c>
      <c r="LDQ141" s="92">
        <f t="shared" si="904"/>
        <v>0</v>
      </c>
      <c r="LDR141" s="92">
        <f t="shared" si="904"/>
        <v>0</v>
      </c>
      <c r="LDS141" s="92">
        <f t="shared" si="904"/>
        <v>0</v>
      </c>
      <c r="LDT141" s="92">
        <f t="shared" si="904"/>
        <v>0</v>
      </c>
      <c r="LDU141" s="92">
        <f t="shared" si="904"/>
        <v>0</v>
      </c>
      <c r="LDV141" s="92">
        <f t="shared" si="904"/>
        <v>0</v>
      </c>
      <c r="LDW141" s="92">
        <f t="shared" si="904"/>
        <v>0</v>
      </c>
      <c r="LDX141" s="92">
        <f t="shared" si="904"/>
        <v>0</v>
      </c>
      <c r="LDY141" s="92">
        <f t="shared" si="904"/>
        <v>0</v>
      </c>
      <c r="LDZ141" s="92">
        <f t="shared" si="904"/>
        <v>0</v>
      </c>
      <c r="LEA141" s="92">
        <f t="shared" si="904"/>
        <v>0</v>
      </c>
      <c r="LEB141" s="92">
        <f t="shared" si="904"/>
        <v>0</v>
      </c>
      <c r="LEC141" s="92">
        <f t="shared" si="904"/>
        <v>0</v>
      </c>
      <c r="LED141" s="92">
        <f t="shared" si="904"/>
        <v>0</v>
      </c>
      <c r="LEE141" s="92">
        <f t="shared" si="904"/>
        <v>0</v>
      </c>
      <c r="LEF141" s="92">
        <f t="shared" si="904"/>
        <v>0</v>
      </c>
      <c r="LEG141" s="92">
        <f t="shared" si="904"/>
        <v>0</v>
      </c>
      <c r="LEH141" s="92">
        <f t="shared" si="904"/>
        <v>0</v>
      </c>
      <c r="LEI141" s="92">
        <f t="shared" si="904"/>
        <v>0</v>
      </c>
      <c r="LEJ141" s="92">
        <f t="shared" si="904"/>
        <v>0</v>
      </c>
      <c r="LEK141" s="92">
        <f t="shared" si="904"/>
        <v>0</v>
      </c>
      <c r="LEL141" s="92">
        <f t="shared" si="904"/>
        <v>0</v>
      </c>
      <c r="LEM141" s="92">
        <f t="shared" si="904"/>
        <v>0</v>
      </c>
      <c r="LEN141" s="92">
        <f t="shared" si="904"/>
        <v>0</v>
      </c>
      <c r="LEO141" s="92">
        <f t="shared" si="904"/>
        <v>0</v>
      </c>
      <c r="LEP141" s="92">
        <f t="shared" si="904"/>
        <v>0</v>
      </c>
      <c r="LEQ141" s="92">
        <f t="shared" si="904"/>
        <v>0</v>
      </c>
      <c r="LER141" s="92">
        <f t="shared" si="904"/>
        <v>0</v>
      </c>
      <c r="LES141" s="92">
        <f t="shared" si="904"/>
        <v>0</v>
      </c>
      <c r="LET141" s="92">
        <f t="shared" si="904"/>
        <v>0</v>
      </c>
      <c r="LEU141" s="92">
        <f t="shared" si="904"/>
        <v>0</v>
      </c>
      <c r="LEV141" s="92">
        <f t="shared" si="904"/>
        <v>0</v>
      </c>
      <c r="LEW141" s="92">
        <f t="shared" si="904"/>
        <v>0</v>
      </c>
      <c r="LEX141" s="92">
        <f t="shared" si="904"/>
        <v>0</v>
      </c>
      <c r="LEY141" s="92">
        <f t="shared" si="904"/>
        <v>0</v>
      </c>
      <c r="LEZ141" s="92">
        <f t="shared" si="904"/>
        <v>0</v>
      </c>
      <c r="LFA141" s="92">
        <f t="shared" si="904"/>
        <v>0</v>
      </c>
      <c r="LFB141" s="92">
        <f t="shared" si="904"/>
        <v>0</v>
      </c>
      <c r="LFC141" s="92">
        <f t="shared" si="904"/>
        <v>0</v>
      </c>
      <c r="LFD141" s="92">
        <f t="shared" si="904"/>
        <v>0</v>
      </c>
      <c r="LFE141" s="92">
        <f t="shared" si="904"/>
        <v>0</v>
      </c>
      <c r="LFF141" s="92">
        <f t="shared" si="904"/>
        <v>0</v>
      </c>
      <c r="LFG141" s="92">
        <f t="shared" ref="LFG141:LHR141" si="905">LFG135</f>
        <v>0</v>
      </c>
      <c r="LFH141" s="92">
        <f t="shared" si="905"/>
        <v>0</v>
      </c>
      <c r="LFI141" s="92">
        <f t="shared" si="905"/>
        <v>0</v>
      </c>
      <c r="LFJ141" s="92">
        <f t="shared" si="905"/>
        <v>0</v>
      </c>
      <c r="LFK141" s="92">
        <f t="shared" si="905"/>
        <v>0</v>
      </c>
      <c r="LFL141" s="92">
        <f t="shared" si="905"/>
        <v>0</v>
      </c>
      <c r="LFM141" s="92">
        <f t="shared" si="905"/>
        <v>0</v>
      </c>
      <c r="LFN141" s="92">
        <f t="shared" si="905"/>
        <v>0</v>
      </c>
      <c r="LFO141" s="92">
        <f t="shared" si="905"/>
        <v>0</v>
      </c>
      <c r="LFP141" s="92">
        <f t="shared" si="905"/>
        <v>0</v>
      </c>
      <c r="LFQ141" s="92">
        <f t="shared" si="905"/>
        <v>0</v>
      </c>
      <c r="LFR141" s="92">
        <f t="shared" si="905"/>
        <v>0</v>
      </c>
      <c r="LFS141" s="92">
        <f t="shared" si="905"/>
        <v>0</v>
      </c>
      <c r="LFT141" s="92">
        <f t="shared" si="905"/>
        <v>0</v>
      </c>
      <c r="LFU141" s="92">
        <f t="shared" si="905"/>
        <v>0</v>
      </c>
      <c r="LFV141" s="92">
        <f t="shared" si="905"/>
        <v>0</v>
      </c>
      <c r="LFW141" s="92">
        <f t="shared" si="905"/>
        <v>0</v>
      </c>
      <c r="LFX141" s="92">
        <f t="shared" si="905"/>
        <v>0</v>
      </c>
      <c r="LFY141" s="92">
        <f t="shared" si="905"/>
        <v>0</v>
      </c>
      <c r="LFZ141" s="92">
        <f t="shared" si="905"/>
        <v>0</v>
      </c>
      <c r="LGA141" s="92">
        <f t="shared" si="905"/>
        <v>0</v>
      </c>
      <c r="LGB141" s="92">
        <f t="shared" si="905"/>
        <v>0</v>
      </c>
      <c r="LGC141" s="92">
        <f t="shared" si="905"/>
        <v>0</v>
      </c>
      <c r="LGD141" s="92">
        <f t="shared" si="905"/>
        <v>0</v>
      </c>
      <c r="LGE141" s="92">
        <f t="shared" si="905"/>
        <v>0</v>
      </c>
      <c r="LGF141" s="92">
        <f t="shared" si="905"/>
        <v>0</v>
      </c>
      <c r="LGG141" s="92">
        <f t="shared" si="905"/>
        <v>0</v>
      </c>
      <c r="LGH141" s="92">
        <f t="shared" si="905"/>
        <v>0</v>
      </c>
      <c r="LGI141" s="92">
        <f t="shared" si="905"/>
        <v>0</v>
      </c>
      <c r="LGJ141" s="92">
        <f t="shared" si="905"/>
        <v>0</v>
      </c>
      <c r="LGK141" s="92">
        <f t="shared" si="905"/>
        <v>0</v>
      </c>
      <c r="LGL141" s="92">
        <f t="shared" si="905"/>
        <v>0</v>
      </c>
      <c r="LGM141" s="92">
        <f t="shared" si="905"/>
        <v>0</v>
      </c>
      <c r="LGN141" s="92">
        <f t="shared" si="905"/>
        <v>0</v>
      </c>
      <c r="LGO141" s="92">
        <f t="shared" si="905"/>
        <v>0</v>
      </c>
      <c r="LGP141" s="92">
        <f t="shared" si="905"/>
        <v>0</v>
      </c>
      <c r="LGQ141" s="92">
        <f t="shared" si="905"/>
        <v>0</v>
      </c>
      <c r="LGR141" s="92">
        <f t="shared" si="905"/>
        <v>0</v>
      </c>
      <c r="LGS141" s="92">
        <f t="shared" si="905"/>
        <v>0</v>
      </c>
      <c r="LGT141" s="92">
        <f t="shared" si="905"/>
        <v>0</v>
      </c>
      <c r="LGU141" s="92">
        <f t="shared" si="905"/>
        <v>0</v>
      </c>
      <c r="LGV141" s="92">
        <f t="shared" si="905"/>
        <v>0</v>
      </c>
      <c r="LGW141" s="92">
        <f t="shared" si="905"/>
        <v>0</v>
      </c>
      <c r="LGX141" s="92">
        <f t="shared" si="905"/>
        <v>0</v>
      </c>
      <c r="LGY141" s="92">
        <f t="shared" si="905"/>
        <v>0</v>
      </c>
      <c r="LGZ141" s="92">
        <f t="shared" si="905"/>
        <v>0</v>
      </c>
      <c r="LHA141" s="92">
        <f t="shared" si="905"/>
        <v>0</v>
      </c>
      <c r="LHB141" s="92">
        <f t="shared" si="905"/>
        <v>0</v>
      </c>
      <c r="LHC141" s="92">
        <f t="shared" si="905"/>
        <v>0</v>
      </c>
      <c r="LHD141" s="92">
        <f t="shared" si="905"/>
        <v>0</v>
      </c>
      <c r="LHE141" s="92">
        <f t="shared" si="905"/>
        <v>0</v>
      </c>
      <c r="LHF141" s="92">
        <f t="shared" si="905"/>
        <v>0</v>
      </c>
      <c r="LHG141" s="92">
        <f t="shared" si="905"/>
        <v>0</v>
      </c>
      <c r="LHH141" s="92">
        <f t="shared" si="905"/>
        <v>0</v>
      </c>
      <c r="LHI141" s="92">
        <f t="shared" si="905"/>
        <v>0</v>
      </c>
      <c r="LHJ141" s="92">
        <f t="shared" si="905"/>
        <v>0</v>
      </c>
      <c r="LHK141" s="92">
        <f t="shared" si="905"/>
        <v>0</v>
      </c>
      <c r="LHL141" s="92">
        <f t="shared" si="905"/>
        <v>0</v>
      </c>
      <c r="LHM141" s="92">
        <f t="shared" si="905"/>
        <v>0</v>
      </c>
      <c r="LHN141" s="92">
        <f t="shared" si="905"/>
        <v>0</v>
      </c>
      <c r="LHO141" s="92">
        <f t="shared" si="905"/>
        <v>0</v>
      </c>
      <c r="LHP141" s="92">
        <f t="shared" si="905"/>
        <v>0</v>
      </c>
      <c r="LHQ141" s="92">
        <f t="shared" si="905"/>
        <v>0</v>
      </c>
      <c r="LHR141" s="92">
        <f t="shared" si="905"/>
        <v>0</v>
      </c>
      <c r="LHS141" s="92">
        <f t="shared" ref="LHS141:LKD141" si="906">LHS135</f>
        <v>0</v>
      </c>
      <c r="LHT141" s="92">
        <f t="shared" si="906"/>
        <v>0</v>
      </c>
      <c r="LHU141" s="92">
        <f t="shared" si="906"/>
        <v>0</v>
      </c>
      <c r="LHV141" s="92">
        <f t="shared" si="906"/>
        <v>0</v>
      </c>
      <c r="LHW141" s="92">
        <f t="shared" si="906"/>
        <v>0</v>
      </c>
      <c r="LHX141" s="92">
        <f t="shared" si="906"/>
        <v>0</v>
      </c>
      <c r="LHY141" s="92">
        <f t="shared" si="906"/>
        <v>0</v>
      </c>
      <c r="LHZ141" s="92">
        <f t="shared" si="906"/>
        <v>0</v>
      </c>
      <c r="LIA141" s="92">
        <f t="shared" si="906"/>
        <v>0</v>
      </c>
      <c r="LIB141" s="92">
        <f t="shared" si="906"/>
        <v>0</v>
      </c>
      <c r="LIC141" s="92">
        <f t="shared" si="906"/>
        <v>0</v>
      </c>
      <c r="LID141" s="92">
        <f t="shared" si="906"/>
        <v>0</v>
      </c>
      <c r="LIE141" s="92">
        <f t="shared" si="906"/>
        <v>0</v>
      </c>
      <c r="LIF141" s="92">
        <f t="shared" si="906"/>
        <v>0</v>
      </c>
      <c r="LIG141" s="92">
        <f t="shared" si="906"/>
        <v>0</v>
      </c>
      <c r="LIH141" s="92">
        <f t="shared" si="906"/>
        <v>0</v>
      </c>
      <c r="LII141" s="92">
        <f t="shared" si="906"/>
        <v>0</v>
      </c>
      <c r="LIJ141" s="92">
        <f t="shared" si="906"/>
        <v>0</v>
      </c>
      <c r="LIK141" s="92">
        <f t="shared" si="906"/>
        <v>0</v>
      </c>
      <c r="LIL141" s="92">
        <f t="shared" si="906"/>
        <v>0</v>
      </c>
      <c r="LIM141" s="92">
        <f t="shared" si="906"/>
        <v>0</v>
      </c>
      <c r="LIN141" s="92">
        <f t="shared" si="906"/>
        <v>0</v>
      </c>
      <c r="LIO141" s="92">
        <f t="shared" si="906"/>
        <v>0</v>
      </c>
      <c r="LIP141" s="92">
        <f t="shared" si="906"/>
        <v>0</v>
      </c>
      <c r="LIQ141" s="92">
        <f t="shared" si="906"/>
        <v>0</v>
      </c>
      <c r="LIR141" s="92">
        <f t="shared" si="906"/>
        <v>0</v>
      </c>
      <c r="LIS141" s="92">
        <f t="shared" si="906"/>
        <v>0</v>
      </c>
      <c r="LIT141" s="92">
        <f t="shared" si="906"/>
        <v>0</v>
      </c>
      <c r="LIU141" s="92">
        <f t="shared" si="906"/>
        <v>0</v>
      </c>
      <c r="LIV141" s="92">
        <f t="shared" si="906"/>
        <v>0</v>
      </c>
      <c r="LIW141" s="92">
        <f t="shared" si="906"/>
        <v>0</v>
      </c>
      <c r="LIX141" s="92">
        <f t="shared" si="906"/>
        <v>0</v>
      </c>
      <c r="LIY141" s="92">
        <f t="shared" si="906"/>
        <v>0</v>
      </c>
      <c r="LIZ141" s="92">
        <f t="shared" si="906"/>
        <v>0</v>
      </c>
      <c r="LJA141" s="92">
        <f t="shared" si="906"/>
        <v>0</v>
      </c>
      <c r="LJB141" s="92">
        <f t="shared" si="906"/>
        <v>0</v>
      </c>
      <c r="LJC141" s="92">
        <f t="shared" si="906"/>
        <v>0</v>
      </c>
      <c r="LJD141" s="92">
        <f t="shared" si="906"/>
        <v>0</v>
      </c>
      <c r="LJE141" s="92">
        <f t="shared" si="906"/>
        <v>0</v>
      </c>
      <c r="LJF141" s="92">
        <f t="shared" si="906"/>
        <v>0</v>
      </c>
      <c r="LJG141" s="92">
        <f t="shared" si="906"/>
        <v>0</v>
      </c>
      <c r="LJH141" s="92">
        <f t="shared" si="906"/>
        <v>0</v>
      </c>
      <c r="LJI141" s="92">
        <f t="shared" si="906"/>
        <v>0</v>
      </c>
      <c r="LJJ141" s="92">
        <f t="shared" si="906"/>
        <v>0</v>
      </c>
      <c r="LJK141" s="92">
        <f t="shared" si="906"/>
        <v>0</v>
      </c>
      <c r="LJL141" s="92">
        <f t="shared" si="906"/>
        <v>0</v>
      </c>
      <c r="LJM141" s="92">
        <f t="shared" si="906"/>
        <v>0</v>
      </c>
      <c r="LJN141" s="92">
        <f t="shared" si="906"/>
        <v>0</v>
      </c>
      <c r="LJO141" s="92">
        <f t="shared" si="906"/>
        <v>0</v>
      </c>
      <c r="LJP141" s="92">
        <f t="shared" si="906"/>
        <v>0</v>
      </c>
      <c r="LJQ141" s="92">
        <f t="shared" si="906"/>
        <v>0</v>
      </c>
      <c r="LJR141" s="92">
        <f t="shared" si="906"/>
        <v>0</v>
      </c>
      <c r="LJS141" s="92">
        <f t="shared" si="906"/>
        <v>0</v>
      </c>
      <c r="LJT141" s="92">
        <f t="shared" si="906"/>
        <v>0</v>
      </c>
      <c r="LJU141" s="92">
        <f t="shared" si="906"/>
        <v>0</v>
      </c>
      <c r="LJV141" s="92">
        <f t="shared" si="906"/>
        <v>0</v>
      </c>
      <c r="LJW141" s="92">
        <f t="shared" si="906"/>
        <v>0</v>
      </c>
      <c r="LJX141" s="92">
        <f t="shared" si="906"/>
        <v>0</v>
      </c>
      <c r="LJY141" s="92">
        <f t="shared" si="906"/>
        <v>0</v>
      </c>
      <c r="LJZ141" s="92">
        <f t="shared" si="906"/>
        <v>0</v>
      </c>
      <c r="LKA141" s="92">
        <f t="shared" si="906"/>
        <v>0</v>
      </c>
      <c r="LKB141" s="92">
        <f t="shared" si="906"/>
        <v>0</v>
      </c>
      <c r="LKC141" s="92">
        <f t="shared" si="906"/>
        <v>0</v>
      </c>
      <c r="LKD141" s="92">
        <f t="shared" si="906"/>
        <v>0</v>
      </c>
      <c r="LKE141" s="92">
        <f t="shared" ref="LKE141:LMP141" si="907">LKE135</f>
        <v>0</v>
      </c>
      <c r="LKF141" s="92">
        <f t="shared" si="907"/>
        <v>0</v>
      </c>
      <c r="LKG141" s="92">
        <f t="shared" si="907"/>
        <v>0</v>
      </c>
      <c r="LKH141" s="92">
        <f t="shared" si="907"/>
        <v>0</v>
      </c>
      <c r="LKI141" s="92">
        <f t="shared" si="907"/>
        <v>0</v>
      </c>
      <c r="LKJ141" s="92">
        <f t="shared" si="907"/>
        <v>0</v>
      </c>
      <c r="LKK141" s="92">
        <f t="shared" si="907"/>
        <v>0</v>
      </c>
      <c r="LKL141" s="92">
        <f t="shared" si="907"/>
        <v>0</v>
      </c>
      <c r="LKM141" s="92">
        <f t="shared" si="907"/>
        <v>0</v>
      </c>
      <c r="LKN141" s="92">
        <f t="shared" si="907"/>
        <v>0</v>
      </c>
      <c r="LKO141" s="92">
        <f t="shared" si="907"/>
        <v>0</v>
      </c>
      <c r="LKP141" s="92">
        <f t="shared" si="907"/>
        <v>0</v>
      </c>
      <c r="LKQ141" s="92">
        <f t="shared" si="907"/>
        <v>0</v>
      </c>
      <c r="LKR141" s="92">
        <f t="shared" si="907"/>
        <v>0</v>
      </c>
      <c r="LKS141" s="92">
        <f t="shared" si="907"/>
        <v>0</v>
      </c>
      <c r="LKT141" s="92">
        <f t="shared" si="907"/>
        <v>0</v>
      </c>
      <c r="LKU141" s="92">
        <f t="shared" si="907"/>
        <v>0</v>
      </c>
      <c r="LKV141" s="92">
        <f t="shared" si="907"/>
        <v>0</v>
      </c>
      <c r="LKW141" s="92">
        <f t="shared" si="907"/>
        <v>0</v>
      </c>
      <c r="LKX141" s="92">
        <f t="shared" si="907"/>
        <v>0</v>
      </c>
      <c r="LKY141" s="92">
        <f t="shared" si="907"/>
        <v>0</v>
      </c>
      <c r="LKZ141" s="92">
        <f t="shared" si="907"/>
        <v>0</v>
      </c>
      <c r="LLA141" s="92">
        <f t="shared" si="907"/>
        <v>0</v>
      </c>
      <c r="LLB141" s="92">
        <f t="shared" si="907"/>
        <v>0</v>
      </c>
      <c r="LLC141" s="92">
        <f t="shared" si="907"/>
        <v>0</v>
      </c>
      <c r="LLD141" s="92">
        <f t="shared" si="907"/>
        <v>0</v>
      </c>
      <c r="LLE141" s="92">
        <f t="shared" si="907"/>
        <v>0</v>
      </c>
      <c r="LLF141" s="92">
        <f t="shared" si="907"/>
        <v>0</v>
      </c>
      <c r="LLG141" s="92">
        <f t="shared" si="907"/>
        <v>0</v>
      </c>
      <c r="LLH141" s="92">
        <f t="shared" si="907"/>
        <v>0</v>
      </c>
      <c r="LLI141" s="92">
        <f t="shared" si="907"/>
        <v>0</v>
      </c>
      <c r="LLJ141" s="92">
        <f t="shared" si="907"/>
        <v>0</v>
      </c>
      <c r="LLK141" s="92">
        <f t="shared" si="907"/>
        <v>0</v>
      </c>
      <c r="LLL141" s="92">
        <f t="shared" si="907"/>
        <v>0</v>
      </c>
      <c r="LLM141" s="92">
        <f t="shared" si="907"/>
        <v>0</v>
      </c>
      <c r="LLN141" s="92">
        <f t="shared" si="907"/>
        <v>0</v>
      </c>
      <c r="LLO141" s="92">
        <f t="shared" si="907"/>
        <v>0</v>
      </c>
      <c r="LLP141" s="92">
        <f t="shared" si="907"/>
        <v>0</v>
      </c>
      <c r="LLQ141" s="92">
        <f t="shared" si="907"/>
        <v>0</v>
      </c>
      <c r="LLR141" s="92">
        <f t="shared" si="907"/>
        <v>0</v>
      </c>
      <c r="LLS141" s="92">
        <f t="shared" si="907"/>
        <v>0</v>
      </c>
      <c r="LLT141" s="92">
        <f t="shared" si="907"/>
        <v>0</v>
      </c>
      <c r="LLU141" s="92">
        <f t="shared" si="907"/>
        <v>0</v>
      </c>
      <c r="LLV141" s="92">
        <f t="shared" si="907"/>
        <v>0</v>
      </c>
      <c r="LLW141" s="92">
        <f t="shared" si="907"/>
        <v>0</v>
      </c>
      <c r="LLX141" s="92">
        <f t="shared" si="907"/>
        <v>0</v>
      </c>
      <c r="LLY141" s="92">
        <f t="shared" si="907"/>
        <v>0</v>
      </c>
      <c r="LLZ141" s="92">
        <f t="shared" si="907"/>
        <v>0</v>
      </c>
      <c r="LMA141" s="92">
        <f t="shared" si="907"/>
        <v>0</v>
      </c>
      <c r="LMB141" s="92">
        <f t="shared" si="907"/>
        <v>0</v>
      </c>
      <c r="LMC141" s="92">
        <f t="shared" si="907"/>
        <v>0</v>
      </c>
      <c r="LMD141" s="92">
        <f t="shared" si="907"/>
        <v>0</v>
      </c>
      <c r="LME141" s="92">
        <f t="shared" si="907"/>
        <v>0</v>
      </c>
      <c r="LMF141" s="92">
        <f t="shared" si="907"/>
        <v>0</v>
      </c>
      <c r="LMG141" s="92">
        <f t="shared" si="907"/>
        <v>0</v>
      </c>
      <c r="LMH141" s="92">
        <f t="shared" si="907"/>
        <v>0</v>
      </c>
      <c r="LMI141" s="92">
        <f t="shared" si="907"/>
        <v>0</v>
      </c>
      <c r="LMJ141" s="92">
        <f t="shared" si="907"/>
        <v>0</v>
      </c>
      <c r="LMK141" s="92">
        <f t="shared" si="907"/>
        <v>0</v>
      </c>
      <c r="LML141" s="92">
        <f t="shared" si="907"/>
        <v>0</v>
      </c>
      <c r="LMM141" s="92">
        <f t="shared" si="907"/>
        <v>0</v>
      </c>
      <c r="LMN141" s="92">
        <f t="shared" si="907"/>
        <v>0</v>
      </c>
      <c r="LMO141" s="92">
        <f t="shared" si="907"/>
        <v>0</v>
      </c>
      <c r="LMP141" s="92">
        <f t="shared" si="907"/>
        <v>0</v>
      </c>
      <c r="LMQ141" s="92">
        <f t="shared" ref="LMQ141:LPB141" si="908">LMQ135</f>
        <v>0</v>
      </c>
      <c r="LMR141" s="92">
        <f t="shared" si="908"/>
        <v>0</v>
      </c>
      <c r="LMS141" s="92">
        <f t="shared" si="908"/>
        <v>0</v>
      </c>
      <c r="LMT141" s="92">
        <f t="shared" si="908"/>
        <v>0</v>
      </c>
      <c r="LMU141" s="92">
        <f t="shared" si="908"/>
        <v>0</v>
      </c>
      <c r="LMV141" s="92">
        <f t="shared" si="908"/>
        <v>0</v>
      </c>
      <c r="LMW141" s="92">
        <f t="shared" si="908"/>
        <v>0</v>
      </c>
      <c r="LMX141" s="92">
        <f t="shared" si="908"/>
        <v>0</v>
      </c>
      <c r="LMY141" s="92">
        <f t="shared" si="908"/>
        <v>0</v>
      </c>
      <c r="LMZ141" s="92">
        <f t="shared" si="908"/>
        <v>0</v>
      </c>
      <c r="LNA141" s="92">
        <f t="shared" si="908"/>
        <v>0</v>
      </c>
      <c r="LNB141" s="92">
        <f t="shared" si="908"/>
        <v>0</v>
      </c>
      <c r="LNC141" s="92">
        <f t="shared" si="908"/>
        <v>0</v>
      </c>
      <c r="LND141" s="92">
        <f t="shared" si="908"/>
        <v>0</v>
      </c>
      <c r="LNE141" s="92">
        <f t="shared" si="908"/>
        <v>0</v>
      </c>
      <c r="LNF141" s="92">
        <f t="shared" si="908"/>
        <v>0</v>
      </c>
      <c r="LNG141" s="92">
        <f t="shared" si="908"/>
        <v>0</v>
      </c>
      <c r="LNH141" s="92">
        <f t="shared" si="908"/>
        <v>0</v>
      </c>
      <c r="LNI141" s="92">
        <f t="shared" si="908"/>
        <v>0</v>
      </c>
      <c r="LNJ141" s="92">
        <f t="shared" si="908"/>
        <v>0</v>
      </c>
      <c r="LNK141" s="92">
        <f t="shared" si="908"/>
        <v>0</v>
      </c>
      <c r="LNL141" s="92">
        <f t="shared" si="908"/>
        <v>0</v>
      </c>
      <c r="LNM141" s="92">
        <f t="shared" si="908"/>
        <v>0</v>
      </c>
      <c r="LNN141" s="92">
        <f t="shared" si="908"/>
        <v>0</v>
      </c>
      <c r="LNO141" s="92">
        <f t="shared" si="908"/>
        <v>0</v>
      </c>
      <c r="LNP141" s="92">
        <f t="shared" si="908"/>
        <v>0</v>
      </c>
      <c r="LNQ141" s="92">
        <f t="shared" si="908"/>
        <v>0</v>
      </c>
      <c r="LNR141" s="92">
        <f t="shared" si="908"/>
        <v>0</v>
      </c>
      <c r="LNS141" s="92">
        <f t="shared" si="908"/>
        <v>0</v>
      </c>
      <c r="LNT141" s="92">
        <f t="shared" si="908"/>
        <v>0</v>
      </c>
      <c r="LNU141" s="92">
        <f t="shared" si="908"/>
        <v>0</v>
      </c>
      <c r="LNV141" s="92">
        <f t="shared" si="908"/>
        <v>0</v>
      </c>
      <c r="LNW141" s="92">
        <f t="shared" si="908"/>
        <v>0</v>
      </c>
      <c r="LNX141" s="92">
        <f t="shared" si="908"/>
        <v>0</v>
      </c>
      <c r="LNY141" s="92">
        <f t="shared" si="908"/>
        <v>0</v>
      </c>
      <c r="LNZ141" s="92">
        <f t="shared" si="908"/>
        <v>0</v>
      </c>
      <c r="LOA141" s="92">
        <f t="shared" si="908"/>
        <v>0</v>
      </c>
      <c r="LOB141" s="92">
        <f t="shared" si="908"/>
        <v>0</v>
      </c>
      <c r="LOC141" s="92">
        <f t="shared" si="908"/>
        <v>0</v>
      </c>
      <c r="LOD141" s="92">
        <f t="shared" si="908"/>
        <v>0</v>
      </c>
      <c r="LOE141" s="92">
        <f t="shared" si="908"/>
        <v>0</v>
      </c>
      <c r="LOF141" s="92">
        <f t="shared" si="908"/>
        <v>0</v>
      </c>
      <c r="LOG141" s="92">
        <f t="shared" si="908"/>
        <v>0</v>
      </c>
      <c r="LOH141" s="92">
        <f t="shared" si="908"/>
        <v>0</v>
      </c>
      <c r="LOI141" s="92">
        <f t="shared" si="908"/>
        <v>0</v>
      </c>
      <c r="LOJ141" s="92">
        <f t="shared" si="908"/>
        <v>0</v>
      </c>
      <c r="LOK141" s="92">
        <f t="shared" si="908"/>
        <v>0</v>
      </c>
      <c r="LOL141" s="92">
        <f t="shared" si="908"/>
        <v>0</v>
      </c>
      <c r="LOM141" s="92">
        <f t="shared" si="908"/>
        <v>0</v>
      </c>
      <c r="LON141" s="92">
        <f t="shared" si="908"/>
        <v>0</v>
      </c>
      <c r="LOO141" s="92">
        <f t="shared" si="908"/>
        <v>0</v>
      </c>
      <c r="LOP141" s="92">
        <f t="shared" si="908"/>
        <v>0</v>
      </c>
      <c r="LOQ141" s="92">
        <f t="shared" si="908"/>
        <v>0</v>
      </c>
      <c r="LOR141" s="92">
        <f t="shared" si="908"/>
        <v>0</v>
      </c>
      <c r="LOS141" s="92">
        <f t="shared" si="908"/>
        <v>0</v>
      </c>
      <c r="LOT141" s="92">
        <f t="shared" si="908"/>
        <v>0</v>
      </c>
      <c r="LOU141" s="92">
        <f t="shared" si="908"/>
        <v>0</v>
      </c>
      <c r="LOV141" s="92">
        <f t="shared" si="908"/>
        <v>0</v>
      </c>
      <c r="LOW141" s="92">
        <f t="shared" si="908"/>
        <v>0</v>
      </c>
      <c r="LOX141" s="92">
        <f t="shared" si="908"/>
        <v>0</v>
      </c>
      <c r="LOY141" s="92">
        <f t="shared" si="908"/>
        <v>0</v>
      </c>
      <c r="LOZ141" s="92">
        <f t="shared" si="908"/>
        <v>0</v>
      </c>
      <c r="LPA141" s="92">
        <f t="shared" si="908"/>
        <v>0</v>
      </c>
      <c r="LPB141" s="92">
        <f t="shared" si="908"/>
        <v>0</v>
      </c>
      <c r="LPC141" s="92">
        <f t="shared" ref="LPC141:LRN141" si="909">LPC135</f>
        <v>0</v>
      </c>
      <c r="LPD141" s="92">
        <f t="shared" si="909"/>
        <v>0</v>
      </c>
      <c r="LPE141" s="92">
        <f t="shared" si="909"/>
        <v>0</v>
      </c>
      <c r="LPF141" s="92">
        <f t="shared" si="909"/>
        <v>0</v>
      </c>
      <c r="LPG141" s="92">
        <f t="shared" si="909"/>
        <v>0</v>
      </c>
      <c r="LPH141" s="92">
        <f t="shared" si="909"/>
        <v>0</v>
      </c>
      <c r="LPI141" s="92">
        <f t="shared" si="909"/>
        <v>0</v>
      </c>
      <c r="LPJ141" s="92">
        <f t="shared" si="909"/>
        <v>0</v>
      </c>
      <c r="LPK141" s="92">
        <f t="shared" si="909"/>
        <v>0</v>
      </c>
      <c r="LPL141" s="92">
        <f t="shared" si="909"/>
        <v>0</v>
      </c>
      <c r="LPM141" s="92">
        <f t="shared" si="909"/>
        <v>0</v>
      </c>
      <c r="LPN141" s="92">
        <f t="shared" si="909"/>
        <v>0</v>
      </c>
      <c r="LPO141" s="92">
        <f t="shared" si="909"/>
        <v>0</v>
      </c>
      <c r="LPP141" s="92">
        <f t="shared" si="909"/>
        <v>0</v>
      </c>
      <c r="LPQ141" s="92">
        <f t="shared" si="909"/>
        <v>0</v>
      </c>
      <c r="LPR141" s="92">
        <f t="shared" si="909"/>
        <v>0</v>
      </c>
      <c r="LPS141" s="92">
        <f t="shared" si="909"/>
        <v>0</v>
      </c>
      <c r="LPT141" s="92">
        <f t="shared" si="909"/>
        <v>0</v>
      </c>
      <c r="LPU141" s="92">
        <f t="shared" si="909"/>
        <v>0</v>
      </c>
      <c r="LPV141" s="92">
        <f t="shared" si="909"/>
        <v>0</v>
      </c>
      <c r="LPW141" s="92">
        <f t="shared" si="909"/>
        <v>0</v>
      </c>
      <c r="LPX141" s="92">
        <f t="shared" si="909"/>
        <v>0</v>
      </c>
      <c r="LPY141" s="92">
        <f t="shared" si="909"/>
        <v>0</v>
      </c>
      <c r="LPZ141" s="92">
        <f t="shared" si="909"/>
        <v>0</v>
      </c>
      <c r="LQA141" s="92">
        <f t="shared" si="909"/>
        <v>0</v>
      </c>
      <c r="LQB141" s="92">
        <f t="shared" si="909"/>
        <v>0</v>
      </c>
      <c r="LQC141" s="92">
        <f t="shared" si="909"/>
        <v>0</v>
      </c>
      <c r="LQD141" s="92">
        <f t="shared" si="909"/>
        <v>0</v>
      </c>
      <c r="LQE141" s="92">
        <f t="shared" si="909"/>
        <v>0</v>
      </c>
      <c r="LQF141" s="92">
        <f t="shared" si="909"/>
        <v>0</v>
      </c>
      <c r="LQG141" s="92">
        <f t="shared" si="909"/>
        <v>0</v>
      </c>
      <c r="LQH141" s="92">
        <f t="shared" si="909"/>
        <v>0</v>
      </c>
      <c r="LQI141" s="92">
        <f t="shared" si="909"/>
        <v>0</v>
      </c>
      <c r="LQJ141" s="92">
        <f t="shared" si="909"/>
        <v>0</v>
      </c>
      <c r="LQK141" s="92">
        <f t="shared" si="909"/>
        <v>0</v>
      </c>
      <c r="LQL141" s="92">
        <f t="shared" si="909"/>
        <v>0</v>
      </c>
      <c r="LQM141" s="92">
        <f t="shared" si="909"/>
        <v>0</v>
      </c>
      <c r="LQN141" s="92">
        <f t="shared" si="909"/>
        <v>0</v>
      </c>
      <c r="LQO141" s="92">
        <f t="shared" si="909"/>
        <v>0</v>
      </c>
      <c r="LQP141" s="92">
        <f t="shared" si="909"/>
        <v>0</v>
      </c>
      <c r="LQQ141" s="92">
        <f t="shared" si="909"/>
        <v>0</v>
      </c>
      <c r="LQR141" s="92">
        <f t="shared" si="909"/>
        <v>0</v>
      </c>
      <c r="LQS141" s="92">
        <f t="shared" si="909"/>
        <v>0</v>
      </c>
      <c r="LQT141" s="92">
        <f t="shared" si="909"/>
        <v>0</v>
      </c>
      <c r="LQU141" s="92">
        <f t="shared" si="909"/>
        <v>0</v>
      </c>
      <c r="LQV141" s="92">
        <f t="shared" si="909"/>
        <v>0</v>
      </c>
      <c r="LQW141" s="92">
        <f t="shared" si="909"/>
        <v>0</v>
      </c>
      <c r="LQX141" s="92">
        <f t="shared" si="909"/>
        <v>0</v>
      </c>
      <c r="LQY141" s="92">
        <f t="shared" si="909"/>
        <v>0</v>
      </c>
      <c r="LQZ141" s="92">
        <f t="shared" si="909"/>
        <v>0</v>
      </c>
      <c r="LRA141" s="92">
        <f t="shared" si="909"/>
        <v>0</v>
      </c>
      <c r="LRB141" s="92">
        <f t="shared" si="909"/>
        <v>0</v>
      </c>
      <c r="LRC141" s="92">
        <f t="shared" si="909"/>
        <v>0</v>
      </c>
      <c r="LRD141" s="92">
        <f t="shared" si="909"/>
        <v>0</v>
      </c>
      <c r="LRE141" s="92">
        <f t="shared" si="909"/>
        <v>0</v>
      </c>
      <c r="LRF141" s="92">
        <f t="shared" si="909"/>
        <v>0</v>
      </c>
      <c r="LRG141" s="92">
        <f t="shared" si="909"/>
        <v>0</v>
      </c>
      <c r="LRH141" s="92">
        <f t="shared" si="909"/>
        <v>0</v>
      </c>
      <c r="LRI141" s="92">
        <f t="shared" si="909"/>
        <v>0</v>
      </c>
      <c r="LRJ141" s="92">
        <f t="shared" si="909"/>
        <v>0</v>
      </c>
      <c r="LRK141" s="92">
        <f t="shared" si="909"/>
        <v>0</v>
      </c>
      <c r="LRL141" s="92">
        <f t="shared" si="909"/>
        <v>0</v>
      </c>
      <c r="LRM141" s="92">
        <f t="shared" si="909"/>
        <v>0</v>
      </c>
      <c r="LRN141" s="92">
        <f t="shared" si="909"/>
        <v>0</v>
      </c>
      <c r="LRO141" s="92">
        <f t="shared" ref="LRO141:LTZ141" si="910">LRO135</f>
        <v>0</v>
      </c>
      <c r="LRP141" s="92">
        <f t="shared" si="910"/>
        <v>0</v>
      </c>
      <c r="LRQ141" s="92">
        <f t="shared" si="910"/>
        <v>0</v>
      </c>
      <c r="LRR141" s="92">
        <f t="shared" si="910"/>
        <v>0</v>
      </c>
      <c r="LRS141" s="92">
        <f t="shared" si="910"/>
        <v>0</v>
      </c>
      <c r="LRT141" s="92">
        <f t="shared" si="910"/>
        <v>0</v>
      </c>
      <c r="LRU141" s="92">
        <f t="shared" si="910"/>
        <v>0</v>
      </c>
      <c r="LRV141" s="92">
        <f t="shared" si="910"/>
        <v>0</v>
      </c>
      <c r="LRW141" s="92">
        <f t="shared" si="910"/>
        <v>0</v>
      </c>
      <c r="LRX141" s="92">
        <f t="shared" si="910"/>
        <v>0</v>
      </c>
      <c r="LRY141" s="92">
        <f t="shared" si="910"/>
        <v>0</v>
      </c>
      <c r="LRZ141" s="92">
        <f t="shared" si="910"/>
        <v>0</v>
      </c>
      <c r="LSA141" s="92">
        <f t="shared" si="910"/>
        <v>0</v>
      </c>
      <c r="LSB141" s="92">
        <f t="shared" si="910"/>
        <v>0</v>
      </c>
      <c r="LSC141" s="92">
        <f t="shared" si="910"/>
        <v>0</v>
      </c>
      <c r="LSD141" s="92">
        <f t="shared" si="910"/>
        <v>0</v>
      </c>
      <c r="LSE141" s="92">
        <f t="shared" si="910"/>
        <v>0</v>
      </c>
      <c r="LSF141" s="92">
        <f t="shared" si="910"/>
        <v>0</v>
      </c>
      <c r="LSG141" s="92">
        <f t="shared" si="910"/>
        <v>0</v>
      </c>
      <c r="LSH141" s="92">
        <f t="shared" si="910"/>
        <v>0</v>
      </c>
      <c r="LSI141" s="92">
        <f t="shared" si="910"/>
        <v>0</v>
      </c>
      <c r="LSJ141" s="92">
        <f t="shared" si="910"/>
        <v>0</v>
      </c>
      <c r="LSK141" s="92">
        <f t="shared" si="910"/>
        <v>0</v>
      </c>
      <c r="LSL141" s="92">
        <f t="shared" si="910"/>
        <v>0</v>
      </c>
      <c r="LSM141" s="92">
        <f t="shared" si="910"/>
        <v>0</v>
      </c>
      <c r="LSN141" s="92">
        <f t="shared" si="910"/>
        <v>0</v>
      </c>
      <c r="LSO141" s="92">
        <f t="shared" si="910"/>
        <v>0</v>
      </c>
      <c r="LSP141" s="92">
        <f t="shared" si="910"/>
        <v>0</v>
      </c>
      <c r="LSQ141" s="92">
        <f t="shared" si="910"/>
        <v>0</v>
      </c>
      <c r="LSR141" s="92">
        <f t="shared" si="910"/>
        <v>0</v>
      </c>
      <c r="LSS141" s="92">
        <f t="shared" si="910"/>
        <v>0</v>
      </c>
      <c r="LST141" s="92">
        <f t="shared" si="910"/>
        <v>0</v>
      </c>
      <c r="LSU141" s="92">
        <f t="shared" si="910"/>
        <v>0</v>
      </c>
      <c r="LSV141" s="92">
        <f t="shared" si="910"/>
        <v>0</v>
      </c>
      <c r="LSW141" s="92">
        <f t="shared" si="910"/>
        <v>0</v>
      </c>
      <c r="LSX141" s="92">
        <f t="shared" si="910"/>
        <v>0</v>
      </c>
      <c r="LSY141" s="92">
        <f t="shared" si="910"/>
        <v>0</v>
      </c>
      <c r="LSZ141" s="92">
        <f t="shared" si="910"/>
        <v>0</v>
      </c>
      <c r="LTA141" s="92">
        <f t="shared" si="910"/>
        <v>0</v>
      </c>
      <c r="LTB141" s="92">
        <f t="shared" si="910"/>
        <v>0</v>
      </c>
      <c r="LTC141" s="92">
        <f t="shared" si="910"/>
        <v>0</v>
      </c>
      <c r="LTD141" s="92">
        <f t="shared" si="910"/>
        <v>0</v>
      </c>
      <c r="LTE141" s="92">
        <f t="shared" si="910"/>
        <v>0</v>
      </c>
      <c r="LTF141" s="92">
        <f t="shared" si="910"/>
        <v>0</v>
      </c>
      <c r="LTG141" s="92">
        <f t="shared" si="910"/>
        <v>0</v>
      </c>
      <c r="LTH141" s="92">
        <f t="shared" si="910"/>
        <v>0</v>
      </c>
      <c r="LTI141" s="92">
        <f t="shared" si="910"/>
        <v>0</v>
      </c>
      <c r="LTJ141" s="92">
        <f t="shared" si="910"/>
        <v>0</v>
      </c>
      <c r="LTK141" s="92">
        <f t="shared" si="910"/>
        <v>0</v>
      </c>
      <c r="LTL141" s="92">
        <f t="shared" si="910"/>
        <v>0</v>
      </c>
      <c r="LTM141" s="92">
        <f t="shared" si="910"/>
        <v>0</v>
      </c>
      <c r="LTN141" s="92">
        <f t="shared" si="910"/>
        <v>0</v>
      </c>
      <c r="LTO141" s="92">
        <f t="shared" si="910"/>
        <v>0</v>
      </c>
      <c r="LTP141" s="92">
        <f t="shared" si="910"/>
        <v>0</v>
      </c>
      <c r="LTQ141" s="92">
        <f t="shared" si="910"/>
        <v>0</v>
      </c>
      <c r="LTR141" s="92">
        <f t="shared" si="910"/>
        <v>0</v>
      </c>
      <c r="LTS141" s="92">
        <f t="shared" si="910"/>
        <v>0</v>
      </c>
      <c r="LTT141" s="92">
        <f t="shared" si="910"/>
        <v>0</v>
      </c>
      <c r="LTU141" s="92">
        <f t="shared" si="910"/>
        <v>0</v>
      </c>
      <c r="LTV141" s="92">
        <f t="shared" si="910"/>
        <v>0</v>
      </c>
      <c r="LTW141" s="92">
        <f t="shared" si="910"/>
        <v>0</v>
      </c>
      <c r="LTX141" s="92">
        <f t="shared" si="910"/>
        <v>0</v>
      </c>
      <c r="LTY141" s="92">
        <f t="shared" si="910"/>
        <v>0</v>
      </c>
      <c r="LTZ141" s="92">
        <f t="shared" si="910"/>
        <v>0</v>
      </c>
      <c r="LUA141" s="92">
        <f t="shared" ref="LUA141:LWL141" si="911">LUA135</f>
        <v>0</v>
      </c>
      <c r="LUB141" s="92">
        <f t="shared" si="911"/>
        <v>0</v>
      </c>
      <c r="LUC141" s="92">
        <f t="shared" si="911"/>
        <v>0</v>
      </c>
      <c r="LUD141" s="92">
        <f t="shared" si="911"/>
        <v>0</v>
      </c>
      <c r="LUE141" s="92">
        <f t="shared" si="911"/>
        <v>0</v>
      </c>
      <c r="LUF141" s="92">
        <f t="shared" si="911"/>
        <v>0</v>
      </c>
      <c r="LUG141" s="92">
        <f t="shared" si="911"/>
        <v>0</v>
      </c>
      <c r="LUH141" s="92">
        <f t="shared" si="911"/>
        <v>0</v>
      </c>
      <c r="LUI141" s="92">
        <f t="shared" si="911"/>
        <v>0</v>
      </c>
      <c r="LUJ141" s="92">
        <f t="shared" si="911"/>
        <v>0</v>
      </c>
      <c r="LUK141" s="92">
        <f t="shared" si="911"/>
        <v>0</v>
      </c>
      <c r="LUL141" s="92">
        <f t="shared" si="911"/>
        <v>0</v>
      </c>
      <c r="LUM141" s="92">
        <f t="shared" si="911"/>
        <v>0</v>
      </c>
      <c r="LUN141" s="92">
        <f t="shared" si="911"/>
        <v>0</v>
      </c>
      <c r="LUO141" s="92">
        <f t="shared" si="911"/>
        <v>0</v>
      </c>
      <c r="LUP141" s="92">
        <f t="shared" si="911"/>
        <v>0</v>
      </c>
      <c r="LUQ141" s="92">
        <f t="shared" si="911"/>
        <v>0</v>
      </c>
      <c r="LUR141" s="92">
        <f t="shared" si="911"/>
        <v>0</v>
      </c>
      <c r="LUS141" s="92">
        <f t="shared" si="911"/>
        <v>0</v>
      </c>
      <c r="LUT141" s="92">
        <f t="shared" si="911"/>
        <v>0</v>
      </c>
      <c r="LUU141" s="92">
        <f t="shared" si="911"/>
        <v>0</v>
      </c>
      <c r="LUV141" s="92">
        <f t="shared" si="911"/>
        <v>0</v>
      </c>
      <c r="LUW141" s="92">
        <f t="shared" si="911"/>
        <v>0</v>
      </c>
      <c r="LUX141" s="92">
        <f t="shared" si="911"/>
        <v>0</v>
      </c>
      <c r="LUY141" s="92">
        <f t="shared" si="911"/>
        <v>0</v>
      </c>
      <c r="LUZ141" s="92">
        <f t="shared" si="911"/>
        <v>0</v>
      </c>
      <c r="LVA141" s="92">
        <f t="shared" si="911"/>
        <v>0</v>
      </c>
      <c r="LVB141" s="92">
        <f t="shared" si="911"/>
        <v>0</v>
      </c>
      <c r="LVC141" s="92">
        <f t="shared" si="911"/>
        <v>0</v>
      </c>
      <c r="LVD141" s="92">
        <f t="shared" si="911"/>
        <v>0</v>
      </c>
      <c r="LVE141" s="92">
        <f t="shared" si="911"/>
        <v>0</v>
      </c>
      <c r="LVF141" s="92">
        <f t="shared" si="911"/>
        <v>0</v>
      </c>
      <c r="LVG141" s="92">
        <f t="shared" si="911"/>
        <v>0</v>
      </c>
      <c r="LVH141" s="92">
        <f t="shared" si="911"/>
        <v>0</v>
      </c>
      <c r="LVI141" s="92">
        <f t="shared" si="911"/>
        <v>0</v>
      </c>
      <c r="LVJ141" s="92">
        <f t="shared" si="911"/>
        <v>0</v>
      </c>
      <c r="LVK141" s="92">
        <f t="shared" si="911"/>
        <v>0</v>
      </c>
      <c r="LVL141" s="92">
        <f t="shared" si="911"/>
        <v>0</v>
      </c>
      <c r="LVM141" s="92">
        <f t="shared" si="911"/>
        <v>0</v>
      </c>
      <c r="LVN141" s="92">
        <f t="shared" si="911"/>
        <v>0</v>
      </c>
      <c r="LVO141" s="92">
        <f t="shared" si="911"/>
        <v>0</v>
      </c>
      <c r="LVP141" s="92">
        <f t="shared" si="911"/>
        <v>0</v>
      </c>
      <c r="LVQ141" s="92">
        <f t="shared" si="911"/>
        <v>0</v>
      </c>
      <c r="LVR141" s="92">
        <f t="shared" si="911"/>
        <v>0</v>
      </c>
      <c r="LVS141" s="92">
        <f t="shared" si="911"/>
        <v>0</v>
      </c>
      <c r="LVT141" s="92">
        <f t="shared" si="911"/>
        <v>0</v>
      </c>
      <c r="LVU141" s="92">
        <f t="shared" si="911"/>
        <v>0</v>
      </c>
      <c r="LVV141" s="92">
        <f t="shared" si="911"/>
        <v>0</v>
      </c>
      <c r="LVW141" s="92">
        <f t="shared" si="911"/>
        <v>0</v>
      </c>
      <c r="LVX141" s="92">
        <f t="shared" si="911"/>
        <v>0</v>
      </c>
      <c r="LVY141" s="92">
        <f t="shared" si="911"/>
        <v>0</v>
      </c>
      <c r="LVZ141" s="92">
        <f t="shared" si="911"/>
        <v>0</v>
      </c>
      <c r="LWA141" s="92">
        <f t="shared" si="911"/>
        <v>0</v>
      </c>
      <c r="LWB141" s="92">
        <f t="shared" si="911"/>
        <v>0</v>
      </c>
      <c r="LWC141" s="92">
        <f t="shared" si="911"/>
        <v>0</v>
      </c>
      <c r="LWD141" s="92">
        <f t="shared" si="911"/>
        <v>0</v>
      </c>
      <c r="LWE141" s="92">
        <f t="shared" si="911"/>
        <v>0</v>
      </c>
      <c r="LWF141" s="92">
        <f t="shared" si="911"/>
        <v>0</v>
      </c>
      <c r="LWG141" s="92">
        <f t="shared" si="911"/>
        <v>0</v>
      </c>
      <c r="LWH141" s="92">
        <f t="shared" si="911"/>
        <v>0</v>
      </c>
      <c r="LWI141" s="92">
        <f t="shared" si="911"/>
        <v>0</v>
      </c>
      <c r="LWJ141" s="92">
        <f t="shared" si="911"/>
        <v>0</v>
      </c>
      <c r="LWK141" s="92">
        <f t="shared" si="911"/>
        <v>0</v>
      </c>
      <c r="LWL141" s="92">
        <f t="shared" si="911"/>
        <v>0</v>
      </c>
      <c r="LWM141" s="92">
        <f t="shared" ref="LWM141:LYX141" si="912">LWM135</f>
        <v>0</v>
      </c>
      <c r="LWN141" s="92">
        <f t="shared" si="912"/>
        <v>0</v>
      </c>
      <c r="LWO141" s="92">
        <f t="shared" si="912"/>
        <v>0</v>
      </c>
      <c r="LWP141" s="92">
        <f t="shared" si="912"/>
        <v>0</v>
      </c>
      <c r="LWQ141" s="92">
        <f t="shared" si="912"/>
        <v>0</v>
      </c>
      <c r="LWR141" s="92">
        <f t="shared" si="912"/>
        <v>0</v>
      </c>
      <c r="LWS141" s="92">
        <f t="shared" si="912"/>
        <v>0</v>
      </c>
      <c r="LWT141" s="92">
        <f t="shared" si="912"/>
        <v>0</v>
      </c>
      <c r="LWU141" s="92">
        <f t="shared" si="912"/>
        <v>0</v>
      </c>
      <c r="LWV141" s="92">
        <f t="shared" si="912"/>
        <v>0</v>
      </c>
      <c r="LWW141" s="92">
        <f t="shared" si="912"/>
        <v>0</v>
      </c>
      <c r="LWX141" s="92">
        <f t="shared" si="912"/>
        <v>0</v>
      </c>
      <c r="LWY141" s="92">
        <f t="shared" si="912"/>
        <v>0</v>
      </c>
      <c r="LWZ141" s="92">
        <f t="shared" si="912"/>
        <v>0</v>
      </c>
      <c r="LXA141" s="92">
        <f t="shared" si="912"/>
        <v>0</v>
      </c>
      <c r="LXB141" s="92">
        <f t="shared" si="912"/>
        <v>0</v>
      </c>
      <c r="LXC141" s="92">
        <f t="shared" si="912"/>
        <v>0</v>
      </c>
      <c r="LXD141" s="92">
        <f t="shared" si="912"/>
        <v>0</v>
      </c>
      <c r="LXE141" s="92">
        <f t="shared" si="912"/>
        <v>0</v>
      </c>
      <c r="LXF141" s="92">
        <f t="shared" si="912"/>
        <v>0</v>
      </c>
      <c r="LXG141" s="92">
        <f t="shared" si="912"/>
        <v>0</v>
      </c>
      <c r="LXH141" s="92">
        <f t="shared" si="912"/>
        <v>0</v>
      </c>
      <c r="LXI141" s="92">
        <f t="shared" si="912"/>
        <v>0</v>
      </c>
      <c r="LXJ141" s="92">
        <f t="shared" si="912"/>
        <v>0</v>
      </c>
      <c r="LXK141" s="92">
        <f t="shared" si="912"/>
        <v>0</v>
      </c>
      <c r="LXL141" s="92">
        <f t="shared" si="912"/>
        <v>0</v>
      </c>
      <c r="LXM141" s="92">
        <f t="shared" si="912"/>
        <v>0</v>
      </c>
      <c r="LXN141" s="92">
        <f t="shared" si="912"/>
        <v>0</v>
      </c>
      <c r="LXO141" s="92">
        <f t="shared" si="912"/>
        <v>0</v>
      </c>
      <c r="LXP141" s="92">
        <f t="shared" si="912"/>
        <v>0</v>
      </c>
      <c r="LXQ141" s="92">
        <f t="shared" si="912"/>
        <v>0</v>
      </c>
      <c r="LXR141" s="92">
        <f t="shared" si="912"/>
        <v>0</v>
      </c>
      <c r="LXS141" s="92">
        <f t="shared" si="912"/>
        <v>0</v>
      </c>
      <c r="LXT141" s="92">
        <f t="shared" si="912"/>
        <v>0</v>
      </c>
      <c r="LXU141" s="92">
        <f t="shared" si="912"/>
        <v>0</v>
      </c>
      <c r="LXV141" s="92">
        <f t="shared" si="912"/>
        <v>0</v>
      </c>
      <c r="LXW141" s="92">
        <f t="shared" si="912"/>
        <v>0</v>
      </c>
      <c r="LXX141" s="92">
        <f t="shared" si="912"/>
        <v>0</v>
      </c>
      <c r="LXY141" s="92">
        <f t="shared" si="912"/>
        <v>0</v>
      </c>
      <c r="LXZ141" s="92">
        <f t="shared" si="912"/>
        <v>0</v>
      </c>
      <c r="LYA141" s="92">
        <f t="shared" si="912"/>
        <v>0</v>
      </c>
      <c r="LYB141" s="92">
        <f t="shared" si="912"/>
        <v>0</v>
      </c>
      <c r="LYC141" s="92">
        <f t="shared" si="912"/>
        <v>0</v>
      </c>
      <c r="LYD141" s="92">
        <f t="shared" si="912"/>
        <v>0</v>
      </c>
      <c r="LYE141" s="92">
        <f t="shared" si="912"/>
        <v>0</v>
      </c>
      <c r="LYF141" s="92">
        <f t="shared" si="912"/>
        <v>0</v>
      </c>
      <c r="LYG141" s="92">
        <f t="shared" si="912"/>
        <v>0</v>
      </c>
      <c r="LYH141" s="92">
        <f t="shared" si="912"/>
        <v>0</v>
      </c>
      <c r="LYI141" s="92">
        <f t="shared" si="912"/>
        <v>0</v>
      </c>
      <c r="LYJ141" s="92">
        <f t="shared" si="912"/>
        <v>0</v>
      </c>
      <c r="LYK141" s="92">
        <f t="shared" si="912"/>
        <v>0</v>
      </c>
      <c r="LYL141" s="92">
        <f t="shared" si="912"/>
        <v>0</v>
      </c>
      <c r="LYM141" s="92">
        <f t="shared" si="912"/>
        <v>0</v>
      </c>
      <c r="LYN141" s="92">
        <f t="shared" si="912"/>
        <v>0</v>
      </c>
      <c r="LYO141" s="92">
        <f t="shared" si="912"/>
        <v>0</v>
      </c>
      <c r="LYP141" s="92">
        <f t="shared" si="912"/>
        <v>0</v>
      </c>
      <c r="LYQ141" s="92">
        <f t="shared" si="912"/>
        <v>0</v>
      </c>
      <c r="LYR141" s="92">
        <f t="shared" si="912"/>
        <v>0</v>
      </c>
      <c r="LYS141" s="92">
        <f t="shared" si="912"/>
        <v>0</v>
      </c>
      <c r="LYT141" s="92">
        <f t="shared" si="912"/>
        <v>0</v>
      </c>
      <c r="LYU141" s="92">
        <f t="shared" si="912"/>
        <v>0</v>
      </c>
      <c r="LYV141" s="92">
        <f t="shared" si="912"/>
        <v>0</v>
      </c>
      <c r="LYW141" s="92">
        <f t="shared" si="912"/>
        <v>0</v>
      </c>
      <c r="LYX141" s="92">
        <f t="shared" si="912"/>
        <v>0</v>
      </c>
      <c r="LYY141" s="92">
        <f t="shared" ref="LYY141:MBJ141" si="913">LYY135</f>
        <v>0</v>
      </c>
      <c r="LYZ141" s="92">
        <f t="shared" si="913"/>
        <v>0</v>
      </c>
      <c r="LZA141" s="92">
        <f t="shared" si="913"/>
        <v>0</v>
      </c>
      <c r="LZB141" s="92">
        <f t="shared" si="913"/>
        <v>0</v>
      </c>
      <c r="LZC141" s="92">
        <f t="shared" si="913"/>
        <v>0</v>
      </c>
      <c r="LZD141" s="92">
        <f t="shared" si="913"/>
        <v>0</v>
      </c>
      <c r="LZE141" s="92">
        <f t="shared" si="913"/>
        <v>0</v>
      </c>
      <c r="LZF141" s="92">
        <f t="shared" si="913"/>
        <v>0</v>
      </c>
      <c r="LZG141" s="92">
        <f t="shared" si="913"/>
        <v>0</v>
      </c>
      <c r="LZH141" s="92">
        <f t="shared" si="913"/>
        <v>0</v>
      </c>
      <c r="LZI141" s="92">
        <f t="shared" si="913"/>
        <v>0</v>
      </c>
      <c r="LZJ141" s="92">
        <f t="shared" si="913"/>
        <v>0</v>
      </c>
      <c r="LZK141" s="92">
        <f t="shared" si="913"/>
        <v>0</v>
      </c>
      <c r="LZL141" s="92">
        <f t="shared" si="913"/>
        <v>0</v>
      </c>
      <c r="LZM141" s="92">
        <f t="shared" si="913"/>
        <v>0</v>
      </c>
      <c r="LZN141" s="92">
        <f t="shared" si="913"/>
        <v>0</v>
      </c>
      <c r="LZO141" s="92">
        <f t="shared" si="913"/>
        <v>0</v>
      </c>
      <c r="LZP141" s="92">
        <f t="shared" si="913"/>
        <v>0</v>
      </c>
      <c r="LZQ141" s="92">
        <f t="shared" si="913"/>
        <v>0</v>
      </c>
      <c r="LZR141" s="92">
        <f t="shared" si="913"/>
        <v>0</v>
      </c>
      <c r="LZS141" s="92">
        <f t="shared" si="913"/>
        <v>0</v>
      </c>
      <c r="LZT141" s="92">
        <f t="shared" si="913"/>
        <v>0</v>
      </c>
      <c r="LZU141" s="92">
        <f t="shared" si="913"/>
        <v>0</v>
      </c>
      <c r="LZV141" s="92">
        <f t="shared" si="913"/>
        <v>0</v>
      </c>
      <c r="LZW141" s="92">
        <f t="shared" si="913"/>
        <v>0</v>
      </c>
      <c r="LZX141" s="92">
        <f t="shared" si="913"/>
        <v>0</v>
      </c>
      <c r="LZY141" s="92">
        <f t="shared" si="913"/>
        <v>0</v>
      </c>
      <c r="LZZ141" s="92">
        <f t="shared" si="913"/>
        <v>0</v>
      </c>
      <c r="MAA141" s="92">
        <f t="shared" si="913"/>
        <v>0</v>
      </c>
      <c r="MAB141" s="92">
        <f t="shared" si="913"/>
        <v>0</v>
      </c>
      <c r="MAC141" s="92">
        <f t="shared" si="913"/>
        <v>0</v>
      </c>
      <c r="MAD141" s="92">
        <f t="shared" si="913"/>
        <v>0</v>
      </c>
      <c r="MAE141" s="92">
        <f t="shared" si="913"/>
        <v>0</v>
      </c>
      <c r="MAF141" s="92">
        <f t="shared" si="913"/>
        <v>0</v>
      </c>
      <c r="MAG141" s="92">
        <f t="shared" si="913"/>
        <v>0</v>
      </c>
      <c r="MAH141" s="92">
        <f t="shared" si="913"/>
        <v>0</v>
      </c>
      <c r="MAI141" s="92">
        <f t="shared" si="913"/>
        <v>0</v>
      </c>
      <c r="MAJ141" s="92">
        <f t="shared" si="913"/>
        <v>0</v>
      </c>
      <c r="MAK141" s="92">
        <f t="shared" si="913"/>
        <v>0</v>
      </c>
      <c r="MAL141" s="92">
        <f t="shared" si="913"/>
        <v>0</v>
      </c>
      <c r="MAM141" s="92">
        <f t="shared" si="913"/>
        <v>0</v>
      </c>
      <c r="MAN141" s="92">
        <f t="shared" si="913"/>
        <v>0</v>
      </c>
      <c r="MAO141" s="92">
        <f t="shared" si="913"/>
        <v>0</v>
      </c>
      <c r="MAP141" s="92">
        <f t="shared" si="913"/>
        <v>0</v>
      </c>
      <c r="MAQ141" s="92">
        <f t="shared" si="913"/>
        <v>0</v>
      </c>
      <c r="MAR141" s="92">
        <f t="shared" si="913"/>
        <v>0</v>
      </c>
      <c r="MAS141" s="92">
        <f t="shared" si="913"/>
        <v>0</v>
      </c>
      <c r="MAT141" s="92">
        <f t="shared" si="913"/>
        <v>0</v>
      </c>
      <c r="MAU141" s="92">
        <f t="shared" si="913"/>
        <v>0</v>
      </c>
      <c r="MAV141" s="92">
        <f t="shared" si="913"/>
        <v>0</v>
      </c>
      <c r="MAW141" s="92">
        <f t="shared" si="913"/>
        <v>0</v>
      </c>
      <c r="MAX141" s="92">
        <f t="shared" si="913"/>
        <v>0</v>
      </c>
      <c r="MAY141" s="92">
        <f t="shared" si="913"/>
        <v>0</v>
      </c>
      <c r="MAZ141" s="92">
        <f t="shared" si="913"/>
        <v>0</v>
      </c>
      <c r="MBA141" s="92">
        <f t="shared" si="913"/>
        <v>0</v>
      </c>
      <c r="MBB141" s="92">
        <f t="shared" si="913"/>
        <v>0</v>
      </c>
      <c r="MBC141" s="92">
        <f t="shared" si="913"/>
        <v>0</v>
      </c>
      <c r="MBD141" s="92">
        <f t="shared" si="913"/>
        <v>0</v>
      </c>
      <c r="MBE141" s="92">
        <f t="shared" si="913"/>
        <v>0</v>
      </c>
      <c r="MBF141" s="92">
        <f t="shared" si="913"/>
        <v>0</v>
      </c>
      <c r="MBG141" s="92">
        <f t="shared" si="913"/>
        <v>0</v>
      </c>
      <c r="MBH141" s="92">
        <f t="shared" si="913"/>
        <v>0</v>
      </c>
      <c r="MBI141" s="92">
        <f t="shared" si="913"/>
        <v>0</v>
      </c>
      <c r="MBJ141" s="92">
        <f t="shared" si="913"/>
        <v>0</v>
      </c>
      <c r="MBK141" s="92">
        <f t="shared" ref="MBK141:MDV141" si="914">MBK135</f>
        <v>0</v>
      </c>
      <c r="MBL141" s="92">
        <f t="shared" si="914"/>
        <v>0</v>
      </c>
      <c r="MBM141" s="92">
        <f t="shared" si="914"/>
        <v>0</v>
      </c>
      <c r="MBN141" s="92">
        <f t="shared" si="914"/>
        <v>0</v>
      </c>
      <c r="MBO141" s="92">
        <f t="shared" si="914"/>
        <v>0</v>
      </c>
      <c r="MBP141" s="92">
        <f t="shared" si="914"/>
        <v>0</v>
      </c>
      <c r="MBQ141" s="92">
        <f t="shared" si="914"/>
        <v>0</v>
      </c>
      <c r="MBR141" s="92">
        <f t="shared" si="914"/>
        <v>0</v>
      </c>
      <c r="MBS141" s="92">
        <f t="shared" si="914"/>
        <v>0</v>
      </c>
      <c r="MBT141" s="92">
        <f t="shared" si="914"/>
        <v>0</v>
      </c>
      <c r="MBU141" s="92">
        <f t="shared" si="914"/>
        <v>0</v>
      </c>
      <c r="MBV141" s="92">
        <f t="shared" si="914"/>
        <v>0</v>
      </c>
      <c r="MBW141" s="92">
        <f t="shared" si="914"/>
        <v>0</v>
      </c>
      <c r="MBX141" s="92">
        <f t="shared" si="914"/>
        <v>0</v>
      </c>
      <c r="MBY141" s="92">
        <f t="shared" si="914"/>
        <v>0</v>
      </c>
      <c r="MBZ141" s="92">
        <f t="shared" si="914"/>
        <v>0</v>
      </c>
      <c r="MCA141" s="92">
        <f t="shared" si="914"/>
        <v>0</v>
      </c>
      <c r="MCB141" s="92">
        <f t="shared" si="914"/>
        <v>0</v>
      </c>
      <c r="MCC141" s="92">
        <f t="shared" si="914"/>
        <v>0</v>
      </c>
      <c r="MCD141" s="92">
        <f t="shared" si="914"/>
        <v>0</v>
      </c>
      <c r="MCE141" s="92">
        <f t="shared" si="914"/>
        <v>0</v>
      </c>
      <c r="MCF141" s="92">
        <f t="shared" si="914"/>
        <v>0</v>
      </c>
      <c r="MCG141" s="92">
        <f t="shared" si="914"/>
        <v>0</v>
      </c>
      <c r="MCH141" s="92">
        <f t="shared" si="914"/>
        <v>0</v>
      </c>
      <c r="MCI141" s="92">
        <f t="shared" si="914"/>
        <v>0</v>
      </c>
      <c r="MCJ141" s="92">
        <f t="shared" si="914"/>
        <v>0</v>
      </c>
      <c r="MCK141" s="92">
        <f t="shared" si="914"/>
        <v>0</v>
      </c>
      <c r="MCL141" s="92">
        <f t="shared" si="914"/>
        <v>0</v>
      </c>
      <c r="MCM141" s="92">
        <f t="shared" si="914"/>
        <v>0</v>
      </c>
      <c r="MCN141" s="92">
        <f t="shared" si="914"/>
        <v>0</v>
      </c>
      <c r="MCO141" s="92">
        <f t="shared" si="914"/>
        <v>0</v>
      </c>
      <c r="MCP141" s="92">
        <f t="shared" si="914"/>
        <v>0</v>
      </c>
      <c r="MCQ141" s="92">
        <f t="shared" si="914"/>
        <v>0</v>
      </c>
      <c r="MCR141" s="92">
        <f t="shared" si="914"/>
        <v>0</v>
      </c>
      <c r="MCS141" s="92">
        <f t="shared" si="914"/>
        <v>0</v>
      </c>
      <c r="MCT141" s="92">
        <f t="shared" si="914"/>
        <v>0</v>
      </c>
      <c r="MCU141" s="92">
        <f t="shared" si="914"/>
        <v>0</v>
      </c>
      <c r="MCV141" s="92">
        <f t="shared" si="914"/>
        <v>0</v>
      </c>
      <c r="MCW141" s="92">
        <f t="shared" si="914"/>
        <v>0</v>
      </c>
      <c r="MCX141" s="92">
        <f t="shared" si="914"/>
        <v>0</v>
      </c>
      <c r="MCY141" s="92">
        <f t="shared" si="914"/>
        <v>0</v>
      </c>
      <c r="MCZ141" s="92">
        <f t="shared" si="914"/>
        <v>0</v>
      </c>
      <c r="MDA141" s="92">
        <f t="shared" si="914"/>
        <v>0</v>
      </c>
      <c r="MDB141" s="92">
        <f t="shared" si="914"/>
        <v>0</v>
      </c>
      <c r="MDC141" s="92">
        <f t="shared" si="914"/>
        <v>0</v>
      </c>
      <c r="MDD141" s="92">
        <f t="shared" si="914"/>
        <v>0</v>
      </c>
      <c r="MDE141" s="92">
        <f t="shared" si="914"/>
        <v>0</v>
      </c>
      <c r="MDF141" s="92">
        <f t="shared" si="914"/>
        <v>0</v>
      </c>
      <c r="MDG141" s="92">
        <f t="shared" si="914"/>
        <v>0</v>
      </c>
      <c r="MDH141" s="92">
        <f t="shared" si="914"/>
        <v>0</v>
      </c>
      <c r="MDI141" s="92">
        <f t="shared" si="914"/>
        <v>0</v>
      </c>
      <c r="MDJ141" s="92">
        <f t="shared" si="914"/>
        <v>0</v>
      </c>
      <c r="MDK141" s="92">
        <f t="shared" si="914"/>
        <v>0</v>
      </c>
      <c r="MDL141" s="92">
        <f t="shared" si="914"/>
        <v>0</v>
      </c>
      <c r="MDM141" s="92">
        <f t="shared" si="914"/>
        <v>0</v>
      </c>
      <c r="MDN141" s="92">
        <f t="shared" si="914"/>
        <v>0</v>
      </c>
      <c r="MDO141" s="92">
        <f t="shared" si="914"/>
        <v>0</v>
      </c>
      <c r="MDP141" s="92">
        <f t="shared" si="914"/>
        <v>0</v>
      </c>
      <c r="MDQ141" s="92">
        <f t="shared" si="914"/>
        <v>0</v>
      </c>
      <c r="MDR141" s="92">
        <f t="shared" si="914"/>
        <v>0</v>
      </c>
      <c r="MDS141" s="92">
        <f t="shared" si="914"/>
        <v>0</v>
      </c>
      <c r="MDT141" s="92">
        <f t="shared" si="914"/>
        <v>0</v>
      </c>
      <c r="MDU141" s="92">
        <f t="shared" si="914"/>
        <v>0</v>
      </c>
      <c r="MDV141" s="92">
        <f t="shared" si="914"/>
        <v>0</v>
      </c>
      <c r="MDW141" s="92">
        <f t="shared" ref="MDW141:MGH141" si="915">MDW135</f>
        <v>0</v>
      </c>
      <c r="MDX141" s="92">
        <f t="shared" si="915"/>
        <v>0</v>
      </c>
      <c r="MDY141" s="92">
        <f t="shared" si="915"/>
        <v>0</v>
      </c>
      <c r="MDZ141" s="92">
        <f t="shared" si="915"/>
        <v>0</v>
      </c>
      <c r="MEA141" s="92">
        <f t="shared" si="915"/>
        <v>0</v>
      </c>
      <c r="MEB141" s="92">
        <f t="shared" si="915"/>
        <v>0</v>
      </c>
      <c r="MEC141" s="92">
        <f t="shared" si="915"/>
        <v>0</v>
      </c>
      <c r="MED141" s="92">
        <f t="shared" si="915"/>
        <v>0</v>
      </c>
      <c r="MEE141" s="92">
        <f t="shared" si="915"/>
        <v>0</v>
      </c>
      <c r="MEF141" s="92">
        <f t="shared" si="915"/>
        <v>0</v>
      </c>
      <c r="MEG141" s="92">
        <f t="shared" si="915"/>
        <v>0</v>
      </c>
      <c r="MEH141" s="92">
        <f t="shared" si="915"/>
        <v>0</v>
      </c>
      <c r="MEI141" s="92">
        <f t="shared" si="915"/>
        <v>0</v>
      </c>
      <c r="MEJ141" s="92">
        <f t="shared" si="915"/>
        <v>0</v>
      </c>
      <c r="MEK141" s="92">
        <f t="shared" si="915"/>
        <v>0</v>
      </c>
      <c r="MEL141" s="92">
        <f t="shared" si="915"/>
        <v>0</v>
      </c>
      <c r="MEM141" s="92">
        <f t="shared" si="915"/>
        <v>0</v>
      </c>
      <c r="MEN141" s="92">
        <f t="shared" si="915"/>
        <v>0</v>
      </c>
      <c r="MEO141" s="92">
        <f t="shared" si="915"/>
        <v>0</v>
      </c>
      <c r="MEP141" s="92">
        <f t="shared" si="915"/>
        <v>0</v>
      </c>
      <c r="MEQ141" s="92">
        <f t="shared" si="915"/>
        <v>0</v>
      </c>
      <c r="MER141" s="92">
        <f t="shared" si="915"/>
        <v>0</v>
      </c>
      <c r="MES141" s="92">
        <f t="shared" si="915"/>
        <v>0</v>
      </c>
      <c r="MET141" s="92">
        <f t="shared" si="915"/>
        <v>0</v>
      </c>
      <c r="MEU141" s="92">
        <f t="shared" si="915"/>
        <v>0</v>
      </c>
      <c r="MEV141" s="92">
        <f t="shared" si="915"/>
        <v>0</v>
      </c>
      <c r="MEW141" s="92">
        <f t="shared" si="915"/>
        <v>0</v>
      </c>
      <c r="MEX141" s="92">
        <f t="shared" si="915"/>
        <v>0</v>
      </c>
      <c r="MEY141" s="92">
        <f t="shared" si="915"/>
        <v>0</v>
      </c>
      <c r="MEZ141" s="92">
        <f t="shared" si="915"/>
        <v>0</v>
      </c>
      <c r="MFA141" s="92">
        <f t="shared" si="915"/>
        <v>0</v>
      </c>
      <c r="MFB141" s="92">
        <f t="shared" si="915"/>
        <v>0</v>
      </c>
      <c r="MFC141" s="92">
        <f t="shared" si="915"/>
        <v>0</v>
      </c>
      <c r="MFD141" s="92">
        <f t="shared" si="915"/>
        <v>0</v>
      </c>
      <c r="MFE141" s="92">
        <f t="shared" si="915"/>
        <v>0</v>
      </c>
      <c r="MFF141" s="92">
        <f t="shared" si="915"/>
        <v>0</v>
      </c>
      <c r="MFG141" s="92">
        <f t="shared" si="915"/>
        <v>0</v>
      </c>
      <c r="MFH141" s="92">
        <f t="shared" si="915"/>
        <v>0</v>
      </c>
      <c r="MFI141" s="92">
        <f t="shared" si="915"/>
        <v>0</v>
      </c>
      <c r="MFJ141" s="92">
        <f t="shared" si="915"/>
        <v>0</v>
      </c>
      <c r="MFK141" s="92">
        <f t="shared" si="915"/>
        <v>0</v>
      </c>
      <c r="MFL141" s="92">
        <f t="shared" si="915"/>
        <v>0</v>
      </c>
      <c r="MFM141" s="92">
        <f t="shared" si="915"/>
        <v>0</v>
      </c>
      <c r="MFN141" s="92">
        <f t="shared" si="915"/>
        <v>0</v>
      </c>
      <c r="MFO141" s="92">
        <f t="shared" si="915"/>
        <v>0</v>
      </c>
      <c r="MFP141" s="92">
        <f t="shared" si="915"/>
        <v>0</v>
      </c>
      <c r="MFQ141" s="92">
        <f t="shared" si="915"/>
        <v>0</v>
      </c>
      <c r="MFR141" s="92">
        <f t="shared" si="915"/>
        <v>0</v>
      </c>
      <c r="MFS141" s="92">
        <f t="shared" si="915"/>
        <v>0</v>
      </c>
      <c r="MFT141" s="92">
        <f t="shared" si="915"/>
        <v>0</v>
      </c>
      <c r="MFU141" s="92">
        <f t="shared" si="915"/>
        <v>0</v>
      </c>
      <c r="MFV141" s="92">
        <f t="shared" si="915"/>
        <v>0</v>
      </c>
      <c r="MFW141" s="92">
        <f t="shared" si="915"/>
        <v>0</v>
      </c>
      <c r="MFX141" s="92">
        <f t="shared" si="915"/>
        <v>0</v>
      </c>
      <c r="MFY141" s="92">
        <f t="shared" si="915"/>
        <v>0</v>
      </c>
      <c r="MFZ141" s="92">
        <f t="shared" si="915"/>
        <v>0</v>
      </c>
      <c r="MGA141" s="92">
        <f t="shared" si="915"/>
        <v>0</v>
      </c>
      <c r="MGB141" s="92">
        <f t="shared" si="915"/>
        <v>0</v>
      </c>
      <c r="MGC141" s="92">
        <f t="shared" si="915"/>
        <v>0</v>
      </c>
      <c r="MGD141" s="92">
        <f t="shared" si="915"/>
        <v>0</v>
      </c>
      <c r="MGE141" s="92">
        <f t="shared" si="915"/>
        <v>0</v>
      </c>
      <c r="MGF141" s="92">
        <f t="shared" si="915"/>
        <v>0</v>
      </c>
      <c r="MGG141" s="92">
        <f t="shared" si="915"/>
        <v>0</v>
      </c>
      <c r="MGH141" s="92">
        <f t="shared" si="915"/>
        <v>0</v>
      </c>
      <c r="MGI141" s="92">
        <f t="shared" ref="MGI141:MIT141" si="916">MGI135</f>
        <v>0</v>
      </c>
      <c r="MGJ141" s="92">
        <f t="shared" si="916"/>
        <v>0</v>
      </c>
      <c r="MGK141" s="92">
        <f t="shared" si="916"/>
        <v>0</v>
      </c>
      <c r="MGL141" s="92">
        <f t="shared" si="916"/>
        <v>0</v>
      </c>
      <c r="MGM141" s="92">
        <f t="shared" si="916"/>
        <v>0</v>
      </c>
      <c r="MGN141" s="92">
        <f t="shared" si="916"/>
        <v>0</v>
      </c>
      <c r="MGO141" s="92">
        <f t="shared" si="916"/>
        <v>0</v>
      </c>
      <c r="MGP141" s="92">
        <f t="shared" si="916"/>
        <v>0</v>
      </c>
      <c r="MGQ141" s="92">
        <f t="shared" si="916"/>
        <v>0</v>
      </c>
      <c r="MGR141" s="92">
        <f t="shared" si="916"/>
        <v>0</v>
      </c>
      <c r="MGS141" s="92">
        <f t="shared" si="916"/>
        <v>0</v>
      </c>
      <c r="MGT141" s="92">
        <f t="shared" si="916"/>
        <v>0</v>
      </c>
      <c r="MGU141" s="92">
        <f t="shared" si="916"/>
        <v>0</v>
      </c>
      <c r="MGV141" s="92">
        <f t="shared" si="916"/>
        <v>0</v>
      </c>
      <c r="MGW141" s="92">
        <f t="shared" si="916"/>
        <v>0</v>
      </c>
      <c r="MGX141" s="92">
        <f t="shared" si="916"/>
        <v>0</v>
      </c>
      <c r="MGY141" s="92">
        <f t="shared" si="916"/>
        <v>0</v>
      </c>
      <c r="MGZ141" s="92">
        <f t="shared" si="916"/>
        <v>0</v>
      </c>
      <c r="MHA141" s="92">
        <f t="shared" si="916"/>
        <v>0</v>
      </c>
      <c r="MHB141" s="92">
        <f t="shared" si="916"/>
        <v>0</v>
      </c>
      <c r="MHC141" s="92">
        <f t="shared" si="916"/>
        <v>0</v>
      </c>
      <c r="MHD141" s="92">
        <f t="shared" si="916"/>
        <v>0</v>
      </c>
      <c r="MHE141" s="92">
        <f t="shared" si="916"/>
        <v>0</v>
      </c>
      <c r="MHF141" s="92">
        <f t="shared" si="916"/>
        <v>0</v>
      </c>
      <c r="MHG141" s="92">
        <f t="shared" si="916"/>
        <v>0</v>
      </c>
      <c r="MHH141" s="92">
        <f t="shared" si="916"/>
        <v>0</v>
      </c>
      <c r="MHI141" s="92">
        <f t="shared" si="916"/>
        <v>0</v>
      </c>
      <c r="MHJ141" s="92">
        <f t="shared" si="916"/>
        <v>0</v>
      </c>
      <c r="MHK141" s="92">
        <f t="shared" si="916"/>
        <v>0</v>
      </c>
      <c r="MHL141" s="92">
        <f t="shared" si="916"/>
        <v>0</v>
      </c>
      <c r="MHM141" s="92">
        <f t="shared" si="916"/>
        <v>0</v>
      </c>
      <c r="MHN141" s="92">
        <f t="shared" si="916"/>
        <v>0</v>
      </c>
      <c r="MHO141" s="92">
        <f t="shared" si="916"/>
        <v>0</v>
      </c>
      <c r="MHP141" s="92">
        <f t="shared" si="916"/>
        <v>0</v>
      </c>
      <c r="MHQ141" s="92">
        <f t="shared" si="916"/>
        <v>0</v>
      </c>
      <c r="MHR141" s="92">
        <f t="shared" si="916"/>
        <v>0</v>
      </c>
      <c r="MHS141" s="92">
        <f t="shared" si="916"/>
        <v>0</v>
      </c>
      <c r="MHT141" s="92">
        <f t="shared" si="916"/>
        <v>0</v>
      </c>
      <c r="MHU141" s="92">
        <f t="shared" si="916"/>
        <v>0</v>
      </c>
      <c r="MHV141" s="92">
        <f t="shared" si="916"/>
        <v>0</v>
      </c>
      <c r="MHW141" s="92">
        <f t="shared" si="916"/>
        <v>0</v>
      </c>
      <c r="MHX141" s="92">
        <f t="shared" si="916"/>
        <v>0</v>
      </c>
      <c r="MHY141" s="92">
        <f t="shared" si="916"/>
        <v>0</v>
      </c>
      <c r="MHZ141" s="92">
        <f t="shared" si="916"/>
        <v>0</v>
      </c>
      <c r="MIA141" s="92">
        <f t="shared" si="916"/>
        <v>0</v>
      </c>
      <c r="MIB141" s="92">
        <f t="shared" si="916"/>
        <v>0</v>
      </c>
      <c r="MIC141" s="92">
        <f t="shared" si="916"/>
        <v>0</v>
      </c>
      <c r="MID141" s="92">
        <f t="shared" si="916"/>
        <v>0</v>
      </c>
      <c r="MIE141" s="92">
        <f t="shared" si="916"/>
        <v>0</v>
      </c>
      <c r="MIF141" s="92">
        <f t="shared" si="916"/>
        <v>0</v>
      </c>
      <c r="MIG141" s="92">
        <f t="shared" si="916"/>
        <v>0</v>
      </c>
      <c r="MIH141" s="92">
        <f t="shared" si="916"/>
        <v>0</v>
      </c>
      <c r="MII141" s="92">
        <f t="shared" si="916"/>
        <v>0</v>
      </c>
      <c r="MIJ141" s="92">
        <f t="shared" si="916"/>
        <v>0</v>
      </c>
      <c r="MIK141" s="92">
        <f t="shared" si="916"/>
        <v>0</v>
      </c>
      <c r="MIL141" s="92">
        <f t="shared" si="916"/>
        <v>0</v>
      </c>
      <c r="MIM141" s="92">
        <f t="shared" si="916"/>
        <v>0</v>
      </c>
      <c r="MIN141" s="92">
        <f t="shared" si="916"/>
        <v>0</v>
      </c>
      <c r="MIO141" s="92">
        <f t="shared" si="916"/>
        <v>0</v>
      </c>
      <c r="MIP141" s="92">
        <f t="shared" si="916"/>
        <v>0</v>
      </c>
      <c r="MIQ141" s="92">
        <f t="shared" si="916"/>
        <v>0</v>
      </c>
      <c r="MIR141" s="92">
        <f t="shared" si="916"/>
        <v>0</v>
      </c>
      <c r="MIS141" s="92">
        <f t="shared" si="916"/>
        <v>0</v>
      </c>
      <c r="MIT141" s="92">
        <f t="shared" si="916"/>
        <v>0</v>
      </c>
      <c r="MIU141" s="92">
        <f t="shared" ref="MIU141:MLF141" si="917">MIU135</f>
        <v>0</v>
      </c>
      <c r="MIV141" s="92">
        <f t="shared" si="917"/>
        <v>0</v>
      </c>
      <c r="MIW141" s="92">
        <f t="shared" si="917"/>
        <v>0</v>
      </c>
      <c r="MIX141" s="92">
        <f t="shared" si="917"/>
        <v>0</v>
      </c>
      <c r="MIY141" s="92">
        <f t="shared" si="917"/>
        <v>0</v>
      </c>
      <c r="MIZ141" s="92">
        <f t="shared" si="917"/>
        <v>0</v>
      </c>
      <c r="MJA141" s="92">
        <f t="shared" si="917"/>
        <v>0</v>
      </c>
      <c r="MJB141" s="92">
        <f t="shared" si="917"/>
        <v>0</v>
      </c>
      <c r="MJC141" s="92">
        <f t="shared" si="917"/>
        <v>0</v>
      </c>
      <c r="MJD141" s="92">
        <f t="shared" si="917"/>
        <v>0</v>
      </c>
      <c r="MJE141" s="92">
        <f t="shared" si="917"/>
        <v>0</v>
      </c>
      <c r="MJF141" s="92">
        <f t="shared" si="917"/>
        <v>0</v>
      </c>
      <c r="MJG141" s="92">
        <f t="shared" si="917"/>
        <v>0</v>
      </c>
      <c r="MJH141" s="92">
        <f t="shared" si="917"/>
        <v>0</v>
      </c>
      <c r="MJI141" s="92">
        <f t="shared" si="917"/>
        <v>0</v>
      </c>
      <c r="MJJ141" s="92">
        <f t="shared" si="917"/>
        <v>0</v>
      </c>
      <c r="MJK141" s="92">
        <f t="shared" si="917"/>
        <v>0</v>
      </c>
      <c r="MJL141" s="92">
        <f t="shared" si="917"/>
        <v>0</v>
      </c>
      <c r="MJM141" s="92">
        <f t="shared" si="917"/>
        <v>0</v>
      </c>
      <c r="MJN141" s="92">
        <f t="shared" si="917"/>
        <v>0</v>
      </c>
      <c r="MJO141" s="92">
        <f t="shared" si="917"/>
        <v>0</v>
      </c>
      <c r="MJP141" s="92">
        <f t="shared" si="917"/>
        <v>0</v>
      </c>
      <c r="MJQ141" s="92">
        <f t="shared" si="917"/>
        <v>0</v>
      </c>
      <c r="MJR141" s="92">
        <f t="shared" si="917"/>
        <v>0</v>
      </c>
      <c r="MJS141" s="92">
        <f t="shared" si="917"/>
        <v>0</v>
      </c>
      <c r="MJT141" s="92">
        <f t="shared" si="917"/>
        <v>0</v>
      </c>
      <c r="MJU141" s="92">
        <f t="shared" si="917"/>
        <v>0</v>
      </c>
      <c r="MJV141" s="92">
        <f t="shared" si="917"/>
        <v>0</v>
      </c>
      <c r="MJW141" s="92">
        <f t="shared" si="917"/>
        <v>0</v>
      </c>
      <c r="MJX141" s="92">
        <f t="shared" si="917"/>
        <v>0</v>
      </c>
      <c r="MJY141" s="92">
        <f t="shared" si="917"/>
        <v>0</v>
      </c>
      <c r="MJZ141" s="92">
        <f t="shared" si="917"/>
        <v>0</v>
      </c>
      <c r="MKA141" s="92">
        <f t="shared" si="917"/>
        <v>0</v>
      </c>
      <c r="MKB141" s="92">
        <f t="shared" si="917"/>
        <v>0</v>
      </c>
      <c r="MKC141" s="92">
        <f t="shared" si="917"/>
        <v>0</v>
      </c>
      <c r="MKD141" s="92">
        <f t="shared" si="917"/>
        <v>0</v>
      </c>
      <c r="MKE141" s="92">
        <f t="shared" si="917"/>
        <v>0</v>
      </c>
      <c r="MKF141" s="92">
        <f t="shared" si="917"/>
        <v>0</v>
      </c>
      <c r="MKG141" s="92">
        <f t="shared" si="917"/>
        <v>0</v>
      </c>
      <c r="MKH141" s="92">
        <f t="shared" si="917"/>
        <v>0</v>
      </c>
      <c r="MKI141" s="92">
        <f t="shared" si="917"/>
        <v>0</v>
      </c>
      <c r="MKJ141" s="92">
        <f t="shared" si="917"/>
        <v>0</v>
      </c>
      <c r="MKK141" s="92">
        <f t="shared" si="917"/>
        <v>0</v>
      </c>
      <c r="MKL141" s="92">
        <f t="shared" si="917"/>
        <v>0</v>
      </c>
      <c r="MKM141" s="92">
        <f t="shared" si="917"/>
        <v>0</v>
      </c>
      <c r="MKN141" s="92">
        <f t="shared" si="917"/>
        <v>0</v>
      </c>
      <c r="MKO141" s="92">
        <f t="shared" si="917"/>
        <v>0</v>
      </c>
      <c r="MKP141" s="92">
        <f t="shared" si="917"/>
        <v>0</v>
      </c>
      <c r="MKQ141" s="92">
        <f t="shared" si="917"/>
        <v>0</v>
      </c>
      <c r="MKR141" s="92">
        <f t="shared" si="917"/>
        <v>0</v>
      </c>
      <c r="MKS141" s="92">
        <f t="shared" si="917"/>
        <v>0</v>
      </c>
      <c r="MKT141" s="92">
        <f t="shared" si="917"/>
        <v>0</v>
      </c>
      <c r="MKU141" s="92">
        <f t="shared" si="917"/>
        <v>0</v>
      </c>
      <c r="MKV141" s="92">
        <f t="shared" si="917"/>
        <v>0</v>
      </c>
      <c r="MKW141" s="92">
        <f t="shared" si="917"/>
        <v>0</v>
      </c>
      <c r="MKX141" s="92">
        <f t="shared" si="917"/>
        <v>0</v>
      </c>
      <c r="MKY141" s="92">
        <f t="shared" si="917"/>
        <v>0</v>
      </c>
      <c r="MKZ141" s="92">
        <f t="shared" si="917"/>
        <v>0</v>
      </c>
      <c r="MLA141" s="92">
        <f t="shared" si="917"/>
        <v>0</v>
      </c>
      <c r="MLB141" s="92">
        <f t="shared" si="917"/>
        <v>0</v>
      </c>
      <c r="MLC141" s="92">
        <f t="shared" si="917"/>
        <v>0</v>
      </c>
      <c r="MLD141" s="92">
        <f t="shared" si="917"/>
        <v>0</v>
      </c>
      <c r="MLE141" s="92">
        <f t="shared" si="917"/>
        <v>0</v>
      </c>
      <c r="MLF141" s="92">
        <f t="shared" si="917"/>
        <v>0</v>
      </c>
      <c r="MLG141" s="92">
        <f t="shared" ref="MLG141:MNR141" si="918">MLG135</f>
        <v>0</v>
      </c>
      <c r="MLH141" s="92">
        <f t="shared" si="918"/>
        <v>0</v>
      </c>
      <c r="MLI141" s="92">
        <f t="shared" si="918"/>
        <v>0</v>
      </c>
      <c r="MLJ141" s="92">
        <f t="shared" si="918"/>
        <v>0</v>
      </c>
      <c r="MLK141" s="92">
        <f t="shared" si="918"/>
        <v>0</v>
      </c>
      <c r="MLL141" s="92">
        <f t="shared" si="918"/>
        <v>0</v>
      </c>
      <c r="MLM141" s="92">
        <f t="shared" si="918"/>
        <v>0</v>
      </c>
      <c r="MLN141" s="92">
        <f t="shared" si="918"/>
        <v>0</v>
      </c>
      <c r="MLO141" s="92">
        <f t="shared" si="918"/>
        <v>0</v>
      </c>
      <c r="MLP141" s="92">
        <f t="shared" si="918"/>
        <v>0</v>
      </c>
      <c r="MLQ141" s="92">
        <f t="shared" si="918"/>
        <v>0</v>
      </c>
      <c r="MLR141" s="92">
        <f t="shared" si="918"/>
        <v>0</v>
      </c>
      <c r="MLS141" s="92">
        <f t="shared" si="918"/>
        <v>0</v>
      </c>
      <c r="MLT141" s="92">
        <f t="shared" si="918"/>
        <v>0</v>
      </c>
      <c r="MLU141" s="92">
        <f t="shared" si="918"/>
        <v>0</v>
      </c>
      <c r="MLV141" s="92">
        <f t="shared" si="918"/>
        <v>0</v>
      </c>
      <c r="MLW141" s="92">
        <f t="shared" si="918"/>
        <v>0</v>
      </c>
      <c r="MLX141" s="92">
        <f t="shared" si="918"/>
        <v>0</v>
      </c>
      <c r="MLY141" s="92">
        <f t="shared" si="918"/>
        <v>0</v>
      </c>
      <c r="MLZ141" s="92">
        <f t="shared" si="918"/>
        <v>0</v>
      </c>
      <c r="MMA141" s="92">
        <f t="shared" si="918"/>
        <v>0</v>
      </c>
      <c r="MMB141" s="92">
        <f t="shared" si="918"/>
        <v>0</v>
      </c>
      <c r="MMC141" s="92">
        <f t="shared" si="918"/>
        <v>0</v>
      </c>
      <c r="MMD141" s="92">
        <f t="shared" si="918"/>
        <v>0</v>
      </c>
      <c r="MME141" s="92">
        <f t="shared" si="918"/>
        <v>0</v>
      </c>
      <c r="MMF141" s="92">
        <f t="shared" si="918"/>
        <v>0</v>
      </c>
      <c r="MMG141" s="92">
        <f t="shared" si="918"/>
        <v>0</v>
      </c>
      <c r="MMH141" s="92">
        <f t="shared" si="918"/>
        <v>0</v>
      </c>
      <c r="MMI141" s="92">
        <f t="shared" si="918"/>
        <v>0</v>
      </c>
      <c r="MMJ141" s="92">
        <f t="shared" si="918"/>
        <v>0</v>
      </c>
      <c r="MMK141" s="92">
        <f t="shared" si="918"/>
        <v>0</v>
      </c>
      <c r="MML141" s="92">
        <f t="shared" si="918"/>
        <v>0</v>
      </c>
      <c r="MMM141" s="92">
        <f t="shared" si="918"/>
        <v>0</v>
      </c>
      <c r="MMN141" s="92">
        <f t="shared" si="918"/>
        <v>0</v>
      </c>
      <c r="MMO141" s="92">
        <f t="shared" si="918"/>
        <v>0</v>
      </c>
      <c r="MMP141" s="92">
        <f t="shared" si="918"/>
        <v>0</v>
      </c>
      <c r="MMQ141" s="92">
        <f t="shared" si="918"/>
        <v>0</v>
      </c>
      <c r="MMR141" s="92">
        <f t="shared" si="918"/>
        <v>0</v>
      </c>
      <c r="MMS141" s="92">
        <f t="shared" si="918"/>
        <v>0</v>
      </c>
      <c r="MMT141" s="92">
        <f t="shared" si="918"/>
        <v>0</v>
      </c>
      <c r="MMU141" s="92">
        <f t="shared" si="918"/>
        <v>0</v>
      </c>
      <c r="MMV141" s="92">
        <f t="shared" si="918"/>
        <v>0</v>
      </c>
      <c r="MMW141" s="92">
        <f t="shared" si="918"/>
        <v>0</v>
      </c>
      <c r="MMX141" s="92">
        <f t="shared" si="918"/>
        <v>0</v>
      </c>
      <c r="MMY141" s="92">
        <f t="shared" si="918"/>
        <v>0</v>
      </c>
      <c r="MMZ141" s="92">
        <f t="shared" si="918"/>
        <v>0</v>
      </c>
      <c r="MNA141" s="92">
        <f t="shared" si="918"/>
        <v>0</v>
      </c>
      <c r="MNB141" s="92">
        <f t="shared" si="918"/>
        <v>0</v>
      </c>
      <c r="MNC141" s="92">
        <f t="shared" si="918"/>
        <v>0</v>
      </c>
      <c r="MND141" s="92">
        <f t="shared" si="918"/>
        <v>0</v>
      </c>
      <c r="MNE141" s="92">
        <f t="shared" si="918"/>
        <v>0</v>
      </c>
      <c r="MNF141" s="92">
        <f t="shared" si="918"/>
        <v>0</v>
      </c>
      <c r="MNG141" s="92">
        <f t="shared" si="918"/>
        <v>0</v>
      </c>
      <c r="MNH141" s="92">
        <f t="shared" si="918"/>
        <v>0</v>
      </c>
      <c r="MNI141" s="92">
        <f t="shared" si="918"/>
        <v>0</v>
      </c>
      <c r="MNJ141" s="92">
        <f t="shared" si="918"/>
        <v>0</v>
      </c>
      <c r="MNK141" s="92">
        <f t="shared" si="918"/>
        <v>0</v>
      </c>
      <c r="MNL141" s="92">
        <f t="shared" si="918"/>
        <v>0</v>
      </c>
      <c r="MNM141" s="92">
        <f t="shared" si="918"/>
        <v>0</v>
      </c>
      <c r="MNN141" s="92">
        <f t="shared" si="918"/>
        <v>0</v>
      </c>
      <c r="MNO141" s="92">
        <f t="shared" si="918"/>
        <v>0</v>
      </c>
      <c r="MNP141" s="92">
        <f t="shared" si="918"/>
        <v>0</v>
      </c>
      <c r="MNQ141" s="92">
        <f t="shared" si="918"/>
        <v>0</v>
      </c>
      <c r="MNR141" s="92">
        <f t="shared" si="918"/>
        <v>0</v>
      </c>
      <c r="MNS141" s="92">
        <f t="shared" ref="MNS141:MQD141" si="919">MNS135</f>
        <v>0</v>
      </c>
      <c r="MNT141" s="92">
        <f t="shared" si="919"/>
        <v>0</v>
      </c>
      <c r="MNU141" s="92">
        <f t="shared" si="919"/>
        <v>0</v>
      </c>
      <c r="MNV141" s="92">
        <f t="shared" si="919"/>
        <v>0</v>
      </c>
      <c r="MNW141" s="92">
        <f t="shared" si="919"/>
        <v>0</v>
      </c>
      <c r="MNX141" s="92">
        <f t="shared" si="919"/>
        <v>0</v>
      </c>
      <c r="MNY141" s="92">
        <f t="shared" si="919"/>
        <v>0</v>
      </c>
      <c r="MNZ141" s="92">
        <f t="shared" si="919"/>
        <v>0</v>
      </c>
      <c r="MOA141" s="92">
        <f t="shared" si="919"/>
        <v>0</v>
      </c>
      <c r="MOB141" s="92">
        <f t="shared" si="919"/>
        <v>0</v>
      </c>
      <c r="MOC141" s="92">
        <f t="shared" si="919"/>
        <v>0</v>
      </c>
      <c r="MOD141" s="92">
        <f t="shared" si="919"/>
        <v>0</v>
      </c>
      <c r="MOE141" s="92">
        <f t="shared" si="919"/>
        <v>0</v>
      </c>
      <c r="MOF141" s="92">
        <f t="shared" si="919"/>
        <v>0</v>
      </c>
      <c r="MOG141" s="92">
        <f t="shared" si="919"/>
        <v>0</v>
      </c>
      <c r="MOH141" s="92">
        <f t="shared" si="919"/>
        <v>0</v>
      </c>
      <c r="MOI141" s="92">
        <f t="shared" si="919"/>
        <v>0</v>
      </c>
      <c r="MOJ141" s="92">
        <f t="shared" si="919"/>
        <v>0</v>
      </c>
      <c r="MOK141" s="92">
        <f t="shared" si="919"/>
        <v>0</v>
      </c>
      <c r="MOL141" s="92">
        <f t="shared" si="919"/>
        <v>0</v>
      </c>
      <c r="MOM141" s="92">
        <f t="shared" si="919"/>
        <v>0</v>
      </c>
      <c r="MON141" s="92">
        <f t="shared" si="919"/>
        <v>0</v>
      </c>
      <c r="MOO141" s="92">
        <f t="shared" si="919"/>
        <v>0</v>
      </c>
      <c r="MOP141" s="92">
        <f t="shared" si="919"/>
        <v>0</v>
      </c>
      <c r="MOQ141" s="92">
        <f t="shared" si="919"/>
        <v>0</v>
      </c>
      <c r="MOR141" s="92">
        <f t="shared" si="919"/>
        <v>0</v>
      </c>
      <c r="MOS141" s="92">
        <f t="shared" si="919"/>
        <v>0</v>
      </c>
      <c r="MOT141" s="92">
        <f t="shared" si="919"/>
        <v>0</v>
      </c>
      <c r="MOU141" s="92">
        <f t="shared" si="919"/>
        <v>0</v>
      </c>
      <c r="MOV141" s="92">
        <f t="shared" si="919"/>
        <v>0</v>
      </c>
      <c r="MOW141" s="92">
        <f t="shared" si="919"/>
        <v>0</v>
      </c>
      <c r="MOX141" s="92">
        <f t="shared" si="919"/>
        <v>0</v>
      </c>
      <c r="MOY141" s="92">
        <f t="shared" si="919"/>
        <v>0</v>
      </c>
      <c r="MOZ141" s="92">
        <f t="shared" si="919"/>
        <v>0</v>
      </c>
      <c r="MPA141" s="92">
        <f t="shared" si="919"/>
        <v>0</v>
      </c>
      <c r="MPB141" s="92">
        <f t="shared" si="919"/>
        <v>0</v>
      </c>
      <c r="MPC141" s="92">
        <f t="shared" si="919"/>
        <v>0</v>
      </c>
      <c r="MPD141" s="92">
        <f t="shared" si="919"/>
        <v>0</v>
      </c>
      <c r="MPE141" s="92">
        <f t="shared" si="919"/>
        <v>0</v>
      </c>
      <c r="MPF141" s="92">
        <f t="shared" si="919"/>
        <v>0</v>
      </c>
      <c r="MPG141" s="92">
        <f t="shared" si="919"/>
        <v>0</v>
      </c>
      <c r="MPH141" s="92">
        <f t="shared" si="919"/>
        <v>0</v>
      </c>
      <c r="MPI141" s="92">
        <f t="shared" si="919"/>
        <v>0</v>
      </c>
      <c r="MPJ141" s="92">
        <f t="shared" si="919"/>
        <v>0</v>
      </c>
      <c r="MPK141" s="92">
        <f t="shared" si="919"/>
        <v>0</v>
      </c>
      <c r="MPL141" s="92">
        <f t="shared" si="919"/>
        <v>0</v>
      </c>
      <c r="MPM141" s="92">
        <f t="shared" si="919"/>
        <v>0</v>
      </c>
      <c r="MPN141" s="92">
        <f t="shared" si="919"/>
        <v>0</v>
      </c>
      <c r="MPO141" s="92">
        <f t="shared" si="919"/>
        <v>0</v>
      </c>
      <c r="MPP141" s="92">
        <f t="shared" si="919"/>
        <v>0</v>
      </c>
      <c r="MPQ141" s="92">
        <f t="shared" si="919"/>
        <v>0</v>
      </c>
      <c r="MPR141" s="92">
        <f t="shared" si="919"/>
        <v>0</v>
      </c>
      <c r="MPS141" s="92">
        <f t="shared" si="919"/>
        <v>0</v>
      </c>
      <c r="MPT141" s="92">
        <f t="shared" si="919"/>
        <v>0</v>
      </c>
      <c r="MPU141" s="92">
        <f t="shared" si="919"/>
        <v>0</v>
      </c>
      <c r="MPV141" s="92">
        <f t="shared" si="919"/>
        <v>0</v>
      </c>
      <c r="MPW141" s="92">
        <f t="shared" si="919"/>
        <v>0</v>
      </c>
      <c r="MPX141" s="92">
        <f t="shared" si="919"/>
        <v>0</v>
      </c>
      <c r="MPY141" s="92">
        <f t="shared" si="919"/>
        <v>0</v>
      </c>
      <c r="MPZ141" s="92">
        <f t="shared" si="919"/>
        <v>0</v>
      </c>
      <c r="MQA141" s="92">
        <f t="shared" si="919"/>
        <v>0</v>
      </c>
      <c r="MQB141" s="92">
        <f t="shared" si="919"/>
        <v>0</v>
      </c>
      <c r="MQC141" s="92">
        <f t="shared" si="919"/>
        <v>0</v>
      </c>
      <c r="MQD141" s="92">
        <f t="shared" si="919"/>
        <v>0</v>
      </c>
      <c r="MQE141" s="92">
        <f t="shared" ref="MQE141:MSP141" si="920">MQE135</f>
        <v>0</v>
      </c>
      <c r="MQF141" s="92">
        <f t="shared" si="920"/>
        <v>0</v>
      </c>
      <c r="MQG141" s="92">
        <f t="shared" si="920"/>
        <v>0</v>
      </c>
      <c r="MQH141" s="92">
        <f t="shared" si="920"/>
        <v>0</v>
      </c>
      <c r="MQI141" s="92">
        <f t="shared" si="920"/>
        <v>0</v>
      </c>
      <c r="MQJ141" s="92">
        <f t="shared" si="920"/>
        <v>0</v>
      </c>
      <c r="MQK141" s="92">
        <f t="shared" si="920"/>
        <v>0</v>
      </c>
      <c r="MQL141" s="92">
        <f t="shared" si="920"/>
        <v>0</v>
      </c>
      <c r="MQM141" s="92">
        <f t="shared" si="920"/>
        <v>0</v>
      </c>
      <c r="MQN141" s="92">
        <f t="shared" si="920"/>
        <v>0</v>
      </c>
      <c r="MQO141" s="92">
        <f t="shared" si="920"/>
        <v>0</v>
      </c>
      <c r="MQP141" s="92">
        <f t="shared" si="920"/>
        <v>0</v>
      </c>
      <c r="MQQ141" s="92">
        <f t="shared" si="920"/>
        <v>0</v>
      </c>
      <c r="MQR141" s="92">
        <f t="shared" si="920"/>
        <v>0</v>
      </c>
      <c r="MQS141" s="92">
        <f t="shared" si="920"/>
        <v>0</v>
      </c>
      <c r="MQT141" s="92">
        <f t="shared" si="920"/>
        <v>0</v>
      </c>
      <c r="MQU141" s="92">
        <f t="shared" si="920"/>
        <v>0</v>
      </c>
      <c r="MQV141" s="92">
        <f t="shared" si="920"/>
        <v>0</v>
      </c>
      <c r="MQW141" s="92">
        <f t="shared" si="920"/>
        <v>0</v>
      </c>
      <c r="MQX141" s="92">
        <f t="shared" si="920"/>
        <v>0</v>
      </c>
      <c r="MQY141" s="92">
        <f t="shared" si="920"/>
        <v>0</v>
      </c>
      <c r="MQZ141" s="92">
        <f t="shared" si="920"/>
        <v>0</v>
      </c>
      <c r="MRA141" s="92">
        <f t="shared" si="920"/>
        <v>0</v>
      </c>
      <c r="MRB141" s="92">
        <f t="shared" si="920"/>
        <v>0</v>
      </c>
      <c r="MRC141" s="92">
        <f t="shared" si="920"/>
        <v>0</v>
      </c>
      <c r="MRD141" s="92">
        <f t="shared" si="920"/>
        <v>0</v>
      </c>
      <c r="MRE141" s="92">
        <f t="shared" si="920"/>
        <v>0</v>
      </c>
      <c r="MRF141" s="92">
        <f t="shared" si="920"/>
        <v>0</v>
      </c>
      <c r="MRG141" s="92">
        <f t="shared" si="920"/>
        <v>0</v>
      </c>
      <c r="MRH141" s="92">
        <f t="shared" si="920"/>
        <v>0</v>
      </c>
      <c r="MRI141" s="92">
        <f t="shared" si="920"/>
        <v>0</v>
      </c>
      <c r="MRJ141" s="92">
        <f t="shared" si="920"/>
        <v>0</v>
      </c>
      <c r="MRK141" s="92">
        <f t="shared" si="920"/>
        <v>0</v>
      </c>
      <c r="MRL141" s="92">
        <f t="shared" si="920"/>
        <v>0</v>
      </c>
      <c r="MRM141" s="92">
        <f t="shared" si="920"/>
        <v>0</v>
      </c>
      <c r="MRN141" s="92">
        <f t="shared" si="920"/>
        <v>0</v>
      </c>
      <c r="MRO141" s="92">
        <f t="shared" si="920"/>
        <v>0</v>
      </c>
      <c r="MRP141" s="92">
        <f t="shared" si="920"/>
        <v>0</v>
      </c>
      <c r="MRQ141" s="92">
        <f t="shared" si="920"/>
        <v>0</v>
      </c>
      <c r="MRR141" s="92">
        <f t="shared" si="920"/>
        <v>0</v>
      </c>
      <c r="MRS141" s="92">
        <f t="shared" si="920"/>
        <v>0</v>
      </c>
      <c r="MRT141" s="92">
        <f t="shared" si="920"/>
        <v>0</v>
      </c>
      <c r="MRU141" s="92">
        <f t="shared" si="920"/>
        <v>0</v>
      </c>
      <c r="MRV141" s="92">
        <f t="shared" si="920"/>
        <v>0</v>
      </c>
      <c r="MRW141" s="92">
        <f t="shared" si="920"/>
        <v>0</v>
      </c>
      <c r="MRX141" s="92">
        <f t="shared" si="920"/>
        <v>0</v>
      </c>
      <c r="MRY141" s="92">
        <f t="shared" si="920"/>
        <v>0</v>
      </c>
      <c r="MRZ141" s="92">
        <f t="shared" si="920"/>
        <v>0</v>
      </c>
      <c r="MSA141" s="92">
        <f t="shared" si="920"/>
        <v>0</v>
      </c>
      <c r="MSB141" s="92">
        <f t="shared" si="920"/>
        <v>0</v>
      </c>
      <c r="MSC141" s="92">
        <f t="shared" si="920"/>
        <v>0</v>
      </c>
      <c r="MSD141" s="92">
        <f t="shared" si="920"/>
        <v>0</v>
      </c>
      <c r="MSE141" s="92">
        <f t="shared" si="920"/>
        <v>0</v>
      </c>
      <c r="MSF141" s="92">
        <f t="shared" si="920"/>
        <v>0</v>
      </c>
      <c r="MSG141" s="92">
        <f t="shared" si="920"/>
        <v>0</v>
      </c>
      <c r="MSH141" s="92">
        <f t="shared" si="920"/>
        <v>0</v>
      </c>
      <c r="MSI141" s="92">
        <f t="shared" si="920"/>
        <v>0</v>
      </c>
      <c r="MSJ141" s="92">
        <f t="shared" si="920"/>
        <v>0</v>
      </c>
      <c r="MSK141" s="92">
        <f t="shared" si="920"/>
        <v>0</v>
      </c>
      <c r="MSL141" s="92">
        <f t="shared" si="920"/>
        <v>0</v>
      </c>
      <c r="MSM141" s="92">
        <f t="shared" si="920"/>
        <v>0</v>
      </c>
      <c r="MSN141" s="92">
        <f t="shared" si="920"/>
        <v>0</v>
      </c>
      <c r="MSO141" s="92">
        <f t="shared" si="920"/>
        <v>0</v>
      </c>
      <c r="MSP141" s="92">
        <f t="shared" si="920"/>
        <v>0</v>
      </c>
      <c r="MSQ141" s="92">
        <f t="shared" ref="MSQ141:MVB141" si="921">MSQ135</f>
        <v>0</v>
      </c>
      <c r="MSR141" s="92">
        <f t="shared" si="921"/>
        <v>0</v>
      </c>
      <c r="MSS141" s="92">
        <f t="shared" si="921"/>
        <v>0</v>
      </c>
      <c r="MST141" s="92">
        <f t="shared" si="921"/>
        <v>0</v>
      </c>
      <c r="MSU141" s="92">
        <f t="shared" si="921"/>
        <v>0</v>
      </c>
      <c r="MSV141" s="92">
        <f t="shared" si="921"/>
        <v>0</v>
      </c>
      <c r="MSW141" s="92">
        <f t="shared" si="921"/>
        <v>0</v>
      </c>
      <c r="MSX141" s="92">
        <f t="shared" si="921"/>
        <v>0</v>
      </c>
      <c r="MSY141" s="92">
        <f t="shared" si="921"/>
        <v>0</v>
      </c>
      <c r="MSZ141" s="92">
        <f t="shared" si="921"/>
        <v>0</v>
      </c>
      <c r="MTA141" s="92">
        <f t="shared" si="921"/>
        <v>0</v>
      </c>
      <c r="MTB141" s="92">
        <f t="shared" si="921"/>
        <v>0</v>
      </c>
      <c r="MTC141" s="92">
        <f t="shared" si="921"/>
        <v>0</v>
      </c>
      <c r="MTD141" s="92">
        <f t="shared" si="921"/>
        <v>0</v>
      </c>
      <c r="MTE141" s="92">
        <f t="shared" si="921"/>
        <v>0</v>
      </c>
      <c r="MTF141" s="92">
        <f t="shared" si="921"/>
        <v>0</v>
      </c>
      <c r="MTG141" s="92">
        <f t="shared" si="921"/>
        <v>0</v>
      </c>
      <c r="MTH141" s="92">
        <f t="shared" si="921"/>
        <v>0</v>
      </c>
      <c r="MTI141" s="92">
        <f t="shared" si="921"/>
        <v>0</v>
      </c>
      <c r="MTJ141" s="92">
        <f t="shared" si="921"/>
        <v>0</v>
      </c>
      <c r="MTK141" s="92">
        <f t="shared" si="921"/>
        <v>0</v>
      </c>
      <c r="MTL141" s="92">
        <f t="shared" si="921"/>
        <v>0</v>
      </c>
      <c r="MTM141" s="92">
        <f t="shared" si="921"/>
        <v>0</v>
      </c>
      <c r="MTN141" s="92">
        <f t="shared" si="921"/>
        <v>0</v>
      </c>
      <c r="MTO141" s="92">
        <f t="shared" si="921"/>
        <v>0</v>
      </c>
      <c r="MTP141" s="92">
        <f t="shared" si="921"/>
        <v>0</v>
      </c>
      <c r="MTQ141" s="92">
        <f t="shared" si="921"/>
        <v>0</v>
      </c>
      <c r="MTR141" s="92">
        <f t="shared" si="921"/>
        <v>0</v>
      </c>
      <c r="MTS141" s="92">
        <f t="shared" si="921"/>
        <v>0</v>
      </c>
      <c r="MTT141" s="92">
        <f t="shared" si="921"/>
        <v>0</v>
      </c>
      <c r="MTU141" s="92">
        <f t="shared" si="921"/>
        <v>0</v>
      </c>
      <c r="MTV141" s="92">
        <f t="shared" si="921"/>
        <v>0</v>
      </c>
      <c r="MTW141" s="92">
        <f t="shared" si="921"/>
        <v>0</v>
      </c>
      <c r="MTX141" s="92">
        <f t="shared" si="921"/>
        <v>0</v>
      </c>
      <c r="MTY141" s="92">
        <f t="shared" si="921"/>
        <v>0</v>
      </c>
      <c r="MTZ141" s="92">
        <f t="shared" si="921"/>
        <v>0</v>
      </c>
      <c r="MUA141" s="92">
        <f t="shared" si="921"/>
        <v>0</v>
      </c>
      <c r="MUB141" s="92">
        <f t="shared" si="921"/>
        <v>0</v>
      </c>
      <c r="MUC141" s="92">
        <f t="shared" si="921"/>
        <v>0</v>
      </c>
      <c r="MUD141" s="92">
        <f t="shared" si="921"/>
        <v>0</v>
      </c>
      <c r="MUE141" s="92">
        <f t="shared" si="921"/>
        <v>0</v>
      </c>
      <c r="MUF141" s="92">
        <f t="shared" si="921"/>
        <v>0</v>
      </c>
      <c r="MUG141" s="92">
        <f t="shared" si="921"/>
        <v>0</v>
      </c>
      <c r="MUH141" s="92">
        <f t="shared" si="921"/>
        <v>0</v>
      </c>
      <c r="MUI141" s="92">
        <f t="shared" si="921"/>
        <v>0</v>
      </c>
      <c r="MUJ141" s="92">
        <f t="shared" si="921"/>
        <v>0</v>
      </c>
      <c r="MUK141" s="92">
        <f t="shared" si="921"/>
        <v>0</v>
      </c>
      <c r="MUL141" s="92">
        <f t="shared" si="921"/>
        <v>0</v>
      </c>
      <c r="MUM141" s="92">
        <f t="shared" si="921"/>
        <v>0</v>
      </c>
      <c r="MUN141" s="92">
        <f t="shared" si="921"/>
        <v>0</v>
      </c>
      <c r="MUO141" s="92">
        <f t="shared" si="921"/>
        <v>0</v>
      </c>
      <c r="MUP141" s="92">
        <f t="shared" si="921"/>
        <v>0</v>
      </c>
      <c r="MUQ141" s="92">
        <f t="shared" si="921"/>
        <v>0</v>
      </c>
      <c r="MUR141" s="92">
        <f t="shared" si="921"/>
        <v>0</v>
      </c>
      <c r="MUS141" s="92">
        <f t="shared" si="921"/>
        <v>0</v>
      </c>
      <c r="MUT141" s="92">
        <f t="shared" si="921"/>
        <v>0</v>
      </c>
      <c r="MUU141" s="92">
        <f t="shared" si="921"/>
        <v>0</v>
      </c>
      <c r="MUV141" s="92">
        <f t="shared" si="921"/>
        <v>0</v>
      </c>
      <c r="MUW141" s="92">
        <f t="shared" si="921"/>
        <v>0</v>
      </c>
      <c r="MUX141" s="92">
        <f t="shared" si="921"/>
        <v>0</v>
      </c>
      <c r="MUY141" s="92">
        <f t="shared" si="921"/>
        <v>0</v>
      </c>
      <c r="MUZ141" s="92">
        <f t="shared" si="921"/>
        <v>0</v>
      </c>
      <c r="MVA141" s="92">
        <f t="shared" si="921"/>
        <v>0</v>
      </c>
      <c r="MVB141" s="92">
        <f t="shared" si="921"/>
        <v>0</v>
      </c>
      <c r="MVC141" s="92">
        <f t="shared" ref="MVC141:MXN141" si="922">MVC135</f>
        <v>0</v>
      </c>
      <c r="MVD141" s="92">
        <f t="shared" si="922"/>
        <v>0</v>
      </c>
      <c r="MVE141" s="92">
        <f t="shared" si="922"/>
        <v>0</v>
      </c>
      <c r="MVF141" s="92">
        <f t="shared" si="922"/>
        <v>0</v>
      </c>
      <c r="MVG141" s="92">
        <f t="shared" si="922"/>
        <v>0</v>
      </c>
      <c r="MVH141" s="92">
        <f t="shared" si="922"/>
        <v>0</v>
      </c>
      <c r="MVI141" s="92">
        <f t="shared" si="922"/>
        <v>0</v>
      </c>
      <c r="MVJ141" s="92">
        <f t="shared" si="922"/>
        <v>0</v>
      </c>
      <c r="MVK141" s="92">
        <f t="shared" si="922"/>
        <v>0</v>
      </c>
      <c r="MVL141" s="92">
        <f t="shared" si="922"/>
        <v>0</v>
      </c>
      <c r="MVM141" s="92">
        <f t="shared" si="922"/>
        <v>0</v>
      </c>
      <c r="MVN141" s="92">
        <f t="shared" si="922"/>
        <v>0</v>
      </c>
      <c r="MVO141" s="92">
        <f t="shared" si="922"/>
        <v>0</v>
      </c>
      <c r="MVP141" s="92">
        <f t="shared" si="922"/>
        <v>0</v>
      </c>
      <c r="MVQ141" s="92">
        <f t="shared" si="922"/>
        <v>0</v>
      </c>
      <c r="MVR141" s="92">
        <f t="shared" si="922"/>
        <v>0</v>
      </c>
      <c r="MVS141" s="92">
        <f t="shared" si="922"/>
        <v>0</v>
      </c>
      <c r="MVT141" s="92">
        <f t="shared" si="922"/>
        <v>0</v>
      </c>
      <c r="MVU141" s="92">
        <f t="shared" si="922"/>
        <v>0</v>
      </c>
      <c r="MVV141" s="92">
        <f t="shared" si="922"/>
        <v>0</v>
      </c>
      <c r="MVW141" s="92">
        <f t="shared" si="922"/>
        <v>0</v>
      </c>
      <c r="MVX141" s="92">
        <f t="shared" si="922"/>
        <v>0</v>
      </c>
      <c r="MVY141" s="92">
        <f t="shared" si="922"/>
        <v>0</v>
      </c>
      <c r="MVZ141" s="92">
        <f t="shared" si="922"/>
        <v>0</v>
      </c>
      <c r="MWA141" s="92">
        <f t="shared" si="922"/>
        <v>0</v>
      </c>
      <c r="MWB141" s="92">
        <f t="shared" si="922"/>
        <v>0</v>
      </c>
      <c r="MWC141" s="92">
        <f t="shared" si="922"/>
        <v>0</v>
      </c>
      <c r="MWD141" s="92">
        <f t="shared" si="922"/>
        <v>0</v>
      </c>
      <c r="MWE141" s="92">
        <f t="shared" si="922"/>
        <v>0</v>
      </c>
      <c r="MWF141" s="92">
        <f t="shared" si="922"/>
        <v>0</v>
      </c>
      <c r="MWG141" s="92">
        <f t="shared" si="922"/>
        <v>0</v>
      </c>
      <c r="MWH141" s="92">
        <f t="shared" si="922"/>
        <v>0</v>
      </c>
      <c r="MWI141" s="92">
        <f t="shared" si="922"/>
        <v>0</v>
      </c>
      <c r="MWJ141" s="92">
        <f t="shared" si="922"/>
        <v>0</v>
      </c>
      <c r="MWK141" s="92">
        <f t="shared" si="922"/>
        <v>0</v>
      </c>
      <c r="MWL141" s="92">
        <f t="shared" si="922"/>
        <v>0</v>
      </c>
      <c r="MWM141" s="92">
        <f t="shared" si="922"/>
        <v>0</v>
      </c>
      <c r="MWN141" s="92">
        <f t="shared" si="922"/>
        <v>0</v>
      </c>
      <c r="MWO141" s="92">
        <f t="shared" si="922"/>
        <v>0</v>
      </c>
      <c r="MWP141" s="92">
        <f t="shared" si="922"/>
        <v>0</v>
      </c>
      <c r="MWQ141" s="92">
        <f t="shared" si="922"/>
        <v>0</v>
      </c>
      <c r="MWR141" s="92">
        <f t="shared" si="922"/>
        <v>0</v>
      </c>
      <c r="MWS141" s="92">
        <f t="shared" si="922"/>
        <v>0</v>
      </c>
      <c r="MWT141" s="92">
        <f t="shared" si="922"/>
        <v>0</v>
      </c>
      <c r="MWU141" s="92">
        <f t="shared" si="922"/>
        <v>0</v>
      </c>
      <c r="MWV141" s="92">
        <f t="shared" si="922"/>
        <v>0</v>
      </c>
      <c r="MWW141" s="92">
        <f t="shared" si="922"/>
        <v>0</v>
      </c>
      <c r="MWX141" s="92">
        <f t="shared" si="922"/>
        <v>0</v>
      </c>
      <c r="MWY141" s="92">
        <f t="shared" si="922"/>
        <v>0</v>
      </c>
      <c r="MWZ141" s="92">
        <f t="shared" si="922"/>
        <v>0</v>
      </c>
      <c r="MXA141" s="92">
        <f t="shared" si="922"/>
        <v>0</v>
      </c>
      <c r="MXB141" s="92">
        <f t="shared" si="922"/>
        <v>0</v>
      </c>
      <c r="MXC141" s="92">
        <f t="shared" si="922"/>
        <v>0</v>
      </c>
      <c r="MXD141" s="92">
        <f t="shared" si="922"/>
        <v>0</v>
      </c>
      <c r="MXE141" s="92">
        <f t="shared" si="922"/>
        <v>0</v>
      </c>
      <c r="MXF141" s="92">
        <f t="shared" si="922"/>
        <v>0</v>
      </c>
      <c r="MXG141" s="92">
        <f t="shared" si="922"/>
        <v>0</v>
      </c>
      <c r="MXH141" s="92">
        <f t="shared" si="922"/>
        <v>0</v>
      </c>
      <c r="MXI141" s="92">
        <f t="shared" si="922"/>
        <v>0</v>
      </c>
      <c r="MXJ141" s="92">
        <f t="shared" si="922"/>
        <v>0</v>
      </c>
      <c r="MXK141" s="92">
        <f t="shared" si="922"/>
        <v>0</v>
      </c>
      <c r="MXL141" s="92">
        <f t="shared" si="922"/>
        <v>0</v>
      </c>
      <c r="MXM141" s="92">
        <f t="shared" si="922"/>
        <v>0</v>
      </c>
      <c r="MXN141" s="92">
        <f t="shared" si="922"/>
        <v>0</v>
      </c>
      <c r="MXO141" s="92">
        <f t="shared" ref="MXO141:MZZ141" si="923">MXO135</f>
        <v>0</v>
      </c>
      <c r="MXP141" s="92">
        <f t="shared" si="923"/>
        <v>0</v>
      </c>
      <c r="MXQ141" s="92">
        <f t="shared" si="923"/>
        <v>0</v>
      </c>
      <c r="MXR141" s="92">
        <f t="shared" si="923"/>
        <v>0</v>
      </c>
      <c r="MXS141" s="92">
        <f t="shared" si="923"/>
        <v>0</v>
      </c>
      <c r="MXT141" s="92">
        <f t="shared" si="923"/>
        <v>0</v>
      </c>
      <c r="MXU141" s="92">
        <f t="shared" si="923"/>
        <v>0</v>
      </c>
      <c r="MXV141" s="92">
        <f t="shared" si="923"/>
        <v>0</v>
      </c>
      <c r="MXW141" s="92">
        <f t="shared" si="923"/>
        <v>0</v>
      </c>
      <c r="MXX141" s="92">
        <f t="shared" si="923"/>
        <v>0</v>
      </c>
      <c r="MXY141" s="92">
        <f t="shared" si="923"/>
        <v>0</v>
      </c>
      <c r="MXZ141" s="92">
        <f t="shared" si="923"/>
        <v>0</v>
      </c>
      <c r="MYA141" s="92">
        <f t="shared" si="923"/>
        <v>0</v>
      </c>
      <c r="MYB141" s="92">
        <f t="shared" si="923"/>
        <v>0</v>
      </c>
      <c r="MYC141" s="92">
        <f t="shared" si="923"/>
        <v>0</v>
      </c>
      <c r="MYD141" s="92">
        <f t="shared" si="923"/>
        <v>0</v>
      </c>
      <c r="MYE141" s="92">
        <f t="shared" si="923"/>
        <v>0</v>
      </c>
      <c r="MYF141" s="92">
        <f t="shared" si="923"/>
        <v>0</v>
      </c>
      <c r="MYG141" s="92">
        <f t="shared" si="923"/>
        <v>0</v>
      </c>
      <c r="MYH141" s="92">
        <f t="shared" si="923"/>
        <v>0</v>
      </c>
      <c r="MYI141" s="92">
        <f t="shared" si="923"/>
        <v>0</v>
      </c>
      <c r="MYJ141" s="92">
        <f t="shared" si="923"/>
        <v>0</v>
      </c>
      <c r="MYK141" s="92">
        <f t="shared" si="923"/>
        <v>0</v>
      </c>
      <c r="MYL141" s="92">
        <f t="shared" si="923"/>
        <v>0</v>
      </c>
      <c r="MYM141" s="92">
        <f t="shared" si="923"/>
        <v>0</v>
      </c>
      <c r="MYN141" s="92">
        <f t="shared" si="923"/>
        <v>0</v>
      </c>
      <c r="MYO141" s="92">
        <f t="shared" si="923"/>
        <v>0</v>
      </c>
      <c r="MYP141" s="92">
        <f t="shared" si="923"/>
        <v>0</v>
      </c>
      <c r="MYQ141" s="92">
        <f t="shared" si="923"/>
        <v>0</v>
      </c>
      <c r="MYR141" s="92">
        <f t="shared" si="923"/>
        <v>0</v>
      </c>
      <c r="MYS141" s="92">
        <f t="shared" si="923"/>
        <v>0</v>
      </c>
      <c r="MYT141" s="92">
        <f t="shared" si="923"/>
        <v>0</v>
      </c>
      <c r="MYU141" s="92">
        <f t="shared" si="923"/>
        <v>0</v>
      </c>
      <c r="MYV141" s="92">
        <f t="shared" si="923"/>
        <v>0</v>
      </c>
      <c r="MYW141" s="92">
        <f t="shared" si="923"/>
        <v>0</v>
      </c>
      <c r="MYX141" s="92">
        <f t="shared" si="923"/>
        <v>0</v>
      </c>
      <c r="MYY141" s="92">
        <f t="shared" si="923"/>
        <v>0</v>
      </c>
      <c r="MYZ141" s="92">
        <f t="shared" si="923"/>
        <v>0</v>
      </c>
      <c r="MZA141" s="92">
        <f t="shared" si="923"/>
        <v>0</v>
      </c>
      <c r="MZB141" s="92">
        <f t="shared" si="923"/>
        <v>0</v>
      </c>
      <c r="MZC141" s="92">
        <f t="shared" si="923"/>
        <v>0</v>
      </c>
      <c r="MZD141" s="92">
        <f t="shared" si="923"/>
        <v>0</v>
      </c>
      <c r="MZE141" s="92">
        <f t="shared" si="923"/>
        <v>0</v>
      </c>
      <c r="MZF141" s="92">
        <f t="shared" si="923"/>
        <v>0</v>
      </c>
      <c r="MZG141" s="92">
        <f t="shared" si="923"/>
        <v>0</v>
      </c>
      <c r="MZH141" s="92">
        <f t="shared" si="923"/>
        <v>0</v>
      </c>
      <c r="MZI141" s="92">
        <f t="shared" si="923"/>
        <v>0</v>
      </c>
      <c r="MZJ141" s="92">
        <f t="shared" si="923"/>
        <v>0</v>
      </c>
      <c r="MZK141" s="92">
        <f t="shared" si="923"/>
        <v>0</v>
      </c>
      <c r="MZL141" s="92">
        <f t="shared" si="923"/>
        <v>0</v>
      </c>
      <c r="MZM141" s="92">
        <f t="shared" si="923"/>
        <v>0</v>
      </c>
      <c r="MZN141" s="92">
        <f t="shared" si="923"/>
        <v>0</v>
      </c>
      <c r="MZO141" s="92">
        <f t="shared" si="923"/>
        <v>0</v>
      </c>
      <c r="MZP141" s="92">
        <f t="shared" si="923"/>
        <v>0</v>
      </c>
      <c r="MZQ141" s="92">
        <f t="shared" si="923"/>
        <v>0</v>
      </c>
      <c r="MZR141" s="92">
        <f t="shared" si="923"/>
        <v>0</v>
      </c>
      <c r="MZS141" s="92">
        <f t="shared" si="923"/>
        <v>0</v>
      </c>
      <c r="MZT141" s="92">
        <f t="shared" si="923"/>
        <v>0</v>
      </c>
      <c r="MZU141" s="92">
        <f t="shared" si="923"/>
        <v>0</v>
      </c>
      <c r="MZV141" s="92">
        <f t="shared" si="923"/>
        <v>0</v>
      </c>
      <c r="MZW141" s="92">
        <f t="shared" si="923"/>
        <v>0</v>
      </c>
      <c r="MZX141" s="92">
        <f t="shared" si="923"/>
        <v>0</v>
      </c>
      <c r="MZY141" s="92">
        <f t="shared" si="923"/>
        <v>0</v>
      </c>
      <c r="MZZ141" s="92">
        <f t="shared" si="923"/>
        <v>0</v>
      </c>
      <c r="NAA141" s="92">
        <f t="shared" ref="NAA141:NCL141" si="924">NAA135</f>
        <v>0</v>
      </c>
      <c r="NAB141" s="92">
        <f t="shared" si="924"/>
        <v>0</v>
      </c>
      <c r="NAC141" s="92">
        <f t="shared" si="924"/>
        <v>0</v>
      </c>
      <c r="NAD141" s="92">
        <f t="shared" si="924"/>
        <v>0</v>
      </c>
      <c r="NAE141" s="92">
        <f t="shared" si="924"/>
        <v>0</v>
      </c>
      <c r="NAF141" s="92">
        <f t="shared" si="924"/>
        <v>0</v>
      </c>
      <c r="NAG141" s="92">
        <f t="shared" si="924"/>
        <v>0</v>
      </c>
      <c r="NAH141" s="92">
        <f t="shared" si="924"/>
        <v>0</v>
      </c>
      <c r="NAI141" s="92">
        <f t="shared" si="924"/>
        <v>0</v>
      </c>
      <c r="NAJ141" s="92">
        <f t="shared" si="924"/>
        <v>0</v>
      </c>
      <c r="NAK141" s="92">
        <f t="shared" si="924"/>
        <v>0</v>
      </c>
      <c r="NAL141" s="92">
        <f t="shared" si="924"/>
        <v>0</v>
      </c>
      <c r="NAM141" s="92">
        <f t="shared" si="924"/>
        <v>0</v>
      </c>
      <c r="NAN141" s="92">
        <f t="shared" si="924"/>
        <v>0</v>
      </c>
      <c r="NAO141" s="92">
        <f t="shared" si="924"/>
        <v>0</v>
      </c>
      <c r="NAP141" s="92">
        <f t="shared" si="924"/>
        <v>0</v>
      </c>
      <c r="NAQ141" s="92">
        <f t="shared" si="924"/>
        <v>0</v>
      </c>
      <c r="NAR141" s="92">
        <f t="shared" si="924"/>
        <v>0</v>
      </c>
      <c r="NAS141" s="92">
        <f t="shared" si="924"/>
        <v>0</v>
      </c>
      <c r="NAT141" s="92">
        <f t="shared" si="924"/>
        <v>0</v>
      </c>
      <c r="NAU141" s="92">
        <f t="shared" si="924"/>
        <v>0</v>
      </c>
      <c r="NAV141" s="92">
        <f t="shared" si="924"/>
        <v>0</v>
      </c>
      <c r="NAW141" s="92">
        <f t="shared" si="924"/>
        <v>0</v>
      </c>
      <c r="NAX141" s="92">
        <f t="shared" si="924"/>
        <v>0</v>
      </c>
      <c r="NAY141" s="92">
        <f t="shared" si="924"/>
        <v>0</v>
      </c>
      <c r="NAZ141" s="92">
        <f t="shared" si="924"/>
        <v>0</v>
      </c>
      <c r="NBA141" s="92">
        <f t="shared" si="924"/>
        <v>0</v>
      </c>
      <c r="NBB141" s="92">
        <f t="shared" si="924"/>
        <v>0</v>
      </c>
      <c r="NBC141" s="92">
        <f t="shared" si="924"/>
        <v>0</v>
      </c>
      <c r="NBD141" s="92">
        <f t="shared" si="924"/>
        <v>0</v>
      </c>
      <c r="NBE141" s="92">
        <f t="shared" si="924"/>
        <v>0</v>
      </c>
      <c r="NBF141" s="92">
        <f t="shared" si="924"/>
        <v>0</v>
      </c>
      <c r="NBG141" s="92">
        <f t="shared" si="924"/>
        <v>0</v>
      </c>
      <c r="NBH141" s="92">
        <f t="shared" si="924"/>
        <v>0</v>
      </c>
      <c r="NBI141" s="92">
        <f t="shared" si="924"/>
        <v>0</v>
      </c>
      <c r="NBJ141" s="92">
        <f t="shared" si="924"/>
        <v>0</v>
      </c>
      <c r="NBK141" s="92">
        <f t="shared" si="924"/>
        <v>0</v>
      </c>
      <c r="NBL141" s="92">
        <f t="shared" si="924"/>
        <v>0</v>
      </c>
      <c r="NBM141" s="92">
        <f t="shared" si="924"/>
        <v>0</v>
      </c>
      <c r="NBN141" s="92">
        <f t="shared" si="924"/>
        <v>0</v>
      </c>
      <c r="NBO141" s="92">
        <f t="shared" si="924"/>
        <v>0</v>
      </c>
      <c r="NBP141" s="92">
        <f t="shared" si="924"/>
        <v>0</v>
      </c>
      <c r="NBQ141" s="92">
        <f t="shared" si="924"/>
        <v>0</v>
      </c>
      <c r="NBR141" s="92">
        <f t="shared" si="924"/>
        <v>0</v>
      </c>
      <c r="NBS141" s="92">
        <f t="shared" si="924"/>
        <v>0</v>
      </c>
      <c r="NBT141" s="92">
        <f t="shared" si="924"/>
        <v>0</v>
      </c>
      <c r="NBU141" s="92">
        <f t="shared" si="924"/>
        <v>0</v>
      </c>
      <c r="NBV141" s="92">
        <f t="shared" si="924"/>
        <v>0</v>
      </c>
      <c r="NBW141" s="92">
        <f t="shared" si="924"/>
        <v>0</v>
      </c>
      <c r="NBX141" s="92">
        <f t="shared" si="924"/>
        <v>0</v>
      </c>
      <c r="NBY141" s="92">
        <f t="shared" si="924"/>
        <v>0</v>
      </c>
      <c r="NBZ141" s="92">
        <f t="shared" si="924"/>
        <v>0</v>
      </c>
      <c r="NCA141" s="92">
        <f t="shared" si="924"/>
        <v>0</v>
      </c>
      <c r="NCB141" s="92">
        <f t="shared" si="924"/>
        <v>0</v>
      </c>
      <c r="NCC141" s="92">
        <f t="shared" si="924"/>
        <v>0</v>
      </c>
      <c r="NCD141" s="92">
        <f t="shared" si="924"/>
        <v>0</v>
      </c>
      <c r="NCE141" s="92">
        <f t="shared" si="924"/>
        <v>0</v>
      </c>
      <c r="NCF141" s="92">
        <f t="shared" si="924"/>
        <v>0</v>
      </c>
      <c r="NCG141" s="92">
        <f t="shared" si="924"/>
        <v>0</v>
      </c>
      <c r="NCH141" s="92">
        <f t="shared" si="924"/>
        <v>0</v>
      </c>
      <c r="NCI141" s="92">
        <f t="shared" si="924"/>
        <v>0</v>
      </c>
      <c r="NCJ141" s="92">
        <f t="shared" si="924"/>
        <v>0</v>
      </c>
      <c r="NCK141" s="92">
        <f t="shared" si="924"/>
        <v>0</v>
      </c>
      <c r="NCL141" s="92">
        <f t="shared" si="924"/>
        <v>0</v>
      </c>
      <c r="NCM141" s="92">
        <f t="shared" ref="NCM141:NEX141" si="925">NCM135</f>
        <v>0</v>
      </c>
      <c r="NCN141" s="92">
        <f t="shared" si="925"/>
        <v>0</v>
      </c>
      <c r="NCO141" s="92">
        <f t="shared" si="925"/>
        <v>0</v>
      </c>
      <c r="NCP141" s="92">
        <f t="shared" si="925"/>
        <v>0</v>
      </c>
      <c r="NCQ141" s="92">
        <f t="shared" si="925"/>
        <v>0</v>
      </c>
      <c r="NCR141" s="92">
        <f t="shared" si="925"/>
        <v>0</v>
      </c>
      <c r="NCS141" s="92">
        <f t="shared" si="925"/>
        <v>0</v>
      </c>
      <c r="NCT141" s="92">
        <f t="shared" si="925"/>
        <v>0</v>
      </c>
      <c r="NCU141" s="92">
        <f t="shared" si="925"/>
        <v>0</v>
      </c>
      <c r="NCV141" s="92">
        <f t="shared" si="925"/>
        <v>0</v>
      </c>
      <c r="NCW141" s="92">
        <f t="shared" si="925"/>
        <v>0</v>
      </c>
      <c r="NCX141" s="92">
        <f t="shared" si="925"/>
        <v>0</v>
      </c>
      <c r="NCY141" s="92">
        <f t="shared" si="925"/>
        <v>0</v>
      </c>
      <c r="NCZ141" s="92">
        <f t="shared" si="925"/>
        <v>0</v>
      </c>
      <c r="NDA141" s="92">
        <f t="shared" si="925"/>
        <v>0</v>
      </c>
      <c r="NDB141" s="92">
        <f t="shared" si="925"/>
        <v>0</v>
      </c>
      <c r="NDC141" s="92">
        <f t="shared" si="925"/>
        <v>0</v>
      </c>
      <c r="NDD141" s="92">
        <f t="shared" si="925"/>
        <v>0</v>
      </c>
      <c r="NDE141" s="92">
        <f t="shared" si="925"/>
        <v>0</v>
      </c>
      <c r="NDF141" s="92">
        <f t="shared" si="925"/>
        <v>0</v>
      </c>
      <c r="NDG141" s="92">
        <f t="shared" si="925"/>
        <v>0</v>
      </c>
      <c r="NDH141" s="92">
        <f t="shared" si="925"/>
        <v>0</v>
      </c>
      <c r="NDI141" s="92">
        <f t="shared" si="925"/>
        <v>0</v>
      </c>
      <c r="NDJ141" s="92">
        <f t="shared" si="925"/>
        <v>0</v>
      </c>
      <c r="NDK141" s="92">
        <f t="shared" si="925"/>
        <v>0</v>
      </c>
      <c r="NDL141" s="92">
        <f t="shared" si="925"/>
        <v>0</v>
      </c>
      <c r="NDM141" s="92">
        <f t="shared" si="925"/>
        <v>0</v>
      </c>
      <c r="NDN141" s="92">
        <f t="shared" si="925"/>
        <v>0</v>
      </c>
      <c r="NDO141" s="92">
        <f t="shared" si="925"/>
        <v>0</v>
      </c>
      <c r="NDP141" s="92">
        <f t="shared" si="925"/>
        <v>0</v>
      </c>
      <c r="NDQ141" s="92">
        <f t="shared" si="925"/>
        <v>0</v>
      </c>
      <c r="NDR141" s="92">
        <f t="shared" si="925"/>
        <v>0</v>
      </c>
      <c r="NDS141" s="92">
        <f t="shared" si="925"/>
        <v>0</v>
      </c>
      <c r="NDT141" s="92">
        <f t="shared" si="925"/>
        <v>0</v>
      </c>
      <c r="NDU141" s="92">
        <f t="shared" si="925"/>
        <v>0</v>
      </c>
      <c r="NDV141" s="92">
        <f t="shared" si="925"/>
        <v>0</v>
      </c>
      <c r="NDW141" s="92">
        <f t="shared" si="925"/>
        <v>0</v>
      </c>
      <c r="NDX141" s="92">
        <f t="shared" si="925"/>
        <v>0</v>
      </c>
      <c r="NDY141" s="92">
        <f t="shared" si="925"/>
        <v>0</v>
      </c>
      <c r="NDZ141" s="92">
        <f t="shared" si="925"/>
        <v>0</v>
      </c>
      <c r="NEA141" s="92">
        <f t="shared" si="925"/>
        <v>0</v>
      </c>
      <c r="NEB141" s="92">
        <f t="shared" si="925"/>
        <v>0</v>
      </c>
      <c r="NEC141" s="92">
        <f t="shared" si="925"/>
        <v>0</v>
      </c>
      <c r="NED141" s="92">
        <f t="shared" si="925"/>
        <v>0</v>
      </c>
      <c r="NEE141" s="92">
        <f t="shared" si="925"/>
        <v>0</v>
      </c>
      <c r="NEF141" s="92">
        <f t="shared" si="925"/>
        <v>0</v>
      </c>
      <c r="NEG141" s="92">
        <f t="shared" si="925"/>
        <v>0</v>
      </c>
      <c r="NEH141" s="92">
        <f t="shared" si="925"/>
        <v>0</v>
      </c>
      <c r="NEI141" s="92">
        <f t="shared" si="925"/>
        <v>0</v>
      </c>
      <c r="NEJ141" s="92">
        <f t="shared" si="925"/>
        <v>0</v>
      </c>
      <c r="NEK141" s="92">
        <f t="shared" si="925"/>
        <v>0</v>
      </c>
      <c r="NEL141" s="92">
        <f t="shared" si="925"/>
        <v>0</v>
      </c>
      <c r="NEM141" s="92">
        <f t="shared" si="925"/>
        <v>0</v>
      </c>
      <c r="NEN141" s="92">
        <f t="shared" si="925"/>
        <v>0</v>
      </c>
      <c r="NEO141" s="92">
        <f t="shared" si="925"/>
        <v>0</v>
      </c>
      <c r="NEP141" s="92">
        <f t="shared" si="925"/>
        <v>0</v>
      </c>
      <c r="NEQ141" s="92">
        <f t="shared" si="925"/>
        <v>0</v>
      </c>
      <c r="NER141" s="92">
        <f t="shared" si="925"/>
        <v>0</v>
      </c>
      <c r="NES141" s="92">
        <f t="shared" si="925"/>
        <v>0</v>
      </c>
      <c r="NET141" s="92">
        <f t="shared" si="925"/>
        <v>0</v>
      </c>
      <c r="NEU141" s="92">
        <f t="shared" si="925"/>
        <v>0</v>
      </c>
      <c r="NEV141" s="92">
        <f t="shared" si="925"/>
        <v>0</v>
      </c>
      <c r="NEW141" s="92">
        <f t="shared" si="925"/>
        <v>0</v>
      </c>
      <c r="NEX141" s="92">
        <f t="shared" si="925"/>
        <v>0</v>
      </c>
      <c r="NEY141" s="92">
        <f t="shared" ref="NEY141:NHJ141" si="926">NEY135</f>
        <v>0</v>
      </c>
      <c r="NEZ141" s="92">
        <f t="shared" si="926"/>
        <v>0</v>
      </c>
      <c r="NFA141" s="92">
        <f t="shared" si="926"/>
        <v>0</v>
      </c>
      <c r="NFB141" s="92">
        <f t="shared" si="926"/>
        <v>0</v>
      </c>
      <c r="NFC141" s="92">
        <f t="shared" si="926"/>
        <v>0</v>
      </c>
      <c r="NFD141" s="92">
        <f t="shared" si="926"/>
        <v>0</v>
      </c>
      <c r="NFE141" s="92">
        <f t="shared" si="926"/>
        <v>0</v>
      </c>
      <c r="NFF141" s="92">
        <f t="shared" si="926"/>
        <v>0</v>
      </c>
      <c r="NFG141" s="92">
        <f t="shared" si="926"/>
        <v>0</v>
      </c>
      <c r="NFH141" s="92">
        <f t="shared" si="926"/>
        <v>0</v>
      </c>
      <c r="NFI141" s="92">
        <f t="shared" si="926"/>
        <v>0</v>
      </c>
      <c r="NFJ141" s="92">
        <f t="shared" si="926"/>
        <v>0</v>
      </c>
      <c r="NFK141" s="92">
        <f t="shared" si="926"/>
        <v>0</v>
      </c>
      <c r="NFL141" s="92">
        <f t="shared" si="926"/>
        <v>0</v>
      </c>
      <c r="NFM141" s="92">
        <f t="shared" si="926"/>
        <v>0</v>
      </c>
      <c r="NFN141" s="92">
        <f t="shared" si="926"/>
        <v>0</v>
      </c>
      <c r="NFO141" s="92">
        <f t="shared" si="926"/>
        <v>0</v>
      </c>
      <c r="NFP141" s="92">
        <f t="shared" si="926"/>
        <v>0</v>
      </c>
      <c r="NFQ141" s="92">
        <f t="shared" si="926"/>
        <v>0</v>
      </c>
      <c r="NFR141" s="92">
        <f t="shared" si="926"/>
        <v>0</v>
      </c>
      <c r="NFS141" s="92">
        <f t="shared" si="926"/>
        <v>0</v>
      </c>
      <c r="NFT141" s="92">
        <f t="shared" si="926"/>
        <v>0</v>
      </c>
      <c r="NFU141" s="92">
        <f t="shared" si="926"/>
        <v>0</v>
      </c>
      <c r="NFV141" s="92">
        <f t="shared" si="926"/>
        <v>0</v>
      </c>
      <c r="NFW141" s="92">
        <f t="shared" si="926"/>
        <v>0</v>
      </c>
      <c r="NFX141" s="92">
        <f t="shared" si="926"/>
        <v>0</v>
      </c>
      <c r="NFY141" s="92">
        <f t="shared" si="926"/>
        <v>0</v>
      </c>
      <c r="NFZ141" s="92">
        <f t="shared" si="926"/>
        <v>0</v>
      </c>
      <c r="NGA141" s="92">
        <f t="shared" si="926"/>
        <v>0</v>
      </c>
      <c r="NGB141" s="92">
        <f t="shared" si="926"/>
        <v>0</v>
      </c>
      <c r="NGC141" s="92">
        <f t="shared" si="926"/>
        <v>0</v>
      </c>
      <c r="NGD141" s="92">
        <f t="shared" si="926"/>
        <v>0</v>
      </c>
      <c r="NGE141" s="92">
        <f t="shared" si="926"/>
        <v>0</v>
      </c>
      <c r="NGF141" s="92">
        <f t="shared" si="926"/>
        <v>0</v>
      </c>
      <c r="NGG141" s="92">
        <f t="shared" si="926"/>
        <v>0</v>
      </c>
      <c r="NGH141" s="92">
        <f t="shared" si="926"/>
        <v>0</v>
      </c>
      <c r="NGI141" s="92">
        <f t="shared" si="926"/>
        <v>0</v>
      </c>
      <c r="NGJ141" s="92">
        <f t="shared" si="926"/>
        <v>0</v>
      </c>
      <c r="NGK141" s="92">
        <f t="shared" si="926"/>
        <v>0</v>
      </c>
      <c r="NGL141" s="92">
        <f t="shared" si="926"/>
        <v>0</v>
      </c>
      <c r="NGM141" s="92">
        <f t="shared" si="926"/>
        <v>0</v>
      </c>
      <c r="NGN141" s="92">
        <f t="shared" si="926"/>
        <v>0</v>
      </c>
      <c r="NGO141" s="92">
        <f t="shared" si="926"/>
        <v>0</v>
      </c>
      <c r="NGP141" s="92">
        <f t="shared" si="926"/>
        <v>0</v>
      </c>
      <c r="NGQ141" s="92">
        <f t="shared" si="926"/>
        <v>0</v>
      </c>
      <c r="NGR141" s="92">
        <f t="shared" si="926"/>
        <v>0</v>
      </c>
      <c r="NGS141" s="92">
        <f t="shared" si="926"/>
        <v>0</v>
      </c>
      <c r="NGT141" s="92">
        <f t="shared" si="926"/>
        <v>0</v>
      </c>
      <c r="NGU141" s="92">
        <f t="shared" si="926"/>
        <v>0</v>
      </c>
      <c r="NGV141" s="92">
        <f t="shared" si="926"/>
        <v>0</v>
      </c>
      <c r="NGW141" s="92">
        <f t="shared" si="926"/>
        <v>0</v>
      </c>
      <c r="NGX141" s="92">
        <f t="shared" si="926"/>
        <v>0</v>
      </c>
      <c r="NGY141" s="92">
        <f t="shared" si="926"/>
        <v>0</v>
      </c>
      <c r="NGZ141" s="92">
        <f t="shared" si="926"/>
        <v>0</v>
      </c>
      <c r="NHA141" s="92">
        <f t="shared" si="926"/>
        <v>0</v>
      </c>
      <c r="NHB141" s="92">
        <f t="shared" si="926"/>
        <v>0</v>
      </c>
      <c r="NHC141" s="92">
        <f t="shared" si="926"/>
        <v>0</v>
      </c>
      <c r="NHD141" s="92">
        <f t="shared" si="926"/>
        <v>0</v>
      </c>
      <c r="NHE141" s="92">
        <f t="shared" si="926"/>
        <v>0</v>
      </c>
      <c r="NHF141" s="92">
        <f t="shared" si="926"/>
        <v>0</v>
      </c>
      <c r="NHG141" s="92">
        <f t="shared" si="926"/>
        <v>0</v>
      </c>
      <c r="NHH141" s="92">
        <f t="shared" si="926"/>
        <v>0</v>
      </c>
      <c r="NHI141" s="92">
        <f t="shared" si="926"/>
        <v>0</v>
      </c>
      <c r="NHJ141" s="92">
        <f t="shared" si="926"/>
        <v>0</v>
      </c>
      <c r="NHK141" s="92">
        <f t="shared" ref="NHK141:NJV141" si="927">NHK135</f>
        <v>0</v>
      </c>
      <c r="NHL141" s="92">
        <f t="shared" si="927"/>
        <v>0</v>
      </c>
      <c r="NHM141" s="92">
        <f t="shared" si="927"/>
        <v>0</v>
      </c>
      <c r="NHN141" s="92">
        <f t="shared" si="927"/>
        <v>0</v>
      </c>
      <c r="NHO141" s="92">
        <f t="shared" si="927"/>
        <v>0</v>
      </c>
      <c r="NHP141" s="92">
        <f t="shared" si="927"/>
        <v>0</v>
      </c>
      <c r="NHQ141" s="92">
        <f t="shared" si="927"/>
        <v>0</v>
      </c>
      <c r="NHR141" s="92">
        <f t="shared" si="927"/>
        <v>0</v>
      </c>
      <c r="NHS141" s="92">
        <f t="shared" si="927"/>
        <v>0</v>
      </c>
      <c r="NHT141" s="92">
        <f t="shared" si="927"/>
        <v>0</v>
      </c>
      <c r="NHU141" s="92">
        <f t="shared" si="927"/>
        <v>0</v>
      </c>
      <c r="NHV141" s="92">
        <f t="shared" si="927"/>
        <v>0</v>
      </c>
      <c r="NHW141" s="92">
        <f t="shared" si="927"/>
        <v>0</v>
      </c>
      <c r="NHX141" s="92">
        <f t="shared" si="927"/>
        <v>0</v>
      </c>
      <c r="NHY141" s="92">
        <f t="shared" si="927"/>
        <v>0</v>
      </c>
      <c r="NHZ141" s="92">
        <f t="shared" si="927"/>
        <v>0</v>
      </c>
      <c r="NIA141" s="92">
        <f t="shared" si="927"/>
        <v>0</v>
      </c>
      <c r="NIB141" s="92">
        <f t="shared" si="927"/>
        <v>0</v>
      </c>
      <c r="NIC141" s="92">
        <f t="shared" si="927"/>
        <v>0</v>
      </c>
      <c r="NID141" s="92">
        <f t="shared" si="927"/>
        <v>0</v>
      </c>
      <c r="NIE141" s="92">
        <f t="shared" si="927"/>
        <v>0</v>
      </c>
      <c r="NIF141" s="92">
        <f t="shared" si="927"/>
        <v>0</v>
      </c>
      <c r="NIG141" s="92">
        <f t="shared" si="927"/>
        <v>0</v>
      </c>
      <c r="NIH141" s="92">
        <f t="shared" si="927"/>
        <v>0</v>
      </c>
      <c r="NII141" s="92">
        <f t="shared" si="927"/>
        <v>0</v>
      </c>
      <c r="NIJ141" s="92">
        <f t="shared" si="927"/>
        <v>0</v>
      </c>
      <c r="NIK141" s="92">
        <f t="shared" si="927"/>
        <v>0</v>
      </c>
      <c r="NIL141" s="92">
        <f t="shared" si="927"/>
        <v>0</v>
      </c>
      <c r="NIM141" s="92">
        <f t="shared" si="927"/>
        <v>0</v>
      </c>
      <c r="NIN141" s="92">
        <f t="shared" si="927"/>
        <v>0</v>
      </c>
      <c r="NIO141" s="92">
        <f t="shared" si="927"/>
        <v>0</v>
      </c>
      <c r="NIP141" s="92">
        <f t="shared" si="927"/>
        <v>0</v>
      </c>
      <c r="NIQ141" s="92">
        <f t="shared" si="927"/>
        <v>0</v>
      </c>
      <c r="NIR141" s="92">
        <f t="shared" si="927"/>
        <v>0</v>
      </c>
      <c r="NIS141" s="92">
        <f t="shared" si="927"/>
        <v>0</v>
      </c>
      <c r="NIT141" s="92">
        <f t="shared" si="927"/>
        <v>0</v>
      </c>
      <c r="NIU141" s="92">
        <f t="shared" si="927"/>
        <v>0</v>
      </c>
      <c r="NIV141" s="92">
        <f t="shared" si="927"/>
        <v>0</v>
      </c>
      <c r="NIW141" s="92">
        <f t="shared" si="927"/>
        <v>0</v>
      </c>
      <c r="NIX141" s="92">
        <f t="shared" si="927"/>
        <v>0</v>
      </c>
      <c r="NIY141" s="92">
        <f t="shared" si="927"/>
        <v>0</v>
      </c>
      <c r="NIZ141" s="92">
        <f t="shared" si="927"/>
        <v>0</v>
      </c>
      <c r="NJA141" s="92">
        <f t="shared" si="927"/>
        <v>0</v>
      </c>
      <c r="NJB141" s="92">
        <f t="shared" si="927"/>
        <v>0</v>
      </c>
      <c r="NJC141" s="92">
        <f t="shared" si="927"/>
        <v>0</v>
      </c>
      <c r="NJD141" s="92">
        <f t="shared" si="927"/>
        <v>0</v>
      </c>
      <c r="NJE141" s="92">
        <f t="shared" si="927"/>
        <v>0</v>
      </c>
      <c r="NJF141" s="92">
        <f t="shared" si="927"/>
        <v>0</v>
      </c>
      <c r="NJG141" s="92">
        <f t="shared" si="927"/>
        <v>0</v>
      </c>
      <c r="NJH141" s="92">
        <f t="shared" si="927"/>
        <v>0</v>
      </c>
      <c r="NJI141" s="92">
        <f t="shared" si="927"/>
        <v>0</v>
      </c>
      <c r="NJJ141" s="92">
        <f t="shared" si="927"/>
        <v>0</v>
      </c>
      <c r="NJK141" s="92">
        <f t="shared" si="927"/>
        <v>0</v>
      </c>
      <c r="NJL141" s="92">
        <f t="shared" si="927"/>
        <v>0</v>
      </c>
      <c r="NJM141" s="92">
        <f t="shared" si="927"/>
        <v>0</v>
      </c>
      <c r="NJN141" s="92">
        <f t="shared" si="927"/>
        <v>0</v>
      </c>
      <c r="NJO141" s="92">
        <f t="shared" si="927"/>
        <v>0</v>
      </c>
      <c r="NJP141" s="92">
        <f t="shared" si="927"/>
        <v>0</v>
      </c>
      <c r="NJQ141" s="92">
        <f t="shared" si="927"/>
        <v>0</v>
      </c>
      <c r="NJR141" s="92">
        <f t="shared" si="927"/>
        <v>0</v>
      </c>
      <c r="NJS141" s="92">
        <f t="shared" si="927"/>
        <v>0</v>
      </c>
      <c r="NJT141" s="92">
        <f t="shared" si="927"/>
        <v>0</v>
      </c>
      <c r="NJU141" s="92">
        <f t="shared" si="927"/>
        <v>0</v>
      </c>
      <c r="NJV141" s="92">
        <f t="shared" si="927"/>
        <v>0</v>
      </c>
      <c r="NJW141" s="92">
        <f t="shared" ref="NJW141:NMH141" si="928">NJW135</f>
        <v>0</v>
      </c>
      <c r="NJX141" s="92">
        <f t="shared" si="928"/>
        <v>0</v>
      </c>
      <c r="NJY141" s="92">
        <f t="shared" si="928"/>
        <v>0</v>
      </c>
      <c r="NJZ141" s="92">
        <f t="shared" si="928"/>
        <v>0</v>
      </c>
      <c r="NKA141" s="92">
        <f t="shared" si="928"/>
        <v>0</v>
      </c>
      <c r="NKB141" s="92">
        <f t="shared" si="928"/>
        <v>0</v>
      </c>
      <c r="NKC141" s="92">
        <f t="shared" si="928"/>
        <v>0</v>
      </c>
      <c r="NKD141" s="92">
        <f t="shared" si="928"/>
        <v>0</v>
      </c>
      <c r="NKE141" s="92">
        <f t="shared" si="928"/>
        <v>0</v>
      </c>
      <c r="NKF141" s="92">
        <f t="shared" si="928"/>
        <v>0</v>
      </c>
      <c r="NKG141" s="92">
        <f t="shared" si="928"/>
        <v>0</v>
      </c>
      <c r="NKH141" s="92">
        <f t="shared" si="928"/>
        <v>0</v>
      </c>
      <c r="NKI141" s="92">
        <f t="shared" si="928"/>
        <v>0</v>
      </c>
      <c r="NKJ141" s="92">
        <f t="shared" si="928"/>
        <v>0</v>
      </c>
      <c r="NKK141" s="92">
        <f t="shared" si="928"/>
        <v>0</v>
      </c>
      <c r="NKL141" s="92">
        <f t="shared" si="928"/>
        <v>0</v>
      </c>
      <c r="NKM141" s="92">
        <f t="shared" si="928"/>
        <v>0</v>
      </c>
      <c r="NKN141" s="92">
        <f t="shared" si="928"/>
        <v>0</v>
      </c>
      <c r="NKO141" s="92">
        <f t="shared" si="928"/>
        <v>0</v>
      </c>
      <c r="NKP141" s="92">
        <f t="shared" si="928"/>
        <v>0</v>
      </c>
      <c r="NKQ141" s="92">
        <f t="shared" si="928"/>
        <v>0</v>
      </c>
      <c r="NKR141" s="92">
        <f t="shared" si="928"/>
        <v>0</v>
      </c>
      <c r="NKS141" s="92">
        <f t="shared" si="928"/>
        <v>0</v>
      </c>
      <c r="NKT141" s="92">
        <f t="shared" si="928"/>
        <v>0</v>
      </c>
      <c r="NKU141" s="92">
        <f t="shared" si="928"/>
        <v>0</v>
      </c>
      <c r="NKV141" s="92">
        <f t="shared" si="928"/>
        <v>0</v>
      </c>
      <c r="NKW141" s="92">
        <f t="shared" si="928"/>
        <v>0</v>
      </c>
      <c r="NKX141" s="92">
        <f t="shared" si="928"/>
        <v>0</v>
      </c>
      <c r="NKY141" s="92">
        <f t="shared" si="928"/>
        <v>0</v>
      </c>
      <c r="NKZ141" s="92">
        <f t="shared" si="928"/>
        <v>0</v>
      </c>
      <c r="NLA141" s="92">
        <f t="shared" si="928"/>
        <v>0</v>
      </c>
      <c r="NLB141" s="92">
        <f t="shared" si="928"/>
        <v>0</v>
      </c>
      <c r="NLC141" s="92">
        <f t="shared" si="928"/>
        <v>0</v>
      </c>
      <c r="NLD141" s="92">
        <f t="shared" si="928"/>
        <v>0</v>
      </c>
      <c r="NLE141" s="92">
        <f t="shared" si="928"/>
        <v>0</v>
      </c>
      <c r="NLF141" s="92">
        <f t="shared" si="928"/>
        <v>0</v>
      </c>
      <c r="NLG141" s="92">
        <f t="shared" si="928"/>
        <v>0</v>
      </c>
      <c r="NLH141" s="92">
        <f t="shared" si="928"/>
        <v>0</v>
      </c>
      <c r="NLI141" s="92">
        <f t="shared" si="928"/>
        <v>0</v>
      </c>
      <c r="NLJ141" s="92">
        <f t="shared" si="928"/>
        <v>0</v>
      </c>
      <c r="NLK141" s="92">
        <f t="shared" si="928"/>
        <v>0</v>
      </c>
      <c r="NLL141" s="92">
        <f t="shared" si="928"/>
        <v>0</v>
      </c>
      <c r="NLM141" s="92">
        <f t="shared" si="928"/>
        <v>0</v>
      </c>
      <c r="NLN141" s="92">
        <f t="shared" si="928"/>
        <v>0</v>
      </c>
      <c r="NLO141" s="92">
        <f t="shared" si="928"/>
        <v>0</v>
      </c>
      <c r="NLP141" s="92">
        <f t="shared" si="928"/>
        <v>0</v>
      </c>
      <c r="NLQ141" s="92">
        <f t="shared" si="928"/>
        <v>0</v>
      </c>
      <c r="NLR141" s="92">
        <f t="shared" si="928"/>
        <v>0</v>
      </c>
      <c r="NLS141" s="92">
        <f t="shared" si="928"/>
        <v>0</v>
      </c>
      <c r="NLT141" s="92">
        <f t="shared" si="928"/>
        <v>0</v>
      </c>
      <c r="NLU141" s="92">
        <f t="shared" si="928"/>
        <v>0</v>
      </c>
      <c r="NLV141" s="92">
        <f t="shared" si="928"/>
        <v>0</v>
      </c>
      <c r="NLW141" s="92">
        <f t="shared" si="928"/>
        <v>0</v>
      </c>
      <c r="NLX141" s="92">
        <f t="shared" si="928"/>
        <v>0</v>
      </c>
      <c r="NLY141" s="92">
        <f t="shared" si="928"/>
        <v>0</v>
      </c>
      <c r="NLZ141" s="92">
        <f t="shared" si="928"/>
        <v>0</v>
      </c>
      <c r="NMA141" s="92">
        <f t="shared" si="928"/>
        <v>0</v>
      </c>
      <c r="NMB141" s="92">
        <f t="shared" si="928"/>
        <v>0</v>
      </c>
      <c r="NMC141" s="92">
        <f t="shared" si="928"/>
        <v>0</v>
      </c>
      <c r="NMD141" s="92">
        <f t="shared" si="928"/>
        <v>0</v>
      </c>
      <c r="NME141" s="92">
        <f t="shared" si="928"/>
        <v>0</v>
      </c>
      <c r="NMF141" s="92">
        <f t="shared" si="928"/>
        <v>0</v>
      </c>
      <c r="NMG141" s="92">
        <f t="shared" si="928"/>
        <v>0</v>
      </c>
      <c r="NMH141" s="92">
        <f t="shared" si="928"/>
        <v>0</v>
      </c>
      <c r="NMI141" s="92">
        <f t="shared" ref="NMI141:NOT141" si="929">NMI135</f>
        <v>0</v>
      </c>
      <c r="NMJ141" s="92">
        <f t="shared" si="929"/>
        <v>0</v>
      </c>
      <c r="NMK141" s="92">
        <f t="shared" si="929"/>
        <v>0</v>
      </c>
      <c r="NML141" s="92">
        <f t="shared" si="929"/>
        <v>0</v>
      </c>
      <c r="NMM141" s="92">
        <f t="shared" si="929"/>
        <v>0</v>
      </c>
      <c r="NMN141" s="92">
        <f t="shared" si="929"/>
        <v>0</v>
      </c>
      <c r="NMO141" s="92">
        <f t="shared" si="929"/>
        <v>0</v>
      </c>
      <c r="NMP141" s="92">
        <f t="shared" si="929"/>
        <v>0</v>
      </c>
      <c r="NMQ141" s="92">
        <f t="shared" si="929"/>
        <v>0</v>
      </c>
      <c r="NMR141" s="92">
        <f t="shared" si="929"/>
        <v>0</v>
      </c>
      <c r="NMS141" s="92">
        <f t="shared" si="929"/>
        <v>0</v>
      </c>
      <c r="NMT141" s="92">
        <f t="shared" si="929"/>
        <v>0</v>
      </c>
      <c r="NMU141" s="92">
        <f t="shared" si="929"/>
        <v>0</v>
      </c>
      <c r="NMV141" s="92">
        <f t="shared" si="929"/>
        <v>0</v>
      </c>
      <c r="NMW141" s="92">
        <f t="shared" si="929"/>
        <v>0</v>
      </c>
      <c r="NMX141" s="92">
        <f t="shared" si="929"/>
        <v>0</v>
      </c>
      <c r="NMY141" s="92">
        <f t="shared" si="929"/>
        <v>0</v>
      </c>
      <c r="NMZ141" s="92">
        <f t="shared" si="929"/>
        <v>0</v>
      </c>
      <c r="NNA141" s="92">
        <f t="shared" si="929"/>
        <v>0</v>
      </c>
      <c r="NNB141" s="92">
        <f t="shared" si="929"/>
        <v>0</v>
      </c>
      <c r="NNC141" s="92">
        <f t="shared" si="929"/>
        <v>0</v>
      </c>
      <c r="NND141" s="92">
        <f t="shared" si="929"/>
        <v>0</v>
      </c>
      <c r="NNE141" s="92">
        <f t="shared" si="929"/>
        <v>0</v>
      </c>
      <c r="NNF141" s="92">
        <f t="shared" si="929"/>
        <v>0</v>
      </c>
      <c r="NNG141" s="92">
        <f t="shared" si="929"/>
        <v>0</v>
      </c>
      <c r="NNH141" s="92">
        <f t="shared" si="929"/>
        <v>0</v>
      </c>
      <c r="NNI141" s="92">
        <f t="shared" si="929"/>
        <v>0</v>
      </c>
      <c r="NNJ141" s="92">
        <f t="shared" si="929"/>
        <v>0</v>
      </c>
      <c r="NNK141" s="92">
        <f t="shared" si="929"/>
        <v>0</v>
      </c>
      <c r="NNL141" s="92">
        <f t="shared" si="929"/>
        <v>0</v>
      </c>
      <c r="NNM141" s="92">
        <f t="shared" si="929"/>
        <v>0</v>
      </c>
      <c r="NNN141" s="92">
        <f t="shared" si="929"/>
        <v>0</v>
      </c>
      <c r="NNO141" s="92">
        <f t="shared" si="929"/>
        <v>0</v>
      </c>
      <c r="NNP141" s="92">
        <f t="shared" si="929"/>
        <v>0</v>
      </c>
      <c r="NNQ141" s="92">
        <f t="shared" si="929"/>
        <v>0</v>
      </c>
      <c r="NNR141" s="92">
        <f t="shared" si="929"/>
        <v>0</v>
      </c>
      <c r="NNS141" s="92">
        <f t="shared" si="929"/>
        <v>0</v>
      </c>
      <c r="NNT141" s="92">
        <f t="shared" si="929"/>
        <v>0</v>
      </c>
      <c r="NNU141" s="92">
        <f t="shared" si="929"/>
        <v>0</v>
      </c>
      <c r="NNV141" s="92">
        <f t="shared" si="929"/>
        <v>0</v>
      </c>
      <c r="NNW141" s="92">
        <f t="shared" si="929"/>
        <v>0</v>
      </c>
      <c r="NNX141" s="92">
        <f t="shared" si="929"/>
        <v>0</v>
      </c>
      <c r="NNY141" s="92">
        <f t="shared" si="929"/>
        <v>0</v>
      </c>
      <c r="NNZ141" s="92">
        <f t="shared" si="929"/>
        <v>0</v>
      </c>
      <c r="NOA141" s="92">
        <f t="shared" si="929"/>
        <v>0</v>
      </c>
      <c r="NOB141" s="92">
        <f t="shared" si="929"/>
        <v>0</v>
      </c>
      <c r="NOC141" s="92">
        <f t="shared" si="929"/>
        <v>0</v>
      </c>
      <c r="NOD141" s="92">
        <f t="shared" si="929"/>
        <v>0</v>
      </c>
      <c r="NOE141" s="92">
        <f t="shared" si="929"/>
        <v>0</v>
      </c>
      <c r="NOF141" s="92">
        <f t="shared" si="929"/>
        <v>0</v>
      </c>
      <c r="NOG141" s="92">
        <f t="shared" si="929"/>
        <v>0</v>
      </c>
      <c r="NOH141" s="92">
        <f t="shared" si="929"/>
        <v>0</v>
      </c>
      <c r="NOI141" s="92">
        <f t="shared" si="929"/>
        <v>0</v>
      </c>
      <c r="NOJ141" s="92">
        <f t="shared" si="929"/>
        <v>0</v>
      </c>
      <c r="NOK141" s="92">
        <f t="shared" si="929"/>
        <v>0</v>
      </c>
      <c r="NOL141" s="92">
        <f t="shared" si="929"/>
        <v>0</v>
      </c>
      <c r="NOM141" s="92">
        <f t="shared" si="929"/>
        <v>0</v>
      </c>
      <c r="NON141" s="92">
        <f t="shared" si="929"/>
        <v>0</v>
      </c>
      <c r="NOO141" s="92">
        <f t="shared" si="929"/>
        <v>0</v>
      </c>
      <c r="NOP141" s="92">
        <f t="shared" si="929"/>
        <v>0</v>
      </c>
      <c r="NOQ141" s="92">
        <f t="shared" si="929"/>
        <v>0</v>
      </c>
      <c r="NOR141" s="92">
        <f t="shared" si="929"/>
        <v>0</v>
      </c>
      <c r="NOS141" s="92">
        <f t="shared" si="929"/>
        <v>0</v>
      </c>
      <c r="NOT141" s="92">
        <f t="shared" si="929"/>
        <v>0</v>
      </c>
      <c r="NOU141" s="92">
        <f t="shared" ref="NOU141:NRF141" si="930">NOU135</f>
        <v>0</v>
      </c>
      <c r="NOV141" s="92">
        <f t="shared" si="930"/>
        <v>0</v>
      </c>
      <c r="NOW141" s="92">
        <f t="shared" si="930"/>
        <v>0</v>
      </c>
      <c r="NOX141" s="92">
        <f t="shared" si="930"/>
        <v>0</v>
      </c>
      <c r="NOY141" s="92">
        <f t="shared" si="930"/>
        <v>0</v>
      </c>
      <c r="NOZ141" s="92">
        <f t="shared" si="930"/>
        <v>0</v>
      </c>
      <c r="NPA141" s="92">
        <f t="shared" si="930"/>
        <v>0</v>
      </c>
      <c r="NPB141" s="92">
        <f t="shared" si="930"/>
        <v>0</v>
      </c>
      <c r="NPC141" s="92">
        <f t="shared" si="930"/>
        <v>0</v>
      </c>
      <c r="NPD141" s="92">
        <f t="shared" si="930"/>
        <v>0</v>
      </c>
      <c r="NPE141" s="92">
        <f t="shared" si="930"/>
        <v>0</v>
      </c>
      <c r="NPF141" s="92">
        <f t="shared" si="930"/>
        <v>0</v>
      </c>
      <c r="NPG141" s="92">
        <f t="shared" si="930"/>
        <v>0</v>
      </c>
      <c r="NPH141" s="92">
        <f t="shared" si="930"/>
        <v>0</v>
      </c>
      <c r="NPI141" s="92">
        <f t="shared" si="930"/>
        <v>0</v>
      </c>
      <c r="NPJ141" s="92">
        <f t="shared" si="930"/>
        <v>0</v>
      </c>
      <c r="NPK141" s="92">
        <f t="shared" si="930"/>
        <v>0</v>
      </c>
      <c r="NPL141" s="92">
        <f t="shared" si="930"/>
        <v>0</v>
      </c>
      <c r="NPM141" s="92">
        <f t="shared" si="930"/>
        <v>0</v>
      </c>
      <c r="NPN141" s="92">
        <f t="shared" si="930"/>
        <v>0</v>
      </c>
      <c r="NPO141" s="92">
        <f t="shared" si="930"/>
        <v>0</v>
      </c>
      <c r="NPP141" s="92">
        <f t="shared" si="930"/>
        <v>0</v>
      </c>
      <c r="NPQ141" s="92">
        <f t="shared" si="930"/>
        <v>0</v>
      </c>
      <c r="NPR141" s="92">
        <f t="shared" si="930"/>
        <v>0</v>
      </c>
      <c r="NPS141" s="92">
        <f t="shared" si="930"/>
        <v>0</v>
      </c>
      <c r="NPT141" s="92">
        <f t="shared" si="930"/>
        <v>0</v>
      </c>
      <c r="NPU141" s="92">
        <f t="shared" si="930"/>
        <v>0</v>
      </c>
      <c r="NPV141" s="92">
        <f t="shared" si="930"/>
        <v>0</v>
      </c>
      <c r="NPW141" s="92">
        <f t="shared" si="930"/>
        <v>0</v>
      </c>
      <c r="NPX141" s="92">
        <f t="shared" si="930"/>
        <v>0</v>
      </c>
      <c r="NPY141" s="92">
        <f t="shared" si="930"/>
        <v>0</v>
      </c>
      <c r="NPZ141" s="92">
        <f t="shared" si="930"/>
        <v>0</v>
      </c>
      <c r="NQA141" s="92">
        <f t="shared" si="930"/>
        <v>0</v>
      </c>
      <c r="NQB141" s="92">
        <f t="shared" si="930"/>
        <v>0</v>
      </c>
      <c r="NQC141" s="92">
        <f t="shared" si="930"/>
        <v>0</v>
      </c>
      <c r="NQD141" s="92">
        <f t="shared" si="930"/>
        <v>0</v>
      </c>
      <c r="NQE141" s="92">
        <f t="shared" si="930"/>
        <v>0</v>
      </c>
      <c r="NQF141" s="92">
        <f t="shared" si="930"/>
        <v>0</v>
      </c>
      <c r="NQG141" s="92">
        <f t="shared" si="930"/>
        <v>0</v>
      </c>
      <c r="NQH141" s="92">
        <f t="shared" si="930"/>
        <v>0</v>
      </c>
      <c r="NQI141" s="92">
        <f t="shared" si="930"/>
        <v>0</v>
      </c>
      <c r="NQJ141" s="92">
        <f t="shared" si="930"/>
        <v>0</v>
      </c>
      <c r="NQK141" s="92">
        <f t="shared" si="930"/>
        <v>0</v>
      </c>
      <c r="NQL141" s="92">
        <f t="shared" si="930"/>
        <v>0</v>
      </c>
      <c r="NQM141" s="92">
        <f t="shared" si="930"/>
        <v>0</v>
      </c>
      <c r="NQN141" s="92">
        <f t="shared" si="930"/>
        <v>0</v>
      </c>
      <c r="NQO141" s="92">
        <f t="shared" si="930"/>
        <v>0</v>
      </c>
      <c r="NQP141" s="92">
        <f t="shared" si="930"/>
        <v>0</v>
      </c>
      <c r="NQQ141" s="92">
        <f t="shared" si="930"/>
        <v>0</v>
      </c>
      <c r="NQR141" s="92">
        <f t="shared" si="930"/>
        <v>0</v>
      </c>
      <c r="NQS141" s="92">
        <f t="shared" si="930"/>
        <v>0</v>
      </c>
      <c r="NQT141" s="92">
        <f t="shared" si="930"/>
        <v>0</v>
      </c>
      <c r="NQU141" s="92">
        <f t="shared" si="930"/>
        <v>0</v>
      </c>
      <c r="NQV141" s="92">
        <f t="shared" si="930"/>
        <v>0</v>
      </c>
      <c r="NQW141" s="92">
        <f t="shared" si="930"/>
        <v>0</v>
      </c>
      <c r="NQX141" s="92">
        <f t="shared" si="930"/>
        <v>0</v>
      </c>
      <c r="NQY141" s="92">
        <f t="shared" si="930"/>
        <v>0</v>
      </c>
      <c r="NQZ141" s="92">
        <f t="shared" si="930"/>
        <v>0</v>
      </c>
      <c r="NRA141" s="92">
        <f t="shared" si="930"/>
        <v>0</v>
      </c>
      <c r="NRB141" s="92">
        <f t="shared" si="930"/>
        <v>0</v>
      </c>
      <c r="NRC141" s="92">
        <f t="shared" si="930"/>
        <v>0</v>
      </c>
      <c r="NRD141" s="92">
        <f t="shared" si="930"/>
        <v>0</v>
      </c>
      <c r="NRE141" s="92">
        <f t="shared" si="930"/>
        <v>0</v>
      </c>
      <c r="NRF141" s="92">
        <f t="shared" si="930"/>
        <v>0</v>
      </c>
      <c r="NRG141" s="92">
        <f t="shared" ref="NRG141:NTR141" si="931">NRG135</f>
        <v>0</v>
      </c>
      <c r="NRH141" s="92">
        <f t="shared" si="931"/>
        <v>0</v>
      </c>
      <c r="NRI141" s="92">
        <f t="shared" si="931"/>
        <v>0</v>
      </c>
      <c r="NRJ141" s="92">
        <f t="shared" si="931"/>
        <v>0</v>
      </c>
      <c r="NRK141" s="92">
        <f t="shared" si="931"/>
        <v>0</v>
      </c>
      <c r="NRL141" s="92">
        <f t="shared" si="931"/>
        <v>0</v>
      </c>
      <c r="NRM141" s="92">
        <f t="shared" si="931"/>
        <v>0</v>
      </c>
      <c r="NRN141" s="92">
        <f t="shared" si="931"/>
        <v>0</v>
      </c>
      <c r="NRO141" s="92">
        <f t="shared" si="931"/>
        <v>0</v>
      </c>
      <c r="NRP141" s="92">
        <f t="shared" si="931"/>
        <v>0</v>
      </c>
      <c r="NRQ141" s="92">
        <f t="shared" si="931"/>
        <v>0</v>
      </c>
      <c r="NRR141" s="92">
        <f t="shared" si="931"/>
        <v>0</v>
      </c>
      <c r="NRS141" s="92">
        <f t="shared" si="931"/>
        <v>0</v>
      </c>
      <c r="NRT141" s="92">
        <f t="shared" si="931"/>
        <v>0</v>
      </c>
      <c r="NRU141" s="92">
        <f t="shared" si="931"/>
        <v>0</v>
      </c>
      <c r="NRV141" s="92">
        <f t="shared" si="931"/>
        <v>0</v>
      </c>
      <c r="NRW141" s="92">
        <f t="shared" si="931"/>
        <v>0</v>
      </c>
      <c r="NRX141" s="92">
        <f t="shared" si="931"/>
        <v>0</v>
      </c>
      <c r="NRY141" s="92">
        <f t="shared" si="931"/>
        <v>0</v>
      </c>
      <c r="NRZ141" s="92">
        <f t="shared" si="931"/>
        <v>0</v>
      </c>
      <c r="NSA141" s="92">
        <f t="shared" si="931"/>
        <v>0</v>
      </c>
      <c r="NSB141" s="92">
        <f t="shared" si="931"/>
        <v>0</v>
      </c>
      <c r="NSC141" s="92">
        <f t="shared" si="931"/>
        <v>0</v>
      </c>
      <c r="NSD141" s="92">
        <f t="shared" si="931"/>
        <v>0</v>
      </c>
      <c r="NSE141" s="92">
        <f t="shared" si="931"/>
        <v>0</v>
      </c>
      <c r="NSF141" s="92">
        <f t="shared" si="931"/>
        <v>0</v>
      </c>
      <c r="NSG141" s="92">
        <f t="shared" si="931"/>
        <v>0</v>
      </c>
      <c r="NSH141" s="92">
        <f t="shared" si="931"/>
        <v>0</v>
      </c>
      <c r="NSI141" s="92">
        <f t="shared" si="931"/>
        <v>0</v>
      </c>
      <c r="NSJ141" s="92">
        <f t="shared" si="931"/>
        <v>0</v>
      </c>
      <c r="NSK141" s="92">
        <f t="shared" si="931"/>
        <v>0</v>
      </c>
      <c r="NSL141" s="92">
        <f t="shared" si="931"/>
        <v>0</v>
      </c>
      <c r="NSM141" s="92">
        <f t="shared" si="931"/>
        <v>0</v>
      </c>
      <c r="NSN141" s="92">
        <f t="shared" si="931"/>
        <v>0</v>
      </c>
      <c r="NSO141" s="92">
        <f t="shared" si="931"/>
        <v>0</v>
      </c>
      <c r="NSP141" s="92">
        <f t="shared" si="931"/>
        <v>0</v>
      </c>
      <c r="NSQ141" s="92">
        <f t="shared" si="931"/>
        <v>0</v>
      </c>
      <c r="NSR141" s="92">
        <f t="shared" si="931"/>
        <v>0</v>
      </c>
      <c r="NSS141" s="92">
        <f t="shared" si="931"/>
        <v>0</v>
      </c>
      <c r="NST141" s="92">
        <f t="shared" si="931"/>
        <v>0</v>
      </c>
      <c r="NSU141" s="92">
        <f t="shared" si="931"/>
        <v>0</v>
      </c>
      <c r="NSV141" s="92">
        <f t="shared" si="931"/>
        <v>0</v>
      </c>
      <c r="NSW141" s="92">
        <f t="shared" si="931"/>
        <v>0</v>
      </c>
      <c r="NSX141" s="92">
        <f t="shared" si="931"/>
        <v>0</v>
      </c>
      <c r="NSY141" s="92">
        <f t="shared" si="931"/>
        <v>0</v>
      </c>
      <c r="NSZ141" s="92">
        <f t="shared" si="931"/>
        <v>0</v>
      </c>
      <c r="NTA141" s="92">
        <f t="shared" si="931"/>
        <v>0</v>
      </c>
      <c r="NTB141" s="92">
        <f t="shared" si="931"/>
        <v>0</v>
      </c>
      <c r="NTC141" s="92">
        <f t="shared" si="931"/>
        <v>0</v>
      </c>
      <c r="NTD141" s="92">
        <f t="shared" si="931"/>
        <v>0</v>
      </c>
      <c r="NTE141" s="92">
        <f t="shared" si="931"/>
        <v>0</v>
      </c>
      <c r="NTF141" s="92">
        <f t="shared" si="931"/>
        <v>0</v>
      </c>
      <c r="NTG141" s="92">
        <f t="shared" si="931"/>
        <v>0</v>
      </c>
      <c r="NTH141" s="92">
        <f t="shared" si="931"/>
        <v>0</v>
      </c>
      <c r="NTI141" s="92">
        <f t="shared" si="931"/>
        <v>0</v>
      </c>
      <c r="NTJ141" s="92">
        <f t="shared" si="931"/>
        <v>0</v>
      </c>
      <c r="NTK141" s="92">
        <f t="shared" si="931"/>
        <v>0</v>
      </c>
      <c r="NTL141" s="92">
        <f t="shared" si="931"/>
        <v>0</v>
      </c>
      <c r="NTM141" s="92">
        <f t="shared" si="931"/>
        <v>0</v>
      </c>
      <c r="NTN141" s="92">
        <f t="shared" si="931"/>
        <v>0</v>
      </c>
      <c r="NTO141" s="92">
        <f t="shared" si="931"/>
        <v>0</v>
      </c>
      <c r="NTP141" s="92">
        <f t="shared" si="931"/>
        <v>0</v>
      </c>
      <c r="NTQ141" s="92">
        <f t="shared" si="931"/>
        <v>0</v>
      </c>
      <c r="NTR141" s="92">
        <f t="shared" si="931"/>
        <v>0</v>
      </c>
      <c r="NTS141" s="92">
        <f t="shared" ref="NTS141:NWD141" si="932">NTS135</f>
        <v>0</v>
      </c>
      <c r="NTT141" s="92">
        <f t="shared" si="932"/>
        <v>0</v>
      </c>
      <c r="NTU141" s="92">
        <f t="shared" si="932"/>
        <v>0</v>
      </c>
      <c r="NTV141" s="92">
        <f t="shared" si="932"/>
        <v>0</v>
      </c>
      <c r="NTW141" s="92">
        <f t="shared" si="932"/>
        <v>0</v>
      </c>
      <c r="NTX141" s="92">
        <f t="shared" si="932"/>
        <v>0</v>
      </c>
      <c r="NTY141" s="92">
        <f t="shared" si="932"/>
        <v>0</v>
      </c>
      <c r="NTZ141" s="92">
        <f t="shared" si="932"/>
        <v>0</v>
      </c>
      <c r="NUA141" s="92">
        <f t="shared" si="932"/>
        <v>0</v>
      </c>
      <c r="NUB141" s="92">
        <f t="shared" si="932"/>
        <v>0</v>
      </c>
      <c r="NUC141" s="92">
        <f t="shared" si="932"/>
        <v>0</v>
      </c>
      <c r="NUD141" s="92">
        <f t="shared" si="932"/>
        <v>0</v>
      </c>
      <c r="NUE141" s="92">
        <f t="shared" si="932"/>
        <v>0</v>
      </c>
      <c r="NUF141" s="92">
        <f t="shared" si="932"/>
        <v>0</v>
      </c>
      <c r="NUG141" s="92">
        <f t="shared" si="932"/>
        <v>0</v>
      </c>
      <c r="NUH141" s="92">
        <f t="shared" si="932"/>
        <v>0</v>
      </c>
      <c r="NUI141" s="92">
        <f t="shared" si="932"/>
        <v>0</v>
      </c>
      <c r="NUJ141" s="92">
        <f t="shared" si="932"/>
        <v>0</v>
      </c>
      <c r="NUK141" s="92">
        <f t="shared" si="932"/>
        <v>0</v>
      </c>
      <c r="NUL141" s="92">
        <f t="shared" si="932"/>
        <v>0</v>
      </c>
      <c r="NUM141" s="92">
        <f t="shared" si="932"/>
        <v>0</v>
      </c>
      <c r="NUN141" s="92">
        <f t="shared" si="932"/>
        <v>0</v>
      </c>
      <c r="NUO141" s="92">
        <f t="shared" si="932"/>
        <v>0</v>
      </c>
      <c r="NUP141" s="92">
        <f t="shared" si="932"/>
        <v>0</v>
      </c>
      <c r="NUQ141" s="92">
        <f t="shared" si="932"/>
        <v>0</v>
      </c>
      <c r="NUR141" s="92">
        <f t="shared" si="932"/>
        <v>0</v>
      </c>
      <c r="NUS141" s="92">
        <f t="shared" si="932"/>
        <v>0</v>
      </c>
      <c r="NUT141" s="92">
        <f t="shared" si="932"/>
        <v>0</v>
      </c>
      <c r="NUU141" s="92">
        <f t="shared" si="932"/>
        <v>0</v>
      </c>
      <c r="NUV141" s="92">
        <f t="shared" si="932"/>
        <v>0</v>
      </c>
      <c r="NUW141" s="92">
        <f t="shared" si="932"/>
        <v>0</v>
      </c>
      <c r="NUX141" s="92">
        <f t="shared" si="932"/>
        <v>0</v>
      </c>
      <c r="NUY141" s="92">
        <f t="shared" si="932"/>
        <v>0</v>
      </c>
      <c r="NUZ141" s="92">
        <f t="shared" si="932"/>
        <v>0</v>
      </c>
      <c r="NVA141" s="92">
        <f t="shared" si="932"/>
        <v>0</v>
      </c>
      <c r="NVB141" s="92">
        <f t="shared" si="932"/>
        <v>0</v>
      </c>
      <c r="NVC141" s="92">
        <f t="shared" si="932"/>
        <v>0</v>
      </c>
      <c r="NVD141" s="92">
        <f t="shared" si="932"/>
        <v>0</v>
      </c>
      <c r="NVE141" s="92">
        <f t="shared" si="932"/>
        <v>0</v>
      </c>
      <c r="NVF141" s="92">
        <f t="shared" si="932"/>
        <v>0</v>
      </c>
      <c r="NVG141" s="92">
        <f t="shared" si="932"/>
        <v>0</v>
      </c>
      <c r="NVH141" s="92">
        <f t="shared" si="932"/>
        <v>0</v>
      </c>
      <c r="NVI141" s="92">
        <f t="shared" si="932"/>
        <v>0</v>
      </c>
      <c r="NVJ141" s="92">
        <f t="shared" si="932"/>
        <v>0</v>
      </c>
      <c r="NVK141" s="92">
        <f t="shared" si="932"/>
        <v>0</v>
      </c>
      <c r="NVL141" s="92">
        <f t="shared" si="932"/>
        <v>0</v>
      </c>
      <c r="NVM141" s="92">
        <f t="shared" si="932"/>
        <v>0</v>
      </c>
      <c r="NVN141" s="92">
        <f t="shared" si="932"/>
        <v>0</v>
      </c>
      <c r="NVO141" s="92">
        <f t="shared" si="932"/>
        <v>0</v>
      </c>
      <c r="NVP141" s="92">
        <f t="shared" si="932"/>
        <v>0</v>
      </c>
      <c r="NVQ141" s="92">
        <f t="shared" si="932"/>
        <v>0</v>
      </c>
      <c r="NVR141" s="92">
        <f t="shared" si="932"/>
        <v>0</v>
      </c>
      <c r="NVS141" s="92">
        <f t="shared" si="932"/>
        <v>0</v>
      </c>
      <c r="NVT141" s="92">
        <f t="shared" si="932"/>
        <v>0</v>
      </c>
      <c r="NVU141" s="92">
        <f t="shared" si="932"/>
        <v>0</v>
      </c>
      <c r="NVV141" s="92">
        <f t="shared" si="932"/>
        <v>0</v>
      </c>
      <c r="NVW141" s="92">
        <f t="shared" si="932"/>
        <v>0</v>
      </c>
      <c r="NVX141" s="92">
        <f t="shared" si="932"/>
        <v>0</v>
      </c>
      <c r="NVY141" s="92">
        <f t="shared" si="932"/>
        <v>0</v>
      </c>
      <c r="NVZ141" s="92">
        <f t="shared" si="932"/>
        <v>0</v>
      </c>
      <c r="NWA141" s="92">
        <f t="shared" si="932"/>
        <v>0</v>
      </c>
      <c r="NWB141" s="92">
        <f t="shared" si="932"/>
        <v>0</v>
      </c>
      <c r="NWC141" s="92">
        <f t="shared" si="932"/>
        <v>0</v>
      </c>
      <c r="NWD141" s="92">
        <f t="shared" si="932"/>
        <v>0</v>
      </c>
      <c r="NWE141" s="92">
        <f t="shared" ref="NWE141:NYP141" si="933">NWE135</f>
        <v>0</v>
      </c>
      <c r="NWF141" s="92">
        <f t="shared" si="933"/>
        <v>0</v>
      </c>
      <c r="NWG141" s="92">
        <f t="shared" si="933"/>
        <v>0</v>
      </c>
      <c r="NWH141" s="92">
        <f t="shared" si="933"/>
        <v>0</v>
      </c>
      <c r="NWI141" s="92">
        <f t="shared" si="933"/>
        <v>0</v>
      </c>
      <c r="NWJ141" s="92">
        <f t="shared" si="933"/>
        <v>0</v>
      </c>
      <c r="NWK141" s="92">
        <f t="shared" si="933"/>
        <v>0</v>
      </c>
      <c r="NWL141" s="92">
        <f t="shared" si="933"/>
        <v>0</v>
      </c>
      <c r="NWM141" s="92">
        <f t="shared" si="933"/>
        <v>0</v>
      </c>
      <c r="NWN141" s="92">
        <f t="shared" si="933"/>
        <v>0</v>
      </c>
      <c r="NWO141" s="92">
        <f t="shared" si="933"/>
        <v>0</v>
      </c>
      <c r="NWP141" s="92">
        <f t="shared" si="933"/>
        <v>0</v>
      </c>
      <c r="NWQ141" s="92">
        <f t="shared" si="933"/>
        <v>0</v>
      </c>
      <c r="NWR141" s="92">
        <f t="shared" si="933"/>
        <v>0</v>
      </c>
      <c r="NWS141" s="92">
        <f t="shared" si="933"/>
        <v>0</v>
      </c>
      <c r="NWT141" s="92">
        <f t="shared" si="933"/>
        <v>0</v>
      </c>
      <c r="NWU141" s="92">
        <f t="shared" si="933"/>
        <v>0</v>
      </c>
      <c r="NWV141" s="92">
        <f t="shared" si="933"/>
        <v>0</v>
      </c>
      <c r="NWW141" s="92">
        <f t="shared" si="933"/>
        <v>0</v>
      </c>
      <c r="NWX141" s="92">
        <f t="shared" si="933"/>
        <v>0</v>
      </c>
      <c r="NWY141" s="92">
        <f t="shared" si="933"/>
        <v>0</v>
      </c>
      <c r="NWZ141" s="92">
        <f t="shared" si="933"/>
        <v>0</v>
      </c>
      <c r="NXA141" s="92">
        <f t="shared" si="933"/>
        <v>0</v>
      </c>
      <c r="NXB141" s="92">
        <f t="shared" si="933"/>
        <v>0</v>
      </c>
      <c r="NXC141" s="92">
        <f t="shared" si="933"/>
        <v>0</v>
      </c>
      <c r="NXD141" s="92">
        <f t="shared" si="933"/>
        <v>0</v>
      </c>
      <c r="NXE141" s="92">
        <f t="shared" si="933"/>
        <v>0</v>
      </c>
      <c r="NXF141" s="92">
        <f t="shared" si="933"/>
        <v>0</v>
      </c>
      <c r="NXG141" s="92">
        <f t="shared" si="933"/>
        <v>0</v>
      </c>
      <c r="NXH141" s="92">
        <f t="shared" si="933"/>
        <v>0</v>
      </c>
      <c r="NXI141" s="92">
        <f t="shared" si="933"/>
        <v>0</v>
      </c>
      <c r="NXJ141" s="92">
        <f t="shared" si="933"/>
        <v>0</v>
      </c>
      <c r="NXK141" s="92">
        <f t="shared" si="933"/>
        <v>0</v>
      </c>
      <c r="NXL141" s="92">
        <f t="shared" si="933"/>
        <v>0</v>
      </c>
      <c r="NXM141" s="92">
        <f t="shared" si="933"/>
        <v>0</v>
      </c>
      <c r="NXN141" s="92">
        <f t="shared" si="933"/>
        <v>0</v>
      </c>
      <c r="NXO141" s="92">
        <f t="shared" si="933"/>
        <v>0</v>
      </c>
      <c r="NXP141" s="92">
        <f t="shared" si="933"/>
        <v>0</v>
      </c>
      <c r="NXQ141" s="92">
        <f t="shared" si="933"/>
        <v>0</v>
      </c>
      <c r="NXR141" s="92">
        <f t="shared" si="933"/>
        <v>0</v>
      </c>
      <c r="NXS141" s="92">
        <f t="shared" si="933"/>
        <v>0</v>
      </c>
      <c r="NXT141" s="92">
        <f t="shared" si="933"/>
        <v>0</v>
      </c>
      <c r="NXU141" s="92">
        <f t="shared" si="933"/>
        <v>0</v>
      </c>
      <c r="NXV141" s="92">
        <f t="shared" si="933"/>
        <v>0</v>
      </c>
      <c r="NXW141" s="92">
        <f t="shared" si="933"/>
        <v>0</v>
      </c>
      <c r="NXX141" s="92">
        <f t="shared" si="933"/>
        <v>0</v>
      </c>
      <c r="NXY141" s="92">
        <f t="shared" si="933"/>
        <v>0</v>
      </c>
      <c r="NXZ141" s="92">
        <f t="shared" si="933"/>
        <v>0</v>
      </c>
      <c r="NYA141" s="92">
        <f t="shared" si="933"/>
        <v>0</v>
      </c>
      <c r="NYB141" s="92">
        <f t="shared" si="933"/>
        <v>0</v>
      </c>
      <c r="NYC141" s="92">
        <f t="shared" si="933"/>
        <v>0</v>
      </c>
      <c r="NYD141" s="92">
        <f t="shared" si="933"/>
        <v>0</v>
      </c>
      <c r="NYE141" s="92">
        <f t="shared" si="933"/>
        <v>0</v>
      </c>
      <c r="NYF141" s="92">
        <f t="shared" si="933"/>
        <v>0</v>
      </c>
      <c r="NYG141" s="92">
        <f t="shared" si="933"/>
        <v>0</v>
      </c>
      <c r="NYH141" s="92">
        <f t="shared" si="933"/>
        <v>0</v>
      </c>
      <c r="NYI141" s="92">
        <f t="shared" si="933"/>
        <v>0</v>
      </c>
      <c r="NYJ141" s="92">
        <f t="shared" si="933"/>
        <v>0</v>
      </c>
      <c r="NYK141" s="92">
        <f t="shared" si="933"/>
        <v>0</v>
      </c>
      <c r="NYL141" s="92">
        <f t="shared" si="933"/>
        <v>0</v>
      </c>
      <c r="NYM141" s="92">
        <f t="shared" si="933"/>
        <v>0</v>
      </c>
      <c r="NYN141" s="92">
        <f t="shared" si="933"/>
        <v>0</v>
      </c>
      <c r="NYO141" s="92">
        <f t="shared" si="933"/>
        <v>0</v>
      </c>
      <c r="NYP141" s="92">
        <f t="shared" si="933"/>
        <v>0</v>
      </c>
      <c r="NYQ141" s="92">
        <f t="shared" ref="NYQ141:OBB141" si="934">NYQ135</f>
        <v>0</v>
      </c>
      <c r="NYR141" s="92">
        <f t="shared" si="934"/>
        <v>0</v>
      </c>
      <c r="NYS141" s="92">
        <f t="shared" si="934"/>
        <v>0</v>
      </c>
      <c r="NYT141" s="92">
        <f t="shared" si="934"/>
        <v>0</v>
      </c>
      <c r="NYU141" s="92">
        <f t="shared" si="934"/>
        <v>0</v>
      </c>
      <c r="NYV141" s="92">
        <f t="shared" si="934"/>
        <v>0</v>
      </c>
      <c r="NYW141" s="92">
        <f t="shared" si="934"/>
        <v>0</v>
      </c>
      <c r="NYX141" s="92">
        <f t="shared" si="934"/>
        <v>0</v>
      </c>
      <c r="NYY141" s="92">
        <f t="shared" si="934"/>
        <v>0</v>
      </c>
      <c r="NYZ141" s="92">
        <f t="shared" si="934"/>
        <v>0</v>
      </c>
      <c r="NZA141" s="92">
        <f t="shared" si="934"/>
        <v>0</v>
      </c>
      <c r="NZB141" s="92">
        <f t="shared" si="934"/>
        <v>0</v>
      </c>
      <c r="NZC141" s="92">
        <f t="shared" si="934"/>
        <v>0</v>
      </c>
      <c r="NZD141" s="92">
        <f t="shared" si="934"/>
        <v>0</v>
      </c>
      <c r="NZE141" s="92">
        <f t="shared" si="934"/>
        <v>0</v>
      </c>
      <c r="NZF141" s="92">
        <f t="shared" si="934"/>
        <v>0</v>
      </c>
      <c r="NZG141" s="92">
        <f t="shared" si="934"/>
        <v>0</v>
      </c>
      <c r="NZH141" s="92">
        <f t="shared" si="934"/>
        <v>0</v>
      </c>
      <c r="NZI141" s="92">
        <f t="shared" si="934"/>
        <v>0</v>
      </c>
      <c r="NZJ141" s="92">
        <f t="shared" si="934"/>
        <v>0</v>
      </c>
      <c r="NZK141" s="92">
        <f t="shared" si="934"/>
        <v>0</v>
      </c>
      <c r="NZL141" s="92">
        <f t="shared" si="934"/>
        <v>0</v>
      </c>
      <c r="NZM141" s="92">
        <f t="shared" si="934"/>
        <v>0</v>
      </c>
      <c r="NZN141" s="92">
        <f t="shared" si="934"/>
        <v>0</v>
      </c>
      <c r="NZO141" s="92">
        <f t="shared" si="934"/>
        <v>0</v>
      </c>
      <c r="NZP141" s="92">
        <f t="shared" si="934"/>
        <v>0</v>
      </c>
      <c r="NZQ141" s="92">
        <f t="shared" si="934"/>
        <v>0</v>
      </c>
      <c r="NZR141" s="92">
        <f t="shared" si="934"/>
        <v>0</v>
      </c>
      <c r="NZS141" s="92">
        <f t="shared" si="934"/>
        <v>0</v>
      </c>
      <c r="NZT141" s="92">
        <f t="shared" si="934"/>
        <v>0</v>
      </c>
      <c r="NZU141" s="92">
        <f t="shared" si="934"/>
        <v>0</v>
      </c>
      <c r="NZV141" s="92">
        <f t="shared" si="934"/>
        <v>0</v>
      </c>
      <c r="NZW141" s="92">
        <f t="shared" si="934"/>
        <v>0</v>
      </c>
      <c r="NZX141" s="92">
        <f t="shared" si="934"/>
        <v>0</v>
      </c>
      <c r="NZY141" s="92">
        <f t="shared" si="934"/>
        <v>0</v>
      </c>
      <c r="NZZ141" s="92">
        <f t="shared" si="934"/>
        <v>0</v>
      </c>
      <c r="OAA141" s="92">
        <f t="shared" si="934"/>
        <v>0</v>
      </c>
      <c r="OAB141" s="92">
        <f t="shared" si="934"/>
        <v>0</v>
      </c>
      <c r="OAC141" s="92">
        <f t="shared" si="934"/>
        <v>0</v>
      </c>
      <c r="OAD141" s="92">
        <f t="shared" si="934"/>
        <v>0</v>
      </c>
      <c r="OAE141" s="92">
        <f t="shared" si="934"/>
        <v>0</v>
      </c>
      <c r="OAF141" s="92">
        <f t="shared" si="934"/>
        <v>0</v>
      </c>
      <c r="OAG141" s="92">
        <f t="shared" si="934"/>
        <v>0</v>
      </c>
      <c r="OAH141" s="92">
        <f t="shared" si="934"/>
        <v>0</v>
      </c>
      <c r="OAI141" s="92">
        <f t="shared" si="934"/>
        <v>0</v>
      </c>
      <c r="OAJ141" s="92">
        <f t="shared" si="934"/>
        <v>0</v>
      </c>
      <c r="OAK141" s="92">
        <f t="shared" si="934"/>
        <v>0</v>
      </c>
      <c r="OAL141" s="92">
        <f t="shared" si="934"/>
        <v>0</v>
      </c>
      <c r="OAM141" s="92">
        <f t="shared" si="934"/>
        <v>0</v>
      </c>
      <c r="OAN141" s="92">
        <f t="shared" si="934"/>
        <v>0</v>
      </c>
      <c r="OAO141" s="92">
        <f t="shared" si="934"/>
        <v>0</v>
      </c>
      <c r="OAP141" s="92">
        <f t="shared" si="934"/>
        <v>0</v>
      </c>
      <c r="OAQ141" s="92">
        <f t="shared" si="934"/>
        <v>0</v>
      </c>
      <c r="OAR141" s="92">
        <f t="shared" si="934"/>
        <v>0</v>
      </c>
      <c r="OAS141" s="92">
        <f t="shared" si="934"/>
        <v>0</v>
      </c>
      <c r="OAT141" s="92">
        <f t="shared" si="934"/>
        <v>0</v>
      </c>
      <c r="OAU141" s="92">
        <f t="shared" si="934"/>
        <v>0</v>
      </c>
      <c r="OAV141" s="92">
        <f t="shared" si="934"/>
        <v>0</v>
      </c>
      <c r="OAW141" s="92">
        <f t="shared" si="934"/>
        <v>0</v>
      </c>
      <c r="OAX141" s="92">
        <f t="shared" si="934"/>
        <v>0</v>
      </c>
      <c r="OAY141" s="92">
        <f t="shared" si="934"/>
        <v>0</v>
      </c>
      <c r="OAZ141" s="92">
        <f t="shared" si="934"/>
        <v>0</v>
      </c>
      <c r="OBA141" s="92">
        <f t="shared" si="934"/>
        <v>0</v>
      </c>
      <c r="OBB141" s="92">
        <f t="shared" si="934"/>
        <v>0</v>
      </c>
      <c r="OBC141" s="92">
        <f t="shared" ref="OBC141:ODN141" si="935">OBC135</f>
        <v>0</v>
      </c>
      <c r="OBD141" s="92">
        <f t="shared" si="935"/>
        <v>0</v>
      </c>
      <c r="OBE141" s="92">
        <f t="shared" si="935"/>
        <v>0</v>
      </c>
      <c r="OBF141" s="92">
        <f t="shared" si="935"/>
        <v>0</v>
      </c>
      <c r="OBG141" s="92">
        <f t="shared" si="935"/>
        <v>0</v>
      </c>
      <c r="OBH141" s="92">
        <f t="shared" si="935"/>
        <v>0</v>
      </c>
      <c r="OBI141" s="92">
        <f t="shared" si="935"/>
        <v>0</v>
      </c>
      <c r="OBJ141" s="92">
        <f t="shared" si="935"/>
        <v>0</v>
      </c>
      <c r="OBK141" s="92">
        <f t="shared" si="935"/>
        <v>0</v>
      </c>
      <c r="OBL141" s="92">
        <f t="shared" si="935"/>
        <v>0</v>
      </c>
      <c r="OBM141" s="92">
        <f t="shared" si="935"/>
        <v>0</v>
      </c>
      <c r="OBN141" s="92">
        <f t="shared" si="935"/>
        <v>0</v>
      </c>
      <c r="OBO141" s="92">
        <f t="shared" si="935"/>
        <v>0</v>
      </c>
      <c r="OBP141" s="92">
        <f t="shared" si="935"/>
        <v>0</v>
      </c>
      <c r="OBQ141" s="92">
        <f t="shared" si="935"/>
        <v>0</v>
      </c>
      <c r="OBR141" s="92">
        <f t="shared" si="935"/>
        <v>0</v>
      </c>
      <c r="OBS141" s="92">
        <f t="shared" si="935"/>
        <v>0</v>
      </c>
      <c r="OBT141" s="92">
        <f t="shared" si="935"/>
        <v>0</v>
      </c>
      <c r="OBU141" s="92">
        <f t="shared" si="935"/>
        <v>0</v>
      </c>
      <c r="OBV141" s="92">
        <f t="shared" si="935"/>
        <v>0</v>
      </c>
      <c r="OBW141" s="92">
        <f t="shared" si="935"/>
        <v>0</v>
      </c>
      <c r="OBX141" s="92">
        <f t="shared" si="935"/>
        <v>0</v>
      </c>
      <c r="OBY141" s="92">
        <f t="shared" si="935"/>
        <v>0</v>
      </c>
      <c r="OBZ141" s="92">
        <f t="shared" si="935"/>
        <v>0</v>
      </c>
      <c r="OCA141" s="92">
        <f t="shared" si="935"/>
        <v>0</v>
      </c>
      <c r="OCB141" s="92">
        <f t="shared" si="935"/>
        <v>0</v>
      </c>
      <c r="OCC141" s="92">
        <f t="shared" si="935"/>
        <v>0</v>
      </c>
      <c r="OCD141" s="92">
        <f t="shared" si="935"/>
        <v>0</v>
      </c>
      <c r="OCE141" s="92">
        <f t="shared" si="935"/>
        <v>0</v>
      </c>
      <c r="OCF141" s="92">
        <f t="shared" si="935"/>
        <v>0</v>
      </c>
      <c r="OCG141" s="92">
        <f t="shared" si="935"/>
        <v>0</v>
      </c>
      <c r="OCH141" s="92">
        <f t="shared" si="935"/>
        <v>0</v>
      </c>
      <c r="OCI141" s="92">
        <f t="shared" si="935"/>
        <v>0</v>
      </c>
      <c r="OCJ141" s="92">
        <f t="shared" si="935"/>
        <v>0</v>
      </c>
      <c r="OCK141" s="92">
        <f t="shared" si="935"/>
        <v>0</v>
      </c>
      <c r="OCL141" s="92">
        <f t="shared" si="935"/>
        <v>0</v>
      </c>
      <c r="OCM141" s="92">
        <f t="shared" si="935"/>
        <v>0</v>
      </c>
      <c r="OCN141" s="92">
        <f t="shared" si="935"/>
        <v>0</v>
      </c>
      <c r="OCO141" s="92">
        <f t="shared" si="935"/>
        <v>0</v>
      </c>
      <c r="OCP141" s="92">
        <f t="shared" si="935"/>
        <v>0</v>
      </c>
      <c r="OCQ141" s="92">
        <f t="shared" si="935"/>
        <v>0</v>
      </c>
      <c r="OCR141" s="92">
        <f t="shared" si="935"/>
        <v>0</v>
      </c>
      <c r="OCS141" s="92">
        <f t="shared" si="935"/>
        <v>0</v>
      </c>
      <c r="OCT141" s="92">
        <f t="shared" si="935"/>
        <v>0</v>
      </c>
      <c r="OCU141" s="92">
        <f t="shared" si="935"/>
        <v>0</v>
      </c>
      <c r="OCV141" s="92">
        <f t="shared" si="935"/>
        <v>0</v>
      </c>
      <c r="OCW141" s="92">
        <f t="shared" si="935"/>
        <v>0</v>
      </c>
      <c r="OCX141" s="92">
        <f t="shared" si="935"/>
        <v>0</v>
      </c>
      <c r="OCY141" s="92">
        <f t="shared" si="935"/>
        <v>0</v>
      </c>
      <c r="OCZ141" s="92">
        <f t="shared" si="935"/>
        <v>0</v>
      </c>
      <c r="ODA141" s="92">
        <f t="shared" si="935"/>
        <v>0</v>
      </c>
      <c r="ODB141" s="92">
        <f t="shared" si="935"/>
        <v>0</v>
      </c>
      <c r="ODC141" s="92">
        <f t="shared" si="935"/>
        <v>0</v>
      </c>
      <c r="ODD141" s="92">
        <f t="shared" si="935"/>
        <v>0</v>
      </c>
      <c r="ODE141" s="92">
        <f t="shared" si="935"/>
        <v>0</v>
      </c>
      <c r="ODF141" s="92">
        <f t="shared" si="935"/>
        <v>0</v>
      </c>
      <c r="ODG141" s="92">
        <f t="shared" si="935"/>
        <v>0</v>
      </c>
      <c r="ODH141" s="92">
        <f t="shared" si="935"/>
        <v>0</v>
      </c>
      <c r="ODI141" s="92">
        <f t="shared" si="935"/>
        <v>0</v>
      </c>
      <c r="ODJ141" s="92">
        <f t="shared" si="935"/>
        <v>0</v>
      </c>
      <c r="ODK141" s="92">
        <f t="shared" si="935"/>
        <v>0</v>
      </c>
      <c r="ODL141" s="92">
        <f t="shared" si="935"/>
        <v>0</v>
      </c>
      <c r="ODM141" s="92">
        <f t="shared" si="935"/>
        <v>0</v>
      </c>
      <c r="ODN141" s="92">
        <f t="shared" si="935"/>
        <v>0</v>
      </c>
      <c r="ODO141" s="92">
        <f t="shared" ref="ODO141:OFZ141" si="936">ODO135</f>
        <v>0</v>
      </c>
      <c r="ODP141" s="92">
        <f t="shared" si="936"/>
        <v>0</v>
      </c>
      <c r="ODQ141" s="92">
        <f t="shared" si="936"/>
        <v>0</v>
      </c>
      <c r="ODR141" s="92">
        <f t="shared" si="936"/>
        <v>0</v>
      </c>
      <c r="ODS141" s="92">
        <f t="shared" si="936"/>
        <v>0</v>
      </c>
      <c r="ODT141" s="92">
        <f t="shared" si="936"/>
        <v>0</v>
      </c>
      <c r="ODU141" s="92">
        <f t="shared" si="936"/>
        <v>0</v>
      </c>
      <c r="ODV141" s="92">
        <f t="shared" si="936"/>
        <v>0</v>
      </c>
      <c r="ODW141" s="92">
        <f t="shared" si="936"/>
        <v>0</v>
      </c>
      <c r="ODX141" s="92">
        <f t="shared" si="936"/>
        <v>0</v>
      </c>
      <c r="ODY141" s="92">
        <f t="shared" si="936"/>
        <v>0</v>
      </c>
      <c r="ODZ141" s="92">
        <f t="shared" si="936"/>
        <v>0</v>
      </c>
      <c r="OEA141" s="92">
        <f t="shared" si="936"/>
        <v>0</v>
      </c>
      <c r="OEB141" s="92">
        <f t="shared" si="936"/>
        <v>0</v>
      </c>
      <c r="OEC141" s="92">
        <f t="shared" si="936"/>
        <v>0</v>
      </c>
      <c r="OED141" s="92">
        <f t="shared" si="936"/>
        <v>0</v>
      </c>
      <c r="OEE141" s="92">
        <f t="shared" si="936"/>
        <v>0</v>
      </c>
      <c r="OEF141" s="92">
        <f t="shared" si="936"/>
        <v>0</v>
      </c>
      <c r="OEG141" s="92">
        <f t="shared" si="936"/>
        <v>0</v>
      </c>
      <c r="OEH141" s="92">
        <f t="shared" si="936"/>
        <v>0</v>
      </c>
      <c r="OEI141" s="92">
        <f t="shared" si="936"/>
        <v>0</v>
      </c>
      <c r="OEJ141" s="92">
        <f t="shared" si="936"/>
        <v>0</v>
      </c>
      <c r="OEK141" s="92">
        <f t="shared" si="936"/>
        <v>0</v>
      </c>
      <c r="OEL141" s="92">
        <f t="shared" si="936"/>
        <v>0</v>
      </c>
      <c r="OEM141" s="92">
        <f t="shared" si="936"/>
        <v>0</v>
      </c>
      <c r="OEN141" s="92">
        <f t="shared" si="936"/>
        <v>0</v>
      </c>
      <c r="OEO141" s="92">
        <f t="shared" si="936"/>
        <v>0</v>
      </c>
      <c r="OEP141" s="92">
        <f t="shared" si="936"/>
        <v>0</v>
      </c>
      <c r="OEQ141" s="92">
        <f t="shared" si="936"/>
        <v>0</v>
      </c>
      <c r="OER141" s="92">
        <f t="shared" si="936"/>
        <v>0</v>
      </c>
      <c r="OES141" s="92">
        <f t="shared" si="936"/>
        <v>0</v>
      </c>
      <c r="OET141" s="92">
        <f t="shared" si="936"/>
        <v>0</v>
      </c>
      <c r="OEU141" s="92">
        <f t="shared" si="936"/>
        <v>0</v>
      </c>
      <c r="OEV141" s="92">
        <f t="shared" si="936"/>
        <v>0</v>
      </c>
      <c r="OEW141" s="92">
        <f t="shared" si="936"/>
        <v>0</v>
      </c>
      <c r="OEX141" s="92">
        <f t="shared" si="936"/>
        <v>0</v>
      </c>
      <c r="OEY141" s="92">
        <f t="shared" si="936"/>
        <v>0</v>
      </c>
      <c r="OEZ141" s="92">
        <f t="shared" si="936"/>
        <v>0</v>
      </c>
      <c r="OFA141" s="92">
        <f t="shared" si="936"/>
        <v>0</v>
      </c>
      <c r="OFB141" s="92">
        <f t="shared" si="936"/>
        <v>0</v>
      </c>
      <c r="OFC141" s="92">
        <f t="shared" si="936"/>
        <v>0</v>
      </c>
      <c r="OFD141" s="92">
        <f t="shared" si="936"/>
        <v>0</v>
      </c>
      <c r="OFE141" s="92">
        <f t="shared" si="936"/>
        <v>0</v>
      </c>
      <c r="OFF141" s="92">
        <f t="shared" si="936"/>
        <v>0</v>
      </c>
      <c r="OFG141" s="92">
        <f t="shared" si="936"/>
        <v>0</v>
      </c>
      <c r="OFH141" s="92">
        <f t="shared" si="936"/>
        <v>0</v>
      </c>
      <c r="OFI141" s="92">
        <f t="shared" si="936"/>
        <v>0</v>
      </c>
      <c r="OFJ141" s="92">
        <f t="shared" si="936"/>
        <v>0</v>
      </c>
      <c r="OFK141" s="92">
        <f t="shared" si="936"/>
        <v>0</v>
      </c>
      <c r="OFL141" s="92">
        <f t="shared" si="936"/>
        <v>0</v>
      </c>
      <c r="OFM141" s="92">
        <f t="shared" si="936"/>
        <v>0</v>
      </c>
      <c r="OFN141" s="92">
        <f t="shared" si="936"/>
        <v>0</v>
      </c>
      <c r="OFO141" s="92">
        <f t="shared" si="936"/>
        <v>0</v>
      </c>
      <c r="OFP141" s="92">
        <f t="shared" si="936"/>
        <v>0</v>
      </c>
      <c r="OFQ141" s="92">
        <f t="shared" si="936"/>
        <v>0</v>
      </c>
      <c r="OFR141" s="92">
        <f t="shared" si="936"/>
        <v>0</v>
      </c>
      <c r="OFS141" s="92">
        <f t="shared" si="936"/>
        <v>0</v>
      </c>
      <c r="OFT141" s="92">
        <f t="shared" si="936"/>
        <v>0</v>
      </c>
      <c r="OFU141" s="92">
        <f t="shared" si="936"/>
        <v>0</v>
      </c>
      <c r="OFV141" s="92">
        <f t="shared" si="936"/>
        <v>0</v>
      </c>
      <c r="OFW141" s="92">
        <f t="shared" si="936"/>
        <v>0</v>
      </c>
      <c r="OFX141" s="92">
        <f t="shared" si="936"/>
        <v>0</v>
      </c>
      <c r="OFY141" s="92">
        <f t="shared" si="936"/>
        <v>0</v>
      </c>
      <c r="OFZ141" s="92">
        <f t="shared" si="936"/>
        <v>0</v>
      </c>
      <c r="OGA141" s="92">
        <f t="shared" ref="OGA141:OIL141" si="937">OGA135</f>
        <v>0</v>
      </c>
      <c r="OGB141" s="92">
        <f t="shared" si="937"/>
        <v>0</v>
      </c>
      <c r="OGC141" s="92">
        <f t="shared" si="937"/>
        <v>0</v>
      </c>
      <c r="OGD141" s="92">
        <f t="shared" si="937"/>
        <v>0</v>
      </c>
      <c r="OGE141" s="92">
        <f t="shared" si="937"/>
        <v>0</v>
      </c>
      <c r="OGF141" s="92">
        <f t="shared" si="937"/>
        <v>0</v>
      </c>
      <c r="OGG141" s="92">
        <f t="shared" si="937"/>
        <v>0</v>
      </c>
      <c r="OGH141" s="92">
        <f t="shared" si="937"/>
        <v>0</v>
      </c>
      <c r="OGI141" s="92">
        <f t="shared" si="937"/>
        <v>0</v>
      </c>
      <c r="OGJ141" s="92">
        <f t="shared" si="937"/>
        <v>0</v>
      </c>
      <c r="OGK141" s="92">
        <f t="shared" si="937"/>
        <v>0</v>
      </c>
      <c r="OGL141" s="92">
        <f t="shared" si="937"/>
        <v>0</v>
      </c>
      <c r="OGM141" s="92">
        <f t="shared" si="937"/>
        <v>0</v>
      </c>
      <c r="OGN141" s="92">
        <f t="shared" si="937"/>
        <v>0</v>
      </c>
      <c r="OGO141" s="92">
        <f t="shared" si="937"/>
        <v>0</v>
      </c>
      <c r="OGP141" s="92">
        <f t="shared" si="937"/>
        <v>0</v>
      </c>
      <c r="OGQ141" s="92">
        <f t="shared" si="937"/>
        <v>0</v>
      </c>
      <c r="OGR141" s="92">
        <f t="shared" si="937"/>
        <v>0</v>
      </c>
      <c r="OGS141" s="92">
        <f t="shared" si="937"/>
        <v>0</v>
      </c>
      <c r="OGT141" s="92">
        <f t="shared" si="937"/>
        <v>0</v>
      </c>
      <c r="OGU141" s="92">
        <f t="shared" si="937"/>
        <v>0</v>
      </c>
      <c r="OGV141" s="92">
        <f t="shared" si="937"/>
        <v>0</v>
      </c>
      <c r="OGW141" s="92">
        <f t="shared" si="937"/>
        <v>0</v>
      </c>
      <c r="OGX141" s="92">
        <f t="shared" si="937"/>
        <v>0</v>
      </c>
      <c r="OGY141" s="92">
        <f t="shared" si="937"/>
        <v>0</v>
      </c>
      <c r="OGZ141" s="92">
        <f t="shared" si="937"/>
        <v>0</v>
      </c>
      <c r="OHA141" s="92">
        <f t="shared" si="937"/>
        <v>0</v>
      </c>
      <c r="OHB141" s="92">
        <f t="shared" si="937"/>
        <v>0</v>
      </c>
      <c r="OHC141" s="92">
        <f t="shared" si="937"/>
        <v>0</v>
      </c>
      <c r="OHD141" s="92">
        <f t="shared" si="937"/>
        <v>0</v>
      </c>
      <c r="OHE141" s="92">
        <f t="shared" si="937"/>
        <v>0</v>
      </c>
      <c r="OHF141" s="92">
        <f t="shared" si="937"/>
        <v>0</v>
      </c>
      <c r="OHG141" s="92">
        <f t="shared" si="937"/>
        <v>0</v>
      </c>
      <c r="OHH141" s="92">
        <f t="shared" si="937"/>
        <v>0</v>
      </c>
      <c r="OHI141" s="92">
        <f t="shared" si="937"/>
        <v>0</v>
      </c>
      <c r="OHJ141" s="92">
        <f t="shared" si="937"/>
        <v>0</v>
      </c>
      <c r="OHK141" s="92">
        <f t="shared" si="937"/>
        <v>0</v>
      </c>
      <c r="OHL141" s="92">
        <f t="shared" si="937"/>
        <v>0</v>
      </c>
      <c r="OHM141" s="92">
        <f t="shared" si="937"/>
        <v>0</v>
      </c>
      <c r="OHN141" s="92">
        <f t="shared" si="937"/>
        <v>0</v>
      </c>
      <c r="OHO141" s="92">
        <f t="shared" si="937"/>
        <v>0</v>
      </c>
      <c r="OHP141" s="92">
        <f t="shared" si="937"/>
        <v>0</v>
      </c>
      <c r="OHQ141" s="92">
        <f t="shared" si="937"/>
        <v>0</v>
      </c>
      <c r="OHR141" s="92">
        <f t="shared" si="937"/>
        <v>0</v>
      </c>
      <c r="OHS141" s="92">
        <f t="shared" si="937"/>
        <v>0</v>
      </c>
      <c r="OHT141" s="92">
        <f t="shared" si="937"/>
        <v>0</v>
      </c>
      <c r="OHU141" s="92">
        <f t="shared" si="937"/>
        <v>0</v>
      </c>
      <c r="OHV141" s="92">
        <f t="shared" si="937"/>
        <v>0</v>
      </c>
      <c r="OHW141" s="92">
        <f t="shared" si="937"/>
        <v>0</v>
      </c>
      <c r="OHX141" s="92">
        <f t="shared" si="937"/>
        <v>0</v>
      </c>
      <c r="OHY141" s="92">
        <f t="shared" si="937"/>
        <v>0</v>
      </c>
      <c r="OHZ141" s="92">
        <f t="shared" si="937"/>
        <v>0</v>
      </c>
      <c r="OIA141" s="92">
        <f t="shared" si="937"/>
        <v>0</v>
      </c>
      <c r="OIB141" s="92">
        <f t="shared" si="937"/>
        <v>0</v>
      </c>
      <c r="OIC141" s="92">
        <f t="shared" si="937"/>
        <v>0</v>
      </c>
      <c r="OID141" s="92">
        <f t="shared" si="937"/>
        <v>0</v>
      </c>
      <c r="OIE141" s="92">
        <f t="shared" si="937"/>
        <v>0</v>
      </c>
      <c r="OIF141" s="92">
        <f t="shared" si="937"/>
        <v>0</v>
      </c>
      <c r="OIG141" s="92">
        <f t="shared" si="937"/>
        <v>0</v>
      </c>
      <c r="OIH141" s="92">
        <f t="shared" si="937"/>
        <v>0</v>
      </c>
      <c r="OII141" s="92">
        <f t="shared" si="937"/>
        <v>0</v>
      </c>
      <c r="OIJ141" s="92">
        <f t="shared" si="937"/>
        <v>0</v>
      </c>
      <c r="OIK141" s="92">
        <f t="shared" si="937"/>
        <v>0</v>
      </c>
      <c r="OIL141" s="92">
        <f t="shared" si="937"/>
        <v>0</v>
      </c>
      <c r="OIM141" s="92">
        <f t="shared" ref="OIM141:OKX141" si="938">OIM135</f>
        <v>0</v>
      </c>
      <c r="OIN141" s="92">
        <f t="shared" si="938"/>
        <v>0</v>
      </c>
      <c r="OIO141" s="92">
        <f t="shared" si="938"/>
        <v>0</v>
      </c>
      <c r="OIP141" s="92">
        <f t="shared" si="938"/>
        <v>0</v>
      </c>
      <c r="OIQ141" s="92">
        <f t="shared" si="938"/>
        <v>0</v>
      </c>
      <c r="OIR141" s="92">
        <f t="shared" si="938"/>
        <v>0</v>
      </c>
      <c r="OIS141" s="92">
        <f t="shared" si="938"/>
        <v>0</v>
      </c>
      <c r="OIT141" s="92">
        <f t="shared" si="938"/>
        <v>0</v>
      </c>
      <c r="OIU141" s="92">
        <f t="shared" si="938"/>
        <v>0</v>
      </c>
      <c r="OIV141" s="92">
        <f t="shared" si="938"/>
        <v>0</v>
      </c>
      <c r="OIW141" s="92">
        <f t="shared" si="938"/>
        <v>0</v>
      </c>
      <c r="OIX141" s="92">
        <f t="shared" si="938"/>
        <v>0</v>
      </c>
      <c r="OIY141" s="92">
        <f t="shared" si="938"/>
        <v>0</v>
      </c>
      <c r="OIZ141" s="92">
        <f t="shared" si="938"/>
        <v>0</v>
      </c>
      <c r="OJA141" s="92">
        <f t="shared" si="938"/>
        <v>0</v>
      </c>
      <c r="OJB141" s="92">
        <f t="shared" si="938"/>
        <v>0</v>
      </c>
      <c r="OJC141" s="92">
        <f t="shared" si="938"/>
        <v>0</v>
      </c>
      <c r="OJD141" s="92">
        <f t="shared" si="938"/>
        <v>0</v>
      </c>
      <c r="OJE141" s="92">
        <f t="shared" si="938"/>
        <v>0</v>
      </c>
      <c r="OJF141" s="92">
        <f t="shared" si="938"/>
        <v>0</v>
      </c>
      <c r="OJG141" s="92">
        <f t="shared" si="938"/>
        <v>0</v>
      </c>
      <c r="OJH141" s="92">
        <f t="shared" si="938"/>
        <v>0</v>
      </c>
      <c r="OJI141" s="92">
        <f t="shared" si="938"/>
        <v>0</v>
      </c>
      <c r="OJJ141" s="92">
        <f t="shared" si="938"/>
        <v>0</v>
      </c>
      <c r="OJK141" s="92">
        <f t="shared" si="938"/>
        <v>0</v>
      </c>
      <c r="OJL141" s="92">
        <f t="shared" si="938"/>
        <v>0</v>
      </c>
      <c r="OJM141" s="92">
        <f t="shared" si="938"/>
        <v>0</v>
      </c>
      <c r="OJN141" s="92">
        <f t="shared" si="938"/>
        <v>0</v>
      </c>
      <c r="OJO141" s="92">
        <f t="shared" si="938"/>
        <v>0</v>
      </c>
      <c r="OJP141" s="92">
        <f t="shared" si="938"/>
        <v>0</v>
      </c>
      <c r="OJQ141" s="92">
        <f t="shared" si="938"/>
        <v>0</v>
      </c>
      <c r="OJR141" s="92">
        <f t="shared" si="938"/>
        <v>0</v>
      </c>
      <c r="OJS141" s="92">
        <f t="shared" si="938"/>
        <v>0</v>
      </c>
      <c r="OJT141" s="92">
        <f t="shared" si="938"/>
        <v>0</v>
      </c>
      <c r="OJU141" s="92">
        <f t="shared" si="938"/>
        <v>0</v>
      </c>
      <c r="OJV141" s="92">
        <f t="shared" si="938"/>
        <v>0</v>
      </c>
      <c r="OJW141" s="92">
        <f t="shared" si="938"/>
        <v>0</v>
      </c>
      <c r="OJX141" s="92">
        <f t="shared" si="938"/>
        <v>0</v>
      </c>
      <c r="OJY141" s="92">
        <f t="shared" si="938"/>
        <v>0</v>
      </c>
      <c r="OJZ141" s="92">
        <f t="shared" si="938"/>
        <v>0</v>
      </c>
      <c r="OKA141" s="92">
        <f t="shared" si="938"/>
        <v>0</v>
      </c>
      <c r="OKB141" s="92">
        <f t="shared" si="938"/>
        <v>0</v>
      </c>
      <c r="OKC141" s="92">
        <f t="shared" si="938"/>
        <v>0</v>
      </c>
      <c r="OKD141" s="92">
        <f t="shared" si="938"/>
        <v>0</v>
      </c>
      <c r="OKE141" s="92">
        <f t="shared" si="938"/>
        <v>0</v>
      </c>
      <c r="OKF141" s="92">
        <f t="shared" si="938"/>
        <v>0</v>
      </c>
      <c r="OKG141" s="92">
        <f t="shared" si="938"/>
        <v>0</v>
      </c>
      <c r="OKH141" s="92">
        <f t="shared" si="938"/>
        <v>0</v>
      </c>
      <c r="OKI141" s="92">
        <f t="shared" si="938"/>
        <v>0</v>
      </c>
      <c r="OKJ141" s="92">
        <f t="shared" si="938"/>
        <v>0</v>
      </c>
      <c r="OKK141" s="92">
        <f t="shared" si="938"/>
        <v>0</v>
      </c>
      <c r="OKL141" s="92">
        <f t="shared" si="938"/>
        <v>0</v>
      </c>
      <c r="OKM141" s="92">
        <f t="shared" si="938"/>
        <v>0</v>
      </c>
      <c r="OKN141" s="92">
        <f t="shared" si="938"/>
        <v>0</v>
      </c>
      <c r="OKO141" s="92">
        <f t="shared" si="938"/>
        <v>0</v>
      </c>
      <c r="OKP141" s="92">
        <f t="shared" si="938"/>
        <v>0</v>
      </c>
      <c r="OKQ141" s="92">
        <f t="shared" si="938"/>
        <v>0</v>
      </c>
      <c r="OKR141" s="92">
        <f t="shared" si="938"/>
        <v>0</v>
      </c>
      <c r="OKS141" s="92">
        <f t="shared" si="938"/>
        <v>0</v>
      </c>
      <c r="OKT141" s="92">
        <f t="shared" si="938"/>
        <v>0</v>
      </c>
      <c r="OKU141" s="92">
        <f t="shared" si="938"/>
        <v>0</v>
      </c>
      <c r="OKV141" s="92">
        <f t="shared" si="938"/>
        <v>0</v>
      </c>
      <c r="OKW141" s="92">
        <f t="shared" si="938"/>
        <v>0</v>
      </c>
      <c r="OKX141" s="92">
        <f t="shared" si="938"/>
        <v>0</v>
      </c>
      <c r="OKY141" s="92">
        <f t="shared" ref="OKY141:ONJ141" si="939">OKY135</f>
        <v>0</v>
      </c>
      <c r="OKZ141" s="92">
        <f t="shared" si="939"/>
        <v>0</v>
      </c>
      <c r="OLA141" s="92">
        <f t="shared" si="939"/>
        <v>0</v>
      </c>
      <c r="OLB141" s="92">
        <f t="shared" si="939"/>
        <v>0</v>
      </c>
      <c r="OLC141" s="92">
        <f t="shared" si="939"/>
        <v>0</v>
      </c>
      <c r="OLD141" s="92">
        <f t="shared" si="939"/>
        <v>0</v>
      </c>
      <c r="OLE141" s="92">
        <f t="shared" si="939"/>
        <v>0</v>
      </c>
      <c r="OLF141" s="92">
        <f t="shared" si="939"/>
        <v>0</v>
      </c>
      <c r="OLG141" s="92">
        <f t="shared" si="939"/>
        <v>0</v>
      </c>
      <c r="OLH141" s="92">
        <f t="shared" si="939"/>
        <v>0</v>
      </c>
      <c r="OLI141" s="92">
        <f t="shared" si="939"/>
        <v>0</v>
      </c>
      <c r="OLJ141" s="92">
        <f t="shared" si="939"/>
        <v>0</v>
      </c>
      <c r="OLK141" s="92">
        <f t="shared" si="939"/>
        <v>0</v>
      </c>
      <c r="OLL141" s="92">
        <f t="shared" si="939"/>
        <v>0</v>
      </c>
      <c r="OLM141" s="92">
        <f t="shared" si="939"/>
        <v>0</v>
      </c>
      <c r="OLN141" s="92">
        <f t="shared" si="939"/>
        <v>0</v>
      </c>
      <c r="OLO141" s="92">
        <f t="shared" si="939"/>
        <v>0</v>
      </c>
      <c r="OLP141" s="92">
        <f t="shared" si="939"/>
        <v>0</v>
      </c>
      <c r="OLQ141" s="92">
        <f t="shared" si="939"/>
        <v>0</v>
      </c>
      <c r="OLR141" s="92">
        <f t="shared" si="939"/>
        <v>0</v>
      </c>
      <c r="OLS141" s="92">
        <f t="shared" si="939"/>
        <v>0</v>
      </c>
      <c r="OLT141" s="92">
        <f t="shared" si="939"/>
        <v>0</v>
      </c>
      <c r="OLU141" s="92">
        <f t="shared" si="939"/>
        <v>0</v>
      </c>
      <c r="OLV141" s="92">
        <f t="shared" si="939"/>
        <v>0</v>
      </c>
      <c r="OLW141" s="92">
        <f t="shared" si="939"/>
        <v>0</v>
      </c>
      <c r="OLX141" s="92">
        <f t="shared" si="939"/>
        <v>0</v>
      </c>
      <c r="OLY141" s="92">
        <f t="shared" si="939"/>
        <v>0</v>
      </c>
      <c r="OLZ141" s="92">
        <f t="shared" si="939"/>
        <v>0</v>
      </c>
      <c r="OMA141" s="92">
        <f t="shared" si="939"/>
        <v>0</v>
      </c>
      <c r="OMB141" s="92">
        <f t="shared" si="939"/>
        <v>0</v>
      </c>
      <c r="OMC141" s="92">
        <f t="shared" si="939"/>
        <v>0</v>
      </c>
      <c r="OMD141" s="92">
        <f t="shared" si="939"/>
        <v>0</v>
      </c>
      <c r="OME141" s="92">
        <f t="shared" si="939"/>
        <v>0</v>
      </c>
      <c r="OMF141" s="92">
        <f t="shared" si="939"/>
        <v>0</v>
      </c>
      <c r="OMG141" s="92">
        <f t="shared" si="939"/>
        <v>0</v>
      </c>
      <c r="OMH141" s="92">
        <f t="shared" si="939"/>
        <v>0</v>
      </c>
      <c r="OMI141" s="92">
        <f t="shared" si="939"/>
        <v>0</v>
      </c>
      <c r="OMJ141" s="92">
        <f t="shared" si="939"/>
        <v>0</v>
      </c>
      <c r="OMK141" s="92">
        <f t="shared" si="939"/>
        <v>0</v>
      </c>
      <c r="OML141" s="92">
        <f t="shared" si="939"/>
        <v>0</v>
      </c>
      <c r="OMM141" s="92">
        <f t="shared" si="939"/>
        <v>0</v>
      </c>
      <c r="OMN141" s="92">
        <f t="shared" si="939"/>
        <v>0</v>
      </c>
      <c r="OMO141" s="92">
        <f t="shared" si="939"/>
        <v>0</v>
      </c>
      <c r="OMP141" s="92">
        <f t="shared" si="939"/>
        <v>0</v>
      </c>
      <c r="OMQ141" s="92">
        <f t="shared" si="939"/>
        <v>0</v>
      </c>
      <c r="OMR141" s="92">
        <f t="shared" si="939"/>
        <v>0</v>
      </c>
      <c r="OMS141" s="92">
        <f t="shared" si="939"/>
        <v>0</v>
      </c>
      <c r="OMT141" s="92">
        <f t="shared" si="939"/>
        <v>0</v>
      </c>
      <c r="OMU141" s="92">
        <f t="shared" si="939"/>
        <v>0</v>
      </c>
      <c r="OMV141" s="92">
        <f t="shared" si="939"/>
        <v>0</v>
      </c>
      <c r="OMW141" s="92">
        <f t="shared" si="939"/>
        <v>0</v>
      </c>
      <c r="OMX141" s="92">
        <f t="shared" si="939"/>
        <v>0</v>
      </c>
      <c r="OMY141" s="92">
        <f t="shared" si="939"/>
        <v>0</v>
      </c>
      <c r="OMZ141" s="92">
        <f t="shared" si="939"/>
        <v>0</v>
      </c>
      <c r="ONA141" s="92">
        <f t="shared" si="939"/>
        <v>0</v>
      </c>
      <c r="ONB141" s="92">
        <f t="shared" si="939"/>
        <v>0</v>
      </c>
      <c r="ONC141" s="92">
        <f t="shared" si="939"/>
        <v>0</v>
      </c>
      <c r="OND141" s="92">
        <f t="shared" si="939"/>
        <v>0</v>
      </c>
      <c r="ONE141" s="92">
        <f t="shared" si="939"/>
        <v>0</v>
      </c>
      <c r="ONF141" s="92">
        <f t="shared" si="939"/>
        <v>0</v>
      </c>
      <c r="ONG141" s="92">
        <f t="shared" si="939"/>
        <v>0</v>
      </c>
      <c r="ONH141" s="92">
        <f t="shared" si="939"/>
        <v>0</v>
      </c>
      <c r="ONI141" s="92">
        <f t="shared" si="939"/>
        <v>0</v>
      </c>
      <c r="ONJ141" s="92">
        <f t="shared" si="939"/>
        <v>0</v>
      </c>
      <c r="ONK141" s="92">
        <f t="shared" ref="ONK141:OPV141" si="940">ONK135</f>
        <v>0</v>
      </c>
      <c r="ONL141" s="92">
        <f t="shared" si="940"/>
        <v>0</v>
      </c>
      <c r="ONM141" s="92">
        <f t="shared" si="940"/>
        <v>0</v>
      </c>
      <c r="ONN141" s="92">
        <f t="shared" si="940"/>
        <v>0</v>
      </c>
      <c r="ONO141" s="92">
        <f t="shared" si="940"/>
        <v>0</v>
      </c>
      <c r="ONP141" s="92">
        <f t="shared" si="940"/>
        <v>0</v>
      </c>
      <c r="ONQ141" s="92">
        <f t="shared" si="940"/>
        <v>0</v>
      </c>
      <c r="ONR141" s="92">
        <f t="shared" si="940"/>
        <v>0</v>
      </c>
      <c r="ONS141" s="92">
        <f t="shared" si="940"/>
        <v>0</v>
      </c>
      <c r="ONT141" s="92">
        <f t="shared" si="940"/>
        <v>0</v>
      </c>
      <c r="ONU141" s="92">
        <f t="shared" si="940"/>
        <v>0</v>
      </c>
      <c r="ONV141" s="92">
        <f t="shared" si="940"/>
        <v>0</v>
      </c>
      <c r="ONW141" s="92">
        <f t="shared" si="940"/>
        <v>0</v>
      </c>
      <c r="ONX141" s="92">
        <f t="shared" si="940"/>
        <v>0</v>
      </c>
      <c r="ONY141" s="92">
        <f t="shared" si="940"/>
        <v>0</v>
      </c>
      <c r="ONZ141" s="92">
        <f t="shared" si="940"/>
        <v>0</v>
      </c>
      <c r="OOA141" s="92">
        <f t="shared" si="940"/>
        <v>0</v>
      </c>
      <c r="OOB141" s="92">
        <f t="shared" si="940"/>
        <v>0</v>
      </c>
      <c r="OOC141" s="92">
        <f t="shared" si="940"/>
        <v>0</v>
      </c>
      <c r="OOD141" s="92">
        <f t="shared" si="940"/>
        <v>0</v>
      </c>
      <c r="OOE141" s="92">
        <f t="shared" si="940"/>
        <v>0</v>
      </c>
      <c r="OOF141" s="92">
        <f t="shared" si="940"/>
        <v>0</v>
      </c>
      <c r="OOG141" s="92">
        <f t="shared" si="940"/>
        <v>0</v>
      </c>
      <c r="OOH141" s="92">
        <f t="shared" si="940"/>
        <v>0</v>
      </c>
      <c r="OOI141" s="92">
        <f t="shared" si="940"/>
        <v>0</v>
      </c>
      <c r="OOJ141" s="92">
        <f t="shared" si="940"/>
        <v>0</v>
      </c>
      <c r="OOK141" s="92">
        <f t="shared" si="940"/>
        <v>0</v>
      </c>
      <c r="OOL141" s="92">
        <f t="shared" si="940"/>
        <v>0</v>
      </c>
      <c r="OOM141" s="92">
        <f t="shared" si="940"/>
        <v>0</v>
      </c>
      <c r="OON141" s="92">
        <f t="shared" si="940"/>
        <v>0</v>
      </c>
      <c r="OOO141" s="92">
        <f t="shared" si="940"/>
        <v>0</v>
      </c>
      <c r="OOP141" s="92">
        <f t="shared" si="940"/>
        <v>0</v>
      </c>
      <c r="OOQ141" s="92">
        <f t="shared" si="940"/>
        <v>0</v>
      </c>
      <c r="OOR141" s="92">
        <f t="shared" si="940"/>
        <v>0</v>
      </c>
      <c r="OOS141" s="92">
        <f t="shared" si="940"/>
        <v>0</v>
      </c>
      <c r="OOT141" s="92">
        <f t="shared" si="940"/>
        <v>0</v>
      </c>
      <c r="OOU141" s="92">
        <f t="shared" si="940"/>
        <v>0</v>
      </c>
      <c r="OOV141" s="92">
        <f t="shared" si="940"/>
        <v>0</v>
      </c>
      <c r="OOW141" s="92">
        <f t="shared" si="940"/>
        <v>0</v>
      </c>
      <c r="OOX141" s="92">
        <f t="shared" si="940"/>
        <v>0</v>
      </c>
      <c r="OOY141" s="92">
        <f t="shared" si="940"/>
        <v>0</v>
      </c>
      <c r="OOZ141" s="92">
        <f t="shared" si="940"/>
        <v>0</v>
      </c>
      <c r="OPA141" s="92">
        <f t="shared" si="940"/>
        <v>0</v>
      </c>
      <c r="OPB141" s="92">
        <f t="shared" si="940"/>
        <v>0</v>
      </c>
      <c r="OPC141" s="92">
        <f t="shared" si="940"/>
        <v>0</v>
      </c>
      <c r="OPD141" s="92">
        <f t="shared" si="940"/>
        <v>0</v>
      </c>
      <c r="OPE141" s="92">
        <f t="shared" si="940"/>
        <v>0</v>
      </c>
      <c r="OPF141" s="92">
        <f t="shared" si="940"/>
        <v>0</v>
      </c>
      <c r="OPG141" s="92">
        <f t="shared" si="940"/>
        <v>0</v>
      </c>
      <c r="OPH141" s="92">
        <f t="shared" si="940"/>
        <v>0</v>
      </c>
      <c r="OPI141" s="92">
        <f t="shared" si="940"/>
        <v>0</v>
      </c>
      <c r="OPJ141" s="92">
        <f t="shared" si="940"/>
        <v>0</v>
      </c>
      <c r="OPK141" s="92">
        <f t="shared" si="940"/>
        <v>0</v>
      </c>
      <c r="OPL141" s="92">
        <f t="shared" si="940"/>
        <v>0</v>
      </c>
      <c r="OPM141" s="92">
        <f t="shared" si="940"/>
        <v>0</v>
      </c>
      <c r="OPN141" s="92">
        <f t="shared" si="940"/>
        <v>0</v>
      </c>
      <c r="OPO141" s="92">
        <f t="shared" si="940"/>
        <v>0</v>
      </c>
      <c r="OPP141" s="92">
        <f t="shared" si="940"/>
        <v>0</v>
      </c>
      <c r="OPQ141" s="92">
        <f t="shared" si="940"/>
        <v>0</v>
      </c>
      <c r="OPR141" s="92">
        <f t="shared" si="940"/>
        <v>0</v>
      </c>
      <c r="OPS141" s="92">
        <f t="shared" si="940"/>
        <v>0</v>
      </c>
      <c r="OPT141" s="92">
        <f t="shared" si="940"/>
        <v>0</v>
      </c>
      <c r="OPU141" s="92">
        <f t="shared" si="940"/>
        <v>0</v>
      </c>
      <c r="OPV141" s="92">
        <f t="shared" si="940"/>
        <v>0</v>
      </c>
      <c r="OPW141" s="92">
        <f t="shared" ref="OPW141:OSH141" si="941">OPW135</f>
        <v>0</v>
      </c>
      <c r="OPX141" s="92">
        <f t="shared" si="941"/>
        <v>0</v>
      </c>
      <c r="OPY141" s="92">
        <f t="shared" si="941"/>
        <v>0</v>
      </c>
      <c r="OPZ141" s="92">
        <f t="shared" si="941"/>
        <v>0</v>
      </c>
      <c r="OQA141" s="92">
        <f t="shared" si="941"/>
        <v>0</v>
      </c>
      <c r="OQB141" s="92">
        <f t="shared" si="941"/>
        <v>0</v>
      </c>
      <c r="OQC141" s="92">
        <f t="shared" si="941"/>
        <v>0</v>
      </c>
      <c r="OQD141" s="92">
        <f t="shared" si="941"/>
        <v>0</v>
      </c>
      <c r="OQE141" s="92">
        <f t="shared" si="941"/>
        <v>0</v>
      </c>
      <c r="OQF141" s="92">
        <f t="shared" si="941"/>
        <v>0</v>
      </c>
      <c r="OQG141" s="92">
        <f t="shared" si="941"/>
        <v>0</v>
      </c>
      <c r="OQH141" s="92">
        <f t="shared" si="941"/>
        <v>0</v>
      </c>
      <c r="OQI141" s="92">
        <f t="shared" si="941"/>
        <v>0</v>
      </c>
      <c r="OQJ141" s="92">
        <f t="shared" si="941"/>
        <v>0</v>
      </c>
      <c r="OQK141" s="92">
        <f t="shared" si="941"/>
        <v>0</v>
      </c>
      <c r="OQL141" s="92">
        <f t="shared" si="941"/>
        <v>0</v>
      </c>
      <c r="OQM141" s="92">
        <f t="shared" si="941"/>
        <v>0</v>
      </c>
      <c r="OQN141" s="92">
        <f t="shared" si="941"/>
        <v>0</v>
      </c>
      <c r="OQO141" s="92">
        <f t="shared" si="941"/>
        <v>0</v>
      </c>
      <c r="OQP141" s="92">
        <f t="shared" si="941"/>
        <v>0</v>
      </c>
      <c r="OQQ141" s="92">
        <f t="shared" si="941"/>
        <v>0</v>
      </c>
      <c r="OQR141" s="92">
        <f t="shared" si="941"/>
        <v>0</v>
      </c>
      <c r="OQS141" s="92">
        <f t="shared" si="941"/>
        <v>0</v>
      </c>
      <c r="OQT141" s="92">
        <f t="shared" si="941"/>
        <v>0</v>
      </c>
      <c r="OQU141" s="92">
        <f t="shared" si="941"/>
        <v>0</v>
      </c>
      <c r="OQV141" s="92">
        <f t="shared" si="941"/>
        <v>0</v>
      </c>
      <c r="OQW141" s="92">
        <f t="shared" si="941"/>
        <v>0</v>
      </c>
      <c r="OQX141" s="92">
        <f t="shared" si="941"/>
        <v>0</v>
      </c>
      <c r="OQY141" s="92">
        <f t="shared" si="941"/>
        <v>0</v>
      </c>
      <c r="OQZ141" s="92">
        <f t="shared" si="941"/>
        <v>0</v>
      </c>
      <c r="ORA141" s="92">
        <f t="shared" si="941"/>
        <v>0</v>
      </c>
      <c r="ORB141" s="92">
        <f t="shared" si="941"/>
        <v>0</v>
      </c>
      <c r="ORC141" s="92">
        <f t="shared" si="941"/>
        <v>0</v>
      </c>
      <c r="ORD141" s="92">
        <f t="shared" si="941"/>
        <v>0</v>
      </c>
      <c r="ORE141" s="92">
        <f t="shared" si="941"/>
        <v>0</v>
      </c>
      <c r="ORF141" s="92">
        <f t="shared" si="941"/>
        <v>0</v>
      </c>
      <c r="ORG141" s="92">
        <f t="shared" si="941"/>
        <v>0</v>
      </c>
      <c r="ORH141" s="92">
        <f t="shared" si="941"/>
        <v>0</v>
      </c>
      <c r="ORI141" s="92">
        <f t="shared" si="941"/>
        <v>0</v>
      </c>
      <c r="ORJ141" s="92">
        <f t="shared" si="941"/>
        <v>0</v>
      </c>
      <c r="ORK141" s="92">
        <f t="shared" si="941"/>
        <v>0</v>
      </c>
      <c r="ORL141" s="92">
        <f t="shared" si="941"/>
        <v>0</v>
      </c>
      <c r="ORM141" s="92">
        <f t="shared" si="941"/>
        <v>0</v>
      </c>
      <c r="ORN141" s="92">
        <f t="shared" si="941"/>
        <v>0</v>
      </c>
      <c r="ORO141" s="92">
        <f t="shared" si="941"/>
        <v>0</v>
      </c>
      <c r="ORP141" s="92">
        <f t="shared" si="941"/>
        <v>0</v>
      </c>
      <c r="ORQ141" s="92">
        <f t="shared" si="941"/>
        <v>0</v>
      </c>
      <c r="ORR141" s="92">
        <f t="shared" si="941"/>
        <v>0</v>
      </c>
      <c r="ORS141" s="92">
        <f t="shared" si="941"/>
        <v>0</v>
      </c>
      <c r="ORT141" s="92">
        <f t="shared" si="941"/>
        <v>0</v>
      </c>
      <c r="ORU141" s="92">
        <f t="shared" si="941"/>
        <v>0</v>
      </c>
      <c r="ORV141" s="92">
        <f t="shared" si="941"/>
        <v>0</v>
      </c>
      <c r="ORW141" s="92">
        <f t="shared" si="941"/>
        <v>0</v>
      </c>
      <c r="ORX141" s="92">
        <f t="shared" si="941"/>
        <v>0</v>
      </c>
      <c r="ORY141" s="92">
        <f t="shared" si="941"/>
        <v>0</v>
      </c>
      <c r="ORZ141" s="92">
        <f t="shared" si="941"/>
        <v>0</v>
      </c>
      <c r="OSA141" s="92">
        <f t="shared" si="941"/>
        <v>0</v>
      </c>
      <c r="OSB141" s="92">
        <f t="shared" si="941"/>
        <v>0</v>
      </c>
      <c r="OSC141" s="92">
        <f t="shared" si="941"/>
        <v>0</v>
      </c>
      <c r="OSD141" s="92">
        <f t="shared" si="941"/>
        <v>0</v>
      </c>
      <c r="OSE141" s="92">
        <f t="shared" si="941"/>
        <v>0</v>
      </c>
      <c r="OSF141" s="92">
        <f t="shared" si="941"/>
        <v>0</v>
      </c>
      <c r="OSG141" s="92">
        <f t="shared" si="941"/>
        <v>0</v>
      </c>
      <c r="OSH141" s="92">
        <f t="shared" si="941"/>
        <v>0</v>
      </c>
      <c r="OSI141" s="92">
        <f t="shared" ref="OSI141:OUT141" si="942">OSI135</f>
        <v>0</v>
      </c>
      <c r="OSJ141" s="92">
        <f t="shared" si="942"/>
        <v>0</v>
      </c>
      <c r="OSK141" s="92">
        <f t="shared" si="942"/>
        <v>0</v>
      </c>
      <c r="OSL141" s="92">
        <f t="shared" si="942"/>
        <v>0</v>
      </c>
      <c r="OSM141" s="92">
        <f t="shared" si="942"/>
        <v>0</v>
      </c>
      <c r="OSN141" s="92">
        <f t="shared" si="942"/>
        <v>0</v>
      </c>
      <c r="OSO141" s="92">
        <f t="shared" si="942"/>
        <v>0</v>
      </c>
      <c r="OSP141" s="92">
        <f t="shared" si="942"/>
        <v>0</v>
      </c>
      <c r="OSQ141" s="92">
        <f t="shared" si="942"/>
        <v>0</v>
      </c>
      <c r="OSR141" s="92">
        <f t="shared" si="942"/>
        <v>0</v>
      </c>
      <c r="OSS141" s="92">
        <f t="shared" si="942"/>
        <v>0</v>
      </c>
      <c r="OST141" s="92">
        <f t="shared" si="942"/>
        <v>0</v>
      </c>
      <c r="OSU141" s="92">
        <f t="shared" si="942"/>
        <v>0</v>
      </c>
      <c r="OSV141" s="92">
        <f t="shared" si="942"/>
        <v>0</v>
      </c>
      <c r="OSW141" s="92">
        <f t="shared" si="942"/>
        <v>0</v>
      </c>
      <c r="OSX141" s="92">
        <f t="shared" si="942"/>
        <v>0</v>
      </c>
      <c r="OSY141" s="92">
        <f t="shared" si="942"/>
        <v>0</v>
      </c>
      <c r="OSZ141" s="92">
        <f t="shared" si="942"/>
        <v>0</v>
      </c>
      <c r="OTA141" s="92">
        <f t="shared" si="942"/>
        <v>0</v>
      </c>
      <c r="OTB141" s="92">
        <f t="shared" si="942"/>
        <v>0</v>
      </c>
      <c r="OTC141" s="92">
        <f t="shared" si="942"/>
        <v>0</v>
      </c>
      <c r="OTD141" s="92">
        <f t="shared" si="942"/>
        <v>0</v>
      </c>
      <c r="OTE141" s="92">
        <f t="shared" si="942"/>
        <v>0</v>
      </c>
      <c r="OTF141" s="92">
        <f t="shared" si="942"/>
        <v>0</v>
      </c>
      <c r="OTG141" s="92">
        <f t="shared" si="942"/>
        <v>0</v>
      </c>
      <c r="OTH141" s="92">
        <f t="shared" si="942"/>
        <v>0</v>
      </c>
      <c r="OTI141" s="92">
        <f t="shared" si="942"/>
        <v>0</v>
      </c>
      <c r="OTJ141" s="92">
        <f t="shared" si="942"/>
        <v>0</v>
      </c>
      <c r="OTK141" s="92">
        <f t="shared" si="942"/>
        <v>0</v>
      </c>
      <c r="OTL141" s="92">
        <f t="shared" si="942"/>
        <v>0</v>
      </c>
      <c r="OTM141" s="92">
        <f t="shared" si="942"/>
        <v>0</v>
      </c>
      <c r="OTN141" s="92">
        <f t="shared" si="942"/>
        <v>0</v>
      </c>
      <c r="OTO141" s="92">
        <f t="shared" si="942"/>
        <v>0</v>
      </c>
      <c r="OTP141" s="92">
        <f t="shared" si="942"/>
        <v>0</v>
      </c>
      <c r="OTQ141" s="92">
        <f t="shared" si="942"/>
        <v>0</v>
      </c>
      <c r="OTR141" s="92">
        <f t="shared" si="942"/>
        <v>0</v>
      </c>
      <c r="OTS141" s="92">
        <f t="shared" si="942"/>
        <v>0</v>
      </c>
      <c r="OTT141" s="92">
        <f t="shared" si="942"/>
        <v>0</v>
      </c>
      <c r="OTU141" s="92">
        <f t="shared" si="942"/>
        <v>0</v>
      </c>
      <c r="OTV141" s="92">
        <f t="shared" si="942"/>
        <v>0</v>
      </c>
      <c r="OTW141" s="92">
        <f t="shared" si="942"/>
        <v>0</v>
      </c>
      <c r="OTX141" s="92">
        <f t="shared" si="942"/>
        <v>0</v>
      </c>
      <c r="OTY141" s="92">
        <f t="shared" si="942"/>
        <v>0</v>
      </c>
      <c r="OTZ141" s="92">
        <f t="shared" si="942"/>
        <v>0</v>
      </c>
      <c r="OUA141" s="92">
        <f t="shared" si="942"/>
        <v>0</v>
      </c>
      <c r="OUB141" s="92">
        <f t="shared" si="942"/>
        <v>0</v>
      </c>
      <c r="OUC141" s="92">
        <f t="shared" si="942"/>
        <v>0</v>
      </c>
      <c r="OUD141" s="92">
        <f t="shared" si="942"/>
        <v>0</v>
      </c>
      <c r="OUE141" s="92">
        <f t="shared" si="942"/>
        <v>0</v>
      </c>
      <c r="OUF141" s="92">
        <f t="shared" si="942"/>
        <v>0</v>
      </c>
      <c r="OUG141" s="92">
        <f t="shared" si="942"/>
        <v>0</v>
      </c>
      <c r="OUH141" s="92">
        <f t="shared" si="942"/>
        <v>0</v>
      </c>
      <c r="OUI141" s="92">
        <f t="shared" si="942"/>
        <v>0</v>
      </c>
      <c r="OUJ141" s="92">
        <f t="shared" si="942"/>
        <v>0</v>
      </c>
      <c r="OUK141" s="92">
        <f t="shared" si="942"/>
        <v>0</v>
      </c>
      <c r="OUL141" s="92">
        <f t="shared" si="942"/>
        <v>0</v>
      </c>
      <c r="OUM141" s="92">
        <f t="shared" si="942"/>
        <v>0</v>
      </c>
      <c r="OUN141" s="92">
        <f t="shared" si="942"/>
        <v>0</v>
      </c>
      <c r="OUO141" s="92">
        <f t="shared" si="942"/>
        <v>0</v>
      </c>
      <c r="OUP141" s="92">
        <f t="shared" si="942"/>
        <v>0</v>
      </c>
      <c r="OUQ141" s="92">
        <f t="shared" si="942"/>
        <v>0</v>
      </c>
      <c r="OUR141" s="92">
        <f t="shared" si="942"/>
        <v>0</v>
      </c>
      <c r="OUS141" s="92">
        <f t="shared" si="942"/>
        <v>0</v>
      </c>
      <c r="OUT141" s="92">
        <f t="shared" si="942"/>
        <v>0</v>
      </c>
      <c r="OUU141" s="92">
        <f t="shared" ref="OUU141:OXF141" si="943">OUU135</f>
        <v>0</v>
      </c>
      <c r="OUV141" s="92">
        <f t="shared" si="943"/>
        <v>0</v>
      </c>
      <c r="OUW141" s="92">
        <f t="shared" si="943"/>
        <v>0</v>
      </c>
      <c r="OUX141" s="92">
        <f t="shared" si="943"/>
        <v>0</v>
      </c>
      <c r="OUY141" s="92">
        <f t="shared" si="943"/>
        <v>0</v>
      </c>
      <c r="OUZ141" s="92">
        <f t="shared" si="943"/>
        <v>0</v>
      </c>
      <c r="OVA141" s="92">
        <f t="shared" si="943"/>
        <v>0</v>
      </c>
      <c r="OVB141" s="92">
        <f t="shared" si="943"/>
        <v>0</v>
      </c>
      <c r="OVC141" s="92">
        <f t="shared" si="943"/>
        <v>0</v>
      </c>
      <c r="OVD141" s="92">
        <f t="shared" si="943"/>
        <v>0</v>
      </c>
      <c r="OVE141" s="92">
        <f t="shared" si="943"/>
        <v>0</v>
      </c>
      <c r="OVF141" s="92">
        <f t="shared" si="943"/>
        <v>0</v>
      </c>
      <c r="OVG141" s="92">
        <f t="shared" si="943"/>
        <v>0</v>
      </c>
      <c r="OVH141" s="92">
        <f t="shared" si="943"/>
        <v>0</v>
      </c>
      <c r="OVI141" s="92">
        <f t="shared" si="943"/>
        <v>0</v>
      </c>
      <c r="OVJ141" s="92">
        <f t="shared" si="943"/>
        <v>0</v>
      </c>
      <c r="OVK141" s="92">
        <f t="shared" si="943"/>
        <v>0</v>
      </c>
      <c r="OVL141" s="92">
        <f t="shared" si="943"/>
        <v>0</v>
      </c>
      <c r="OVM141" s="92">
        <f t="shared" si="943"/>
        <v>0</v>
      </c>
      <c r="OVN141" s="92">
        <f t="shared" si="943"/>
        <v>0</v>
      </c>
      <c r="OVO141" s="92">
        <f t="shared" si="943"/>
        <v>0</v>
      </c>
      <c r="OVP141" s="92">
        <f t="shared" si="943"/>
        <v>0</v>
      </c>
      <c r="OVQ141" s="92">
        <f t="shared" si="943"/>
        <v>0</v>
      </c>
      <c r="OVR141" s="92">
        <f t="shared" si="943"/>
        <v>0</v>
      </c>
      <c r="OVS141" s="92">
        <f t="shared" si="943"/>
        <v>0</v>
      </c>
      <c r="OVT141" s="92">
        <f t="shared" si="943"/>
        <v>0</v>
      </c>
      <c r="OVU141" s="92">
        <f t="shared" si="943"/>
        <v>0</v>
      </c>
      <c r="OVV141" s="92">
        <f t="shared" si="943"/>
        <v>0</v>
      </c>
      <c r="OVW141" s="92">
        <f t="shared" si="943"/>
        <v>0</v>
      </c>
      <c r="OVX141" s="92">
        <f t="shared" si="943"/>
        <v>0</v>
      </c>
      <c r="OVY141" s="92">
        <f t="shared" si="943"/>
        <v>0</v>
      </c>
      <c r="OVZ141" s="92">
        <f t="shared" si="943"/>
        <v>0</v>
      </c>
      <c r="OWA141" s="92">
        <f t="shared" si="943"/>
        <v>0</v>
      </c>
      <c r="OWB141" s="92">
        <f t="shared" si="943"/>
        <v>0</v>
      </c>
      <c r="OWC141" s="92">
        <f t="shared" si="943"/>
        <v>0</v>
      </c>
      <c r="OWD141" s="92">
        <f t="shared" si="943"/>
        <v>0</v>
      </c>
      <c r="OWE141" s="92">
        <f t="shared" si="943"/>
        <v>0</v>
      </c>
      <c r="OWF141" s="92">
        <f t="shared" si="943"/>
        <v>0</v>
      </c>
      <c r="OWG141" s="92">
        <f t="shared" si="943"/>
        <v>0</v>
      </c>
      <c r="OWH141" s="92">
        <f t="shared" si="943"/>
        <v>0</v>
      </c>
      <c r="OWI141" s="92">
        <f t="shared" si="943"/>
        <v>0</v>
      </c>
      <c r="OWJ141" s="92">
        <f t="shared" si="943"/>
        <v>0</v>
      </c>
      <c r="OWK141" s="92">
        <f t="shared" si="943"/>
        <v>0</v>
      </c>
      <c r="OWL141" s="92">
        <f t="shared" si="943"/>
        <v>0</v>
      </c>
      <c r="OWM141" s="92">
        <f t="shared" si="943"/>
        <v>0</v>
      </c>
      <c r="OWN141" s="92">
        <f t="shared" si="943"/>
        <v>0</v>
      </c>
      <c r="OWO141" s="92">
        <f t="shared" si="943"/>
        <v>0</v>
      </c>
      <c r="OWP141" s="92">
        <f t="shared" si="943"/>
        <v>0</v>
      </c>
      <c r="OWQ141" s="92">
        <f t="shared" si="943"/>
        <v>0</v>
      </c>
      <c r="OWR141" s="92">
        <f t="shared" si="943"/>
        <v>0</v>
      </c>
      <c r="OWS141" s="92">
        <f t="shared" si="943"/>
        <v>0</v>
      </c>
      <c r="OWT141" s="92">
        <f t="shared" si="943"/>
        <v>0</v>
      </c>
      <c r="OWU141" s="92">
        <f t="shared" si="943"/>
        <v>0</v>
      </c>
      <c r="OWV141" s="92">
        <f t="shared" si="943"/>
        <v>0</v>
      </c>
      <c r="OWW141" s="92">
        <f t="shared" si="943"/>
        <v>0</v>
      </c>
      <c r="OWX141" s="92">
        <f t="shared" si="943"/>
        <v>0</v>
      </c>
      <c r="OWY141" s="92">
        <f t="shared" si="943"/>
        <v>0</v>
      </c>
      <c r="OWZ141" s="92">
        <f t="shared" si="943"/>
        <v>0</v>
      </c>
      <c r="OXA141" s="92">
        <f t="shared" si="943"/>
        <v>0</v>
      </c>
      <c r="OXB141" s="92">
        <f t="shared" si="943"/>
        <v>0</v>
      </c>
      <c r="OXC141" s="92">
        <f t="shared" si="943"/>
        <v>0</v>
      </c>
      <c r="OXD141" s="92">
        <f t="shared" si="943"/>
        <v>0</v>
      </c>
      <c r="OXE141" s="92">
        <f t="shared" si="943"/>
        <v>0</v>
      </c>
      <c r="OXF141" s="92">
        <f t="shared" si="943"/>
        <v>0</v>
      </c>
      <c r="OXG141" s="92">
        <f t="shared" ref="OXG141:OZR141" si="944">OXG135</f>
        <v>0</v>
      </c>
      <c r="OXH141" s="92">
        <f t="shared" si="944"/>
        <v>0</v>
      </c>
      <c r="OXI141" s="92">
        <f t="shared" si="944"/>
        <v>0</v>
      </c>
      <c r="OXJ141" s="92">
        <f t="shared" si="944"/>
        <v>0</v>
      </c>
      <c r="OXK141" s="92">
        <f t="shared" si="944"/>
        <v>0</v>
      </c>
      <c r="OXL141" s="92">
        <f t="shared" si="944"/>
        <v>0</v>
      </c>
      <c r="OXM141" s="92">
        <f t="shared" si="944"/>
        <v>0</v>
      </c>
      <c r="OXN141" s="92">
        <f t="shared" si="944"/>
        <v>0</v>
      </c>
      <c r="OXO141" s="92">
        <f t="shared" si="944"/>
        <v>0</v>
      </c>
      <c r="OXP141" s="92">
        <f t="shared" si="944"/>
        <v>0</v>
      </c>
      <c r="OXQ141" s="92">
        <f t="shared" si="944"/>
        <v>0</v>
      </c>
      <c r="OXR141" s="92">
        <f t="shared" si="944"/>
        <v>0</v>
      </c>
      <c r="OXS141" s="92">
        <f t="shared" si="944"/>
        <v>0</v>
      </c>
      <c r="OXT141" s="92">
        <f t="shared" si="944"/>
        <v>0</v>
      </c>
      <c r="OXU141" s="92">
        <f t="shared" si="944"/>
        <v>0</v>
      </c>
      <c r="OXV141" s="92">
        <f t="shared" si="944"/>
        <v>0</v>
      </c>
      <c r="OXW141" s="92">
        <f t="shared" si="944"/>
        <v>0</v>
      </c>
      <c r="OXX141" s="92">
        <f t="shared" si="944"/>
        <v>0</v>
      </c>
      <c r="OXY141" s="92">
        <f t="shared" si="944"/>
        <v>0</v>
      </c>
      <c r="OXZ141" s="92">
        <f t="shared" si="944"/>
        <v>0</v>
      </c>
      <c r="OYA141" s="92">
        <f t="shared" si="944"/>
        <v>0</v>
      </c>
      <c r="OYB141" s="92">
        <f t="shared" si="944"/>
        <v>0</v>
      </c>
      <c r="OYC141" s="92">
        <f t="shared" si="944"/>
        <v>0</v>
      </c>
      <c r="OYD141" s="92">
        <f t="shared" si="944"/>
        <v>0</v>
      </c>
      <c r="OYE141" s="92">
        <f t="shared" si="944"/>
        <v>0</v>
      </c>
      <c r="OYF141" s="92">
        <f t="shared" si="944"/>
        <v>0</v>
      </c>
      <c r="OYG141" s="92">
        <f t="shared" si="944"/>
        <v>0</v>
      </c>
      <c r="OYH141" s="92">
        <f t="shared" si="944"/>
        <v>0</v>
      </c>
      <c r="OYI141" s="92">
        <f t="shared" si="944"/>
        <v>0</v>
      </c>
      <c r="OYJ141" s="92">
        <f t="shared" si="944"/>
        <v>0</v>
      </c>
      <c r="OYK141" s="92">
        <f t="shared" si="944"/>
        <v>0</v>
      </c>
      <c r="OYL141" s="92">
        <f t="shared" si="944"/>
        <v>0</v>
      </c>
      <c r="OYM141" s="92">
        <f t="shared" si="944"/>
        <v>0</v>
      </c>
      <c r="OYN141" s="92">
        <f t="shared" si="944"/>
        <v>0</v>
      </c>
      <c r="OYO141" s="92">
        <f t="shared" si="944"/>
        <v>0</v>
      </c>
      <c r="OYP141" s="92">
        <f t="shared" si="944"/>
        <v>0</v>
      </c>
      <c r="OYQ141" s="92">
        <f t="shared" si="944"/>
        <v>0</v>
      </c>
      <c r="OYR141" s="92">
        <f t="shared" si="944"/>
        <v>0</v>
      </c>
      <c r="OYS141" s="92">
        <f t="shared" si="944"/>
        <v>0</v>
      </c>
      <c r="OYT141" s="92">
        <f t="shared" si="944"/>
        <v>0</v>
      </c>
      <c r="OYU141" s="92">
        <f t="shared" si="944"/>
        <v>0</v>
      </c>
      <c r="OYV141" s="92">
        <f t="shared" si="944"/>
        <v>0</v>
      </c>
      <c r="OYW141" s="92">
        <f t="shared" si="944"/>
        <v>0</v>
      </c>
      <c r="OYX141" s="92">
        <f t="shared" si="944"/>
        <v>0</v>
      </c>
      <c r="OYY141" s="92">
        <f t="shared" si="944"/>
        <v>0</v>
      </c>
      <c r="OYZ141" s="92">
        <f t="shared" si="944"/>
        <v>0</v>
      </c>
      <c r="OZA141" s="92">
        <f t="shared" si="944"/>
        <v>0</v>
      </c>
      <c r="OZB141" s="92">
        <f t="shared" si="944"/>
        <v>0</v>
      </c>
      <c r="OZC141" s="92">
        <f t="shared" si="944"/>
        <v>0</v>
      </c>
      <c r="OZD141" s="92">
        <f t="shared" si="944"/>
        <v>0</v>
      </c>
      <c r="OZE141" s="92">
        <f t="shared" si="944"/>
        <v>0</v>
      </c>
      <c r="OZF141" s="92">
        <f t="shared" si="944"/>
        <v>0</v>
      </c>
      <c r="OZG141" s="92">
        <f t="shared" si="944"/>
        <v>0</v>
      </c>
      <c r="OZH141" s="92">
        <f t="shared" si="944"/>
        <v>0</v>
      </c>
      <c r="OZI141" s="92">
        <f t="shared" si="944"/>
        <v>0</v>
      </c>
      <c r="OZJ141" s="92">
        <f t="shared" si="944"/>
        <v>0</v>
      </c>
      <c r="OZK141" s="92">
        <f t="shared" si="944"/>
        <v>0</v>
      </c>
      <c r="OZL141" s="92">
        <f t="shared" si="944"/>
        <v>0</v>
      </c>
      <c r="OZM141" s="92">
        <f t="shared" si="944"/>
        <v>0</v>
      </c>
      <c r="OZN141" s="92">
        <f t="shared" si="944"/>
        <v>0</v>
      </c>
      <c r="OZO141" s="92">
        <f t="shared" si="944"/>
        <v>0</v>
      </c>
      <c r="OZP141" s="92">
        <f t="shared" si="944"/>
        <v>0</v>
      </c>
      <c r="OZQ141" s="92">
        <f t="shared" si="944"/>
        <v>0</v>
      </c>
      <c r="OZR141" s="92">
        <f t="shared" si="944"/>
        <v>0</v>
      </c>
      <c r="OZS141" s="92">
        <f t="shared" ref="OZS141:PCD141" si="945">OZS135</f>
        <v>0</v>
      </c>
      <c r="OZT141" s="92">
        <f t="shared" si="945"/>
        <v>0</v>
      </c>
      <c r="OZU141" s="92">
        <f t="shared" si="945"/>
        <v>0</v>
      </c>
      <c r="OZV141" s="92">
        <f t="shared" si="945"/>
        <v>0</v>
      </c>
      <c r="OZW141" s="92">
        <f t="shared" si="945"/>
        <v>0</v>
      </c>
      <c r="OZX141" s="92">
        <f t="shared" si="945"/>
        <v>0</v>
      </c>
      <c r="OZY141" s="92">
        <f t="shared" si="945"/>
        <v>0</v>
      </c>
      <c r="OZZ141" s="92">
        <f t="shared" si="945"/>
        <v>0</v>
      </c>
      <c r="PAA141" s="92">
        <f t="shared" si="945"/>
        <v>0</v>
      </c>
      <c r="PAB141" s="92">
        <f t="shared" si="945"/>
        <v>0</v>
      </c>
      <c r="PAC141" s="92">
        <f t="shared" si="945"/>
        <v>0</v>
      </c>
      <c r="PAD141" s="92">
        <f t="shared" si="945"/>
        <v>0</v>
      </c>
      <c r="PAE141" s="92">
        <f t="shared" si="945"/>
        <v>0</v>
      </c>
      <c r="PAF141" s="92">
        <f t="shared" si="945"/>
        <v>0</v>
      </c>
      <c r="PAG141" s="92">
        <f t="shared" si="945"/>
        <v>0</v>
      </c>
      <c r="PAH141" s="92">
        <f t="shared" si="945"/>
        <v>0</v>
      </c>
      <c r="PAI141" s="92">
        <f t="shared" si="945"/>
        <v>0</v>
      </c>
      <c r="PAJ141" s="92">
        <f t="shared" si="945"/>
        <v>0</v>
      </c>
      <c r="PAK141" s="92">
        <f t="shared" si="945"/>
        <v>0</v>
      </c>
      <c r="PAL141" s="92">
        <f t="shared" si="945"/>
        <v>0</v>
      </c>
      <c r="PAM141" s="92">
        <f t="shared" si="945"/>
        <v>0</v>
      </c>
      <c r="PAN141" s="92">
        <f t="shared" si="945"/>
        <v>0</v>
      </c>
      <c r="PAO141" s="92">
        <f t="shared" si="945"/>
        <v>0</v>
      </c>
      <c r="PAP141" s="92">
        <f t="shared" si="945"/>
        <v>0</v>
      </c>
      <c r="PAQ141" s="92">
        <f t="shared" si="945"/>
        <v>0</v>
      </c>
      <c r="PAR141" s="92">
        <f t="shared" si="945"/>
        <v>0</v>
      </c>
      <c r="PAS141" s="92">
        <f t="shared" si="945"/>
        <v>0</v>
      </c>
      <c r="PAT141" s="92">
        <f t="shared" si="945"/>
        <v>0</v>
      </c>
      <c r="PAU141" s="92">
        <f t="shared" si="945"/>
        <v>0</v>
      </c>
      <c r="PAV141" s="92">
        <f t="shared" si="945"/>
        <v>0</v>
      </c>
      <c r="PAW141" s="92">
        <f t="shared" si="945"/>
        <v>0</v>
      </c>
      <c r="PAX141" s="92">
        <f t="shared" si="945"/>
        <v>0</v>
      </c>
      <c r="PAY141" s="92">
        <f t="shared" si="945"/>
        <v>0</v>
      </c>
      <c r="PAZ141" s="92">
        <f t="shared" si="945"/>
        <v>0</v>
      </c>
      <c r="PBA141" s="92">
        <f t="shared" si="945"/>
        <v>0</v>
      </c>
      <c r="PBB141" s="92">
        <f t="shared" si="945"/>
        <v>0</v>
      </c>
      <c r="PBC141" s="92">
        <f t="shared" si="945"/>
        <v>0</v>
      </c>
      <c r="PBD141" s="92">
        <f t="shared" si="945"/>
        <v>0</v>
      </c>
      <c r="PBE141" s="92">
        <f t="shared" si="945"/>
        <v>0</v>
      </c>
      <c r="PBF141" s="92">
        <f t="shared" si="945"/>
        <v>0</v>
      </c>
      <c r="PBG141" s="92">
        <f t="shared" si="945"/>
        <v>0</v>
      </c>
      <c r="PBH141" s="92">
        <f t="shared" si="945"/>
        <v>0</v>
      </c>
      <c r="PBI141" s="92">
        <f t="shared" si="945"/>
        <v>0</v>
      </c>
      <c r="PBJ141" s="92">
        <f t="shared" si="945"/>
        <v>0</v>
      </c>
      <c r="PBK141" s="92">
        <f t="shared" si="945"/>
        <v>0</v>
      </c>
      <c r="PBL141" s="92">
        <f t="shared" si="945"/>
        <v>0</v>
      </c>
      <c r="PBM141" s="92">
        <f t="shared" si="945"/>
        <v>0</v>
      </c>
      <c r="PBN141" s="92">
        <f t="shared" si="945"/>
        <v>0</v>
      </c>
      <c r="PBO141" s="92">
        <f t="shared" si="945"/>
        <v>0</v>
      </c>
      <c r="PBP141" s="92">
        <f t="shared" si="945"/>
        <v>0</v>
      </c>
      <c r="PBQ141" s="92">
        <f t="shared" si="945"/>
        <v>0</v>
      </c>
      <c r="PBR141" s="92">
        <f t="shared" si="945"/>
        <v>0</v>
      </c>
      <c r="PBS141" s="92">
        <f t="shared" si="945"/>
        <v>0</v>
      </c>
      <c r="PBT141" s="92">
        <f t="shared" si="945"/>
        <v>0</v>
      </c>
      <c r="PBU141" s="92">
        <f t="shared" si="945"/>
        <v>0</v>
      </c>
      <c r="PBV141" s="92">
        <f t="shared" si="945"/>
        <v>0</v>
      </c>
      <c r="PBW141" s="92">
        <f t="shared" si="945"/>
        <v>0</v>
      </c>
      <c r="PBX141" s="92">
        <f t="shared" si="945"/>
        <v>0</v>
      </c>
      <c r="PBY141" s="92">
        <f t="shared" si="945"/>
        <v>0</v>
      </c>
      <c r="PBZ141" s="92">
        <f t="shared" si="945"/>
        <v>0</v>
      </c>
      <c r="PCA141" s="92">
        <f t="shared" si="945"/>
        <v>0</v>
      </c>
      <c r="PCB141" s="92">
        <f t="shared" si="945"/>
        <v>0</v>
      </c>
      <c r="PCC141" s="92">
        <f t="shared" si="945"/>
        <v>0</v>
      </c>
      <c r="PCD141" s="92">
        <f t="shared" si="945"/>
        <v>0</v>
      </c>
      <c r="PCE141" s="92">
        <f t="shared" ref="PCE141:PEP141" si="946">PCE135</f>
        <v>0</v>
      </c>
      <c r="PCF141" s="92">
        <f t="shared" si="946"/>
        <v>0</v>
      </c>
      <c r="PCG141" s="92">
        <f t="shared" si="946"/>
        <v>0</v>
      </c>
      <c r="PCH141" s="92">
        <f t="shared" si="946"/>
        <v>0</v>
      </c>
      <c r="PCI141" s="92">
        <f t="shared" si="946"/>
        <v>0</v>
      </c>
      <c r="PCJ141" s="92">
        <f t="shared" si="946"/>
        <v>0</v>
      </c>
      <c r="PCK141" s="92">
        <f t="shared" si="946"/>
        <v>0</v>
      </c>
      <c r="PCL141" s="92">
        <f t="shared" si="946"/>
        <v>0</v>
      </c>
      <c r="PCM141" s="92">
        <f t="shared" si="946"/>
        <v>0</v>
      </c>
      <c r="PCN141" s="92">
        <f t="shared" si="946"/>
        <v>0</v>
      </c>
      <c r="PCO141" s="92">
        <f t="shared" si="946"/>
        <v>0</v>
      </c>
      <c r="PCP141" s="92">
        <f t="shared" si="946"/>
        <v>0</v>
      </c>
      <c r="PCQ141" s="92">
        <f t="shared" si="946"/>
        <v>0</v>
      </c>
      <c r="PCR141" s="92">
        <f t="shared" si="946"/>
        <v>0</v>
      </c>
      <c r="PCS141" s="92">
        <f t="shared" si="946"/>
        <v>0</v>
      </c>
      <c r="PCT141" s="92">
        <f t="shared" si="946"/>
        <v>0</v>
      </c>
      <c r="PCU141" s="92">
        <f t="shared" si="946"/>
        <v>0</v>
      </c>
      <c r="PCV141" s="92">
        <f t="shared" si="946"/>
        <v>0</v>
      </c>
      <c r="PCW141" s="92">
        <f t="shared" si="946"/>
        <v>0</v>
      </c>
      <c r="PCX141" s="92">
        <f t="shared" si="946"/>
        <v>0</v>
      </c>
      <c r="PCY141" s="92">
        <f t="shared" si="946"/>
        <v>0</v>
      </c>
      <c r="PCZ141" s="92">
        <f t="shared" si="946"/>
        <v>0</v>
      </c>
      <c r="PDA141" s="92">
        <f t="shared" si="946"/>
        <v>0</v>
      </c>
      <c r="PDB141" s="92">
        <f t="shared" si="946"/>
        <v>0</v>
      </c>
      <c r="PDC141" s="92">
        <f t="shared" si="946"/>
        <v>0</v>
      </c>
      <c r="PDD141" s="92">
        <f t="shared" si="946"/>
        <v>0</v>
      </c>
      <c r="PDE141" s="92">
        <f t="shared" si="946"/>
        <v>0</v>
      </c>
      <c r="PDF141" s="92">
        <f t="shared" si="946"/>
        <v>0</v>
      </c>
      <c r="PDG141" s="92">
        <f t="shared" si="946"/>
        <v>0</v>
      </c>
      <c r="PDH141" s="92">
        <f t="shared" si="946"/>
        <v>0</v>
      </c>
      <c r="PDI141" s="92">
        <f t="shared" si="946"/>
        <v>0</v>
      </c>
      <c r="PDJ141" s="92">
        <f t="shared" si="946"/>
        <v>0</v>
      </c>
      <c r="PDK141" s="92">
        <f t="shared" si="946"/>
        <v>0</v>
      </c>
      <c r="PDL141" s="92">
        <f t="shared" si="946"/>
        <v>0</v>
      </c>
      <c r="PDM141" s="92">
        <f t="shared" si="946"/>
        <v>0</v>
      </c>
      <c r="PDN141" s="92">
        <f t="shared" si="946"/>
        <v>0</v>
      </c>
      <c r="PDO141" s="92">
        <f t="shared" si="946"/>
        <v>0</v>
      </c>
      <c r="PDP141" s="92">
        <f t="shared" si="946"/>
        <v>0</v>
      </c>
      <c r="PDQ141" s="92">
        <f t="shared" si="946"/>
        <v>0</v>
      </c>
      <c r="PDR141" s="92">
        <f t="shared" si="946"/>
        <v>0</v>
      </c>
      <c r="PDS141" s="92">
        <f t="shared" si="946"/>
        <v>0</v>
      </c>
      <c r="PDT141" s="92">
        <f t="shared" si="946"/>
        <v>0</v>
      </c>
      <c r="PDU141" s="92">
        <f t="shared" si="946"/>
        <v>0</v>
      </c>
      <c r="PDV141" s="92">
        <f t="shared" si="946"/>
        <v>0</v>
      </c>
      <c r="PDW141" s="92">
        <f t="shared" si="946"/>
        <v>0</v>
      </c>
      <c r="PDX141" s="92">
        <f t="shared" si="946"/>
        <v>0</v>
      </c>
      <c r="PDY141" s="92">
        <f t="shared" si="946"/>
        <v>0</v>
      </c>
      <c r="PDZ141" s="92">
        <f t="shared" si="946"/>
        <v>0</v>
      </c>
      <c r="PEA141" s="92">
        <f t="shared" si="946"/>
        <v>0</v>
      </c>
      <c r="PEB141" s="92">
        <f t="shared" si="946"/>
        <v>0</v>
      </c>
      <c r="PEC141" s="92">
        <f t="shared" si="946"/>
        <v>0</v>
      </c>
      <c r="PED141" s="92">
        <f t="shared" si="946"/>
        <v>0</v>
      </c>
      <c r="PEE141" s="92">
        <f t="shared" si="946"/>
        <v>0</v>
      </c>
      <c r="PEF141" s="92">
        <f t="shared" si="946"/>
        <v>0</v>
      </c>
      <c r="PEG141" s="92">
        <f t="shared" si="946"/>
        <v>0</v>
      </c>
      <c r="PEH141" s="92">
        <f t="shared" si="946"/>
        <v>0</v>
      </c>
      <c r="PEI141" s="92">
        <f t="shared" si="946"/>
        <v>0</v>
      </c>
      <c r="PEJ141" s="92">
        <f t="shared" si="946"/>
        <v>0</v>
      </c>
      <c r="PEK141" s="92">
        <f t="shared" si="946"/>
        <v>0</v>
      </c>
      <c r="PEL141" s="92">
        <f t="shared" si="946"/>
        <v>0</v>
      </c>
      <c r="PEM141" s="92">
        <f t="shared" si="946"/>
        <v>0</v>
      </c>
      <c r="PEN141" s="92">
        <f t="shared" si="946"/>
        <v>0</v>
      </c>
      <c r="PEO141" s="92">
        <f t="shared" si="946"/>
        <v>0</v>
      </c>
      <c r="PEP141" s="92">
        <f t="shared" si="946"/>
        <v>0</v>
      </c>
      <c r="PEQ141" s="92">
        <f t="shared" ref="PEQ141:PHB141" si="947">PEQ135</f>
        <v>0</v>
      </c>
      <c r="PER141" s="92">
        <f t="shared" si="947"/>
        <v>0</v>
      </c>
      <c r="PES141" s="92">
        <f t="shared" si="947"/>
        <v>0</v>
      </c>
      <c r="PET141" s="92">
        <f t="shared" si="947"/>
        <v>0</v>
      </c>
      <c r="PEU141" s="92">
        <f t="shared" si="947"/>
        <v>0</v>
      </c>
      <c r="PEV141" s="92">
        <f t="shared" si="947"/>
        <v>0</v>
      </c>
      <c r="PEW141" s="92">
        <f t="shared" si="947"/>
        <v>0</v>
      </c>
      <c r="PEX141" s="92">
        <f t="shared" si="947"/>
        <v>0</v>
      </c>
      <c r="PEY141" s="92">
        <f t="shared" si="947"/>
        <v>0</v>
      </c>
      <c r="PEZ141" s="92">
        <f t="shared" si="947"/>
        <v>0</v>
      </c>
      <c r="PFA141" s="92">
        <f t="shared" si="947"/>
        <v>0</v>
      </c>
      <c r="PFB141" s="92">
        <f t="shared" si="947"/>
        <v>0</v>
      </c>
      <c r="PFC141" s="92">
        <f t="shared" si="947"/>
        <v>0</v>
      </c>
      <c r="PFD141" s="92">
        <f t="shared" si="947"/>
        <v>0</v>
      </c>
      <c r="PFE141" s="92">
        <f t="shared" si="947"/>
        <v>0</v>
      </c>
      <c r="PFF141" s="92">
        <f t="shared" si="947"/>
        <v>0</v>
      </c>
      <c r="PFG141" s="92">
        <f t="shared" si="947"/>
        <v>0</v>
      </c>
      <c r="PFH141" s="92">
        <f t="shared" si="947"/>
        <v>0</v>
      </c>
      <c r="PFI141" s="92">
        <f t="shared" si="947"/>
        <v>0</v>
      </c>
      <c r="PFJ141" s="92">
        <f t="shared" si="947"/>
        <v>0</v>
      </c>
      <c r="PFK141" s="92">
        <f t="shared" si="947"/>
        <v>0</v>
      </c>
      <c r="PFL141" s="92">
        <f t="shared" si="947"/>
        <v>0</v>
      </c>
      <c r="PFM141" s="92">
        <f t="shared" si="947"/>
        <v>0</v>
      </c>
      <c r="PFN141" s="92">
        <f t="shared" si="947"/>
        <v>0</v>
      </c>
      <c r="PFO141" s="92">
        <f t="shared" si="947"/>
        <v>0</v>
      </c>
      <c r="PFP141" s="92">
        <f t="shared" si="947"/>
        <v>0</v>
      </c>
      <c r="PFQ141" s="92">
        <f t="shared" si="947"/>
        <v>0</v>
      </c>
      <c r="PFR141" s="92">
        <f t="shared" si="947"/>
        <v>0</v>
      </c>
      <c r="PFS141" s="92">
        <f t="shared" si="947"/>
        <v>0</v>
      </c>
      <c r="PFT141" s="92">
        <f t="shared" si="947"/>
        <v>0</v>
      </c>
      <c r="PFU141" s="92">
        <f t="shared" si="947"/>
        <v>0</v>
      </c>
      <c r="PFV141" s="92">
        <f t="shared" si="947"/>
        <v>0</v>
      </c>
      <c r="PFW141" s="92">
        <f t="shared" si="947"/>
        <v>0</v>
      </c>
      <c r="PFX141" s="92">
        <f t="shared" si="947"/>
        <v>0</v>
      </c>
      <c r="PFY141" s="92">
        <f t="shared" si="947"/>
        <v>0</v>
      </c>
      <c r="PFZ141" s="92">
        <f t="shared" si="947"/>
        <v>0</v>
      </c>
      <c r="PGA141" s="92">
        <f t="shared" si="947"/>
        <v>0</v>
      </c>
      <c r="PGB141" s="92">
        <f t="shared" si="947"/>
        <v>0</v>
      </c>
      <c r="PGC141" s="92">
        <f t="shared" si="947"/>
        <v>0</v>
      </c>
      <c r="PGD141" s="92">
        <f t="shared" si="947"/>
        <v>0</v>
      </c>
      <c r="PGE141" s="92">
        <f t="shared" si="947"/>
        <v>0</v>
      </c>
      <c r="PGF141" s="92">
        <f t="shared" si="947"/>
        <v>0</v>
      </c>
      <c r="PGG141" s="92">
        <f t="shared" si="947"/>
        <v>0</v>
      </c>
      <c r="PGH141" s="92">
        <f t="shared" si="947"/>
        <v>0</v>
      </c>
      <c r="PGI141" s="92">
        <f t="shared" si="947"/>
        <v>0</v>
      </c>
      <c r="PGJ141" s="92">
        <f t="shared" si="947"/>
        <v>0</v>
      </c>
      <c r="PGK141" s="92">
        <f t="shared" si="947"/>
        <v>0</v>
      </c>
      <c r="PGL141" s="92">
        <f t="shared" si="947"/>
        <v>0</v>
      </c>
      <c r="PGM141" s="92">
        <f t="shared" si="947"/>
        <v>0</v>
      </c>
      <c r="PGN141" s="92">
        <f t="shared" si="947"/>
        <v>0</v>
      </c>
      <c r="PGO141" s="92">
        <f t="shared" si="947"/>
        <v>0</v>
      </c>
      <c r="PGP141" s="92">
        <f t="shared" si="947"/>
        <v>0</v>
      </c>
      <c r="PGQ141" s="92">
        <f t="shared" si="947"/>
        <v>0</v>
      </c>
      <c r="PGR141" s="92">
        <f t="shared" si="947"/>
        <v>0</v>
      </c>
      <c r="PGS141" s="92">
        <f t="shared" si="947"/>
        <v>0</v>
      </c>
      <c r="PGT141" s="92">
        <f t="shared" si="947"/>
        <v>0</v>
      </c>
      <c r="PGU141" s="92">
        <f t="shared" si="947"/>
        <v>0</v>
      </c>
      <c r="PGV141" s="92">
        <f t="shared" si="947"/>
        <v>0</v>
      </c>
      <c r="PGW141" s="92">
        <f t="shared" si="947"/>
        <v>0</v>
      </c>
      <c r="PGX141" s="92">
        <f t="shared" si="947"/>
        <v>0</v>
      </c>
      <c r="PGY141" s="92">
        <f t="shared" si="947"/>
        <v>0</v>
      </c>
      <c r="PGZ141" s="92">
        <f t="shared" si="947"/>
        <v>0</v>
      </c>
      <c r="PHA141" s="92">
        <f t="shared" si="947"/>
        <v>0</v>
      </c>
      <c r="PHB141" s="92">
        <f t="shared" si="947"/>
        <v>0</v>
      </c>
      <c r="PHC141" s="92">
        <f t="shared" ref="PHC141:PJN141" si="948">PHC135</f>
        <v>0</v>
      </c>
      <c r="PHD141" s="92">
        <f t="shared" si="948"/>
        <v>0</v>
      </c>
      <c r="PHE141" s="92">
        <f t="shared" si="948"/>
        <v>0</v>
      </c>
      <c r="PHF141" s="92">
        <f t="shared" si="948"/>
        <v>0</v>
      </c>
      <c r="PHG141" s="92">
        <f t="shared" si="948"/>
        <v>0</v>
      </c>
      <c r="PHH141" s="92">
        <f t="shared" si="948"/>
        <v>0</v>
      </c>
      <c r="PHI141" s="92">
        <f t="shared" si="948"/>
        <v>0</v>
      </c>
      <c r="PHJ141" s="92">
        <f t="shared" si="948"/>
        <v>0</v>
      </c>
      <c r="PHK141" s="92">
        <f t="shared" si="948"/>
        <v>0</v>
      </c>
      <c r="PHL141" s="92">
        <f t="shared" si="948"/>
        <v>0</v>
      </c>
      <c r="PHM141" s="92">
        <f t="shared" si="948"/>
        <v>0</v>
      </c>
      <c r="PHN141" s="92">
        <f t="shared" si="948"/>
        <v>0</v>
      </c>
      <c r="PHO141" s="92">
        <f t="shared" si="948"/>
        <v>0</v>
      </c>
      <c r="PHP141" s="92">
        <f t="shared" si="948"/>
        <v>0</v>
      </c>
      <c r="PHQ141" s="92">
        <f t="shared" si="948"/>
        <v>0</v>
      </c>
      <c r="PHR141" s="92">
        <f t="shared" si="948"/>
        <v>0</v>
      </c>
      <c r="PHS141" s="92">
        <f t="shared" si="948"/>
        <v>0</v>
      </c>
      <c r="PHT141" s="92">
        <f t="shared" si="948"/>
        <v>0</v>
      </c>
      <c r="PHU141" s="92">
        <f t="shared" si="948"/>
        <v>0</v>
      </c>
      <c r="PHV141" s="92">
        <f t="shared" si="948"/>
        <v>0</v>
      </c>
      <c r="PHW141" s="92">
        <f t="shared" si="948"/>
        <v>0</v>
      </c>
      <c r="PHX141" s="92">
        <f t="shared" si="948"/>
        <v>0</v>
      </c>
      <c r="PHY141" s="92">
        <f t="shared" si="948"/>
        <v>0</v>
      </c>
      <c r="PHZ141" s="92">
        <f t="shared" si="948"/>
        <v>0</v>
      </c>
      <c r="PIA141" s="92">
        <f t="shared" si="948"/>
        <v>0</v>
      </c>
      <c r="PIB141" s="92">
        <f t="shared" si="948"/>
        <v>0</v>
      </c>
      <c r="PIC141" s="92">
        <f t="shared" si="948"/>
        <v>0</v>
      </c>
      <c r="PID141" s="92">
        <f t="shared" si="948"/>
        <v>0</v>
      </c>
      <c r="PIE141" s="92">
        <f t="shared" si="948"/>
        <v>0</v>
      </c>
      <c r="PIF141" s="92">
        <f t="shared" si="948"/>
        <v>0</v>
      </c>
      <c r="PIG141" s="92">
        <f t="shared" si="948"/>
        <v>0</v>
      </c>
      <c r="PIH141" s="92">
        <f t="shared" si="948"/>
        <v>0</v>
      </c>
      <c r="PII141" s="92">
        <f t="shared" si="948"/>
        <v>0</v>
      </c>
      <c r="PIJ141" s="92">
        <f t="shared" si="948"/>
        <v>0</v>
      </c>
      <c r="PIK141" s="92">
        <f t="shared" si="948"/>
        <v>0</v>
      </c>
      <c r="PIL141" s="92">
        <f t="shared" si="948"/>
        <v>0</v>
      </c>
      <c r="PIM141" s="92">
        <f t="shared" si="948"/>
        <v>0</v>
      </c>
      <c r="PIN141" s="92">
        <f t="shared" si="948"/>
        <v>0</v>
      </c>
      <c r="PIO141" s="92">
        <f t="shared" si="948"/>
        <v>0</v>
      </c>
      <c r="PIP141" s="92">
        <f t="shared" si="948"/>
        <v>0</v>
      </c>
      <c r="PIQ141" s="92">
        <f t="shared" si="948"/>
        <v>0</v>
      </c>
      <c r="PIR141" s="92">
        <f t="shared" si="948"/>
        <v>0</v>
      </c>
      <c r="PIS141" s="92">
        <f t="shared" si="948"/>
        <v>0</v>
      </c>
      <c r="PIT141" s="92">
        <f t="shared" si="948"/>
        <v>0</v>
      </c>
      <c r="PIU141" s="92">
        <f t="shared" si="948"/>
        <v>0</v>
      </c>
      <c r="PIV141" s="92">
        <f t="shared" si="948"/>
        <v>0</v>
      </c>
      <c r="PIW141" s="92">
        <f t="shared" si="948"/>
        <v>0</v>
      </c>
      <c r="PIX141" s="92">
        <f t="shared" si="948"/>
        <v>0</v>
      </c>
      <c r="PIY141" s="92">
        <f t="shared" si="948"/>
        <v>0</v>
      </c>
      <c r="PIZ141" s="92">
        <f t="shared" si="948"/>
        <v>0</v>
      </c>
      <c r="PJA141" s="92">
        <f t="shared" si="948"/>
        <v>0</v>
      </c>
      <c r="PJB141" s="92">
        <f t="shared" si="948"/>
        <v>0</v>
      </c>
      <c r="PJC141" s="92">
        <f t="shared" si="948"/>
        <v>0</v>
      </c>
      <c r="PJD141" s="92">
        <f t="shared" si="948"/>
        <v>0</v>
      </c>
      <c r="PJE141" s="92">
        <f t="shared" si="948"/>
        <v>0</v>
      </c>
      <c r="PJF141" s="92">
        <f t="shared" si="948"/>
        <v>0</v>
      </c>
      <c r="PJG141" s="92">
        <f t="shared" si="948"/>
        <v>0</v>
      </c>
      <c r="PJH141" s="92">
        <f t="shared" si="948"/>
        <v>0</v>
      </c>
      <c r="PJI141" s="92">
        <f t="shared" si="948"/>
        <v>0</v>
      </c>
      <c r="PJJ141" s="92">
        <f t="shared" si="948"/>
        <v>0</v>
      </c>
      <c r="PJK141" s="92">
        <f t="shared" si="948"/>
        <v>0</v>
      </c>
      <c r="PJL141" s="92">
        <f t="shared" si="948"/>
        <v>0</v>
      </c>
      <c r="PJM141" s="92">
        <f t="shared" si="948"/>
        <v>0</v>
      </c>
      <c r="PJN141" s="92">
        <f t="shared" si="948"/>
        <v>0</v>
      </c>
      <c r="PJO141" s="92">
        <f t="shared" ref="PJO141:PLZ141" si="949">PJO135</f>
        <v>0</v>
      </c>
      <c r="PJP141" s="92">
        <f t="shared" si="949"/>
        <v>0</v>
      </c>
      <c r="PJQ141" s="92">
        <f t="shared" si="949"/>
        <v>0</v>
      </c>
      <c r="PJR141" s="92">
        <f t="shared" si="949"/>
        <v>0</v>
      </c>
      <c r="PJS141" s="92">
        <f t="shared" si="949"/>
        <v>0</v>
      </c>
      <c r="PJT141" s="92">
        <f t="shared" si="949"/>
        <v>0</v>
      </c>
      <c r="PJU141" s="92">
        <f t="shared" si="949"/>
        <v>0</v>
      </c>
      <c r="PJV141" s="92">
        <f t="shared" si="949"/>
        <v>0</v>
      </c>
      <c r="PJW141" s="92">
        <f t="shared" si="949"/>
        <v>0</v>
      </c>
      <c r="PJX141" s="92">
        <f t="shared" si="949"/>
        <v>0</v>
      </c>
      <c r="PJY141" s="92">
        <f t="shared" si="949"/>
        <v>0</v>
      </c>
      <c r="PJZ141" s="92">
        <f t="shared" si="949"/>
        <v>0</v>
      </c>
      <c r="PKA141" s="92">
        <f t="shared" si="949"/>
        <v>0</v>
      </c>
      <c r="PKB141" s="92">
        <f t="shared" si="949"/>
        <v>0</v>
      </c>
      <c r="PKC141" s="92">
        <f t="shared" si="949"/>
        <v>0</v>
      </c>
      <c r="PKD141" s="92">
        <f t="shared" si="949"/>
        <v>0</v>
      </c>
      <c r="PKE141" s="92">
        <f t="shared" si="949"/>
        <v>0</v>
      </c>
      <c r="PKF141" s="92">
        <f t="shared" si="949"/>
        <v>0</v>
      </c>
      <c r="PKG141" s="92">
        <f t="shared" si="949"/>
        <v>0</v>
      </c>
      <c r="PKH141" s="92">
        <f t="shared" si="949"/>
        <v>0</v>
      </c>
      <c r="PKI141" s="92">
        <f t="shared" si="949"/>
        <v>0</v>
      </c>
      <c r="PKJ141" s="92">
        <f t="shared" si="949"/>
        <v>0</v>
      </c>
      <c r="PKK141" s="92">
        <f t="shared" si="949"/>
        <v>0</v>
      </c>
      <c r="PKL141" s="92">
        <f t="shared" si="949"/>
        <v>0</v>
      </c>
      <c r="PKM141" s="92">
        <f t="shared" si="949"/>
        <v>0</v>
      </c>
      <c r="PKN141" s="92">
        <f t="shared" si="949"/>
        <v>0</v>
      </c>
      <c r="PKO141" s="92">
        <f t="shared" si="949"/>
        <v>0</v>
      </c>
      <c r="PKP141" s="92">
        <f t="shared" si="949"/>
        <v>0</v>
      </c>
      <c r="PKQ141" s="92">
        <f t="shared" si="949"/>
        <v>0</v>
      </c>
      <c r="PKR141" s="92">
        <f t="shared" si="949"/>
        <v>0</v>
      </c>
      <c r="PKS141" s="92">
        <f t="shared" si="949"/>
        <v>0</v>
      </c>
      <c r="PKT141" s="92">
        <f t="shared" si="949"/>
        <v>0</v>
      </c>
      <c r="PKU141" s="92">
        <f t="shared" si="949"/>
        <v>0</v>
      </c>
      <c r="PKV141" s="92">
        <f t="shared" si="949"/>
        <v>0</v>
      </c>
      <c r="PKW141" s="92">
        <f t="shared" si="949"/>
        <v>0</v>
      </c>
      <c r="PKX141" s="92">
        <f t="shared" si="949"/>
        <v>0</v>
      </c>
      <c r="PKY141" s="92">
        <f t="shared" si="949"/>
        <v>0</v>
      </c>
      <c r="PKZ141" s="92">
        <f t="shared" si="949"/>
        <v>0</v>
      </c>
      <c r="PLA141" s="92">
        <f t="shared" si="949"/>
        <v>0</v>
      </c>
      <c r="PLB141" s="92">
        <f t="shared" si="949"/>
        <v>0</v>
      </c>
      <c r="PLC141" s="92">
        <f t="shared" si="949"/>
        <v>0</v>
      </c>
      <c r="PLD141" s="92">
        <f t="shared" si="949"/>
        <v>0</v>
      </c>
      <c r="PLE141" s="92">
        <f t="shared" si="949"/>
        <v>0</v>
      </c>
      <c r="PLF141" s="92">
        <f t="shared" si="949"/>
        <v>0</v>
      </c>
      <c r="PLG141" s="92">
        <f t="shared" si="949"/>
        <v>0</v>
      </c>
      <c r="PLH141" s="92">
        <f t="shared" si="949"/>
        <v>0</v>
      </c>
      <c r="PLI141" s="92">
        <f t="shared" si="949"/>
        <v>0</v>
      </c>
      <c r="PLJ141" s="92">
        <f t="shared" si="949"/>
        <v>0</v>
      </c>
      <c r="PLK141" s="92">
        <f t="shared" si="949"/>
        <v>0</v>
      </c>
      <c r="PLL141" s="92">
        <f t="shared" si="949"/>
        <v>0</v>
      </c>
      <c r="PLM141" s="92">
        <f t="shared" si="949"/>
        <v>0</v>
      </c>
      <c r="PLN141" s="92">
        <f t="shared" si="949"/>
        <v>0</v>
      </c>
      <c r="PLO141" s="92">
        <f t="shared" si="949"/>
        <v>0</v>
      </c>
      <c r="PLP141" s="92">
        <f t="shared" si="949"/>
        <v>0</v>
      </c>
      <c r="PLQ141" s="92">
        <f t="shared" si="949"/>
        <v>0</v>
      </c>
      <c r="PLR141" s="92">
        <f t="shared" si="949"/>
        <v>0</v>
      </c>
      <c r="PLS141" s="92">
        <f t="shared" si="949"/>
        <v>0</v>
      </c>
      <c r="PLT141" s="92">
        <f t="shared" si="949"/>
        <v>0</v>
      </c>
      <c r="PLU141" s="92">
        <f t="shared" si="949"/>
        <v>0</v>
      </c>
      <c r="PLV141" s="92">
        <f t="shared" si="949"/>
        <v>0</v>
      </c>
      <c r="PLW141" s="92">
        <f t="shared" si="949"/>
        <v>0</v>
      </c>
      <c r="PLX141" s="92">
        <f t="shared" si="949"/>
        <v>0</v>
      </c>
      <c r="PLY141" s="92">
        <f t="shared" si="949"/>
        <v>0</v>
      </c>
      <c r="PLZ141" s="92">
        <f t="shared" si="949"/>
        <v>0</v>
      </c>
      <c r="PMA141" s="92">
        <f t="shared" ref="PMA141:POL141" si="950">PMA135</f>
        <v>0</v>
      </c>
      <c r="PMB141" s="92">
        <f t="shared" si="950"/>
        <v>0</v>
      </c>
      <c r="PMC141" s="92">
        <f t="shared" si="950"/>
        <v>0</v>
      </c>
      <c r="PMD141" s="92">
        <f t="shared" si="950"/>
        <v>0</v>
      </c>
      <c r="PME141" s="92">
        <f t="shared" si="950"/>
        <v>0</v>
      </c>
      <c r="PMF141" s="92">
        <f t="shared" si="950"/>
        <v>0</v>
      </c>
      <c r="PMG141" s="92">
        <f t="shared" si="950"/>
        <v>0</v>
      </c>
      <c r="PMH141" s="92">
        <f t="shared" si="950"/>
        <v>0</v>
      </c>
      <c r="PMI141" s="92">
        <f t="shared" si="950"/>
        <v>0</v>
      </c>
      <c r="PMJ141" s="92">
        <f t="shared" si="950"/>
        <v>0</v>
      </c>
      <c r="PMK141" s="92">
        <f t="shared" si="950"/>
        <v>0</v>
      </c>
      <c r="PML141" s="92">
        <f t="shared" si="950"/>
        <v>0</v>
      </c>
      <c r="PMM141" s="92">
        <f t="shared" si="950"/>
        <v>0</v>
      </c>
      <c r="PMN141" s="92">
        <f t="shared" si="950"/>
        <v>0</v>
      </c>
      <c r="PMO141" s="92">
        <f t="shared" si="950"/>
        <v>0</v>
      </c>
      <c r="PMP141" s="92">
        <f t="shared" si="950"/>
        <v>0</v>
      </c>
      <c r="PMQ141" s="92">
        <f t="shared" si="950"/>
        <v>0</v>
      </c>
      <c r="PMR141" s="92">
        <f t="shared" si="950"/>
        <v>0</v>
      </c>
      <c r="PMS141" s="92">
        <f t="shared" si="950"/>
        <v>0</v>
      </c>
      <c r="PMT141" s="92">
        <f t="shared" si="950"/>
        <v>0</v>
      </c>
      <c r="PMU141" s="92">
        <f t="shared" si="950"/>
        <v>0</v>
      </c>
      <c r="PMV141" s="92">
        <f t="shared" si="950"/>
        <v>0</v>
      </c>
      <c r="PMW141" s="92">
        <f t="shared" si="950"/>
        <v>0</v>
      </c>
      <c r="PMX141" s="92">
        <f t="shared" si="950"/>
        <v>0</v>
      </c>
      <c r="PMY141" s="92">
        <f t="shared" si="950"/>
        <v>0</v>
      </c>
      <c r="PMZ141" s="92">
        <f t="shared" si="950"/>
        <v>0</v>
      </c>
      <c r="PNA141" s="92">
        <f t="shared" si="950"/>
        <v>0</v>
      </c>
      <c r="PNB141" s="92">
        <f t="shared" si="950"/>
        <v>0</v>
      </c>
      <c r="PNC141" s="92">
        <f t="shared" si="950"/>
        <v>0</v>
      </c>
      <c r="PND141" s="92">
        <f t="shared" si="950"/>
        <v>0</v>
      </c>
      <c r="PNE141" s="92">
        <f t="shared" si="950"/>
        <v>0</v>
      </c>
      <c r="PNF141" s="92">
        <f t="shared" si="950"/>
        <v>0</v>
      </c>
      <c r="PNG141" s="92">
        <f t="shared" si="950"/>
        <v>0</v>
      </c>
      <c r="PNH141" s="92">
        <f t="shared" si="950"/>
        <v>0</v>
      </c>
      <c r="PNI141" s="92">
        <f t="shared" si="950"/>
        <v>0</v>
      </c>
      <c r="PNJ141" s="92">
        <f t="shared" si="950"/>
        <v>0</v>
      </c>
      <c r="PNK141" s="92">
        <f t="shared" si="950"/>
        <v>0</v>
      </c>
      <c r="PNL141" s="92">
        <f t="shared" si="950"/>
        <v>0</v>
      </c>
      <c r="PNM141" s="92">
        <f t="shared" si="950"/>
        <v>0</v>
      </c>
      <c r="PNN141" s="92">
        <f t="shared" si="950"/>
        <v>0</v>
      </c>
      <c r="PNO141" s="92">
        <f t="shared" si="950"/>
        <v>0</v>
      </c>
      <c r="PNP141" s="92">
        <f t="shared" si="950"/>
        <v>0</v>
      </c>
      <c r="PNQ141" s="92">
        <f t="shared" si="950"/>
        <v>0</v>
      </c>
      <c r="PNR141" s="92">
        <f t="shared" si="950"/>
        <v>0</v>
      </c>
      <c r="PNS141" s="92">
        <f t="shared" si="950"/>
        <v>0</v>
      </c>
      <c r="PNT141" s="92">
        <f t="shared" si="950"/>
        <v>0</v>
      </c>
      <c r="PNU141" s="92">
        <f t="shared" si="950"/>
        <v>0</v>
      </c>
      <c r="PNV141" s="92">
        <f t="shared" si="950"/>
        <v>0</v>
      </c>
      <c r="PNW141" s="92">
        <f t="shared" si="950"/>
        <v>0</v>
      </c>
      <c r="PNX141" s="92">
        <f t="shared" si="950"/>
        <v>0</v>
      </c>
      <c r="PNY141" s="92">
        <f t="shared" si="950"/>
        <v>0</v>
      </c>
      <c r="PNZ141" s="92">
        <f t="shared" si="950"/>
        <v>0</v>
      </c>
      <c r="POA141" s="92">
        <f t="shared" si="950"/>
        <v>0</v>
      </c>
      <c r="POB141" s="92">
        <f t="shared" si="950"/>
        <v>0</v>
      </c>
      <c r="POC141" s="92">
        <f t="shared" si="950"/>
        <v>0</v>
      </c>
      <c r="POD141" s="92">
        <f t="shared" si="950"/>
        <v>0</v>
      </c>
      <c r="POE141" s="92">
        <f t="shared" si="950"/>
        <v>0</v>
      </c>
      <c r="POF141" s="92">
        <f t="shared" si="950"/>
        <v>0</v>
      </c>
      <c r="POG141" s="92">
        <f t="shared" si="950"/>
        <v>0</v>
      </c>
      <c r="POH141" s="92">
        <f t="shared" si="950"/>
        <v>0</v>
      </c>
      <c r="POI141" s="92">
        <f t="shared" si="950"/>
        <v>0</v>
      </c>
      <c r="POJ141" s="92">
        <f t="shared" si="950"/>
        <v>0</v>
      </c>
      <c r="POK141" s="92">
        <f t="shared" si="950"/>
        <v>0</v>
      </c>
      <c r="POL141" s="92">
        <f t="shared" si="950"/>
        <v>0</v>
      </c>
      <c r="POM141" s="92">
        <f t="shared" ref="POM141:PQX141" si="951">POM135</f>
        <v>0</v>
      </c>
      <c r="PON141" s="92">
        <f t="shared" si="951"/>
        <v>0</v>
      </c>
      <c r="POO141" s="92">
        <f t="shared" si="951"/>
        <v>0</v>
      </c>
      <c r="POP141" s="92">
        <f t="shared" si="951"/>
        <v>0</v>
      </c>
      <c r="POQ141" s="92">
        <f t="shared" si="951"/>
        <v>0</v>
      </c>
      <c r="POR141" s="92">
        <f t="shared" si="951"/>
        <v>0</v>
      </c>
      <c r="POS141" s="92">
        <f t="shared" si="951"/>
        <v>0</v>
      </c>
      <c r="POT141" s="92">
        <f t="shared" si="951"/>
        <v>0</v>
      </c>
      <c r="POU141" s="92">
        <f t="shared" si="951"/>
        <v>0</v>
      </c>
      <c r="POV141" s="92">
        <f t="shared" si="951"/>
        <v>0</v>
      </c>
      <c r="POW141" s="92">
        <f t="shared" si="951"/>
        <v>0</v>
      </c>
      <c r="POX141" s="92">
        <f t="shared" si="951"/>
        <v>0</v>
      </c>
      <c r="POY141" s="92">
        <f t="shared" si="951"/>
        <v>0</v>
      </c>
      <c r="POZ141" s="92">
        <f t="shared" si="951"/>
        <v>0</v>
      </c>
      <c r="PPA141" s="92">
        <f t="shared" si="951"/>
        <v>0</v>
      </c>
      <c r="PPB141" s="92">
        <f t="shared" si="951"/>
        <v>0</v>
      </c>
      <c r="PPC141" s="92">
        <f t="shared" si="951"/>
        <v>0</v>
      </c>
      <c r="PPD141" s="92">
        <f t="shared" si="951"/>
        <v>0</v>
      </c>
      <c r="PPE141" s="92">
        <f t="shared" si="951"/>
        <v>0</v>
      </c>
      <c r="PPF141" s="92">
        <f t="shared" si="951"/>
        <v>0</v>
      </c>
      <c r="PPG141" s="92">
        <f t="shared" si="951"/>
        <v>0</v>
      </c>
      <c r="PPH141" s="92">
        <f t="shared" si="951"/>
        <v>0</v>
      </c>
      <c r="PPI141" s="92">
        <f t="shared" si="951"/>
        <v>0</v>
      </c>
      <c r="PPJ141" s="92">
        <f t="shared" si="951"/>
        <v>0</v>
      </c>
      <c r="PPK141" s="92">
        <f t="shared" si="951"/>
        <v>0</v>
      </c>
      <c r="PPL141" s="92">
        <f t="shared" si="951"/>
        <v>0</v>
      </c>
      <c r="PPM141" s="92">
        <f t="shared" si="951"/>
        <v>0</v>
      </c>
      <c r="PPN141" s="92">
        <f t="shared" si="951"/>
        <v>0</v>
      </c>
      <c r="PPO141" s="92">
        <f t="shared" si="951"/>
        <v>0</v>
      </c>
      <c r="PPP141" s="92">
        <f t="shared" si="951"/>
        <v>0</v>
      </c>
      <c r="PPQ141" s="92">
        <f t="shared" si="951"/>
        <v>0</v>
      </c>
      <c r="PPR141" s="92">
        <f t="shared" si="951"/>
        <v>0</v>
      </c>
      <c r="PPS141" s="92">
        <f t="shared" si="951"/>
        <v>0</v>
      </c>
      <c r="PPT141" s="92">
        <f t="shared" si="951"/>
        <v>0</v>
      </c>
      <c r="PPU141" s="92">
        <f t="shared" si="951"/>
        <v>0</v>
      </c>
      <c r="PPV141" s="92">
        <f t="shared" si="951"/>
        <v>0</v>
      </c>
      <c r="PPW141" s="92">
        <f t="shared" si="951"/>
        <v>0</v>
      </c>
      <c r="PPX141" s="92">
        <f t="shared" si="951"/>
        <v>0</v>
      </c>
      <c r="PPY141" s="92">
        <f t="shared" si="951"/>
        <v>0</v>
      </c>
      <c r="PPZ141" s="92">
        <f t="shared" si="951"/>
        <v>0</v>
      </c>
      <c r="PQA141" s="92">
        <f t="shared" si="951"/>
        <v>0</v>
      </c>
      <c r="PQB141" s="92">
        <f t="shared" si="951"/>
        <v>0</v>
      </c>
      <c r="PQC141" s="92">
        <f t="shared" si="951"/>
        <v>0</v>
      </c>
      <c r="PQD141" s="92">
        <f t="shared" si="951"/>
        <v>0</v>
      </c>
      <c r="PQE141" s="92">
        <f t="shared" si="951"/>
        <v>0</v>
      </c>
      <c r="PQF141" s="92">
        <f t="shared" si="951"/>
        <v>0</v>
      </c>
      <c r="PQG141" s="92">
        <f t="shared" si="951"/>
        <v>0</v>
      </c>
      <c r="PQH141" s="92">
        <f t="shared" si="951"/>
        <v>0</v>
      </c>
      <c r="PQI141" s="92">
        <f t="shared" si="951"/>
        <v>0</v>
      </c>
      <c r="PQJ141" s="92">
        <f t="shared" si="951"/>
        <v>0</v>
      </c>
      <c r="PQK141" s="92">
        <f t="shared" si="951"/>
        <v>0</v>
      </c>
      <c r="PQL141" s="92">
        <f t="shared" si="951"/>
        <v>0</v>
      </c>
      <c r="PQM141" s="92">
        <f t="shared" si="951"/>
        <v>0</v>
      </c>
      <c r="PQN141" s="92">
        <f t="shared" si="951"/>
        <v>0</v>
      </c>
      <c r="PQO141" s="92">
        <f t="shared" si="951"/>
        <v>0</v>
      </c>
      <c r="PQP141" s="92">
        <f t="shared" si="951"/>
        <v>0</v>
      </c>
      <c r="PQQ141" s="92">
        <f t="shared" si="951"/>
        <v>0</v>
      </c>
      <c r="PQR141" s="92">
        <f t="shared" si="951"/>
        <v>0</v>
      </c>
      <c r="PQS141" s="92">
        <f t="shared" si="951"/>
        <v>0</v>
      </c>
      <c r="PQT141" s="92">
        <f t="shared" si="951"/>
        <v>0</v>
      </c>
      <c r="PQU141" s="92">
        <f t="shared" si="951"/>
        <v>0</v>
      </c>
      <c r="PQV141" s="92">
        <f t="shared" si="951"/>
        <v>0</v>
      </c>
      <c r="PQW141" s="92">
        <f t="shared" si="951"/>
        <v>0</v>
      </c>
      <c r="PQX141" s="92">
        <f t="shared" si="951"/>
        <v>0</v>
      </c>
      <c r="PQY141" s="92">
        <f t="shared" ref="PQY141:PTJ141" si="952">PQY135</f>
        <v>0</v>
      </c>
      <c r="PQZ141" s="92">
        <f t="shared" si="952"/>
        <v>0</v>
      </c>
      <c r="PRA141" s="92">
        <f t="shared" si="952"/>
        <v>0</v>
      </c>
      <c r="PRB141" s="92">
        <f t="shared" si="952"/>
        <v>0</v>
      </c>
      <c r="PRC141" s="92">
        <f t="shared" si="952"/>
        <v>0</v>
      </c>
      <c r="PRD141" s="92">
        <f t="shared" si="952"/>
        <v>0</v>
      </c>
      <c r="PRE141" s="92">
        <f t="shared" si="952"/>
        <v>0</v>
      </c>
      <c r="PRF141" s="92">
        <f t="shared" si="952"/>
        <v>0</v>
      </c>
      <c r="PRG141" s="92">
        <f t="shared" si="952"/>
        <v>0</v>
      </c>
      <c r="PRH141" s="92">
        <f t="shared" si="952"/>
        <v>0</v>
      </c>
      <c r="PRI141" s="92">
        <f t="shared" si="952"/>
        <v>0</v>
      </c>
      <c r="PRJ141" s="92">
        <f t="shared" si="952"/>
        <v>0</v>
      </c>
      <c r="PRK141" s="92">
        <f t="shared" si="952"/>
        <v>0</v>
      </c>
      <c r="PRL141" s="92">
        <f t="shared" si="952"/>
        <v>0</v>
      </c>
      <c r="PRM141" s="92">
        <f t="shared" si="952"/>
        <v>0</v>
      </c>
      <c r="PRN141" s="92">
        <f t="shared" si="952"/>
        <v>0</v>
      </c>
      <c r="PRO141" s="92">
        <f t="shared" si="952"/>
        <v>0</v>
      </c>
      <c r="PRP141" s="92">
        <f t="shared" si="952"/>
        <v>0</v>
      </c>
      <c r="PRQ141" s="92">
        <f t="shared" si="952"/>
        <v>0</v>
      </c>
      <c r="PRR141" s="92">
        <f t="shared" si="952"/>
        <v>0</v>
      </c>
      <c r="PRS141" s="92">
        <f t="shared" si="952"/>
        <v>0</v>
      </c>
      <c r="PRT141" s="92">
        <f t="shared" si="952"/>
        <v>0</v>
      </c>
      <c r="PRU141" s="92">
        <f t="shared" si="952"/>
        <v>0</v>
      </c>
      <c r="PRV141" s="92">
        <f t="shared" si="952"/>
        <v>0</v>
      </c>
      <c r="PRW141" s="92">
        <f t="shared" si="952"/>
        <v>0</v>
      </c>
      <c r="PRX141" s="92">
        <f t="shared" si="952"/>
        <v>0</v>
      </c>
      <c r="PRY141" s="92">
        <f t="shared" si="952"/>
        <v>0</v>
      </c>
      <c r="PRZ141" s="92">
        <f t="shared" si="952"/>
        <v>0</v>
      </c>
      <c r="PSA141" s="92">
        <f t="shared" si="952"/>
        <v>0</v>
      </c>
      <c r="PSB141" s="92">
        <f t="shared" si="952"/>
        <v>0</v>
      </c>
      <c r="PSC141" s="92">
        <f t="shared" si="952"/>
        <v>0</v>
      </c>
      <c r="PSD141" s="92">
        <f t="shared" si="952"/>
        <v>0</v>
      </c>
      <c r="PSE141" s="92">
        <f t="shared" si="952"/>
        <v>0</v>
      </c>
      <c r="PSF141" s="92">
        <f t="shared" si="952"/>
        <v>0</v>
      </c>
      <c r="PSG141" s="92">
        <f t="shared" si="952"/>
        <v>0</v>
      </c>
      <c r="PSH141" s="92">
        <f t="shared" si="952"/>
        <v>0</v>
      </c>
      <c r="PSI141" s="92">
        <f t="shared" si="952"/>
        <v>0</v>
      </c>
      <c r="PSJ141" s="92">
        <f t="shared" si="952"/>
        <v>0</v>
      </c>
      <c r="PSK141" s="92">
        <f t="shared" si="952"/>
        <v>0</v>
      </c>
      <c r="PSL141" s="92">
        <f t="shared" si="952"/>
        <v>0</v>
      </c>
      <c r="PSM141" s="92">
        <f t="shared" si="952"/>
        <v>0</v>
      </c>
      <c r="PSN141" s="92">
        <f t="shared" si="952"/>
        <v>0</v>
      </c>
      <c r="PSO141" s="92">
        <f t="shared" si="952"/>
        <v>0</v>
      </c>
      <c r="PSP141" s="92">
        <f t="shared" si="952"/>
        <v>0</v>
      </c>
      <c r="PSQ141" s="92">
        <f t="shared" si="952"/>
        <v>0</v>
      </c>
      <c r="PSR141" s="92">
        <f t="shared" si="952"/>
        <v>0</v>
      </c>
      <c r="PSS141" s="92">
        <f t="shared" si="952"/>
        <v>0</v>
      </c>
      <c r="PST141" s="92">
        <f t="shared" si="952"/>
        <v>0</v>
      </c>
      <c r="PSU141" s="92">
        <f t="shared" si="952"/>
        <v>0</v>
      </c>
      <c r="PSV141" s="92">
        <f t="shared" si="952"/>
        <v>0</v>
      </c>
      <c r="PSW141" s="92">
        <f t="shared" si="952"/>
        <v>0</v>
      </c>
      <c r="PSX141" s="92">
        <f t="shared" si="952"/>
        <v>0</v>
      </c>
      <c r="PSY141" s="92">
        <f t="shared" si="952"/>
        <v>0</v>
      </c>
      <c r="PSZ141" s="92">
        <f t="shared" si="952"/>
        <v>0</v>
      </c>
      <c r="PTA141" s="92">
        <f t="shared" si="952"/>
        <v>0</v>
      </c>
      <c r="PTB141" s="92">
        <f t="shared" si="952"/>
        <v>0</v>
      </c>
      <c r="PTC141" s="92">
        <f t="shared" si="952"/>
        <v>0</v>
      </c>
      <c r="PTD141" s="92">
        <f t="shared" si="952"/>
        <v>0</v>
      </c>
      <c r="PTE141" s="92">
        <f t="shared" si="952"/>
        <v>0</v>
      </c>
      <c r="PTF141" s="92">
        <f t="shared" si="952"/>
        <v>0</v>
      </c>
      <c r="PTG141" s="92">
        <f t="shared" si="952"/>
        <v>0</v>
      </c>
      <c r="PTH141" s="92">
        <f t="shared" si="952"/>
        <v>0</v>
      </c>
      <c r="PTI141" s="92">
        <f t="shared" si="952"/>
        <v>0</v>
      </c>
      <c r="PTJ141" s="92">
        <f t="shared" si="952"/>
        <v>0</v>
      </c>
      <c r="PTK141" s="92">
        <f t="shared" ref="PTK141:PVV141" si="953">PTK135</f>
        <v>0</v>
      </c>
      <c r="PTL141" s="92">
        <f t="shared" si="953"/>
        <v>0</v>
      </c>
      <c r="PTM141" s="92">
        <f t="shared" si="953"/>
        <v>0</v>
      </c>
      <c r="PTN141" s="92">
        <f t="shared" si="953"/>
        <v>0</v>
      </c>
      <c r="PTO141" s="92">
        <f t="shared" si="953"/>
        <v>0</v>
      </c>
      <c r="PTP141" s="92">
        <f t="shared" si="953"/>
        <v>0</v>
      </c>
      <c r="PTQ141" s="92">
        <f t="shared" si="953"/>
        <v>0</v>
      </c>
      <c r="PTR141" s="92">
        <f t="shared" si="953"/>
        <v>0</v>
      </c>
      <c r="PTS141" s="92">
        <f t="shared" si="953"/>
        <v>0</v>
      </c>
      <c r="PTT141" s="92">
        <f t="shared" si="953"/>
        <v>0</v>
      </c>
      <c r="PTU141" s="92">
        <f t="shared" si="953"/>
        <v>0</v>
      </c>
      <c r="PTV141" s="92">
        <f t="shared" si="953"/>
        <v>0</v>
      </c>
      <c r="PTW141" s="92">
        <f t="shared" si="953"/>
        <v>0</v>
      </c>
      <c r="PTX141" s="92">
        <f t="shared" si="953"/>
        <v>0</v>
      </c>
      <c r="PTY141" s="92">
        <f t="shared" si="953"/>
        <v>0</v>
      </c>
      <c r="PTZ141" s="92">
        <f t="shared" si="953"/>
        <v>0</v>
      </c>
      <c r="PUA141" s="92">
        <f t="shared" si="953"/>
        <v>0</v>
      </c>
      <c r="PUB141" s="92">
        <f t="shared" si="953"/>
        <v>0</v>
      </c>
      <c r="PUC141" s="92">
        <f t="shared" si="953"/>
        <v>0</v>
      </c>
      <c r="PUD141" s="92">
        <f t="shared" si="953"/>
        <v>0</v>
      </c>
      <c r="PUE141" s="92">
        <f t="shared" si="953"/>
        <v>0</v>
      </c>
      <c r="PUF141" s="92">
        <f t="shared" si="953"/>
        <v>0</v>
      </c>
      <c r="PUG141" s="92">
        <f t="shared" si="953"/>
        <v>0</v>
      </c>
      <c r="PUH141" s="92">
        <f t="shared" si="953"/>
        <v>0</v>
      </c>
      <c r="PUI141" s="92">
        <f t="shared" si="953"/>
        <v>0</v>
      </c>
      <c r="PUJ141" s="92">
        <f t="shared" si="953"/>
        <v>0</v>
      </c>
      <c r="PUK141" s="92">
        <f t="shared" si="953"/>
        <v>0</v>
      </c>
      <c r="PUL141" s="92">
        <f t="shared" si="953"/>
        <v>0</v>
      </c>
      <c r="PUM141" s="92">
        <f t="shared" si="953"/>
        <v>0</v>
      </c>
      <c r="PUN141" s="92">
        <f t="shared" si="953"/>
        <v>0</v>
      </c>
      <c r="PUO141" s="92">
        <f t="shared" si="953"/>
        <v>0</v>
      </c>
      <c r="PUP141" s="92">
        <f t="shared" si="953"/>
        <v>0</v>
      </c>
      <c r="PUQ141" s="92">
        <f t="shared" si="953"/>
        <v>0</v>
      </c>
      <c r="PUR141" s="92">
        <f t="shared" si="953"/>
        <v>0</v>
      </c>
      <c r="PUS141" s="92">
        <f t="shared" si="953"/>
        <v>0</v>
      </c>
      <c r="PUT141" s="92">
        <f t="shared" si="953"/>
        <v>0</v>
      </c>
      <c r="PUU141" s="92">
        <f t="shared" si="953"/>
        <v>0</v>
      </c>
      <c r="PUV141" s="92">
        <f t="shared" si="953"/>
        <v>0</v>
      </c>
      <c r="PUW141" s="92">
        <f t="shared" si="953"/>
        <v>0</v>
      </c>
      <c r="PUX141" s="92">
        <f t="shared" si="953"/>
        <v>0</v>
      </c>
      <c r="PUY141" s="92">
        <f t="shared" si="953"/>
        <v>0</v>
      </c>
      <c r="PUZ141" s="92">
        <f t="shared" si="953"/>
        <v>0</v>
      </c>
      <c r="PVA141" s="92">
        <f t="shared" si="953"/>
        <v>0</v>
      </c>
      <c r="PVB141" s="92">
        <f t="shared" si="953"/>
        <v>0</v>
      </c>
      <c r="PVC141" s="92">
        <f t="shared" si="953"/>
        <v>0</v>
      </c>
      <c r="PVD141" s="92">
        <f t="shared" si="953"/>
        <v>0</v>
      </c>
      <c r="PVE141" s="92">
        <f t="shared" si="953"/>
        <v>0</v>
      </c>
      <c r="PVF141" s="92">
        <f t="shared" si="953"/>
        <v>0</v>
      </c>
      <c r="PVG141" s="92">
        <f t="shared" si="953"/>
        <v>0</v>
      </c>
      <c r="PVH141" s="92">
        <f t="shared" si="953"/>
        <v>0</v>
      </c>
      <c r="PVI141" s="92">
        <f t="shared" si="953"/>
        <v>0</v>
      </c>
      <c r="PVJ141" s="92">
        <f t="shared" si="953"/>
        <v>0</v>
      </c>
      <c r="PVK141" s="92">
        <f t="shared" si="953"/>
        <v>0</v>
      </c>
      <c r="PVL141" s="92">
        <f t="shared" si="953"/>
        <v>0</v>
      </c>
      <c r="PVM141" s="92">
        <f t="shared" si="953"/>
        <v>0</v>
      </c>
      <c r="PVN141" s="92">
        <f t="shared" si="953"/>
        <v>0</v>
      </c>
      <c r="PVO141" s="92">
        <f t="shared" si="953"/>
        <v>0</v>
      </c>
      <c r="PVP141" s="92">
        <f t="shared" si="953"/>
        <v>0</v>
      </c>
      <c r="PVQ141" s="92">
        <f t="shared" si="953"/>
        <v>0</v>
      </c>
      <c r="PVR141" s="92">
        <f t="shared" si="953"/>
        <v>0</v>
      </c>
      <c r="PVS141" s="92">
        <f t="shared" si="953"/>
        <v>0</v>
      </c>
      <c r="PVT141" s="92">
        <f t="shared" si="953"/>
        <v>0</v>
      </c>
      <c r="PVU141" s="92">
        <f t="shared" si="953"/>
        <v>0</v>
      </c>
      <c r="PVV141" s="92">
        <f t="shared" si="953"/>
        <v>0</v>
      </c>
      <c r="PVW141" s="92">
        <f t="shared" ref="PVW141:PYH141" si="954">PVW135</f>
        <v>0</v>
      </c>
      <c r="PVX141" s="92">
        <f t="shared" si="954"/>
        <v>0</v>
      </c>
      <c r="PVY141" s="92">
        <f t="shared" si="954"/>
        <v>0</v>
      </c>
      <c r="PVZ141" s="92">
        <f t="shared" si="954"/>
        <v>0</v>
      </c>
      <c r="PWA141" s="92">
        <f t="shared" si="954"/>
        <v>0</v>
      </c>
      <c r="PWB141" s="92">
        <f t="shared" si="954"/>
        <v>0</v>
      </c>
      <c r="PWC141" s="92">
        <f t="shared" si="954"/>
        <v>0</v>
      </c>
      <c r="PWD141" s="92">
        <f t="shared" si="954"/>
        <v>0</v>
      </c>
      <c r="PWE141" s="92">
        <f t="shared" si="954"/>
        <v>0</v>
      </c>
      <c r="PWF141" s="92">
        <f t="shared" si="954"/>
        <v>0</v>
      </c>
      <c r="PWG141" s="92">
        <f t="shared" si="954"/>
        <v>0</v>
      </c>
      <c r="PWH141" s="92">
        <f t="shared" si="954"/>
        <v>0</v>
      </c>
      <c r="PWI141" s="92">
        <f t="shared" si="954"/>
        <v>0</v>
      </c>
      <c r="PWJ141" s="92">
        <f t="shared" si="954"/>
        <v>0</v>
      </c>
      <c r="PWK141" s="92">
        <f t="shared" si="954"/>
        <v>0</v>
      </c>
      <c r="PWL141" s="92">
        <f t="shared" si="954"/>
        <v>0</v>
      </c>
      <c r="PWM141" s="92">
        <f t="shared" si="954"/>
        <v>0</v>
      </c>
      <c r="PWN141" s="92">
        <f t="shared" si="954"/>
        <v>0</v>
      </c>
      <c r="PWO141" s="92">
        <f t="shared" si="954"/>
        <v>0</v>
      </c>
      <c r="PWP141" s="92">
        <f t="shared" si="954"/>
        <v>0</v>
      </c>
      <c r="PWQ141" s="92">
        <f t="shared" si="954"/>
        <v>0</v>
      </c>
      <c r="PWR141" s="92">
        <f t="shared" si="954"/>
        <v>0</v>
      </c>
      <c r="PWS141" s="92">
        <f t="shared" si="954"/>
        <v>0</v>
      </c>
      <c r="PWT141" s="92">
        <f t="shared" si="954"/>
        <v>0</v>
      </c>
      <c r="PWU141" s="92">
        <f t="shared" si="954"/>
        <v>0</v>
      </c>
      <c r="PWV141" s="92">
        <f t="shared" si="954"/>
        <v>0</v>
      </c>
      <c r="PWW141" s="92">
        <f t="shared" si="954"/>
        <v>0</v>
      </c>
      <c r="PWX141" s="92">
        <f t="shared" si="954"/>
        <v>0</v>
      </c>
      <c r="PWY141" s="92">
        <f t="shared" si="954"/>
        <v>0</v>
      </c>
      <c r="PWZ141" s="92">
        <f t="shared" si="954"/>
        <v>0</v>
      </c>
      <c r="PXA141" s="92">
        <f t="shared" si="954"/>
        <v>0</v>
      </c>
      <c r="PXB141" s="92">
        <f t="shared" si="954"/>
        <v>0</v>
      </c>
      <c r="PXC141" s="92">
        <f t="shared" si="954"/>
        <v>0</v>
      </c>
      <c r="PXD141" s="92">
        <f t="shared" si="954"/>
        <v>0</v>
      </c>
      <c r="PXE141" s="92">
        <f t="shared" si="954"/>
        <v>0</v>
      </c>
      <c r="PXF141" s="92">
        <f t="shared" si="954"/>
        <v>0</v>
      </c>
      <c r="PXG141" s="92">
        <f t="shared" si="954"/>
        <v>0</v>
      </c>
      <c r="PXH141" s="92">
        <f t="shared" si="954"/>
        <v>0</v>
      </c>
      <c r="PXI141" s="92">
        <f t="shared" si="954"/>
        <v>0</v>
      </c>
      <c r="PXJ141" s="92">
        <f t="shared" si="954"/>
        <v>0</v>
      </c>
      <c r="PXK141" s="92">
        <f t="shared" si="954"/>
        <v>0</v>
      </c>
      <c r="PXL141" s="92">
        <f t="shared" si="954"/>
        <v>0</v>
      </c>
      <c r="PXM141" s="92">
        <f t="shared" si="954"/>
        <v>0</v>
      </c>
      <c r="PXN141" s="92">
        <f t="shared" si="954"/>
        <v>0</v>
      </c>
      <c r="PXO141" s="92">
        <f t="shared" si="954"/>
        <v>0</v>
      </c>
      <c r="PXP141" s="92">
        <f t="shared" si="954"/>
        <v>0</v>
      </c>
      <c r="PXQ141" s="92">
        <f t="shared" si="954"/>
        <v>0</v>
      </c>
      <c r="PXR141" s="92">
        <f t="shared" si="954"/>
        <v>0</v>
      </c>
      <c r="PXS141" s="92">
        <f t="shared" si="954"/>
        <v>0</v>
      </c>
      <c r="PXT141" s="92">
        <f t="shared" si="954"/>
        <v>0</v>
      </c>
      <c r="PXU141" s="92">
        <f t="shared" si="954"/>
        <v>0</v>
      </c>
      <c r="PXV141" s="92">
        <f t="shared" si="954"/>
        <v>0</v>
      </c>
      <c r="PXW141" s="92">
        <f t="shared" si="954"/>
        <v>0</v>
      </c>
      <c r="PXX141" s="92">
        <f t="shared" si="954"/>
        <v>0</v>
      </c>
      <c r="PXY141" s="92">
        <f t="shared" si="954"/>
        <v>0</v>
      </c>
      <c r="PXZ141" s="92">
        <f t="shared" si="954"/>
        <v>0</v>
      </c>
      <c r="PYA141" s="92">
        <f t="shared" si="954"/>
        <v>0</v>
      </c>
      <c r="PYB141" s="92">
        <f t="shared" si="954"/>
        <v>0</v>
      </c>
      <c r="PYC141" s="92">
        <f t="shared" si="954"/>
        <v>0</v>
      </c>
      <c r="PYD141" s="92">
        <f t="shared" si="954"/>
        <v>0</v>
      </c>
      <c r="PYE141" s="92">
        <f t="shared" si="954"/>
        <v>0</v>
      </c>
      <c r="PYF141" s="92">
        <f t="shared" si="954"/>
        <v>0</v>
      </c>
      <c r="PYG141" s="92">
        <f t="shared" si="954"/>
        <v>0</v>
      </c>
      <c r="PYH141" s="92">
        <f t="shared" si="954"/>
        <v>0</v>
      </c>
      <c r="PYI141" s="92">
        <f t="shared" ref="PYI141:QAT141" si="955">PYI135</f>
        <v>0</v>
      </c>
      <c r="PYJ141" s="92">
        <f t="shared" si="955"/>
        <v>0</v>
      </c>
      <c r="PYK141" s="92">
        <f t="shared" si="955"/>
        <v>0</v>
      </c>
      <c r="PYL141" s="92">
        <f t="shared" si="955"/>
        <v>0</v>
      </c>
      <c r="PYM141" s="92">
        <f t="shared" si="955"/>
        <v>0</v>
      </c>
      <c r="PYN141" s="92">
        <f t="shared" si="955"/>
        <v>0</v>
      </c>
      <c r="PYO141" s="92">
        <f t="shared" si="955"/>
        <v>0</v>
      </c>
      <c r="PYP141" s="92">
        <f t="shared" si="955"/>
        <v>0</v>
      </c>
      <c r="PYQ141" s="92">
        <f t="shared" si="955"/>
        <v>0</v>
      </c>
      <c r="PYR141" s="92">
        <f t="shared" si="955"/>
        <v>0</v>
      </c>
      <c r="PYS141" s="92">
        <f t="shared" si="955"/>
        <v>0</v>
      </c>
      <c r="PYT141" s="92">
        <f t="shared" si="955"/>
        <v>0</v>
      </c>
      <c r="PYU141" s="92">
        <f t="shared" si="955"/>
        <v>0</v>
      </c>
      <c r="PYV141" s="92">
        <f t="shared" si="955"/>
        <v>0</v>
      </c>
      <c r="PYW141" s="92">
        <f t="shared" si="955"/>
        <v>0</v>
      </c>
      <c r="PYX141" s="92">
        <f t="shared" si="955"/>
        <v>0</v>
      </c>
      <c r="PYY141" s="92">
        <f t="shared" si="955"/>
        <v>0</v>
      </c>
      <c r="PYZ141" s="92">
        <f t="shared" si="955"/>
        <v>0</v>
      </c>
      <c r="PZA141" s="92">
        <f t="shared" si="955"/>
        <v>0</v>
      </c>
      <c r="PZB141" s="92">
        <f t="shared" si="955"/>
        <v>0</v>
      </c>
      <c r="PZC141" s="92">
        <f t="shared" si="955"/>
        <v>0</v>
      </c>
      <c r="PZD141" s="92">
        <f t="shared" si="955"/>
        <v>0</v>
      </c>
      <c r="PZE141" s="92">
        <f t="shared" si="955"/>
        <v>0</v>
      </c>
      <c r="PZF141" s="92">
        <f t="shared" si="955"/>
        <v>0</v>
      </c>
      <c r="PZG141" s="92">
        <f t="shared" si="955"/>
        <v>0</v>
      </c>
      <c r="PZH141" s="92">
        <f t="shared" si="955"/>
        <v>0</v>
      </c>
      <c r="PZI141" s="92">
        <f t="shared" si="955"/>
        <v>0</v>
      </c>
      <c r="PZJ141" s="92">
        <f t="shared" si="955"/>
        <v>0</v>
      </c>
      <c r="PZK141" s="92">
        <f t="shared" si="955"/>
        <v>0</v>
      </c>
      <c r="PZL141" s="92">
        <f t="shared" si="955"/>
        <v>0</v>
      </c>
      <c r="PZM141" s="92">
        <f t="shared" si="955"/>
        <v>0</v>
      </c>
      <c r="PZN141" s="92">
        <f t="shared" si="955"/>
        <v>0</v>
      </c>
      <c r="PZO141" s="92">
        <f t="shared" si="955"/>
        <v>0</v>
      </c>
      <c r="PZP141" s="92">
        <f t="shared" si="955"/>
        <v>0</v>
      </c>
      <c r="PZQ141" s="92">
        <f t="shared" si="955"/>
        <v>0</v>
      </c>
      <c r="PZR141" s="92">
        <f t="shared" si="955"/>
        <v>0</v>
      </c>
      <c r="PZS141" s="92">
        <f t="shared" si="955"/>
        <v>0</v>
      </c>
      <c r="PZT141" s="92">
        <f t="shared" si="955"/>
        <v>0</v>
      </c>
      <c r="PZU141" s="92">
        <f t="shared" si="955"/>
        <v>0</v>
      </c>
      <c r="PZV141" s="92">
        <f t="shared" si="955"/>
        <v>0</v>
      </c>
      <c r="PZW141" s="92">
        <f t="shared" si="955"/>
        <v>0</v>
      </c>
      <c r="PZX141" s="92">
        <f t="shared" si="955"/>
        <v>0</v>
      </c>
      <c r="PZY141" s="92">
        <f t="shared" si="955"/>
        <v>0</v>
      </c>
      <c r="PZZ141" s="92">
        <f t="shared" si="955"/>
        <v>0</v>
      </c>
      <c r="QAA141" s="92">
        <f t="shared" si="955"/>
        <v>0</v>
      </c>
      <c r="QAB141" s="92">
        <f t="shared" si="955"/>
        <v>0</v>
      </c>
      <c r="QAC141" s="92">
        <f t="shared" si="955"/>
        <v>0</v>
      </c>
      <c r="QAD141" s="92">
        <f t="shared" si="955"/>
        <v>0</v>
      </c>
      <c r="QAE141" s="92">
        <f t="shared" si="955"/>
        <v>0</v>
      </c>
      <c r="QAF141" s="92">
        <f t="shared" si="955"/>
        <v>0</v>
      </c>
      <c r="QAG141" s="92">
        <f t="shared" si="955"/>
        <v>0</v>
      </c>
      <c r="QAH141" s="92">
        <f t="shared" si="955"/>
        <v>0</v>
      </c>
      <c r="QAI141" s="92">
        <f t="shared" si="955"/>
        <v>0</v>
      </c>
      <c r="QAJ141" s="92">
        <f t="shared" si="955"/>
        <v>0</v>
      </c>
      <c r="QAK141" s="92">
        <f t="shared" si="955"/>
        <v>0</v>
      </c>
      <c r="QAL141" s="92">
        <f t="shared" si="955"/>
        <v>0</v>
      </c>
      <c r="QAM141" s="92">
        <f t="shared" si="955"/>
        <v>0</v>
      </c>
      <c r="QAN141" s="92">
        <f t="shared" si="955"/>
        <v>0</v>
      </c>
      <c r="QAO141" s="92">
        <f t="shared" si="955"/>
        <v>0</v>
      </c>
      <c r="QAP141" s="92">
        <f t="shared" si="955"/>
        <v>0</v>
      </c>
      <c r="QAQ141" s="92">
        <f t="shared" si="955"/>
        <v>0</v>
      </c>
      <c r="QAR141" s="92">
        <f t="shared" si="955"/>
        <v>0</v>
      </c>
      <c r="QAS141" s="92">
        <f t="shared" si="955"/>
        <v>0</v>
      </c>
      <c r="QAT141" s="92">
        <f t="shared" si="955"/>
        <v>0</v>
      </c>
      <c r="QAU141" s="92">
        <f t="shared" ref="QAU141:QDF141" si="956">QAU135</f>
        <v>0</v>
      </c>
      <c r="QAV141" s="92">
        <f t="shared" si="956"/>
        <v>0</v>
      </c>
      <c r="QAW141" s="92">
        <f t="shared" si="956"/>
        <v>0</v>
      </c>
      <c r="QAX141" s="92">
        <f t="shared" si="956"/>
        <v>0</v>
      </c>
      <c r="QAY141" s="92">
        <f t="shared" si="956"/>
        <v>0</v>
      </c>
      <c r="QAZ141" s="92">
        <f t="shared" si="956"/>
        <v>0</v>
      </c>
      <c r="QBA141" s="92">
        <f t="shared" si="956"/>
        <v>0</v>
      </c>
      <c r="QBB141" s="92">
        <f t="shared" si="956"/>
        <v>0</v>
      </c>
      <c r="QBC141" s="92">
        <f t="shared" si="956"/>
        <v>0</v>
      </c>
      <c r="QBD141" s="92">
        <f t="shared" si="956"/>
        <v>0</v>
      </c>
      <c r="QBE141" s="92">
        <f t="shared" si="956"/>
        <v>0</v>
      </c>
      <c r="QBF141" s="92">
        <f t="shared" si="956"/>
        <v>0</v>
      </c>
      <c r="QBG141" s="92">
        <f t="shared" si="956"/>
        <v>0</v>
      </c>
      <c r="QBH141" s="92">
        <f t="shared" si="956"/>
        <v>0</v>
      </c>
      <c r="QBI141" s="92">
        <f t="shared" si="956"/>
        <v>0</v>
      </c>
      <c r="QBJ141" s="92">
        <f t="shared" si="956"/>
        <v>0</v>
      </c>
      <c r="QBK141" s="92">
        <f t="shared" si="956"/>
        <v>0</v>
      </c>
      <c r="QBL141" s="92">
        <f t="shared" si="956"/>
        <v>0</v>
      </c>
      <c r="QBM141" s="92">
        <f t="shared" si="956"/>
        <v>0</v>
      </c>
      <c r="QBN141" s="92">
        <f t="shared" si="956"/>
        <v>0</v>
      </c>
      <c r="QBO141" s="92">
        <f t="shared" si="956"/>
        <v>0</v>
      </c>
      <c r="QBP141" s="92">
        <f t="shared" si="956"/>
        <v>0</v>
      </c>
      <c r="QBQ141" s="92">
        <f t="shared" si="956"/>
        <v>0</v>
      </c>
      <c r="QBR141" s="92">
        <f t="shared" si="956"/>
        <v>0</v>
      </c>
      <c r="QBS141" s="92">
        <f t="shared" si="956"/>
        <v>0</v>
      </c>
      <c r="QBT141" s="92">
        <f t="shared" si="956"/>
        <v>0</v>
      </c>
      <c r="QBU141" s="92">
        <f t="shared" si="956"/>
        <v>0</v>
      </c>
      <c r="QBV141" s="92">
        <f t="shared" si="956"/>
        <v>0</v>
      </c>
      <c r="QBW141" s="92">
        <f t="shared" si="956"/>
        <v>0</v>
      </c>
      <c r="QBX141" s="92">
        <f t="shared" si="956"/>
        <v>0</v>
      </c>
      <c r="QBY141" s="92">
        <f t="shared" si="956"/>
        <v>0</v>
      </c>
      <c r="QBZ141" s="92">
        <f t="shared" si="956"/>
        <v>0</v>
      </c>
      <c r="QCA141" s="92">
        <f t="shared" si="956"/>
        <v>0</v>
      </c>
      <c r="QCB141" s="92">
        <f t="shared" si="956"/>
        <v>0</v>
      </c>
      <c r="QCC141" s="92">
        <f t="shared" si="956"/>
        <v>0</v>
      </c>
      <c r="QCD141" s="92">
        <f t="shared" si="956"/>
        <v>0</v>
      </c>
      <c r="QCE141" s="92">
        <f t="shared" si="956"/>
        <v>0</v>
      </c>
      <c r="QCF141" s="92">
        <f t="shared" si="956"/>
        <v>0</v>
      </c>
      <c r="QCG141" s="92">
        <f t="shared" si="956"/>
        <v>0</v>
      </c>
      <c r="QCH141" s="92">
        <f t="shared" si="956"/>
        <v>0</v>
      </c>
      <c r="QCI141" s="92">
        <f t="shared" si="956"/>
        <v>0</v>
      </c>
      <c r="QCJ141" s="92">
        <f t="shared" si="956"/>
        <v>0</v>
      </c>
      <c r="QCK141" s="92">
        <f t="shared" si="956"/>
        <v>0</v>
      </c>
      <c r="QCL141" s="92">
        <f t="shared" si="956"/>
        <v>0</v>
      </c>
      <c r="QCM141" s="92">
        <f t="shared" si="956"/>
        <v>0</v>
      </c>
      <c r="QCN141" s="92">
        <f t="shared" si="956"/>
        <v>0</v>
      </c>
      <c r="QCO141" s="92">
        <f t="shared" si="956"/>
        <v>0</v>
      </c>
      <c r="QCP141" s="92">
        <f t="shared" si="956"/>
        <v>0</v>
      </c>
      <c r="QCQ141" s="92">
        <f t="shared" si="956"/>
        <v>0</v>
      </c>
      <c r="QCR141" s="92">
        <f t="shared" si="956"/>
        <v>0</v>
      </c>
      <c r="QCS141" s="92">
        <f t="shared" si="956"/>
        <v>0</v>
      </c>
      <c r="QCT141" s="92">
        <f t="shared" si="956"/>
        <v>0</v>
      </c>
      <c r="QCU141" s="92">
        <f t="shared" si="956"/>
        <v>0</v>
      </c>
      <c r="QCV141" s="92">
        <f t="shared" si="956"/>
        <v>0</v>
      </c>
      <c r="QCW141" s="92">
        <f t="shared" si="956"/>
        <v>0</v>
      </c>
      <c r="QCX141" s="92">
        <f t="shared" si="956"/>
        <v>0</v>
      </c>
      <c r="QCY141" s="92">
        <f t="shared" si="956"/>
        <v>0</v>
      </c>
      <c r="QCZ141" s="92">
        <f t="shared" si="956"/>
        <v>0</v>
      </c>
      <c r="QDA141" s="92">
        <f t="shared" si="956"/>
        <v>0</v>
      </c>
      <c r="QDB141" s="92">
        <f t="shared" si="956"/>
        <v>0</v>
      </c>
      <c r="QDC141" s="92">
        <f t="shared" si="956"/>
        <v>0</v>
      </c>
      <c r="QDD141" s="92">
        <f t="shared" si="956"/>
        <v>0</v>
      </c>
      <c r="QDE141" s="92">
        <f t="shared" si="956"/>
        <v>0</v>
      </c>
      <c r="QDF141" s="92">
        <f t="shared" si="956"/>
        <v>0</v>
      </c>
      <c r="QDG141" s="92">
        <f t="shared" ref="QDG141:QFR141" si="957">QDG135</f>
        <v>0</v>
      </c>
      <c r="QDH141" s="92">
        <f t="shared" si="957"/>
        <v>0</v>
      </c>
      <c r="QDI141" s="92">
        <f t="shared" si="957"/>
        <v>0</v>
      </c>
      <c r="QDJ141" s="92">
        <f t="shared" si="957"/>
        <v>0</v>
      </c>
      <c r="QDK141" s="92">
        <f t="shared" si="957"/>
        <v>0</v>
      </c>
      <c r="QDL141" s="92">
        <f t="shared" si="957"/>
        <v>0</v>
      </c>
      <c r="QDM141" s="92">
        <f t="shared" si="957"/>
        <v>0</v>
      </c>
      <c r="QDN141" s="92">
        <f t="shared" si="957"/>
        <v>0</v>
      </c>
      <c r="QDO141" s="92">
        <f t="shared" si="957"/>
        <v>0</v>
      </c>
      <c r="QDP141" s="92">
        <f t="shared" si="957"/>
        <v>0</v>
      </c>
      <c r="QDQ141" s="92">
        <f t="shared" si="957"/>
        <v>0</v>
      </c>
      <c r="QDR141" s="92">
        <f t="shared" si="957"/>
        <v>0</v>
      </c>
      <c r="QDS141" s="92">
        <f t="shared" si="957"/>
        <v>0</v>
      </c>
      <c r="QDT141" s="92">
        <f t="shared" si="957"/>
        <v>0</v>
      </c>
      <c r="QDU141" s="92">
        <f t="shared" si="957"/>
        <v>0</v>
      </c>
      <c r="QDV141" s="92">
        <f t="shared" si="957"/>
        <v>0</v>
      </c>
      <c r="QDW141" s="92">
        <f t="shared" si="957"/>
        <v>0</v>
      </c>
      <c r="QDX141" s="92">
        <f t="shared" si="957"/>
        <v>0</v>
      </c>
      <c r="QDY141" s="92">
        <f t="shared" si="957"/>
        <v>0</v>
      </c>
      <c r="QDZ141" s="92">
        <f t="shared" si="957"/>
        <v>0</v>
      </c>
      <c r="QEA141" s="92">
        <f t="shared" si="957"/>
        <v>0</v>
      </c>
      <c r="QEB141" s="92">
        <f t="shared" si="957"/>
        <v>0</v>
      </c>
      <c r="QEC141" s="92">
        <f t="shared" si="957"/>
        <v>0</v>
      </c>
      <c r="QED141" s="92">
        <f t="shared" si="957"/>
        <v>0</v>
      </c>
      <c r="QEE141" s="92">
        <f t="shared" si="957"/>
        <v>0</v>
      </c>
      <c r="QEF141" s="92">
        <f t="shared" si="957"/>
        <v>0</v>
      </c>
      <c r="QEG141" s="92">
        <f t="shared" si="957"/>
        <v>0</v>
      </c>
      <c r="QEH141" s="92">
        <f t="shared" si="957"/>
        <v>0</v>
      </c>
      <c r="QEI141" s="92">
        <f t="shared" si="957"/>
        <v>0</v>
      </c>
      <c r="QEJ141" s="92">
        <f t="shared" si="957"/>
        <v>0</v>
      </c>
      <c r="QEK141" s="92">
        <f t="shared" si="957"/>
        <v>0</v>
      </c>
      <c r="QEL141" s="92">
        <f t="shared" si="957"/>
        <v>0</v>
      </c>
      <c r="QEM141" s="92">
        <f t="shared" si="957"/>
        <v>0</v>
      </c>
      <c r="QEN141" s="92">
        <f t="shared" si="957"/>
        <v>0</v>
      </c>
      <c r="QEO141" s="92">
        <f t="shared" si="957"/>
        <v>0</v>
      </c>
      <c r="QEP141" s="92">
        <f t="shared" si="957"/>
        <v>0</v>
      </c>
      <c r="QEQ141" s="92">
        <f t="shared" si="957"/>
        <v>0</v>
      </c>
      <c r="QER141" s="92">
        <f t="shared" si="957"/>
        <v>0</v>
      </c>
      <c r="QES141" s="92">
        <f t="shared" si="957"/>
        <v>0</v>
      </c>
      <c r="QET141" s="92">
        <f t="shared" si="957"/>
        <v>0</v>
      </c>
      <c r="QEU141" s="92">
        <f t="shared" si="957"/>
        <v>0</v>
      </c>
      <c r="QEV141" s="92">
        <f t="shared" si="957"/>
        <v>0</v>
      </c>
      <c r="QEW141" s="92">
        <f t="shared" si="957"/>
        <v>0</v>
      </c>
      <c r="QEX141" s="92">
        <f t="shared" si="957"/>
        <v>0</v>
      </c>
      <c r="QEY141" s="92">
        <f t="shared" si="957"/>
        <v>0</v>
      </c>
      <c r="QEZ141" s="92">
        <f t="shared" si="957"/>
        <v>0</v>
      </c>
      <c r="QFA141" s="92">
        <f t="shared" si="957"/>
        <v>0</v>
      </c>
      <c r="QFB141" s="92">
        <f t="shared" si="957"/>
        <v>0</v>
      </c>
      <c r="QFC141" s="92">
        <f t="shared" si="957"/>
        <v>0</v>
      </c>
      <c r="QFD141" s="92">
        <f t="shared" si="957"/>
        <v>0</v>
      </c>
      <c r="QFE141" s="92">
        <f t="shared" si="957"/>
        <v>0</v>
      </c>
      <c r="QFF141" s="92">
        <f t="shared" si="957"/>
        <v>0</v>
      </c>
      <c r="QFG141" s="92">
        <f t="shared" si="957"/>
        <v>0</v>
      </c>
      <c r="QFH141" s="92">
        <f t="shared" si="957"/>
        <v>0</v>
      </c>
      <c r="QFI141" s="92">
        <f t="shared" si="957"/>
        <v>0</v>
      </c>
      <c r="QFJ141" s="92">
        <f t="shared" si="957"/>
        <v>0</v>
      </c>
      <c r="QFK141" s="92">
        <f t="shared" si="957"/>
        <v>0</v>
      </c>
      <c r="QFL141" s="92">
        <f t="shared" si="957"/>
        <v>0</v>
      </c>
      <c r="QFM141" s="92">
        <f t="shared" si="957"/>
        <v>0</v>
      </c>
      <c r="QFN141" s="92">
        <f t="shared" si="957"/>
        <v>0</v>
      </c>
      <c r="QFO141" s="92">
        <f t="shared" si="957"/>
        <v>0</v>
      </c>
      <c r="QFP141" s="92">
        <f t="shared" si="957"/>
        <v>0</v>
      </c>
      <c r="QFQ141" s="92">
        <f t="shared" si="957"/>
        <v>0</v>
      </c>
      <c r="QFR141" s="92">
        <f t="shared" si="957"/>
        <v>0</v>
      </c>
      <c r="QFS141" s="92">
        <f t="shared" ref="QFS141:QID141" si="958">QFS135</f>
        <v>0</v>
      </c>
      <c r="QFT141" s="92">
        <f t="shared" si="958"/>
        <v>0</v>
      </c>
      <c r="QFU141" s="92">
        <f t="shared" si="958"/>
        <v>0</v>
      </c>
      <c r="QFV141" s="92">
        <f t="shared" si="958"/>
        <v>0</v>
      </c>
      <c r="QFW141" s="92">
        <f t="shared" si="958"/>
        <v>0</v>
      </c>
      <c r="QFX141" s="92">
        <f t="shared" si="958"/>
        <v>0</v>
      </c>
      <c r="QFY141" s="92">
        <f t="shared" si="958"/>
        <v>0</v>
      </c>
      <c r="QFZ141" s="92">
        <f t="shared" si="958"/>
        <v>0</v>
      </c>
      <c r="QGA141" s="92">
        <f t="shared" si="958"/>
        <v>0</v>
      </c>
      <c r="QGB141" s="92">
        <f t="shared" si="958"/>
        <v>0</v>
      </c>
      <c r="QGC141" s="92">
        <f t="shared" si="958"/>
        <v>0</v>
      </c>
      <c r="QGD141" s="92">
        <f t="shared" si="958"/>
        <v>0</v>
      </c>
      <c r="QGE141" s="92">
        <f t="shared" si="958"/>
        <v>0</v>
      </c>
      <c r="QGF141" s="92">
        <f t="shared" si="958"/>
        <v>0</v>
      </c>
      <c r="QGG141" s="92">
        <f t="shared" si="958"/>
        <v>0</v>
      </c>
      <c r="QGH141" s="92">
        <f t="shared" si="958"/>
        <v>0</v>
      </c>
      <c r="QGI141" s="92">
        <f t="shared" si="958"/>
        <v>0</v>
      </c>
      <c r="QGJ141" s="92">
        <f t="shared" si="958"/>
        <v>0</v>
      </c>
      <c r="QGK141" s="92">
        <f t="shared" si="958"/>
        <v>0</v>
      </c>
      <c r="QGL141" s="92">
        <f t="shared" si="958"/>
        <v>0</v>
      </c>
      <c r="QGM141" s="92">
        <f t="shared" si="958"/>
        <v>0</v>
      </c>
      <c r="QGN141" s="92">
        <f t="shared" si="958"/>
        <v>0</v>
      </c>
      <c r="QGO141" s="92">
        <f t="shared" si="958"/>
        <v>0</v>
      </c>
      <c r="QGP141" s="92">
        <f t="shared" si="958"/>
        <v>0</v>
      </c>
      <c r="QGQ141" s="92">
        <f t="shared" si="958"/>
        <v>0</v>
      </c>
      <c r="QGR141" s="92">
        <f t="shared" si="958"/>
        <v>0</v>
      </c>
      <c r="QGS141" s="92">
        <f t="shared" si="958"/>
        <v>0</v>
      </c>
      <c r="QGT141" s="92">
        <f t="shared" si="958"/>
        <v>0</v>
      </c>
      <c r="QGU141" s="92">
        <f t="shared" si="958"/>
        <v>0</v>
      </c>
      <c r="QGV141" s="92">
        <f t="shared" si="958"/>
        <v>0</v>
      </c>
      <c r="QGW141" s="92">
        <f t="shared" si="958"/>
        <v>0</v>
      </c>
      <c r="QGX141" s="92">
        <f t="shared" si="958"/>
        <v>0</v>
      </c>
      <c r="QGY141" s="92">
        <f t="shared" si="958"/>
        <v>0</v>
      </c>
      <c r="QGZ141" s="92">
        <f t="shared" si="958"/>
        <v>0</v>
      </c>
      <c r="QHA141" s="92">
        <f t="shared" si="958"/>
        <v>0</v>
      </c>
      <c r="QHB141" s="92">
        <f t="shared" si="958"/>
        <v>0</v>
      </c>
      <c r="QHC141" s="92">
        <f t="shared" si="958"/>
        <v>0</v>
      </c>
      <c r="QHD141" s="92">
        <f t="shared" si="958"/>
        <v>0</v>
      </c>
      <c r="QHE141" s="92">
        <f t="shared" si="958"/>
        <v>0</v>
      </c>
      <c r="QHF141" s="92">
        <f t="shared" si="958"/>
        <v>0</v>
      </c>
      <c r="QHG141" s="92">
        <f t="shared" si="958"/>
        <v>0</v>
      </c>
      <c r="QHH141" s="92">
        <f t="shared" si="958"/>
        <v>0</v>
      </c>
      <c r="QHI141" s="92">
        <f t="shared" si="958"/>
        <v>0</v>
      </c>
      <c r="QHJ141" s="92">
        <f t="shared" si="958"/>
        <v>0</v>
      </c>
      <c r="QHK141" s="92">
        <f t="shared" si="958"/>
        <v>0</v>
      </c>
      <c r="QHL141" s="92">
        <f t="shared" si="958"/>
        <v>0</v>
      </c>
      <c r="QHM141" s="92">
        <f t="shared" si="958"/>
        <v>0</v>
      </c>
      <c r="QHN141" s="92">
        <f t="shared" si="958"/>
        <v>0</v>
      </c>
      <c r="QHO141" s="92">
        <f t="shared" si="958"/>
        <v>0</v>
      </c>
      <c r="QHP141" s="92">
        <f t="shared" si="958"/>
        <v>0</v>
      </c>
      <c r="QHQ141" s="92">
        <f t="shared" si="958"/>
        <v>0</v>
      </c>
      <c r="QHR141" s="92">
        <f t="shared" si="958"/>
        <v>0</v>
      </c>
      <c r="QHS141" s="92">
        <f t="shared" si="958"/>
        <v>0</v>
      </c>
      <c r="QHT141" s="92">
        <f t="shared" si="958"/>
        <v>0</v>
      </c>
      <c r="QHU141" s="92">
        <f t="shared" si="958"/>
        <v>0</v>
      </c>
      <c r="QHV141" s="92">
        <f t="shared" si="958"/>
        <v>0</v>
      </c>
      <c r="QHW141" s="92">
        <f t="shared" si="958"/>
        <v>0</v>
      </c>
      <c r="QHX141" s="92">
        <f t="shared" si="958"/>
        <v>0</v>
      </c>
      <c r="QHY141" s="92">
        <f t="shared" si="958"/>
        <v>0</v>
      </c>
      <c r="QHZ141" s="92">
        <f t="shared" si="958"/>
        <v>0</v>
      </c>
      <c r="QIA141" s="92">
        <f t="shared" si="958"/>
        <v>0</v>
      </c>
      <c r="QIB141" s="92">
        <f t="shared" si="958"/>
        <v>0</v>
      </c>
      <c r="QIC141" s="92">
        <f t="shared" si="958"/>
        <v>0</v>
      </c>
      <c r="QID141" s="92">
        <f t="shared" si="958"/>
        <v>0</v>
      </c>
      <c r="QIE141" s="92">
        <f t="shared" ref="QIE141:QKP141" si="959">QIE135</f>
        <v>0</v>
      </c>
      <c r="QIF141" s="92">
        <f t="shared" si="959"/>
        <v>0</v>
      </c>
      <c r="QIG141" s="92">
        <f t="shared" si="959"/>
        <v>0</v>
      </c>
      <c r="QIH141" s="92">
        <f t="shared" si="959"/>
        <v>0</v>
      </c>
      <c r="QII141" s="92">
        <f t="shared" si="959"/>
        <v>0</v>
      </c>
      <c r="QIJ141" s="92">
        <f t="shared" si="959"/>
        <v>0</v>
      </c>
      <c r="QIK141" s="92">
        <f t="shared" si="959"/>
        <v>0</v>
      </c>
      <c r="QIL141" s="92">
        <f t="shared" si="959"/>
        <v>0</v>
      </c>
      <c r="QIM141" s="92">
        <f t="shared" si="959"/>
        <v>0</v>
      </c>
      <c r="QIN141" s="92">
        <f t="shared" si="959"/>
        <v>0</v>
      </c>
      <c r="QIO141" s="92">
        <f t="shared" si="959"/>
        <v>0</v>
      </c>
      <c r="QIP141" s="92">
        <f t="shared" si="959"/>
        <v>0</v>
      </c>
      <c r="QIQ141" s="92">
        <f t="shared" si="959"/>
        <v>0</v>
      </c>
      <c r="QIR141" s="92">
        <f t="shared" si="959"/>
        <v>0</v>
      </c>
      <c r="QIS141" s="92">
        <f t="shared" si="959"/>
        <v>0</v>
      </c>
      <c r="QIT141" s="92">
        <f t="shared" si="959"/>
        <v>0</v>
      </c>
      <c r="QIU141" s="92">
        <f t="shared" si="959"/>
        <v>0</v>
      </c>
      <c r="QIV141" s="92">
        <f t="shared" si="959"/>
        <v>0</v>
      </c>
      <c r="QIW141" s="92">
        <f t="shared" si="959"/>
        <v>0</v>
      </c>
      <c r="QIX141" s="92">
        <f t="shared" si="959"/>
        <v>0</v>
      </c>
      <c r="QIY141" s="92">
        <f t="shared" si="959"/>
        <v>0</v>
      </c>
      <c r="QIZ141" s="92">
        <f t="shared" si="959"/>
        <v>0</v>
      </c>
      <c r="QJA141" s="92">
        <f t="shared" si="959"/>
        <v>0</v>
      </c>
      <c r="QJB141" s="92">
        <f t="shared" si="959"/>
        <v>0</v>
      </c>
      <c r="QJC141" s="92">
        <f t="shared" si="959"/>
        <v>0</v>
      </c>
      <c r="QJD141" s="92">
        <f t="shared" si="959"/>
        <v>0</v>
      </c>
      <c r="QJE141" s="92">
        <f t="shared" si="959"/>
        <v>0</v>
      </c>
      <c r="QJF141" s="92">
        <f t="shared" si="959"/>
        <v>0</v>
      </c>
      <c r="QJG141" s="92">
        <f t="shared" si="959"/>
        <v>0</v>
      </c>
      <c r="QJH141" s="92">
        <f t="shared" si="959"/>
        <v>0</v>
      </c>
      <c r="QJI141" s="92">
        <f t="shared" si="959"/>
        <v>0</v>
      </c>
      <c r="QJJ141" s="92">
        <f t="shared" si="959"/>
        <v>0</v>
      </c>
      <c r="QJK141" s="92">
        <f t="shared" si="959"/>
        <v>0</v>
      </c>
      <c r="QJL141" s="92">
        <f t="shared" si="959"/>
        <v>0</v>
      </c>
      <c r="QJM141" s="92">
        <f t="shared" si="959"/>
        <v>0</v>
      </c>
      <c r="QJN141" s="92">
        <f t="shared" si="959"/>
        <v>0</v>
      </c>
      <c r="QJO141" s="92">
        <f t="shared" si="959"/>
        <v>0</v>
      </c>
      <c r="QJP141" s="92">
        <f t="shared" si="959"/>
        <v>0</v>
      </c>
      <c r="QJQ141" s="92">
        <f t="shared" si="959"/>
        <v>0</v>
      </c>
      <c r="QJR141" s="92">
        <f t="shared" si="959"/>
        <v>0</v>
      </c>
      <c r="QJS141" s="92">
        <f t="shared" si="959"/>
        <v>0</v>
      </c>
      <c r="QJT141" s="92">
        <f t="shared" si="959"/>
        <v>0</v>
      </c>
      <c r="QJU141" s="92">
        <f t="shared" si="959"/>
        <v>0</v>
      </c>
      <c r="QJV141" s="92">
        <f t="shared" si="959"/>
        <v>0</v>
      </c>
      <c r="QJW141" s="92">
        <f t="shared" si="959"/>
        <v>0</v>
      </c>
      <c r="QJX141" s="92">
        <f t="shared" si="959"/>
        <v>0</v>
      </c>
      <c r="QJY141" s="92">
        <f t="shared" si="959"/>
        <v>0</v>
      </c>
      <c r="QJZ141" s="92">
        <f t="shared" si="959"/>
        <v>0</v>
      </c>
      <c r="QKA141" s="92">
        <f t="shared" si="959"/>
        <v>0</v>
      </c>
      <c r="QKB141" s="92">
        <f t="shared" si="959"/>
        <v>0</v>
      </c>
      <c r="QKC141" s="92">
        <f t="shared" si="959"/>
        <v>0</v>
      </c>
      <c r="QKD141" s="92">
        <f t="shared" si="959"/>
        <v>0</v>
      </c>
      <c r="QKE141" s="92">
        <f t="shared" si="959"/>
        <v>0</v>
      </c>
      <c r="QKF141" s="92">
        <f t="shared" si="959"/>
        <v>0</v>
      </c>
      <c r="QKG141" s="92">
        <f t="shared" si="959"/>
        <v>0</v>
      </c>
      <c r="QKH141" s="92">
        <f t="shared" si="959"/>
        <v>0</v>
      </c>
      <c r="QKI141" s="92">
        <f t="shared" si="959"/>
        <v>0</v>
      </c>
      <c r="QKJ141" s="92">
        <f t="shared" si="959"/>
        <v>0</v>
      </c>
      <c r="QKK141" s="92">
        <f t="shared" si="959"/>
        <v>0</v>
      </c>
      <c r="QKL141" s="92">
        <f t="shared" si="959"/>
        <v>0</v>
      </c>
      <c r="QKM141" s="92">
        <f t="shared" si="959"/>
        <v>0</v>
      </c>
      <c r="QKN141" s="92">
        <f t="shared" si="959"/>
        <v>0</v>
      </c>
      <c r="QKO141" s="92">
        <f t="shared" si="959"/>
        <v>0</v>
      </c>
      <c r="QKP141" s="92">
        <f t="shared" si="959"/>
        <v>0</v>
      </c>
      <c r="QKQ141" s="92">
        <f t="shared" ref="QKQ141:QNB141" si="960">QKQ135</f>
        <v>0</v>
      </c>
      <c r="QKR141" s="92">
        <f t="shared" si="960"/>
        <v>0</v>
      </c>
      <c r="QKS141" s="92">
        <f t="shared" si="960"/>
        <v>0</v>
      </c>
      <c r="QKT141" s="92">
        <f t="shared" si="960"/>
        <v>0</v>
      </c>
      <c r="QKU141" s="92">
        <f t="shared" si="960"/>
        <v>0</v>
      </c>
      <c r="QKV141" s="92">
        <f t="shared" si="960"/>
        <v>0</v>
      </c>
      <c r="QKW141" s="92">
        <f t="shared" si="960"/>
        <v>0</v>
      </c>
      <c r="QKX141" s="92">
        <f t="shared" si="960"/>
        <v>0</v>
      </c>
      <c r="QKY141" s="92">
        <f t="shared" si="960"/>
        <v>0</v>
      </c>
      <c r="QKZ141" s="92">
        <f t="shared" si="960"/>
        <v>0</v>
      </c>
      <c r="QLA141" s="92">
        <f t="shared" si="960"/>
        <v>0</v>
      </c>
      <c r="QLB141" s="92">
        <f t="shared" si="960"/>
        <v>0</v>
      </c>
      <c r="QLC141" s="92">
        <f t="shared" si="960"/>
        <v>0</v>
      </c>
      <c r="QLD141" s="92">
        <f t="shared" si="960"/>
        <v>0</v>
      </c>
      <c r="QLE141" s="92">
        <f t="shared" si="960"/>
        <v>0</v>
      </c>
      <c r="QLF141" s="92">
        <f t="shared" si="960"/>
        <v>0</v>
      </c>
      <c r="QLG141" s="92">
        <f t="shared" si="960"/>
        <v>0</v>
      </c>
      <c r="QLH141" s="92">
        <f t="shared" si="960"/>
        <v>0</v>
      </c>
      <c r="QLI141" s="92">
        <f t="shared" si="960"/>
        <v>0</v>
      </c>
      <c r="QLJ141" s="92">
        <f t="shared" si="960"/>
        <v>0</v>
      </c>
      <c r="QLK141" s="92">
        <f t="shared" si="960"/>
        <v>0</v>
      </c>
      <c r="QLL141" s="92">
        <f t="shared" si="960"/>
        <v>0</v>
      </c>
      <c r="QLM141" s="92">
        <f t="shared" si="960"/>
        <v>0</v>
      </c>
      <c r="QLN141" s="92">
        <f t="shared" si="960"/>
        <v>0</v>
      </c>
      <c r="QLO141" s="92">
        <f t="shared" si="960"/>
        <v>0</v>
      </c>
      <c r="QLP141" s="92">
        <f t="shared" si="960"/>
        <v>0</v>
      </c>
      <c r="QLQ141" s="92">
        <f t="shared" si="960"/>
        <v>0</v>
      </c>
      <c r="QLR141" s="92">
        <f t="shared" si="960"/>
        <v>0</v>
      </c>
      <c r="QLS141" s="92">
        <f t="shared" si="960"/>
        <v>0</v>
      </c>
      <c r="QLT141" s="92">
        <f t="shared" si="960"/>
        <v>0</v>
      </c>
      <c r="QLU141" s="92">
        <f t="shared" si="960"/>
        <v>0</v>
      </c>
      <c r="QLV141" s="92">
        <f t="shared" si="960"/>
        <v>0</v>
      </c>
      <c r="QLW141" s="92">
        <f t="shared" si="960"/>
        <v>0</v>
      </c>
      <c r="QLX141" s="92">
        <f t="shared" si="960"/>
        <v>0</v>
      </c>
      <c r="QLY141" s="92">
        <f t="shared" si="960"/>
        <v>0</v>
      </c>
      <c r="QLZ141" s="92">
        <f t="shared" si="960"/>
        <v>0</v>
      </c>
      <c r="QMA141" s="92">
        <f t="shared" si="960"/>
        <v>0</v>
      </c>
      <c r="QMB141" s="92">
        <f t="shared" si="960"/>
        <v>0</v>
      </c>
      <c r="QMC141" s="92">
        <f t="shared" si="960"/>
        <v>0</v>
      </c>
      <c r="QMD141" s="92">
        <f t="shared" si="960"/>
        <v>0</v>
      </c>
      <c r="QME141" s="92">
        <f t="shared" si="960"/>
        <v>0</v>
      </c>
      <c r="QMF141" s="92">
        <f t="shared" si="960"/>
        <v>0</v>
      </c>
      <c r="QMG141" s="92">
        <f t="shared" si="960"/>
        <v>0</v>
      </c>
      <c r="QMH141" s="92">
        <f t="shared" si="960"/>
        <v>0</v>
      </c>
      <c r="QMI141" s="92">
        <f t="shared" si="960"/>
        <v>0</v>
      </c>
      <c r="QMJ141" s="92">
        <f t="shared" si="960"/>
        <v>0</v>
      </c>
      <c r="QMK141" s="92">
        <f t="shared" si="960"/>
        <v>0</v>
      </c>
      <c r="QML141" s="92">
        <f t="shared" si="960"/>
        <v>0</v>
      </c>
      <c r="QMM141" s="92">
        <f t="shared" si="960"/>
        <v>0</v>
      </c>
      <c r="QMN141" s="92">
        <f t="shared" si="960"/>
        <v>0</v>
      </c>
      <c r="QMO141" s="92">
        <f t="shared" si="960"/>
        <v>0</v>
      </c>
      <c r="QMP141" s="92">
        <f t="shared" si="960"/>
        <v>0</v>
      </c>
      <c r="QMQ141" s="92">
        <f t="shared" si="960"/>
        <v>0</v>
      </c>
      <c r="QMR141" s="92">
        <f t="shared" si="960"/>
        <v>0</v>
      </c>
      <c r="QMS141" s="92">
        <f t="shared" si="960"/>
        <v>0</v>
      </c>
      <c r="QMT141" s="92">
        <f t="shared" si="960"/>
        <v>0</v>
      </c>
      <c r="QMU141" s="92">
        <f t="shared" si="960"/>
        <v>0</v>
      </c>
      <c r="QMV141" s="92">
        <f t="shared" si="960"/>
        <v>0</v>
      </c>
      <c r="QMW141" s="92">
        <f t="shared" si="960"/>
        <v>0</v>
      </c>
      <c r="QMX141" s="92">
        <f t="shared" si="960"/>
        <v>0</v>
      </c>
      <c r="QMY141" s="92">
        <f t="shared" si="960"/>
        <v>0</v>
      </c>
      <c r="QMZ141" s="92">
        <f t="shared" si="960"/>
        <v>0</v>
      </c>
      <c r="QNA141" s="92">
        <f t="shared" si="960"/>
        <v>0</v>
      </c>
      <c r="QNB141" s="92">
        <f t="shared" si="960"/>
        <v>0</v>
      </c>
      <c r="QNC141" s="92">
        <f t="shared" ref="QNC141:QPN141" si="961">QNC135</f>
        <v>0</v>
      </c>
      <c r="QND141" s="92">
        <f t="shared" si="961"/>
        <v>0</v>
      </c>
      <c r="QNE141" s="92">
        <f t="shared" si="961"/>
        <v>0</v>
      </c>
      <c r="QNF141" s="92">
        <f t="shared" si="961"/>
        <v>0</v>
      </c>
      <c r="QNG141" s="92">
        <f t="shared" si="961"/>
        <v>0</v>
      </c>
      <c r="QNH141" s="92">
        <f t="shared" si="961"/>
        <v>0</v>
      </c>
      <c r="QNI141" s="92">
        <f t="shared" si="961"/>
        <v>0</v>
      </c>
      <c r="QNJ141" s="92">
        <f t="shared" si="961"/>
        <v>0</v>
      </c>
      <c r="QNK141" s="92">
        <f t="shared" si="961"/>
        <v>0</v>
      </c>
      <c r="QNL141" s="92">
        <f t="shared" si="961"/>
        <v>0</v>
      </c>
      <c r="QNM141" s="92">
        <f t="shared" si="961"/>
        <v>0</v>
      </c>
      <c r="QNN141" s="92">
        <f t="shared" si="961"/>
        <v>0</v>
      </c>
      <c r="QNO141" s="92">
        <f t="shared" si="961"/>
        <v>0</v>
      </c>
      <c r="QNP141" s="92">
        <f t="shared" si="961"/>
        <v>0</v>
      </c>
      <c r="QNQ141" s="92">
        <f t="shared" si="961"/>
        <v>0</v>
      </c>
      <c r="QNR141" s="92">
        <f t="shared" si="961"/>
        <v>0</v>
      </c>
      <c r="QNS141" s="92">
        <f t="shared" si="961"/>
        <v>0</v>
      </c>
      <c r="QNT141" s="92">
        <f t="shared" si="961"/>
        <v>0</v>
      </c>
      <c r="QNU141" s="92">
        <f t="shared" si="961"/>
        <v>0</v>
      </c>
      <c r="QNV141" s="92">
        <f t="shared" si="961"/>
        <v>0</v>
      </c>
      <c r="QNW141" s="92">
        <f t="shared" si="961"/>
        <v>0</v>
      </c>
      <c r="QNX141" s="92">
        <f t="shared" si="961"/>
        <v>0</v>
      </c>
      <c r="QNY141" s="92">
        <f t="shared" si="961"/>
        <v>0</v>
      </c>
      <c r="QNZ141" s="92">
        <f t="shared" si="961"/>
        <v>0</v>
      </c>
      <c r="QOA141" s="92">
        <f t="shared" si="961"/>
        <v>0</v>
      </c>
      <c r="QOB141" s="92">
        <f t="shared" si="961"/>
        <v>0</v>
      </c>
      <c r="QOC141" s="92">
        <f t="shared" si="961"/>
        <v>0</v>
      </c>
      <c r="QOD141" s="92">
        <f t="shared" si="961"/>
        <v>0</v>
      </c>
      <c r="QOE141" s="92">
        <f t="shared" si="961"/>
        <v>0</v>
      </c>
      <c r="QOF141" s="92">
        <f t="shared" si="961"/>
        <v>0</v>
      </c>
      <c r="QOG141" s="92">
        <f t="shared" si="961"/>
        <v>0</v>
      </c>
      <c r="QOH141" s="92">
        <f t="shared" si="961"/>
        <v>0</v>
      </c>
      <c r="QOI141" s="92">
        <f t="shared" si="961"/>
        <v>0</v>
      </c>
      <c r="QOJ141" s="92">
        <f t="shared" si="961"/>
        <v>0</v>
      </c>
      <c r="QOK141" s="92">
        <f t="shared" si="961"/>
        <v>0</v>
      </c>
      <c r="QOL141" s="92">
        <f t="shared" si="961"/>
        <v>0</v>
      </c>
      <c r="QOM141" s="92">
        <f t="shared" si="961"/>
        <v>0</v>
      </c>
      <c r="QON141" s="92">
        <f t="shared" si="961"/>
        <v>0</v>
      </c>
      <c r="QOO141" s="92">
        <f t="shared" si="961"/>
        <v>0</v>
      </c>
      <c r="QOP141" s="92">
        <f t="shared" si="961"/>
        <v>0</v>
      </c>
      <c r="QOQ141" s="92">
        <f t="shared" si="961"/>
        <v>0</v>
      </c>
      <c r="QOR141" s="92">
        <f t="shared" si="961"/>
        <v>0</v>
      </c>
      <c r="QOS141" s="92">
        <f t="shared" si="961"/>
        <v>0</v>
      </c>
      <c r="QOT141" s="92">
        <f t="shared" si="961"/>
        <v>0</v>
      </c>
      <c r="QOU141" s="92">
        <f t="shared" si="961"/>
        <v>0</v>
      </c>
      <c r="QOV141" s="92">
        <f t="shared" si="961"/>
        <v>0</v>
      </c>
      <c r="QOW141" s="92">
        <f t="shared" si="961"/>
        <v>0</v>
      </c>
      <c r="QOX141" s="92">
        <f t="shared" si="961"/>
        <v>0</v>
      </c>
      <c r="QOY141" s="92">
        <f t="shared" si="961"/>
        <v>0</v>
      </c>
      <c r="QOZ141" s="92">
        <f t="shared" si="961"/>
        <v>0</v>
      </c>
      <c r="QPA141" s="92">
        <f t="shared" si="961"/>
        <v>0</v>
      </c>
      <c r="QPB141" s="92">
        <f t="shared" si="961"/>
        <v>0</v>
      </c>
      <c r="QPC141" s="92">
        <f t="shared" si="961"/>
        <v>0</v>
      </c>
      <c r="QPD141" s="92">
        <f t="shared" si="961"/>
        <v>0</v>
      </c>
      <c r="QPE141" s="92">
        <f t="shared" si="961"/>
        <v>0</v>
      </c>
      <c r="QPF141" s="92">
        <f t="shared" si="961"/>
        <v>0</v>
      </c>
      <c r="QPG141" s="92">
        <f t="shared" si="961"/>
        <v>0</v>
      </c>
      <c r="QPH141" s="92">
        <f t="shared" si="961"/>
        <v>0</v>
      </c>
      <c r="QPI141" s="92">
        <f t="shared" si="961"/>
        <v>0</v>
      </c>
      <c r="QPJ141" s="92">
        <f t="shared" si="961"/>
        <v>0</v>
      </c>
      <c r="QPK141" s="92">
        <f t="shared" si="961"/>
        <v>0</v>
      </c>
      <c r="QPL141" s="92">
        <f t="shared" si="961"/>
        <v>0</v>
      </c>
      <c r="QPM141" s="92">
        <f t="shared" si="961"/>
        <v>0</v>
      </c>
      <c r="QPN141" s="92">
        <f t="shared" si="961"/>
        <v>0</v>
      </c>
      <c r="QPO141" s="92">
        <f t="shared" ref="QPO141:QRZ141" si="962">QPO135</f>
        <v>0</v>
      </c>
      <c r="QPP141" s="92">
        <f t="shared" si="962"/>
        <v>0</v>
      </c>
      <c r="QPQ141" s="92">
        <f t="shared" si="962"/>
        <v>0</v>
      </c>
      <c r="QPR141" s="92">
        <f t="shared" si="962"/>
        <v>0</v>
      </c>
      <c r="QPS141" s="92">
        <f t="shared" si="962"/>
        <v>0</v>
      </c>
      <c r="QPT141" s="92">
        <f t="shared" si="962"/>
        <v>0</v>
      </c>
      <c r="QPU141" s="92">
        <f t="shared" si="962"/>
        <v>0</v>
      </c>
      <c r="QPV141" s="92">
        <f t="shared" si="962"/>
        <v>0</v>
      </c>
      <c r="QPW141" s="92">
        <f t="shared" si="962"/>
        <v>0</v>
      </c>
      <c r="QPX141" s="92">
        <f t="shared" si="962"/>
        <v>0</v>
      </c>
      <c r="QPY141" s="92">
        <f t="shared" si="962"/>
        <v>0</v>
      </c>
      <c r="QPZ141" s="92">
        <f t="shared" si="962"/>
        <v>0</v>
      </c>
      <c r="QQA141" s="92">
        <f t="shared" si="962"/>
        <v>0</v>
      </c>
      <c r="QQB141" s="92">
        <f t="shared" si="962"/>
        <v>0</v>
      </c>
      <c r="QQC141" s="92">
        <f t="shared" si="962"/>
        <v>0</v>
      </c>
      <c r="QQD141" s="92">
        <f t="shared" si="962"/>
        <v>0</v>
      </c>
      <c r="QQE141" s="92">
        <f t="shared" si="962"/>
        <v>0</v>
      </c>
      <c r="QQF141" s="92">
        <f t="shared" si="962"/>
        <v>0</v>
      </c>
      <c r="QQG141" s="92">
        <f t="shared" si="962"/>
        <v>0</v>
      </c>
      <c r="QQH141" s="92">
        <f t="shared" si="962"/>
        <v>0</v>
      </c>
      <c r="QQI141" s="92">
        <f t="shared" si="962"/>
        <v>0</v>
      </c>
      <c r="QQJ141" s="92">
        <f t="shared" si="962"/>
        <v>0</v>
      </c>
      <c r="QQK141" s="92">
        <f t="shared" si="962"/>
        <v>0</v>
      </c>
      <c r="QQL141" s="92">
        <f t="shared" si="962"/>
        <v>0</v>
      </c>
      <c r="QQM141" s="92">
        <f t="shared" si="962"/>
        <v>0</v>
      </c>
      <c r="QQN141" s="92">
        <f t="shared" si="962"/>
        <v>0</v>
      </c>
      <c r="QQO141" s="92">
        <f t="shared" si="962"/>
        <v>0</v>
      </c>
      <c r="QQP141" s="92">
        <f t="shared" si="962"/>
        <v>0</v>
      </c>
      <c r="QQQ141" s="92">
        <f t="shared" si="962"/>
        <v>0</v>
      </c>
      <c r="QQR141" s="92">
        <f t="shared" si="962"/>
        <v>0</v>
      </c>
      <c r="QQS141" s="92">
        <f t="shared" si="962"/>
        <v>0</v>
      </c>
      <c r="QQT141" s="92">
        <f t="shared" si="962"/>
        <v>0</v>
      </c>
      <c r="QQU141" s="92">
        <f t="shared" si="962"/>
        <v>0</v>
      </c>
      <c r="QQV141" s="92">
        <f t="shared" si="962"/>
        <v>0</v>
      </c>
      <c r="QQW141" s="92">
        <f t="shared" si="962"/>
        <v>0</v>
      </c>
      <c r="QQX141" s="92">
        <f t="shared" si="962"/>
        <v>0</v>
      </c>
      <c r="QQY141" s="92">
        <f t="shared" si="962"/>
        <v>0</v>
      </c>
      <c r="QQZ141" s="92">
        <f t="shared" si="962"/>
        <v>0</v>
      </c>
      <c r="QRA141" s="92">
        <f t="shared" si="962"/>
        <v>0</v>
      </c>
      <c r="QRB141" s="92">
        <f t="shared" si="962"/>
        <v>0</v>
      </c>
      <c r="QRC141" s="92">
        <f t="shared" si="962"/>
        <v>0</v>
      </c>
      <c r="QRD141" s="92">
        <f t="shared" si="962"/>
        <v>0</v>
      </c>
      <c r="QRE141" s="92">
        <f t="shared" si="962"/>
        <v>0</v>
      </c>
      <c r="QRF141" s="92">
        <f t="shared" si="962"/>
        <v>0</v>
      </c>
      <c r="QRG141" s="92">
        <f t="shared" si="962"/>
        <v>0</v>
      </c>
      <c r="QRH141" s="92">
        <f t="shared" si="962"/>
        <v>0</v>
      </c>
      <c r="QRI141" s="92">
        <f t="shared" si="962"/>
        <v>0</v>
      </c>
      <c r="QRJ141" s="92">
        <f t="shared" si="962"/>
        <v>0</v>
      </c>
      <c r="QRK141" s="92">
        <f t="shared" si="962"/>
        <v>0</v>
      </c>
      <c r="QRL141" s="92">
        <f t="shared" si="962"/>
        <v>0</v>
      </c>
      <c r="QRM141" s="92">
        <f t="shared" si="962"/>
        <v>0</v>
      </c>
      <c r="QRN141" s="92">
        <f t="shared" si="962"/>
        <v>0</v>
      </c>
      <c r="QRO141" s="92">
        <f t="shared" si="962"/>
        <v>0</v>
      </c>
      <c r="QRP141" s="92">
        <f t="shared" si="962"/>
        <v>0</v>
      </c>
      <c r="QRQ141" s="92">
        <f t="shared" si="962"/>
        <v>0</v>
      </c>
      <c r="QRR141" s="92">
        <f t="shared" si="962"/>
        <v>0</v>
      </c>
      <c r="QRS141" s="92">
        <f t="shared" si="962"/>
        <v>0</v>
      </c>
      <c r="QRT141" s="92">
        <f t="shared" si="962"/>
        <v>0</v>
      </c>
      <c r="QRU141" s="92">
        <f t="shared" si="962"/>
        <v>0</v>
      </c>
      <c r="QRV141" s="92">
        <f t="shared" si="962"/>
        <v>0</v>
      </c>
      <c r="QRW141" s="92">
        <f t="shared" si="962"/>
        <v>0</v>
      </c>
      <c r="QRX141" s="92">
        <f t="shared" si="962"/>
        <v>0</v>
      </c>
      <c r="QRY141" s="92">
        <f t="shared" si="962"/>
        <v>0</v>
      </c>
      <c r="QRZ141" s="92">
        <f t="shared" si="962"/>
        <v>0</v>
      </c>
      <c r="QSA141" s="92">
        <f t="shared" ref="QSA141:QUL141" si="963">QSA135</f>
        <v>0</v>
      </c>
      <c r="QSB141" s="92">
        <f t="shared" si="963"/>
        <v>0</v>
      </c>
      <c r="QSC141" s="92">
        <f t="shared" si="963"/>
        <v>0</v>
      </c>
      <c r="QSD141" s="92">
        <f t="shared" si="963"/>
        <v>0</v>
      </c>
      <c r="QSE141" s="92">
        <f t="shared" si="963"/>
        <v>0</v>
      </c>
      <c r="QSF141" s="92">
        <f t="shared" si="963"/>
        <v>0</v>
      </c>
      <c r="QSG141" s="92">
        <f t="shared" si="963"/>
        <v>0</v>
      </c>
      <c r="QSH141" s="92">
        <f t="shared" si="963"/>
        <v>0</v>
      </c>
      <c r="QSI141" s="92">
        <f t="shared" si="963"/>
        <v>0</v>
      </c>
      <c r="QSJ141" s="92">
        <f t="shared" si="963"/>
        <v>0</v>
      </c>
      <c r="QSK141" s="92">
        <f t="shared" si="963"/>
        <v>0</v>
      </c>
      <c r="QSL141" s="92">
        <f t="shared" si="963"/>
        <v>0</v>
      </c>
      <c r="QSM141" s="92">
        <f t="shared" si="963"/>
        <v>0</v>
      </c>
      <c r="QSN141" s="92">
        <f t="shared" si="963"/>
        <v>0</v>
      </c>
      <c r="QSO141" s="92">
        <f t="shared" si="963"/>
        <v>0</v>
      </c>
      <c r="QSP141" s="92">
        <f t="shared" si="963"/>
        <v>0</v>
      </c>
      <c r="QSQ141" s="92">
        <f t="shared" si="963"/>
        <v>0</v>
      </c>
      <c r="QSR141" s="92">
        <f t="shared" si="963"/>
        <v>0</v>
      </c>
      <c r="QSS141" s="92">
        <f t="shared" si="963"/>
        <v>0</v>
      </c>
      <c r="QST141" s="92">
        <f t="shared" si="963"/>
        <v>0</v>
      </c>
      <c r="QSU141" s="92">
        <f t="shared" si="963"/>
        <v>0</v>
      </c>
      <c r="QSV141" s="92">
        <f t="shared" si="963"/>
        <v>0</v>
      </c>
      <c r="QSW141" s="92">
        <f t="shared" si="963"/>
        <v>0</v>
      </c>
      <c r="QSX141" s="92">
        <f t="shared" si="963"/>
        <v>0</v>
      </c>
      <c r="QSY141" s="92">
        <f t="shared" si="963"/>
        <v>0</v>
      </c>
      <c r="QSZ141" s="92">
        <f t="shared" si="963"/>
        <v>0</v>
      </c>
      <c r="QTA141" s="92">
        <f t="shared" si="963"/>
        <v>0</v>
      </c>
      <c r="QTB141" s="92">
        <f t="shared" si="963"/>
        <v>0</v>
      </c>
      <c r="QTC141" s="92">
        <f t="shared" si="963"/>
        <v>0</v>
      </c>
      <c r="QTD141" s="92">
        <f t="shared" si="963"/>
        <v>0</v>
      </c>
      <c r="QTE141" s="92">
        <f t="shared" si="963"/>
        <v>0</v>
      </c>
      <c r="QTF141" s="92">
        <f t="shared" si="963"/>
        <v>0</v>
      </c>
      <c r="QTG141" s="92">
        <f t="shared" si="963"/>
        <v>0</v>
      </c>
      <c r="QTH141" s="92">
        <f t="shared" si="963"/>
        <v>0</v>
      </c>
      <c r="QTI141" s="92">
        <f t="shared" si="963"/>
        <v>0</v>
      </c>
      <c r="QTJ141" s="92">
        <f t="shared" si="963"/>
        <v>0</v>
      </c>
      <c r="QTK141" s="92">
        <f t="shared" si="963"/>
        <v>0</v>
      </c>
      <c r="QTL141" s="92">
        <f t="shared" si="963"/>
        <v>0</v>
      </c>
      <c r="QTM141" s="92">
        <f t="shared" si="963"/>
        <v>0</v>
      </c>
      <c r="QTN141" s="92">
        <f t="shared" si="963"/>
        <v>0</v>
      </c>
      <c r="QTO141" s="92">
        <f t="shared" si="963"/>
        <v>0</v>
      </c>
      <c r="QTP141" s="92">
        <f t="shared" si="963"/>
        <v>0</v>
      </c>
      <c r="QTQ141" s="92">
        <f t="shared" si="963"/>
        <v>0</v>
      </c>
      <c r="QTR141" s="92">
        <f t="shared" si="963"/>
        <v>0</v>
      </c>
      <c r="QTS141" s="92">
        <f t="shared" si="963"/>
        <v>0</v>
      </c>
      <c r="QTT141" s="92">
        <f t="shared" si="963"/>
        <v>0</v>
      </c>
      <c r="QTU141" s="92">
        <f t="shared" si="963"/>
        <v>0</v>
      </c>
      <c r="QTV141" s="92">
        <f t="shared" si="963"/>
        <v>0</v>
      </c>
      <c r="QTW141" s="92">
        <f t="shared" si="963"/>
        <v>0</v>
      </c>
      <c r="QTX141" s="92">
        <f t="shared" si="963"/>
        <v>0</v>
      </c>
      <c r="QTY141" s="92">
        <f t="shared" si="963"/>
        <v>0</v>
      </c>
      <c r="QTZ141" s="92">
        <f t="shared" si="963"/>
        <v>0</v>
      </c>
      <c r="QUA141" s="92">
        <f t="shared" si="963"/>
        <v>0</v>
      </c>
      <c r="QUB141" s="92">
        <f t="shared" si="963"/>
        <v>0</v>
      </c>
      <c r="QUC141" s="92">
        <f t="shared" si="963"/>
        <v>0</v>
      </c>
      <c r="QUD141" s="92">
        <f t="shared" si="963"/>
        <v>0</v>
      </c>
      <c r="QUE141" s="92">
        <f t="shared" si="963"/>
        <v>0</v>
      </c>
      <c r="QUF141" s="92">
        <f t="shared" si="963"/>
        <v>0</v>
      </c>
      <c r="QUG141" s="92">
        <f t="shared" si="963"/>
        <v>0</v>
      </c>
      <c r="QUH141" s="92">
        <f t="shared" si="963"/>
        <v>0</v>
      </c>
      <c r="QUI141" s="92">
        <f t="shared" si="963"/>
        <v>0</v>
      </c>
      <c r="QUJ141" s="92">
        <f t="shared" si="963"/>
        <v>0</v>
      </c>
      <c r="QUK141" s="92">
        <f t="shared" si="963"/>
        <v>0</v>
      </c>
      <c r="QUL141" s="92">
        <f t="shared" si="963"/>
        <v>0</v>
      </c>
      <c r="QUM141" s="92">
        <f t="shared" ref="QUM141:QWX141" si="964">QUM135</f>
        <v>0</v>
      </c>
      <c r="QUN141" s="92">
        <f t="shared" si="964"/>
        <v>0</v>
      </c>
      <c r="QUO141" s="92">
        <f t="shared" si="964"/>
        <v>0</v>
      </c>
      <c r="QUP141" s="92">
        <f t="shared" si="964"/>
        <v>0</v>
      </c>
      <c r="QUQ141" s="92">
        <f t="shared" si="964"/>
        <v>0</v>
      </c>
      <c r="QUR141" s="92">
        <f t="shared" si="964"/>
        <v>0</v>
      </c>
      <c r="QUS141" s="92">
        <f t="shared" si="964"/>
        <v>0</v>
      </c>
      <c r="QUT141" s="92">
        <f t="shared" si="964"/>
        <v>0</v>
      </c>
      <c r="QUU141" s="92">
        <f t="shared" si="964"/>
        <v>0</v>
      </c>
      <c r="QUV141" s="92">
        <f t="shared" si="964"/>
        <v>0</v>
      </c>
      <c r="QUW141" s="92">
        <f t="shared" si="964"/>
        <v>0</v>
      </c>
      <c r="QUX141" s="92">
        <f t="shared" si="964"/>
        <v>0</v>
      </c>
      <c r="QUY141" s="92">
        <f t="shared" si="964"/>
        <v>0</v>
      </c>
      <c r="QUZ141" s="92">
        <f t="shared" si="964"/>
        <v>0</v>
      </c>
      <c r="QVA141" s="92">
        <f t="shared" si="964"/>
        <v>0</v>
      </c>
      <c r="QVB141" s="92">
        <f t="shared" si="964"/>
        <v>0</v>
      </c>
      <c r="QVC141" s="92">
        <f t="shared" si="964"/>
        <v>0</v>
      </c>
      <c r="QVD141" s="92">
        <f t="shared" si="964"/>
        <v>0</v>
      </c>
      <c r="QVE141" s="92">
        <f t="shared" si="964"/>
        <v>0</v>
      </c>
      <c r="QVF141" s="92">
        <f t="shared" si="964"/>
        <v>0</v>
      </c>
      <c r="QVG141" s="92">
        <f t="shared" si="964"/>
        <v>0</v>
      </c>
      <c r="QVH141" s="92">
        <f t="shared" si="964"/>
        <v>0</v>
      </c>
      <c r="QVI141" s="92">
        <f t="shared" si="964"/>
        <v>0</v>
      </c>
      <c r="QVJ141" s="92">
        <f t="shared" si="964"/>
        <v>0</v>
      </c>
      <c r="QVK141" s="92">
        <f t="shared" si="964"/>
        <v>0</v>
      </c>
      <c r="QVL141" s="92">
        <f t="shared" si="964"/>
        <v>0</v>
      </c>
      <c r="QVM141" s="92">
        <f t="shared" si="964"/>
        <v>0</v>
      </c>
      <c r="QVN141" s="92">
        <f t="shared" si="964"/>
        <v>0</v>
      </c>
      <c r="QVO141" s="92">
        <f t="shared" si="964"/>
        <v>0</v>
      </c>
      <c r="QVP141" s="92">
        <f t="shared" si="964"/>
        <v>0</v>
      </c>
      <c r="QVQ141" s="92">
        <f t="shared" si="964"/>
        <v>0</v>
      </c>
      <c r="QVR141" s="92">
        <f t="shared" si="964"/>
        <v>0</v>
      </c>
      <c r="QVS141" s="92">
        <f t="shared" si="964"/>
        <v>0</v>
      </c>
      <c r="QVT141" s="92">
        <f t="shared" si="964"/>
        <v>0</v>
      </c>
      <c r="QVU141" s="92">
        <f t="shared" si="964"/>
        <v>0</v>
      </c>
      <c r="QVV141" s="92">
        <f t="shared" si="964"/>
        <v>0</v>
      </c>
      <c r="QVW141" s="92">
        <f t="shared" si="964"/>
        <v>0</v>
      </c>
      <c r="QVX141" s="92">
        <f t="shared" si="964"/>
        <v>0</v>
      </c>
      <c r="QVY141" s="92">
        <f t="shared" si="964"/>
        <v>0</v>
      </c>
      <c r="QVZ141" s="92">
        <f t="shared" si="964"/>
        <v>0</v>
      </c>
      <c r="QWA141" s="92">
        <f t="shared" si="964"/>
        <v>0</v>
      </c>
      <c r="QWB141" s="92">
        <f t="shared" si="964"/>
        <v>0</v>
      </c>
      <c r="QWC141" s="92">
        <f t="shared" si="964"/>
        <v>0</v>
      </c>
      <c r="QWD141" s="92">
        <f t="shared" si="964"/>
        <v>0</v>
      </c>
      <c r="QWE141" s="92">
        <f t="shared" si="964"/>
        <v>0</v>
      </c>
      <c r="QWF141" s="92">
        <f t="shared" si="964"/>
        <v>0</v>
      </c>
      <c r="QWG141" s="92">
        <f t="shared" si="964"/>
        <v>0</v>
      </c>
      <c r="QWH141" s="92">
        <f t="shared" si="964"/>
        <v>0</v>
      </c>
      <c r="QWI141" s="92">
        <f t="shared" si="964"/>
        <v>0</v>
      </c>
      <c r="QWJ141" s="92">
        <f t="shared" si="964"/>
        <v>0</v>
      </c>
      <c r="QWK141" s="92">
        <f t="shared" si="964"/>
        <v>0</v>
      </c>
      <c r="QWL141" s="92">
        <f t="shared" si="964"/>
        <v>0</v>
      </c>
      <c r="QWM141" s="92">
        <f t="shared" si="964"/>
        <v>0</v>
      </c>
      <c r="QWN141" s="92">
        <f t="shared" si="964"/>
        <v>0</v>
      </c>
      <c r="QWO141" s="92">
        <f t="shared" si="964"/>
        <v>0</v>
      </c>
      <c r="QWP141" s="92">
        <f t="shared" si="964"/>
        <v>0</v>
      </c>
      <c r="QWQ141" s="92">
        <f t="shared" si="964"/>
        <v>0</v>
      </c>
      <c r="QWR141" s="92">
        <f t="shared" si="964"/>
        <v>0</v>
      </c>
      <c r="QWS141" s="92">
        <f t="shared" si="964"/>
        <v>0</v>
      </c>
      <c r="QWT141" s="92">
        <f t="shared" si="964"/>
        <v>0</v>
      </c>
      <c r="QWU141" s="92">
        <f t="shared" si="964"/>
        <v>0</v>
      </c>
      <c r="QWV141" s="92">
        <f t="shared" si="964"/>
        <v>0</v>
      </c>
      <c r="QWW141" s="92">
        <f t="shared" si="964"/>
        <v>0</v>
      </c>
      <c r="QWX141" s="92">
        <f t="shared" si="964"/>
        <v>0</v>
      </c>
      <c r="QWY141" s="92">
        <f t="shared" ref="QWY141:QZJ141" si="965">QWY135</f>
        <v>0</v>
      </c>
      <c r="QWZ141" s="92">
        <f t="shared" si="965"/>
        <v>0</v>
      </c>
      <c r="QXA141" s="92">
        <f t="shared" si="965"/>
        <v>0</v>
      </c>
      <c r="QXB141" s="92">
        <f t="shared" si="965"/>
        <v>0</v>
      </c>
      <c r="QXC141" s="92">
        <f t="shared" si="965"/>
        <v>0</v>
      </c>
      <c r="QXD141" s="92">
        <f t="shared" si="965"/>
        <v>0</v>
      </c>
      <c r="QXE141" s="92">
        <f t="shared" si="965"/>
        <v>0</v>
      </c>
      <c r="QXF141" s="92">
        <f t="shared" si="965"/>
        <v>0</v>
      </c>
      <c r="QXG141" s="92">
        <f t="shared" si="965"/>
        <v>0</v>
      </c>
      <c r="QXH141" s="92">
        <f t="shared" si="965"/>
        <v>0</v>
      </c>
      <c r="QXI141" s="92">
        <f t="shared" si="965"/>
        <v>0</v>
      </c>
      <c r="QXJ141" s="92">
        <f t="shared" si="965"/>
        <v>0</v>
      </c>
      <c r="QXK141" s="92">
        <f t="shared" si="965"/>
        <v>0</v>
      </c>
      <c r="QXL141" s="92">
        <f t="shared" si="965"/>
        <v>0</v>
      </c>
      <c r="QXM141" s="92">
        <f t="shared" si="965"/>
        <v>0</v>
      </c>
      <c r="QXN141" s="92">
        <f t="shared" si="965"/>
        <v>0</v>
      </c>
      <c r="QXO141" s="92">
        <f t="shared" si="965"/>
        <v>0</v>
      </c>
      <c r="QXP141" s="92">
        <f t="shared" si="965"/>
        <v>0</v>
      </c>
      <c r="QXQ141" s="92">
        <f t="shared" si="965"/>
        <v>0</v>
      </c>
      <c r="QXR141" s="92">
        <f t="shared" si="965"/>
        <v>0</v>
      </c>
      <c r="QXS141" s="92">
        <f t="shared" si="965"/>
        <v>0</v>
      </c>
      <c r="QXT141" s="92">
        <f t="shared" si="965"/>
        <v>0</v>
      </c>
      <c r="QXU141" s="92">
        <f t="shared" si="965"/>
        <v>0</v>
      </c>
      <c r="QXV141" s="92">
        <f t="shared" si="965"/>
        <v>0</v>
      </c>
      <c r="QXW141" s="92">
        <f t="shared" si="965"/>
        <v>0</v>
      </c>
      <c r="QXX141" s="92">
        <f t="shared" si="965"/>
        <v>0</v>
      </c>
      <c r="QXY141" s="92">
        <f t="shared" si="965"/>
        <v>0</v>
      </c>
      <c r="QXZ141" s="92">
        <f t="shared" si="965"/>
        <v>0</v>
      </c>
      <c r="QYA141" s="92">
        <f t="shared" si="965"/>
        <v>0</v>
      </c>
      <c r="QYB141" s="92">
        <f t="shared" si="965"/>
        <v>0</v>
      </c>
      <c r="QYC141" s="92">
        <f t="shared" si="965"/>
        <v>0</v>
      </c>
      <c r="QYD141" s="92">
        <f t="shared" si="965"/>
        <v>0</v>
      </c>
      <c r="QYE141" s="92">
        <f t="shared" si="965"/>
        <v>0</v>
      </c>
      <c r="QYF141" s="92">
        <f t="shared" si="965"/>
        <v>0</v>
      </c>
      <c r="QYG141" s="92">
        <f t="shared" si="965"/>
        <v>0</v>
      </c>
      <c r="QYH141" s="92">
        <f t="shared" si="965"/>
        <v>0</v>
      </c>
      <c r="QYI141" s="92">
        <f t="shared" si="965"/>
        <v>0</v>
      </c>
      <c r="QYJ141" s="92">
        <f t="shared" si="965"/>
        <v>0</v>
      </c>
      <c r="QYK141" s="92">
        <f t="shared" si="965"/>
        <v>0</v>
      </c>
      <c r="QYL141" s="92">
        <f t="shared" si="965"/>
        <v>0</v>
      </c>
      <c r="QYM141" s="92">
        <f t="shared" si="965"/>
        <v>0</v>
      </c>
      <c r="QYN141" s="92">
        <f t="shared" si="965"/>
        <v>0</v>
      </c>
      <c r="QYO141" s="92">
        <f t="shared" si="965"/>
        <v>0</v>
      </c>
      <c r="QYP141" s="92">
        <f t="shared" si="965"/>
        <v>0</v>
      </c>
      <c r="QYQ141" s="92">
        <f t="shared" si="965"/>
        <v>0</v>
      </c>
      <c r="QYR141" s="92">
        <f t="shared" si="965"/>
        <v>0</v>
      </c>
      <c r="QYS141" s="92">
        <f t="shared" si="965"/>
        <v>0</v>
      </c>
      <c r="QYT141" s="92">
        <f t="shared" si="965"/>
        <v>0</v>
      </c>
      <c r="QYU141" s="92">
        <f t="shared" si="965"/>
        <v>0</v>
      </c>
      <c r="QYV141" s="92">
        <f t="shared" si="965"/>
        <v>0</v>
      </c>
      <c r="QYW141" s="92">
        <f t="shared" si="965"/>
        <v>0</v>
      </c>
      <c r="QYX141" s="92">
        <f t="shared" si="965"/>
        <v>0</v>
      </c>
      <c r="QYY141" s="92">
        <f t="shared" si="965"/>
        <v>0</v>
      </c>
      <c r="QYZ141" s="92">
        <f t="shared" si="965"/>
        <v>0</v>
      </c>
      <c r="QZA141" s="92">
        <f t="shared" si="965"/>
        <v>0</v>
      </c>
      <c r="QZB141" s="92">
        <f t="shared" si="965"/>
        <v>0</v>
      </c>
      <c r="QZC141" s="92">
        <f t="shared" si="965"/>
        <v>0</v>
      </c>
      <c r="QZD141" s="92">
        <f t="shared" si="965"/>
        <v>0</v>
      </c>
      <c r="QZE141" s="92">
        <f t="shared" si="965"/>
        <v>0</v>
      </c>
      <c r="QZF141" s="92">
        <f t="shared" si="965"/>
        <v>0</v>
      </c>
      <c r="QZG141" s="92">
        <f t="shared" si="965"/>
        <v>0</v>
      </c>
      <c r="QZH141" s="92">
        <f t="shared" si="965"/>
        <v>0</v>
      </c>
      <c r="QZI141" s="92">
        <f t="shared" si="965"/>
        <v>0</v>
      </c>
      <c r="QZJ141" s="92">
        <f t="shared" si="965"/>
        <v>0</v>
      </c>
      <c r="QZK141" s="92">
        <f t="shared" ref="QZK141:RBV141" si="966">QZK135</f>
        <v>0</v>
      </c>
      <c r="QZL141" s="92">
        <f t="shared" si="966"/>
        <v>0</v>
      </c>
      <c r="QZM141" s="92">
        <f t="shared" si="966"/>
        <v>0</v>
      </c>
      <c r="QZN141" s="92">
        <f t="shared" si="966"/>
        <v>0</v>
      </c>
      <c r="QZO141" s="92">
        <f t="shared" si="966"/>
        <v>0</v>
      </c>
      <c r="QZP141" s="92">
        <f t="shared" si="966"/>
        <v>0</v>
      </c>
      <c r="QZQ141" s="92">
        <f t="shared" si="966"/>
        <v>0</v>
      </c>
      <c r="QZR141" s="92">
        <f t="shared" si="966"/>
        <v>0</v>
      </c>
      <c r="QZS141" s="92">
        <f t="shared" si="966"/>
        <v>0</v>
      </c>
      <c r="QZT141" s="92">
        <f t="shared" si="966"/>
        <v>0</v>
      </c>
      <c r="QZU141" s="92">
        <f t="shared" si="966"/>
        <v>0</v>
      </c>
      <c r="QZV141" s="92">
        <f t="shared" si="966"/>
        <v>0</v>
      </c>
      <c r="QZW141" s="92">
        <f t="shared" si="966"/>
        <v>0</v>
      </c>
      <c r="QZX141" s="92">
        <f t="shared" si="966"/>
        <v>0</v>
      </c>
      <c r="QZY141" s="92">
        <f t="shared" si="966"/>
        <v>0</v>
      </c>
      <c r="QZZ141" s="92">
        <f t="shared" si="966"/>
        <v>0</v>
      </c>
      <c r="RAA141" s="92">
        <f t="shared" si="966"/>
        <v>0</v>
      </c>
      <c r="RAB141" s="92">
        <f t="shared" si="966"/>
        <v>0</v>
      </c>
      <c r="RAC141" s="92">
        <f t="shared" si="966"/>
        <v>0</v>
      </c>
      <c r="RAD141" s="92">
        <f t="shared" si="966"/>
        <v>0</v>
      </c>
      <c r="RAE141" s="92">
        <f t="shared" si="966"/>
        <v>0</v>
      </c>
      <c r="RAF141" s="92">
        <f t="shared" si="966"/>
        <v>0</v>
      </c>
      <c r="RAG141" s="92">
        <f t="shared" si="966"/>
        <v>0</v>
      </c>
      <c r="RAH141" s="92">
        <f t="shared" si="966"/>
        <v>0</v>
      </c>
      <c r="RAI141" s="92">
        <f t="shared" si="966"/>
        <v>0</v>
      </c>
      <c r="RAJ141" s="92">
        <f t="shared" si="966"/>
        <v>0</v>
      </c>
      <c r="RAK141" s="92">
        <f t="shared" si="966"/>
        <v>0</v>
      </c>
      <c r="RAL141" s="92">
        <f t="shared" si="966"/>
        <v>0</v>
      </c>
      <c r="RAM141" s="92">
        <f t="shared" si="966"/>
        <v>0</v>
      </c>
      <c r="RAN141" s="92">
        <f t="shared" si="966"/>
        <v>0</v>
      </c>
      <c r="RAO141" s="92">
        <f t="shared" si="966"/>
        <v>0</v>
      </c>
      <c r="RAP141" s="92">
        <f t="shared" si="966"/>
        <v>0</v>
      </c>
      <c r="RAQ141" s="92">
        <f t="shared" si="966"/>
        <v>0</v>
      </c>
      <c r="RAR141" s="92">
        <f t="shared" si="966"/>
        <v>0</v>
      </c>
      <c r="RAS141" s="92">
        <f t="shared" si="966"/>
        <v>0</v>
      </c>
      <c r="RAT141" s="92">
        <f t="shared" si="966"/>
        <v>0</v>
      </c>
      <c r="RAU141" s="92">
        <f t="shared" si="966"/>
        <v>0</v>
      </c>
      <c r="RAV141" s="92">
        <f t="shared" si="966"/>
        <v>0</v>
      </c>
      <c r="RAW141" s="92">
        <f t="shared" si="966"/>
        <v>0</v>
      </c>
      <c r="RAX141" s="92">
        <f t="shared" si="966"/>
        <v>0</v>
      </c>
      <c r="RAY141" s="92">
        <f t="shared" si="966"/>
        <v>0</v>
      </c>
      <c r="RAZ141" s="92">
        <f t="shared" si="966"/>
        <v>0</v>
      </c>
      <c r="RBA141" s="92">
        <f t="shared" si="966"/>
        <v>0</v>
      </c>
      <c r="RBB141" s="92">
        <f t="shared" si="966"/>
        <v>0</v>
      </c>
      <c r="RBC141" s="92">
        <f t="shared" si="966"/>
        <v>0</v>
      </c>
      <c r="RBD141" s="92">
        <f t="shared" si="966"/>
        <v>0</v>
      </c>
      <c r="RBE141" s="92">
        <f t="shared" si="966"/>
        <v>0</v>
      </c>
      <c r="RBF141" s="92">
        <f t="shared" si="966"/>
        <v>0</v>
      </c>
      <c r="RBG141" s="92">
        <f t="shared" si="966"/>
        <v>0</v>
      </c>
      <c r="RBH141" s="92">
        <f t="shared" si="966"/>
        <v>0</v>
      </c>
      <c r="RBI141" s="92">
        <f t="shared" si="966"/>
        <v>0</v>
      </c>
      <c r="RBJ141" s="92">
        <f t="shared" si="966"/>
        <v>0</v>
      </c>
      <c r="RBK141" s="92">
        <f t="shared" si="966"/>
        <v>0</v>
      </c>
      <c r="RBL141" s="92">
        <f t="shared" si="966"/>
        <v>0</v>
      </c>
      <c r="RBM141" s="92">
        <f t="shared" si="966"/>
        <v>0</v>
      </c>
      <c r="RBN141" s="92">
        <f t="shared" si="966"/>
        <v>0</v>
      </c>
      <c r="RBO141" s="92">
        <f t="shared" si="966"/>
        <v>0</v>
      </c>
      <c r="RBP141" s="92">
        <f t="shared" si="966"/>
        <v>0</v>
      </c>
      <c r="RBQ141" s="92">
        <f t="shared" si="966"/>
        <v>0</v>
      </c>
      <c r="RBR141" s="92">
        <f t="shared" si="966"/>
        <v>0</v>
      </c>
      <c r="RBS141" s="92">
        <f t="shared" si="966"/>
        <v>0</v>
      </c>
      <c r="RBT141" s="92">
        <f t="shared" si="966"/>
        <v>0</v>
      </c>
      <c r="RBU141" s="92">
        <f t="shared" si="966"/>
        <v>0</v>
      </c>
      <c r="RBV141" s="92">
        <f t="shared" si="966"/>
        <v>0</v>
      </c>
      <c r="RBW141" s="92">
        <f t="shared" ref="RBW141:REH141" si="967">RBW135</f>
        <v>0</v>
      </c>
      <c r="RBX141" s="92">
        <f t="shared" si="967"/>
        <v>0</v>
      </c>
      <c r="RBY141" s="92">
        <f t="shared" si="967"/>
        <v>0</v>
      </c>
      <c r="RBZ141" s="92">
        <f t="shared" si="967"/>
        <v>0</v>
      </c>
      <c r="RCA141" s="92">
        <f t="shared" si="967"/>
        <v>0</v>
      </c>
      <c r="RCB141" s="92">
        <f t="shared" si="967"/>
        <v>0</v>
      </c>
      <c r="RCC141" s="92">
        <f t="shared" si="967"/>
        <v>0</v>
      </c>
      <c r="RCD141" s="92">
        <f t="shared" si="967"/>
        <v>0</v>
      </c>
      <c r="RCE141" s="92">
        <f t="shared" si="967"/>
        <v>0</v>
      </c>
      <c r="RCF141" s="92">
        <f t="shared" si="967"/>
        <v>0</v>
      </c>
      <c r="RCG141" s="92">
        <f t="shared" si="967"/>
        <v>0</v>
      </c>
      <c r="RCH141" s="92">
        <f t="shared" si="967"/>
        <v>0</v>
      </c>
      <c r="RCI141" s="92">
        <f t="shared" si="967"/>
        <v>0</v>
      </c>
      <c r="RCJ141" s="92">
        <f t="shared" si="967"/>
        <v>0</v>
      </c>
      <c r="RCK141" s="92">
        <f t="shared" si="967"/>
        <v>0</v>
      </c>
      <c r="RCL141" s="92">
        <f t="shared" si="967"/>
        <v>0</v>
      </c>
      <c r="RCM141" s="92">
        <f t="shared" si="967"/>
        <v>0</v>
      </c>
      <c r="RCN141" s="92">
        <f t="shared" si="967"/>
        <v>0</v>
      </c>
      <c r="RCO141" s="92">
        <f t="shared" si="967"/>
        <v>0</v>
      </c>
      <c r="RCP141" s="92">
        <f t="shared" si="967"/>
        <v>0</v>
      </c>
      <c r="RCQ141" s="92">
        <f t="shared" si="967"/>
        <v>0</v>
      </c>
      <c r="RCR141" s="92">
        <f t="shared" si="967"/>
        <v>0</v>
      </c>
      <c r="RCS141" s="92">
        <f t="shared" si="967"/>
        <v>0</v>
      </c>
      <c r="RCT141" s="92">
        <f t="shared" si="967"/>
        <v>0</v>
      </c>
      <c r="RCU141" s="92">
        <f t="shared" si="967"/>
        <v>0</v>
      </c>
      <c r="RCV141" s="92">
        <f t="shared" si="967"/>
        <v>0</v>
      </c>
      <c r="RCW141" s="92">
        <f t="shared" si="967"/>
        <v>0</v>
      </c>
      <c r="RCX141" s="92">
        <f t="shared" si="967"/>
        <v>0</v>
      </c>
      <c r="RCY141" s="92">
        <f t="shared" si="967"/>
        <v>0</v>
      </c>
      <c r="RCZ141" s="92">
        <f t="shared" si="967"/>
        <v>0</v>
      </c>
      <c r="RDA141" s="92">
        <f t="shared" si="967"/>
        <v>0</v>
      </c>
      <c r="RDB141" s="92">
        <f t="shared" si="967"/>
        <v>0</v>
      </c>
      <c r="RDC141" s="92">
        <f t="shared" si="967"/>
        <v>0</v>
      </c>
      <c r="RDD141" s="92">
        <f t="shared" si="967"/>
        <v>0</v>
      </c>
      <c r="RDE141" s="92">
        <f t="shared" si="967"/>
        <v>0</v>
      </c>
      <c r="RDF141" s="92">
        <f t="shared" si="967"/>
        <v>0</v>
      </c>
      <c r="RDG141" s="92">
        <f t="shared" si="967"/>
        <v>0</v>
      </c>
      <c r="RDH141" s="92">
        <f t="shared" si="967"/>
        <v>0</v>
      </c>
      <c r="RDI141" s="92">
        <f t="shared" si="967"/>
        <v>0</v>
      </c>
      <c r="RDJ141" s="92">
        <f t="shared" si="967"/>
        <v>0</v>
      </c>
      <c r="RDK141" s="92">
        <f t="shared" si="967"/>
        <v>0</v>
      </c>
      <c r="RDL141" s="92">
        <f t="shared" si="967"/>
        <v>0</v>
      </c>
      <c r="RDM141" s="92">
        <f t="shared" si="967"/>
        <v>0</v>
      </c>
      <c r="RDN141" s="92">
        <f t="shared" si="967"/>
        <v>0</v>
      </c>
      <c r="RDO141" s="92">
        <f t="shared" si="967"/>
        <v>0</v>
      </c>
      <c r="RDP141" s="92">
        <f t="shared" si="967"/>
        <v>0</v>
      </c>
      <c r="RDQ141" s="92">
        <f t="shared" si="967"/>
        <v>0</v>
      </c>
      <c r="RDR141" s="92">
        <f t="shared" si="967"/>
        <v>0</v>
      </c>
      <c r="RDS141" s="92">
        <f t="shared" si="967"/>
        <v>0</v>
      </c>
      <c r="RDT141" s="92">
        <f t="shared" si="967"/>
        <v>0</v>
      </c>
      <c r="RDU141" s="92">
        <f t="shared" si="967"/>
        <v>0</v>
      </c>
      <c r="RDV141" s="92">
        <f t="shared" si="967"/>
        <v>0</v>
      </c>
      <c r="RDW141" s="92">
        <f t="shared" si="967"/>
        <v>0</v>
      </c>
      <c r="RDX141" s="92">
        <f t="shared" si="967"/>
        <v>0</v>
      </c>
      <c r="RDY141" s="92">
        <f t="shared" si="967"/>
        <v>0</v>
      </c>
      <c r="RDZ141" s="92">
        <f t="shared" si="967"/>
        <v>0</v>
      </c>
      <c r="REA141" s="92">
        <f t="shared" si="967"/>
        <v>0</v>
      </c>
      <c r="REB141" s="92">
        <f t="shared" si="967"/>
        <v>0</v>
      </c>
      <c r="REC141" s="92">
        <f t="shared" si="967"/>
        <v>0</v>
      </c>
      <c r="RED141" s="92">
        <f t="shared" si="967"/>
        <v>0</v>
      </c>
      <c r="REE141" s="92">
        <f t="shared" si="967"/>
        <v>0</v>
      </c>
      <c r="REF141" s="92">
        <f t="shared" si="967"/>
        <v>0</v>
      </c>
      <c r="REG141" s="92">
        <f t="shared" si="967"/>
        <v>0</v>
      </c>
      <c r="REH141" s="92">
        <f t="shared" si="967"/>
        <v>0</v>
      </c>
      <c r="REI141" s="92">
        <f t="shared" ref="REI141:RGT141" si="968">REI135</f>
        <v>0</v>
      </c>
      <c r="REJ141" s="92">
        <f t="shared" si="968"/>
        <v>0</v>
      </c>
      <c r="REK141" s="92">
        <f t="shared" si="968"/>
        <v>0</v>
      </c>
      <c r="REL141" s="92">
        <f t="shared" si="968"/>
        <v>0</v>
      </c>
      <c r="REM141" s="92">
        <f t="shared" si="968"/>
        <v>0</v>
      </c>
      <c r="REN141" s="92">
        <f t="shared" si="968"/>
        <v>0</v>
      </c>
      <c r="REO141" s="92">
        <f t="shared" si="968"/>
        <v>0</v>
      </c>
      <c r="REP141" s="92">
        <f t="shared" si="968"/>
        <v>0</v>
      </c>
      <c r="REQ141" s="92">
        <f t="shared" si="968"/>
        <v>0</v>
      </c>
      <c r="RER141" s="92">
        <f t="shared" si="968"/>
        <v>0</v>
      </c>
      <c r="RES141" s="92">
        <f t="shared" si="968"/>
        <v>0</v>
      </c>
      <c r="RET141" s="92">
        <f t="shared" si="968"/>
        <v>0</v>
      </c>
      <c r="REU141" s="92">
        <f t="shared" si="968"/>
        <v>0</v>
      </c>
      <c r="REV141" s="92">
        <f t="shared" si="968"/>
        <v>0</v>
      </c>
      <c r="REW141" s="92">
        <f t="shared" si="968"/>
        <v>0</v>
      </c>
      <c r="REX141" s="92">
        <f t="shared" si="968"/>
        <v>0</v>
      </c>
      <c r="REY141" s="92">
        <f t="shared" si="968"/>
        <v>0</v>
      </c>
      <c r="REZ141" s="92">
        <f t="shared" si="968"/>
        <v>0</v>
      </c>
      <c r="RFA141" s="92">
        <f t="shared" si="968"/>
        <v>0</v>
      </c>
      <c r="RFB141" s="92">
        <f t="shared" si="968"/>
        <v>0</v>
      </c>
      <c r="RFC141" s="92">
        <f t="shared" si="968"/>
        <v>0</v>
      </c>
      <c r="RFD141" s="92">
        <f t="shared" si="968"/>
        <v>0</v>
      </c>
      <c r="RFE141" s="92">
        <f t="shared" si="968"/>
        <v>0</v>
      </c>
      <c r="RFF141" s="92">
        <f t="shared" si="968"/>
        <v>0</v>
      </c>
      <c r="RFG141" s="92">
        <f t="shared" si="968"/>
        <v>0</v>
      </c>
      <c r="RFH141" s="92">
        <f t="shared" si="968"/>
        <v>0</v>
      </c>
      <c r="RFI141" s="92">
        <f t="shared" si="968"/>
        <v>0</v>
      </c>
      <c r="RFJ141" s="92">
        <f t="shared" si="968"/>
        <v>0</v>
      </c>
      <c r="RFK141" s="92">
        <f t="shared" si="968"/>
        <v>0</v>
      </c>
      <c r="RFL141" s="92">
        <f t="shared" si="968"/>
        <v>0</v>
      </c>
      <c r="RFM141" s="92">
        <f t="shared" si="968"/>
        <v>0</v>
      </c>
      <c r="RFN141" s="92">
        <f t="shared" si="968"/>
        <v>0</v>
      </c>
      <c r="RFO141" s="92">
        <f t="shared" si="968"/>
        <v>0</v>
      </c>
      <c r="RFP141" s="92">
        <f t="shared" si="968"/>
        <v>0</v>
      </c>
      <c r="RFQ141" s="92">
        <f t="shared" si="968"/>
        <v>0</v>
      </c>
      <c r="RFR141" s="92">
        <f t="shared" si="968"/>
        <v>0</v>
      </c>
      <c r="RFS141" s="92">
        <f t="shared" si="968"/>
        <v>0</v>
      </c>
      <c r="RFT141" s="92">
        <f t="shared" si="968"/>
        <v>0</v>
      </c>
      <c r="RFU141" s="92">
        <f t="shared" si="968"/>
        <v>0</v>
      </c>
      <c r="RFV141" s="92">
        <f t="shared" si="968"/>
        <v>0</v>
      </c>
      <c r="RFW141" s="92">
        <f t="shared" si="968"/>
        <v>0</v>
      </c>
      <c r="RFX141" s="92">
        <f t="shared" si="968"/>
        <v>0</v>
      </c>
      <c r="RFY141" s="92">
        <f t="shared" si="968"/>
        <v>0</v>
      </c>
      <c r="RFZ141" s="92">
        <f t="shared" si="968"/>
        <v>0</v>
      </c>
      <c r="RGA141" s="92">
        <f t="shared" si="968"/>
        <v>0</v>
      </c>
      <c r="RGB141" s="92">
        <f t="shared" si="968"/>
        <v>0</v>
      </c>
      <c r="RGC141" s="92">
        <f t="shared" si="968"/>
        <v>0</v>
      </c>
      <c r="RGD141" s="92">
        <f t="shared" si="968"/>
        <v>0</v>
      </c>
      <c r="RGE141" s="92">
        <f t="shared" si="968"/>
        <v>0</v>
      </c>
      <c r="RGF141" s="92">
        <f t="shared" si="968"/>
        <v>0</v>
      </c>
      <c r="RGG141" s="92">
        <f t="shared" si="968"/>
        <v>0</v>
      </c>
      <c r="RGH141" s="92">
        <f t="shared" si="968"/>
        <v>0</v>
      </c>
      <c r="RGI141" s="92">
        <f t="shared" si="968"/>
        <v>0</v>
      </c>
      <c r="RGJ141" s="92">
        <f t="shared" si="968"/>
        <v>0</v>
      </c>
      <c r="RGK141" s="92">
        <f t="shared" si="968"/>
        <v>0</v>
      </c>
      <c r="RGL141" s="92">
        <f t="shared" si="968"/>
        <v>0</v>
      </c>
      <c r="RGM141" s="92">
        <f t="shared" si="968"/>
        <v>0</v>
      </c>
      <c r="RGN141" s="92">
        <f t="shared" si="968"/>
        <v>0</v>
      </c>
      <c r="RGO141" s="92">
        <f t="shared" si="968"/>
        <v>0</v>
      </c>
      <c r="RGP141" s="92">
        <f t="shared" si="968"/>
        <v>0</v>
      </c>
      <c r="RGQ141" s="92">
        <f t="shared" si="968"/>
        <v>0</v>
      </c>
      <c r="RGR141" s="92">
        <f t="shared" si="968"/>
        <v>0</v>
      </c>
      <c r="RGS141" s="92">
        <f t="shared" si="968"/>
        <v>0</v>
      </c>
      <c r="RGT141" s="92">
        <f t="shared" si="968"/>
        <v>0</v>
      </c>
      <c r="RGU141" s="92">
        <f t="shared" ref="RGU141:RJF141" si="969">RGU135</f>
        <v>0</v>
      </c>
      <c r="RGV141" s="92">
        <f t="shared" si="969"/>
        <v>0</v>
      </c>
      <c r="RGW141" s="92">
        <f t="shared" si="969"/>
        <v>0</v>
      </c>
      <c r="RGX141" s="92">
        <f t="shared" si="969"/>
        <v>0</v>
      </c>
      <c r="RGY141" s="92">
        <f t="shared" si="969"/>
        <v>0</v>
      </c>
      <c r="RGZ141" s="92">
        <f t="shared" si="969"/>
        <v>0</v>
      </c>
      <c r="RHA141" s="92">
        <f t="shared" si="969"/>
        <v>0</v>
      </c>
      <c r="RHB141" s="92">
        <f t="shared" si="969"/>
        <v>0</v>
      </c>
      <c r="RHC141" s="92">
        <f t="shared" si="969"/>
        <v>0</v>
      </c>
      <c r="RHD141" s="92">
        <f t="shared" si="969"/>
        <v>0</v>
      </c>
      <c r="RHE141" s="92">
        <f t="shared" si="969"/>
        <v>0</v>
      </c>
      <c r="RHF141" s="92">
        <f t="shared" si="969"/>
        <v>0</v>
      </c>
      <c r="RHG141" s="92">
        <f t="shared" si="969"/>
        <v>0</v>
      </c>
      <c r="RHH141" s="92">
        <f t="shared" si="969"/>
        <v>0</v>
      </c>
      <c r="RHI141" s="92">
        <f t="shared" si="969"/>
        <v>0</v>
      </c>
      <c r="RHJ141" s="92">
        <f t="shared" si="969"/>
        <v>0</v>
      </c>
      <c r="RHK141" s="92">
        <f t="shared" si="969"/>
        <v>0</v>
      </c>
      <c r="RHL141" s="92">
        <f t="shared" si="969"/>
        <v>0</v>
      </c>
      <c r="RHM141" s="92">
        <f t="shared" si="969"/>
        <v>0</v>
      </c>
      <c r="RHN141" s="92">
        <f t="shared" si="969"/>
        <v>0</v>
      </c>
      <c r="RHO141" s="92">
        <f t="shared" si="969"/>
        <v>0</v>
      </c>
      <c r="RHP141" s="92">
        <f t="shared" si="969"/>
        <v>0</v>
      </c>
      <c r="RHQ141" s="92">
        <f t="shared" si="969"/>
        <v>0</v>
      </c>
      <c r="RHR141" s="92">
        <f t="shared" si="969"/>
        <v>0</v>
      </c>
      <c r="RHS141" s="92">
        <f t="shared" si="969"/>
        <v>0</v>
      </c>
      <c r="RHT141" s="92">
        <f t="shared" si="969"/>
        <v>0</v>
      </c>
      <c r="RHU141" s="92">
        <f t="shared" si="969"/>
        <v>0</v>
      </c>
      <c r="RHV141" s="92">
        <f t="shared" si="969"/>
        <v>0</v>
      </c>
      <c r="RHW141" s="92">
        <f t="shared" si="969"/>
        <v>0</v>
      </c>
      <c r="RHX141" s="92">
        <f t="shared" si="969"/>
        <v>0</v>
      </c>
      <c r="RHY141" s="92">
        <f t="shared" si="969"/>
        <v>0</v>
      </c>
      <c r="RHZ141" s="92">
        <f t="shared" si="969"/>
        <v>0</v>
      </c>
      <c r="RIA141" s="92">
        <f t="shared" si="969"/>
        <v>0</v>
      </c>
      <c r="RIB141" s="92">
        <f t="shared" si="969"/>
        <v>0</v>
      </c>
      <c r="RIC141" s="92">
        <f t="shared" si="969"/>
        <v>0</v>
      </c>
      <c r="RID141" s="92">
        <f t="shared" si="969"/>
        <v>0</v>
      </c>
      <c r="RIE141" s="92">
        <f t="shared" si="969"/>
        <v>0</v>
      </c>
      <c r="RIF141" s="92">
        <f t="shared" si="969"/>
        <v>0</v>
      </c>
      <c r="RIG141" s="92">
        <f t="shared" si="969"/>
        <v>0</v>
      </c>
      <c r="RIH141" s="92">
        <f t="shared" si="969"/>
        <v>0</v>
      </c>
      <c r="RII141" s="92">
        <f t="shared" si="969"/>
        <v>0</v>
      </c>
      <c r="RIJ141" s="92">
        <f t="shared" si="969"/>
        <v>0</v>
      </c>
      <c r="RIK141" s="92">
        <f t="shared" si="969"/>
        <v>0</v>
      </c>
      <c r="RIL141" s="92">
        <f t="shared" si="969"/>
        <v>0</v>
      </c>
      <c r="RIM141" s="92">
        <f t="shared" si="969"/>
        <v>0</v>
      </c>
      <c r="RIN141" s="92">
        <f t="shared" si="969"/>
        <v>0</v>
      </c>
      <c r="RIO141" s="92">
        <f t="shared" si="969"/>
        <v>0</v>
      </c>
      <c r="RIP141" s="92">
        <f t="shared" si="969"/>
        <v>0</v>
      </c>
      <c r="RIQ141" s="92">
        <f t="shared" si="969"/>
        <v>0</v>
      </c>
      <c r="RIR141" s="92">
        <f t="shared" si="969"/>
        <v>0</v>
      </c>
      <c r="RIS141" s="92">
        <f t="shared" si="969"/>
        <v>0</v>
      </c>
      <c r="RIT141" s="92">
        <f t="shared" si="969"/>
        <v>0</v>
      </c>
      <c r="RIU141" s="92">
        <f t="shared" si="969"/>
        <v>0</v>
      </c>
      <c r="RIV141" s="92">
        <f t="shared" si="969"/>
        <v>0</v>
      </c>
      <c r="RIW141" s="92">
        <f t="shared" si="969"/>
        <v>0</v>
      </c>
      <c r="RIX141" s="92">
        <f t="shared" si="969"/>
        <v>0</v>
      </c>
      <c r="RIY141" s="92">
        <f t="shared" si="969"/>
        <v>0</v>
      </c>
      <c r="RIZ141" s="92">
        <f t="shared" si="969"/>
        <v>0</v>
      </c>
      <c r="RJA141" s="92">
        <f t="shared" si="969"/>
        <v>0</v>
      </c>
      <c r="RJB141" s="92">
        <f t="shared" si="969"/>
        <v>0</v>
      </c>
      <c r="RJC141" s="92">
        <f t="shared" si="969"/>
        <v>0</v>
      </c>
      <c r="RJD141" s="92">
        <f t="shared" si="969"/>
        <v>0</v>
      </c>
      <c r="RJE141" s="92">
        <f t="shared" si="969"/>
        <v>0</v>
      </c>
      <c r="RJF141" s="92">
        <f t="shared" si="969"/>
        <v>0</v>
      </c>
      <c r="RJG141" s="92">
        <f t="shared" ref="RJG141:RLR141" si="970">RJG135</f>
        <v>0</v>
      </c>
      <c r="RJH141" s="92">
        <f t="shared" si="970"/>
        <v>0</v>
      </c>
      <c r="RJI141" s="92">
        <f t="shared" si="970"/>
        <v>0</v>
      </c>
      <c r="RJJ141" s="92">
        <f t="shared" si="970"/>
        <v>0</v>
      </c>
      <c r="RJK141" s="92">
        <f t="shared" si="970"/>
        <v>0</v>
      </c>
      <c r="RJL141" s="92">
        <f t="shared" si="970"/>
        <v>0</v>
      </c>
      <c r="RJM141" s="92">
        <f t="shared" si="970"/>
        <v>0</v>
      </c>
      <c r="RJN141" s="92">
        <f t="shared" si="970"/>
        <v>0</v>
      </c>
      <c r="RJO141" s="92">
        <f t="shared" si="970"/>
        <v>0</v>
      </c>
      <c r="RJP141" s="92">
        <f t="shared" si="970"/>
        <v>0</v>
      </c>
      <c r="RJQ141" s="92">
        <f t="shared" si="970"/>
        <v>0</v>
      </c>
      <c r="RJR141" s="92">
        <f t="shared" si="970"/>
        <v>0</v>
      </c>
      <c r="RJS141" s="92">
        <f t="shared" si="970"/>
        <v>0</v>
      </c>
      <c r="RJT141" s="92">
        <f t="shared" si="970"/>
        <v>0</v>
      </c>
      <c r="RJU141" s="92">
        <f t="shared" si="970"/>
        <v>0</v>
      </c>
      <c r="RJV141" s="92">
        <f t="shared" si="970"/>
        <v>0</v>
      </c>
      <c r="RJW141" s="92">
        <f t="shared" si="970"/>
        <v>0</v>
      </c>
      <c r="RJX141" s="92">
        <f t="shared" si="970"/>
        <v>0</v>
      </c>
      <c r="RJY141" s="92">
        <f t="shared" si="970"/>
        <v>0</v>
      </c>
      <c r="RJZ141" s="92">
        <f t="shared" si="970"/>
        <v>0</v>
      </c>
      <c r="RKA141" s="92">
        <f t="shared" si="970"/>
        <v>0</v>
      </c>
      <c r="RKB141" s="92">
        <f t="shared" si="970"/>
        <v>0</v>
      </c>
      <c r="RKC141" s="92">
        <f t="shared" si="970"/>
        <v>0</v>
      </c>
      <c r="RKD141" s="92">
        <f t="shared" si="970"/>
        <v>0</v>
      </c>
      <c r="RKE141" s="92">
        <f t="shared" si="970"/>
        <v>0</v>
      </c>
      <c r="RKF141" s="92">
        <f t="shared" si="970"/>
        <v>0</v>
      </c>
      <c r="RKG141" s="92">
        <f t="shared" si="970"/>
        <v>0</v>
      </c>
      <c r="RKH141" s="92">
        <f t="shared" si="970"/>
        <v>0</v>
      </c>
      <c r="RKI141" s="92">
        <f t="shared" si="970"/>
        <v>0</v>
      </c>
      <c r="RKJ141" s="92">
        <f t="shared" si="970"/>
        <v>0</v>
      </c>
      <c r="RKK141" s="92">
        <f t="shared" si="970"/>
        <v>0</v>
      </c>
      <c r="RKL141" s="92">
        <f t="shared" si="970"/>
        <v>0</v>
      </c>
      <c r="RKM141" s="92">
        <f t="shared" si="970"/>
        <v>0</v>
      </c>
      <c r="RKN141" s="92">
        <f t="shared" si="970"/>
        <v>0</v>
      </c>
      <c r="RKO141" s="92">
        <f t="shared" si="970"/>
        <v>0</v>
      </c>
      <c r="RKP141" s="92">
        <f t="shared" si="970"/>
        <v>0</v>
      </c>
      <c r="RKQ141" s="92">
        <f t="shared" si="970"/>
        <v>0</v>
      </c>
      <c r="RKR141" s="92">
        <f t="shared" si="970"/>
        <v>0</v>
      </c>
      <c r="RKS141" s="92">
        <f t="shared" si="970"/>
        <v>0</v>
      </c>
      <c r="RKT141" s="92">
        <f t="shared" si="970"/>
        <v>0</v>
      </c>
      <c r="RKU141" s="92">
        <f t="shared" si="970"/>
        <v>0</v>
      </c>
      <c r="RKV141" s="92">
        <f t="shared" si="970"/>
        <v>0</v>
      </c>
      <c r="RKW141" s="92">
        <f t="shared" si="970"/>
        <v>0</v>
      </c>
      <c r="RKX141" s="92">
        <f t="shared" si="970"/>
        <v>0</v>
      </c>
      <c r="RKY141" s="92">
        <f t="shared" si="970"/>
        <v>0</v>
      </c>
      <c r="RKZ141" s="92">
        <f t="shared" si="970"/>
        <v>0</v>
      </c>
      <c r="RLA141" s="92">
        <f t="shared" si="970"/>
        <v>0</v>
      </c>
      <c r="RLB141" s="92">
        <f t="shared" si="970"/>
        <v>0</v>
      </c>
      <c r="RLC141" s="92">
        <f t="shared" si="970"/>
        <v>0</v>
      </c>
      <c r="RLD141" s="92">
        <f t="shared" si="970"/>
        <v>0</v>
      </c>
      <c r="RLE141" s="92">
        <f t="shared" si="970"/>
        <v>0</v>
      </c>
      <c r="RLF141" s="92">
        <f t="shared" si="970"/>
        <v>0</v>
      </c>
      <c r="RLG141" s="92">
        <f t="shared" si="970"/>
        <v>0</v>
      </c>
      <c r="RLH141" s="92">
        <f t="shared" si="970"/>
        <v>0</v>
      </c>
      <c r="RLI141" s="92">
        <f t="shared" si="970"/>
        <v>0</v>
      </c>
      <c r="RLJ141" s="92">
        <f t="shared" si="970"/>
        <v>0</v>
      </c>
      <c r="RLK141" s="92">
        <f t="shared" si="970"/>
        <v>0</v>
      </c>
      <c r="RLL141" s="92">
        <f t="shared" si="970"/>
        <v>0</v>
      </c>
      <c r="RLM141" s="92">
        <f t="shared" si="970"/>
        <v>0</v>
      </c>
      <c r="RLN141" s="92">
        <f t="shared" si="970"/>
        <v>0</v>
      </c>
      <c r="RLO141" s="92">
        <f t="shared" si="970"/>
        <v>0</v>
      </c>
      <c r="RLP141" s="92">
        <f t="shared" si="970"/>
        <v>0</v>
      </c>
      <c r="RLQ141" s="92">
        <f t="shared" si="970"/>
        <v>0</v>
      </c>
      <c r="RLR141" s="92">
        <f t="shared" si="970"/>
        <v>0</v>
      </c>
      <c r="RLS141" s="92">
        <f t="shared" ref="RLS141:ROD141" si="971">RLS135</f>
        <v>0</v>
      </c>
      <c r="RLT141" s="92">
        <f t="shared" si="971"/>
        <v>0</v>
      </c>
      <c r="RLU141" s="92">
        <f t="shared" si="971"/>
        <v>0</v>
      </c>
      <c r="RLV141" s="92">
        <f t="shared" si="971"/>
        <v>0</v>
      </c>
      <c r="RLW141" s="92">
        <f t="shared" si="971"/>
        <v>0</v>
      </c>
      <c r="RLX141" s="92">
        <f t="shared" si="971"/>
        <v>0</v>
      </c>
      <c r="RLY141" s="92">
        <f t="shared" si="971"/>
        <v>0</v>
      </c>
      <c r="RLZ141" s="92">
        <f t="shared" si="971"/>
        <v>0</v>
      </c>
      <c r="RMA141" s="92">
        <f t="shared" si="971"/>
        <v>0</v>
      </c>
      <c r="RMB141" s="92">
        <f t="shared" si="971"/>
        <v>0</v>
      </c>
      <c r="RMC141" s="92">
        <f t="shared" si="971"/>
        <v>0</v>
      </c>
      <c r="RMD141" s="92">
        <f t="shared" si="971"/>
        <v>0</v>
      </c>
      <c r="RME141" s="92">
        <f t="shared" si="971"/>
        <v>0</v>
      </c>
      <c r="RMF141" s="92">
        <f t="shared" si="971"/>
        <v>0</v>
      </c>
      <c r="RMG141" s="92">
        <f t="shared" si="971"/>
        <v>0</v>
      </c>
      <c r="RMH141" s="92">
        <f t="shared" si="971"/>
        <v>0</v>
      </c>
      <c r="RMI141" s="92">
        <f t="shared" si="971"/>
        <v>0</v>
      </c>
      <c r="RMJ141" s="92">
        <f t="shared" si="971"/>
        <v>0</v>
      </c>
      <c r="RMK141" s="92">
        <f t="shared" si="971"/>
        <v>0</v>
      </c>
      <c r="RML141" s="92">
        <f t="shared" si="971"/>
        <v>0</v>
      </c>
      <c r="RMM141" s="92">
        <f t="shared" si="971"/>
        <v>0</v>
      </c>
      <c r="RMN141" s="92">
        <f t="shared" si="971"/>
        <v>0</v>
      </c>
      <c r="RMO141" s="92">
        <f t="shared" si="971"/>
        <v>0</v>
      </c>
      <c r="RMP141" s="92">
        <f t="shared" si="971"/>
        <v>0</v>
      </c>
      <c r="RMQ141" s="92">
        <f t="shared" si="971"/>
        <v>0</v>
      </c>
      <c r="RMR141" s="92">
        <f t="shared" si="971"/>
        <v>0</v>
      </c>
      <c r="RMS141" s="92">
        <f t="shared" si="971"/>
        <v>0</v>
      </c>
      <c r="RMT141" s="92">
        <f t="shared" si="971"/>
        <v>0</v>
      </c>
      <c r="RMU141" s="92">
        <f t="shared" si="971"/>
        <v>0</v>
      </c>
      <c r="RMV141" s="92">
        <f t="shared" si="971"/>
        <v>0</v>
      </c>
      <c r="RMW141" s="92">
        <f t="shared" si="971"/>
        <v>0</v>
      </c>
      <c r="RMX141" s="92">
        <f t="shared" si="971"/>
        <v>0</v>
      </c>
      <c r="RMY141" s="92">
        <f t="shared" si="971"/>
        <v>0</v>
      </c>
      <c r="RMZ141" s="92">
        <f t="shared" si="971"/>
        <v>0</v>
      </c>
      <c r="RNA141" s="92">
        <f t="shared" si="971"/>
        <v>0</v>
      </c>
      <c r="RNB141" s="92">
        <f t="shared" si="971"/>
        <v>0</v>
      </c>
      <c r="RNC141" s="92">
        <f t="shared" si="971"/>
        <v>0</v>
      </c>
      <c r="RND141" s="92">
        <f t="shared" si="971"/>
        <v>0</v>
      </c>
      <c r="RNE141" s="92">
        <f t="shared" si="971"/>
        <v>0</v>
      </c>
      <c r="RNF141" s="92">
        <f t="shared" si="971"/>
        <v>0</v>
      </c>
      <c r="RNG141" s="92">
        <f t="shared" si="971"/>
        <v>0</v>
      </c>
      <c r="RNH141" s="92">
        <f t="shared" si="971"/>
        <v>0</v>
      </c>
      <c r="RNI141" s="92">
        <f t="shared" si="971"/>
        <v>0</v>
      </c>
      <c r="RNJ141" s="92">
        <f t="shared" si="971"/>
        <v>0</v>
      </c>
      <c r="RNK141" s="92">
        <f t="shared" si="971"/>
        <v>0</v>
      </c>
      <c r="RNL141" s="92">
        <f t="shared" si="971"/>
        <v>0</v>
      </c>
      <c r="RNM141" s="92">
        <f t="shared" si="971"/>
        <v>0</v>
      </c>
      <c r="RNN141" s="92">
        <f t="shared" si="971"/>
        <v>0</v>
      </c>
      <c r="RNO141" s="92">
        <f t="shared" si="971"/>
        <v>0</v>
      </c>
      <c r="RNP141" s="92">
        <f t="shared" si="971"/>
        <v>0</v>
      </c>
      <c r="RNQ141" s="92">
        <f t="shared" si="971"/>
        <v>0</v>
      </c>
      <c r="RNR141" s="92">
        <f t="shared" si="971"/>
        <v>0</v>
      </c>
      <c r="RNS141" s="92">
        <f t="shared" si="971"/>
        <v>0</v>
      </c>
      <c r="RNT141" s="92">
        <f t="shared" si="971"/>
        <v>0</v>
      </c>
      <c r="RNU141" s="92">
        <f t="shared" si="971"/>
        <v>0</v>
      </c>
      <c r="RNV141" s="92">
        <f t="shared" si="971"/>
        <v>0</v>
      </c>
      <c r="RNW141" s="92">
        <f t="shared" si="971"/>
        <v>0</v>
      </c>
      <c r="RNX141" s="92">
        <f t="shared" si="971"/>
        <v>0</v>
      </c>
      <c r="RNY141" s="92">
        <f t="shared" si="971"/>
        <v>0</v>
      </c>
      <c r="RNZ141" s="92">
        <f t="shared" si="971"/>
        <v>0</v>
      </c>
      <c r="ROA141" s="92">
        <f t="shared" si="971"/>
        <v>0</v>
      </c>
      <c r="ROB141" s="92">
        <f t="shared" si="971"/>
        <v>0</v>
      </c>
      <c r="ROC141" s="92">
        <f t="shared" si="971"/>
        <v>0</v>
      </c>
      <c r="ROD141" s="92">
        <f t="shared" si="971"/>
        <v>0</v>
      </c>
      <c r="ROE141" s="92">
        <f t="shared" ref="ROE141:RQP141" si="972">ROE135</f>
        <v>0</v>
      </c>
      <c r="ROF141" s="92">
        <f t="shared" si="972"/>
        <v>0</v>
      </c>
      <c r="ROG141" s="92">
        <f t="shared" si="972"/>
        <v>0</v>
      </c>
      <c r="ROH141" s="92">
        <f t="shared" si="972"/>
        <v>0</v>
      </c>
      <c r="ROI141" s="92">
        <f t="shared" si="972"/>
        <v>0</v>
      </c>
      <c r="ROJ141" s="92">
        <f t="shared" si="972"/>
        <v>0</v>
      </c>
      <c r="ROK141" s="92">
        <f t="shared" si="972"/>
        <v>0</v>
      </c>
      <c r="ROL141" s="92">
        <f t="shared" si="972"/>
        <v>0</v>
      </c>
      <c r="ROM141" s="92">
        <f t="shared" si="972"/>
        <v>0</v>
      </c>
      <c r="RON141" s="92">
        <f t="shared" si="972"/>
        <v>0</v>
      </c>
      <c r="ROO141" s="92">
        <f t="shared" si="972"/>
        <v>0</v>
      </c>
      <c r="ROP141" s="92">
        <f t="shared" si="972"/>
        <v>0</v>
      </c>
      <c r="ROQ141" s="92">
        <f t="shared" si="972"/>
        <v>0</v>
      </c>
      <c r="ROR141" s="92">
        <f t="shared" si="972"/>
        <v>0</v>
      </c>
      <c r="ROS141" s="92">
        <f t="shared" si="972"/>
        <v>0</v>
      </c>
      <c r="ROT141" s="92">
        <f t="shared" si="972"/>
        <v>0</v>
      </c>
      <c r="ROU141" s="92">
        <f t="shared" si="972"/>
        <v>0</v>
      </c>
      <c r="ROV141" s="92">
        <f t="shared" si="972"/>
        <v>0</v>
      </c>
      <c r="ROW141" s="92">
        <f t="shared" si="972"/>
        <v>0</v>
      </c>
      <c r="ROX141" s="92">
        <f t="shared" si="972"/>
        <v>0</v>
      </c>
      <c r="ROY141" s="92">
        <f t="shared" si="972"/>
        <v>0</v>
      </c>
      <c r="ROZ141" s="92">
        <f t="shared" si="972"/>
        <v>0</v>
      </c>
      <c r="RPA141" s="92">
        <f t="shared" si="972"/>
        <v>0</v>
      </c>
      <c r="RPB141" s="92">
        <f t="shared" si="972"/>
        <v>0</v>
      </c>
      <c r="RPC141" s="92">
        <f t="shared" si="972"/>
        <v>0</v>
      </c>
      <c r="RPD141" s="92">
        <f t="shared" si="972"/>
        <v>0</v>
      </c>
      <c r="RPE141" s="92">
        <f t="shared" si="972"/>
        <v>0</v>
      </c>
      <c r="RPF141" s="92">
        <f t="shared" si="972"/>
        <v>0</v>
      </c>
      <c r="RPG141" s="92">
        <f t="shared" si="972"/>
        <v>0</v>
      </c>
      <c r="RPH141" s="92">
        <f t="shared" si="972"/>
        <v>0</v>
      </c>
      <c r="RPI141" s="92">
        <f t="shared" si="972"/>
        <v>0</v>
      </c>
      <c r="RPJ141" s="92">
        <f t="shared" si="972"/>
        <v>0</v>
      </c>
      <c r="RPK141" s="92">
        <f t="shared" si="972"/>
        <v>0</v>
      </c>
      <c r="RPL141" s="92">
        <f t="shared" si="972"/>
        <v>0</v>
      </c>
      <c r="RPM141" s="92">
        <f t="shared" si="972"/>
        <v>0</v>
      </c>
      <c r="RPN141" s="92">
        <f t="shared" si="972"/>
        <v>0</v>
      </c>
      <c r="RPO141" s="92">
        <f t="shared" si="972"/>
        <v>0</v>
      </c>
      <c r="RPP141" s="92">
        <f t="shared" si="972"/>
        <v>0</v>
      </c>
      <c r="RPQ141" s="92">
        <f t="shared" si="972"/>
        <v>0</v>
      </c>
      <c r="RPR141" s="92">
        <f t="shared" si="972"/>
        <v>0</v>
      </c>
      <c r="RPS141" s="92">
        <f t="shared" si="972"/>
        <v>0</v>
      </c>
      <c r="RPT141" s="92">
        <f t="shared" si="972"/>
        <v>0</v>
      </c>
      <c r="RPU141" s="92">
        <f t="shared" si="972"/>
        <v>0</v>
      </c>
      <c r="RPV141" s="92">
        <f t="shared" si="972"/>
        <v>0</v>
      </c>
      <c r="RPW141" s="92">
        <f t="shared" si="972"/>
        <v>0</v>
      </c>
      <c r="RPX141" s="92">
        <f t="shared" si="972"/>
        <v>0</v>
      </c>
      <c r="RPY141" s="92">
        <f t="shared" si="972"/>
        <v>0</v>
      </c>
      <c r="RPZ141" s="92">
        <f t="shared" si="972"/>
        <v>0</v>
      </c>
      <c r="RQA141" s="92">
        <f t="shared" si="972"/>
        <v>0</v>
      </c>
      <c r="RQB141" s="92">
        <f t="shared" si="972"/>
        <v>0</v>
      </c>
      <c r="RQC141" s="92">
        <f t="shared" si="972"/>
        <v>0</v>
      </c>
      <c r="RQD141" s="92">
        <f t="shared" si="972"/>
        <v>0</v>
      </c>
      <c r="RQE141" s="92">
        <f t="shared" si="972"/>
        <v>0</v>
      </c>
      <c r="RQF141" s="92">
        <f t="shared" si="972"/>
        <v>0</v>
      </c>
      <c r="RQG141" s="92">
        <f t="shared" si="972"/>
        <v>0</v>
      </c>
      <c r="RQH141" s="92">
        <f t="shared" si="972"/>
        <v>0</v>
      </c>
      <c r="RQI141" s="92">
        <f t="shared" si="972"/>
        <v>0</v>
      </c>
      <c r="RQJ141" s="92">
        <f t="shared" si="972"/>
        <v>0</v>
      </c>
      <c r="RQK141" s="92">
        <f t="shared" si="972"/>
        <v>0</v>
      </c>
      <c r="RQL141" s="92">
        <f t="shared" si="972"/>
        <v>0</v>
      </c>
      <c r="RQM141" s="92">
        <f t="shared" si="972"/>
        <v>0</v>
      </c>
      <c r="RQN141" s="92">
        <f t="shared" si="972"/>
        <v>0</v>
      </c>
      <c r="RQO141" s="92">
        <f t="shared" si="972"/>
        <v>0</v>
      </c>
      <c r="RQP141" s="92">
        <f t="shared" si="972"/>
        <v>0</v>
      </c>
      <c r="RQQ141" s="92">
        <f t="shared" ref="RQQ141:RTB141" si="973">RQQ135</f>
        <v>0</v>
      </c>
      <c r="RQR141" s="92">
        <f t="shared" si="973"/>
        <v>0</v>
      </c>
      <c r="RQS141" s="92">
        <f t="shared" si="973"/>
        <v>0</v>
      </c>
      <c r="RQT141" s="92">
        <f t="shared" si="973"/>
        <v>0</v>
      </c>
      <c r="RQU141" s="92">
        <f t="shared" si="973"/>
        <v>0</v>
      </c>
      <c r="RQV141" s="92">
        <f t="shared" si="973"/>
        <v>0</v>
      </c>
      <c r="RQW141" s="92">
        <f t="shared" si="973"/>
        <v>0</v>
      </c>
      <c r="RQX141" s="92">
        <f t="shared" si="973"/>
        <v>0</v>
      </c>
      <c r="RQY141" s="92">
        <f t="shared" si="973"/>
        <v>0</v>
      </c>
      <c r="RQZ141" s="92">
        <f t="shared" si="973"/>
        <v>0</v>
      </c>
      <c r="RRA141" s="92">
        <f t="shared" si="973"/>
        <v>0</v>
      </c>
      <c r="RRB141" s="92">
        <f t="shared" si="973"/>
        <v>0</v>
      </c>
      <c r="RRC141" s="92">
        <f t="shared" si="973"/>
        <v>0</v>
      </c>
      <c r="RRD141" s="92">
        <f t="shared" si="973"/>
        <v>0</v>
      </c>
      <c r="RRE141" s="92">
        <f t="shared" si="973"/>
        <v>0</v>
      </c>
      <c r="RRF141" s="92">
        <f t="shared" si="973"/>
        <v>0</v>
      </c>
      <c r="RRG141" s="92">
        <f t="shared" si="973"/>
        <v>0</v>
      </c>
      <c r="RRH141" s="92">
        <f t="shared" si="973"/>
        <v>0</v>
      </c>
      <c r="RRI141" s="92">
        <f t="shared" si="973"/>
        <v>0</v>
      </c>
      <c r="RRJ141" s="92">
        <f t="shared" si="973"/>
        <v>0</v>
      </c>
      <c r="RRK141" s="92">
        <f t="shared" si="973"/>
        <v>0</v>
      </c>
      <c r="RRL141" s="92">
        <f t="shared" si="973"/>
        <v>0</v>
      </c>
      <c r="RRM141" s="92">
        <f t="shared" si="973"/>
        <v>0</v>
      </c>
      <c r="RRN141" s="92">
        <f t="shared" si="973"/>
        <v>0</v>
      </c>
      <c r="RRO141" s="92">
        <f t="shared" si="973"/>
        <v>0</v>
      </c>
      <c r="RRP141" s="92">
        <f t="shared" si="973"/>
        <v>0</v>
      </c>
      <c r="RRQ141" s="92">
        <f t="shared" si="973"/>
        <v>0</v>
      </c>
      <c r="RRR141" s="92">
        <f t="shared" si="973"/>
        <v>0</v>
      </c>
      <c r="RRS141" s="92">
        <f t="shared" si="973"/>
        <v>0</v>
      </c>
      <c r="RRT141" s="92">
        <f t="shared" si="973"/>
        <v>0</v>
      </c>
      <c r="RRU141" s="92">
        <f t="shared" si="973"/>
        <v>0</v>
      </c>
      <c r="RRV141" s="92">
        <f t="shared" si="973"/>
        <v>0</v>
      </c>
      <c r="RRW141" s="92">
        <f t="shared" si="973"/>
        <v>0</v>
      </c>
      <c r="RRX141" s="92">
        <f t="shared" si="973"/>
        <v>0</v>
      </c>
      <c r="RRY141" s="92">
        <f t="shared" si="973"/>
        <v>0</v>
      </c>
      <c r="RRZ141" s="92">
        <f t="shared" si="973"/>
        <v>0</v>
      </c>
      <c r="RSA141" s="92">
        <f t="shared" si="973"/>
        <v>0</v>
      </c>
      <c r="RSB141" s="92">
        <f t="shared" si="973"/>
        <v>0</v>
      </c>
      <c r="RSC141" s="92">
        <f t="shared" si="973"/>
        <v>0</v>
      </c>
      <c r="RSD141" s="92">
        <f t="shared" si="973"/>
        <v>0</v>
      </c>
      <c r="RSE141" s="92">
        <f t="shared" si="973"/>
        <v>0</v>
      </c>
      <c r="RSF141" s="92">
        <f t="shared" si="973"/>
        <v>0</v>
      </c>
      <c r="RSG141" s="92">
        <f t="shared" si="973"/>
        <v>0</v>
      </c>
      <c r="RSH141" s="92">
        <f t="shared" si="973"/>
        <v>0</v>
      </c>
      <c r="RSI141" s="92">
        <f t="shared" si="973"/>
        <v>0</v>
      </c>
      <c r="RSJ141" s="92">
        <f t="shared" si="973"/>
        <v>0</v>
      </c>
      <c r="RSK141" s="92">
        <f t="shared" si="973"/>
        <v>0</v>
      </c>
      <c r="RSL141" s="92">
        <f t="shared" si="973"/>
        <v>0</v>
      </c>
      <c r="RSM141" s="92">
        <f t="shared" si="973"/>
        <v>0</v>
      </c>
      <c r="RSN141" s="92">
        <f t="shared" si="973"/>
        <v>0</v>
      </c>
      <c r="RSO141" s="92">
        <f t="shared" si="973"/>
        <v>0</v>
      </c>
      <c r="RSP141" s="92">
        <f t="shared" si="973"/>
        <v>0</v>
      </c>
      <c r="RSQ141" s="92">
        <f t="shared" si="973"/>
        <v>0</v>
      </c>
      <c r="RSR141" s="92">
        <f t="shared" si="973"/>
        <v>0</v>
      </c>
      <c r="RSS141" s="92">
        <f t="shared" si="973"/>
        <v>0</v>
      </c>
      <c r="RST141" s="92">
        <f t="shared" si="973"/>
        <v>0</v>
      </c>
      <c r="RSU141" s="92">
        <f t="shared" si="973"/>
        <v>0</v>
      </c>
      <c r="RSV141" s="92">
        <f t="shared" si="973"/>
        <v>0</v>
      </c>
      <c r="RSW141" s="92">
        <f t="shared" si="973"/>
        <v>0</v>
      </c>
      <c r="RSX141" s="92">
        <f t="shared" si="973"/>
        <v>0</v>
      </c>
      <c r="RSY141" s="92">
        <f t="shared" si="973"/>
        <v>0</v>
      </c>
      <c r="RSZ141" s="92">
        <f t="shared" si="973"/>
        <v>0</v>
      </c>
      <c r="RTA141" s="92">
        <f t="shared" si="973"/>
        <v>0</v>
      </c>
      <c r="RTB141" s="92">
        <f t="shared" si="973"/>
        <v>0</v>
      </c>
      <c r="RTC141" s="92">
        <f t="shared" ref="RTC141:RVN141" si="974">RTC135</f>
        <v>0</v>
      </c>
      <c r="RTD141" s="92">
        <f t="shared" si="974"/>
        <v>0</v>
      </c>
      <c r="RTE141" s="92">
        <f t="shared" si="974"/>
        <v>0</v>
      </c>
      <c r="RTF141" s="92">
        <f t="shared" si="974"/>
        <v>0</v>
      </c>
      <c r="RTG141" s="92">
        <f t="shared" si="974"/>
        <v>0</v>
      </c>
      <c r="RTH141" s="92">
        <f t="shared" si="974"/>
        <v>0</v>
      </c>
      <c r="RTI141" s="92">
        <f t="shared" si="974"/>
        <v>0</v>
      </c>
      <c r="RTJ141" s="92">
        <f t="shared" si="974"/>
        <v>0</v>
      </c>
      <c r="RTK141" s="92">
        <f t="shared" si="974"/>
        <v>0</v>
      </c>
      <c r="RTL141" s="92">
        <f t="shared" si="974"/>
        <v>0</v>
      </c>
      <c r="RTM141" s="92">
        <f t="shared" si="974"/>
        <v>0</v>
      </c>
      <c r="RTN141" s="92">
        <f t="shared" si="974"/>
        <v>0</v>
      </c>
      <c r="RTO141" s="92">
        <f t="shared" si="974"/>
        <v>0</v>
      </c>
      <c r="RTP141" s="92">
        <f t="shared" si="974"/>
        <v>0</v>
      </c>
      <c r="RTQ141" s="92">
        <f t="shared" si="974"/>
        <v>0</v>
      </c>
      <c r="RTR141" s="92">
        <f t="shared" si="974"/>
        <v>0</v>
      </c>
      <c r="RTS141" s="92">
        <f t="shared" si="974"/>
        <v>0</v>
      </c>
      <c r="RTT141" s="92">
        <f t="shared" si="974"/>
        <v>0</v>
      </c>
      <c r="RTU141" s="92">
        <f t="shared" si="974"/>
        <v>0</v>
      </c>
      <c r="RTV141" s="92">
        <f t="shared" si="974"/>
        <v>0</v>
      </c>
      <c r="RTW141" s="92">
        <f t="shared" si="974"/>
        <v>0</v>
      </c>
      <c r="RTX141" s="92">
        <f t="shared" si="974"/>
        <v>0</v>
      </c>
      <c r="RTY141" s="92">
        <f t="shared" si="974"/>
        <v>0</v>
      </c>
      <c r="RTZ141" s="92">
        <f t="shared" si="974"/>
        <v>0</v>
      </c>
      <c r="RUA141" s="92">
        <f t="shared" si="974"/>
        <v>0</v>
      </c>
      <c r="RUB141" s="92">
        <f t="shared" si="974"/>
        <v>0</v>
      </c>
      <c r="RUC141" s="92">
        <f t="shared" si="974"/>
        <v>0</v>
      </c>
      <c r="RUD141" s="92">
        <f t="shared" si="974"/>
        <v>0</v>
      </c>
      <c r="RUE141" s="92">
        <f t="shared" si="974"/>
        <v>0</v>
      </c>
      <c r="RUF141" s="92">
        <f t="shared" si="974"/>
        <v>0</v>
      </c>
      <c r="RUG141" s="92">
        <f t="shared" si="974"/>
        <v>0</v>
      </c>
      <c r="RUH141" s="92">
        <f t="shared" si="974"/>
        <v>0</v>
      </c>
      <c r="RUI141" s="92">
        <f t="shared" si="974"/>
        <v>0</v>
      </c>
      <c r="RUJ141" s="92">
        <f t="shared" si="974"/>
        <v>0</v>
      </c>
      <c r="RUK141" s="92">
        <f t="shared" si="974"/>
        <v>0</v>
      </c>
      <c r="RUL141" s="92">
        <f t="shared" si="974"/>
        <v>0</v>
      </c>
      <c r="RUM141" s="92">
        <f t="shared" si="974"/>
        <v>0</v>
      </c>
      <c r="RUN141" s="92">
        <f t="shared" si="974"/>
        <v>0</v>
      </c>
      <c r="RUO141" s="92">
        <f t="shared" si="974"/>
        <v>0</v>
      </c>
      <c r="RUP141" s="92">
        <f t="shared" si="974"/>
        <v>0</v>
      </c>
      <c r="RUQ141" s="92">
        <f t="shared" si="974"/>
        <v>0</v>
      </c>
      <c r="RUR141" s="92">
        <f t="shared" si="974"/>
        <v>0</v>
      </c>
      <c r="RUS141" s="92">
        <f t="shared" si="974"/>
        <v>0</v>
      </c>
      <c r="RUT141" s="92">
        <f t="shared" si="974"/>
        <v>0</v>
      </c>
      <c r="RUU141" s="92">
        <f t="shared" si="974"/>
        <v>0</v>
      </c>
      <c r="RUV141" s="92">
        <f t="shared" si="974"/>
        <v>0</v>
      </c>
      <c r="RUW141" s="92">
        <f t="shared" si="974"/>
        <v>0</v>
      </c>
      <c r="RUX141" s="92">
        <f t="shared" si="974"/>
        <v>0</v>
      </c>
      <c r="RUY141" s="92">
        <f t="shared" si="974"/>
        <v>0</v>
      </c>
      <c r="RUZ141" s="92">
        <f t="shared" si="974"/>
        <v>0</v>
      </c>
      <c r="RVA141" s="92">
        <f t="shared" si="974"/>
        <v>0</v>
      </c>
      <c r="RVB141" s="92">
        <f t="shared" si="974"/>
        <v>0</v>
      </c>
      <c r="RVC141" s="92">
        <f t="shared" si="974"/>
        <v>0</v>
      </c>
      <c r="RVD141" s="92">
        <f t="shared" si="974"/>
        <v>0</v>
      </c>
      <c r="RVE141" s="92">
        <f t="shared" si="974"/>
        <v>0</v>
      </c>
      <c r="RVF141" s="92">
        <f t="shared" si="974"/>
        <v>0</v>
      </c>
      <c r="RVG141" s="92">
        <f t="shared" si="974"/>
        <v>0</v>
      </c>
      <c r="RVH141" s="92">
        <f t="shared" si="974"/>
        <v>0</v>
      </c>
      <c r="RVI141" s="92">
        <f t="shared" si="974"/>
        <v>0</v>
      </c>
      <c r="RVJ141" s="92">
        <f t="shared" si="974"/>
        <v>0</v>
      </c>
      <c r="RVK141" s="92">
        <f t="shared" si="974"/>
        <v>0</v>
      </c>
      <c r="RVL141" s="92">
        <f t="shared" si="974"/>
        <v>0</v>
      </c>
      <c r="RVM141" s="92">
        <f t="shared" si="974"/>
        <v>0</v>
      </c>
      <c r="RVN141" s="92">
        <f t="shared" si="974"/>
        <v>0</v>
      </c>
      <c r="RVO141" s="92">
        <f t="shared" ref="RVO141:RXZ141" si="975">RVO135</f>
        <v>0</v>
      </c>
      <c r="RVP141" s="92">
        <f t="shared" si="975"/>
        <v>0</v>
      </c>
      <c r="RVQ141" s="92">
        <f t="shared" si="975"/>
        <v>0</v>
      </c>
      <c r="RVR141" s="92">
        <f t="shared" si="975"/>
        <v>0</v>
      </c>
      <c r="RVS141" s="92">
        <f t="shared" si="975"/>
        <v>0</v>
      </c>
      <c r="RVT141" s="92">
        <f t="shared" si="975"/>
        <v>0</v>
      </c>
      <c r="RVU141" s="92">
        <f t="shared" si="975"/>
        <v>0</v>
      </c>
      <c r="RVV141" s="92">
        <f t="shared" si="975"/>
        <v>0</v>
      </c>
      <c r="RVW141" s="92">
        <f t="shared" si="975"/>
        <v>0</v>
      </c>
      <c r="RVX141" s="92">
        <f t="shared" si="975"/>
        <v>0</v>
      </c>
      <c r="RVY141" s="92">
        <f t="shared" si="975"/>
        <v>0</v>
      </c>
      <c r="RVZ141" s="92">
        <f t="shared" si="975"/>
        <v>0</v>
      </c>
      <c r="RWA141" s="92">
        <f t="shared" si="975"/>
        <v>0</v>
      </c>
      <c r="RWB141" s="92">
        <f t="shared" si="975"/>
        <v>0</v>
      </c>
      <c r="RWC141" s="92">
        <f t="shared" si="975"/>
        <v>0</v>
      </c>
      <c r="RWD141" s="92">
        <f t="shared" si="975"/>
        <v>0</v>
      </c>
      <c r="RWE141" s="92">
        <f t="shared" si="975"/>
        <v>0</v>
      </c>
      <c r="RWF141" s="92">
        <f t="shared" si="975"/>
        <v>0</v>
      </c>
      <c r="RWG141" s="92">
        <f t="shared" si="975"/>
        <v>0</v>
      </c>
      <c r="RWH141" s="92">
        <f t="shared" si="975"/>
        <v>0</v>
      </c>
      <c r="RWI141" s="92">
        <f t="shared" si="975"/>
        <v>0</v>
      </c>
      <c r="RWJ141" s="92">
        <f t="shared" si="975"/>
        <v>0</v>
      </c>
      <c r="RWK141" s="92">
        <f t="shared" si="975"/>
        <v>0</v>
      </c>
      <c r="RWL141" s="92">
        <f t="shared" si="975"/>
        <v>0</v>
      </c>
      <c r="RWM141" s="92">
        <f t="shared" si="975"/>
        <v>0</v>
      </c>
      <c r="RWN141" s="92">
        <f t="shared" si="975"/>
        <v>0</v>
      </c>
      <c r="RWO141" s="92">
        <f t="shared" si="975"/>
        <v>0</v>
      </c>
      <c r="RWP141" s="92">
        <f t="shared" si="975"/>
        <v>0</v>
      </c>
      <c r="RWQ141" s="92">
        <f t="shared" si="975"/>
        <v>0</v>
      </c>
      <c r="RWR141" s="92">
        <f t="shared" si="975"/>
        <v>0</v>
      </c>
      <c r="RWS141" s="92">
        <f t="shared" si="975"/>
        <v>0</v>
      </c>
      <c r="RWT141" s="92">
        <f t="shared" si="975"/>
        <v>0</v>
      </c>
      <c r="RWU141" s="92">
        <f t="shared" si="975"/>
        <v>0</v>
      </c>
      <c r="RWV141" s="92">
        <f t="shared" si="975"/>
        <v>0</v>
      </c>
      <c r="RWW141" s="92">
        <f t="shared" si="975"/>
        <v>0</v>
      </c>
      <c r="RWX141" s="92">
        <f t="shared" si="975"/>
        <v>0</v>
      </c>
      <c r="RWY141" s="92">
        <f t="shared" si="975"/>
        <v>0</v>
      </c>
      <c r="RWZ141" s="92">
        <f t="shared" si="975"/>
        <v>0</v>
      </c>
      <c r="RXA141" s="92">
        <f t="shared" si="975"/>
        <v>0</v>
      </c>
      <c r="RXB141" s="92">
        <f t="shared" si="975"/>
        <v>0</v>
      </c>
      <c r="RXC141" s="92">
        <f t="shared" si="975"/>
        <v>0</v>
      </c>
      <c r="RXD141" s="92">
        <f t="shared" si="975"/>
        <v>0</v>
      </c>
      <c r="RXE141" s="92">
        <f t="shared" si="975"/>
        <v>0</v>
      </c>
      <c r="RXF141" s="92">
        <f t="shared" si="975"/>
        <v>0</v>
      </c>
      <c r="RXG141" s="92">
        <f t="shared" si="975"/>
        <v>0</v>
      </c>
      <c r="RXH141" s="92">
        <f t="shared" si="975"/>
        <v>0</v>
      </c>
      <c r="RXI141" s="92">
        <f t="shared" si="975"/>
        <v>0</v>
      </c>
      <c r="RXJ141" s="92">
        <f t="shared" si="975"/>
        <v>0</v>
      </c>
      <c r="RXK141" s="92">
        <f t="shared" si="975"/>
        <v>0</v>
      </c>
      <c r="RXL141" s="92">
        <f t="shared" si="975"/>
        <v>0</v>
      </c>
      <c r="RXM141" s="92">
        <f t="shared" si="975"/>
        <v>0</v>
      </c>
      <c r="RXN141" s="92">
        <f t="shared" si="975"/>
        <v>0</v>
      </c>
      <c r="RXO141" s="92">
        <f t="shared" si="975"/>
        <v>0</v>
      </c>
      <c r="RXP141" s="92">
        <f t="shared" si="975"/>
        <v>0</v>
      </c>
      <c r="RXQ141" s="92">
        <f t="shared" si="975"/>
        <v>0</v>
      </c>
      <c r="RXR141" s="92">
        <f t="shared" si="975"/>
        <v>0</v>
      </c>
      <c r="RXS141" s="92">
        <f t="shared" si="975"/>
        <v>0</v>
      </c>
      <c r="RXT141" s="92">
        <f t="shared" si="975"/>
        <v>0</v>
      </c>
      <c r="RXU141" s="92">
        <f t="shared" si="975"/>
        <v>0</v>
      </c>
      <c r="RXV141" s="92">
        <f t="shared" si="975"/>
        <v>0</v>
      </c>
      <c r="RXW141" s="92">
        <f t="shared" si="975"/>
        <v>0</v>
      </c>
      <c r="RXX141" s="92">
        <f t="shared" si="975"/>
        <v>0</v>
      </c>
      <c r="RXY141" s="92">
        <f t="shared" si="975"/>
        <v>0</v>
      </c>
      <c r="RXZ141" s="92">
        <f t="shared" si="975"/>
        <v>0</v>
      </c>
      <c r="RYA141" s="92">
        <f t="shared" ref="RYA141:SAL141" si="976">RYA135</f>
        <v>0</v>
      </c>
      <c r="RYB141" s="92">
        <f t="shared" si="976"/>
        <v>0</v>
      </c>
      <c r="RYC141" s="92">
        <f t="shared" si="976"/>
        <v>0</v>
      </c>
      <c r="RYD141" s="92">
        <f t="shared" si="976"/>
        <v>0</v>
      </c>
      <c r="RYE141" s="92">
        <f t="shared" si="976"/>
        <v>0</v>
      </c>
      <c r="RYF141" s="92">
        <f t="shared" si="976"/>
        <v>0</v>
      </c>
      <c r="RYG141" s="92">
        <f t="shared" si="976"/>
        <v>0</v>
      </c>
      <c r="RYH141" s="92">
        <f t="shared" si="976"/>
        <v>0</v>
      </c>
      <c r="RYI141" s="92">
        <f t="shared" si="976"/>
        <v>0</v>
      </c>
      <c r="RYJ141" s="92">
        <f t="shared" si="976"/>
        <v>0</v>
      </c>
      <c r="RYK141" s="92">
        <f t="shared" si="976"/>
        <v>0</v>
      </c>
      <c r="RYL141" s="92">
        <f t="shared" si="976"/>
        <v>0</v>
      </c>
      <c r="RYM141" s="92">
        <f t="shared" si="976"/>
        <v>0</v>
      </c>
      <c r="RYN141" s="92">
        <f t="shared" si="976"/>
        <v>0</v>
      </c>
      <c r="RYO141" s="92">
        <f t="shared" si="976"/>
        <v>0</v>
      </c>
      <c r="RYP141" s="92">
        <f t="shared" si="976"/>
        <v>0</v>
      </c>
      <c r="RYQ141" s="92">
        <f t="shared" si="976"/>
        <v>0</v>
      </c>
      <c r="RYR141" s="92">
        <f t="shared" si="976"/>
        <v>0</v>
      </c>
      <c r="RYS141" s="92">
        <f t="shared" si="976"/>
        <v>0</v>
      </c>
      <c r="RYT141" s="92">
        <f t="shared" si="976"/>
        <v>0</v>
      </c>
      <c r="RYU141" s="92">
        <f t="shared" si="976"/>
        <v>0</v>
      </c>
      <c r="RYV141" s="92">
        <f t="shared" si="976"/>
        <v>0</v>
      </c>
      <c r="RYW141" s="92">
        <f t="shared" si="976"/>
        <v>0</v>
      </c>
      <c r="RYX141" s="92">
        <f t="shared" si="976"/>
        <v>0</v>
      </c>
      <c r="RYY141" s="92">
        <f t="shared" si="976"/>
        <v>0</v>
      </c>
      <c r="RYZ141" s="92">
        <f t="shared" si="976"/>
        <v>0</v>
      </c>
      <c r="RZA141" s="92">
        <f t="shared" si="976"/>
        <v>0</v>
      </c>
      <c r="RZB141" s="92">
        <f t="shared" si="976"/>
        <v>0</v>
      </c>
      <c r="RZC141" s="92">
        <f t="shared" si="976"/>
        <v>0</v>
      </c>
      <c r="RZD141" s="92">
        <f t="shared" si="976"/>
        <v>0</v>
      </c>
      <c r="RZE141" s="92">
        <f t="shared" si="976"/>
        <v>0</v>
      </c>
      <c r="RZF141" s="92">
        <f t="shared" si="976"/>
        <v>0</v>
      </c>
      <c r="RZG141" s="92">
        <f t="shared" si="976"/>
        <v>0</v>
      </c>
      <c r="RZH141" s="92">
        <f t="shared" si="976"/>
        <v>0</v>
      </c>
      <c r="RZI141" s="92">
        <f t="shared" si="976"/>
        <v>0</v>
      </c>
      <c r="RZJ141" s="92">
        <f t="shared" si="976"/>
        <v>0</v>
      </c>
      <c r="RZK141" s="92">
        <f t="shared" si="976"/>
        <v>0</v>
      </c>
      <c r="RZL141" s="92">
        <f t="shared" si="976"/>
        <v>0</v>
      </c>
      <c r="RZM141" s="92">
        <f t="shared" si="976"/>
        <v>0</v>
      </c>
      <c r="RZN141" s="92">
        <f t="shared" si="976"/>
        <v>0</v>
      </c>
      <c r="RZO141" s="92">
        <f t="shared" si="976"/>
        <v>0</v>
      </c>
      <c r="RZP141" s="92">
        <f t="shared" si="976"/>
        <v>0</v>
      </c>
      <c r="RZQ141" s="92">
        <f t="shared" si="976"/>
        <v>0</v>
      </c>
      <c r="RZR141" s="92">
        <f t="shared" si="976"/>
        <v>0</v>
      </c>
      <c r="RZS141" s="92">
        <f t="shared" si="976"/>
        <v>0</v>
      </c>
      <c r="RZT141" s="92">
        <f t="shared" si="976"/>
        <v>0</v>
      </c>
      <c r="RZU141" s="92">
        <f t="shared" si="976"/>
        <v>0</v>
      </c>
      <c r="RZV141" s="92">
        <f t="shared" si="976"/>
        <v>0</v>
      </c>
      <c r="RZW141" s="92">
        <f t="shared" si="976"/>
        <v>0</v>
      </c>
      <c r="RZX141" s="92">
        <f t="shared" si="976"/>
        <v>0</v>
      </c>
      <c r="RZY141" s="92">
        <f t="shared" si="976"/>
        <v>0</v>
      </c>
      <c r="RZZ141" s="92">
        <f t="shared" si="976"/>
        <v>0</v>
      </c>
      <c r="SAA141" s="92">
        <f t="shared" si="976"/>
        <v>0</v>
      </c>
      <c r="SAB141" s="92">
        <f t="shared" si="976"/>
        <v>0</v>
      </c>
      <c r="SAC141" s="92">
        <f t="shared" si="976"/>
        <v>0</v>
      </c>
      <c r="SAD141" s="92">
        <f t="shared" si="976"/>
        <v>0</v>
      </c>
      <c r="SAE141" s="92">
        <f t="shared" si="976"/>
        <v>0</v>
      </c>
      <c r="SAF141" s="92">
        <f t="shared" si="976"/>
        <v>0</v>
      </c>
      <c r="SAG141" s="92">
        <f t="shared" si="976"/>
        <v>0</v>
      </c>
      <c r="SAH141" s="92">
        <f t="shared" si="976"/>
        <v>0</v>
      </c>
      <c r="SAI141" s="92">
        <f t="shared" si="976"/>
        <v>0</v>
      </c>
      <c r="SAJ141" s="92">
        <f t="shared" si="976"/>
        <v>0</v>
      </c>
      <c r="SAK141" s="92">
        <f t="shared" si="976"/>
        <v>0</v>
      </c>
      <c r="SAL141" s="92">
        <f t="shared" si="976"/>
        <v>0</v>
      </c>
      <c r="SAM141" s="92">
        <f t="shared" ref="SAM141:SCX141" si="977">SAM135</f>
        <v>0</v>
      </c>
      <c r="SAN141" s="92">
        <f t="shared" si="977"/>
        <v>0</v>
      </c>
      <c r="SAO141" s="92">
        <f t="shared" si="977"/>
        <v>0</v>
      </c>
      <c r="SAP141" s="92">
        <f t="shared" si="977"/>
        <v>0</v>
      </c>
      <c r="SAQ141" s="92">
        <f t="shared" si="977"/>
        <v>0</v>
      </c>
      <c r="SAR141" s="92">
        <f t="shared" si="977"/>
        <v>0</v>
      </c>
      <c r="SAS141" s="92">
        <f t="shared" si="977"/>
        <v>0</v>
      </c>
      <c r="SAT141" s="92">
        <f t="shared" si="977"/>
        <v>0</v>
      </c>
      <c r="SAU141" s="92">
        <f t="shared" si="977"/>
        <v>0</v>
      </c>
      <c r="SAV141" s="92">
        <f t="shared" si="977"/>
        <v>0</v>
      </c>
      <c r="SAW141" s="92">
        <f t="shared" si="977"/>
        <v>0</v>
      </c>
      <c r="SAX141" s="92">
        <f t="shared" si="977"/>
        <v>0</v>
      </c>
      <c r="SAY141" s="92">
        <f t="shared" si="977"/>
        <v>0</v>
      </c>
      <c r="SAZ141" s="92">
        <f t="shared" si="977"/>
        <v>0</v>
      </c>
      <c r="SBA141" s="92">
        <f t="shared" si="977"/>
        <v>0</v>
      </c>
      <c r="SBB141" s="92">
        <f t="shared" si="977"/>
        <v>0</v>
      </c>
      <c r="SBC141" s="92">
        <f t="shared" si="977"/>
        <v>0</v>
      </c>
      <c r="SBD141" s="92">
        <f t="shared" si="977"/>
        <v>0</v>
      </c>
      <c r="SBE141" s="92">
        <f t="shared" si="977"/>
        <v>0</v>
      </c>
      <c r="SBF141" s="92">
        <f t="shared" si="977"/>
        <v>0</v>
      </c>
      <c r="SBG141" s="92">
        <f t="shared" si="977"/>
        <v>0</v>
      </c>
      <c r="SBH141" s="92">
        <f t="shared" si="977"/>
        <v>0</v>
      </c>
      <c r="SBI141" s="92">
        <f t="shared" si="977"/>
        <v>0</v>
      </c>
      <c r="SBJ141" s="92">
        <f t="shared" si="977"/>
        <v>0</v>
      </c>
      <c r="SBK141" s="92">
        <f t="shared" si="977"/>
        <v>0</v>
      </c>
      <c r="SBL141" s="92">
        <f t="shared" si="977"/>
        <v>0</v>
      </c>
      <c r="SBM141" s="92">
        <f t="shared" si="977"/>
        <v>0</v>
      </c>
      <c r="SBN141" s="92">
        <f t="shared" si="977"/>
        <v>0</v>
      </c>
      <c r="SBO141" s="92">
        <f t="shared" si="977"/>
        <v>0</v>
      </c>
      <c r="SBP141" s="92">
        <f t="shared" si="977"/>
        <v>0</v>
      </c>
      <c r="SBQ141" s="92">
        <f t="shared" si="977"/>
        <v>0</v>
      </c>
      <c r="SBR141" s="92">
        <f t="shared" si="977"/>
        <v>0</v>
      </c>
      <c r="SBS141" s="92">
        <f t="shared" si="977"/>
        <v>0</v>
      </c>
      <c r="SBT141" s="92">
        <f t="shared" si="977"/>
        <v>0</v>
      </c>
      <c r="SBU141" s="92">
        <f t="shared" si="977"/>
        <v>0</v>
      </c>
      <c r="SBV141" s="92">
        <f t="shared" si="977"/>
        <v>0</v>
      </c>
      <c r="SBW141" s="92">
        <f t="shared" si="977"/>
        <v>0</v>
      </c>
      <c r="SBX141" s="92">
        <f t="shared" si="977"/>
        <v>0</v>
      </c>
      <c r="SBY141" s="92">
        <f t="shared" si="977"/>
        <v>0</v>
      </c>
      <c r="SBZ141" s="92">
        <f t="shared" si="977"/>
        <v>0</v>
      </c>
      <c r="SCA141" s="92">
        <f t="shared" si="977"/>
        <v>0</v>
      </c>
      <c r="SCB141" s="92">
        <f t="shared" si="977"/>
        <v>0</v>
      </c>
      <c r="SCC141" s="92">
        <f t="shared" si="977"/>
        <v>0</v>
      </c>
      <c r="SCD141" s="92">
        <f t="shared" si="977"/>
        <v>0</v>
      </c>
      <c r="SCE141" s="92">
        <f t="shared" si="977"/>
        <v>0</v>
      </c>
      <c r="SCF141" s="92">
        <f t="shared" si="977"/>
        <v>0</v>
      </c>
      <c r="SCG141" s="92">
        <f t="shared" si="977"/>
        <v>0</v>
      </c>
      <c r="SCH141" s="92">
        <f t="shared" si="977"/>
        <v>0</v>
      </c>
      <c r="SCI141" s="92">
        <f t="shared" si="977"/>
        <v>0</v>
      </c>
      <c r="SCJ141" s="92">
        <f t="shared" si="977"/>
        <v>0</v>
      </c>
      <c r="SCK141" s="92">
        <f t="shared" si="977"/>
        <v>0</v>
      </c>
      <c r="SCL141" s="92">
        <f t="shared" si="977"/>
        <v>0</v>
      </c>
      <c r="SCM141" s="92">
        <f t="shared" si="977"/>
        <v>0</v>
      </c>
      <c r="SCN141" s="92">
        <f t="shared" si="977"/>
        <v>0</v>
      </c>
      <c r="SCO141" s="92">
        <f t="shared" si="977"/>
        <v>0</v>
      </c>
      <c r="SCP141" s="92">
        <f t="shared" si="977"/>
        <v>0</v>
      </c>
      <c r="SCQ141" s="92">
        <f t="shared" si="977"/>
        <v>0</v>
      </c>
      <c r="SCR141" s="92">
        <f t="shared" si="977"/>
        <v>0</v>
      </c>
      <c r="SCS141" s="92">
        <f t="shared" si="977"/>
        <v>0</v>
      </c>
      <c r="SCT141" s="92">
        <f t="shared" si="977"/>
        <v>0</v>
      </c>
      <c r="SCU141" s="92">
        <f t="shared" si="977"/>
        <v>0</v>
      </c>
      <c r="SCV141" s="92">
        <f t="shared" si="977"/>
        <v>0</v>
      </c>
      <c r="SCW141" s="92">
        <f t="shared" si="977"/>
        <v>0</v>
      </c>
      <c r="SCX141" s="92">
        <f t="shared" si="977"/>
        <v>0</v>
      </c>
      <c r="SCY141" s="92">
        <f t="shared" ref="SCY141:SFJ141" si="978">SCY135</f>
        <v>0</v>
      </c>
      <c r="SCZ141" s="92">
        <f t="shared" si="978"/>
        <v>0</v>
      </c>
      <c r="SDA141" s="92">
        <f t="shared" si="978"/>
        <v>0</v>
      </c>
      <c r="SDB141" s="92">
        <f t="shared" si="978"/>
        <v>0</v>
      </c>
      <c r="SDC141" s="92">
        <f t="shared" si="978"/>
        <v>0</v>
      </c>
      <c r="SDD141" s="92">
        <f t="shared" si="978"/>
        <v>0</v>
      </c>
      <c r="SDE141" s="92">
        <f t="shared" si="978"/>
        <v>0</v>
      </c>
      <c r="SDF141" s="92">
        <f t="shared" si="978"/>
        <v>0</v>
      </c>
      <c r="SDG141" s="92">
        <f t="shared" si="978"/>
        <v>0</v>
      </c>
      <c r="SDH141" s="92">
        <f t="shared" si="978"/>
        <v>0</v>
      </c>
      <c r="SDI141" s="92">
        <f t="shared" si="978"/>
        <v>0</v>
      </c>
      <c r="SDJ141" s="92">
        <f t="shared" si="978"/>
        <v>0</v>
      </c>
      <c r="SDK141" s="92">
        <f t="shared" si="978"/>
        <v>0</v>
      </c>
      <c r="SDL141" s="92">
        <f t="shared" si="978"/>
        <v>0</v>
      </c>
      <c r="SDM141" s="92">
        <f t="shared" si="978"/>
        <v>0</v>
      </c>
      <c r="SDN141" s="92">
        <f t="shared" si="978"/>
        <v>0</v>
      </c>
      <c r="SDO141" s="92">
        <f t="shared" si="978"/>
        <v>0</v>
      </c>
      <c r="SDP141" s="92">
        <f t="shared" si="978"/>
        <v>0</v>
      </c>
      <c r="SDQ141" s="92">
        <f t="shared" si="978"/>
        <v>0</v>
      </c>
      <c r="SDR141" s="92">
        <f t="shared" si="978"/>
        <v>0</v>
      </c>
      <c r="SDS141" s="92">
        <f t="shared" si="978"/>
        <v>0</v>
      </c>
      <c r="SDT141" s="92">
        <f t="shared" si="978"/>
        <v>0</v>
      </c>
      <c r="SDU141" s="92">
        <f t="shared" si="978"/>
        <v>0</v>
      </c>
      <c r="SDV141" s="92">
        <f t="shared" si="978"/>
        <v>0</v>
      </c>
      <c r="SDW141" s="92">
        <f t="shared" si="978"/>
        <v>0</v>
      </c>
      <c r="SDX141" s="92">
        <f t="shared" si="978"/>
        <v>0</v>
      </c>
      <c r="SDY141" s="92">
        <f t="shared" si="978"/>
        <v>0</v>
      </c>
      <c r="SDZ141" s="92">
        <f t="shared" si="978"/>
        <v>0</v>
      </c>
      <c r="SEA141" s="92">
        <f t="shared" si="978"/>
        <v>0</v>
      </c>
      <c r="SEB141" s="92">
        <f t="shared" si="978"/>
        <v>0</v>
      </c>
      <c r="SEC141" s="92">
        <f t="shared" si="978"/>
        <v>0</v>
      </c>
      <c r="SED141" s="92">
        <f t="shared" si="978"/>
        <v>0</v>
      </c>
      <c r="SEE141" s="92">
        <f t="shared" si="978"/>
        <v>0</v>
      </c>
      <c r="SEF141" s="92">
        <f t="shared" si="978"/>
        <v>0</v>
      </c>
      <c r="SEG141" s="92">
        <f t="shared" si="978"/>
        <v>0</v>
      </c>
      <c r="SEH141" s="92">
        <f t="shared" si="978"/>
        <v>0</v>
      </c>
      <c r="SEI141" s="92">
        <f t="shared" si="978"/>
        <v>0</v>
      </c>
      <c r="SEJ141" s="92">
        <f t="shared" si="978"/>
        <v>0</v>
      </c>
      <c r="SEK141" s="92">
        <f t="shared" si="978"/>
        <v>0</v>
      </c>
      <c r="SEL141" s="92">
        <f t="shared" si="978"/>
        <v>0</v>
      </c>
      <c r="SEM141" s="92">
        <f t="shared" si="978"/>
        <v>0</v>
      </c>
      <c r="SEN141" s="92">
        <f t="shared" si="978"/>
        <v>0</v>
      </c>
      <c r="SEO141" s="92">
        <f t="shared" si="978"/>
        <v>0</v>
      </c>
      <c r="SEP141" s="92">
        <f t="shared" si="978"/>
        <v>0</v>
      </c>
      <c r="SEQ141" s="92">
        <f t="shared" si="978"/>
        <v>0</v>
      </c>
      <c r="SER141" s="92">
        <f t="shared" si="978"/>
        <v>0</v>
      </c>
      <c r="SES141" s="92">
        <f t="shared" si="978"/>
        <v>0</v>
      </c>
      <c r="SET141" s="92">
        <f t="shared" si="978"/>
        <v>0</v>
      </c>
      <c r="SEU141" s="92">
        <f t="shared" si="978"/>
        <v>0</v>
      </c>
      <c r="SEV141" s="92">
        <f t="shared" si="978"/>
        <v>0</v>
      </c>
      <c r="SEW141" s="92">
        <f t="shared" si="978"/>
        <v>0</v>
      </c>
      <c r="SEX141" s="92">
        <f t="shared" si="978"/>
        <v>0</v>
      </c>
      <c r="SEY141" s="92">
        <f t="shared" si="978"/>
        <v>0</v>
      </c>
      <c r="SEZ141" s="92">
        <f t="shared" si="978"/>
        <v>0</v>
      </c>
      <c r="SFA141" s="92">
        <f t="shared" si="978"/>
        <v>0</v>
      </c>
      <c r="SFB141" s="92">
        <f t="shared" si="978"/>
        <v>0</v>
      </c>
      <c r="SFC141" s="92">
        <f t="shared" si="978"/>
        <v>0</v>
      </c>
      <c r="SFD141" s="92">
        <f t="shared" si="978"/>
        <v>0</v>
      </c>
      <c r="SFE141" s="92">
        <f t="shared" si="978"/>
        <v>0</v>
      </c>
      <c r="SFF141" s="92">
        <f t="shared" si="978"/>
        <v>0</v>
      </c>
      <c r="SFG141" s="92">
        <f t="shared" si="978"/>
        <v>0</v>
      </c>
      <c r="SFH141" s="92">
        <f t="shared" si="978"/>
        <v>0</v>
      </c>
      <c r="SFI141" s="92">
        <f t="shared" si="978"/>
        <v>0</v>
      </c>
      <c r="SFJ141" s="92">
        <f t="shared" si="978"/>
        <v>0</v>
      </c>
      <c r="SFK141" s="92">
        <f t="shared" ref="SFK141:SHV141" si="979">SFK135</f>
        <v>0</v>
      </c>
      <c r="SFL141" s="92">
        <f t="shared" si="979"/>
        <v>0</v>
      </c>
      <c r="SFM141" s="92">
        <f t="shared" si="979"/>
        <v>0</v>
      </c>
      <c r="SFN141" s="92">
        <f t="shared" si="979"/>
        <v>0</v>
      </c>
      <c r="SFO141" s="92">
        <f t="shared" si="979"/>
        <v>0</v>
      </c>
      <c r="SFP141" s="92">
        <f t="shared" si="979"/>
        <v>0</v>
      </c>
      <c r="SFQ141" s="92">
        <f t="shared" si="979"/>
        <v>0</v>
      </c>
      <c r="SFR141" s="92">
        <f t="shared" si="979"/>
        <v>0</v>
      </c>
      <c r="SFS141" s="92">
        <f t="shared" si="979"/>
        <v>0</v>
      </c>
      <c r="SFT141" s="92">
        <f t="shared" si="979"/>
        <v>0</v>
      </c>
      <c r="SFU141" s="92">
        <f t="shared" si="979"/>
        <v>0</v>
      </c>
      <c r="SFV141" s="92">
        <f t="shared" si="979"/>
        <v>0</v>
      </c>
      <c r="SFW141" s="92">
        <f t="shared" si="979"/>
        <v>0</v>
      </c>
      <c r="SFX141" s="92">
        <f t="shared" si="979"/>
        <v>0</v>
      </c>
      <c r="SFY141" s="92">
        <f t="shared" si="979"/>
        <v>0</v>
      </c>
      <c r="SFZ141" s="92">
        <f t="shared" si="979"/>
        <v>0</v>
      </c>
      <c r="SGA141" s="92">
        <f t="shared" si="979"/>
        <v>0</v>
      </c>
      <c r="SGB141" s="92">
        <f t="shared" si="979"/>
        <v>0</v>
      </c>
      <c r="SGC141" s="92">
        <f t="shared" si="979"/>
        <v>0</v>
      </c>
      <c r="SGD141" s="92">
        <f t="shared" si="979"/>
        <v>0</v>
      </c>
      <c r="SGE141" s="92">
        <f t="shared" si="979"/>
        <v>0</v>
      </c>
      <c r="SGF141" s="92">
        <f t="shared" si="979"/>
        <v>0</v>
      </c>
      <c r="SGG141" s="92">
        <f t="shared" si="979"/>
        <v>0</v>
      </c>
      <c r="SGH141" s="92">
        <f t="shared" si="979"/>
        <v>0</v>
      </c>
      <c r="SGI141" s="92">
        <f t="shared" si="979"/>
        <v>0</v>
      </c>
      <c r="SGJ141" s="92">
        <f t="shared" si="979"/>
        <v>0</v>
      </c>
      <c r="SGK141" s="92">
        <f t="shared" si="979"/>
        <v>0</v>
      </c>
      <c r="SGL141" s="92">
        <f t="shared" si="979"/>
        <v>0</v>
      </c>
      <c r="SGM141" s="92">
        <f t="shared" si="979"/>
        <v>0</v>
      </c>
      <c r="SGN141" s="92">
        <f t="shared" si="979"/>
        <v>0</v>
      </c>
      <c r="SGO141" s="92">
        <f t="shared" si="979"/>
        <v>0</v>
      </c>
      <c r="SGP141" s="92">
        <f t="shared" si="979"/>
        <v>0</v>
      </c>
      <c r="SGQ141" s="92">
        <f t="shared" si="979"/>
        <v>0</v>
      </c>
      <c r="SGR141" s="92">
        <f t="shared" si="979"/>
        <v>0</v>
      </c>
      <c r="SGS141" s="92">
        <f t="shared" si="979"/>
        <v>0</v>
      </c>
      <c r="SGT141" s="92">
        <f t="shared" si="979"/>
        <v>0</v>
      </c>
      <c r="SGU141" s="92">
        <f t="shared" si="979"/>
        <v>0</v>
      </c>
      <c r="SGV141" s="92">
        <f t="shared" si="979"/>
        <v>0</v>
      </c>
      <c r="SGW141" s="92">
        <f t="shared" si="979"/>
        <v>0</v>
      </c>
      <c r="SGX141" s="92">
        <f t="shared" si="979"/>
        <v>0</v>
      </c>
      <c r="SGY141" s="92">
        <f t="shared" si="979"/>
        <v>0</v>
      </c>
      <c r="SGZ141" s="92">
        <f t="shared" si="979"/>
        <v>0</v>
      </c>
      <c r="SHA141" s="92">
        <f t="shared" si="979"/>
        <v>0</v>
      </c>
      <c r="SHB141" s="92">
        <f t="shared" si="979"/>
        <v>0</v>
      </c>
      <c r="SHC141" s="92">
        <f t="shared" si="979"/>
        <v>0</v>
      </c>
      <c r="SHD141" s="92">
        <f t="shared" si="979"/>
        <v>0</v>
      </c>
      <c r="SHE141" s="92">
        <f t="shared" si="979"/>
        <v>0</v>
      </c>
      <c r="SHF141" s="92">
        <f t="shared" si="979"/>
        <v>0</v>
      </c>
      <c r="SHG141" s="92">
        <f t="shared" si="979"/>
        <v>0</v>
      </c>
      <c r="SHH141" s="92">
        <f t="shared" si="979"/>
        <v>0</v>
      </c>
      <c r="SHI141" s="92">
        <f t="shared" si="979"/>
        <v>0</v>
      </c>
      <c r="SHJ141" s="92">
        <f t="shared" si="979"/>
        <v>0</v>
      </c>
      <c r="SHK141" s="92">
        <f t="shared" si="979"/>
        <v>0</v>
      </c>
      <c r="SHL141" s="92">
        <f t="shared" si="979"/>
        <v>0</v>
      </c>
      <c r="SHM141" s="92">
        <f t="shared" si="979"/>
        <v>0</v>
      </c>
      <c r="SHN141" s="92">
        <f t="shared" si="979"/>
        <v>0</v>
      </c>
      <c r="SHO141" s="92">
        <f t="shared" si="979"/>
        <v>0</v>
      </c>
      <c r="SHP141" s="92">
        <f t="shared" si="979"/>
        <v>0</v>
      </c>
      <c r="SHQ141" s="92">
        <f t="shared" si="979"/>
        <v>0</v>
      </c>
      <c r="SHR141" s="92">
        <f t="shared" si="979"/>
        <v>0</v>
      </c>
      <c r="SHS141" s="92">
        <f t="shared" si="979"/>
        <v>0</v>
      </c>
      <c r="SHT141" s="92">
        <f t="shared" si="979"/>
        <v>0</v>
      </c>
      <c r="SHU141" s="92">
        <f t="shared" si="979"/>
        <v>0</v>
      </c>
      <c r="SHV141" s="92">
        <f t="shared" si="979"/>
        <v>0</v>
      </c>
      <c r="SHW141" s="92">
        <f t="shared" ref="SHW141:SKH141" si="980">SHW135</f>
        <v>0</v>
      </c>
      <c r="SHX141" s="92">
        <f t="shared" si="980"/>
        <v>0</v>
      </c>
      <c r="SHY141" s="92">
        <f t="shared" si="980"/>
        <v>0</v>
      </c>
      <c r="SHZ141" s="92">
        <f t="shared" si="980"/>
        <v>0</v>
      </c>
      <c r="SIA141" s="92">
        <f t="shared" si="980"/>
        <v>0</v>
      </c>
      <c r="SIB141" s="92">
        <f t="shared" si="980"/>
        <v>0</v>
      </c>
      <c r="SIC141" s="92">
        <f t="shared" si="980"/>
        <v>0</v>
      </c>
      <c r="SID141" s="92">
        <f t="shared" si="980"/>
        <v>0</v>
      </c>
      <c r="SIE141" s="92">
        <f t="shared" si="980"/>
        <v>0</v>
      </c>
      <c r="SIF141" s="92">
        <f t="shared" si="980"/>
        <v>0</v>
      </c>
      <c r="SIG141" s="92">
        <f t="shared" si="980"/>
        <v>0</v>
      </c>
      <c r="SIH141" s="92">
        <f t="shared" si="980"/>
        <v>0</v>
      </c>
      <c r="SII141" s="92">
        <f t="shared" si="980"/>
        <v>0</v>
      </c>
      <c r="SIJ141" s="92">
        <f t="shared" si="980"/>
        <v>0</v>
      </c>
      <c r="SIK141" s="92">
        <f t="shared" si="980"/>
        <v>0</v>
      </c>
      <c r="SIL141" s="92">
        <f t="shared" si="980"/>
        <v>0</v>
      </c>
      <c r="SIM141" s="92">
        <f t="shared" si="980"/>
        <v>0</v>
      </c>
      <c r="SIN141" s="92">
        <f t="shared" si="980"/>
        <v>0</v>
      </c>
      <c r="SIO141" s="92">
        <f t="shared" si="980"/>
        <v>0</v>
      </c>
      <c r="SIP141" s="92">
        <f t="shared" si="980"/>
        <v>0</v>
      </c>
      <c r="SIQ141" s="92">
        <f t="shared" si="980"/>
        <v>0</v>
      </c>
      <c r="SIR141" s="92">
        <f t="shared" si="980"/>
        <v>0</v>
      </c>
      <c r="SIS141" s="92">
        <f t="shared" si="980"/>
        <v>0</v>
      </c>
      <c r="SIT141" s="92">
        <f t="shared" si="980"/>
        <v>0</v>
      </c>
      <c r="SIU141" s="92">
        <f t="shared" si="980"/>
        <v>0</v>
      </c>
      <c r="SIV141" s="92">
        <f t="shared" si="980"/>
        <v>0</v>
      </c>
      <c r="SIW141" s="92">
        <f t="shared" si="980"/>
        <v>0</v>
      </c>
      <c r="SIX141" s="92">
        <f t="shared" si="980"/>
        <v>0</v>
      </c>
      <c r="SIY141" s="92">
        <f t="shared" si="980"/>
        <v>0</v>
      </c>
      <c r="SIZ141" s="92">
        <f t="shared" si="980"/>
        <v>0</v>
      </c>
      <c r="SJA141" s="92">
        <f t="shared" si="980"/>
        <v>0</v>
      </c>
      <c r="SJB141" s="92">
        <f t="shared" si="980"/>
        <v>0</v>
      </c>
      <c r="SJC141" s="92">
        <f t="shared" si="980"/>
        <v>0</v>
      </c>
      <c r="SJD141" s="92">
        <f t="shared" si="980"/>
        <v>0</v>
      </c>
      <c r="SJE141" s="92">
        <f t="shared" si="980"/>
        <v>0</v>
      </c>
      <c r="SJF141" s="92">
        <f t="shared" si="980"/>
        <v>0</v>
      </c>
      <c r="SJG141" s="92">
        <f t="shared" si="980"/>
        <v>0</v>
      </c>
      <c r="SJH141" s="92">
        <f t="shared" si="980"/>
        <v>0</v>
      </c>
      <c r="SJI141" s="92">
        <f t="shared" si="980"/>
        <v>0</v>
      </c>
      <c r="SJJ141" s="92">
        <f t="shared" si="980"/>
        <v>0</v>
      </c>
      <c r="SJK141" s="92">
        <f t="shared" si="980"/>
        <v>0</v>
      </c>
      <c r="SJL141" s="92">
        <f t="shared" si="980"/>
        <v>0</v>
      </c>
      <c r="SJM141" s="92">
        <f t="shared" si="980"/>
        <v>0</v>
      </c>
      <c r="SJN141" s="92">
        <f t="shared" si="980"/>
        <v>0</v>
      </c>
      <c r="SJO141" s="92">
        <f t="shared" si="980"/>
        <v>0</v>
      </c>
      <c r="SJP141" s="92">
        <f t="shared" si="980"/>
        <v>0</v>
      </c>
      <c r="SJQ141" s="92">
        <f t="shared" si="980"/>
        <v>0</v>
      </c>
      <c r="SJR141" s="92">
        <f t="shared" si="980"/>
        <v>0</v>
      </c>
      <c r="SJS141" s="92">
        <f t="shared" si="980"/>
        <v>0</v>
      </c>
      <c r="SJT141" s="92">
        <f t="shared" si="980"/>
        <v>0</v>
      </c>
      <c r="SJU141" s="92">
        <f t="shared" si="980"/>
        <v>0</v>
      </c>
      <c r="SJV141" s="92">
        <f t="shared" si="980"/>
        <v>0</v>
      </c>
      <c r="SJW141" s="92">
        <f t="shared" si="980"/>
        <v>0</v>
      </c>
      <c r="SJX141" s="92">
        <f t="shared" si="980"/>
        <v>0</v>
      </c>
      <c r="SJY141" s="92">
        <f t="shared" si="980"/>
        <v>0</v>
      </c>
      <c r="SJZ141" s="92">
        <f t="shared" si="980"/>
        <v>0</v>
      </c>
      <c r="SKA141" s="92">
        <f t="shared" si="980"/>
        <v>0</v>
      </c>
      <c r="SKB141" s="92">
        <f t="shared" si="980"/>
        <v>0</v>
      </c>
      <c r="SKC141" s="92">
        <f t="shared" si="980"/>
        <v>0</v>
      </c>
      <c r="SKD141" s="92">
        <f t="shared" si="980"/>
        <v>0</v>
      </c>
      <c r="SKE141" s="92">
        <f t="shared" si="980"/>
        <v>0</v>
      </c>
      <c r="SKF141" s="92">
        <f t="shared" si="980"/>
        <v>0</v>
      </c>
      <c r="SKG141" s="92">
        <f t="shared" si="980"/>
        <v>0</v>
      </c>
      <c r="SKH141" s="92">
        <f t="shared" si="980"/>
        <v>0</v>
      </c>
      <c r="SKI141" s="92">
        <f t="shared" ref="SKI141:SMT141" si="981">SKI135</f>
        <v>0</v>
      </c>
      <c r="SKJ141" s="92">
        <f t="shared" si="981"/>
        <v>0</v>
      </c>
      <c r="SKK141" s="92">
        <f t="shared" si="981"/>
        <v>0</v>
      </c>
      <c r="SKL141" s="92">
        <f t="shared" si="981"/>
        <v>0</v>
      </c>
      <c r="SKM141" s="92">
        <f t="shared" si="981"/>
        <v>0</v>
      </c>
      <c r="SKN141" s="92">
        <f t="shared" si="981"/>
        <v>0</v>
      </c>
      <c r="SKO141" s="92">
        <f t="shared" si="981"/>
        <v>0</v>
      </c>
      <c r="SKP141" s="92">
        <f t="shared" si="981"/>
        <v>0</v>
      </c>
      <c r="SKQ141" s="92">
        <f t="shared" si="981"/>
        <v>0</v>
      </c>
      <c r="SKR141" s="92">
        <f t="shared" si="981"/>
        <v>0</v>
      </c>
      <c r="SKS141" s="92">
        <f t="shared" si="981"/>
        <v>0</v>
      </c>
      <c r="SKT141" s="92">
        <f t="shared" si="981"/>
        <v>0</v>
      </c>
      <c r="SKU141" s="92">
        <f t="shared" si="981"/>
        <v>0</v>
      </c>
      <c r="SKV141" s="92">
        <f t="shared" si="981"/>
        <v>0</v>
      </c>
      <c r="SKW141" s="92">
        <f t="shared" si="981"/>
        <v>0</v>
      </c>
      <c r="SKX141" s="92">
        <f t="shared" si="981"/>
        <v>0</v>
      </c>
      <c r="SKY141" s="92">
        <f t="shared" si="981"/>
        <v>0</v>
      </c>
      <c r="SKZ141" s="92">
        <f t="shared" si="981"/>
        <v>0</v>
      </c>
      <c r="SLA141" s="92">
        <f t="shared" si="981"/>
        <v>0</v>
      </c>
      <c r="SLB141" s="92">
        <f t="shared" si="981"/>
        <v>0</v>
      </c>
      <c r="SLC141" s="92">
        <f t="shared" si="981"/>
        <v>0</v>
      </c>
      <c r="SLD141" s="92">
        <f t="shared" si="981"/>
        <v>0</v>
      </c>
      <c r="SLE141" s="92">
        <f t="shared" si="981"/>
        <v>0</v>
      </c>
      <c r="SLF141" s="92">
        <f t="shared" si="981"/>
        <v>0</v>
      </c>
      <c r="SLG141" s="92">
        <f t="shared" si="981"/>
        <v>0</v>
      </c>
      <c r="SLH141" s="92">
        <f t="shared" si="981"/>
        <v>0</v>
      </c>
      <c r="SLI141" s="92">
        <f t="shared" si="981"/>
        <v>0</v>
      </c>
      <c r="SLJ141" s="92">
        <f t="shared" si="981"/>
        <v>0</v>
      </c>
      <c r="SLK141" s="92">
        <f t="shared" si="981"/>
        <v>0</v>
      </c>
      <c r="SLL141" s="92">
        <f t="shared" si="981"/>
        <v>0</v>
      </c>
      <c r="SLM141" s="92">
        <f t="shared" si="981"/>
        <v>0</v>
      </c>
      <c r="SLN141" s="92">
        <f t="shared" si="981"/>
        <v>0</v>
      </c>
      <c r="SLO141" s="92">
        <f t="shared" si="981"/>
        <v>0</v>
      </c>
      <c r="SLP141" s="92">
        <f t="shared" si="981"/>
        <v>0</v>
      </c>
      <c r="SLQ141" s="92">
        <f t="shared" si="981"/>
        <v>0</v>
      </c>
      <c r="SLR141" s="92">
        <f t="shared" si="981"/>
        <v>0</v>
      </c>
      <c r="SLS141" s="92">
        <f t="shared" si="981"/>
        <v>0</v>
      </c>
      <c r="SLT141" s="92">
        <f t="shared" si="981"/>
        <v>0</v>
      </c>
      <c r="SLU141" s="92">
        <f t="shared" si="981"/>
        <v>0</v>
      </c>
      <c r="SLV141" s="92">
        <f t="shared" si="981"/>
        <v>0</v>
      </c>
      <c r="SLW141" s="92">
        <f t="shared" si="981"/>
        <v>0</v>
      </c>
      <c r="SLX141" s="92">
        <f t="shared" si="981"/>
        <v>0</v>
      </c>
      <c r="SLY141" s="92">
        <f t="shared" si="981"/>
        <v>0</v>
      </c>
      <c r="SLZ141" s="92">
        <f t="shared" si="981"/>
        <v>0</v>
      </c>
      <c r="SMA141" s="92">
        <f t="shared" si="981"/>
        <v>0</v>
      </c>
      <c r="SMB141" s="92">
        <f t="shared" si="981"/>
        <v>0</v>
      </c>
      <c r="SMC141" s="92">
        <f t="shared" si="981"/>
        <v>0</v>
      </c>
      <c r="SMD141" s="92">
        <f t="shared" si="981"/>
        <v>0</v>
      </c>
      <c r="SME141" s="92">
        <f t="shared" si="981"/>
        <v>0</v>
      </c>
      <c r="SMF141" s="92">
        <f t="shared" si="981"/>
        <v>0</v>
      </c>
      <c r="SMG141" s="92">
        <f t="shared" si="981"/>
        <v>0</v>
      </c>
      <c r="SMH141" s="92">
        <f t="shared" si="981"/>
        <v>0</v>
      </c>
      <c r="SMI141" s="92">
        <f t="shared" si="981"/>
        <v>0</v>
      </c>
      <c r="SMJ141" s="92">
        <f t="shared" si="981"/>
        <v>0</v>
      </c>
      <c r="SMK141" s="92">
        <f t="shared" si="981"/>
        <v>0</v>
      </c>
      <c r="SML141" s="92">
        <f t="shared" si="981"/>
        <v>0</v>
      </c>
      <c r="SMM141" s="92">
        <f t="shared" si="981"/>
        <v>0</v>
      </c>
      <c r="SMN141" s="92">
        <f t="shared" si="981"/>
        <v>0</v>
      </c>
      <c r="SMO141" s="92">
        <f t="shared" si="981"/>
        <v>0</v>
      </c>
      <c r="SMP141" s="92">
        <f t="shared" si="981"/>
        <v>0</v>
      </c>
      <c r="SMQ141" s="92">
        <f t="shared" si="981"/>
        <v>0</v>
      </c>
      <c r="SMR141" s="92">
        <f t="shared" si="981"/>
        <v>0</v>
      </c>
      <c r="SMS141" s="92">
        <f t="shared" si="981"/>
        <v>0</v>
      </c>
      <c r="SMT141" s="92">
        <f t="shared" si="981"/>
        <v>0</v>
      </c>
      <c r="SMU141" s="92">
        <f t="shared" ref="SMU141:SPF141" si="982">SMU135</f>
        <v>0</v>
      </c>
      <c r="SMV141" s="92">
        <f t="shared" si="982"/>
        <v>0</v>
      </c>
      <c r="SMW141" s="92">
        <f t="shared" si="982"/>
        <v>0</v>
      </c>
      <c r="SMX141" s="92">
        <f t="shared" si="982"/>
        <v>0</v>
      </c>
      <c r="SMY141" s="92">
        <f t="shared" si="982"/>
        <v>0</v>
      </c>
      <c r="SMZ141" s="92">
        <f t="shared" si="982"/>
        <v>0</v>
      </c>
      <c r="SNA141" s="92">
        <f t="shared" si="982"/>
        <v>0</v>
      </c>
      <c r="SNB141" s="92">
        <f t="shared" si="982"/>
        <v>0</v>
      </c>
      <c r="SNC141" s="92">
        <f t="shared" si="982"/>
        <v>0</v>
      </c>
      <c r="SND141" s="92">
        <f t="shared" si="982"/>
        <v>0</v>
      </c>
      <c r="SNE141" s="92">
        <f t="shared" si="982"/>
        <v>0</v>
      </c>
      <c r="SNF141" s="92">
        <f t="shared" si="982"/>
        <v>0</v>
      </c>
      <c r="SNG141" s="92">
        <f t="shared" si="982"/>
        <v>0</v>
      </c>
      <c r="SNH141" s="92">
        <f t="shared" si="982"/>
        <v>0</v>
      </c>
      <c r="SNI141" s="92">
        <f t="shared" si="982"/>
        <v>0</v>
      </c>
      <c r="SNJ141" s="92">
        <f t="shared" si="982"/>
        <v>0</v>
      </c>
      <c r="SNK141" s="92">
        <f t="shared" si="982"/>
        <v>0</v>
      </c>
      <c r="SNL141" s="92">
        <f t="shared" si="982"/>
        <v>0</v>
      </c>
      <c r="SNM141" s="92">
        <f t="shared" si="982"/>
        <v>0</v>
      </c>
      <c r="SNN141" s="92">
        <f t="shared" si="982"/>
        <v>0</v>
      </c>
      <c r="SNO141" s="92">
        <f t="shared" si="982"/>
        <v>0</v>
      </c>
      <c r="SNP141" s="92">
        <f t="shared" si="982"/>
        <v>0</v>
      </c>
      <c r="SNQ141" s="92">
        <f t="shared" si="982"/>
        <v>0</v>
      </c>
      <c r="SNR141" s="92">
        <f t="shared" si="982"/>
        <v>0</v>
      </c>
      <c r="SNS141" s="92">
        <f t="shared" si="982"/>
        <v>0</v>
      </c>
      <c r="SNT141" s="92">
        <f t="shared" si="982"/>
        <v>0</v>
      </c>
      <c r="SNU141" s="92">
        <f t="shared" si="982"/>
        <v>0</v>
      </c>
      <c r="SNV141" s="92">
        <f t="shared" si="982"/>
        <v>0</v>
      </c>
      <c r="SNW141" s="92">
        <f t="shared" si="982"/>
        <v>0</v>
      </c>
      <c r="SNX141" s="92">
        <f t="shared" si="982"/>
        <v>0</v>
      </c>
      <c r="SNY141" s="92">
        <f t="shared" si="982"/>
        <v>0</v>
      </c>
      <c r="SNZ141" s="92">
        <f t="shared" si="982"/>
        <v>0</v>
      </c>
      <c r="SOA141" s="92">
        <f t="shared" si="982"/>
        <v>0</v>
      </c>
      <c r="SOB141" s="92">
        <f t="shared" si="982"/>
        <v>0</v>
      </c>
      <c r="SOC141" s="92">
        <f t="shared" si="982"/>
        <v>0</v>
      </c>
      <c r="SOD141" s="92">
        <f t="shared" si="982"/>
        <v>0</v>
      </c>
      <c r="SOE141" s="92">
        <f t="shared" si="982"/>
        <v>0</v>
      </c>
      <c r="SOF141" s="92">
        <f t="shared" si="982"/>
        <v>0</v>
      </c>
      <c r="SOG141" s="92">
        <f t="shared" si="982"/>
        <v>0</v>
      </c>
      <c r="SOH141" s="92">
        <f t="shared" si="982"/>
        <v>0</v>
      </c>
      <c r="SOI141" s="92">
        <f t="shared" si="982"/>
        <v>0</v>
      </c>
      <c r="SOJ141" s="92">
        <f t="shared" si="982"/>
        <v>0</v>
      </c>
      <c r="SOK141" s="92">
        <f t="shared" si="982"/>
        <v>0</v>
      </c>
      <c r="SOL141" s="92">
        <f t="shared" si="982"/>
        <v>0</v>
      </c>
      <c r="SOM141" s="92">
        <f t="shared" si="982"/>
        <v>0</v>
      </c>
      <c r="SON141" s="92">
        <f t="shared" si="982"/>
        <v>0</v>
      </c>
      <c r="SOO141" s="92">
        <f t="shared" si="982"/>
        <v>0</v>
      </c>
      <c r="SOP141" s="92">
        <f t="shared" si="982"/>
        <v>0</v>
      </c>
      <c r="SOQ141" s="92">
        <f t="shared" si="982"/>
        <v>0</v>
      </c>
      <c r="SOR141" s="92">
        <f t="shared" si="982"/>
        <v>0</v>
      </c>
      <c r="SOS141" s="92">
        <f t="shared" si="982"/>
        <v>0</v>
      </c>
      <c r="SOT141" s="92">
        <f t="shared" si="982"/>
        <v>0</v>
      </c>
      <c r="SOU141" s="92">
        <f t="shared" si="982"/>
        <v>0</v>
      </c>
      <c r="SOV141" s="92">
        <f t="shared" si="982"/>
        <v>0</v>
      </c>
      <c r="SOW141" s="92">
        <f t="shared" si="982"/>
        <v>0</v>
      </c>
      <c r="SOX141" s="92">
        <f t="shared" si="982"/>
        <v>0</v>
      </c>
      <c r="SOY141" s="92">
        <f t="shared" si="982"/>
        <v>0</v>
      </c>
      <c r="SOZ141" s="92">
        <f t="shared" si="982"/>
        <v>0</v>
      </c>
      <c r="SPA141" s="92">
        <f t="shared" si="982"/>
        <v>0</v>
      </c>
      <c r="SPB141" s="92">
        <f t="shared" si="982"/>
        <v>0</v>
      </c>
      <c r="SPC141" s="92">
        <f t="shared" si="982"/>
        <v>0</v>
      </c>
      <c r="SPD141" s="92">
        <f t="shared" si="982"/>
        <v>0</v>
      </c>
      <c r="SPE141" s="92">
        <f t="shared" si="982"/>
        <v>0</v>
      </c>
      <c r="SPF141" s="92">
        <f t="shared" si="982"/>
        <v>0</v>
      </c>
      <c r="SPG141" s="92">
        <f t="shared" ref="SPG141:SRR141" si="983">SPG135</f>
        <v>0</v>
      </c>
      <c r="SPH141" s="92">
        <f t="shared" si="983"/>
        <v>0</v>
      </c>
      <c r="SPI141" s="92">
        <f t="shared" si="983"/>
        <v>0</v>
      </c>
      <c r="SPJ141" s="92">
        <f t="shared" si="983"/>
        <v>0</v>
      </c>
      <c r="SPK141" s="92">
        <f t="shared" si="983"/>
        <v>0</v>
      </c>
      <c r="SPL141" s="92">
        <f t="shared" si="983"/>
        <v>0</v>
      </c>
      <c r="SPM141" s="92">
        <f t="shared" si="983"/>
        <v>0</v>
      </c>
      <c r="SPN141" s="92">
        <f t="shared" si="983"/>
        <v>0</v>
      </c>
      <c r="SPO141" s="92">
        <f t="shared" si="983"/>
        <v>0</v>
      </c>
      <c r="SPP141" s="92">
        <f t="shared" si="983"/>
        <v>0</v>
      </c>
      <c r="SPQ141" s="92">
        <f t="shared" si="983"/>
        <v>0</v>
      </c>
      <c r="SPR141" s="92">
        <f t="shared" si="983"/>
        <v>0</v>
      </c>
      <c r="SPS141" s="92">
        <f t="shared" si="983"/>
        <v>0</v>
      </c>
      <c r="SPT141" s="92">
        <f t="shared" si="983"/>
        <v>0</v>
      </c>
      <c r="SPU141" s="92">
        <f t="shared" si="983"/>
        <v>0</v>
      </c>
      <c r="SPV141" s="92">
        <f t="shared" si="983"/>
        <v>0</v>
      </c>
      <c r="SPW141" s="92">
        <f t="shared" si="983"/>
        <v>0</v>
      </c>
      <c r="SPX141" s="92">
        <f t="shared" si="983"/>
        <v>0</v>
      </c>
      <c r="SPY141" s="92">
        <f t="shared" si="983"/>
        <v>0</v>
      </c>
      <c r="SPZ141" s="92">
        <f t="shared" si="983"/>
        <v>0</v>
      </c>
      <c r="SQA141" s="92">
        <f t="shared" si="983"/>
        <v>0</v>
      </c>
      <c r="SQB141" s="92">
        <f t="shared" si="983"/>
        <v>0</v>
      </c>
      <c r="SQC141" s="92">
        <f t="shared" si="983"/>
        <v>0</v>
      </c>
      <c r="SQD141" s="92">
        <f t="shared" si="983"/>
        <v>0</v>
      </c>
      <c r="SQE141" s="92">
        <f t="shared" si="983"/>
        <v>0</v>
      </c>
      <c r="SQF141" s="92">
        <f t="shared" si="983"/>
        <v>0</v>
      </c>
      <c r="SQG141" s="92">
        <f t="shared" si="983"/>
        <v>0</v>
      </c>
      <c r="SQH141" s="92">
        <f t="shared" si="983"/>
        <v>0</v>
      </c>
      <c r="SQI141" s="92">
        <f t="shared" si="983"/>
        <v>0</v>
      </c>
      <c r="SQJ141" s="92">
        <f t="shared" si="983"/>
        <v>0</v>
      </c>
      <c r="SQK141" s="92">
        <f t="shared" si="983"/>
        <v>0</v>
      </c>
      <c r="SQL141" s="92">
        <f t="shared" si="983"/>
        <v>0</v>
      </c>
      <c r="SQM141" s="92">
        <f t="shared" si="983"/>
        <v>0</v>
      </c>
      <c r="SQN141" s="92">
        <f t="shared" si="983"/>
        <v>0</v>
      </c>
      <c r="SQO141" s="92">
        <f t="shared" si="983"/>
        <v>0</v>
      </c>
      <c r="SQP141" s="92">
        <f t="shared" si="983"/>
        <v>0</v>
      </c>
      <c r="SQQ141" s="92">
        <f t="shared" si="983"/>
        <v>0</v>
      </c>
      <c r="SQR141" s="92">
        <f t="shared" si="983"/>
        <v>0</v>
      </c>
      <c r="SQS141" s="92">
        <f t="shared" si="983"/>
        <v>0</v>
      </c>
      <c r="SQT141" s="92">
        <f t="shared" si="983"/>
        <v>0</v>
      </c>
      <c r="SQU141" s="92">
        <f t="shared" si="983"/>
        <v>0</v>
      </c>
      <c r="SQV141" s="92">
        <f t="shared" si="983"/>
        <v>0</v>
      </c>
      <c r="SQW141" s="92">
        <f t="shared" si="983"/>
        <v>0</v>
      </c>
      <c r="SQX141" s="92">
        <f t="shared" si="983"/>
        <v>0</v>
      </c>
      <c r="SQY141" s="92">
        <f t="shared" si="983"/>
        <v>0</v>
      </c>
      <c r="SQZ141" s="92">
        <f t="shared" si="983"/>
        <v>0</v>
      </c>
      <c r="SRA141" s="92">
        <f t="shared" si="983"/>
        <v>0</v>
      </c>
      <c r="SRB141" s="92">
        <f t="shared" si="983"/>
        <v>0</v>
      </c>
      <c r="SRC141" s="92">
        <f t="shared" si="983"/>
        <v>0</v>
      </c>
      <c r="SRD141" s="92">
        <f t="shared" si="983"/>
        <v>0</v>
      </c>
      <c r="SRE141" s="92">
        <f t="shared" si="983"/>
        <v>0</v>
      </c>
      <c r="SRF141" s="92">
        <f t="shared" si="983"/>
        <v>0</v>
      </c>
      <c r="SRG141" s="92">
        <f t="shared" si="983"/>
        <v>0</v>
      </c>
      <c r="SRH141" s="92">
        <f t="shared" si="983"/>
        <v>0</v>
      </c>
      <c r="SRI141" s="92">
        <f t="shared" si="983"/>
        <v>0</v>
      </c>
      <c r="SRJ141" s="92">
        <f t="shared" si="983"/>
        <v>0</v>
      </c>
      <c r="SRK141" s="92">
        <f t="shared" si="983"/>
        <v>0</v>
      </c>
      <c r="SRL141" s="92">
        <f t="shared" si="983"/>
        <v>0</v>
      </c>
      <c r="SRM141" s="92">
        <f t="shared" si="983"/>
        <v>0</v>
      </c>
      <c r="SRN141" s="92">
        <f t="shared" si="983"/>
        <v>0</v>
      </c>
      <c r="SRO141" s="92">
        <f t="shared" si="983"/>
        <v>0</v>
      </c>
      <c r="SRP141" s="92">
        <f t="shared" si="983"/>
        <v>0</v>
      </c>
      <c r="SRQ141" s="92">
        <f t="shared" si="983"/>
        <v>0</v>
      </c>
      <c r="SRR141" s="92">
        <f t="shared" si="983"/>
        <v>0</v>
      </c>
      <c r="SRS141" s="92">
        <f t="shared" ref="SRS141:SUD141" si="984">SRS135</f>
        <v>0</v>
      </c>
      <c r="SRT141" s="92">
        <f t="shared" si="984"/>
        <v>0</v>
      </c>
      <c r="SRU141" s="92">
        <f t="shared" si="984"/>
        <v>0</v>
      </c>
      <c r="SRV141" s="92">
        <f t="shared" si="984"/>
        <v>0</v>
      </c>
      <c r="SRW141" s="92">
        <f t="shared" si="984"/>
        <v>0</v>
      </c>
      <c r="SRX141" s="92">
        <f t="shared" si="984"/>
        <v>0</v>
      </c>
      <c r="SRY141" s="92">
        <f t="shared" si="984"/>
        <v>0</v>
      </c>
      <c r="SRZ141" s="92">
        <f t="shared" si="984"/>
        <v>0</v>
      </c>
      <c r="SSA141" s="92">
        <f t="shared" si="984"/>
        <v>0</v>
      </c>
      <c r="SSB141" s="92">
        <f t="shared" si="984"/>
        <v>0</v>
      </c>
      <c r="SSC141" s="92">
        <f t="shared" si="984"/>
        <v>0</v>
      </c>
      <c r="SSD141" s="92">
        <f t="shared" si="984"/>
        <v>0</v>
      </c>
      <c r="SSE141" s="92">
        <f t="shared" si="984"/>
        <v>0</v>
      </c>
      <c r="SSF141" s="92">
        <f t="shared" si="984"/>
        <v>0</v>
      </c>
      <c r="SSG141" s="92">
        <f t="shared" si="984"/>
        <v>0</v>
      </c>
      <c r="SSH141" s="92">
        <f t="shared" si="984"/>
        <v>0</v>
      </c>
      <c r="SSI141" s="92">
        <f t="shared" si="984"/>
        <v>0</v>
      </c>
      <c r="SSJ141" s="92">
        <f t="shared" si="984"/>
        <v>0</v>
      </c>
      <c r="SSK141" s="92">
        <f t="shared" si="984"/>
        <v>0</v>
      </c>
      <c r="SSL141" s="92">
        <f t="shared" si="984"/>
        <v>0</v>
      </c>
      <c r="SSM141" s="92">
        <f t="shared" si="984"/>
        <v>0</v>
      </c>
      <c r="SSN141" s="92">
        <f t="shared" si="984"/>
        <v>0</v>
      </c>
      <c r="SSO141" s="92">
        <f t="shared" si="984"/>
        <v>0</v>
      </c>
      <c r="SSP141" s="92">
        <f t="shared" si="984"/>
        <v>0</v>
      </c>
      <c r="SSQ141" s="92">
        <f t="shared" si="984"/>
        <v>0</v>
      </c>
      <c r="SSR141" s="92">
        <f t="shared" si="984"/>
        <v>0</v>
      </c>
      <c r="SSS141" s="92">
        <f t="shared" si="984"/>
        <v>0</v>
      </c>
      <c r="SST141" s="92">
        <f t="shared" si="984"/>
        <v>0</v>
      </c>
      <c r="SSU141" s="92">
        <f t="shared" si="984"/>
        <v>0</v>
      </c>
      <c r="SSV141" s="92">
        <f t="shared" si="984"/>
        <v>0</v>
      </c>
      <c r="SSW141" s="92">
        <f t="shared" si="984"/>
        <v>0</v>
      </c>
      <c r="SSX141" s="92">
        <f t="shared" si="984"/>
        <v>0</v>
      </c>
      <c r="SSY141" s="92">
        <f t="shared" si="984"/>
        <v>0</v>
      </c>
      <c r="SSZ141" s="92">
        <f t="shared" si="984"/>
        <v>0</v>
      </c>
      <c r="STA141" s="92">
        <f t="shared" si="984"/>
        <v>0</v>
      </c>
      <c r="STB141" s="92">
        <f t="shared" si="984"/>
        <v>0</v>
      </c>
      <c r="STC141" s="92">
        <f t="shared" si="984"/>
        <v>0</v>
      </c>
      <c r="STD141" s="92">
        <f t="shared" si="984"/>
        <v>0</v>
      </c>
      <c r="STE141" s="92">
        <f t="shared" si="984"/>
        <v>0</v>
      </c>
      <c r="STF141" s="92">
        <f t="shared" si="984"/>
        <v>0</v>
      </c>
      <c r="STG141" s="92">
        <f t="shared" si="984"/>
        <v>0</v>
      </c>
      <c r="STH141" s="92">
        <f t="shared" si="984"/>
        <v>0</v>
      </c>
      <c r="STI141" s="92">
        <f t="shared" si="984"/>
        <v>0</v>
      </c>
      <c r="STJ141" s="92">
        <f t="shared" si="984"/>
        <v>0</v>
      </c>
      <c r="STK141" s="92">
        <f t="shared" si="984"/>
        <v>0</v>
      </c>
      <c r="STL141" s="92">
        <f t="shared" si="984"/>
        <v>0</v>
      </c>
      <c r="STM141" s="92">
        <f t="shared" si="984"/>
        <v>0</v>
      </c>
      <c r="STN141" s="92">
        <f t="shared" si="984"/>
        <v>0</v>
      </c>
      <c r="STO141" s="92">
        <f t="shared" si="984"/>
        <v>0</v>
      </c>
      <c r="STP141" s="92">
        <f t="shared" si="984"/>
        <v>0</v>
      </c>
      <c r="STQ141" s="92">
        <f t="shared" si="984"/>
        <v>0</v>
      </c>
      <c r="STR141" s="92">
        <f t="shared" si="984"/>
        <v>0</v>
      </c>
      <c r="STS141" s="92">
        <f t="shared" si="984"/>
        <v>0</v>
      </c>
      <c r="STT141" s="92">
        <f t="shared" si="984"/>
        <v>0</v>
      </c>
      <c r="STU141" s="92">
        <f t="shared" si="984"/>
        <v>0</v>
      </c>
      <c r="STV141" s="92">
        <f t="shared" si="984"/>
        <v>0</v>
      </c>
      <c r="STW141" s="92">
        <f t="shared" si="984"/>
        <v>0</v>
      </c>
      <c r="STX141" s="92">
        <f t="shared" si="984"/>
        <v>0</v>
      </c>
      <c r="STY141" s="92">
        <f t="shared" si="984"/>
        <v>0</v>
      </c>
      <c r="STZ141" s="92">
        <f t="shared" si="984"/>
        <v>0</v>
      </c>
      <c r="SUA141" s="92">
        <f t="shared" si="984"/>
        <v>0</v>
      </c>
      <c r="SUB141" s="92">
        <f t="shared" si="984"/>
        <v>0</v>
      </c>
      <c r="SUC141" s="92">
        <f t="shared" si="984"/>
        <v>0</v>
      </c>
      <c r="SUD141" s="92">
        <f t="shared" si="984"/>
        <v>0</v>
      </c>
      <c r="SUE141" s="92">
        <f t="shared" ref="SUE141:SWP141" si="985">SUE135</f>
        <v>0</v>
      </c>
      <c r="SUF141" s="92">
        <f t="shared" si="985"/>
        <v>0</v>
      </c>
      <c r="SUG141" s="92">
        <f t="shared" si="985"/>
        <v>0</v>
      </c>
      <c r="SUH141" s="92">
        <f t="shared" si="985"/>
        <v>0</v>
      </c>
      <c r="SUI141" s="92">
        <f t="shared" si="985"/>
        <v>0</v>
      </c>
      <c r="SUJ141" s="92">
        <f t="shared" si="985"/>
        <v>0</v>
      </c>
      <c r="SUK141" s="92">
        <f t="shared" si="985"/>
        <v>0</v>
      </c>
      <c r="SUL141" s="92">
        <f t="shared" si="985"/>
        <v>0</v>
      </c>
      <c r="SUM141" s="92">
        <f t="shared" si="985"/>
        <v>0</v>
      </c>
      <c r="SUN141" s="92">
        <f t="shared" si="985"/>
        <v>0</v>
      </c>
      <c r="SUO141" s="92">
        <f t="shared" si="985"/>
        <v>0</v>
      </c>
      <c r="SUP141" s="92">
        <f t="shared" si="985"/>
        <v>0</v>
      </c>
      <c r="SUQ141" s="92">
        <f t="shared" si="985"/>
        <v>0</v>
      </c>
      <c r="SUR141" s="92">
        <f t="shared" si="985"/>
        <v>0</v>
      </c>
      <c r="SUS141" s="92">
        <f t="shared" si="985"/>
        <v>0</v>
      </c>
      <c r="SUT141" s="92">
        <f t="shared" si="985"/>
        <v>0</v>
      </c>
      <c r="SUU141" s="92">
        <f t="shared" si="985"/>
        <v>0</v>
      </c>
      <c r="SUV141" s="92">
        <f t="shared" si="985"/>
        <v>0</v>
      </c>
      <c r="SUW141" s="92">
        <f t="shared" si="985"/>
        <v>0</v>
      </c>
      <c r="SUX141" s="92">
        <f t="shared" si="985"/>
        <v>0</v>
      </c>
      <c r="SUY141" s="92">
        <f t="shared" si="985"/>
        <v>0</v>
      </c>
      <c r="SUZ141" s="92">
        <f t="shared" si="985"/>
        <v>0</v>
      </c>
      <c r="SVA141" s="92">
        <f t="shared" si="985"/>
        <v>0</v>
      </c>
      <c r="SVB141" s="92">
        <f t="shared" si="985"/>
        <v>0</v>
      </c>
      <c r="SVC141" s="92">
        <f t="shared" si="985"/>
        <v>0</v>
      </c>
      <c r="SVD141" s="92">
        <f t="shared" si="985"/>
        <v>0</v>
      </c>
      <c r="SVE141" s="92">
        <f t="shared" si="985"/>
        <v>0</v>
      </c>
      <c r="SVF141" s="92">
        <f t="shared" si="985"/>
        <v>0</v>
      </c>
      <c r="SVG141" s="92">
        <f t="shared" si="985"/>
        <v>0</v>
      </c>
      <c r="SVH141" s="92">
        <f t="shared" si="985"/>
        <v>0</v>
      </c>
      <c r="SVI141" s="92">
        <f t="shared" si="985"/>
        <v>0</v>
      </c>
      <c r="SVJ141" s="92">
        <f t="shared" si="985"/>
        <v>0</v>
      </c>
      <c r="SVK141" s="92">
        <f t="shared" si="985"/>
        <v>0</v>
      </c>
      <c r="SVL141" s="92">
        <f t="shared" si="985"/>
        <v>0</v>
      </c>
      <c r="SVM141" s="92">
        <f t="shared" si="985"/>
        <v>0</v>
      </c>
      <c r="SVN141" s="92">
        <f t="shared" si="985"/>
        <v>0</v>
      </c>
      <c r="SVO141" s="92">
        <f t="shared" si="985"/>
        <v>0</v>
      </c>
      <c r="SVP141" s="92">
        <f t="shared" si="985"/>
        <v>0</v>
      </c>
      <c r="SVQ141" s="92">
        <f t="shared" si="985"/>
        <v>0</v>
      </c>
      <c r="SVR141" s="92">
        <f t="shared" si="985"/>
        <v>0</v>
      </c>
      <c r="SVS141" s="92">
        <f t="shared" si="985"/>
        <v>0</v>
      </c>
      <c r="SVT141" s="92">
        <f t="shared" si="985"/>
        <v>0</v>
      </c>
      <c r="SVU141" s="92">
        <f t="shared" si="985"/>
        <v>0</v>
      </c>
      <c r="SVV141" s="92">
        <f t="shared" si="985"/>
        <v>0</v>
      </c>
      <c r="SVW141" s="92">
        <f t="shared" si="985"/>
        <v>0</v>
      </c>
      <c r="SVX141" s="92">
        <f t="shared" si="985"/>
        <v>0</v>
      </c>
      <c r="SVY141" s="92">
        <f t="shared" si="985"/>
        <v>0</v>
      </c>
      <c r="SVZ141" s="92">
        <f t="shared" si="985"/>
        <v>0</v>
      </c>
      <c r="SWA141" s="92">
        <f t="shared" si="985"/>
        <v>0</v>
      </c>
      <c r="SWB141" s="92">
        <f t="shared" si="985"/>
        <v>0</v>
      </c>
      <c r="SWC141" s="92">
        <f t="shared" si="985"/>
        <v>0</v>
      </c>
      <c r="SWD141" s="92">
        <f t="shared" si="985"/>
        <v>0</v>
      </c>
      <c r="SWE141" s="92">
        <f t="shared" si="985"/>
        <v>0</v>
      </c>
      <c r="SWF141" s="92">
        <f t="shared" si="985"/>
        <v>0</v>
      </c>
      <c r="SWG141" s="92">
        <f t="shared" si="985"/>
        <v>0</v>
      </c>
      <c r="SWH141" s="92">
        <f t="shared" si="985"/>
        <v>0</v>
      </c>
      <c r="SWI141" s="92">
        <f t="shared" si="985"/>
        <v>0</v>
      </c>
      <c r="SWJ141" s="92">
        <f t="shared" si="985"/>
        <v>0</v>
      </c>
      <c r="SWK141" s="92">
        <f t="shared" si="985"/>
        <v>0</v>
      </c>
      <c r="SWL141" s="92">
        <f t="shared" si="985"/>
        <v>0</v>
      </c>
      <c r="SWM141" s="92">
        <f t="shared" si="985"/>
        <v>0</v>
      </c>
      <c r="SWN141" s="92">
        <f t="shared" si="985"/>
        <v>0</v>
      </c>
      <c r="SWO141" s="92">
        <f t="shared" si="985"/>
        <v>0</v>
      </c>
      <c r="SWP141" s="92">
        <f t="shared" si="985"/>
        <v>0</v>
      </c>
      <c r="SWQ141" s="92">
        <f t="shared" ref="SWQ141:SZB141" si="986">SWQ135</f>
        <v>0</v>
      </c>
      <c r="SWR141" s="92">
        <f t="shared" si="986"/>
        <v>0</v>
      </c>
      <c r="SWS141" s="92">
        <f t="shared" si="986"/>
        <v>0</v>
      </c>
      <c r="SWT141" s="92">
        <f t="shared" si="986"/>
        <v>0</v>
      </c>
      <c r="SWU141" s="92">
        <f t="shared" si="986"/>
        <v>0</v>
      </c>
      <c r="SWV141" s="92">
        <f t="shared" si="986"/>
        <v>0</v>
      </c>
      <c r="SWW141" s="92">
        <f t="shared" si="986"/>
        <v>0</v>
      </c>
      <c r="SWX141" s="92">
        <f t="shared" si="986"/>
        <v>0</v>
      </c>
      <c r="SWY141" s="92">
        <f t="shared" si="986"/>
        <v>0</v>
      </c>
      <c r="SWZ141" s="92">
        <f t="shared" si="986"/>
        <v>0</v>
      </c>
      <c r="SXA141" s="92">
        <f t="shared" si="986"/>
        <v>0</v>
      </c>
      <c r="SXB141" s="92">
        <f t="shared" si="986"/>
        <v>0</v>
      </c>
      <c r="SXC141" s="92">
        <f t="shared" si="986"/>
        <v>0</v>
      </c>
      <c r="SXD141" s="92">
        <f t="shared" si="986"/>
        <v>0</v>
      </c>
      <c r="SXE141" s="92">
        <f t="shared" si="986"/>
        <v>0</v>
      </c>
      <c r="SXF141" s="92">
        <f t="shared" si="986"/>
        <v>0</v>
      </c>
      <c r="SXG141" s="92">
        <f t="shared" si="986"/>
        <v>0</v>
      </c>
      <c r="SXH141" s="92">
        <f t="shared" si="986"/>
        <v>0</v>
      </c>
      <c r="SXI141" s="92">
        <f t="shared" si="986"/>
        <v>0</v>
      </c>
      <c r="SXJ141" s="92">
        <f t="shared" si="986"/>
        <v>0</v>
      </c>
      <c r="SXK141" s="92">
        <f t="shared" si="986"/>
        <v>0</v>
      </c>
      <c r="SXL141" s="92">
        <f t="shared" si="986"/>
        <v>0</v>
      </c>
      <c r="SXM141" s="92">
        <f t="shared" si="986"/>
        <v>0</v>
      </c>
      <c r="SXN141" s="92">
        <f t="shared" si="986"/>
        <v>0</v>
      </c>
      <c r="SXO141" s="92">
        <f t="shared" si="986"/>
        <v>0</v>
      </c>
      <c r="SXP141" s="92">
        <f t="shared" si="986"/>
        <v>0</v>
      </c>
      <c r="SXQ141" s="92">
        <f t="shared" si="986"/>
        <v>0</v>
      </c>
      <c r="SXR141" s="92">
        <f t="shared" si="986"/>
        <v>0</v>
      </c>
      <c r="SXS141" s="92">
        <f t="shared" si="986"/>
        <v>0</v>
      </c>
      <c r="SXT141" s="92">
        <f t="shared" si="986"/>
        <v>0</v>
      </c>
      <c r="SXU141" s="92">
        <f t="shared" si="986"/>
        <v>0</v>
      </c>
      <c r="SXV141" s="92">
        <f t="shared" si="986"/>
        <v>0</v>
      </c>
      <c r="SXW141" s="92">
        <f t="shared" si="986"/>
        <v>0</v>
      </c>
      <c r="SXX141" s="92">
        <f t="shared" si="986"/>
        <v>0</v>
      </c>
      <c r="SXY141" s="92">
        <f t="shared" si="986"/>
        <v>0</v>
      </c>
      <c r="SXZ141" s="92">
        <f t="shared" si="986"/>
        <v>0</v>
      </c>
      <c r="SYA141" s="92">
        <f t="shared" si="986"/>
        <v>0</v>
      </c>
      <c r="SYB141" s="92">
        <f t="shared" si="986"/>
        <v>0</v>
      </c>
      <c r="SYC141" s="92">
        <f t="shared" si="986"/>
        <v>0</v>
      </c>
      <c r="SYD141" s="92">
        <f t="shared" si="986"/>
        <v>0</v>
      </c>
      <c r="SYE141" s="92">
        <f t="shared" si="986"/>
        <v>0</v>
      </c>
      <c r="SYF141" s="92">
        <f t="shared" si="986"/>
        <v>0</v>
      </c>
      <c r="SYG141" s="92">
        <f t="shared" si="986"/>
        <v>0</v>
      </c>
      <c r="SYH141" s="92">
        <f t="shared" si="986"/>
        <v>0</v>
      </c>
      <c r="SYI141" s="92">
        <f t="shared" si="986"/>
        <v>0</v>
      </c>
      <c r="SYJ141" s="92">
        <f t="shared" si="986"/>
        <v>0</v>
      </c>
      <c r="SYK141" s="92">
        <f t="shared" si="986"/>
        <v>0</v>
      </c>
      <c r="SYL141" s="92">
        <f t="shared" si="986"/>
        <v>0</v>
      </c>
      <c r="SYM141" s="92">
        <f t="shared" si="986"/>
        <v>0</v>
      </c>
      <c r="SYN141" s="92">
        <f t="shared" si="986"/>
        <v>0</v>
      </c>
      <c r="SYO141" s="92">
        <f t="shared" si="986"/>
        <v>0</v>
      </c>
      <c r="SYP141" s="92">
        <f t="shared" si="986"/>
        <v>0</v>
      </c>
      <c r="SYQ141" s="92">
        <f t="shared" si="986"/>
        <v>0</v>
      </c>
      <c r="SYR141" s="92">
        <f t="shared" si="986"/>
        <v>0</v>
      </c>
      <c r="SYS141" s="92">
        <f t="shared" si="986"/>
        <v>0</v>
      </c>
      <c r="SYT141" s="92">
        <f t="shared" si="986"/>
        <v>0</v>
      </c>
      <c r="SYU141" s="92">
        <f t="shared" si="986"/>
        <v>0</v>
      </c>
      <c r="SYV141" s="92">
        <f t="shared" si="986"/>
        <v>0</v>
      </c>
      <c r="SYW141" s="92">
        <f t="shared" si="986"/>
        <v>0</v>
      </c>
      <c r="SYX141" s="92">
        <f t="shared" si="986"/>
        <v>0</v>
      </c>
      <c r="SYY141" s="92">
        <f t="shared" si="986"/>
        <v>0</v>
      </c>
      <c r="SYZ141" s="92">
        <f t="shared" si="986"/>
        <v>0</v>
      </c>
      <c r="SZA141" s="92">
        <f t="shared" si="986"/>
        <v>0</v>
      </c>
      <c r="SZB141" s="92">
        <f t="shared" si="986"/>
        <v>0</v>
      </c>
      <c r="SZC141" s="92">
        <f t="shared" ref="SZC141:TBN141" si="987">SZC135</f>
        <v>0</v>
      </c>
      <c r="SZD141" s="92">
        <f t="shared" si="987"/>
        <v>0</v>
      </c>
      <c r="SZE141" s="92">
        <f t="shared" si="987"/>
        <v>0</v>
      </c>
      <c r="SZF141" s="92">
        <f t="shared" si="987"/>
        <v>0</v>
      </c>
      <c r="SZG141" s="92">
        <f t="shared" si="987"/>
        <v>0</v>
      </c>
      <c r="SZH141" s="92">
        <f t="shared" si="987"/>
        <v>0</v>
      </c>
      <c r="SZI141" s="92">
        <f t="shared" si="987"/>
        <v>0</v>
      </c>
      <c r="SZJ141" s="92">
        <f t="shared" si="987"/>
        <v>0</v>
      </c>
      <c r="SZK141" s="92">
        <f t="shared" si="987"/>
        <v>0</v>
      </c>
      <c r="SZL141" s="92">
        <f t="shared" si="987"/>
        <v>0</v>
      </c>
      <c r="SZM141" s="92">
        <f t="shared" si="987"/>
        <v>0</v>
      </c>
      <c r="SZN141" s="92">
        <f t="shared" si="987"/>
        <v>0</v>
      </c>
      <c r="SZO141" s="92">
        <f t="shared" si="987"/>
        <v>0</v>
      </c>
      <c r="SZP141" s="92">
        <f t="shared" si="987"/>
        <v>0</v>
      </c>
      <c r="SZQ141" s="92">
        <f t="shared" si="987"/>
        <v>0</v>
      </c>
      <c r="SZR141" s="92">
        <f t="shared" si="987"/>
        <v>0</v>
      </c>
      <c r="SZS141" s="92">
        <f t="shared" si="987"/>
        <v>0</v>
      </c>
      <c r="SZT141" s="92">
        <f t="shared" si="987"/>
        <v>0</v>
      </c>
      <c r="SZU141" s="92">
        <f t="shared" si="987"/>
        <v>0</v>
      </c>
      <c r="SZV141" s="92">
        <f t="shared" si="987"/>
        <v>0</v>
      </c>
      <c r="SZW141" s="92">
        <f t="shared" si="987"/>
        <v>0</v>
      </c>
      <c r="SZX141" s="92">
        <f t="shared" si="987"/>
        <v>0</v>
      </c>
      <c r="SZY141" s="92">
        <f t="shared" si="987"/>
        <v>0</v>
      </c>
      <c r="SZZ141" s="92">
        <f t="shared" si="987"/>
        <v>0</v>
      </c>
      <c r="TAA141" s="92">
        <f t="shared" si="987"/>
        <v>0</v>
      </c>
      <c r="TAB141" s="92">
        <f t="shared" si="987"/>
        <v>0</v>
      </c>
      <c r="TAC141" s="92">
        <f t="shared" si="987"/>
        <v>0</v>
      </c>
      <c r="TAD141" s="92">
        <f t="shared" si="987"/>
        <v>0</v>
      </c>
      <c r="TAE141" s="92">
        <f t="shared" si="987"/>
        <v>0</v>
      </c>
      <c r="TAF141" s="92">
        <f t="shared" si="987"/>
        <v>0</v>
      </c>
      <c r="TAG141" s="92">
        <f t="shared" si="987"/>
        <v>0</v>
      </c>
      <c r="TAH141" s="92">
        <f t="shared" si="987"/>
        <v>0</v>
      </c>
      <c r="TAI141" s="92">
        <f t="shared" si="987"/>
        <v>0</v>
      </c>
      <c r="TAJ141" s="92">
        <f t="shared" si="987"/>
        <v>0</v>
      </c>
      <c r="TAK141" s="92">
        <f t="shared" si="987"/>
        <v>0</v>
      </c>
      <c r="TAL141" s="92">
        <f t="shared" si="987"/>
        <v>0</v>
      </c>
      <c r="TAM141" s="92">
        <f t="shared" si="987"/>
        <v>0</v>
      </c>
      <c r="TAN141" s="92">
        <f t="shared" si="987"/>
        <v>0</v>
      </c>
      <c r="TAO141" s="92">
        <f t="shared" si="987"/>
        <v>0</v>
      </c>
      <c r="TAP141" s="92">
        <f t="shared" si="987"/>
        <v>0</v>
      </c>
      <c r="TAQ141" s="92">
        <f t="shared" si="987"/>
        <v>0</v>
      </c>
      <c r="TAR141" s="92">
        <f t="shared" si="987"/>
        <v>0</v>
      </c>
      <c r="TAS141" s="92">
        <f t="shared" si="987"/>
        <v>0</v>
      </c>
      <c r="TAT141" s="92">
        <f t="shared" si="987"/>
        <v>0</v>
      </c>
      <c r="TAU141" s="92">
        <f t="shared" si="987"/>
        <v>0</v>
      </c>
      <c r="TAV141" s="92">
        <f t="shared" si="987"/>
        <v>0</v>
      </c>
      <c r="TAW141" s="92">
        <f t="shared" si="987"/>
        <v>0</v>
      </c>
      <c r="TAX141" s="92">
        <f t="shared" si="987"/>
        <v>0</v>
      </c>
      <c r="TAY141" s="92">
        <f t="shared" si="987"/>
        <v>0</v>
      </c>
      <c r="TAZ141" s="92">
        <f t="shared" si="987"/>
        <v>0</v>
      </c>
      <c r="TBA141" s="92">
        <f t="shared" si="987"/>
        <v>0</v>
      </c>
      <c r="TBB141" s="92">
        <f t="shared" si="987"/>
        <v>0</v>
      </c>
      <c r="TBC141" s="92">
        <f t="shared" si="987"/>
        <v>0</v>
      </c>
      <c r="TBD141" s="92">
        <f t="shared" si="987"/>
        <v>0</v>
      </c>
      <c r="TBE141" s="92">
        <f t="shared" si="987"/>
        <v>0</v>
      </c>
      <c r="TBF141" s="92">
        <f t="shared" si="987"/>
        <v>0</v>
      </c>
      <c r="TBG141" s="92">
        <f t="shared" si="987"/>
        <v>0</v>
      </c>
      <c r="TBH141" s="92">
        <f t="shared" si="987"/>
        <v>0</v>
      </c>
      <c r="TBI141" s="92">
        <f t="shared" si="987"/>
        <v>0</v>
      </c>
      <c r="TBJ141" s="92">
        <f t="shared" si="987"/>
        <v>0</v>
      </c>
      <c r="TBK141" s="92">
        <f t="shared" si="987"/>
        <v>0</v>
      </c>
      <c r="TBL141" s="92">
        <f t="shared" si="987"/>
        <v>0</v>
      </c>
      <c r="TBM141" s="92">
        <f t="shared" si="987"/>
        <v>0</v>
      </c>
      <c r="TBN141" s="92">
        <f t="shared" si="987"/>
        <v>0</v>
      </c>
      <c r="TBO141" s="92">
        <f t="shared" ref="TBO141:TDZ141" si="988">TBO135</f>
        <v>0</v>
      </c>
      <c r="TBP141" s="92">
        <f t="shared" si="988"/>
        <v>0</v>
      </c>
      <c r="TBQ141" s="92">
        <f t="shared" si="988"/>
        <v>0</v>
      </c>
      <c r="TBR141" s="92">
        <f t="shared" si="988"/>
        <v>0</v>
      </c>
      <c r="TBS141" s="92">
        <f t="shared" si="988"/>
        <v>0</v>
      </c>
      <c r="TBT141" s="92">
        <f t="shared" si="988"/>
        <v>0</v>
      </c>
      <c r="TBU141" s="92">
        <f t="shared" si="988"/>
        <v>0</v>
      </c>
      <c r="TBV141" s="92">
        <f t="shared" si="988"/>
        <v>0</v>
      </c>
      <c r="TBW141" s="92">
        <f t="shared" si="988"/>
        <v>0</v>
      </c>
      <c r="TBX141" s="92">
        <f t="shared" si="988"/>
        <v>0</v>
      </c>
      <c r="TBY141" s="92">
        <f t="shared" si="988"/>
        <v>0</v>
      </c>
      <c r="TBZ141" s="92">
        <f t="shared" si="988"/>
        <v>0</v>
      </c>
      <c r="TCA141" s="92">
        <f t="shared" si="988"/>
        <v>0</v>
      </c>
      <c r="TCB141" s="92">
        <f t="shared" si="988"/>
        <v>0</v>
      </c>
      <c r="TCC141" s="92">
        <f t="shared" si="988"/>
        <v>0</v>
      </c>
      <c r="TCD141" s="92">
        <f t="shared" si="988"/>
        <v>0</v>
      </c>
      <c r="TCE141" s="92">
        <f t="shared" si="988"/>
        <v>0</v>
      </c>
      <c r="TCF141" s="92">
        <f t="shared" si="988"/>
        <v>0</v>
      </c>
      <c r="TCG141" s="92">
        <f t="shared" si="988"/>
        <v>0</v>
      </c>
      <c r="TCH141" s="92">
        <f t="shared" si="988"/>
        <v>0</v>
      </c>
      <c r="TCI141" s="92">
        <f t="shared" si="988"/>
        <v>0</v>
      </c>
      <c r="TCJ141" s="92">
        <f t="shared" si="988"/>
        <v>0</v>
      </c>
      <c r="TCK141" s="92">
        <f t="shared" si="988"/>
        <v>0</v>
      </c>
      <c r="TCL141" s="92">
        <f t="shared" si="988"/>
        <v>0</v>
      </c>
      <c r="TCM141" s="92">
        <f t="shared" si="988"/>
        <v>0</v>
      </c>
      <c r="TCN141" s="92">
        <f t="shared" si="988"/>
        <v>0</v>
      </c>
      <c r="TCO141" s="92">
        <f t="shared" si="988"/>
        <v>0</v>
      </c>
      <c r="TCP141" s="92">
        <f t="shared" si="988"/>
        <v>0</v>
      </c>
      <c r="TCQ141" s="92">
        <f t="shared" si="988"/>
        <v>0</v>
      </c>
      <c r="TCR141" s="92">
        <f t="shared" si="988"/>
        <v>0</v>
      </c>
      <c r="TCS141" s="92">
        <f t="shared" si="988"/>
        <v>0</v>
      </c>
      <c r="TCT141" s="92">
        <f t="shared" si="988"/>
        <v>0</v>
      </c>
      <c r="TCU141" s="92">
        <f t="shared" si="988"/>
        <v>0</v>
      </c>
      <c r="TCV141" s="92">
        <f t="shared" si="988"/>
        <v>0</v>
      </c>
      <c r="TCW141" s="92">
        <f t="shared" si="988"/>
        <v>0</v>
      </c>
      <c r="TCX141" s="92">
        <f t="shared" si="988"/>
        <v>0</v>
      </c>
      <c r="TCY141" s="92">
        <f t="shared" si="988"/>
        <v>0</v>
      </c>
      <c r="TCZ141" s="92">
        <f t="shared" si="988"/>
        <v>0</v>
      </c>
      <c r="TDA141" s="92">
        <f t="shared" si="988"/>
        <v>0</v>
      </c>
      <c r="TDB141" s="92">
        <f t="shared" si="988"/>
        <v>0</v>
      </c>
      <c r="TDC141" s="92">
        <f t="shared" si="988"/>
        <v>0</v>
      </c>
      <c r="TDD141" s="92">
        <f t="shared" si="988"/>
        <v>0</v>
      </c>
      <c r="TDE141" s="92">
        <f t="shared" si="988"/>
        <v>0</v>
      </c>
      <c r="TDF141" s="92">
        <f t="shared" si="988"/>
        <v>0</v>
      </c>
      <c r="TDG141" s="92">
        <f t="shared" si="988"/>
        <v>0</v>
      </c>
      <c r="TDH141" s="92">
        <f t="shared" si="988"/>
        <v>0</v>
      </c>
      <c r="TDI141" s="92">
        <f t="shared" si="988"/>
        <v>0</v>
      </c>
      <c r="TDJ141" s="92">
        <f t="shared" si="988"/>
        <v>0</v>
      </c>
      <c r="TDK141" s="92">
        <f t="shared" si="988"/>
        <v>0</v>
      </c>
      <c r="TDL141" s="92">
        <f t="shared" si="988"/>
        <v>0</v>
      </c>
      <c r="TDM141" s="92">
        <f t="shared" si="988"/>
        <v>0</v>
      </c>
      <c r="TDN141" s="92">
        <f t="shared" si="988"/>
        <v>0</v>
      </c>
      <c r="TDO141" s="92">
        <f t="shared" si="988"/>
        <v>0</v>
      </c>
      <c r="TDP141" s="92">
        <f t="shared" si="988"/>
        <v>0</v>
      </c>
      <c r="TDQ141" s="92">
        <f t="shared" si="988"/>
        <v>0</v>
      </c>
      <c r="TDR141" s="92">
        <f t="shared" si="988"/>
        <v>0</v>
      </c>
      <c r="TDS141" s="92">
        <f t="shared" si="988"/>
        <v>0</v>
      </c>
      <c r="TDT141" s="92">
        <f t="shared" si="988"/>
        <v>0</v>
      </c>
      <c r="TDU141" s="92">
        <f t="shared" si="988"/>
        <v>0</v>
      </c>
      <c r="TDV141" s="92">
        <f t="shared" si="988"/>
        <v>0</v>
      </c>
      <c r="TDW141" s="92">
        <f t="shared" si="988"/>
        <v>0</v>
      </c>
      <c r="TDX141" s="92">
        <f t="shared" si="988"/>
        <v>0</v>
      </c>
      <c r="TDY141" s="92">
        <f t="shared" si="988"/>
        <v>0</v>
      </c>
      <c r="TDZ141" s="92">
        <f t="shared" si="988"/>
        <v>0</v>
      </c>
      <c r="TEA141" s="92">
        <f t="shared" ref="TEA141:TGL141" si="989">TEA135</f>
        <v>0</v>
      </c>
      <c r="TEB141" s="92">
        <f t="shared" si="989"/>
        <v>0</v>
      </c>
      <c r="TEC141" s="92">
        <f t="shared" si="989"/>
        <v>0</v>
      </c>
      <c r="TED141" s="92">
        <f t="shared" si="989"/>
        <v>0</v>
      </c>
      <c r="TEE141" s="92">
        <f t="shared" si="989"/>
        <v>0</v>
      </c>
      <c r="TEF141" s="92">
        <f t="shared" si="989"/>
        <v>0</v>
      </c>
      <c r="TEG141" s="92">
        <f t="shared" si="989"/>
        <v>0</v>
      </c>
      <c r="TEH141" s="92">
        <f t="shared" si="989"/>
        <v>0</v>
      </c>
      <c r="TEI141" s="92">
        <f t="shared" si="989"/>
        <v>0</v>
      </c>
      <c r="TEJ141" s="92">
        <f t="shared" si="989"/>
        <v>0</v>
      </c>
      <c r="TEK141" s="92">
        <f t="shared" si="989"/>
        <v>0</v>
      </c>
      <c r="TEL141" s="92">
        <f t="shared" si="989"/>
        <v>0</v>
      </c>
      <c r="TEM141" s="92">
        <f t="shared" si="989"/>
        <v>0</v>
      </c>
      <c r="TEN141" s="92">
        <f t="shared" si="989"/>
        <v>0</v>
      </c>
      <c r="TEO141" s="92">
        <f t="shared" si="989"/>
        <v>0</v>
      </c>
      <c r="TEP141" s="92">
        <f t="shared" si="989"/>
        <v>0</v>
      </c>
      <c r="TEQ141" s="92">
        <f t="shared" si="989"/>
        <v>0</v>
      </c>
      <c r="TER141" s="92">
        <f t="shared" si="989"/>
        <v>0</v>
      </c>
      <c r="TES141" s="92">
        <f t="shared" si="989"/>
        <v>0</v>
      </c>
      <c r="TET141" s="92">
        <f t="shared" si="989"/>
        <v>0</v>
      </c>
      <c r="TEU141" s="92">
        <f t="shared" si="989"/>
        <v>0</v>
      </c>
      <c r="TEV141" s="92">
        <f t="shared" si="989"/>
        <v>0</v>
      </c>
      <c r="TEW141" s="92">
        <f t="shared" si="989"/>
        <v>0</v>
      </c>
      <c r="TEX141" s="92">
        <f t="shared" si="989"/>
        <v>0</v>
      </c>
      <c r="TEY141" s="92">
        <f t="shared" si="989"/>
        <v>0</v>
      </c>
      <c r="TEZ141" s="92">
        <f t="shared" si="989"/>
        <v>0</v>
      </c>
      <c r="TFA141" s="92">
        <f t="shared" si="989"/>
        <v>0</v>
      </c>
      <c r="TFB141" s="92">
        <f t="shared" si="989"/>
        <v>0</v>
      </c>
      <c r="TFC141" s="92">
        <f t="shared" si="989"/>
        <v>0</v>
      </c>
      <c r="TFD141" s="92">
        <f t="shared" si="989"/>
        <v>0</v>
      </c>
      <c r="TFE141" s="92">
        <f t="shared" si="989"/>
        <v>0</v>
      </c>
      <c r="TFF141" s="92">
        <f t="shared" si="989"/>
        <v>0</v>
      </c>
      <c r="TFG141" s="92">
        <f t="shared" si="989"/>
        <v>0</v>
      </c>
      <c r="TFH141" s="92">
        <f t="shared" si="989"/>
        <v>0</v>
      </c>
      <c r="TFI141" s="92">
        <f t="shared" si="989"/>
        <v>0</v>
      </c>
      <c r="TFJ141" s="92">
        <f t="shared" si="989"/>
        <v>0</v>
      </c>
      <c r="TFK141" s="92">
        <f t="shared" si="989"/>
        <v>0</v>
      </c>
      <c r="TFL141" s="92">
        <f t="shared" si="989"/>
        <v>0</v>
      </c>
      <c r="TFM141" s="92">
        <f t="shared" si="989"/>
        <v>0</v>
      </c>
      <c r="TFN141" s="92">
        <f t="shared" si="989"/>
        <v>0</v>
      </c>
      <c r="TFO141" s="92">
        <f t="shared" si="989"/>
        <v>0</v>
      </c>
      <c r="TFP141" s="92">
        <f t="shared" si="989"/>
        <v>0</v>
      </c>
      <c r="TFQ141" s="92">
        <f t="shared" si="989"/>
        <v>0</v>
      </c>
      <c r="TFR141" s="92">
        <f t="shared" si="989"/>
        <v>0</v>
      </c>
      <c r="TFS141" s="92">
        <f t="shared" si="989"/>
        <v>0</v>
      </c>
      <c r="TFT141" s="92">
        <f t="shared" si="989"/>
        <v>0</v>
      </c>
      <c r="TFU141" s="92">
        <f t="shared" si="989"/>
        <v>0</v>
      </c>
      <c r="TFV141" s="92">
        <f t="shared" si="989"/>
        <v>0</v>
      </c>
      <c r="TFW141" s="92">
        <f t="shared" si="989"/>
        <v>0</v>
      </c>
      <c r="TFX141" s="92">
        <f t="shared" si="989"/>
        <v>0</v>
      </c>
      <c r="TFY141" s="92">
        <f t="shared" si="989"/>
        <v>0</v>
      </c>
      <c r="TFZ141" s="92">
        <f t="shared" si="989"/>
        <v>0</v>
      </c>
      <c r="TGA141" s="92">
        <f t="shared" si="989"/>
        <v>0</v>
      </c>
      <c r="TGB141" s="92">
        <f t="shared" si="989"/>
        <v>0</v>
      </c>
      <c r="TGC141" s="92">
        <f t="shared" si="989"/>
        <v>0</v>
      </c>
      <c r="TGD141" s="92">
        <f t="shared" si="989"/>
        <v>0</v>
      </c>
      <c r="TGE141" s="92">
        <f t="shared" si="989"/>
        <v>0</v>
      </c>
      <c r="TGF141" s="92">
        <f t="shared" si="989"/>
        <v>0</v>
      </c>
      <c r="TGG141" s="92">
        <f t="shared" si="989"/>
        <v>0</v>
      </c>
      <c r="TGH141" s="92">
        <f t="shared" si="989"/>
        <v>0</v>
      </c>
      <c r="TGI141" s="92">
        <f t="shared" si="989"/>
        <v>0</v>
      </c>
      <c r="TGJ141" s="92">
        <f t="shared" si="989"/>
        <v>0</v>
      </c>
      <c r="TGK141" s="92">
        <f t="shared" si="989"/>
        <v>0</v>
      </c>
      <c r="TGL141" s="92">
        <f t="shared" si="989"/>
        <v>0</v>
      </c>
      <c r="TGM141" s="92">
        <f t="shared" ref="TGM141:TIX141" si="990">TGM135</f>
        <v>0</v>
      </c>
      <c r="TGN141" s="92">
        <f t="shared" si="990"/>
        <v>0</v>
      </c>
      <c r="TGO141" s="92">
        <f t="shared" si="990"/>
        <v>0</v>
      </c>
      <c r="TGP141" s="92">
        <f t="shared" si="990"/>
        <v>0</v>
      </c>
      <c r="TGQ141" s="92">
        <f t="shared" si="990"/>
        <v>0</v>
      </c>
      <c r="TGR141" s="92">
        <f t="shared" si="990"/>
        <v>0</v>
      </c>
      <c r="TGS141" s="92">
        <f t="shared" si="990"/>
        <v>0</v>
      </c>
      <c r="TGT141" s="92">
        <f t="shared" si="990"/>
        <v>0</v>
      </c>
      <c r="TGU141" s="92">
        <f t="shared" si="990"/>
        <v>0</v>
      </c>
      <c r="TGV141" s="92">
        <f t="shared" si="990"/>
        <v>0</v>
      </c>
      <c r="TGW141" s="92">
        <f t="shared" si="990"/>
        <v>0</v>
      </c>
      <c r="TGX141" s="92">
        <f t="shared" si="990"/>
        <v>0</v>
      </c>
      <c r="TGY141" s="92">
        <f t="shared" si="990"/>
        <v>0</v>
      </c>
      <c r="TGZ141" s="92">
        <f t="shared" si="990"/>
        <v>0</v>
      </c>
      <c r="THA141" s="92">
        <f t="shared" si="990"/>
        <v>0</v>
      </c>
      <c r="THB141" s="92">
        <f t="shared" si="990"/>
        <v>0</v>
      </c>
      <c r="THC141" s="92">
        <f t="shared" si="990"/>
        <v>0</v>
      </c>
      <c r="THD141" s="92">
        <f t="shared" si="990"/>
        <v>0</v>
      </c>
      <c r="THE141" s="92">
        <f t="shared" si="990"/>
        <v>0</v>
      </c>
      <c r="THF141" s="92">
        <f t="shared" si="990"/>
        <v>0</v>
      </c>
      <c r="THG141" s="92">
        <f t="shared" si="990"/>
        <v>0</v>
      </c>
      <c r="THH141" s="92">
        <f t="shared" si="990"/>
        <v>0</v>
      </c>
      <c r="THI141" s="92">
        <f t="shared" si="990"/>
        <v>0</v>
      </c>
      <c r="THJ141" s="92">
        <f t="shared" si="990"/>
        <v>0</v>
      </c>
      <c r="THK141" s="92">
        <f t="shared" si="990"/>
        <v>0</v>
      </c>
      <c r="THL141" s="92">
        <f t="shared" si="990"/>
        <v>0</v>
      </c>
      <c r="THM141" s="92">
        <f t="shared" si="990"/>
        <v>0</v>
      </c>
      <c r="THN141" s="92">
        <f t="shared" si="990"/>
        <v>0</v>
      </c>
      <c r="THO141" s="92">
        <f t="shared" si="990"/>
        <v>0</v>
      </c>
      <c r="THP141" s="92">
        <f t="shared" si="990"/>
        <v>0</v>
      </c>
      <c r="THQ141" s="92">
        <f t="shared" si="990"/>
        <v>0</v>
      </c>
      <c r="THR141" s="92">
        <f t="shared" si="990"/>
        <v>0</v>
      </c>
      <c r="THS141" s="92">
        <f t="shared" si="990"/>
        <v>0</v>
      </c>
      <c r="THT141" s="92">
        <f t="shared" si="990"/>
        <v>0</v>
      </c>
      <c r="THU141" s="92">
        <f t="shared" si="990"/>
        <v>0</v>
      </c>
      <c r="THV141" s="92">
        <f t="shared" si="990"/>
        <v>0</v>
      </c>
      <c r="THW141" s="92">
        <f t="shared" si="990"/>
        <v>0</v>
      </c>
      <c r="THX141" s="92">
        <f t="shared" si="990"/>
        <v>0</v>
      </c>
      <c r="THY141" s="92">
        <f t="shared" si="990"/>
        <v>0</v>
      </c>
      <c r="THZ141" s="92">
        <f t="shared" si="990"/>
        <v>0</v>
      </c>
      <c r="TIA141" s="92">
        <f t="shared" si="990"/>
        <v>0</v>
      </c>
      <c r="TIB141" s="92">
        <f t="shared" si="990"/>
        <v>0</v>
      </c>
      <c r="TIC141" s="92">
        <f t="shared" si="990"/>
        <v>0</v>
      </c>
      <c r="TID141" s="92">
        <f t="shared" si="990"/>
        <v>0</v>
      </c>
      <c r="TIE141" s="92">
        <f t="shared" si="990"/>
        <v>0</v>
      </c>
      <c r="TIF141" s="92">
        <f t="shared" si="990"/>
        <v>0</v>
      </c>
      <c r="TIG141" s="92">
        <f t="shared" si="990"/>
        <v>0</v>
      </c>
      <c r="TIH141" s="92">
        <f t="shared" si="990"/>
        <v>0</v>
      </c>
      <c r="TII141" s="92">
        <f t="shared" si="990"/>
        <v>0</v>
      </c>
      <c r="TIJ141" s="92">
        <f t="shared" si="990"/>
        <v>0</v>
      </c>
      <c r="TIK141" s="92">
        <f t="shared" si="990"/>
        <v>0</v>
      </c>
      <c r="TIL141" s="92">
        <f t="shared" si="990"/>
        <v>0</v>
      </c>
      <c r="TIM141" s="92">
        <f t="shared" si="990"/>
        <v>0</v>
      </c>
      <c r="TIN141" s="92">
        <f t="shared" si="990"/>
        <v>0</v>
      </c>
      <c r="TIO141" s="92">
        <f t="shared" si="990"/>
        <v>0</v>
      </c>
      <c r="TIP141" s="92">
        <f t="shared" si="990"/>
        <v>0</v>
      </c>
      <c r="TIQ141" s="92">
        <f t="shared" si="990"/>
        <v>0</v>
      </c>
      <c r="TIR141" s="92">
        <f t="shared" si="990"/>
        <v>0</v>
      </c>
      <c r="TIS141" s="92">
        <f t="shared" si="990"/>
        <v>0</v>
      </c>
      <c r="TIT141" s="92">
        <f t="shared" si="990"/>
        <v>0</v>
      </c>
      <c r="TIU141" s="92">
        <f t="shared" si="990"/>
        <v>0</v>
      </c>
      <c r="TIV141" s="92">
        <f t="shared" si="990"/>
        <v>0</v>
      </c>
      <c r="TIW141" s="92">
        <f t="shared" si="990"/>
        <v>0</v>
      </c>
      <c r="TIX141" s="92">
        <f t="shared" si="990"/>
        <v>0</v>
      </c>
      <c r="TIY141" s="92">
        <f t="shared" ref="TIY141:TLJ141" si="991">TIY135</f>
        <v>0</v>
      </c>
      <c r="TIZ141" s="92">
        <f t="shared" si="991"/>
        <v>0</v>
      </c>
      <c r="TJA141" s="92">
        <f t="shared" si="991"/>
        <v>0</v>
      </c>
      <c r="TJB141" s="92">
        <f t="shared" si="991"/>
        <v>0</v>
      </c>
      <c r="TJC141" s="92">
        <f t="shared" si="991"/>
        <v>0</v>
      </c>
      <c r="TJD141" s="92">
        <f t="shared" si="991"/>
        <v>0</v>
      </c>
      <c r="TJE141" s="92">
        <f t="shared" si="991"/>
        <v>0</v>
      </c>
      <c r="TJF141" s="92">
        <f t="shared" si="991"/>
        <v>0</v>
      </c>
      <c r="TJG141" s="92">
        <f t="shared" si="991"/>
        <v>0</v>
      </c>
      <c r="TJH141" s="92">
        <f t="shared" si="991"/>
        <v>0</v>
      </c>
      <c r="TJI141" s="92">
        <f t="shared" si="991"/>
        <v>0</v>
      </c>
      <c r="TJJ141" s="92">
        <f t="shared" si="991"/>
        <v>0</v>
      </c>
      <c r="TJK141" s="92">
        <f t="shared" si="991"/>
        <v>0</v>
      </c>
      <c r="TJL141" s="92">
        <f t="shared" si="991"/>
        <v>0</v>
      </c>
      <c r="TJM141" s="92">
        <f t="shared" si="991"/>
        <v>0</v>
      </c>
      <c r="TJN141" s="92">
        <f t="shared" si="991"/>
        <v>0</v>
      </c>
      <c r="TJO141" s="92">
        <f t="shared" si="991"/>
        <v>0</v>
      </c>
      <c r="TJP141" s="92">
        <f t="shared" si="991"/>
        <v>0</v>
      </c>
      <c r="TJQ141" s="92">
        <f t="shared" si="991"/>
        <v>0</v>
      </c>
      <c r="TJR141" s="92">
        <f t="shared" si="991"/>
        <v>0</v>
      </c>
      <c r="TJS141" s="92">
        <f t="shared" si="991"/>
        <v>0</v>
      </c>
      <c r="TJT141" s="92">
        <f t="shared" si="991"/>
        <v>0</v>
      </c>
      <c r="TJU141" s="92">
        <f t="shared" si="991"/>
        <v>0</v>
      </c>
      <c r="TJV141" s="92">
        <f t="shared" si="991"/>
        <v>0</v>
      </c>
      <c r="TJW141" s="92">
        <f t="shared" si="991"/>
        <v>0</v>
      </c>
      <c r="TJX141" s="92">
        <f t="shared" si="991"/>
        <v>0</v>
      </c>
      <c r="TJY141" s="92">
        <f t="shared" si="991"/>
        <v>0</v>
      </c>
      <c r="TJZ141" s="92">
        <f t="shared" si="991"/>
        <v>0</v>
      </c>
      <c r="TKA141" s="92">
        <f t="shared" si="991"/>
        <v>0</v>
      </c>
      <c r="TKB141" s="92">
        <f t="shared" si="991"/>
        <v>0</v>
      </c>
      <c r="TKC141" s="92">
        <f t="shared" si="991"/>
        <v>0</v>
      </c>
      <c r="TKD141" s="92">
        <f t="shared" si="991"/>
        <v>0</v>
      </c>
      <c r="TKE141" s="92">
        <f t="shared" si="991"/>
        <v>0</v>
      </c>
      <c r="TKF141" s="92">
        <f t="shared" si="991"/>
        <v>0</v>
      </c>
      <c r="TKG141" s="92">
        <f t="shared" si="991"/>
        <v>0</v>
      </c>
      <c r="TKH141" s="92">
        <f t="shared" si="991"/>
        <v>0</v>
      </c>
      <c r="TKI141" s="92">
        <f t="shared" si="991"/>
        <v>0</v>
      </c>
      <c r="TKJ141" s="92">
        <f t="shared" si="991"/>
        <v>0</v>
      </c>
      <c r="TKK141" s="92">
        <f t="shared" si="991"/>
        <v>0</v>
      </c>
      <c r="TKL141" s="92">
        <f t="shared" si="991"/>
        <v>0</v>
      </c>
      <c r="TKM141" s="92">
        <f t="shared" si="991"/>
        <v>0</v>
      </c>
      <c r="TKN141" s="92">
        <f t="shared" si="991"/>
        <v>0</v>
      </c>
      <c r="TKO141" s="92">
        <f t="shared" si="991"/>
        <v>0</v>
      </c>
      <c r="TKP141" s="92">
        <f t="shared" si="991"/>
        <v>0</v>
      </c>
      <c r="TKQ141" s="92">
        <f t="shared" si="991"/>
        <v>0</v>
      </c>
      <c r="TKR141" s="92">
        <f t="shared" si="991"/>
        <v>0</v>
      </c>
      <c r="TKS141" s="92">
        <f t="shared" si="991"/>
        <v>0</v>
      </c>
      <c r="TKT141" s="92">
        <f t="shared" si="991"/>
        <v>0</v>
      </c>
      <c r="TKU141" s="92">
        <f t="shared" si="991"/>
        <v>0</v>
      </c>
      <c r="TKV141" s="92">
        <f t="shared" si="991"/>
        <v>0</v>
      </c>
      <c r="TKW141" s="92">
        <f t="shared" si="991"/>
        <v>0</v>
      </c>
      <c r="TKX141" s="92">
        <f t="shared" si="991"/>
        <v>0</v>
      </c>
      <c r="TKY141" s="92">
        <f t="shared" si="991"/>
        <v>0</v>
      </c>
      <c r="TKZ141" s="92">
        <f t="shared" si="991"/>
        <v>0</v>
      </c>
      <c r="TLA141" s="92">
        <f t="shared" si="991"/>
        <v>0</v>
      </c>
      <c r="TLB141" s="92">
        <f t="shared" si="991"/>
        <v>0</v>
      </c>
      <c r="TLC141" s="92">
        <f t="shared" si="991"/>
        <v>0</v>
      </c>
      <c r="TLD141" s="92">
        <f t="shared" si="991"/>
        <v>0</v>
      </c>
      <c r="TLE141" s="92">
        <f t="shared" si="991"/>
        <v>0</v>
      </c>
      <c r="TLF141" s="92">
        <f t="shared" si="991"/>
        <v>0</v>
      </c>
      <c r="TLG141" s="92">
        <f t="shared" si="991"/>
        <v>0</v>
      </c>
      <c r="TLH141" s="92">
        <f t="shared" si="991"/>
        <v>0</v>
      </c>
      <c r="TLI141" s="92">
        <f t="shared" si="991"/>
        <v>0</v>
      </c>
      <c r="TLJ141" s="92">
        <f t="shared" si="991"/>
        <v>0</v>
      </c>
      <c r="TLK141" s="92">
        <f t="shared" ref="TLK141:TNV141" si="992">TLK135</f>
        <v>0</v>
      </c>
      <c r="TLL141" s="92">
        <f t="shared" si="992"/>
        <v>0</v>
      </c>
      <c r="TLM141" s="92">
        <f t="shared" si="992"/>
        <v>0</v>
      </c>
      <c r="TLN141" s="92">
        <f t="shared" si="992"/>
        <v>0</v>
      </c>
      <c r="TLO141" s="92">
        <f t="shared" si="992"/>
        <v>0</v>
      </c>
      <c r="TLP141" s="92">
        <f t="shared" si="992"/>
        <v>0</v>
      </c>
      <c r="TLQ141" s="92">
        <f t="shared" si="992"/>
        <v>0</v>
      </c>
      <c r="TLR141" s="92">
        <f t="shared" si="992"/>
        <v>0</v>
      </c>
      <c r="TLS141" s="92">
        <f t="shared" si="992"/>
        <v>0</v>
      </c>
      <c r="TLT141" s="92">
        <f t="shared" si="992"/>
        <v>0</v>
      </c>
      <c r="TLU141" s="92">
        <f t="shared" si="992"/>
        <v>0</v>
      </c>
      <c r="TLV141" s="92">
        <f t="shared" si="992"/>
        <v>0</v>
      </c>
      <c r="TLW141" s="92">
        <f t="shared" si="992"/>
        <v>0</v>
      </c>
      <c r="TLX141" s="92">
        <f t="shared" si="992"/>
        <v>0</v>
      </c>
      <c r="TLY141" s="92">
        <f t="shared" si="992"/>
        <v>0</v>
      </c>
      <c r="TLZ141" s="92">
        <f t="shared" si="992"/>
        <v>0</v>
      </c>
      <c r="TMA141" s="92">
        <f t="shared" si="992"/>
        <v>0</v>
      </c>
      <c r="TMB141" s="92">
        <f t="shared" si="992"/>
        <v>0</v>
      </c>
      <c r="TMC141" s="92">
        <f t="shared" si="992"/>
        <v>0</v>
      </c>
      <c r="TMD141" s="92">
        <f t="shared" si="992"/>
        <v>0</v>
      </c>
      <c r="TME141" s="92">
        <f t="shared" si="992"/>
        <v>0</v>
      </c>
      <c r="TMF141" s="92">
        <f t="shared" si="992"/>
        <v>0</v>
      </c>
      <c r="TMG141" s="92">
        <f t="shared" si="992"/>
        <v>0</v>
      </c>
      <c r="TMH141" s="92">
        <f t="shared" si="992"/>
        <v>0</v>
      </c>
      <c r="TMI141" s="92">
        <f t="shared" si="992"/>
        <v>0</v>
      </c>
      <c r="TMJ141" s="92">
        <f t="shared" si="992"/>
        <v>0</v>
      </c>
      <c r="TMK141" s="92">
        <f t="shared" si="992"/>
        <v>0</v>
      </c>
      <c r="TML141" s="92">
        <f t="shared" si="992"/>
        <v>0</v>
      </c>
      <c r="TMM141" s="92">
        <f t="shared" si="992"/>
        <v>0</v>
      </c>
      <c r="TMN141" s="92">
        <f t="shared" si="992"/>
        <v>0</v>
      </c>
      <c r="TMO141" s="92">
        <f t="shared" si="992"/>
        <v>0</v>
      </c>
      <c r="TMP141" s="92">
        <f t="shared" si="992"/>
        <v>0</v>
      </c>
      <c r="TMQ141" s="92">
        <f t="shared" si="992"/>
        <v>0</v>
      </c>
      <c r="TMR141" s="92">
        <f t="shared" si="992"/>
        <v>0</v>
      </c>
      <c r="TMS141" s="92">
        <f t="shared" si="992"/>
        <v>0</v>
      </c>
      <c r="TMT141" s="92">
        <f t="shared" si="992"/>
        <v>0</v>
      </c>
      <c r="TMU141" s="92">
        <f t="shared" si="992"/>
        <v>0</v>
      </c>
      <c r="TMV141" s="92">
        <f t="shared" si="992"/>
        <v>0</v>
      </c>
      <c r="TMW141" s="92">
        <f t="shared" si="992"/>
        <v>0</v>
      </c>
      <c r="TMX141" s="92">
        <f t="shared" si="992"/>
        <v>0</v>
      </c>
      <c r="TMY141" s="92">
        <f t="shared" si="992"/>
        <v>0</v>
      </c>
      <c r="TMZ141" s="92">
        <f t="shared" si="992"/>
        <v>0</v>
      </c>
      <c r="TNA141" s="92">
        <f t="shared" si="992"/>
        <v>0</v>
      </c>
      <c r="TNB141" s="92">
        <f t="shared" si="992"/>
        <v>0</v>
      </c>
      <c r="TNC141" s="92">
        <f t="shared" si="992"/>
        <v>0</v>
      </c>
      <c r="TND141" s="92">
        <f t="shared" si="992"/>
        <v>0</v>
      </c>
      <c r="TNE141" s="92">
        <f t="shared" si="992"/>
        <v>0</v>
      </c>
      <c r="TNF141" s="92">
        <f t="shared" si="992"/>
        <v>0</v>
      </c>
      <c r="TNG141" s="92">
        <f t="shared" si="992"/>
        <v>0</v>
      </c>
      <c r="TNH141" s="92">
        <f t="shared" si="992"/>
        <v>0</v>
      </c>
      <c r="TNI141" s="92">
        <f t="shared" si="992"/>
        <v>0</v>
      </c>
      <c r="TNJ141" s="92">
        <f t="shared" si="992"/>
        <v>0</v>
      </c>
      <c r="TNK141" s="92">
        <f t="shared" si="992"/>
        <v>0</v>
      </c>
      <c r="TNL141" s="92">
        <f t="shared" si="992"/>
        <v>0</v>
      </c>
      <c r="TNM141" s="92">
        <f t="shared" si="992"/>
        <v>0</v>
      </c>
      <c r="TNN141" s="92">
        <f t="shared" si="992"/>
        <v>0</v>
      </c>
      <c r="TNO141" s="92">
        <f t="shared" si="992"/>
        <v>0</v>
      </c>
      <c r="TNP141" s="92">
        <f t="shared" si="992"/>
        <v>0</v>
      </c>
      <c r="TNQ141" s="92">
        <f t="shared" si="992"/>
        <v>0</v>
      </c>
      <c r="TNR141" s="92">
        <f t="shared" si="992"/>
        <v>0</v>
      </c>
      <c r="TNS141" s="92">
        <f t="shared" si="992"/>
        <v>0</v>
      </c>
      <c r="TNT141" s="92">
        <f t="shared" si="992"/>
        <v>0</v>
      </c>
      <c r="TNU141" s="92">
        <f t="shared" si="992"/>
        <v>0</v>
      </c>
      <c r="TNV141" s="92">
        <f t="shared" si="992"/>
        <v>0</v>
      </c>
      <c r="TNW141" s="92">
        <f t="shared" ref="TNW141:TQH141" si="993">TNW135</f>
        <v>0</v>
      </c>
      <c r="TNX141" s="92">
        <f t="shared" si="993"/>
        <v>0</v>
      </c>
      <c r="TNY141" s="92">
        <f t="shared" si="993"/>
        <v>0</v>
      </c>
      <c r="TNZ141" s="92">
        <f t="shared" si="993"/>
        <v>0</v>
      </c>
      <c r="TOA141" s="92">
        <f t="shared" si="993"/>
        <v>0</v>
      </c>
      <c r="TOB141" s="92">
        <f t="shared" si="993"/>
        <v>0</v>
      </c>
      <c r="TOC141" s="92">
        <f t="shared" si="993"/>
        <v>0</v>
      </c>
      <c r="TOD141" s="92">
        <f t="shared" si="993"/>
        <v>0</v>
      </c>
      <c r="TOE141" s="92">
        <f t="shared" si="993"/>
        <v>0</v>
      </c>
      <c r="TOF141" s="92">
        <f t="shared" si="993"/>
        <v>0</v>
      </c>
      <c r="TOG141" s="92">
        <f t="shared" si="993"/>
        <v>0</v>
      </c>
      <c r="TOH141" s="92">
        <f t="shared" si="993"/>
        <v>0</v>
      </c>
      <c r="TOI141" s="92">
        <f t="shared" si="993"/>
        <v>0</v>
      </c>
      <c r="TOJ141" s="92">
        <f t="shared" si="993"/>
        <v>0</v>
      </c>
      <c r="TOK141" s="92">
        <f t="shared" si="993"/>
        <v>0</v>
      </c>
      <c r="TOL141" s="92">
        <f t="shared" si="993"/>
        <v>0</v>
      </c>
      <c r="TOM141" s="92">
        <f t="shared" si="993"/>
        <v>0</v>
      </c>
      <c r="TON141" s="92">
        <f t="shared" si="993"/>
        <v>0</v>
      </c>
      <c r="TOO141" s="92">
        <f t="shared" si="993"/>
        <v>0</v>
      </c>
      <c r="TOP141" s="92">
        <f t="shared" si="993"/>
        <v>0</v>
      </c>
      <c r="TOQ141" s="92">
        <f t="shared" si="993"/>
        <v>0</v>
      </c>
      <c r="TOR141" s="92">
        <f t="shared" si="993"/>
        <v>0</v>
      </c>
      <c r="TOS141" s="92">
        <f t="shared" si="993"/>
        <v>0</v>
      </c>
      <c r="TOT141" s="92">
        <f t="shared" si="993"/>
        <v>0</v>
      </c>
      <c r="TOU141" s="92">
        <f t="shared" si="993"/>
        <v>0</v>
      </c>
      <c r="TOV141" s="92">
        <f t="shared" si="993"/>
        <v>0</v>
      </c>
      <c r="TOW141" s="92">
        <f t="shared" si="993"/>
        <v>0</v>
      </c>
      <c r="TOX141" s="92">
        <f t="shared" si="993"/>
        <v>0</v>
      </c>
      <c r="TOY141" s="92">
        <f t="shared" si="993"/>
        <v>0</v>
      </c>
      <c r="TOZ141" s="92">
        <f t="shared" si="993"/>
        <v>0</v>
      </c>
      <c r="TPA141" s="92">
        <f t="shared" si="993"/>
        <v>0</v>
      </c>
      <c r="TPB141" s="92">
        <f t="shared" si="993"/>
        <v>0</v>
      </c>
      <c r="TPC141" s="92">
        <f t="shared" si="993"/>
        <v>0</v>
      </c>
      <c r="TPD141" s="92">
        <f t="shared" si="993"/>
        <v>0</v>
      </c>
      <c r="TPE141" s="92">
        <f t="shared" si="993"/>
        <v>0</v>
      </c>
      <c r="TPF141" s="92">
        <f t="shared" si="993"/>
        <v>0</v>
      </c>
      <c r="TPG141" s="92">
        <f t="shared" si="993"/>
        <v>0</v>
      </c>
      <c r="TPH141" s="92">
        <f t="shared" si="993"/>
        <v>0</v>
      </c>
      <c r="TPI141" s="92">
        <f t="shared" si="993"/>
        <v>0</v>
      </c>
      <c r="TPJ141" s="92">
        <f t="shared" si="993"/>
        <v>0</v>
      </c>
      <c r="TPK141" s="92">
        <f t="shared" si="993"/>
        <v>0</v>
      </c>
      <c r="TPL141" s="92">
        <f t="shared" si="993"/>
        <v>0</v>
      </c>
      <c r="TPM141" s="92">
        <f t="shared" si="993"/>
        <v>0</v>
      </c>
      <c r="TPN141" s="92">
        <f t="shared" si="993"/>
        <v>0</v>
      </c>
      <c r="TPO141" s="92">
        <f t="shared" si="993"/>
        <v>0</v>
      </c>
      <c r="TPP141" s="92">
        <f t="shared" si="993"/>
        <v>0</v>
      </c>
      <c r="TPQ141" s="92">
        <f t="shared" si="993"/>
        <v>0</v>
      </c>
      <c r="TPR141" s="92">
        <f t="shared" si="993"/>
        <v>0</v>
      </c>
      <c r="TPS141" s="92">
        <f t="shared" si="993"/>
        <v>0</v>
      </c>
      <c r="TPT141" s="92">
        <f t="shared" si="993"/>
        <v>0</v>
      </c>
      <c r="TPU141" s="92">
        <f t="shared" si="993"/>
        <v>0</v>
      </c>
      <c r="TPV141" s="92">
        <f t="shared" si="993"/>
        <v>0</v>
      </c>
      <c r="TPW141" s="92">
        <f t="shared" si="993"/>
        <v>0</v>
      </c>
      <c r="TPX141" s="92">
        <f t="shared" si="993"/>
        <v>0</v>
      </c>
      <c r="TPY141" s="92">
        <f t="shared" si="993"/>
        <v>0</v>
      </c>
      <c r="TPZ141" s="92">
        <f t="shared" si="993"/>
        <v>0</v>
      </c>
      <c r="TQA141" s="92">
        <f t="shared" si="993"/>
        <v>0</v>
      </c>
      <c r="TQB141" s="92">
        <f t="shared" si="993"/>
        <v>0</v>
      </c>
      <c r="TQC141" s="92">
        <f t="shared" si="993"/>
        <v>0</v>
      </c>
      <c r="TQD141" s="92">
        <f t="shared" si="993"/>
        <v>0</v>
      </c>
      <c r="TQE141" s="92">
        <f t="shared" si="993"/>
        <v>0</v>
      </c>
      <c r="TQF141" s="92">
        <f t="shared" si="993"/>
        <v>0</v>
      </c>
      <c r="TQG141" s="92">
        <f t="shared" si="993"/>
        <v>0</v>
      </c>
      <c r="TQH141" s="92">
        <f t="shared" si="993"/>
        <v>0</v>
      </c>
      <c r="TQI141" s="92">
        <f t="shared" ref="TQI141:TST141" si="994">TQI135</f>
        <v>0</v>
      </c>
      <c r="TQJ141" s="92">
        <f t="shared" si="994"/>
        <v>0</v>
      </c>
      <c r="TQK141" s="92">
        <f t="shared" si="994"/>
        <v>0</v>
      </c>
      <c r="TQL141" s="92">
        <f t="shared" si="994"/>
        <v>0</v>
      </c>
      <c r="TQM141" s="92">
        <f t="shared" si="994"/>
        <v>0</v>
      </c>
      <c r="TQN141" s="92">
        <f t="shared" si="994"/>
        <v>0</v>
      </c>
      <c r="TQO141" s="92">
        <f t="shared" si="994"/>
        <v>0</v>
      </c>
      <c r="TQP141" s="92">
        <f t="shared" si="994"/>
        <v>0</v>
      </c>
      <c r="TQQ141" s="92">
        <f t="shared" si="994"/>
        <v>0</v>
      </c>
      <c r="TQR141" s="92">
        <f t="shared" si="994"/>
        <v>0</v>
      </c>
      <c r="TQS141" s="92">
        <f t="shared" si="994"/>
        <v>0</v>
      </c>
      <c r="TQT141" s="92">
        <f t="shared" si="994"/>
        <v>0</v>
      </c>
      <c r="TQU141" s="92">
        <f t="shared" si="994"/>
        <v>0</v>
      </c>
      <c r="TQV141" s="92">
        <f t="shared" si="994"/>
        <v>0</v>
      </c>
      <c r="TQW141" s="92">
        <f t="shared" si="994"/>
        <v>0</v>
      </c>
      <c r="TQX141" s="92">
        <f t="shared" si="994"/>
        <v>0</v>
      </c>
      <c r="TQY141" s="92">
        <f t="shared" si="994"/>
        <v>0</v>
      </c>
      <c r="TQZ141" s="92">
        <f t="shared" si="994"/>
        <v>0</v>
      </c>
      <c r="TRA141" s="92">
        <f t="shared" si="994"/>
        <v>0</v>
      </c>
      <c r="TRB141" s="92">
        <f t="shared" si="994"/>
        <v>0</v>
      </c>
      <c r="TRC141" s="92">
        <f t="shared" si="994"/>
        <v>0</v>
      </c>
      <c r="TRD141" s="92">
        <f t="shared" si="994"/>
        <v>0</v>
      </c>
      <c r="TRE141" s="92">
        <f t="shared" si="994"/>
        <v>0</v>
      </c>
      <c r="TRF141" s="92">
        <f t="shared" si="994"/>
        <v>0</v>
      </c>
      <c r="TRG141" s="92">
        <f t="shared" si="994"/>
        <v>0</v>
      </c>
      <c r="TRH141" s="92">
        <f t="shared" si="994"/>
        <v>0</v>
      </c>
      <c r="TRI141" s="92">
        <f t="shared" si="994"/>
        <v>0</v>
      </c>
      <c r="TRJ141" s="92">
        <f t="shared" si="994"/>
        <v>0</v>
      </c>
      <c r="TRK141" s="92">
        <f t="shared" si="994"/>
        <v>0</v>
      </c>
      <c r="TRL141" s="92">
        <f t="shared" si="994"/>
        <v>0</v>
      </c>
      <c r="TRM141" s="92">
        <f t="shared" si="994"/>
        <v>0</v>
      </c>
      <c r="TRN141" s="92">
        <f t="shared" si="994"/>
        <v>0</v>
      </c>
      <c r="TRO141" s="92">
        <f t="shared" si="994"/>
        <v>0</v>
      </c>
      <c r="TRP141" s="92">
        <f t="shared" si="994"/>
        <v>0</v>
      </c>
      <c r="TRQ141" s="92">
        <f t="shared" si="994"/>
        <v>0</v>
      </c>
      <c r="TRR141" s="92">
        <f t="shared" si="994"/>
        <v>0</v>
      </c>
      <c r="TRS141" s="92">
        <f t="shared" si="994"/>
        <v>0</v>
      </c>
      <c r="TRT141" s="92">
        <f t="shared" si="994"/>
        <v>0</v>
      </c>
      <c r="TRU141" s="92">
        <f t="shared" si="994"/>
        <v>0</v>
      </c>
      <c r="TRV141" s="92">
        <f t="shared" si="994"/>
        <v>0</v>
      </c>
      <c r="TRW141" s="92">
        <f t="shared" si="994"/>
        <v>0</v>
      </c>
      <c r="TRX141" s="92">
        <f t="shared" si="994"/>
        <v>0</v>
      </c>
      <c r="TRY141" s="92">
        <f t="shared" si="994"/>
        <v>0</v>
      </c>
      <c r="TRZ141" s="92">
        <f t="shared" si="994"/>
        <v>0</v>
      </c>
      <c r="TSA141" s="92">
        <f t="shared" si="994"/>
        <v>0</v>
      </c>
      <c r="TSB141" s="92">
        <f t="shared" si="994"/>
        <v>0</v>
      </c>
      <c r="TSC141" s="92">
        <f t="shared" si="994"/>
        <v>0</v>
      </c>
      <c r="TSD141" s="92">
        <f t="shared" si="994"/>
        <v>0</v>
      </c>
      <c r="TSE141" s="92">
        <f t="shared" si="994"/>
        <v>0</v>
      </c>
      <c r="TSF141" s="92">
        <f t="shared" si="994"/>
        <v>0</v>
      </c>
      <c r="TSG141" s="92">
        <f t="shared" si="994"/>
        <v>0</v>
      </c>
      <c r="TSH141" s="92">
        <f t="shared" si="994"/>
        <v>0</v>
      </c>
      <c r="TSI141" s="92">
        <f t="shared" si="994"/>
        <v>0</v>
      </c>
      <c r="TSJ141" s="92">
        <f t="shared" si="994"/>
        <v>0</v>
      </c>
      <c r="TSK141" s="92">
        <f t="shared" si="994"/>
        <v>0</v>
      </c>
      <c r="TSL141" s="92">
        <f t="shared" si="994"/>
        <v>0</v>
      </c>
      <c r="TSM141" s="92">
        <f t="shared" si="994"/>
        <v>0</v>
      </c>
      <c r="TSN141" s="92">
        <f t="shared" si="994"/>
        <v>0</v>
      </c>
      <c r="TSO141" s="92">
        <f t="shared" si="994"/>
        <v>0</v>
      </c>
      <c r="TSP141" s="92">
        <f t="shared" si="994"/>
        <v>0</v>
      </c>
      <c r="TSQ141" s="92">
        <f t="shared" si="994"/>
        <v>0</v>
      </c>
      <c r="TSR141" s="92">
        <f t="shared" si="994"/>
        <v>0</v>
      </c>
      <c r="TSS141" s="92">
        <f t="shared" si="994"/>
        <v>0</v>
      </c>
      <c r="TST141" s="92">
        <f t="shared" si="994"/>
        <v>0</v>
      </c>
      <c r="TSU141" s="92">
        <f t="shared" ref="TSU141:TVF141" si="995">TSU135</f>
        <v>0</v>
      </c>
      <c r="TSV141" s="92">
        <f t="shared" si="995"/>
        <v>0</v>
      </c>
      <c r="TSW141" s="92">
        <f t="shared" si="995"/>
        <v>0</v>
      </c>
      <c r="TSX141" s="92">
        <f t="shared" si="995"/>
        <v>0</v>
      </c>
      <c r="TSY141" s="92">
        <f t="shared" si="995"/>
        <v>0</v>
      </c>
      <c r="TSZ141" s="92">
        <f t="shared" si="995"/>
        <v>0</v>
      </c>
      <c r="TTA141" s="92">
        <f t="shared" si="995"/>
        <v>0</v>
      </c>
      <c r="TTB141" s="92">
        <f t="shared" si="995"/>
        <v>0</v>
      </c>
      <c r="TTC141" s="92">
        <f t="shared" si="995"/>
        <v>0</v>
      </c>
      <c r="TTD141" s="92">
        <f t="shared" si="995"/>
        <v>0</v>
      </c>
      <c r="TTE141" s="92">
        <f t="shared" si="995"/>
        <v>0</v>
      </c>
      <c r="TTF141" s="92">
        <f t="shared" si="995"/>
        <v>0</v>
      </c>
      <c r="TTG141" s="92">
        <f t="shared" si="995"/>
        <v>0</v>
      </c>
      <c r="TTH141" s="92">
        <f t="shared" si="995"/>
        <v>0</v>
      </c>
      <c r="TTI141" s="92">
        <f t="shared" si="995"/>
        <v>0</v>
      </c>
      <c r="TTJ141" s="92">
        <f t="shared" si="995"/>
        <v>0</v>
      </c>
      <c r="TTK141" s="92">
        <f t="shared" si="995"/>
        <v>0</v>
      </c>
      <c r="TTL141" s="92">
        <f t="shared" si="995"/>
        <v>0</v>
      </c>
      <c r="TTM141" s="92">
        <f t="shared" si="995"/>
        <v>0</v>
      </c>
      <c r="TTN141" s="92">
        <f t="shared" si="995"/>
        <v>0</v>
      </c>
      <c r="TTO141" s="92">
        <f t="shared" si="995"/>
        <v>0</v>
      </c>
      <c r="TTP141" s="92">
        <f t="shared" si="995"/>
        <v>0</v>
      </c>
      <c r="TTQ141" s="92">
        <f t="shared" si="995"/>
        <v>0</v>
      </c>
      <c r="TTR141" s="92">
        <f t="shared" si="995"/>
        <v>0</v>
      </c>
      <c r="TTS141" s="92">
        <f t="shared" si="995"/>
        <v>0</v>
      </c>
      <c r="TTT141" s="92">
        <f t="shared" si="995"/>
        <v>0</v>
      </c>
      <c r="TTU141" s="92">
        <f t="shared" si="995"/>
        <v>0</v>
      </c>
      <c r="TTV141" s="92">
        <f t="shared" si="995"/>
        <v>0</v>
      </c>
      <c r="TTW141" s="92">
        <f t="shared" si="995"/>
        <v>0</v>
      </c>
      <c r="TTX141" s="92">
        <f t="shared" si="995"/>
        <v>0</v>
      </c>
      <c r="TTY141" s="92">
        <f t="shared" si="995"/>
        <v>0</v>
      </c>
      <c r="TTZ141" s="92">
        <f t="shared" si="995"/>
        <v>0</v>
      </c>
      <c r="TUA141" s="92">
        <f t="shared" si="995"/>
        <v>0</v>
      </c>
      <c r="TUB141" s="92">
        <f t="shared" si="995"/>
        <v>0</v>
      </c>
      <c r="TUC141" s="92">
        <f t="shared" si="995"/>
        <v>0</v>
      </c>
      <c r="TUD141" s="92">
        <f t="shared" si="995"/>
        <v>0</v>
      </c>
      <c r="TUE141" s="92">
        <f t="shared" si="995"/>
        <v>0</v>
      </c>
      <c r="TUF141" s="92">
        <f t="shared" si="995"/>
        <v>0</v>
      </c>
      <c r="TUG141" s="92">
        <f t="shared" si="995"/>
        <v>0</v>
      </c>
      <c r="TUH141" s="92">
        <f t="shared" si="995"/>
        <v>0</v>
      </c>
      <c r="TUI141" s="92">
        <f t="shared" si="995"/>
        <v>0</v>
      </c>
      <c r="TUJ141" s="92">
        <f t="shared" si="995"/>
        <v>0</v>
      </c>
      <c r="TUK141" s="92">
        <f t="shared" si="995"/>
        <v>0</v>
      </c>
      <c r="TUL141" s="92">
        <f t="shared" si="995"/>
        <v>0</v>
      </c>
      <c r="TUM141" s="92">
        <f t="shared" si="995"/>
        <v>0</v>
      </c>
      <c r="TUN141" s="92">
        <f t="shared" si="995"/>
        <v>0</v>
      </c>
      <c r="TUO141" s="92">
        <f t="shared" si="995"/>
        <v>0</v>
      </c>
      <c r="TUP141" s="92">
        <f t="shared" si="995"/>
        <v>0</v>
      </c>
      <c r="TUQ141" s="92">
        <f t="shared" si="995"/>
        <v>0</v>
      </c>
      <c r="TUR141" s="92">
        <f t="shared" si="995"/>
        <v>0</v>
      </c>
      <c r="TUS141" s="92">
        <f t="shared" si="995"/>
        <v>0</v>
      </c>
      <c r="TUT141" s="92">
        <f t="shared" si="995"/>
        <v>0</v>
      </c>
      <c r="TUU141" s="92">
        <f t="shared" si="995"/>
        <v>0</v>
      </c>
      <c r="TUV141" s="92">
        <f t="shared" si="995"/>
        <v>0</v>
      </c>
      <c r="TUW141" s="92">
        <f t="shared" si="995"/>
        <v>0</v>
      </c>
      <c r="TUX141" s="92">
        <f t="shared" si="995"/>
        <v>0</v>
      </c>
      <c r="TUY141" s="92">
        <f t="shared" si="995"/>
        <v>0</v>
      </c>
      <c r="TUZ141" s="92">
        <f t="shared" si="995"/>
        <v>0</v>
      </c>
      <c r="TVA141" s="92">
        <f t="shared" si="995"/>
        <v>0</v>
      </c>
      <c r="TVB141" s="92">
        <f t="shared" si="995"/>
        <v>0</v>
      </c>
      <c r="TVC141" s="92">
        <f t="shared" si="995"/>
        <v>0</v>
      </c>
      <c r="TVD141" s="92">
        <f t="shared" si="995"/>
        <v>0</v>
      </c>
      <c r="TVE141" s="92">
        <f t="shared" si="995"/>
        <v>0</v>
      </c>
      <c r="TVF141" s="92">
        <f t="shared" si="995"/>
        <v>0</v>
      </c>
      <c r="TVG141" s="92">
        <f t="shared" ref="TVG141:TXR141" si="996">TVG135</f>
        <v>0</v>
      </c>
      <c r="TVH141" s="92">
        <f t="shared" si="996"/>
        <v>0</v>
      </c>
      <c r="TVI141" s="92">
        <f t="shared" si="996"/>
        <v>0</v>
      </c>
      <c r="TVJ141" s="92">
        <f t="shared" si="996"/>
        <v>0</v>
      </c>
      <c r="TVK141" s="92">
        <f t="shared" si="996"/>
        <v>0</v>
      </c>
      <c r="TVL141" s="92">
        <f t="shared" si="996"/>
        <v>0</v>
      </c>
      <c r="TVM141" s="92">
        <f t="shared" si="996"/>
        <v>0</v>
      </c>
      <c r="TVN141" s="92">
        <f t="shared" si="996"/>
        <v>0</v>
      </c>
      <c r="TVO141" s="92">
        <f t="shared" si="996"/>
        <v>0</v>
      </c>
      <c r="TVP141" s="92">
        <f t="shared" si="996"/>
        <v>0</v>
      </c>
      <c r="TVQ141" s="92">
        <f t="shared" si="996"/>
        <v>0</v>
      </c>
      <c r="TVR141" s="92">
        <f t="shared" si="996"/>
        <v>0</v>
      </c>
      <c r="TVS141" s="92">
        <f t="shared" si="996"/>
        <v>0</v>
      </c>
      <c r="TVT141" s="92">
        <f t="shared" si="996"/>
        <v>0</v>
      </c>
      <c r="TVU141" s="92">
        <f t="shared" si="996"/>
        <v>0</v>
      </c>
      <c r="TVV141" s="92">
        <f t="shared" si="996"/>
        <v>0</v>
      </c>
      <c r="TVW141" s="92">
        <f t="shared" si="996"/>
        <v>0</v>
      </c>
      <c r="TVX141" s="92">
        <f t="shared" si="996"/>
        <v>0</v>
      </c>
      <c r="TVY141" s="92">
        <f t="shared" si="996"/>
        <v>0</v>
      </c>
      <c r="TVZ141" s="92">
        <f t="shared" si="996"/>
        <v>0</v>
      </c>
      <c r="TWA141" s="92">
        <f t="shared" si="996"/>
        <v>0</v>
      </c>
      <c r="TWB141" s="92">
        <f t="shared" si="996"/>
        <v>0</v>
      </c>
      <c r="TWC141" s="92">
        <f t="shared" si="996"/>
        <v>0</v>
      </c>
      <c r="TWD141" s="92">
        <f t="shared" si="996"/>
        <v>0</v>
      </c>
      <c r="TWE141" s="92">
        <f t="shared" si="996"/>
        <v>0</v>
      </c>
      <c r="TWF141" s="92">
        <f t="shared" si="996"/>
        <v>0</v>
      </c>
      <c r="TWG141" s="92">
        <f t="shared" si="996"/>
        <v>0</v>
      </c>
      <c r="TWH141" s="92">
        <f t="shared" si="996"/>
        <v>0</v>
      </c>
      <c r="TWI141" s="92">
        <f t="shared" si="996"/>
        <v>0</v>
      </c>
      <c r="TWJ141" s="92">
        <f t="shared" si="996"/>
        <v>0</v>
      </c>
      <c r="TWK141" s="92">
        <f t="shared" si="996"/>
        <v>0</v>
      </c>
      <c r="TWL141" s="92">
        <f t="shared" si="996"/>
        <v>0</v>
      </c>
      <c r="TWM141" s="92">
        <f t="shared" si="996"/>
        <v>0</v>
      </c>
      <c r="TWN141" s="92">
        <f t="shared" si="996"/>
        <v>0</v>
      </c>
      <c r="TWO141" s="92">
        <f t="shared" si="996"/>
        <v>0</v>
      </c>
      <c r="TWP141" s="92">
        <f t="shared" si="996"/>
        <v>0</v>
      </c>
      <c r="TWQ141" s="92">
        <f t="shared" si="996"/>
        <v>0</v>
      </c>
      <c r="TWR141" s="92">
        <f t="shared" si="996"/>
        <v>0</v>
      </c>
      <c r="TWS141" s="92">
        <f t="shared" si="996"/>
        <v>0</v>
      </c>
      <c r="TWT141" s="92">
        <f t="shared" si="996"/>
        <v>0</v>
      </c>
      <c r="TWU141" s="92">
        <f t="shared" si="996"/>
        <v>0</v>
      </c>
      <c r="TWV141" s="92">
        <f t="shared" si="996"/>
        <v>0</v>
      </c>
      <c r="TWW141" s="92">
        <f t="shared" si="996"/>
        <v>0</v>
      </c>
      <c r="TWX141" s="92">
        <f t="shared" si="996"/>
        <v>0</v>
      </c>
      <c r="TWY141" s="92">
        <f t="shared" si="996"/>
        <v>0</v>
      </c>
      <c r="TWZ141" s="92">
        <f t="shared" si="996"/>
        <v>0</v>
      </c>
      <c r="TXA141" s="92">
        <f t="shared" si="996"/>
        <v>0</v>
      </c>
      <c r="TXB141" s="92">
        <f t="shared" si="996"/>
        <v>0</v>
      </c>
      <c r="TXC141" s="92">
        <f t="shared" si="996"/>
        <v>0</v>
      </c>
      <c r="TXD141" s="92">
        <f t="shared" si="996"/>
        <v>0</v>
      </c>
      <c r="TXE141" s="92">
        <f t="shared" si="996"/>
        <v>0</v>
      </c>
      <c r="TXF141" s="92">
        <f t="shared" si="996"/>
        <v>0</v>
      </c>
      <c r="TXG141" s="92">
        <f t="shared" si="996"/>
        <v>0</v>
      </c>
      <c r="TXH141" s="92">
        <f t="shared" si="996"/>
        <v>0</v>
      </c>
      <c r="TXI141" s="92">
        <f t="shared" si="996"/>
        <v>0</v>
      </c>
      <c r="TXJ141" s="92">
        <f t="shared" si="996"/>
        <v>0</v>
      </c>
      <c r="TXK141" s="92">
        <f t="shared" si="996"/>
        <v>0</v>
      </c>
      <c r="TXL141" s="92">
        <f t="shared" si="996"/>
        <v>0</v>
      </c>
      <c r="TXM141" s="92">
        <f t="shared" si="996"/>
        <v>0</v>
      </c>
      <c r="TXN141" s="92">
        <f t="shared" si="996"/>
        <v>0</v>
      </c>
      <c r="TXO141" s="92">
        <f t="shared" si="996"/>
        <v>0</v>
      </c>
      <c r="TXP141" s="92">
        <f t="shared" si="996"/>
        <v>0</v>
      </c>
      <c r="TXQ141" s="92">
        <f t="shared" si="996"/>
        <v>0</v>
      </c>
      <c r="TXR141" s="92">
        <f t="shared" si="996"/>
        <v>0</v>
      </c>
      <c r="TXS141" s="92">
        <f t="shared" ref="TXS141:UAD141" si="997">TXS135</f>
        <v>0</v>
      </c>
      <c r="TXT141" s="92">
        <f t="shared" si="997"/>
        <v>0</v>
      </c>
      <c r="TXU141" s="92">
        <f t="shared" si="997"/>
        <v>0</v>
      </c>
      <c r="TXV141" s="92">
        <f t="shared" si="997"/>
        <v>0</v>
      </c>
      <c r="TXW141" s="92">
        <f t="shared" si="997"/>
        <v>0</v>
      </c>
      <c r="TXX141" s="92">
        <f t="shared" si="997"/>
        <v>0</v>
      </c>
      <c r="TXY141" s="92">
        <f t="shared" si="997"/>
        <v>0</v>
      </c>
      <c r="TXZ141" s="92">
        <f t="shared" si="997"/>
        <v>0</v>
      </c>
      <c r="TYA141" s="92">
        <f t="shared" si="997"/>
        <v>0</v>
      </c>
      <c r="TYB141" s="92">
        <f t="shared" si="997"/>
        <v>0</v>
      </c>
      <c r="TYC141" s="92">
        <f t="shared" si="997"/>
        <v>0</v>
      </c>
      <c r="TYD141" s="92">
        <f t="shared" si="997"/>
        <v>0</v>
      </c>
      <c r="TYE141" s="92">
        <f t="shared" si="997"/>
        <v>0</v>
      </c>
      <c r="TYF141" s="92">
        <f t="shared" si="997"/>
        <v>0</v>
      </c>
      <c r="TYG141" s="92">
        <f t="shared" si="997"/>
        <v>0</v>
      </c>
      <c r="TYH141" s="92">
        <f t="shared" si="997"/>
        <v>0</v>
      </c>
      <c r="TYI141" s="92">
        <f t="shared" si="997"/>
        <v>0</v>
      </c>
      <c r="TYJ141" s="92">
        <f t="shared" si="997"/>
        <v>0</v>
      </c>
      <c r="TYK141" s="92">
        <f t="shared" si="997"/>
        <v>0</v>
      </c>
      <c r="TYL141" s="92">
        <f t="shared" si="997"/>
        <v>0</v>
      </c>
      <c r="TYM141" s="92">
        <f t="shared" si="997"/>
        <v>0</v>
      </c>
      <c r="TYN141" s="92">
        <f t="shared" si="997"/>
        <v>0</v>
      </c>
      <c r="TYO141" s="92">
        <f t="shared" si="997"/>
        <v>0</v>
      </c>
      <c r="TYP141" s="92">
        <f t="shared" si="997"/>
        <v>0</v>
      </c>
      <c r="TYQ141" s="92">
        <f t="shared" si="997"/>
        <v>0</v>
      </c>
      <c r="TYR141" s="92">
        <f t="shared" si="997"/>
        <v>0</v>
      </c>
      <c r="TYS141" s="92">
        <f t="shared" si="997"/>
        <v>0</v>
      </c>
      <c r="TYT141" s="92">
        <f t="shared" si="997"/>
        <v>0</v>
      </c>
      <c r="TYU141" s="92">
        <f t="shared" si="997"/>
        <v>0</v>
      </c>
      <c r="TYV141" s="92">
        <f t="shared" si="997"/>
        <v>0</v>
      </c>
      <c r="TYW141" s="92">
        <f t="shared" si="997"/>
        <v>0</v>
      </c>
      <c r="TYX141" s="92">
        <f t="shared" si="997"/>
        <v>0</v>
      </c>
      <c r="TYY141" s="92">
        <f t="shared" si="997"/>
        <v>0</v>
      </c>
      <c r="TYZ141" s="92">
        <f t="shared" si="997"/>
        <v>0</v>
      </c>
      <c r="TZA141" s="92">
        <f t="shared" si="997"/>
        <v>0</v>
      </c>
      <c r="TZB141" s="92">
        <f t="shared" si="997"/>
        <v>0</v>
      </c>
      <c r="TZC141" s="92">
        <f t="shared" si="997"/>
        <v>0</v>
      </c>
      <c r="TZD141" s="92">
        <f t="shared" si="997"/>
        <v>0</v>
      </c>
      <c r="TZE141" s="92">
        <f t="shared" si="997"/>
        <v>0</v>
      </c>
      <c r="TZF141" s="92">
        <f t="shared" si="997"/>
        <v>0</v>
      </c>
      <c r="TZG141" s="92">
        <f t="shared" si="997"/>
        <v>0</v>
      </c>
      <c r="TZH141" s="92">
        <f t="shared" si="997"/>
        <v>0</v>
      </c>
      <c r="TZI141" s="92">
        <f t="shared" si="997"/>
        <v>0</v>
      </c>
      <c r="TZJ141" s="92">
        <f t="shared" si="997"/>
        <v>0</v>
      </c>
      <c r="TZK141" s="92">
        <f t="shared" si="997"/>
        <v>0</v>
      </c>
      <c r="TZL141" s="92">
        <f t="shared" si="997"/>
        <v>0</v>
      </c>
      <c r="TZM141" s="92">
        <f t="shared" si="997"/>
        <v>0</v>
      </c>
      <c r="TZN141" s="92">
        <f t="shared" si="997"/>
        <v>0</v>
      </c>
      <c r="TZO141" s="92">
        <f t="shared" si="997"/>
        <v>0</v>
      </c>
      <c r="TZP141" s="92">
        <f t="shared" si="997"/>
        <v>0</v>
      </c>
      <c r="TZQ141" s="92">
        <f t="shared" si="997"/>
        <v>0</v>
      </c>
      <c r="TZR141" s="92">
        <f t="shared" si="997"/>
        <v>0</v>
      </c>
      <c r="TZS141" s="92">
        <f t="shared" si="997"/>
        <v>0</v>
      </c>
      <c r="TZT141" s="92">
        <f t="shared" si="997"/>
        <v>0</v>
      </c>
      <c r="TZU141" s="92">
        <f t="shared" si="997"/>
        <v>0</v>
      </c>
      <c r="TZV141" s="92">
        <f t="shared" si="997"/>
        <v>0</v>
      </c>
      <c r="TZW141" s="92">
        <f t="shared" si="997"/>
        <v>0</v>
      </c>
      <c r="TZX141" s="92">
        <f t="shared" si="997"/>
        <v>0</v>
      </c>
      <c r="TZY141" s="92">
        <f t="shared" si="997"/>
        <v>0</v>
      </c>
      <c r="TZZ141" s="92">
        <f t="shared" si="997"/>
        <v>0</v>
      </c>
      <c r="UAA141" s="92">
        <f t="shared" si="997"/>
        <v>0</v>
      </c>
      <c r="UAB141" s="92">
        <f t="shared" si="997"/>
        <v>0</v>
      </c>
      <c r="UAC141" s="92">
        <f t="shared" si="997"/>
        <v>0</v>
      </c>
      <c r="UAD141" s="92">
        <f t="shared" si="997"/>
        <v>0</v>
      </c>
      <c r="UAE141" s="92">
        <f t="shared" ref="UAE141:UCP141" si="998">UAE135</f>
        <v>0</v>
      </c>
      <c r="UAF141" s="92">
        <f t="shared" si="998"/>
        <v>0</v>
      </c>
      <c r="UAG141" s="92">
        <f t="shared" si="998"/>
        <v>0</v>
      </c>
      <c r="UAH141" s="92">
        <f t="shared" si="998"/>
        <v>0</v>
      </c>
      <c r="UAI141" s="92">
        <f t="shared" si="998"/>
        <v>0</v>
      </c>
      <c r="UAJ141" s="92">
        <f t="shared" si="998"/>
        <v>0</v>
      </c>
      <c r="UAK141" s="92">
        <f t="shared" si="998"/>
        <v>0</v>
      </c>
      <c r="UAL141" s="92">
        <f t="shared" si="998"/>
        <v>0</v>
      </c>
      <c r="UAM141" s="92">
        <f t="shared" si="998"/>
        <v>0</v>
      </c>
      <c r="UAN141" s="92">
        <f t="shared" si="998"/>
        <v>0</v>
      </c>
      <c r="UAO141" s="92">
        <f t="shared" si="998"/>
        <v>0</v>
      </c>
      <c r="UAP141" s="92">
        <f t="shared" si="998"/>
        <v>0</v>
      </c>
      <c r="UAQ141" s="92">
        <f t="shared" si="998"/>
        <v>0</v>
      </c>
      <c r="UAR141" s="92">
        <f t="shared" si="998"/>
        <v>0</v>
      </c>
      <c r="UAS141" s="92">
        <f t="shared" si="998"/>
        <v>0</v>
      </c>
      <c r="UAT141" s="92">
        <f t="shared" si="998"/>
        <v>0</v>
      </c>
      <c r="UAU141" s="92">
        <f t="shared" si="998"/>
        <v>0</v>
      </c>
      <c r="UAV141" s="92">
        <f t="shared" si="998"/>
        <v>0</v>
      </c>
      <c r="UAW141" s="92">
        <f t="shared" si="998"/>
        <v>0</v>
      </c>
      <c r="UAX141" s="92">
        <f t="shared" si="998"/>
        <v>0</v>
      </c>
      <c r="UAY141" s="92">
        <f t="shared" si="998"/>
        <v>0</v>
      </c>
      <c r="UAZ141" s="92">
        <f t="shared" si="998"/>
        <v>0</v>
      </c>
      <c r="UBA141" s="92">
        <f t="shared" si="998"/>
        <v>0</v>
      </c>
      <c r="UBB141" s="92">
        <f t="shared" si="998"/>
        <v>0</v>
      </c>
      <c r="UBC141" s="92">
        <f t="shared" si="998"/>
        <v>0</v>
      </c>
      <c r="UBD141" s="92">
        <f t="shared" si="998"/>
        <v>0</v>
      </c>
      <c r="UBE141" s="92">
        <f t="shared" si="998"/>
        <v>0</v>
      </c>
      <c r="UBF141" s="92">
        <f t="shared" si="998"/>
        <v>0</v>
      </c>
      <c r="UBG141" s="92">
        <f t="shared" si="998"/>
        <v>0</v>
      </c>
      <c r="UBH141" s="92">
        <f t="shared" si="998"/>
        <v>0</v>
      </c>
      <c r="UBI141" s="92">
        <f t="shared" si="998"/>
        <v>0</v>
      </c>
      <c r="UBJ141" s="92">
        <f t="shared" si="998"/>
        <v>0</v>
      </c>
      <c r="UBK141" s="92">
        <f t="shared" si="998"/>
        <v>0</v>
      </c>
      <c r="UBL141" s="92">
        <f t="shared" si="998"/>
        <v>0</v>
      </c>
      <c r="UBM141" s="92">
        <f t="shared" si="998"/>
        <v>0</v>
      </c>
      <c r="UBN141" s="92">
        <f t="shared" si="998"/>
        <v>0</v>
      </c>
      <c r="UBO141" s="92">
        <f t="shared" si="998"/>
        <v>0</v>
      </c>
      <c r="UBP141" s="92">
        <f t="shared" si="998"/>
        <v>0</v>
      </c>
      <c r="UBQ141" s="92">
        <f t="shared" si="998"/>
        <v>0</v>
      </c>
      <c r="UBR141" s="92">
        <f t="shared" si="998"/>
        <v>0</v>
      </c>
      <c r="UBS141" s="92">
        <f t="shared" si="998"/>
        <v>0</v>
      </c>
      <c r="UBT141" s="92">
        <f t="shared" si="998"/>
        <v>0</v>
      </c>
      <c r="UBU141" s="92">
        <f t="shared" si="998"/>
        <v>0</v>
      </c>
      <c r="UBV141" s="92">
        <f t="shared" si="998"/>
        <v>0</v>
      </c>
      <c r="UBW141" s="92">
        <f t="shared" si="998"/>
        <v>0</v>
      </c>
      <c r="UBX141" s="92">
        <f t="shared" si="998"/>
        <v>0</v>
      </c>
      <c r="UBY141" s="92">
        <f t="shared" si="998"/>
        <v>0</v>
      </c>
      <c r="UBZ141" s="92">
        <f t="shared" si="998"/>
        <v>0</v>
      </c>
      <c r="UCA141" s="92">
        <f t="shared" si="998"/>
        <v>0</v>
      </c>
      <c r="UCB141" s="92">
        <f t="shared" si="998"/>
        <v>0</v>
      </c>
      <c r="UCC141" s="92">
        <f t="shared" si="998"/>
        <v>0</v>
      </c>
      <c r="UCD141" s="92">
        <f t="shared" si="998"/>
        <v>0</v>
      </c>
      <c r="UCE141" s="92">
        <f t="shared" si="998"/>
        <v>0</v>
      </c>
      <c r="UCF141" s="92">
        <f t="shared" si="998"/>
        <v>0</v>
      </c>
      <c r="UCG141" s="92">
        <f t="shared" si="998"/>
        <v>0</v>
      </c>
      <c r="UCH141" s="92">
        <f t="shared" si="998"/>
        <v>0</v>
      </c>
      <c r="UCI141" s="92">
        <f t="shared" si="998"/>
        <v>0</v>
      </c>
      <c r="UCJ141" s="92">
        <f t="shared" si="998"/>
        <v>0</v>
      </c>
      <c r="UCK141" s="92">
        <f t="shared" si="998"/>
        <v>0</v>
      </c>
      <c r="UCL141" s="92">
        <f t="shared" si="998"/>
        <v>0</v>
      </c>
      <c r="UCM141" s="92">
        <f t="shared" si="998"/>
        <v>0</v>
      </c>
      <c r="UCN141" s="92">
        <f t="shared" si="998"/>
        <v>0</v>
      </c>
      <c r="UCO141" s="92">
        <f t="shared" si="998"/>
        <v>0</v>
      </c>
      <c r="UCP141" s="92">
        <f t="shared" si="998"/>
        <v>0</v>
      </c>
      <c r="UCQ141" s="92">
        <f t="shared" ref="UCQ141:UFB141" si="999">UCQ135</f>
        <v>0</v>
      </c>
      <c r="UCR141" s="92">
        <f t="shared" si="999"/>
        <v>0</v>
      </c>
      <c r="UCS141" s="92">
        <f t="shared" si="999"/>
        <v>0</v>
      </c>
      <c r="UCT141" s="92">
        <f t="shared" si="999"/>
        <v>0</v>
      </c>
      <c r="UCU141" s="92">
        <f t="shared" si="999"/>
        <v>0</v>
      </c>
      <c r="UCV141" s="92">
        <f t="shared" si="999"/>
        <v>0</v>
      </c>
      <c r="UCW141" s="92">
        <f t="shared" si="999"/>
        <v>0</v>
      </c>
      <c r="UCX141" s="92">
        <f t="shared" si="999"/>
        <v>0</v>
      </c>
      <c r="UCY141" s="92">
        <f t="shared" si="999"/>
        <v>0</v>
      </c>
      <c r="UCZ141" s="92">
        <f t="shared" si="999"/>
        <v>0</v>
      </c>
      <c r="UDA141" s="92">
        <f t="shared" si="999"/>
        <v>0</v>
      </c>
      <c r="UDB141" s="92">
        <f t="shared" si="999"/>
        <v>0</v>
      </c>
      <c r="UDC141" s="92">
        <f t="shared" si="999"/>
        <v>0</v>
      </c>
      <c r="UDD141" s="92">
        <f t="shared" si="999"/>
        <v>0</v>
      </c>
      <c r="UDE141" s="92">
        <f t="shared" si="999"/>
        <v>0</v>
      </c>
      <c r="UDF141" s="92">
        <f t="shared" si="999"/>
        <v>0</v>
      </c>
      <c r="UDG141" s="92">
        <f t="shared" si="999"/>
        <v>0</v>
      </c>
      <c r="UDH141" s="92">
        <f t="shared" si="999"/>
        <v>0</v>
      </c>
      <c r="UDI141" s="92">
        <f t="shared" si="999"/>
        <v>0</v>
      </c>
      <c r="UDJ141" s="92">
        <f t="shared" si="999"/>
        <v>0</v>
      </c>
      <c r="UDK141" s="92">
        <f t="shared" si="999"/>
        <v>0</v>
      </c>
      <c r="UDL141" s="92">
        <f t="shared" si="999"/>
        <v>0</v>
      </c>
      <c r="UDM141" s="92">
        <f t="shared" si="999"/>
        <v>0</v>
      </c>
      <c r="UDN141" s="92">
        <f t="shared" si="999"/>
        <v>0</v>
      </c>
      <c r="UDO141" s="92">
        <f t="shared" si="999"/>
        <v>0</v>
      </c>
      <c r="UDP141" s="92">
        <f t="shared" si="999"/>
        <v>0</v>
      </c>
      <c r="UDQ141" s="92">
        <f t="shared" si="999"/>
        <v>0</v>
      </c>
      <c r="UDR141" s="92">
        <f t="shared" si="999"/>
        <v>0</v>
      </c>
      <c r="UDS141" s="92">
        <f t="shared" si="999"/>
        <v>0</v>
      </c>
      <c r="UDT141" s="92">
        <f t="shared" si="999"/>
        <v>0</v>
      </c>
      <c r="UDU141" s="92">
        <f t="shared" si="999"/>
        <v>0</v>
      </c>
      <c r="UDV141" s="92">
        <f t="shared" si="999"/>
        <v>0</v>
      </c>
      <c r="UDW141" s="92">
        <f t="shared" si="999"/>
        <v>0</v>
      </c>
      <c r="UDX141" s="92">
        <f t="shared" si="999"/>
        <v>0</v>
      </c>
      <c r="UDY141" s="92">
        <f t="shared" si="999"/>
        <v>0</v>
      </c>
      <c r="UDZ141" s="92">
        <f t="shared" si="999"/>
        <v>0</v>
      </c>
      <c r="UEA141" s="92">
        <f t="shared" si="999"/>
        <v>0</v>
      </c>
      <c r="UEB141" s="92">
        <f t="shared" si="999"/>
        <v>0</v>
      </c>
      <c r="UEC141" s="92">
        <f t="shared" si="999"/>
        <v>0</v>
      </c>
      <c r="UED141" s="92">
        <f t="shared" si="999"/>
        <v>0</v>
      </c>
      <c r="UEE141" s="92">
        <f t="shared" si="999"/>
        <v>0</v>
      </c>
      <c r="UEF141" s="92">
        <f t="shared" si="999"/>
        <v>0</v>
      </c>
      <c r="UEG141" s="92">
        <f t="shared" si="999"/>
        <v>0</v>
      </c>
      <c r="UEH141" s="92">
        <f t="shared" si="999"/>
        <v>0</v>
      </c>
      <c r="UEI141" s="92">
        <f t="shared" si="999"/>
        <v>0</v>
      </c>
      <c r="UEJ141" s="92">
        <f t="shared" si="999"/>
        <v>0</v>
      </c>
      <c r="UEK141" s="92">
        <f t="shared" si="999"/>
        <v>0</v>
      </c>
      <c r="UEL141" s="92">
        <f t="shared" si="999"/>
        <v>0</v>
      </c>
      <c r="UEM141" s="92">
        <f t="shared" si="999"/>
        <v>0</v>
      </c>
      <c r="UEN141" s="92">
        <f t="shared" si="999"/>
        <v>0</v>
      </c>
      <c r="UEO141" s="92">
        <f t="shared" si="999"/>
        <v>0</v>
      </c>
      <c r="UEP141" s="92">
        <f t="shared" si="999"/>
        <v>0</v>
      </c>
      <c r="UEQ141" s="92">
        <f t="shared" si="999"/>
        <v>0</v>
      </c>
      <c r="UER141" s="92">
        <f t="shared" si="999"/>
        <v>0</v>
      </c>
      <c r="UES141" s="92">
        <f t="shared" si="999"/>
        <v>0</v>
      </c>
      <c r="UET141" s="92">
        <f t="shared" si="999"/>
        <v>0</v>
      </c>
      <c r="UEU141" s="92">
        <f t="shared" si="999"/>
        <v>0</v>
      </c>
      <c r="UEV141" s="92">
        <f t="shared" si="999"/>
        <v>0</v>
      </c>
      <c r="UEW141" s="92">
        <f t="shared" si="999"/>
        <v>0</v>
      </c>
      <c r="UEX141" s="92">
        <f t="shared" si="999"/>
        <v>0</v>
      </c>
      <c r="UEY141" s="92">
        <f t="shared" si="999"/>
        <v>0</v>
      </c>
      <c r="UEZ141" s="92">
        <f t="shared" si="999"/>
        <v>0</v>
      </c>
      <c r="UFA141" s="92">
        <f t="shared" si="999"/>
        <v>0</v>
      </c>
      <c r="UFB141" s="92">
        <f t="shared" si="999"/>
        <v>0</v>
      </c>
      <c r="UFC141" s="92">
        <f t="shared" ref="UFC141:UHN141" si="1000">UFC135</f>
        <v>0</v>
      </c>
      <c r="UFD141" s="92">
        <f t="shared" si="1000"/>
        <v>0</v>
      </c>
      <c r="UFE141" s="92">
        <f t="shared" si="1000"/>
        <v>0</v>
      </c>
      <c r="UFF141" s="92">
        <f t="shared" si="1000"/>
        <v>0</v>
      </c>
      <c r="UFG141" s="92">
        <f t="shared" si="1000"/>
        <v>0</v>
      </c>
      <c r="UFH141" s="92">
        <f t="shared" si="1000"/>
        <v>0</v>
      </c>
      <c r="UFI141" s="92">
        <f t="shared" si="1000"/>
        <v>0</v>
      </c>
      <c r="UFJ141" s="92">
        <f t="shared" si="1000"/>
        <v>0</v>
      </c>
      <c r="UFK141" s="92">
        <f t="shared" si="1000"/>
        <v>0</v>
      </c>
      <c r="UFL141" s="92">
        <f t="shared" si="1000"/>
        <v>0</v>
      </c>
      <c r="UFM141" s="92">
        <f t="shared" si="1000"/>
        <v>0</v>
      </c>
      <c r="UFN141" s="92">
        <f t="shared" si="1000"/>
        <v>0</v>
      </c>
      <c r="UFO141" s="92">
        <f t="shared" si="1000"/>
        <v>0</v>
      </c>
      <c r="UFP141" s="92">
        <f t="shared" si="1000"/>
        <v>0</v>
      </c>
      <c r="UFQ141" s="92">
        <f t="shared" si="1000"/>
        <v>0</v>
      </c>
      <c r="UFR141" s="92">
        <f t="shared" si="1000"/>
        <v>0</v>
      </c>
      <c r="UFS141" s="92">
        <f t="shared" si="1000"/>
        <v>0</v>
      </c>
      <c r="UFT141" s="92">
        <f t="shared" si="1000"/>
        <v>0</v>
      </c>
      <c r="UFU141" s="92">
        <f t="shared" si="1000"/>
        <v>0</v>
      </c>
      <c r="UFV141" s="92">
        <f t="shared" si="1000"/>
        <v>0</v>
      </c>
      <c r="UFW141" s="92">
        <f t="shared" si="1000"/>
        <v>0</v>
      </c>
      <c r="UFX141" s="92">
        <f t="shared" si="1000"/>
        <v>0</v>
      </c>
      <c r="UFY141" s="92">
        <f t="shared" si="1000"/>
        <v>0</v>
      </c>
      <c r="UFZ141" s="92">
        <f t="shared" si="1000"/>
        <v>0</v>
      </c>
      <c r="UGA141" s="92">
        <f t="shared" si="1000"/>
        <v>0</v>
      </c>
      <c r="UGB141" s="92">
        <f t="shared" si="1000"/>
        <v>0</v>
      </c>
      <c r="UGC141" s="92">
        <f t="shared" si="1000"/>
        <v>0</v>
      </c>
      <c r="UGD141" s="92">
        <f t="shared" si="1000"/>
        <v>0</v>
      </c>
      <c r="UGE141" s="92">
        <f t="shared" si="1000"/>
        <v>0</v>
      </c>
      <c r="UGF141" s="92">
        <f t="shared" si="1000"/>
        <v>0</v>
      </c>
      <c r="UGG141" s="92">
        <f t="shared" si="1000"/>
        <v>0</v>
      </c>
      <c r="UGH141" s="92">
        <f t="shared" si="1000"/>
        <v>0</v>
      </c>
      <c r="UGI141" s="92">
        <f t="shared" si="1000"/>
        <v>0</v>
      </c>
      <c r="UGJ141" s="92">
        <f t="shared" si="1000"/>
        <v>0</v>
      </c>
      <c r="UGK141" s="92">
        <f t="shared" si="1000"/>
        <v>0</v>
      </c>
      <c r="UGL141" s="92">
        <f t="shared" si="1000"/>
        <v>0</v>
      </c>
      <c r="UGM141" s="92">
        <f t="shared" si="1000"/>
        <v>0</v>
      </c>
      <c r="UGN141" s="92">
        <f t="shared" si="1000"/>
        <v>0</v>
      </c>
      <c r="UGO141" s="92">
        <f t="shared" si="1000"/>
        <v>0</v>
      </c>
      <c r="UGP141" s="92">
        <f t="shared" si="1000"/>
        <v>0</v>
      </c>
      <c r="UGQ141" s="92">
        <f t="shared" si="1000"/>
        <v>0</v>
      </c>
      <c r="UGR141" s="92">
        <f t="shared" si="1000"/>
        <v>0</v>
      </c>
      <c r="UGS141" s="92">
        <f t="shared" si="1000"/>
        <v>0</v>
      </c>
      <c r="UGT141" s="92">
        <f t="shared" si="1000"/>
        <v>0</v>
      </c>
      <c r="UGU141" s="92">
        <f t="shared" si="1000"/>
        <v>0</v>
      </c>
      <c r="UGV141" s="92">
        <f t="shared" si="1000"/>
        <v>0</v>
      </c>
      <c r="UGW141" s="92">
        <f t="shared" si="1000"/>
        <v>0</v>
      </c>
      <c r="UGX141" s="92">
        <f t="shared" si="1000"/>
        <v>0</v>
      </c>
      <c r="UGY141" s="92">
        <f t="shared" si="1000"/>
        <v>0</v>
      </c>
      <c r="UGZ141" s="92">
        <f t="shared" si="1000"/>
        <v>0</v>
      </c>
      <c r="UHA141" s="92">
        <f t="shared" si="1000"/>
        <v>0</v>
      </c>
      <c r="UHB141" s="92">
        <f t="shared" si="1000"/>
        <v>0</v>
      </c>
      <c r="UHC141" s="92">
        <f t="shared" si="1000"/>
        <v>0</v>
      </c>
      <c r="UHD141" s="92">
        <f t="shared" si="1000"/>
        <v>0</v>
      </c>
      <c r="UHE141" s="92">
        <f t="shared" si="1000"/>
        <v>0</v>
      </c>
      <c r="UHF141" s="92">
        <f t="shared" si="1000"/>
        <v>0</v>
      </c>
      <c r="UHG141" s="92">
        <f t="shared" si="1000"/>
        <v>0</v>
      </c>
      <c r="UHH141" s="92">
        <f t="shared" si="1000"/>
        <v>0</v>
      </c>
      <c r="UHI141" s="92">
        <f t="shared" si="1000"/>
        <v>0</v>
      </c>
      <c r="UHJ141" s="92">
        <f t="shared" si="1000"/>
        <v>0</v>
      </c>
      <c r="UHK141" s="92">
        <f t="shared" si="1000"/>
        <v>0</v>
      </c>
      <c r="UHL141" s="92">
        <f t="shared" si="1000"/>
        <v>0</v>
      </c>
      <c r="UHM141" s="92">
        <f t="shared" si="1000"/>
        <v>0</v>
      </c>
      <c r="UHN141" s="92">
        <f t="shared" si="1000"/>
        <v>0</v>
      </c>
      <c r="UHO141" s="92">
        <f t="shared" ref="UHO141:UJZ141" si="1001">UHO135</f>
        <v>0</v>
      </c>
      <c r="UHP141" s="92">
        <f t="shared" si="1001"/>
        <v>0</v>
      </c>
      <c r="UHQ141" s="92">
        <f t="shared" si="1001"/>
        <v>0</v>
      </c>
      <c r="UHR141" s="92">
        <f t="shared" si="1001"/>
        <v>0</v>
      </c>
      <c r="UHS141" s="92">
        <f t="shared" si="1001"/>
        <v>0</v>
      </c>
      <c r="UHT141" s="92">
        <f t="shared" si="1001"/>
        <v>0</v>
      </c>
      <c r="UHU141" s="92">
        <f t="shared" si="1001"/>
        <v>0</v>
      </c>
      <c r="UHV141" s="92">
        <f t="shared" si="1001"/>
        <v>0</v>
      </c>
      <c r="UHW141" s="92">
        <f t="shared" si="1001"/>
        <v>0</v>
      </c>
      <c r="UHX141" s="92">
        <f t="shared" si="1001"/>
        <v>0</v>
      </c>
      <c r="UHY141" s="92">
        <f t="shared" si="1001"/>
        <v>0</v>
      </c>
      <c r="UHZ141" s="92">
        <f t="shared" si="1001"/>
        <v>0</v>
      </c>
      <c r="UIA141" s="92">
        <f t="shared" si="1001"/>
        <v>0</v>
      </c>
      <c r="UIB141" s="92">
        <f t="shared" si="1001"/>
        <v>0</v>
      </c>
      <c r="UIC141" s="92">
        <f t="shared" si="1001"/>
        <v>0</v>
      </c>
      <c r="UID141" s="92">
        <f t="shared" si="1001"/>
        <v>0</v>
      </c>
      <c r="UIE141" s="92">
        <f t="shared" si="1001"/>
        <v>0</v>
      </c>
      <c r="UIF141" s="92">
        <f t="shared" si="1001"/>
        <v>0</v>
      </c>
      <c r="UIG141" s="92">
        <f t="shared" si="1001"/>
        <v>0</v>
      </c>
      <c r="UIH141" s="92">
        <f t="shared" si="1001"/>
        <v>0</v>
      </c>
      <c r="UII141" s="92">
        <f t="shared" si="1001"/>
        <v>0</v>
      </c>
      <c r="UIJ141" s="92">
        <f t="shared" si="1001"/>
        <v>0</v>
      </c>
      <c r="UIK141" s="92">
        <f t="shared" si="1001"/>
        <v>0</v>
      </c>
      <c r="UIL141" s="92">
        <f t="shared" si="1001"/>
        <v>0</v>
      </c>
      <c r="UIM141" s="92">
        <f t="shared" si="1001"/>
        <v>0</v>
      </c>
      <c r="UIN141" s="92">
        <f t="shared" si="1001"/>
        <v>0</v>
      </c>
      <c r="UIO141" s="92">
        <f t="shared" si="1001"/>
        <v>0</v>
      </c>
      <c r="UIP141" s="92">
        <f t="shared" si="1001"/>
        <v>0</v>
      </c>
      <c r="UIQ141" s="92">
        <f t="shared" si="1001"/>
        <v>0</v>
      </c>
      <c r="UIR141" s="92">
        <f t="shared" si="1001"/>
        <v>0</v>
      </c>
      <c r="UIS141" s="92">
        <f t="shared" si="1001"/>
        <v>0</v>
      </c>
      <c r="UIT141" s="92">
        <f t="shared" si="1001"/>
        <v>0</v>
      </c>
      <c r="UIU141" s="92">
        <f t="shared" si="1001"/>
        <v>0</v>
      </c>
      <c r="UIV141" s="92">
        <f t="shared" si="1001"/>
        <v>0</v>
      </c>
      <c r="UIW141" s="92">
        <f t="shared" si="1001"/>
        <v>0</v>
      </c>
      <c r="UIX141" s="92">
        <f t="shared" si="1001"/>
        <v>0</v>
      </c>
      <c r="UIY141" s="92">
        <f t="shared" si="1001"/>
        <v>0</v>
      </c>
      <c r="UIZ141" s="92">
        <f t="shared" si="1001"/>
        <v>0</v>
      </c>
      <c r="UJA141" s="92">
        <f t="shared" si="1001"/>
        <v>0</v>
      </c>
      <c r="UJB141" s="92">
        <f t="shared" si="1001"/>
        <v>0</v>
      </c>
      <c r="UJC141" s="92">
        <f t="shared" si="1001"/>
        <v>0</v>
      </c>
      <c r="UJD141" s="92">
        <f t="shared" si="1001"/>
        <v>0</v>
      </c>
      <c r="UJE141" s="92">
        <f t="shared" si="1001"/>
        <v>0</v>
      </c>
      <c r="UJF141" s="92">
        <f t="shared" si="1001"/>
        <v>0</v>
      </c>
      <c r="UJG141" s="92">
        <f t="shared" si="1001"/>
        <v>0</v>
      </c>
      <c r="UJH141" s="92">
        <f t="shared" si="1001"/>
        <v>0</v>
      </c>
      <c r="UJI141" s="92">
        <f t="shared" si="1001"/>
        <v>0</v>
      </c>
      <c r="UJJ141" s="92">
        <f t="shared" si="1001"/>
        <v>0</v>
      </c>
      <c r="UJK141" s="92">
        <f t="shared" si="1001"/>
        <v>0</v>
      </c>
      <c r="UJL141" s="92">
        <f t="shared" si="1001"/>
        <v>0</v>
      </c>
      <c r="UJM141" s="92">
        <f t="shared" si="1001"/>
        <v>0</v>
      </c>
      <c r="UJN141" s="92">
        <f t="shared" si="1001"/>
        <v>0</v>
      </c>
      <c r="UJO141" s="92">
        <f t="shared" si="1001"/>
        <v>0</v>
      </c>
      <c r="UJP141" s="92">
        <f t="shared" si="1001"/>
        <v>0</v>
      </c>
      <c r="UJQ141" s="92">
        <f t="shared" si="1001"/>
        <v>0</v>
      </c>
      <c r="UJR141" s="92">
        <f t="shared" si="1001"/>
        <v>0</v>
      </c>
      <c r="UJS141" s="92">
        <f t="shared" si="1001"/>
        <v>0</v>
      </c>
      <c r="UJT141" s="92">
        <f t="shared" si="1001"/>
        <v>0</v>
      </c>
      <c r="UJU141" s="92">
        <f t="shared" si="1001"/>
        <v>0</v>
      </c>
      <c r="UJV141" s="92">
        <f t="shared" si="1001"/>
        <v>0</v>
      </c>
      <c r="UJW141" s="92">
        <f t="shared" si="1001"/>
        <v>0</v>
      </c>
      <c r="UJX141" s="92">
        <f t="shared" si="1001"/>
        <v>0</v>
      </c>
      <c r="UJY141" s="92">
        <f t="shared" si="1001"/>
        <v>0</v>
      </c>
      <c r="UJZ141" s="92">
        <f t="shared" si="1001"/>
        <v>0</v>
      </c>
      <c r="UKA141" s="92">
        <f t="shared" ref="UKA141:UML141" si="1002">UKA135</f>
        <v>0</v>
      </c>
      <c r="UKB141" s="92">
        <f t="shared" si="1002"/>
        <v>0</v>
      </c>
      <c r="UKC141" s="92">
        <f t="shared" si="1002"/>
        <v>0</v>
      </c>
      <c r="UKD141" s="92">
        <f t="shared" si="1002"/>
        <v>0</v>
      </c>
      <c r="UKE141" s="92">
        <f t="shared" si="1002"/>
        <v>0</v>
      </c>
      <c r="UKF141" s="92">
        <f t="shared" si="1002"/>
        <v>0</v>
      </c>
      <c r="UKG141" s="92">
        <f t="shared" si="1002"/>
        <v>0</v>
      </c>
      <c r="UKH141" s="92">
        <f t="shared" si="1002"/>
        <v>0</v>
      </c>
      <c r="UKI141" s="92">
        <f t="shared" si="1002"/>
        <v>0</v>
      </c>
      <c r="UKJ141" s="92">
        <f t="shared" si="1002"/>
        <v>0</v>
      </c>
      <c r="UKK141" s="92">
        <f t="shared" si="1002"/>
        <v>0</v>
      </c>
      <c r="UKL141" s="92">
        <f t="shared" si="1002"/>
        <v>0</v>
      </c>
      <c r="UKM141" s="92">
        <f t="shared" si="1002"/>
        <v>0</v>
      </c>
      <c r="UKN141" s="92">
        <f t="shared" si="1002"/>
        <v>0</v>
      </c>
      <c r="UKO141" s="92">
        <f t="shared" si="1002"/>
        <v>0</v>
      </c>
      <c r="UKP141" s="92">
        <f t="shared" si="1002"/>
        <v>0</v>
      </c>
      <c r="UKQ141" s="92">
        <f t="shared" si="1002"/>
        <v>0</v>
      </c>
      <c r="UKR141" s="92">
        <f t="shared" si="1002"/>
        <v>0</v>
      </c>
      <c r="UKS141" s="92">
        <f t="shared" si="1002"/>
        <v>0</v>
      </c>
      <c r="UKT141" s="92">
        <f t="shared" si="1002"/>
        <v>0</v>
      </c>
      <c r="UKU141" s="92">
        <f t="shared" si="1002"/>
        <v>0</v>
      </c>
      <c r="UKV141" s="92">
        <f t="shared" si="1002"/>
        <v>0</v>
      </c>
      <c r="UKW141" s="92">
        <f t="shared" si="1002"/>
        <v>0</v>
      </c>
      <c r="UKX141" s="92">
        <f t="shared" si="1002"/>
        <v>0</v>
      </c>
      <c r="UKY141" s="92">
        <f t="shared" si="1002"/>
        <v>0</v>
      </c>
      <c r="UKZ141" s="92">
        <f t="shared" si="1002"/>
        <v>0</v>
      </c>
      <c r="ULA141" s="92">
        <f t="shared" si="1002"/>
        <v>0</v>
      </c>
      <c r="ULB141" s="92">
        <f t="shared" si="1002"/>
        <v>0</v>
      </c>
      <c r="ULC141" s="92">
        <f t="shared" si="1002"/>
        <v>0</v>
      </c>
      <c r="ULD141" s="92">
        <f t="shared" si="1002"/>
        <v>0</v>
      </c>
      <c r="ULE141" s="92">
        <f t="shared" si="1002"/>
        <v>0</v>
      </c>
      <c r="ULF141" s="92">
        <f t="shared" si="1002"/>
        <v>0</v>
      </c>
      <c r="ULG141" s="92">
        <f t="shared" si="1002"/>
        <v>0</v>
      </c>
      <c r="ULH141" s="92">
        <f t="shared" si="1002"/>
        <v>0</v>
      </c>
      <c r="ULI141" s="92">
        <f t="shared" si="1002"/>
        <v>0</v>
      </c>
      <c r="ULJ141" s="92">
        <f t="shared" si="1002"/>
        <v>0</v>
      </c>
      <c r="ULK141" s="92">
        <f t="shared" si="1002"/>
        <v>0</v>
      </c>
      <c r="ULL141" s="92">
        <f t="shared" si="1002"/>
        <v>0</v>
      </c>
      <c r="ULM141" s="92">
        <f t="shared" si="1002"/>
        <v>0</v>
      </c>
      <c r="ULN141" s="92">
        <f t="shared" si="1002"/>
        <v>0</v>
      </c>
      <c r="ULO141" s="92">
        <f t="shared" si="1002"/>
        <v>0</v>
      </c>
      <c r="ULP141" s="92">
        <f t="shared" si="1002"/>
        <v>0</v>
      </c>
      <c r="ULQ141" s="92">
        <f t="shared" si="1002"/>
        <v>0</v>
      </c>
      <c r="ULR141" s="92">
        <f t="shared" si="1002"/>
        <v>0</v>
      </c>
      <c r="ULS141" s="92">
        <f t="shared" si="1002"/>
        <v>0</v>
      </c>
      <c r="ULT141" s="92">
        <f t="shared" si="1002"/>
        <v>0</v>
      </c>
      <c r="ULU141" s="92">
        <f t="shared" si="1002"/>
        <v>0</v>
      </c>
      <c r="ULV141" s="92">
        <f t="shared" si="1002"/>
        <v>0</v>
      </c>
      <c r="ULW141" s="92">
        <f t="shared" si="1002"/>
        <v>0</v>
      </c>
      <c r="ULX141" s="92">
        <f t="shared" si="1002"/>
        <v>0</v>
      </c>
      <c r="ULY141" s="92">
        <f t="shared" si="1002"/>
        <v>0</v>
      </c>
      <c r="ULZ141" s="92">
        <f t="shared" si="1002"/>
        <v>0</v>
      </c>
      <c r="UMA141" s="92">
        <f t="shared" si="1002"/>
        <v>0</v>
      </c>
      <c r="UMB141" s="92">
        <f t="shared" si="1002"/>
        <v>0</v>
      </c>
      <c r="UMC141" s="92">
        <f t="shared" si="1002"/>
        <v>0</v>
      </c>
      <c r="UMD141" s="92">
        <f t="shared" si="1002"/>
        <v>0</v>
      </c>
      <c r="UME141" s="92">
        <f t="shared" si="1002"/>
        <v>0</v>
      </c>
      <c r="UMF141" s="92">
        <f t="shared" si="1002"/>
        <v>0</v>
      </c>
      <c r="UMG141" s="92">
        <f t="shared" si="1002"/>
        <v>0</v>
      </c>
      <c r="UMH141" s="92">
        <f t="shared" si="1002"/>
        <v>0</v>
      </c>
      <c r="UMI141" s="92">
        <f t="shared" si="1002"/>
        <v>0</v>
      </c>
      <c r="UMJ141" s="92">
        <f t="shared" si="1002"/>
        <v>0</v>
      </c>
      <c r="UMK141" s="92">
        <f t="shared" si="1002"/>
        <v>0</v>
      </c>
      <c r="UML141" s="92">
        <f t="shared" si="1002"/>
        <v>0</v>
      </c>
      <c r="UMM141" s="92">
        <f t="shared" ref="UMM141:UOX141" si="1003">UMM135</f>
        <v>0</v>
      </c>
      <c r="UMN141" s="92">
        <f t="shared" si="1003"/>
        <v>0</v>
      </c>
      <c r="UMO141" s="92">
        <f t="shared" si="1003"/>
        <v>0</v>
      </c>
      <c r="UMP141" s="92">
        <f t="shared" si="1003"/>
        <v>0</v>
      </c>
      <c r="UMQ141" s="92">
        <f t="shared" si="1003"/>
        <v>0</v>
      </c>
      <c r="UMR141" s="92">
        <f t="shared" si="1003"/>
        <v>0</v>
      </c>
      <c r="UMS141" s="92">
        <f t="shared" si="1003"/>
        <v>0</v>
      </c>
      <c r="UMT141" s="92">
        <f t="shared" si="1003"/>
        <v>0</v>
      </c>
      <c r="UMU141" s="92">
        <f t="shared" si="1003"/>
        <v>0</v>
      </c>
      <c r="UMV141" s="92">
        <f t="shared" si="1003"/>
        <v>0</v>
      </c>
      <c r="UMW141" s="92">
        <f t="shared" si="1003"/>
        <v>0</v>
      </c>
      <c r="UMX141" s="92">
        <f t="shared" si="1003"/>
        <v>0</v>
      </c>
      <c r="UMY141" s="92">
        <f t="shared" si="1003"/>
        <v>0</v>
      </c>
      <c r="UMZ141" s="92">
        <f t="shared" si="1003"/>
        <v>0</v>
      </c>
      <c r="UNA141" s="92">
        <f t="shared" si="1003"/>
        <v>0</v>
      </c>
      <c r="UNB141" s="92">
        <f t="shared" si="1003"/>
        <v>0</v>
      </c>
      <c r="UNC141" s="92">
        <f t="shared" si="1003"/>
        <v>0</v>
      </c>
      <c r="UND141" s="92">
        <f t="shared" si="1003"/>
        <v>0</v>
      </c>
      <c r="UNE141" s="92">
        <f t="shared" si="1003"/>
        <v>0</v>
      </c>
      <c r="UNF141" s="92">
        <f t="shared" si="1003"/>
        <v>0</v>
      </c>
      <c r="UNG141" s="92">
        <f t="shared" si="1003"/>
        <v>0</v>
      </c>
      <c r="UNH141" s="92">
        <f t="shared" si="1003"/>
        <v>0</v>
      </c>
      <c r="UNI141" s="92">
        <f t="shared" si="1003"/>
        <v>0</v>
      </c>
      <c r="UNJ141" s="92">
        <f t="shared" si="1003"/>
        <v>0</v>
      </c>
      <c r="UNK141" s="92">
        <f t="shared" si="1003"/>
        <v>0</v>
      </c>
      <c r="UNL141" s="92">
        <f t="shared" si="1003"/>
        <v>0</v>
      </c>
      <c r="UNM141" s="92">
        <f t="shared" si="1003"/>
        <v>0</v>
      </c>
      <c r="UNN141" s="92">
        <f t="shared" si="1003"/>
        <v>0</v>
      </c>
      <c r="UNO141" s="92">
        <f t="shared" si="1003"/>
        <v>0</v>
      </c>
      <c r="UNP141" s="92">
        <f t="shared" si="1003"/>
        <v>0</v>
      </c>
      <c r="UNQ141" s="92">
        <f t="shared" si="1003"/>
        <v>0</v>
      </c>
      <c r="UNR141" s="92">
        <f t="shared" si="1003"/>
        <v>0</v>
      </c>
      <c r="UNS141" s="92">
        <f t="shared" si="1003"/>
        <v>0</v>
      </c>
      <c r="UNT141" s="92">
        <f t="shared" si="1003"/>
        <v>0</v>
      </c>
      <c r="UNU141" s="92">
        <f t="shared" si="1003"/>
        <v>0</v>
      </c>
      <c r="UNV141" s="92">
        <f t="shared" si="1003"/>
        <v>0</v>
      </c>
      <c r="UNW141" s="92">
        <f t="shared" si="1003"/>
        <v>0</v>
      </c>
      <c r="UNX141" s="92">
        <f t="shared" si="1003"/>
        <v>0</v>
      </c>
      <c r="UNY141" s="92">
        <f t="shared" si="1003"/>
        <v>0</v>
      </c>
      <c r="UNZ141" s="92">
        <f t="shared" si="1003"/>
        <v>0</v>
      </c>
      <c r="UOA141" s="92">
        <f t="shared" si="1003"/>
        <v>0</v>
      </c>
      <c r="UOB141" s="92">
        <f t="shared" si="1003"/>
        <v>0</v>
      </c>
      <c r="UOC141" s="92">
        <f t="shared" si="1003"/>
        <v>0</v>
      </c>
      <c r="UOD141" s="92">
        <f t="shared" si="1003"/>
        <v>0</v>
      </c>
      <c r="UOE141" s="92">
        <f t="shared" si="1003"/>
        <v>0</v>
      </c>
      <c r="UOF141" s="92">
        <f t="shared" si="1003"/>
        <v>0</v>
      </c>
      <c r="UOG141" s="92">
        <f t="shared" si="1003"/>
        <v>0</v>
      </c>
      <c r="UOH141" s="92">
        <f t="shared" si="1003"/>
        <v>0</v>
      </c>
      <c r="UOI141" s="92">
        <f t="shared" si="1003"/>
        <v>0</v>
      </c>
      <c r="UOJ141" s="92">
        <f t="shared" si="1003"/>
        <v>0</v>
      </c>
      <c r="UOK141" s="92">
        <f t="shared" si="1003"/>
        <v>0</v>
      </c>
      <c r="UOL141" s="92">
        <f t="shared" si="1003"/>
        <v>0</v>
      </c>
      <c r="UOM141" s="92">
        <f t="shared" si="1003"/>
        <v>0</v>
      </c>
      <c r="UON141" s="92">
        <f t="shared" si="1003"/>
        <v>0</v>
      </c>
      <c r="UOO141" s="92">
        <f t="shared" si="1003"/>
        <v>0</v>
      </c>
      <c r="UOP141" s="92">
        <f t="shared" si="1003"/>
        <v>0</v>
      </c>
      <c r="UOQ141" s="92">
        <f t="shared" si="1003"/>
        <v>0</v>
      </c>
      <c r="UOR141" s="92">
        <f t="shared" si="1003"/>
        <v>0</v>
      </c>
      <c r="UOS141" s="92">
        <f t="shared" si="1003"/>
        <v>0</v>
      </c>
      <c r="UOT141" s="92">
        <f t="shared" si="1003"/>
        <v>0</v>
      </c>
      <c r="UOU141" s="92">
        <f t="shared" si="1003"/>
        <v>0</v>
      </c>
      <c r="UOV141" s="92">
        <f t="shared" si="1003"/>
        <v>0</v>
      </c>
      <c r="UOW141" s="92">
        <f t="shared" si="1003"/>
        <v>0</v>
      </c>
      <c r="UOX141" s="92">
        <f t="shared" si="1003"/>
        <v>0</v>
      </c>
      <c r="UOY141" s="92">
        <f t="shared" ref="UOY141:URJ141" si="1004">UOY135</f>
        <v>0</v>
      </c>
      <c r="UOZ141" s="92">
        <f t="shared" si="1004"/>
        <v>0</v>
      </c>
      <c r="UPA141" s="92">
        <f t="shared" si="1004"/>
        <v>0</v>
      </c>
      <c r="UPB141" s="92">
        <f t="shared" si="1004"/>
        <v>0</v>
      </c>
      <c r="UPC141" s="92">
        <f t="shared" si="1004"/>
        <v>0</v>
      </c>
      <c r="UPD141" s="92">
        <f t="shared" si="1004"/>
        <v>0</v>
      </c>
      <c r="UPE141" s="92">
        <f t="shared" si="1004"/>
        <v>0</v>
      </c>
      <c r="UPF141" s="92">
        <f t="shared" si="1004"/>
        <v>0</v>
      </c>
      <c r="UPG141" s="92">
        <f t="shared" si="1004"/>
        <v>0</v>
      </c>
      <c r="UPH141" s="92">
        <f t="shared" si="1004"/>
        <v>0</v>
      </c>
      <c r="UPI141" s="92">
        <f t="shared" si="1004"/>
        <v>0</v>
      </c>
      <c r="UPJ141" s="92">
        <f t="shared" si="1004"/>
        <v>0</v>
      </c>
      <c r="UPK141" s="92">
        <f t="shared" si="1004"/>
        <v>0</v>
      </c>
      <c r="UPL141" s="92">
        <f t="shared" si="1004"/>
        <v>0</v>
      </c>
      <c r="UPM141" s="92">
        <f t="shared" si="1004"/>
        <v>0</v>
      </c>
      <c r="UPN141" s="92">
        <f t="shared" si="1004"/>
        <v>0</v>
      </c>
      <c r="UPO141" s="92">
        <f t="shared" si="1004"/>
        <v>0</v>
      </c>
      <c r="UPP141" s="92">
        <f t="shared" si="1004"/>
        <v>0</v>
      </c>
      <c r="UPQ141" s="92">
        <f t="shared" si="1004"/>
        <v>0</v>
      </c>
      <c r="UPR141" s="92">
        <f t="shared" si="1004"/>
        <v>0</v>
      </c>
      <c r="UPS141" s="92">
        <f t="shared" si="1004"/>
        <v>0</v>
      </c>
      <c r="UPT141" s="92">
        <f t="shared" si="1004"/>
        <v>0</v>
      </c>
      <c r="UPU141" s="92">
        <f t="shared" si="1004"/>
        <v>0</v>
      </c>
      <c r="UPV141" s="92">
        <f t="shared" si="1004"/>
        <v>0</v>
      </c>
      <c r="UPW141" s="92">
        <f t="shared" si="1004"/>
        <v>0</v>
      </c>
      <c r="UPX141" s="92">
        <f t="shared" si="1004"/>
        <v>0</v>
      </c>
      <c r="UPY141" s="92">
        <f t="shared" si="1004"/>
        <v>0</v>
      </c>
      <c r="UPZ141" s="92">
        <f t="shared" si="1004"/>
        <v>0</v>
      </c>
      <c r="UQA141" s="92">
        <f t="shared" si="1004"/>
        <v>0</v>
      </c>
      <c r="UQB141" s="92">
        <f t="shared" si="1004"/>
        <v>0</v>
      </c>
      <c r="UQC141" s="92">
        <f t="shared" si="1004"/>
        <v>0</v>
      </c>
      <c r="UQD141" s="92">
        <f t="shared" si="1004"/>
        <v>0</v>
      </c>
      <c r="UQE141" s="92">
        <f t="shared" si="1004"/>
        <v>0</v>
      </c>
      <c r="UQF141" s="92">
        <f t="shared" si="1004"/>
        <v>0</v>
      </c>
      <c r="UQG141" s="92">
        <f t="shared" si="1004"/>
        <v>0</v>
      </c>
      <c r="UQH141" s="92">
        <f t="shared" si="1004"/>
        <v>0</v>
      </c>
      <c r="UQI141" s="92">
        <f t="shared" si="1004"/>
        <v>0</v>
      </c>
      <c r="UQJ141" s="92">
        <f t="shared" si="1004"/>
        <v>0</v>
      </c>
      <c r="UQK141" s="92">
        <f t="shared" si="1004"/>
        <v>0</v>
      </c>
      <c r="UQL141" s="92">
        <f t="shared" si="1004"/>
        <v>0</v>
      </c>
      <c r="UQM141" s="92">
        <f t="shared" si="1004"/>
        <v>0</v>
      </c>
      <c r="UQN141" s="92">
        <f t="shared" si="1004"/>
        <v>0</v>
      </c>
      <c r="UQO141" s="92">
        <f t="shared" si="1004"/>
        <v>0</v>
      </c>
      <c r="UQP141" s="92">
        <f t="shared" si="1004"/>
        <v>0</v>
      </c>
      <c r="UQQ141" s="92">
        <f t="shared" si="1004"/>
        <v>0</v>
      </c>
      <c r="UQR141" s="92">
        <f t="shared" si="1004"/>
        <v>0</v>
      </c>
      <c r="UQS141" s="92">
        <f t="shared" si="1004"/>
        <v>0</v>
      </c>
      <c r="UQT141" s="92">
        <f t="shared" si="1004"/>
        <v>0</v>
      </c>
      <c r="UQU141" s="92">
        <f t="shared" si="1004"/>
        <v>0</v>
      </c>
      <c r="UQV141" s="92">
        <f t="shared" si="1004"/>
        <v>0</v>
      </c>
      <c r="UQW141" s="92">
        <f t="shared" si="1004"/>
        <v>0</v>
      </c>
      <c r="UQX141" s="92">
        <f t="shared" si="1004"/>
        <v>0</v>
      </c>
      <c r="UQY141" s="92">
        <f t="shared" si="1004"/>
        <v>0</v>
      </c>
      <c r="UQZ141" s="92">
        <f t="shared" si="1004"/>
        <v>0</v>
      </c>
      <c r="URA141" s="92">
        <f t="shared" si="1004"/>
        <v>0</v>
      </c>
      <c r="URB141" s="92">
        <f t="shared" si="1004"/>
        <v>0</v>
      </c>
      <c r="URC141" s="92">
        <f t="shared" si="1004"/>
        <v>0</v>
      </c>
      <c r="URD141" s="92">
        <f t="shared" si="1004"/>
        <v>0</v>
      </c>
      <c r="URE141" s="92">
        <f t="shared" si="1004"/>
        <v>0</v>
      </c>
      <c r="URF141" s="92">
        <f t="shared" si="1004"/>
        <v>0</v>
      </c>
      <c r="URG141" s="92">
        <f t="shared" si="1004"/>
        <v>0</v>
      </c>
      <c r="URH141" s="92">
        <f t="shared" si="1004"/>
        <v>0</v>
      </c>
      <c r="URI141" s="92">
        <f t="shared" si="1004"/>
        <v>0</v>
      </c>
      <c r="URJ141" s="92">
        <f t="shared" si="1004"/>
        <v>0</v>
      </c>
      <c r="URK141" s="92">
        <f t="shared" ref="URK141:UTV141" si="1005">URK135</f>
        <v>0</v>
      </c>
      <c r="URL141" s="92">
        <f t="shared" si="1005"/>
        <v>0</v>
      </c>
      <c r="URM141" s="92">
        <f t="shared" si="1005"/>
        <v>0</v>
      </c>
      <c r="URN141" s="92">
        <f t="shared" si="1005"/>
        <v>0</v>
      </c>
      <c r="URO141" s="92">
        <f t="shared" si="1005"/>
        <v>0</v>
      </c>
      <c r="URP141" s="92">
        <f t="shared" si="1005"/>
        <v>0</v>
      </c>
      <c r="URQ141" s="92">
        <f t="shared" si="1005"/>
        <v>0</v>
      </c>
      <c r="URR141" s="92">
        <f t="shared" si="1005"/>
        <v>0</v>
      </c>
      <c r="URS141" s="92">
        <f t="shared" si="1005"/>
        <v>0</v>
      </c>
      <c r="URT141" s="92">
        <f t="shared" si="1005"/>
        <v>0</v>
      </c>
      <c r="URU141" s="92">
        <f t="shared" si="1005"/>
        <v>0</v>
      </c>
      <c r="URV141" s="92">
        <f t="shared" si="1005"/>
        <v>0</v>
      </c>
      <c r="URW141" s="92">
        <f t="shared" si="1005"/>
        <v>0</v>
      </c>
      <c r="URX141" s="92">
        <f t="shared" si="1005"/>
        <v>0</v>
      </c>
      <c r="URY141" s="92">
        <f t="shared" si="1005"/>
        <v>0</v>
      </c>
      <c r="URZ141" s="92">
        <f t="shared" si="1005"/>
        <v>0</v>
      </c>
      <c r="USA141" s="92">
        <f t="shared" si="1005"/>
        <v>0</v>
      </c>
      <c r="USB141" s="92">
        <f t="shared" si="1005"/>
        <v>0</v>
      </c>
      <c r="USC141" s="92">
        <f t="shared" si="1005"/>
        <v>0</v>
      </c>
      <c r="USD141" s="92">
        <f t="shared" si="1005"/>
        <v>0</v>
      </c>
      <c r="USE141" s="92">
        <f t="shared" si="1005"/>
        <v>0</v>
      </c>
      <c r="USF141" s="92">
        <f t="shared" si="1005"/>
        <v>0</v>
      </c>
      <c r="USG141" s="92">
        <f t="shared" si="1005"/>
        <v>0</v>
      </c>
      <c r="USH141" s="92">
        <f t="shared" si="1005"/>
        <v>0</v>
      </c>
      <c r="USI141" s="92">
        <f t="shared" si="1005"/>
        <v>0</v>
      </c>
      <c r="USJ141" s="92">
        <f t="shared" si="1005"/>
        <v>0</v>
      </c>
      <c r="USK141" s="92">
        <f t="shared" si="1005"/>
        <v>0</v>
      </c>
      <c r="USL141" s="92">
        <f t="shared" si="1005"/>
        <v>0</v>
      </c>
      <c r="USM141" s="92">
        <f t="shared" si="1005"/>
        <v>0</v>
      </c>
      <c r="USN141" s="92">
        <f t="shared" si="1005"/>
        <v>0</v>
      </c>
      <c r="USO141" s="92">
        <f t="shared" si="1005"/>
        <v>0</v>
      </c>
      <c r="USP141" s="92">
        <f t="shared" si="1005"/>
        <v>0</v>
      </c>
      <c r="USQ141" s="92">
        <f t="shared" si="1005"/>
        <v>0</v>
      </c>
      <c r="USR141" s="92">
        <f t="shared" si="1005"/>
        <v>0</v>
      </c>
      <c r="USS141" s="92">
        <f t="shared" si="1005"/>
        <v>0</v>
      </c>
      <c r="UST141" s="92">
        <f t="shared" si="1005"/>
        <v>0</v>
      </c>
      <c r="USU141" s="92">
        <f t="shared" si="1005"/>
        <v>0</v>
      </c>
      <c r="USV141" s="92">
        <f t="shared" si="1005"/>
        <v>0</v>
      </c>
      <c r="USW141" s="92">
        <f t="shared" si="1005"/>
        <v>0</v>
      </c>
      <c r="USX141" s="92">
        <f t="shared" si="1005"/>
        <v>0</v>
      </c>
      <c r="USY141" s="92">
        <f t="shared" si="1005"/>
        <v>0</v>
      </c>
      <c r="USZ141" s="92">
        <f t="shared" si="1005"/>
        <v>0</v>
      </c>
      <c r="UTA141" s="92">
        <f t="shared" si="1005"/>
        <v>0</v>
      </c>
      <c r="UTB141" s="92">
        <f t="shared" si="1005"/>
        <v>0</v>
      </c>
      <c r="UTC141" s="92">
        <f t="shared" si="1005"/>
        <v>0</v>
      </c>
      <c r="UTD141" s="92">
        <f t="shared" si="1005"/>
        <v>0</v>
      </c>
      <c r="UTE141" s="92">
        <f t="shared" si="1005"/>
        <v>0</v>
      </c>
      <c r="UTF141" s="92">
        <f t="shared" si="1005"/>
        <v>0</v>
      </c>
      <c r="UTG141" s="92">
        <f t="shared" si="1005"/>
        <v>0</v>
      </c>
      <c r="UTH141" s="92">
        <f t="shared" si="1005"/>
        <v>0</v>
      </c>
      <c r="UTI141" s="92">
        <f t="shared" si="1005"/>
        <v>0</v>
      </c>
      <c r="UTJ141" s="92">
        <f t="shared" si="1005"/>
        <v>0</v>
      </c>
      <c r="UTK141" s="92">
        <f t="shared" si="1005"/>
        <v>0</v>
      </c>
      <c r="UTL141" s="92">
        <f t="shared" si="1005"/>
        <v>0</v>
      </c>
      <c r="UTM141" s="92">
        <f t="shared" si="1005"/>
        <v>0</v>
      </c>
      <c r="UTN141" s="92">
        <f t="shared" si="1005"/>
        <v>0</v>
      </c>
      <c r="UTO141" s="92">
        <f t="shared" si="1005"/>
        <v>0</v>
      </c>
      <c r="UTP141" s="92">
        <f t="shared" si="1005"/>
        <v>0</v>
      </c>
      <c r="UTQ141" s="92">
        <f t="shared" si="1005"/>
        <v>0</v>
      </c>
      <c r="UTR141" s="92">
        <f t="shared" si="1005"/>
        <v>0</v>
      </c>
      <c r="UTS141" s="92">
        <f t="shared" si="1005"/>
        <v>0</v>
      </c>
      <c r="UTT141" s="92">
        <f t="shared" si="1005"/>
        <v>0</v>
      </c>
      <c r="UTU141" s="92">
        <f t="shared" si="1005"/>
        <v>0</v>
      </c>
      <c r="UTV141" s="92">
        <f t="shared" si="1005"/>
        <v>0</v>
      </c>
      <c r="UTW141" s="92">
        <f t="shared" ref="UTW141:UWH141" si="1006">UTW135</f>
        <v>0</v>
      </c>
      <c r="UTX141" s="92">
        <f t="shared" si="1006"/>
        <v>0</v>
      </c>
      <c r="UTY141" s="92">
        <f t="shared" si="1006"/>
        <v>0</v>
      </c>
      <c r="UTZ141" s="92">
        <f t="shared" si="1006"/>
        <v>0</v>
      </c>
      <c r="UUA141" s="92">
        <f t="shared" si="1006"/>
        <v>0</v>
      </c>
      <c r="UUB141" s="92">
        <f t="shared" si="1006"/>
        <v>0</v>
      </c>
      <c r="UUC141" s="92">
        <f t="shared" si="1006"/>
        <v>0</v>
      </c>
      <c r="UUD141" s="92">
        <f t="shared" si="1006"/>
        <v>0</v>
      </c>
      <c r="UUE141" s="92">
        <f t="shared" si="1006"/>
        <v>0</v>
      </c>
      <c r="UUF141" s="92">
        <f t="shared" si="1006"/>
        <v>0</v>
      </c>
      <c r="UUG141" s="92">
        <f t="shared" si="1006"/>
        <v>0</v>
      </c>
      <c r="UUH141" s="92">
        <f t="shared" si="1006"/>
        <v>0</v>
      </c>
      <c r="UUI141" s="92">
        <f t="shared" si="1006"/>
        <v>0</v>
      </c>
      <c r="UUJ141" s="92">
        <f t="shared" si="1006"/>
        <v>0</v>
      </c>
      <c r="UUK141" s="92">
        <f t="shared" si="1006"/>
        <v>0</v>
      </c>
      <c r="UUL141" s="92">
        <f t="shared" si="1006"/>
        <v>0</v>
      </c>
      <c r="UUM141" s="92">
        <f t="shared" si="1006"/>
        <v>0</v>
      </c>
      <c r="UUN141" s="92">
        <f t="shared" si="1006"/>
        <v>0</v>
      </c>
      <c r="UUO141" s="92">
        <f t="shared" si="1006"/>
        <v>0</v>
      </c>
      <c r="UUP141" s="92">
        <f t="shared" si="1006"/>
        <v>0</v>
      </c>
      <c r="UUQ141" s="92">
        <f t="shared" si="1006"/>
        <v>0</v>
      </c>
      <c r="UUR141" s="92">
        <f t="shared" si="1006"/>
        <v>0</v>
      </c>
      <c r="UUS141" s="92">
        <f t="shared" si="1006"/>
        <v>0</v>
      </c>
      <c r="UUT141" s="92">
        <f t="shared" si="1006"/>
        <v>0</v>
      </c>
      <c r="UUU141" s="92">
        <f t="shared" si="1006"/>
        <v>0</v>
      </c>
      <c r="UUV141" s="92">
        <f t="shared" si="1006"/>
        <v>0</v>
      </c>
      <c r="UUW141" s="92">
        <f t="shared" si="1006"/>
        <v>0</v>
      </c>
      <c r="UUX141" s="92">
        <f t="shared" si="1006"/>
        <v>0</v>
      </c>
      <c r="UUY141" s="92">
        <f t="shared" si="1006"/>
        <v>0</v>
      </c>
      <c r="UUZ141" s="92">
        <f t="shared" si="1006"/>
        <v>0</v>
      </c>
      <c r="UVA141" s="92">
        <f t="shared" si="1006"/>
        <v>0</v>
      </c>
      <c r="UVB141" s="92">
        <f t="shared" si="1006"/>
        <v>0</v>
      </c>
      <c r="UVC141" s="92">
        <f t="shared" si="1006"/>
        <v>0</v>
      </c>
      <c r="UVD141" s="92">
        <f t="shared" si="1006"/>
        <v>0</v>
      </c>
      <c r="UVE141" s="92">
        <f t="shared" si="1006"/>
        <v>0</v>
      </c>
      <c r="UVF141" s="92">
        <f t="shared" si="1006"/>
        <v>0</v>
      </c>
      <c r="UVG141" s="92">
        <f t="shared" si="1006"/>
        <v>0</v>
      </c>
      <c r="UVH141" s="92">
        <f t="shared" si="1006"/>
        <v>0</v>
      </c>
      <c r="UVI141" s="92">
        <f t="shared" si="1006"/>
        <v>0</v>
      </c>
      <c r="UVJ141" s="92">
        <f t="shared" si="1006"/>
        <v>0</v>
      </c>
      <c r="UVK141" s="92">
        <f t="shared" si="1006"/>
        <v>0</v>
      </c>
      <c r="UVL141" s="92">
        <f t="shared" si="1006"/>
        <v>0</v>
      </c>
      <c r="UVM141" s="92">
        <f t="shared" si="1006"/>
        <v>0</v>
      </c>
      <c r="UVN141" s="92">
        <f t="shared" si="1006"/>
        <v>0</v>
      </c>
      <c r="UVO141" s="92">
        <f t="shared" si="1006"/>
        <v>0</v>
      </c>
      <c r="UVP141" s="92">
        <f t="shared" si="1006"/>
        <v>0</v>
      </c>
      <c r="UVQ141" s="92">
        <f t="shared" si="1006"/>
        <v>0</v>
      </c>
      <c r="UVR141" s="92">
        <f t="shared" si="1006"/>
        <v>0</v>
      </c>
      <c r="UVS141" s="92">
        <f t="shared" si="1006"/>
        <v>0</v>
      </c>
      <c r="UVT141" s="92">
        <f t="shared" si="1006"/>
        <v>0</v>
      </c>
      <c r="UVU141" s="92">
        <f t="shared" si="1006"/>
        <v>0</v>
      </c>
      <c r="UVV141" s="92">
        <f t="shared" si="1006"/>
        <v>0</v>
      </c>
      <c r="UVW141" s="92">
        <f t="shared" si="1006"/>
        <v>0</v>
      </c>
      <c r="UVX141" s="92">
        <f t="shared" si="1006"/>
        <v>0</v>
      </c>
      <c r="UVY141" s="92">
        <f t="shared" si="1006"/>
        <v>0</v>
      </c>
      <c r="UVZ141" s="92">
        <f t="shared" si="1006"/>
        <v>0</v>
      </c>
      <c r="UWA141" s="92">
        <f t="shared" si="1006"/>
        <v>0</v>
      </c>
      <c r="UWB141" s="92">
        <f t="shared" si="1006"/>
        <v>0</v>
      </c>
      <c r="UWC141" s="92">
        <f t="shared" si="1006"/>
        <v>0</v>
      </c>
      <c r="UWD141" s="92">
        <f t="shared" si="1006"/>
        <v>0</v>
      </c>
      <c r="UWE141" s="92">
        <f t="shared" si="1006"/>
        <v>0</v>
      </c>
      <c r="UWF141" s="92">
        <f t="shared" si="1006"/>
        <v>0</v>
      </c>
      <c r="UWG141" s="92">
        <f t="shared" si="1006"/>
        <v>0</v>
      </c>
      <c r="UWH141" s="92">
        <f t="shared" si="1006"/>
        <v>0</v>
      </c>
      <c r="UWI141" s="92">
        <f t="shared" ref="UWI141:UYT141" si="1007">UWI135</f>
        <v>0</v>
      </c>
      <c r="UWJ141" s="92">
        <f t="shared" si="1007"/>
        <v>0</v>
      </c>
      <c r="UWK141" s="92">
        <f t="shared" si="1007"/>
        <v>0</v>
      </c>
      <c r="UWL141" s="92">
        <f t="shared" si="1007"/>
        <v>0</v>
      </c>
      <c r="UWM141" s="92">
        <f t="shared" si="1007"/>
        <v>0</v>
      </c>
      <c r="UWN141" s="92">
        <f t="shared" si="1007"/>
        <v>0</v>
      </c>
      <c r="UWO141" s="92">
        <f t="shared" si="1007"/>
        <v>0</v>
      </c>
      <c r="UWP141" s="92">
        <f t="shared" si="1007"/>
        <v>0</v>
      </c>
      <c r="UWQ141" s="92">
        <f t="shared" si="1007"/>
        <v>0</v>
      </c>
      <c r="UWR141" s="92">
        <f t="shared" si="1007"/>
        <v>0</v>
      </c>
      <c r="UWS141" s="92">
        <f t="shared" si="1007"/>
        <v>0</v>
      </c>
      <c r="UWT141" s="92">
        <f t="shared" si="1007"/>
        <v>0</v>
      </c>
      <c r="UWU141" s="92">
        <f t="shared" si="1007"/>
        <v>0</v>
      </c>
      <c r="UWV141" s="92">
        <f t="shared" si="1007"/>
        <v>0</v>
      </c>
      <c r="UWW141" s="92">
        <f t="shared" si="1007"/>
        <v>0</v>
      </c>
      <c r="UWX141" s="92">
        <f t="shared" si="1007"/>
        <v>0</v>
      </c>
      <c r="UWY141" s="92">
        <f t="shared" si="1007"/>
        <v>0</v>
      </c>
      <c r="UWZ141" s="92">
        <f t="shared" si="1007"/>
        <v>0</v>
      </c>
      <c r="UXA141" s="92">
        <f t="shared" si="1007"/>
        <v>0</v>
      </c>
      <c r="UXB141" s="92">
        <f t="shared" si="1007"/>
        <v>0</v>
      </c>
      <c r="UXC141" s="92">
        <f t="shared" si="1007"/>
        <v>0</v>
      </c>
      <c r="UXD141" s="92">
        <f t="shared" si="1007"/>
        <v>0</v>
      </c>
      <c r="UXE141" s="92">
        <f t="shared" si="1007"/>
        <v>0</v>
      </c>
      <c r="UXF141" s="92">
        <f t="shared" si="1007"/>
        <v>0</v>
      </c>
      <c r="UXG141" s="92">
        <f t="shared" si="1007"/>
        <v>0</v>
      </c>
      <c r="UXH141" s="92">
        <f t="shared" si="1007"/>
        <v>0</v>
      </c>
      <c r="UXI141" s="92">
        <f t="shared" si="1007"/>
        <v>0</v>
      </c>
      <c r="UXJ141" s="92">
        <f t="shared" si="1007"/>
        <v>0</v>
      </c>
      <c r="UXK141" s="92">
        <f t="shared" si="1007"/>
        <v>0</v>
      </c>
      <c r="UXL141" s="92">
        <f t="shared" si="1007"/>
        <v>0</v>
      </c>
      <c r="UXM141" s="92">
        <f t="shared" si="1007"/>
        <v>0</v>
      </c>
      <c r="UXN141" s="92">
        <f t="shared" si="1007"/>
        <v>0</v>
      </c>
      <c r="UXO141" s="92">
        <f t="shared" si="1007"/>
        <v>0</v>
      </c>
      <c r="UXP141" s="92">
        <f t="shared" si="1007"/>
        <v>0</v>
      </c>
      <c r="UXQ141" s="92">
        <f t="shared" si="1007"/>
        <v>0</v>
      </c>
      <c r="UXR141" s="92">
        <f t="shared" si="1007"/>
        <v>0</v>
      </c>
      <c r="UXS141" s="92">
        <f t="shared" si="1007"/>
        <v>0</v>
      </c>
      <c r="UXT141" s="92">
        <f t="shared" si="1007"/>
        <v>0</v>
      </c>
      <c r="UXU141" s="92">
        <f t="shared" si="1007"/>
        <v>0</v>
      </c>
      <c r="UXV141" s="92">
        <f t="shared" si="1007"/>
        <v>0</v>
      </c>
      <c r="UXW141" s="92">
        <f t="shared" si="1007"/>
        <v>0</v>
      </c>
      <c r="UXX141" s="92">
        <f t="shared" si="1007"/>
        <v>0</v>
      </c>
      <c r="UXY141" s="92">
        <f t="shared" si="1007"/>
        <v>0</v>
      </c>
      <c r="UXZ141" s="92">
        <f t="shared" si="1007"/>
        <v>0</v>
      </c>
      <c r="UYA141" s="92">
        <f t="shared" si="1007"/>
        <v>0</v>
      </c>
      <c r="UYB141" s="92">
        <f t="shared" si="1007"/>
        <v>0</v>
      </c>
      <c r="UYC141" s="92">
        <f t="shared" si="1007"/>
        <v>0</v>
      </c>
      <c r="UYD141" s="92">
        <f t="shared" si="1007"/>
        <v>0</v>
      </c>
      <c r="UYE141" s="92">
        <f t="shared" si="1007"/>
        <v>0</v>
      </c>
      <c r="UYF141" s="92">
        <f t="shared" si="1007"/>
        <v>0</v>
      </c>
      <c r="UYG141" s="92">
        <f t="shared" si="1007"/>
        <v>0</v>
      </c>
      <c r="UYH141" s="92">
        <f t="shared" si="1007"/>
        <v>0</v>
      </c>
      <c r="UYI141" s="92">
        <f t="shared" si="1007"/>
        <v>0</v>
      </c>
      <c r="UYJ141" s="92">
        <f t="shared" si="1007"/>
        <v>0</v>
      </c>
      <c r="UYK141" s="92">
        <f t="shared" si="1007"/>
        <v>0</v>
      </c>
      <c r="UYL141" s="92">
        <f t="shared" si="1007"/>
        <v>0</v>
      </c>
      <c r="UYM141" s="92">
        <f t="shared" si="1007"/>
        <v>0</v>
      </c>
      <c r="UYN141" s="92">
        <f t="shared" si="1007"/>
        <v>0</v>
      </c>
      <c r="UYO141" s="92">
        <f t="shared" si="1007"/>
        <v>0</v>
      </c>
      <c r="UYP141" s="92">
        <f t="shared" si="1007"/>
        <v>0</v>
      </c>
      <c r="UYQ141" s="92">
        <f t="shared" si="1007"/>
        <v>0</v>
      </c>
      <c r="UYR141" s="92">
        <f t="shared" si="1007"/>
        <v>0</v>
      </c>
      <c r="UYS141" s="92">
        <f t="shared" si="1007"/>
        <v>0</v>
      </c>
      <c r="UYT141" s="92">
        <f t="shared" si="1007"/>
        <v>0</v>
      </c>
      <c r="UYU141" s="92">
        <f t="shared" ref="UYU141:VBF141" si="1008">UYU135</f>
        <v>0</v>
      </c>
      <c r="UYV141" s="92">
        <f t="shared" si="1008"/>
        <v>0</v>
      </c>
      <c r="UYW141" s="92">
        <f t="shared" si="1008"/>
        <v>0</v>
      </c>
      <c r="UYX141" s="92">
        <f t="shared" si="1008"/>
        <v>0</v>
      </c>
      <c r="UYY141" s="92">
        <f t="shared" si="1008"/>
        <v>0</v>
      </c>
      <c r="UYZ141" s="92">
        <f t="shared" si="1008"/>
        <v>0</v>
      </c>
      <c r="UZA141" s="92">
        <f t="shared" si="1008"/>
        <v>0</v>
      </c>
      <c r="UZB141" s="92">
        <f t="shared" si="1008"/>
        <v>0</v>
      </c>
      <c r="UZC141" s="92">
        <f t="shared" si="1008"/>
        <v>0</v>
      </c>
      <c r="UZD141" s="92">
        <f t="shared" si="1008"/>
        <v>0</v>
      </c>
      <c r="UZE141" s="92">
        <f t="shared" si="1008"/>
        <v>0</v>
      </c>
      <c r="UZF141" s="92">
        <f t="shared" si="1008"/>
        <v>0</v>
      </c>
      <c r="UZG141" s="92">
        <f t="shared" si="1008"/>
        <v>0</v>
      </c>
      <c r="UZH141" s="92">
        <f t="shared" si="1008"/>
        <v>0</v>
      </c>
      <c r="UZI141" s="92">
        <f t="shared" si="1008"/>
        <v>0</v>
      </c>
      <c r="UZJ141" s="92">
        <f t="shared" si="1008"/>
        <v>0</v>
      </c>
      <c r="UZK141" s="92">
        <f t="shared" si="1008"/>
        <v>0</v>
      </c>
      <c r="UZL141" s="92">
        <f t="shared" si="1008"/>
        <v>0</v>
      </c>
      <c r="UZM141" s="92">
        <f t="shared" si="1008"/>
        <v>0</v>
      </c>
      <c r="UZN141" s="92">
        <f t="shared" si="1008"/>
        <v>0</v>
      </c>
      <c r="UZO141" s="92">
        <f t="shared" si="1008"/>
        <v>0</v>
      </c>
      <c r="UZP141" s="92">
        <f t="shared" si="1008"/>
        <v>0</v>
      </c>
      <c r="UZQ141" s="92">
        <f t="shared" si="1008"/>
        <v>0</v>
      </c>
      <c r="UZR141" s="92">
        <f t="shared" si="1008"/>
        <v>0</v>
      </c>
      <c r="UZS141" s="92">
        <f t="shared" si="1008"/>
        <v>0</v>
      </c>
      <c r="UZT141" s="92">
        <f t="shared" si="1008"/>
        <v>0</v>
      </c>
      <c r="UZU141" s="92">
        <f t="shared" si="1008"/>
        <v>0</v>
      </c>
      <c r="UZV141" s="92">
        <f t="shared" si="1008"/>
        <v>0</v>
      </c>
      <c r="UZW141" s="92">
        <f t="shared" si="1008"/>
        <v>0</v>
      </c>
      <c r="UZX141" s="92">
        <f t="shared" si="1008"/>
        <v>0</v>
      </c>
      <c r="UZY141" s="92">
        <f t="shared" si="1008"/>
        <v>0</v>
      </c>
      <c r="UZZ141" s="92">
        <f t="shared" si="1008"/>
        <v>0</v>
      </c>
      <c r="VAA141" s="92">
        <f t="shared" si="1008"/>
        <v>0</v>
      </c>
      <c r="VAB141" s="92">
        <f t="shared" si="1008"/>
        <v>0</v>
      </c>
      <c r="VAC141" s="92">
        <f t="shared" si="1008"/>
        <v>0</v>
      </c>
      <c r="VAD141" s="92">
        <f t="shared" si="1008"/>
        <v>0</v>
      </c>
      <c r="VAE141" s="92">
        <f t="shared" si="1008"/>
        <v>0</v>
      </c>
      <c r="VAF141" s="92">
        <f t="shared" si="1008"/>
        <v>0</v>
      </c>
      <c r="VAG141" s="92">
        <f t="shared" si="1008"/>
        <v>0</v>
      </c>
      <c r="VAH141" s="92">
        <f t="shared" si="1008"/>
        <v>0</v>
      </c>
      <c r="VAI141" s="92">
        <f t="shared" si="1008"/>
        <v>0</v>
      </c>
      <c r="VAJ141" s="92">
        <f t="shared" si="1008"/>
        <v>0</v>
      </c>
      <c r="VAK141" s="92">
        <f t="shared" si="1008"/>
        <v>0</v>
      </c>
      <c r="VAL141" s="92">
        <f t="shared" si="1008"/>
        <v>0</v>
      </c>
      <c r="VAM141" s="92">
        <f t="shared" si="1008"/>
        <v>0</v>
      </c>
      <c r="VAN141" s="92">
        <f t="shared" si="1008"/>
        <v>0</v>
      </c>
      <c r="VAO141" s="92">
        <f t="shared" si="1008"/>
        <v>0</v>
      </c>
      <c r="VAP141" s="92">
        <f t="shared" si="1008"/>
        <v>0</v>
      </c>
      <c r="VAQ141" s="92">
        <f t="shared" si="1008"/>
        <v>0</v>
      </c>
      <c r="VAR141" s="92">
        <f t="shared" si="1008"/>
        <v>0</v>
      </c>
      <c r="VAS141" s="92">
        <f t="shared" si="1008"/>
        <v>0</v>
      </c>
      <c r="VAT141" s="92">
        <f t="shared" si="1008"/>
        <v>0</v>
      </c>
      <c r="VAU141" s="92">
        <f t="shared" si="1008"/>
        <v>0</v>
      </c>
      <c r="VAV141" s="92">
        <f t="shared" si="1008"/>
        <v>0</v>
      </c>
      <c r="VAW141" s="92">
        <f t="shared" si="1008"/>
        <v>0</v>
      </c>
      <c r="VAX141" s="92">
        <f t="shared" si="1008"/>
        <v>0</v>
      </c>
      <c r="VAY141" s="92">
        <f t="shared" si="1008"/>
        <v>0</v>
      </c>
      <c r="VAZ141" s="92">
        <f t="shared" si="1008"/>
        <v>0</v>
      </c>
      <c r="VBA141" s="92">
        <f t="shared" si="1008"/>
        <v>0</v>
      </c>
      <c r="VBB141" s="92">
        <f t="shared" si="1008"/>
        <v>0</v>
      </c>
      <c r="VBC141" s="92">
        <f t="shared" si="1008"/>
        <v>0</v>
      </c>
      <c r="VBD141" s="92">
        <f t="shared" si="1008"/>
        <v>0</v>
      </c>
      <c r="VBE141" s="92">
        <f t="shared" si="1008"/>
        <v>0</v>
      </c>
      <c r="VBF141" s="92">
        <f t="shared" si="1008"/>
        <v>0</v>
      </c>
      <c r="VBG141" s="92">
        <f t="shared" ref="VBG141:VDR141" si="1009">VBG135</f>
        <v>0</v>
      </c>
      <c r="VBH141" s="92">
        <f t="shared" si="1009"/>
        <v>0</v>
      </c>
      <c r="VBI141" s="92">
        <f t="shared" si="1009"/>
        <v>0</v>
      </c>
      <c r="VBJ141" s="92">
        <f t="shared" si="1009"/>
        <v>0</v>
      </c>
      <c r="VBK141" s="92">
        <f t="shared" si="1009"/>
        <v>0</v>
      </c>
      <c r="VBL141" s="92">
        <f t="shared" si="1009"/>
        <v>0</v>
      </c>
      <c r="VBM141" s="92">
        <f t="shared" si="1009"/>
        <v>0</v>
      </c>
      <c r="VBN141" s="92">
        <f t="shared" si="1009"/>
        <v>0</v>
      </c>
      <c r="VBO141" s="92">
        <f t="shared" si="1009"/>
        <v>0</v>
      </c>
      <c r="VBP141" s="92">
        <f t="shared" si="1009"/>
        <v>0</v>
      </c>
      <c r="VBQ141" s="92">
        <f t="shared" si="1009"/>
        <v>0</v>
      </c>
      <c r="VBR141" s="92">
        <f t="shared" si="1009"/>
        <v>0</v>
      </c>
      <c r="VBS141" s="92">
        <f t="shared" si="1009"/>
        <v>0</v>
      </c>
      <c r="VBT141" s="92">
        <f t="shared" si="1009"/>
        <v>0</v>
      </c>
      <c r="VBU141" s="92">
        <f t="shared" si="1009"/>
        <v>0</v>
      </c>
      <c r="VBV141" s="92">
        <f t="shared" si="1009"/>
        <v>0</v>
      </c>
      <c r="VBW141" s="92">
        <f t="shared" si="1009"/>
        <v>0</v>
      </c>
      <c r="VBX141" s="92">
        <f t="shared" si="1009"/>
        <v>0</v>
      </c>
      <c r="VBY141" s="92">
        <f t="shared" si="1009"/>
        <v>0</v>
      </c>
      <c r="VBZ141" s="92">
        <f t="shared" si="1009"/>
        <v>0</v>
      </c>
      <c r="VCA141" s="92">
        <f t="shared" si="1009"/>
        <v>0</v>
      </c>
      <c r="VCB141" s="92">
        <f t="shared" si="1009"/>
        <v>0</v>
      </c>
      <c r="VCC141" s="92">
        <f t="shared" si="1009"/>
        <v>0</v>
      </c>
      <c r="VCD141" s="92">
        <f t="shared" si="1009"/>
        <v>0</v>
      </c>
      <c r="VCE141" s="92">
        <f t="shared" si="1009"/>
        <v>0</v>
      </c>
      <c r="VCF141" s="92">
        <f t="shared" si="1009"/>
        <v>0</v>
      </c>
      <c r="VCG141" s="92">
        <f t="shared" si="1009"/>
        <v>0</v>
      </c>
      <c r="VCH141" s="92">
        <f t="shared" si="1009"/>
        <v>0</v>
      </c>
      <c r="VCI141" s="92">
        <f t="shared" si="1009"/>
        <v>0</v>
      </c>
      <c r="VCJ141" s="92">
        <f t="shared" si="1009"/>
        <v>0</v>
      </c>
      <c r="VCK141" s="92">
        <f t="shared" si="1009"/>
        <v>0</v>
      </c>
      <c r="VCL141" s="92">
        <f t="shared" si="1009"/>
        <v>0</v>
      </c>
      <c r="VCM141" s="92">
        <f t="shared" si="1009"/>
        <v>0</v>
      </c>
      <c r="VCN141" s="92">
        <f t="shared" si="1009"/>
        <v>0</v>
      </c>
      <c r="VCO141" s="92">
        <f t="shared" si="1009"/>
        <v>0</v>
      </c>
      <c r="VCP141" s="92">
        <f t="shared" si="1009"/>
        <v>0</v>
      </c>
      <c r="VCQ141" s="92">
        <f t="shared" si="1009"/>
        <v>0</v>
      </c>
      <c r="VCR141" s="92">
        <f t="shared" si="1009"/>
        <v>0</v>
      </c>
      <c r="VCS141" s="92">
        <f t="shared" si="1009"/>
        <v>0</v>
      </c>
      <c r="VCT141" s="92">
        <f t="shared" si="1009"/>
        <v>0</v>
      </c>
      <c r="VCU141" s="92">
        <f t="shared" si="1009"/>
        <v>0</v>
      </c>
      <c r="VCV141" s="92">
        <f t="shared" si="1009"/>
        <v>0</v>
      </c>
      <c r="VCW141" s="92">
        <f t="shared" si="1009"/>
        <v>0</v>
      </c>
      <c r="VCX141" s="92">
        <f t="shared" si="1009"/>
        <v>0</v>
      </c>
      <c r="VCY141" s="92">
        <f t="shared" si="1009"/>
        <v>0</v>
      </c>
      <c r="VCZ141" s="92">
        <f t="shared" si="1009"/>
        <v>0</v>
      </c>
      <c r="VDA141" s="92">
        <f t="shared" si="1009"/>
        <v>0</v>
      </c>
      <c r="VDB141" s="92">
        <f t="shared" si="1009"/>
        <v>0</v>
      </c>
      <c r="VDC141" s="92">
        <f t="shared" si="1009"/>
        <v>0</v>
      </c>
      <c r="VDD141" s="92">
        <f t="shared" si="1009"/>
        <v>0</v>
      </c>
      <c r="VDE141" s="92">
        <f t="shared" si="1009"/>
        <v>0</v>
      </c>
      <c r="VDF141" s="92">
        <f t="shared" si="1009"/>
        <v>0</v>
      </c>
      <c r="VDG141" s="92">
        <f t="shared" si="1009"/>
        <v>0</v>
      </c>
      <c r="VDH141" s="92">
        <f t="shared" si="1009"/>
        <v>0</v>
      </c>
      <c r="VDI141" s="92">
        <f t="shared" si="1009"/>
        <v>0</v>
      </c>
      <c r="VDJ141" s="92">
        <f t="shared" si="1009"/>
        <v>0</v>
      </c>
      <c r="VDK141" s="92">
        <f t="shared" si="1009"/>
        <v>0</v>
      </c>
      <c r="VDL141" s="92">
        <f t="shared" si="1009"/>
        <v>0</v>
      </c>
      <c r="VDM141" s="92">
        <f t="shared" si="1009"/>
        <v>0</v>
      </c>
      <c r="VDN141" s="92">
        <f t="shared" si="1009"/>
        <v>0</v>
      </c>
      <c r="VDO141" s="92">
        <f t="shared" si="1009"/>
        <v>0</v>
      </c>
      <c r="VDP141" s="92">
        <f t="shared" si="1009"/>
        <v>0</v>
      </c>
      <c r="VDQ141" s="92">
        <f t="shared" si="1009"/>
        <v>0</v>
      </c>
      <c r="VDR141" s="92">
        <f t="shared" si="1009"/>
        <v>0</v>
      </c>
      <c r="VDS141" s="92">
        <f t="shared" ref="VDS141:VGD141" si="1010">VDS135</f>
        <v>0</v>
      </c>
      <c r="VDT141" s="92">
        <f t="shared" si="1010"/>
        <v>0</v>
      </c>
      <c r="VDU141" s="92">
        <f t="shared" si="1010"/>
        <v>0</v>
      </c>
      <c r="VDV141" s="92">
        <f t="shared" si="1010"/>
        <v>0</v>
      </c>
      <c r="VDW141" s="92">
        <f t="shared" si="1010"/>
        <v>0</v>
      </c>
      <c r="VDX141" s="92">
        <f t="shared" si="1010"/>
        <v>0</v>
      </c>
      <c r="VDY141" s="92">
        <f t="shared" si="1010"/>
        <v>0</v>
      </c>
      <c r="VDZ141" s="92">
        <f t="shared" si="1010"/>
        <v>0</v>
      </c>
      <c r="VEA141" s="92">
        <f t="shared" si="1010"/>
        <v>0</v>
      </c>
      <c r="VEB141" s="92">
        <f t="shared" si="1010"/>
        <v>0</v>
      </c>
      <c r="VEC141" s="92">
        <f t="shared" si="1010"/>
        <v>0</v>
      </c>
      <c r="VED141" s="92">
        <f t="shared" si="1010"/>
        <v>0</v>
      </c>
      <c r="VEE141" s="92">
        <f t="shared" si="1010"/>
        <v>0</v>
      </c>
      <c r="VEF141" s="92">
        <f t="shared" si="1010"/>
        <v>0</v>
      </c>
      <c r="VEG141" s="92">
        <f t="shared" si="1010"/>
        <v>0</v>
      </c>
      <c r="VEH141" s="92">
        <f t="shared" si="1010"/>
        <v>0</v>
      </c>
      <c r="VEI141" s="92">
        <f t="shared" si="1010"/>
        <v>0</v>
      </c>
      <c r="VEJ141" s="92">
        <f t="shared" si="1010"/>
        <v>0</v>
      </c>
      <c r="VEK141" s="92">
        <f t="shared" si="1010"/>
        <v>0</v>
      </c>
      <c r="VEL141" s="92">
        <f t="shared" si="1010"/>
        <v>0</v>
      </c>
      <c r="VEM141" s="92">
        <f t="shared" si="1010"/>
        <v>0</v>
      </c>
      <c r="VEN141" s="92">
        <f t="shared" si="1010"/>
        <v>0</v>
      </c>
      <c r="VEO141" s="92">
        <f t="shared" si="1010"/>
        <v>0</v>
      </c>
      <c r="VEP141" s="92">
        <f t="shared" si="1010"/>
        <v>0</v>
      </c>
      <c r="VEQ141" s="92">
        <f t="shared" si="1010"/>
        <v>0</v>
      </c>
      <c r="VER141" s="92">
        <f t="shared" si="1010"/>
        <v>0</v>
      </c>
      <c r="VES141" s="92">
        <f t="shared" si="1010"/>
        <v>0</v>
      </c>
      <c r="VET141" s="92">
        <f t="shared" si="1010"/>
        <v>0</v>
      </c>
      <c r="VEU141" s="92">
        <f t="shared" si="1010"/>
        <v>0</v>
      </c>
      <c r="VEV141" s="92">
        <f t="shared" si="1010"/>
        <v>0</v>
      </c>
      <c r="VEW141" s="92">
        <f t="shared" si="1010"/>
        <v>0</v>
      </c>
      <c r="VEX141" s="92">
        <f t="shared" si="1010"/>
        <v>0</v>
      </c>
      <c r="VEY141" s="92">
        <f t="shared" si="1010"/>
        <v>0</v>
      </c>
      <c r="VEZ141" s="92">
        <f t="shared" si="1010"/>
        <v>0</v>
      </c>
      <c r="VFA141" s="92">
        <f t="shared" si="1010"/>
        <v>0</v>
      </c>
      <c r="VFB141" s="92">
        <f t="shared" si="1010"/>
        <v>0</v>
      </c>
      <c r="VFC141" s="92">
        <f t="shared" si="1010"/>
        <v>0</v>
      </c>
      <c r="VFD141" s="92">
        <f t="shared" si="1010"/>
        <v>0</v>
      </c>
      <c r="VFE141" s="92">
        <f t="shared" si="1010"/>
        <v>0</v>
      </c>
      <c r="VFF141" s="92">
        <f t="shared" si="1010"/>
        <v>0</v>
      </c>
      <c r="VFG141" s="92">
        <f t="shared" si="1010"/>
        <v>0</v>
      </c>
      <c r="VFH141" s="92">
        <f t="shared" si="1010"/>
        <v>0</v>
      </c>
      <c r="VFI141" s="92">
        <f t="shared" si="1010"/>
        <v>0</v>
      </c>
      <c r="VFJ141" s="92">
        <f t="shared" si="1010"/>
        <v>0</v>
      </c>
      <c r="VFK141" s="92">
        <f t="shared" si="1010"/>
        <v>0</v>
      </c>
      <c r="VFL141" s="92">
        <f t="shared" si="1010"/>
        <v>0</v>
      </c>
      <c r="VFM141" s="92">
        <f t="shared" si="1010"/>
        <v>0</v>
      </c>
      <c r="VFN141" s="92">
        <f t="shared" si="1010"/>
        <v>0</v>
      </c>
      <c r="VFO141" s="92">
        <f t="shared" si="1010"/>
        <v>0</v>
      </c>
      <c r="VFP141" s="92">
        <f t="shared" si="1010"/>
        <v>0</v>
      </c>
      <c r="VFQ141" s="92">
        <f t="shared" si="1010"/>
        <v>0</v>
      </c>
      <c r="VFR141" s="92">
        <f t="shared" si="1010"/>
        <v>0</v>
      </c>
      <c r="VFS141" s="92">
        <f t="shared" si="1010"/>
        <v>0</v>
      </c>
      <c r="VFT141" s="92">
        <f t="shared" si="1010"/>
        <v>0</v>
      </c>
      <c r="VFU141" s="92">
        <f t="shared" si="1010"/>
        <v>0</v>
      </c>
      <c r="VFV141" s="92">
        <f t="shared" si="1010"/>
        <v>0</v>
      </c>
      <c r="VFW141" s="92">
        <f t="shared" si="1010"/>
        <v>0</v>
      </c>
      <c r="VFX141" s="92">
        <f t="shared" si="1010"/>
        <v>0</v>
      </c>
      <c r="VFY141" s="92">
        <f t="shared" si="1010"/>
        <v>0</v>
      </c>
      <c r="VFZ141" s="92">
        <f t="shared" si="1010"/>
        <v>0</v>
      </c>
      <c r="VGA141" s="92">
        <f t="shared" si="1010"/>
        <v>0</v>
      </c>
      <c r="VGB141" s="92">
        <f t="shared" si="1010"/>
        <v>0</v>
      </c>
      <c r="VGC141" s="92">
        <f t="shared" si="1010"/>
        <v>0</v>
      </c>
      <c r="VGD141" s="92">
        <f t="shared" si="1010"/>
        <v>0</v>
      </c>
      <c r="VGE141" s="92">
        <f t="shared" ref="VGE141:VIP141" si="1011">VGE135</f>
        <v>0</v>
      </c>
      <c r="VGF141" s="92">
        <f t="shared" si="1011"/>
        <v>0</v>
      </c>
      <c r="VGG141" s="92">
        <f t="shared" si="1011"/>
        <v>0</v>
      </c>
      <c r="VGH141" s="92">
        <f t="shared" si="1011"/>
        <v>0</v>
      </c>
      <c r="VGI141" s="92">
        <f t="shared" si="1011"/>
        <v>0</v>
      </c>
      <c r="VGJ141" s="92">
        <f t="shared" si="1011"/>
        <v>0</v>
      </c>
      <c r="VGK141" s="92">
        <f t="shared" si="1011"/>
        <v>0</v>
      </c>
      <c r="VGL141" s="92">
        <f t="shared" si="1011"/>
        <v>0</v>
      </c>
      <c r="VGM141" s="92">
        <f t="shared" si="1011"/>
        <v>0</v>
      </c>
      <c r="VGN141" s="92">
        <f t="shared" si="1011"/>
        <v>0</v>
      </c>
      <c r="VGO141" s="92">
        <f t="shared" si="1011"/>
        <v>0</v>
      </c>
      <c r="VGP141" s="92">
        <f t="shared" si="1011"/>
        <v>0</v>
      </c>
      <c r="VGQ141" s="92">
        <f t="shared" si="1011"/>
        <v>0</v>
      </c>
      <c r="VGR141" s="92">
        <f t="shared" si="1011"/>
        <v>0</v>
      </c>
      <c r="VGS141" s="92">
        <f t="shared" si="1011"/>
        <v>0</v>
      </c>
      <c r="VGT141" s="92">
        <f t="shared" si="1011"/>
        <v>0</v>
      </c>
      <c r="VGU141" s="92">
        <f t="shared" si="1011"/>
        <v>0</v>
      </c>
      <c r="VGV141" s="92">
        <f t="shared" si="1011"/>
        <v>0</v>
      </c>
      <c r="VGW141" s="92">
        <f t="shared" si="1011"/>
        <v>0</v>
      </c>
      <c r="VGX141" s="92">
        <f t="shared" si="1011"/>
        <v>0</v>
      </c>
      <c r="VGY141" s="92">
        <f t="shared" si="1011"/>
        <v>0</v>
      </c>
      <c r="VGZ141" s="92">
        <f t="shared" si="1011"/>
        <v>0</v>
      </c>
      <c r="VHA141" s="92">
        <f t="shared" si="1011"/>
        <v>0</v>
      </c>
      <c r="VHB141" s="92">
        <f t="shared" si="1011"/>
        <v>0</v>
      </c>
      <c r="VHC141" s="92">
        <f t="shared" si="1011"/>
        <v>0</v>
      </c>
      <c r="VHD141" s="92">
        <f t="shared" si="1011"/>
        <v>0</v>
      </c>
      <c r="VHE141" s="92">
        <f t="shared" si="1011"/>
        <v>0</v>
      </c>
      <c r="VHF141" s="92">
        <f t="shared" si="1011"/>
        <v>0</v>
      </c>
      <c r="VHG141" s="92">
        <f t="shared" si="1011"/>
        <v>0</v>
      </c>
      <c r="VHH141" s="92">
        <f t="shared" si="1011"/>
        <v>0</v>
      </c>
      <c r="VHI141" s="92">
        <f t="shared" si="1011"/>
        <v>0</v>
      </c>
      <c r="VHJ141" s="92">
        <f t="shared" si="1011"/>
        <v>0</v>
      </c>
      <c r="VHK141" s="92">
        <f t="shared" si="1011"/>
        <v>0</v>
      </c>
      <c r="VHL141" s="92">
        <f t="shared" si="1011"/>
        <v>0</v>
      </c>
      <c r="VHM141" s="92">
        <f t="shared" si="1011"/>
        <v>0</v>
      </c>
      <c r="VHN141" s="92">
        <f t="shared" si="1011"/>
        <v>0</v>
      </c>
      <c r="VHO141" s="92">
        <f t="shared" si="1011"/>
        <v>0</v>
      </c>
      <c r="VHP141" s="92">
        <f t="shared" si="1011"/>
        <v>0</v>
      </c>
      <c r="VHQ141" s="92">
        <f t="shared" si="1011"/>
        <v>0</v>
      </c>
      <c r="VHR141" s="92">
        <f t="shared" si="1011"/>
        <v>0</v>
      </c>
      <c r="VHS141" s="92">
        <f t="shared" si="1011"/>
        <v>0</v>
      </c>
      <c r="VHT141" s="92">
        <f t="shared" si="1011"/>
        <v>0</v>
      </c>
      <c r="VHU141" s="92">
        <f t="shared" si="1011"/>
        <v>0</v>
      </c>
      <c r="VHV141" s="92">
        <f t="shared" si="1011"/>
        <v>0</v>
      </c>
      <c r="VHW141" s="92">
        <f t="shared" si="1011"/>
        <v>0</v>
      </c>
      <c r="VHX141" s="92">
        <f t="shared" si="1011"/>
        <v>0</v>
      </c>
      <c r="VHY141" s="92">
        <f t="shared" si="1011"/>
        <v>0</v>
      </c>
      <c r="VHZ141" s="92">
        <f t="shared" si="1011"/>
        <v>0</v>
      </c>
      <c r="VIA141" s="92">
        <f t="shared" si="1011"/>
        <v>0</v>
      </c>
      <c r="VIB141" s="92">
        <f t="shared" si="1011"/>
        <v>0</v>
      </c>
      <c r="VIC141" s="92">
        <f t="shared" si="1011"/>
        <v>0</v>
      </c>
      <c r="VID141" s="92">
        <f t="shared" si="1011"/>
        <v>0</v>
      </c>
      <c r="VIE141" s="92">
        <f t="shared" si="1011"/>
        <v>0</v>
      </c>
      <c r="VIF141" s="92">
        <f t="shared" si="1011"/>
        <v>0</v>
      </c>
      <c r="VIG141" s="92">
        <f t="shared" si="1011"/>
        <v>0</v>
      </c>
      <c r="VIH141" s="92">
        <f t="shared" si="1011"/>
        <v>0</v>
      </c>
      <c r="VII141" s="92">
        <f t="shared" si="1011"/>
        <v>0</v>
      </c>
      <c r="VIJ141" s="92">
        <f t="shared" si="1011"/>
        <v>0</v>
      </c>
      <c r="VIK141" s="92">
        <f t="shared" si="1011"/>
        <v>0</v>
      </c>
      <c r="VIL141" s="92">
        <f t="shared" si="1011"/>
        <v>0</v>
      </c>
      <c r="VIM141" s="92">
        <f t="shared" si="1011"/>
        <v>0</v>
      </c>
      <c r="VIN141" s="92">
        <f t="shared" si="1011"/>
        <v>0</v>
      </c>
      <c r="VIO141" s="92">
        <f t="shared" si="1011"/>
        <v>0</v>
      </c>
      <c r="VIP141" s="92">
        <f t="shared" si="1011"/>
        <v>0</v>
      </c>
      <c r="VIQ141" s="92">
        <f t="shared" ref="VIQ141:VLB141" si="1012">VIQ135</f>
        <v>0</v>
      </c>
      <c r="VIR141" s="92">
        <f t="shared" si="1012"/>
        <v>0</v>
      </c>
      <c r="VIS141" s="92">
        <f t="shared" si="1012"/>
        <v>0</v>
      </c>
      <c r="VIT141" s="92">
        <f t="shared" si="1012"/>
        <v>0</v>
      </c>
      <c r="VIU141" s="92">
        <f t="shared" si="1012"/>
        <v>0</v>
      </c>
      <c r="VIV141" s="92">
        <f t="shared" si="1012"/>
        <v>0</v>
      </c>
      <c r="VIW141" s="92">
        <f t="shared" si="1012"/>
        <v>0</v>
      </c>
      <c r="VIX141" s="92">
        <f t="shared" si="1012"/>
        <v>0</v>
      </c>
      <c r="VIY141" s="92">
        <f t="shared" si="1012"/>
        <v>0</v>
      </c>
      <c r="VIZ141" s="92">
        <f t="shared" si="1012"/>
        <v>0</v>
      </c>
      <c r="VJA141" s="92">
        <f t="shared" si="1012"/>
        <v>0</v>
      </c>
      <c r="VJB141" s="92">
        <f t="shared" si="1012"/>
        <v>0</v>
      </c>
      <c r="VJC141" s="92">
        <f t="shared" si="1012"/>
        <v>0</v>
      </c>
      <c r="VJD141" s="92">
        <f t="shared" si="1012"/>
        <v>0</v>
      </c>
      <c r="VJE141" s="92">
        <f t="shared" si="1012"/>
        <v>0</v>
      </c>
      <c r="VJF141" s="92">
        <f t="shared" si="1012"/>
        <v>0</v>
      </c>
      <c r="VJG141" s="92">
        <f t="shared" si="1012"/>
        <v>0</v>
      </c>
      <c r="VJH141" s="92">
        <f t="shared" si="1012"/>
        <v>0</v>
      </c>
      <c r="VJI141" s="92">
        <f t="shared" si="1012"/>
        <v>0</v>
      </c>
      <c r="VJJ141" s="92">
        <f t="shared" si="1012"/>
        <v>0</v>
      </c>
      <c r="VJK141" s="92">
        <f t="shared" si="1012"/>
        <v>0</v>
      </c>
      <c r="VJL141" s="92">
        <f t="shared" si="1012"/>
        <v>0</v>
      </c>
      <c r="VJM141" s="92">
        <f t="shared" si="1012"/>
        <v>0</v>
      </c>
      <c r="VJN141" s="92">
        <f t="shared" si="1012"/>
        <v>0</v>
      </c>
      <c r="VJO141" s="92">
        <f t="shared" si="1012"/>
        <v>0</v>
      </c>
      <c r="VJP141" s="92">
        <f t="shared" si="1012"/>
        <v>0</v>
      </c>
      <c r="VJQ141" s="92">
        <f t="shared" si="1012"/>
        <v>0</v>
      </c>
      <c r="VJR141" s="92">
        <f t="shared" si="1012"/>
        <v>0</v>
      </c>
      <c r="VJS141" s="92">
        <f t="shared" si="1012"/>
        <v>0</v>
      </c>
      <c r="VJT141" s="92">
        <f t="shared" si="1012"/>
        <v>0</v>
      </c>
      <c r="VJU141" s="92">
        <f t="shared" si="1012"/>
        <v>0</v>
      </c>
      <c r="VJV141" s="92">
        <f t="shared" si="1012"/>
        <v>0</v>
      </c>
      <c r="VJW141" s="92">
        <f t="shared" si="1012"/>
        <v>0</v>
      </c>
      <c r="VJX141" s="92">
        <f t="shared" si="1012"/>
        <v>0</v>
      </c>
      <c r="VJY141" s="92">
        <f t="shared" si="1012"/>
        <v>0</v>
      </c>
      <c r="VJZ141" s="92">
        <f t="shared" si="1012"/>
        <v>0</v>
      </c>
      <c r="VKA141" s="92">
        <f t="shared" si="1012"/>
        <v>0</v>
      </c>
      <c r="VKB141" s="92">
        <f t="shared" si="1012"/>
        <v>0</v>
      </c>
      <c r="VKC141" s="92">
        <f t="shared" si="1012"/>
        <v>0</v>
      </c>
      <c r="VKD141" s="92">
        <f t="shared" si="1012"/>
        <v>0</v>
      </c>
      <c r="VKE141" s="92">
        <f t="shared" si="1012"/>
        <v>0</v>
      </c>
      <c r="VKF141" s="92">
        <f t="shared" si="1012"/>
        <v>0</v>
      </c>
      <c r="VKG141" s="92">
        <f t="shared" si="1012"/>
        <v>0</v>
      </c>
      <c r="VKH141" s="92">
        <f t="shared" si="1012"/>
        <v>0</v>
      </c>
      <c r="VKI141" s="92">
        <f t="shared" si="1012"/>
        <v>0</v>
      </c>
      <c r="VKJ141" s="92">
        <f t="shared" si="1012"/>
        <v>0</v>
      </c>
      <c r="VKK141" s="92">
        <f t="shared" si="1012"/>
        <v>0</v>
      </c>
      <c r="VKL141" s="92">
        <f t="shared" si="1012"/>
        <v>0</v>
      </c>
      <c r="VKM141" s="92">
        <f t="shared" si="1012"/>
        <v>0</v>
      </c>
      <c r="VKN141" s="92">
        <f t="shared" si="1012"/>
        <v>0</v>
      </c>
      <c r="VKO141" s="92">
        <f t="shared" si="1012"/>
        <v>0</v>
      </c>
      <c r="VKP141" s="92">
        <f t="shared" si="1012"/>
        <v>0</v>
      </c>
      <c r="VKQ141" s="92">
        <f t="shared" si="1012"/>
        <v>0</v>
      </c>
      <c r="VKR141" s="92">
        <f t="shared" si="1012"/>
        <v>0</v>
      </c>
      <c r="VKS141" s="92">
        <f t="shared" si="1012"/>
        <v>0</v>
      </c>
      <c r="VKT141" s="92">
        <f t="shared" si="1012"/>
        <v>0</v>
      </c>
      <c r="VKU141" s="92">
        <f t="shared" si="1012"/>
        <v>0</v>
      </c>
      <c r="VKV141" s="92">
        <f t="shared" si="1012"/>
        <v>0</v>
      </c>
      <c r="VKW141" s="92">
        <f t="shared" si="1012"/>
        <v>0</v>
      </c>
      <c r="VKX141" s="92">
        <f t="shared" si="1012"/>
        <v>0</v>
      </c>
      <c r="VKY141" s="92">
        <f t="shared" si="1012"/>
        <v>0</v>
      </c>
      <c r="VKZ141" s="92">
        <f t="shared" si="1012"/>
        <v>0</v>
      </c>
      <c r="VLA141" s="92">
        <f t="shared" si="1012"/>
        <v>0</v>
      </c>
      <c r="VLB141" s="92">
        <f t="shared" si="1012"/>
        <v>0</v>
      </c>
      <c r="VLC141" s="92">
        <f t="shared" ref="VLC141:VNN141" si="1013">VLC135</f>
        <v>0</v>
      </c>
      <c r="VLD141" s="92">
        <f t="shared" si="1013"/>
        <v>0</v>
      </c>
      <c r="VLE141" s="92">
        <f t="shared" si="1013"/>
        <v>0</v>
      </c>
      <c r="VLF141" s="92">
        <f t="shared" si="1013"/>
        <v>0</v>
      </c>
      <c r="VLG141" s="92">
        <f t="shared" si="1013"/>
        <v>0</v>
      </c>
      <c r="VLH141" s="92">
        <f t="shared" si="1013"/>
        <v>0</v>
      </c>
      <c r="VLI141" s="92">
        <f t="shared" si="1013"/>
        <v>0</v>
      </c>
      <c r="VLJ141" s="92">
        <f t="shared" si="1013"/>
        <v>0</v>
      </c>
      <c r="VLK141" s="92">
        <f t="shared" si="1013"/>
        <v>0</v>
      </c>
      <c r="VLL141" s="92">
        <f t="shared" si="1013"/>
        <v>0</v>
      </c>
      <c r="VLM141" s="92">
        <f t="shared" si="1013"/>
        <v>0</v>
      </c>
      <c r="VLN141" s="92">
        <f t="shared" si="1013"/>
        <v>0</v>
      </c>
      <c r="VLO141" s="92">
        <f t="shared" si="1013"/>
        <v>0</v>
      </c>
      <c r="VLP141" s="92">
        <f t="shared" si="1013"/>
        <v>0</v>
      </c>
      <c r="VLQ141" s="92">
        <f t="shared" si="1013"/>
        <v>0</v>
      </c>
      <c r="VLR141" s="92">
        <f t="shared" si="1013"/>
        <v>0</v>
      </c>
      <c r="VLS141" s="92">
        <f t="shared" si="1013"/>
        <v>0</v>
      </c>
      <c r="VLT141" s="92">
        <f t="shared" si="1013"/>
        <v>0</v>
      </c>
      <c r="VLU141" s="92">
        <f t="shared" si="1013"/>
        <v>0</v>
      </c>
      <c r="VLV141" s="92">
        <f t="shared" si="1013"/>
        <v>0</v>
      </c>
      <c r="VLW141" s="92">
        <f t="shared" si="1013"/>
        <v>0</v>
      </c>
      <c r="VLX141" s="92">
        <f t="shared" si="1013"/>
        <v>0</v>
      </c>
      <c r="VLY141" s="92">
        <f t="shared" si="1013"/>
        <v>0</v>
      </c>
      <c r="VLZ141" s="92">
        <f t="shared" si="1013"/>
        <v>0</v>
      </c>
      <c r="VMA141" s="92">
        <f t="shared" si="1013"/>
        <v>0</v>
      </c>
      <c r="VMB141" s="92">
        <f t="shared" si="1013"/>
        <v>0</v>
      </c>
      <c r="VMC141" s="92">
        <f t="shared" si="1013"/>
        <v>0</v>
      </c>
      <c r="VMD141" s="92">
        <f t="shared" si="1013"/>
        <v>0</v>
      </c>
      <c r="VME141" s="92">
        <f t="shared" si="1013"/>
        <v>0</v>
      </c>
      <c r="VMF141" s="92">
        <f t="shared" si="1013"/>
        <v>0</v>
      </c>
      <c r="VMG141" s="92">
        <f t="shared" si="1013"/>
        <v>0</v>
      </c>
      <c r="VMH141" s="92">
        <f t="shared" si="1013"/>
        <v>0</v>
      </c>
      <c r="VMI141" s="92">
        <f t="shared" si="1013"/>
        <v>0</v>
      </c>
      <c r="VMJ141" s="92">
        <f t="shared" si="1013"/>
        <v>0</v>
      </c>
      <c r="VMK141" s="92">
        <f t="shared" si="1013"/>
        <v>0</v>
      </c>
      <c r="VML141" s="92">
        <f t="shared" si="1013"/>
        <v>0</v>
      </c>
      <c r="VMM141" s="92">
        <f t="shared" si="1013"/>
        <v>0</v>
      </c>
      <c r="VMN141" s="92">
        <f t="shared" si="1013"/>
        <v>0</v>
      </c>
      <c r="VMO141" s="92">
        <f t="shared" si="1013"/>
        <v>0</v>
      </c>
      <c r="VMP141" s="92">
        <f t="shared" si="1013"/>
        <v>0</v>
      </c>
      <c r="VMQ141" s="92">
        <f t="shared" si="1013"/>
        <v>0</v>
      </c>
      <c r="VMR141" s="92">
        <f t="shared" si="1013"/>
        <v>0</v>
      </c>
      <c r="VMS141" s="92">
        <f t="shared" si="1013"/>
        <v>0</v>
      </c>
      <c r="VMT141" s="92">
        <f t="shared" si="1013"/>
        <v>0</v>
      </c>
      <c r="VMU141" s="92">
        <f t="shared" si="1013"/>
        <v>0</v>
      </c>
      <c r="VMV141" s="92">
        <f t="shared" si="1013"/>
        <v>0</v>
      </c>
      <c r="VMW141" s="92">
        <f t="shared" si="1013"/>
        <v>0</v>
      </c>
      <c r="VMX141" s="92">
        <f t="shared" si="1013"/>
        <v>0</v>
      </c>
      <c r="VMY141" s="92">
        <f t="shared" si="1013"/>
        <v>0</v>
      </c>
      <c r="VMZ141" s="92">
        <f t="shared" si="1013"/>
        <v>0</v>
      </c>
      <c r="VNA141" s="92">
        <f t="shared" si="1013"/>
        <v>0</v>
      </c>
      <c r="VNB141" s="92">
        <f t="shared" si="1013"/>
        <v>0</v>
      </c>
      <c r="VNC141" s="92">
        <f t="shared" si="1013"/>
        <v>0</v>
      </c>
      <c r="VND141" s="92">
        <f t="shared" si="1013"/>
        <v>0</v>
      </c>
      <c r="VNE141" s="92">
        <f t="shared" si="1013"/>
        <v>0</v>
      </c>
      <c r="VNF141" s="92">
        <f t="shared" si="1013"/>
        <v>0</v>
      </c>
      <c r="VNG141" s="92">
        <f t="shared" si="1013"/>
        <v>0</v>
      </c>
      <c r="VNH141" s="92">
        <f t="shared" si="1013"/>
        <v>0</v>
      </c>
      <c r="VNI141" s="92">
        <f t="shared" si="1013"/>
        <v>0</v>
      </c>
      <c r="VNJ141" s="92">
        <f t="shared" si="1013"/>
        <v>0</v>
      </c>
      <c r="VNK141" s="92">
        <f t="shared" si="1013"/>
        <v>0</v>
      </c>
      <c r="VNL141" s="92">
        <f t="shared" si="1013"/>
        <v>0</v>
      </c>
      <c r="VNM141" s="92">
        <f t="shared" si="1013"/>
        <v>0</v>
      </c>
      <c r="VNN141" s="92">
        <f t="shared" si="1013"/>
        <v>0</v>
      </c>
      <c r="VNO141" s="92">
        <f t="shared" ref="VNO141:VPZ141" si="1014">VNO135</f>
        <v>0</v>
      </c>
      <c r="VNP141" s="92">
        <f t="shared" si="1014"/>
        <v>0</v>
      </c>
      <c r="VNQ141" s="92">
        <f t="shared" si="1014"/>
        <v>0</v>
      </c>
      <c r="VNR141" s="92">
        <f t="shared" si="1014"/>
        <v>0</v>
      </c>
      <c r="VNS141" s="92">
        <f t="shared" si="1014"/>
        <v>0</v>
      </c>
      <c r="VNT141" s="92">
        <f t="shared" si="1014"/>
        <v>0</v>
      </c>
      <c r="VNU141" s="92">
        <f t="shared" si="1014"/>
        <v>0</v>
      </c>
      <c r="VNV141" s="92">
        <f t="shared" si="1014"/>
        <v>0</v>
      </c>
      <c r="VNW141" s="92">
        <f t="shared" si="1014"/>
        <v>0</v>
      </c>
      <c r="VNX141" s="92">
        <f t="shared" si="1014"/>
        <v>0</v>
      </c>
      <c r="VNY141" s="92">
        <f t="shared" si="1014"/>
        <v>0</v>
      </c>
      <c r="VNZ141" s="92">
        <f t="shared" si="1014"/>
        <v>0</v>
      </c>
      <c r="VOA141" s="92">
        <f t="shared" si="1014"/>
        <v>0</v>
      </c>
      <c r="VOB141" s="92">
        <f t="shared" si="1014"/>
        <v>0</v>
      </c>
      <c r="VOC141" s="92">
        <f t="shared" si="1014"/>
        <v>0</v>
      </c>
      <c r="VOD141" s="92">
        <f t="shared" si="1014"/>
        <v>0</v>
      </c>
      <c r="VOE141" s="92">
        <f t="shared" si="1014"/>
        <v>0</v>
      </c>
      <c r="VOF141" s="92">
        <f t="shared" si="1014"/>
        <v>0</v>
      </c>
      <c r="VOG141" s="92">
        <f t="shared" si="1014"/>
        <v>0</v>
      </c>
      <c r="VOH141" s="92">
        <f t="shared" si="1014"/>
        <v>0</v>
      </c>
      <c r="VOI141" s="92">
        <f t="shared" si="1014"/>
        <v>0</v>
      </c>
      <c r="VOJ141" s="92">
        <f t="shared" si="1014"/>
        <v>0</v>
      </c>
      <c r="VOK141" s="92">
        <f t="shared" si="1014"/>
        <v>0</v>
      </c>
      <c r="VOL141" s="92">
        <f t="shared" si="1014"/>
        <v>0</v>
      </c>
      <c r="VOM141" s="92">
        <f t="shared" si="1014"/>
        <v>0</v>
      </c>
      <c r="VON141" s="92">
        <f t="shared" si="1014"/>
        <v>0</v>
      </c>
      <c r="VOO141" s="92">
        <f t="shared" si="1014"/>
        <v>0</v>
      </c>
      <c r="VOP141" s="92">
        <f t="shared" si="1014"/>
        <v>0</v>
      </c>
      <c r="VOQ141" s="92">
        <f t="shared" si="1014"/>
        <v>0</v>
      </c>
      <c r="VOR141" s="92">
        <f t="shared" si="1014"/>
        <v>0</v>
      </c>
      <c r="VOS141" s="92">
        <f t="shared" si="1014"/>
        <v>0</v>
      </c>
      <c r="VOT141" s="92">
        <f t="shared" si="1014"/>
        <v>0</v>
      </c>
      <c r="VOU141" s="92">
        <f t="shared" si="1014"/>
        <v>0</v>
      </c>
      <c r="VOV141" s="92">
        <f t="shared" si="1014"/>
        <v>0</v>
      </c>
      <c r="VOW141" s="92">
        <f t="shared" si="1014"/>
        <v>0</v>
      </c>
      <c r="VOX141" s="92">
        <f t="shared" si="1014"/>
        <v>0</v>
      </c>
      <c r="VOY141" s="92">
        <f t="shared" si="1014"/>
        <v>0</v>
      </c>
      <c r="VOZ141" s="92">
        <f t="shared" si="1014"/>
        <v>0</v>
      </c>
      <c r="VPA141" s="92">
        <f t="shared" si="1014"/>
        <v>0</v>
      </c>
      <c r="VPB141" s="92">
        <f t="shared" si="1014"/>
        <v>0</v>
      </c>
      <c r="VPC141" s="92">
        <f t="shared" si="1014"/>
        <v>0</v>
      </c>
      <c r="VPD141" s="92">
        <f t="shared" si="1014"/>
        <v>0</v>
      </c>
      <c r="VPE141" s="92">
        <f t="shared" si="1014"/>
        <v>0</v>
      </c>
      <c r="VPF141" s="92">
        <f t="shared" si="1014"/>
        <v>0</v>
      </c>
      <c r="VPG141" s="92">
        <f t="shared" si="1014"/>
        <v>0</v>
      </c>
      <c r="VPH141" s="92">
        <f t="shared" si="1014"/>
        <v>0</v>
      </c>
      <c r="VPI141" s="92">
        <f t="shared" si="1014"/>
        <v>0</v>
      </c>
      <c r="VPJ141" s="92">
        <f t="shared" si="1014"/>
        <v>0</v>
      </c>
      <c r="VPK141" s="92">
        <f t="shared" si="1014"/>
        <v>0</v>
      </c>
      <c r="VPL141" s="92">
        <f t="shared" si="1014"/>
        <v>0</v>
      </c>
      <c r="VPM141" s="92">
        <f t="shared" si="1014"/>
        <v>0</v>
      </c>
      <c r="VPN141" s="92">
        <f t="shared" si="1014"/>
        <v>0</v>
      </c>
      <c r="VPO141" s="92">
        <f t="shared" si="1014"/>
        <v>0</v>
      </c>
      <c r="VPP141" s="92">
        <f t="shared" si="1014"/>
        <v>0</v>
      </c>
      <c r="VPQ141" s="92">
        <f t="shared" si="1014"/>
        <v>0</v>
      </c>
      <c r="VPR141" s="92">
        <f t="shared" si="1014"/>
        <v>0</v>
      </c>
      <c r="VPS141" s="92">
        <f t="shared" si="1014"/>
        <v>0</v>
      </c>
      <c r="VPT141" s="92">
        <f t="shared" si="1014"/>
        <v>0</v>
      </c>
      <c r="VPU141" s="92">
        <f t="shared" si="1014"/>
        <v>0</v>
      </c>
      <c r="VPV141" s="92">
        <f t="shared" si="1014"/>
        <v>0</v>
      </c>
      <c r="VPW141" s="92">
        <f t="shared" si="1014"/>
        <v>0</v>
      </c>
      <c r="VPX141" s="92">
        <f t="shared" si="1014"/>
        <v>0</v>
      </c>
      <c r="VPY141" s="92">
        <f t="shared" si="1014"/>
        <v>0</v>
      </c>
      <c r="VPZ141" s="92">
        <f t="shared" si="1014"/>
        <v>0</v>
      </c>
      <c r="VQA141" s="92">
        <f t="shared" ref="VQA141:VSL141" si="1015">VQA135</f>
        <v>0</v>
      </c>
      <c r="VQB141" s="92">
        <f t="shared" si="1015"/>
        <v>0</v>
      </c>
      <c r="VQC141" s="92">
        <f t="shared" si="1015"/>
        <v>0</v>
      </c>
      <c r="VQD141" s="92">
        <f t="shared" si="1015"/>
        <v>0</v>
      </c>
      <c r="VQE141" s="92">
        <f t="shared" si="1015"/>
        <v>0</v>
      </c>
      <c r="VQF141" s="92">
        <f t="shared" si="1015"/>
        <v>0</v>
      </c>
      <c r="VQG141" s="92">
        <f t="shared" si="1015"/>
        <v>0</v>
      </c>
      <c r="VQH141" s="92">
        <f t="shared" si="1015"/>
        <v>0</v>
      </c>
      <c r="VQI141" s="92">
        <f t="shared" si="1015"/>
        <v>0</v>
      </c>
      <c r="VQJ141" s="92">
        <f t="shared" si="1015"/>
        <v>0</v>
      </c>
      <c r="VQK141" s="92">
        <f t="shared" si="1015"/>
        <v>0</v>
      </c>
      <c r="VQL141" s="92">
        <f t="shared" si="1015"/>
        <v>0</v>
      </c>
      <c r="VQM141" s="92">
        <f t="shared" si="1015"/>
        <v>0</v>
      </c>
      <c r="VQN141" s="92">
        <f t="shared" si="1015"/>
        <v>0</v>
      </c>
      <c r="VQO141" s="92">
        <f t="shared" si="1015"/>
        <v>0</v>
      </c>
      <c r="VQP141" s="92">
        <f t="shared" si="1015"/>
        <v>0</v>
      </c>
      <c r="VQQ141" s="92">
        <f t="shared" si="1015"/>
        <v>0</v>
      </c>
      <c r="VQR141" s="92">
        <f t="shared" si="1015"/>
        <v>0</v>
      </c>
      <c r="VQS141" s="92">
        <f t="shared" si="1015"/>
        <v>0</v>
      </c>
      <c r="VQT141" s="92">
        <f t="shared" si="1015"/>
        <v>0</v>
      </c>
      <c r="VQU141" s="92">
        <f t="shared" si="1015"/>
        <v>0</v>
      </c>
      <c r="VQV141" s="92">
        <f t="shared" si="1015"/>
        <v>0</v>
      </c>
      <c r="VQW141" s="92">
        <f t="shared" si="1015"/>
        <v>0</v>
      </c>
      <c r="VQX141" s="92">
        <f t="shared" si="1015"/>
        <v>0</v>
      </c>
      <c r="VQY141" s="92">
        <f t="shared" si="1015"/>
        <v>0</v>
      </c>
      <c r="VQZ141" s="92">
        <f t="shared" si="1015"/>
        <v>0</v>
      </c>
      <c r="VRA141" s="92">
        <f t="shared" si="1015"/>
        <v>0</v>
      </c>
      <c r="VRB141" s="92">
        <f t="shared" si="1015"/>
        <v>0</v>
      </c>
      <c r="VRC141" s="92">
        <f t="shared" si="1015"/>
        <v>0</v>
      </c>
      <c r="VRD141" s="92">
        <f t="shared" si="1015"/>
        <v>0</v>
      </c>
      <c r="VRE141" s="92">
        <f t="shared" si="1015"/>
        <v>0</v>
      </c>
      <c r="VRF141" s="92">
        <f t="shared" si="1015"/>
        <v>0</v>
      </c>
      <c r="VRG141" s="92">
        <f t="shared" si="1015"/>
        <v>0</v>
      </c>
      <c r="VRH141" s="92">
        <f t="shared" si="1015"/>
        <v>0</v>
      </c>
      <c r="VRI141" s="92">
        <f t="shared" si="1015"/>
        <v>0</v>
      </c>
      <c r="VRJ141" s="92">
        <f t="shared" si="1015"/>
        <v>0</v>
      </c>
      <c r="VRK141" s="92">
        <f t="shared" si="1015"/>
        <v>0</v>
      </c>
      <c r="VRL141" s="92">
        <f t="shared" si="1015"/>
        <v>0</v>
      </c>
      <c r="VRM141" s="92">
        <f t="shared" si="1015"/>
        <v>0</v>
      </c>
      <c r="VRN141" s="92">
        <f t="shared" si="1015"/>
        <v>0</v>
      </c>
      <c r="VRO141" s="92">
        <f t="shared" si="1015"/>
        <v>0</v>
      </c>
      <c r="VRP141" s="92">
        <f t="shared" si="1015"/>
        <v>0</v>
      </c>
      <c r="VRQ141" s="92">
        <f t="shared" si="1015"/>
        <v>0</v>
      </c>
      <c r="VRR141" s="92">
        <f t="shared" si="1015"/>
        <v>0</v>
      </c>
      <c r="VRS141" s="92">
        <f t="shared" si="1015"/>
        <v>0</v>
      </c>
      <c r="VRT141" s="92">
        <f t="shared" si="1015"/>
        <v>0</v>
      </c>
      <c r="VRU141" s="92">
        <f t="shared" si="1015"/>
        <v>0</v>
      </c>
      <c r="VRV141" s="92">
        <f t="shared" si="1015"/>
        <v>0</v>
      </c>
      <c r="VRW141" s="92">
        <f t="shared" si="1015"/>
        <v>0</v>
      </c>
      <c r="VRX141" s="92">
        <f t="shared" si="1015"/>
        <v>0</v>
      </c>
      <c r="VRY141" s="92">
        <f t="shared" si="1015"/>
        <v>0</v>
      </c>
      <c r="VRZ141" s="92">
        <f t="shared" si="1015"/>
        <v>0</v>
      </c>
      <c r="VSA141" s="92">
        <f t="shared" si="1015"/>
        <v>0</v>
      </c>
      <c r="VSB141" s="92">
        <f t="shared" si="1015"/>
        <v>0</v>
      </c>
      <c r="VSC141" s="92">
        <f t="shared" si="1015"/>
        <v>0</v>
      </c>
      <c r="VSD141" s="92">
        <f t="shared" si="1015"/>
        <v>0</v>
      </c>
      <c r="VSE141" s="92">
        <f t="shared" si="1015"/>
        <v>0</v>
      </c>
      <c r="VSF141" s="92">
        <f t="shared" si="1015"/>
        <v>0</v>
      </c>
      <c r="VSG141" s="92">
        <f t="shared" si="1015"/>
        <v>0</v>
      </c>
      <c r="VSH141" s="92">
        <f t="shared" si="1015"/>
        <v>0</v>
      </c>
      <c r="VSI141" s="92">
        <f t="shared" si="1015"/>
        <v>0</v>
      </c>
      <c r="VSJ141" s="92">
        <f t="shared" si="1015"/>
        <v>0</v>
      </c>
      <c r="VSK141" s="92">
        <f t="shared" si="1015"/>
        <v>0</v>
      </c>
      <c r="VSL141" s="92">
        <f t="shared" si="1015"/>
        <v>0</v>
      </c>
      <c r="VSM141" s="92">
        <f t="shared" ref="VSM141:VUX141" si="1016">VSM135</f>
        <v>0</v>
      </c>
      <c r="VSN141" s="92">
        <f t="shared" si="1016"/>
        <v>0</v>
      </c>
      <c r="VSO141" s="92">
        <f t="shared" si="1016"/>
        <v>0</v>
      </c>
      <c r="VSP141" s="92">
        <f t="shared" si="1016"/>
        <v>0</v>
      </c>
      <c r="VSQ141" s="92">
        <f t="shared" si="1016"/>
        <v>0</v>
      </c>
      <c r="VSR141" s="92">
        <f t="shared" si="1016"/>
        <v>0</v>
      </c>
      <c r="VSS141" s="92">
        <f t="shared" si="1016"/>
        <v>0</v>
      </c>
      <c r="VST141" s="92">
        <f t="shared" si="1016"/>
        <v>0</v>
      </c>
      <c r="VSU141" s="92">
        <f t="shared" si="1016"/>
        <v>0</v>
      </c>
      <c r="VSV141" s="92">
        <f t="shared" si="1016"/>
        <v>0</v>
      </c>
      <c r="VSW141" s="92">
        <f t="shared" si="1016"/>
        <v>0</v>
      </c>
      <c r="VSX141" s="92">
        <f t="shared" si="1016"/>
        <v>0</v>
      </c>
      <c r="VSY141" s="92">
        <f t="shared" si="1016"/>
        <v>0</v>
      </c>
      <c r="VSZ141" s="92">
        <f t="shared" si="1016"/>
        <v>0</v>
      </c>
      <c r="VTA141" s="92">
        <f t="shared" si="1016"/>
        <v>0</v>
      </c>
      <c r="VTB141" s="92">
        <f t="shared" si="1016"/>
        <v>0</v>
      </c>
      <c r="VTC141" s="92">
        <f t="shared" si="1016"/>
        <v>0</v>
      </c>
      <c r="VTD141" s="92">
        <f t="shared" si="1016"/>
        <v>0</v>
      </c>
      <c r="VTE141" s="92">
        <f t="shared" si="1016"/>
        <v>0</v>
      </c>
      <c r="VTF141" s="92">
        <f t="shared" si="1016"/>
        <v>0</v>
      </c>
      <c r="VTG141" s="92">
        <f t="shared" si="1016"/>
        <v>0</v>
      </c>
      <c r="VTH141" s="92">
        <f t="shared" si="1016"/>
        <v>0</v>
      </c>
      <c r="VTI141" s="92">
        <f t="shared" si="1016"/>
        <v>0</v>
      </c>
      <c r="VTJ141" s="92">
        <f t="shared" si="1016"/>
        <v>0</v>
      </c>
      <c r="VTK141" s="92">
        <f t="shared" si="1016"/>
        <v>0</v>
      </c>
      <c r="VTL141" s="92">
        <f t="shared" si="1016"/>
        <v>0</v>
      </c>
      <c r="VTM141" s="92">
        <f t="shared" si="1016"/>
        <v>0</v>
      </c>
      <c r="VTN141" s="92">
        <f t="shared" si="1016"/>
        <v>0</v>
      </c>
      <c r="VTO141" s="92">
        <f t="shared" si="1016"/>
        <v>0</v>
      </c>
      <c r="VTP141" s="92">
        <f t="shared" si="1016"/>
        <v>0</v>
      </c>
      <c r="VTQ141" s="92">
        <f t="shared" si="1016"/>
        <v>0</v>
      </c>
      <c r="VTR141" s="92">
        <f t="shared" si="1016"/>
        <v>0</v>
      </c>
      <c r="VTS141" s="92">
        <f t="shared" si="1016"/>
        <v>0</v>
      </c>
      <c r="VTT141" s="92">
        <f t="shared" si="1016"/>
        <v>0</v>
      </c>
      <c r="VTU141" s="92">
        <f t="shared" si="1016"/>
        <v>0</v>
      </c>
      <c r="VTV141" s="92">
        <f t="shared" si="1016"/>
        <v>0</v>
      </c>
      <c r="VTW141" s="92">
        <f t="shared" si="1016"/>
        <v>0</v>
      </c>
      <c r="VTX141" s="92">
        <f t="shared" si="1016"/>
        <v>0</v>
      </c>
      <c r="VTY141" s="92">
        <f t="shared" si="1016"/>
        <v>0</v>
      </c>
      <c r="VTZ141" s="92">
        <f t="shared" si="1016"/>
        <v>0</v>
      </c>
      <c r="VUA141" s="92">
        <f t="shared" si="1016"/>
        <v>0</v>
      </c>
      <c r="VUB141" s="92">
        <f t="shared" si="1016"/>
        <v>0</v>
      </c>
      <c r="VUC141" s="92">
        <f t="shared" si="1016"/>
        <v>0</v>
      </c>
      <c r="VUD141" s="92">
        <f t="shared" si="1016"/>
        <v>0</v>
      </c>
      <c r="VUE141" s="92">
        <f t="shared" si="1016"/>
        <v>0</v>
      </c>
      <c r="VUF141" s="92">
        <f t="shared" si="1016"/>
        <v>0</v>
      </c>
      <c r="VUG141" s="92">
        <f t="shared" si="1016"/>
        <v>0</v>
      </c>
      <c r="VUH141" s="92">
        <f t="shared" si="1016"/>
        <v>0</v>
      </c>
      <c r="VUI141" s="92">
        <f t="shared" si="1016"/>
        <v>0</v>
      </c>
      <c r="VUJ141" s="92">
        <f t="shared" si="1016"/>
        <v>0</v>
      </c>
      <c r="VUK141" s="92">
        <f t="shared" si="1016"/>
        <v>0</v>
      </c>
      <c r="VUL141" s="92">
        <f t="shared" si="1016"/>
        <v>0</v>
      </c>
      <c r="VUM141" s="92">
        <f t="shared" si="1016"/>
        <v>0</v>
      </c>
      <c r="VUN141" s="92">
        <f t="shared" si="1016"/>
        <v>0</v>
      </c>
      <c r="VUO141" s="92">
        <f t="shared" si="1016"/>
        <v>0</v>
      </c>
      <c r="VUP141" s="92">
        <f t="shared" si="1016"/>
        <v>0</v>
      </c>
      <c r="VUQ141" s="92">
        <f t="shared" si="1016"/>
        <v>0</v>
      </c>
      <c r="VUR141" s="92">
        <f t="shared" si="1016"/>
        <v>0</v>
      </c>
      <c r="VUS141" s="92">
        <f t="shared" si="1016"/>
        <v>0</v>
      </c>
      <c r="VUT141" s="92">
        <f t="shared" si="1016"/>
        <v>0</v>
      </c>
      <c r="VUU141" s="92">
        <f t="shared" si="1016"/>
        <v>0</v>
      </c>
      <c r="VUV141" s="92">
        <f t="shared" si="1016"/>
        <v>0</v>
      </c>
      <c r="VUW141" s="92">
        <f t="shared" si="1016"/>
        <v>0</v>
      </c>
      <c r="VUX141" s="92">
        <f t="shared" si="1016"/>
        <v>0</v>
      </c>
      <c r="VUY141" s="92">
        <f t="shared" ref="VUY141:VXJ141" si="1017">VUY135</f>
        <v>0</v>
      </c>
      <c r="VUZ141" s="92">
        <f t="shared" si="1017"/>
        <v>0</v>
      </c>
      <c r="VVA141" s="92">
        <f t="shared" si="1017"/>
        <v>0</v>
      </c>
      <c r="VVB141" s="92">
        <f t="shared" si="1017"/>
        <v>0</v>
      </c>
      <c r="VVC141" s="92">
        <f t="shared" si="1017"/>
        <v>0</v>
      </c>
      <c r="VVD141" s="92">
        <f t="shared" si="1017"/>
        <v>0</v>
      </c>
      <c r="VVE141" s="92">
        <f t="shared" si="1017"/>
        <v>0</v>
      </c>
      <c r="VVF141" s="92">
        <f t="shared" si="1017"/>
        <v>0</v>
      </c>
      <c r="VVG141" s="92">
        <f t="shared" si="1017"/>
        <v>0</v>
      </c>
      <c r="VVH141" s="92">
        <f t="shared" si="1017"/>
        <v>0</v>
      </c>
      <c r="VVI141" s="92">
        <f t="shared" si="1017"/>
        <v>0</v>
      </c>
      <c r="VVJ141" s="92">
        <f t="shared" si="1017"/>
        <v>0</v>
      </c>
      <c r="VVK141" s="92">
        <f t="shared" si="1017"/>
        <v>0</v>
      </c>
      <c r="VVL141" s="92">
        <f t="shared" si="1017"/>
        <v>0</v>
      </c>
      <c r="VVM141" s="92">
        <f t="shared" si="1017"/>
        <v>0</v>
      </c>
      <c r="VVN141" s="92">
        <f t="shared" si="1017"/>
        <v>0</v>
      </c>
      <c r="VVO141" s="92">
        <f t="shared" si="1017"/>
        <v>0</v>
      </c>
      <c r="VVP141" s="92">
        <f t="shared" si="1017"/>
        <v>0</v>
      </c>
      <c r="VVQ141" s="92">
        <f t="shared" si="1017"/>
        <v>0</v>
      </c>
      <c r="VVR141" s="92">
        <f t="shared" si="1017"/>
        <v>0</v>
      </c>
      <c r="VVS141" s="92">
        <f t="shared" si="1017"/>
        <v>0</v>
      </c>
      <c r="VVT141" s="92">
        <f t="shared" si="1017"/>
        <v>0</v>
      </c>
      <c r="VVU141" s="92">
        <f t="shared" si="1017"/>
        <v>0</v>
      </c>
      <c r="VVV141" s="92">
        <f t="shared" si="1017"/>
        <v>0</v>
      </c>
      <c r="VVW141" s="92">
        <f t="shared" si="1017"/>
        <v>0</v>
      </c>
      <c r="VVX141" s="92">
        <f t="shared" si="1017"/>
        <v>0</v>
      </c>
      <c r="VVY141" s="92">
        <f t="shared" si="1017"/>
        <v>0</v>
      </c>
      <c r="VVZ141" s="92">
        <f t="shared" si="1017"/>
        <v>0</v>
      </c>
      <c r="VWA141" s="92">
        <f t="shared" si="1017"/>
        <v>0</v>
      </c>
      <c r="VWB141" s="92">
        <f t="shared" si="1017"/>
        <v>0</v>
      </c>
      <c r="VWC141" s="92">
        <f t="shared" si="1017"/>
        <v>0</v>
      </c>
      <c r="VWD141" s="92">
        <f t="shared" si="1017"/>
        <v>0</v>
      </c>
      <c r="VWE141" s="92">
        <f t="shared" si="1017"/>
        <v>0</v>
      </c>
      <c r="VWF141" s="92">
        <f t="shared" si="1017"/>
        <v>0</v>
      </c>
      <c r="VWG141" s="92">
        <f t="shared" si="1017"/>
        <v>0</v>
      </c>
      <c r="VWH141" s="92">
        <f t="shared" si="1017"/>
        <v>0</v>
      </c>
      <c r="VWI141" s="92">
        <f t="shared" si="1017"/>
        <v>0</v>
      </c>
      <c r="VWJ141" s="92">
        <f t="shared" si="1017"/>
        <v>0</v>
      </c>
      <c r="VWK141" s="92">
        <f t="shared" si="1017"/>
        <v>0</v>
      </c>
      <c r="VWL141" s="92">
        <f t="shared" si="1017"/>
        <v>0</v>
      </c>
      <c r="VWM141" s="92">
        <f t="shared" si="1017"/>
        <v>0</v>
      </c>
      <c r="VWN141" s="92">
        <f t="shared" si="1017"/>
        <v>0</v>
      </c>
      <c r="VWO141" s="92">
        <f t="shared" si="1017"/>
        <v>0</v>
      </c>
      <c r="VWP141" s="92">
        <f t="shared" si="1017"/>
        <v>0</v>
      </c>
      <c r="VWQ141" s="92">
        <f t="shared" si="1017"/>
        <v>0</v>
      </c>
      <c r="VWR141" s="92">
        <f t="shared" si="1017"/>
        <v>0</v>
      </c>
      <c r="VWS141" s="92">
        <f t="shared" si="1017"/>
        <v>0</v>
      </c>
      <c r="VWT141" s="92">
        <f t="shared" si="1017"/>
        <v>0</v>
      </c>
      <c r="VWU141" s="92">
        <f t="shared" si="1017"/>
        <v>0</v>
      </c>
      <c r="VWV141" s="92">
        <f t="shared" si="1017"/>
        <v>0</v>
      </c>
      <c r="VWW141" s="92">
        <f t="shared" si="1017"/>
        <v>0</v>
      </c>
      <c r="VWX141" s="92">
        <f t="shared" si="1017"/>
        <v>0</v>
      </c>
      <c r="VWY141" s="92">
        <f t="shared" si="1017"/>
        <v>0</v>
      </c>
      <c r="VWZ141" s="92">
        <f t="shared" si="1017"/>
        <v>0</v>
      </c>
      <c r="VXA141" s="92">
        <f t="shared" si="1017"/>
        <v>0</v>
      </c>
      <c r="VXB141" s="92">
        <f t="shared" si="1017"/>
        <v>0</v>
      </c>
      <c r="VXC141" s="92">
        <f t="shared" si="1017"/>
        <v>0</v>
      </c>
      <c r="VXD141" s="92">
        <f t="shared" si="1017"/>
        <v>0</v>
      </c>
      <c r="VXE141" s="92">
        <f t="shared" si="1017"/>
        <v>0</v>
      </c>
      <c r="VXF141" s="92">
        <f t="shared" si="1017"/>
        <v>0</v>
      </c>
      <c r="VXG141" s="92">
        <f t="shared" si="1017"/>
        <v>0</v>
      </c>
      <c r="VXH141" s="92">
        <f t="shared" si="1017"/>
        <v>0</v>
      </c>
      <c r="VXI141" s="92">
        <f t="shared" si="1017"/>
        <v>0</v>
      </c>
      <c r="VXJ141" s="92">
        <f t="shared" si="1017"/>
        <v>0</v>
      </c>
      <c r="VXK141" s="92">
        <f t="shared" ref="VXK141:VZV141" si="1018">VXK135</f>
        <v>0</v>
      </c>
      <c r="VXL141" s="92">
        <f t="shared" si="1018"/>
        <v>0</v>
      </c>
      <c r="VXM141" s="92">
        <f t="shared" si="1018"/>
        <v>0</v>
      </c>
      <c r="VXN141" s="92">
        <f t="shared" si="1018"/>
        <v>0</v>
      </c>
      <c r="VXO141" s="92">
        <f t="shared" si="1018"/>
        <v>0</v>
      </c>
      <c r="VXP141" s="92">
        <f t="shared" si="1018"/>
        <v>0</v>
      </c>
      <c r="VXQ141" s="92">
        <f t="shared" si="1018"/>
        <v>0</v>
      </c>
      <c r="VXR141" s="92">
        <f t="shared" si="1018"/>
        <v>0</v>
      </c>
      <c r="VXS141" s="92">
        <f t="shared" si="1018"/>
        <v>0</v>
      </c>
      <c r="VXT141" s="92">
        <f t="shared" si="1018"/>
        <v>0</v>
      </c>
      <c r="VXU141" s="92">
        <f t="shared" si="1018"/>
        <v>0</v>
      </c>
      <c r="VXV141" s="92">
        <f t="shared" si="1018"/>
        <v>0</v>
      </c>
      <c r="VXW141" s="92">
        <f t="shared" si="1018"/>
        <v>0</v>
      </c>
      <c r="VXX141" s="92">
        <f t="shared" si="1018"/>
        <v>0</v>
      </c>
      <c r="VXY141" s="92">
        <f t="shared" si="1018"/>
        <v>0</v>
      </c>
      <c r="VXZ141" s="92">
        <f t="shared" si="1018"/>
        <v>0</v>
      </c>
      <c r="VYA141" s="92">
        <f t="shared" si="1018"/>
        <v>0</v>
      </c>
      <c r="VYB141" s="92">
        <f t="shared" si="1018"/>
        <v>0</v>
      </c>
      <c r="VYC141" s="92">
        <f t="shared" si="1018"/>
        <v>0</v>
      </c>
      <c r="VYD141" s="92">
        <f t="shared" si="1018"/>
        <v>0</v>
      </c>
      <c r="VYE141" s="92">
        <f t="shared" si="1018"/>
        <v>0</v>
      </c>
      <c r="VYF141" s="92">
        <f t="shared" si="1018"/>
        <v>0</v>
      </c>
      <c r="VYG141" s="92">
        <f t="shared" si="1018"/>
        <v>0</v>
      </c>
      <c r="VYH141" s="92">
        <f t="shared" si="1018"/>
        <v>0</v>
      </c>
      <c r="VYI141" s="92">
        <f t="shared" si="1018"/>
        <v>0</v>
      </c>
      <c r="VYJ141" s="92">
        <f t="shared" si="1018"/>
        <v>0</v>
      </c>
      <c r="VYK141" s="92">
        <f t="shared" si="1018"/>
        <v>0</v>
      </c>
      <c r="VYL141" s="92">
        <f t="shared" si="1018"/>
        <v>0</v>
      </c>
      <c r="VYM141" s="92">
        <f t="shared" si="1018"/>
        <v>0</v>
      </c>
      <c r="VYN141" s="92">
        <f t="shared" si="1018"/>
        <v>0</v>
      </c>
      <c r="VYO141" s="92">
        <f t="shared" si="1018"/>
        <v>0</v>
      </c>
      <c r="VYP141" s="92">
        <f t="shared" si="1018"/>
        <v>0</v>
      </c>
      <c r="VYQ141" s="92">
        <f t="shared" si="1018"/>
        <v>0</v>
      </c>
      <c r="VYR141" s="92">
        <f t="shared" si="1018"/>
        <v>0</v>
      </c>
      <c r="VYS141" s="92">
        <f t="shared" si="1018"/>
        <v>0</v>
      </c>
      <c r="VYT141" s="92">
        <f t="shared" si="1018"/>
        <v>0</v>
      </c>
      <c r="VYU141" s="92">
        <f t="shared" si="1018"/>
        <v>0</v>
      </c>
      <c r="VYV141" s="92">
        <f t="shared" si="1018"/>
        <v>0</v>
      </c>
      <c r="VYW141" s="92">
        <f t="shared" si="1018"/>
        <v>0</v>
      </c>
      <c r="VYX141" s="92">
        <f t="shared" si="1018"/>
        <v>0</v>
      </c>
      <c r="VYY141" s="92">
        <f t="shared" si="1018"/>
        <v>0</v>
      </c>
      <c r="VYZ141" s="92">
        <f t="shared" si="1018"/>
        <v>0</v>
      </c>
      <c r="VZA141" s="92">
        <f t="shared" si="1018"/>
        <v>0</v>
      </c>
      <c r="VZB141" s="92">
        <f t="shared" si="1018"/>
        <v>0</v>
      </c>
      <c r="VZC141" s="92">
        <f t="shared" si="1018"/>
        <v>0</v>
      </c>
      <c r="VZD141" s="92">
        <f t="shared" si="1018"/>
        <v>0</v>
      </c>
      <c r="VZE141" s="92">
        <f t="shared" si="1018"/>
        <v>0</v>
      </c>
      <c r="VZF141" s="92">
        <f t="shared" si="1018"/>
        <v>0</v>
      </c>
      <c r="VZG141" s="92">
        <f t="shared" si="1018"/>
        <v>0</v>
      </c>
      <c r="VZH141" s="92">
        <f t="shared" si="1018"/>
        <v>0</v>
      </c>
      <c r="VZI141" s="92">
        <f t="shared" si="1018"/>
        <v>0</v>
      </c>
      <c r="VZJ141" s="92">
        <f t="shared" si="1018"/>
        <v>0</v>
      </c>
      <c r="VZK141" s="92">
        <f t="shared" si="1018"/>
        <v>0</v>
      </c>
      <c r="VZL141" s="92">
        <f t="shared" si="1018"/>
        <v>0</v>
      </c>
      <c r="VZM141" s="92">
        <f t="shared" si="1018"/>
        <v>0</v>
      </c>
      <c r="VZN141" s="92">
        <f t="shared" si="1018"/>
        <v>0</v>
      </c>
      <c r="VZO141" s="92">
        <f t="shared" si="1018"/>
        <v>0</v>
      </c>
      <c r="VZP141" s="92">
        <f t="shared" si="1018"/>
        <v>0</v>
      </c>
      <c r="VZQ141" s="92">
        <f t="shared" si="1018"/>
        <v>0</v>
      </c>
      <c r="VZR141" s="92">
        <f t="shared" si="1018"/>
        <v>0</v>
      </c>
      <c r="VZS141" s="92">
        <f t="shared" si="1018"/>
        <v>0</v>
      </c>
      <c r="VZT141" s="92">
        <f t="shared" si="1018"/>
        <v>0</v>
      </c>
      <c r="VZU141" s="92">
        <f t="shared" si="1018"/>
        <v>0</v>
      </c>
      <c r="VZV141" s="92">
        <f t="shared" si="1018"/>
        <v>0</v>
      </c>
      <c r="VZW141" s="92">
        <f t="shared" ref="VZW141:WCH141" si="1019">VZW135</f>
        <v>0</v>
      </c>
      <c r="VZX141" s="92">
        <f t="shared" si="1019"/>
        <v>0</v>
      </c>
      <c r="VZY141" s="92">
        <f t="shared" si="1019"/>
        <v>0</v>
      </c>
      <c r="VZZ141" s="92">
        <f t="shared" si="1019"/>
        <v>0</v>
      </c>
      <c r="WAA141" s="92">
        <f t="shared" si="1019"/>
        <v>0</v>
      </c>
      <c r="WAB141" s="92">
        <f t="shared" si="1019"/>
        <v>0</v>
      </c>
      <c r="WAC141" s="92">
        <f t="shared" si="1019"/>
        <v>0</v>
      </c>
      <c r="WAD141" s="92">
        <f t="shared" si="1019"/>
        <v>0</v>
      </c>
      <c r="WAE141" s="92">
        <f t="shared" si="1019"/>
        <v>0</v>
      </c>
      <c r="WAF141" s="92">
        <f t="shared" si="1019"/>
        <v>0</v>
      </c>
      <c r="WAG141" s="92">
        <f t="shared" si="1019"/>
        <v>0</v>
      </c>
      <c r="WAH141" s="92">
        <f t="shared" si="1019"/>
        <v>0</v>
      </c>
      <c r="WAI141" s="92">
        <f t="shared" si="1019"/>
        <v>0</v>
      </c>
      <c r="WAJ141" s="92">
        <f t="shared" si="1019"/>
        <v>0</v>
      </c>
      <c r="WAK141" s="92">
        <f t="shared" si="1019"/>
        <v>0</v>
      </c>
      <c r="WAL141" s="92">
        <f t="shared" si="1019"/>
        <v>0</v>
      </c>
      <c r="WAM141" s="92">
        <f t="shared" si="1019"/>
        <v>0</v>
      </c>
      <c r="WAN141" s="92">
        <f t="shared" si="1019"/>
        <v>0</v>
      </c>
      <c r="WAO141" s="92">
        <f t="shared" si="1019"/>
        <v>0</v>
      </c>
      <c r="WAP141" s="92">
        <f t="shared" si="1019"/>
        <v>0</v>
      </c>
      <c r="WAQ141" s="92">
        <f t="shared" si="1019"/>
        <v>0</v>
      </c>
      <c r="WAR141" s="92">
        <f t="shared" si="1019"/>
        <v>0</v>
      </c>
      <c r="WAS141" s="92">
        <f t="shared" si="1019"/>
        <v>0</v>
      </c>
      <c r="WAT141" s="92">
        <f t="shared" si="1019"/>
        <v>0</v>
      </c>
      <c r="WAU141" s="92">
        <f t="shared" si="1019"/>
        <v>0</v>
      </c>
      <c r="WAV141" s="92">
        <f t="shared" si="1019"/>
        <v>0</v>
      </c>
      <c r="WAW141" s="92">
        <f t="shared" si="1019"/>
        <v>0</v>
      </c>
      <c r="WAX141" s="92">
        <f t="shared" si="1019"/>
        <v>0</v>
      </c>
      <c r="WAY141" s="92">
        <f t="shared" si="1019"/>
        <v>0</v>
      </c>
      <c r="WAZ141" s="92">
        <f t="shared" si="1019"/>
        <v>0</v>
      </c>
      <c r="WBA141" s="92">
        <f t="shared" si="1019"/>
        <v>0</v>
      </c>
      <c r="WBB141" s="92">
        <f t="shared" si="1019"/>
        <v>0</v>
      </c>
      <c r="WBC141" s="92">
        <f t="shared" si="1019"/>
        <v>0</v>
      </c>
      <c r="WBD141" s="92">
        <f t="shared" si="1019"/>
        <v>0</v>
      </c>
      <c r="WBE141" s="92">
        <f t="shared" si="1019"/>
        <v>0</v>
      </c>
      <c r="WBF141" s="92">
        <f t="shared" si="1019"/>
        <v>0</v>
      </c>
      <c r="WBG141" s="92">
        <f t="shared" si="1019"/>
        <v>0</v>
      </c>
      <c r="WBH141" s="92">
        <f t="shared" si="1019"/>
        <v>0</v>
      </c>
      <c r="WBI141" s="92">
        <f t="shared" si="1019"/>
        <v>0</v>
      </c>
      <c r="WBJ141" s="92">
        <f t="shared" si="1019"/>
        <v>0</v>
      </c>
      <c r="WBK141" s="92">
        <f t="shared" si="1019"/>
        <v>0</v>
      </c>
      <c r="WBL141" s="92">
        <f t="shared" si="1019"/>
        <v>0</v>
      </c>
      <c r="WBM141" s="92">
        <f t="shared" si="1019"/>
        <v>0</v>
      </c>
      <c r="WBN141" s="92">
        <f t="shared" si="1019"/>
        <v>0</v>
      </c>
      <c r="WBO141" s="92">
        <f t="shared" si="1019"/>
        <v>0</v>
      </c>
      <c r="WBP141" s="92">
        <f t="shared" si="1019"/>
        <v>0</v>
      </c>
      <c r="WBQ141" s="92">
        <f t="shared" si="1019"/>
        <v>0</v>
      </c>
      <c r="WBR141" s="92">
        <f t="shared" si="1019"/>
        <v>0</v>
      </c>
      <c r="WBS141" s="92">
        <f t="shared" si="1019"/>
        <v>0</v>
      </c>
      <c r="WBT141" s="92">
        <f t="shared" si="1019"/>
        <v>0</v>
      </c>
      <c r="WBU141" s="92">
        <f t="shared" si="1019"/>
        <v>0</v>
      </c>
      <c r="WBV141" s="92">
        <f t="shared" si="1019"/>
        <v>0</v>
      </c>
      <c r="WBW141" s="92">
        <f t="shared" si="1019"/>
        <v>0</v>
      </c>
      <c r="WBX141" s="92">
        <f t="shared" si="1019"/>
        <v>0</v>
      </c>
      <c r="WBY141" s="92">
        <f t="shared" si="1019"/>
        <v>0</v>
      </c>
      <c r="WBZ141" s="92">
        <f t="shared" si="1019"/>
        <v>0</v>
      </c>
      <c r="WCA141" s="92">
        <f t="shared" si="1019"/>
        <v>0</v>
      </c>
      <c r="WCB141" s="92">
        <f t="shared" si="1019"/>
        <v>0</v>
      </c>
      <c r="WCC141" s="92">
        <f t="shared" si="1019"/>
        <v>0</v>
      </c>
      <c r="WCD141" s="92">
        <f t="shared" si="1019"/>
        <v>0</v>
      </c>
      <c r="WCE141" s="92">
        <f t="shared" si="1019"/>
        <v>0</v>
      </c>
      <c r="WCF141" s="92">
        <f t="shared" si="1019"/>
        <v>0</v>
      </c>
      <c r="WCG141" s="92">
        <f t="shared" si="1019"/>
        <v>0</v>
      </c>
      <c r="WCH141" s="92">
        <f t="shared" si="1019"/>
        <v>0</v>
      </c>
      <c r="WCI141" s="92">
        <f t="shared" ref="WCI141:WET141" si="1020">WCI135</f>
        <v>0</v>
      </c>
      <c r="WCJ141" s="92">
        <f t="shared" si="1020"/>
        <v>0</v>
      </c>
      <c r="WCK141" s="92">
        <f t="shared" si="1020"/>
        <v>0</v>
      </c>
      <c r="WCL141" s="92">
        <f t="shared" si="1020"/>
        <v>0</v>
      </c>
      <c r="WCM141" s="92">
        <f t="shared" si="1020"/>
        <v>0</v>
      </c>
      <c r="WCN141" s="92">
        <f t="shared" si="1020"/>
        <v>0</v>
      </c>
      <c r="WCO141" s="92">
        <f t="shared" si="1020"/>
        <v>0</v>
      </c>
      <c r="WCP141" s="92">
        <f t="shared" si="1020"/>
        <v>0</v>
      </c>
      <c r="WCQ141" s="92">
        <f t="shared" si="1020"/>
        <v>0</v>
      </c>
      <c r="WCR141" s="92">
        <f t="shared" si="1020"/>
        <v>0</v>
      </c>
      <c r="WCS141" s="92">
        <f t="shared" si="1020"/>
        <v>0</v>
      </c>
      <c r="WCT141" s="92">
        <f t="shared" si="1020"/>
        <v>0</v>
      </c>
      <c r="WCU141" s="92">
        <f t="shared" si="1020"/>
        <v>0</v>
      </c>
      <c r="WCV141" s="92">
        <f t="shared" si="1020"/>
        <v>0</v>
      </c>
      <c r="WCW141" s="92">
        <f t="shared" si="1020"/>
        <v>0</v>
      </c>
      <c r="WCX141" s="92">
        <f t="shared" si="1020"/>
        <v>0</v>
      </c>
      <c r="WCY141" s="92">
        <f t="shared" si="1020"/>
        <v>0</v>
      </c>
      <c r="WCZ141" s="92">
        <f t="shared" si="1020"/>
        <v>0</v>
      </c>
      <c r="WDA141" s="92">
        <f t="shared" si="1020"/>
        <v>0</v>
      </c>
      <c r="WDB141" s="92">
        <f t="shared" si="1020"/>
        <v>0</v>
      </c>
      <c r="WDC141" s="92">
        <f t="shared" si="1020"/>
        <v>0</v>
      </c>
      <c r="WDD141" s="92">
        <f t="shared" si="1020"/>
        <v>0</v>
      </c>
      <c r="WDE141" s="92">
        <f t="shared" si="1020"/>
        <v>0</v>
      </c>
      <c r="WDF141" s="92">
        <f t="shared" si="1020"/>
        <v>0</v>
      </c>
      <c r="WDG141" s="92">
        <f t="shared" si="1020"/>
        <v>0</v>
      </c>
      <c r="WDH141" s="92">
        <f t="shared" si="1020"/>
        <v>0</v>
      </c>
      <c r="WDI141" s="92">
        <f t="shared" si="1020"/>
        <v>0</v>
      </c>
      <c r="WDJ141" s="92">
        <f t="shared" si="1020"/>
        <v>0</v>
      </c>
      <c r="WDK141" s="92">
        <f t="shared" si="1020"/>
        <v>0</v>
      </c>
      <c r="WDL141" s="92">
        <f t="shared" si="1020"/>
        <v>0</v>
      </c>
      <c r="WDM141" s="92">
        <f t="shared" si="1020"/>
        <v>0</v>
      </c>
      <c r="WDN141" s="92">
        <f t="shared" si="1020"/>
        <v>0</v>
      </c>
      <c r="WDO141" s="92">
        <f t="shared" si="1020"/>
        <v>0</v>
      </c>
      <c r="WDP141" s="92">
        <f t="shared" si="1020"/>
        <v>0</v>
      </c>
      <c r="WDQ141" s="92">
        <f t="shared" si="1020"/>
        <v>0</v>
      </c>
      <c r="WDR141" s="92">
        <f t="shared" si="1020"/>
        <v>0</v>
      </c>
      <c r="WDS141" s="92">
        <f t="shared" si="1020"/>
        <v>0</v>
      </c>
      <c r="WDT141" s="92">
        <f t="shared" si="1020"/>
        <v>0</v>
      </c>
      <c r="WDU141" s="92">
        <f t="shared" si="1020"/>
        <v>0</v>
      </c>
      <c r="WDV141" s="92">
        <f t="shared" si="1020"/>
        <v>0</v>
      </c>
      <c r="WDW141" s="92">
        <f t="shared" si="1020"/>
        <v>0</v>
      </c>
      <c r="WDX141" s="92">
        <f t="shared" si="1020"/>
        <v>0</v>
      </c>
      <c r="WDY141" s="92">
        <f t="shared" si="1020"/>
        <v>0</v>
      </c>
      <c r="WDZ141" s="92">
        <f t="shared" si="1020"/>
        <v>0</v>
      </c>
      <c r="WEA141" s="92">
        <f t="shared" si="1020"/>
        <v>0</v>
      </c>
      <c r="WEB141" s="92">
        <f t="shared" si="1020"/>
        <v>0</v>
      </c>
      <c r="WEC141" s="92">
        <f t="shared" si="1020"/>
        <v>0</v>
      </c>
      <c r="WED141" s="92">
        <f t="shared" si="1020"/>
        <v>0</v>
      </c>
      <c r="WEE141" s="92">
        <f t="shared" si="1020"/>
        <v>0</v>
      </c>
      <c r="WEF141" s="92">
        <f t="shared" si="1020"/>
        <v>0</v>
      </c>
      <c r="WEG141" s="92">
        <f t="shared" si="1020"/>
        <v>0</v>
      </c>
      <c r="WEH141" s="92">
        <f t="shared" si="1020"/>
        <v>0</v>
      </c>
      <c r="WEI141" s="92">
        <f t="shared" si="1020"/>
        <v>0</v>
      </c>
      <c r="WEJ141" s="92">
        <f t="shared" si="1020"/>
        <v>0</v>
      </c>
      <c r="WEK141" s="92">
        <f t="shared" si="1020"/>
        <v>0</v>
      </c>
      <c r="WEL141" s="92">
        <f t="shared" si="1020"/>
        <v>0</v>
      </c>
      <c r="WEM141" s="92">
        <f t="shared" si="1020"/>
        <v>0</v>
      </c>
      <c r="WEN141" s="92">
        <f t="shared" si="1020"/>
        <v>0</v>
      </c>
      <c r="WEO141" s="92">
        <f t="shared" si="1020"/>
        <v>0</v>
      </c>
      <c r="WEP141" s="92">
        <f t="shared" si="1020"/>
        <v>0</v>
      </c>
      <c r="WEQ141" s="92">
        <f t="shared" si="1020"/>
        <v>0</v>
      </c>
      <c r="WER141" s="92">
        <f t="shared" si="1020"/>
        <v>0</v>
      </c>
      <c r="WES141" s="92">
        <f t="shared" si="1020"/>
        <v>0</v>
      </c>
      <c r="WET141" s="92">
        <f t="shared" si="1020"/>
        <v>0</v>
      </c>
      <c r="WEU141" s="92">
        <f t="shared" ref="WEU141:WHF141" si="1021">WEU135</f>
        <v>0</v>
      </c>
      <c r="WEV141" s="92">
        <f t="shared" si="1021"/>
        <v>0</v>
      </c>
      <c r="WEW141" s="92">
        <f t="shared" si="1021"/>
        <v>0</v>
      </c>
      <c r="WEX141" s="92">
        <f t="shared" si="1021"/>
        <v>0</v>
      </c>
      <c r="WEY141" s="92">
        <f t="shared" si="1021"/>
        <v>0</v>
      </c>
      <c r="WEZ141" s="92">
        <f t="shared" si="1021"/>
        <v>0</v>
      </c>
      <c r="WFA141" s="92">
        <f t="shared" si="1021"/>
        <v>0</v>
      </c>
      <c r="WFB141" s="92">
        <f t="shared" si="1021"/>
        <v>0</v>
      </c>
      <c r="WFC141" s="92">
        <f t="shared" si="1021"/>
        <v>0</v>
      </c>
      <c r="WFD141" s="92">
        <f t="shared" si="1021"/>
        <v>0</v>
      </c>
      <c r="WFE141" s="92">
        <f t="shared" si="1021"/>
        <v>0</v>
      </c>
      <c r="WFF141" s="92">
        <f t="shared" si="1021"/>
        <v>0</v>
      </c>
      <c r="WFG141" s="92">
        <f t="shared" si="1021"/>
        <v>0</v>
      </c>
      <c r="WFH141" s="92">
        <f t="shared" si="1021"/>
        <v>0</v>
      </c>
      <c r="WFI141" s="92">
        <f t="shared" si="1021"/>
        <v>0</v>
      </c>
      <c r="WFJ141" s="92">
        <f t="shared" si="1021"/>
        <v>0</v>
      </c>
      <c r="WFK141" s="92">
        <f t="shared" si="1021"/>
        <v>0</v>
      </c>
      <c r="WFL141" s="92">
        <f t="shared" si="1021"/>
        <v>0</v>
      </c>
      <c r="WFM141" s="92">
        <f t="shared" si="1021"/>
        <v>0</v>
      </c>
      <c r="WFN141" s="92">
        <f t="shared" si="1021"/>
        <v>0</v>
      </c>
      <c r="WFO141" s="92">
        <f t="shared" si="1021"/>
        <v>0</v>
      </c>
      <c r="WFP141" s="92">
        <f t="shared" si="1021"/>
        <v>0</v>
      </c>
      <c r="WFQ141" s="92">
        <f t="shared" si="1021"/>
        <v>0</v>
      </c>
      <c r="WFR141" s="92">
        <f t="shared" si="1021"/>
        <v>0</v>
      </c>
      <c r="WFS141" s="92">
        <f t="shared" si="1021"/>
        <v>0</v>
      </c>
      <c r="WFT141" s="92">
        <f t="shared" si="1021"/>
        <v>0</v>
      </c>
      <c r="WFU141" s="92">
        <f t="shared" si="1021"/>
        <v>0</v>
      </c>
      <c r="WFV141" s="92">
        <f t="shared" si="1021"/>
        <v>0</v>
      </c>
      <c r="WFW141" s="92">
        <f t="shared" si="1021"/>
        <v>0</v>
      </c>
      <c r="WFX141" s="92">
        <f t="shared" si="1021"/>
        <v>0</v>
      </c>
      <c r="WFY141" s="92">
        <f t="shared" si="1021"/>
        <v>0</v>
      </c>
      <c r="WFZ141" s="92">
        <f t="shared" si="1021"/>
        <v>0</v>
      </c>
      <c r="WGA141" s="92">
        <f t="shared" si="1021"/>
        <v>0</v>
      </c>
      <c r="WGB141" s="92">
        <f t="shared" si="1021"/>
        <v>0</v>
      </c>
      <c r="WGC141" s="92">
        <f t="shared" si="1021"/>
        <v>0</v>
      </c>
      <c r="WGD141" s="92">
        <f t="shared" si="1021"/>
        <v>0</v>
      </c>
      <c r="WGE141" s="92">
        <f t="shared" si="1021"/>
        <v>0</v>
      </c>
      <c r="WGF141" s="92">
        <f t="shared" si="1021"/>
        <v>0</v>
      </c>
      <c r="WGG141" s="92">
        <f t="shared" si="1021"/>
        <v>0</v>
      </c>
      <c r="WGH141" s="92">
        <f t="shared" si="1021"/>
        <v>0</v>
      </c>
      <c r="WGI141" s="92">
        <f t="shared" si="1021"/>
        <v>0</v>
      </c>
      <c r="WGJ141" s="92">
        <f t="shared" si="1021"/>
        <v>0</v>
      </c>
      <c r="WGK141" s="92">
        <f t="shared" si="1021"/>
        <v>0</v>
      </c>
      <c r="WGL141" s="92">
        <f t="shared" si="1021"/>
        <v>0</v>
      </c>
      <c r="WGM141" s="92">
        <f t="shared" si="1021"/>
        <v>0</v>
      </c>
      <c r="WGN141" s="92">
        <f t="shared" si="1021"/>
        <v>0</v>
      </c>
      <c r="WGO141" s="92">
        <f t="shared" si="1021"/>
        <v>0</v>
      </c>
      <c r="WGP141" s="92">
        <f t="shared" si="1021"/>
        <v>0</v>
      </c>
      <c r="WGQ141" s="92">
        <f t="shared" si="1021"/>
        <v>0</v>
      </c>
      <c r="WGR141" s="92">
        <f t="shared" si="1021"/>
        <v>0</v>
      </c>
      <c r="WGS141" s="92">
        <f t="shared" si="1021"/>
        <v>0</v>
      </c>
      <c r="WGT141" s="92">
        <f t="shared" si="1021"/>
        <v>0</v>
      </c>
      <c r="WGU141" s="92">
        <f t="shared" si="1021"/>
        <v>0</v>
      </c>
      <c r="WGV141" s="92">
        <f t="shared" si="1021"/>
        <v>0</v>
      </c>
      <c r="WGW141" s="92">
        <f t="shared" si="1021"/>
        <v>0</v>
      </c>
      <c r="WGX141" s="92">
        <f t="shared" si="1021"/>
        <v>0</v>
      </c>
      <c r="WGY141" s="92">
        <f t="shared" si="1021"/>
        <v>0</v>
      </c>
      <c r="WGZ141" s="92">
        <f t="shared" si="1021"/>
        <v>0</v>
      </c>
      <c r="WHA141" s="92">
        <f t="shared" si="1021"/>
        <v>0</v>
      </c>
      <c r="WHB141" s="92">
        <f t="shared" si="1021"/>
        <v>0</v>
      </c>
      <c r="WHC141" s="92">
        <f t="shared" si="1021"/>
        <v>0</v>
      </c>
      <c r="WHD141" s="92">
        <f t="shared" si="1021"/>
        <v>0</v>
      </c>
      <c r="WHE141" s="92">
        <f t="shared" si="1021"/>
        <v>0</v>
      </c>
      <c r="WHF141" s="92">
        <f t="shared" si="1021"/>
        <v>0</v>
      </c>
      <c r="WHG141" s="92">
        <f t="shared" ref="WHG141:WJR141" si="1022">WHG135</f>
        <v>0</v>
      </c>
      <c r="WHH141" s="92">
        <f t="shared" si="1022"/>
        <v>0</v>
      </c>
      <c r="WHI141" s="92">
        <f t="shared" si="1022"/>
        <v>0</v>
      </c>
      <c r="WHJ141" s="92">
        <f t="shared" si="1022"/>
        <v>0</v>
      </c>
      <c r="WHK141" s="92">
        <f t="shared" si="1022"/>
        <v>0</v>
      </c>
      <c r="WHL141" s="92">
        <f t="shared" si="1022"/>
        <v>0</v>
      </c>
      <c r="WHM141" s="92">
        <f t="shared" si="1022"/>
        <v>0</v>
      </c>
      <c r="WHN141" s="92">
        <f t="shared" si="1022"/>
        <v>0</v>
      </c>
      <c r="WHO141" s="92">
        <f t="shared" si="1022"/>
        <v>0</v>
      </c>
      <c r="WHP141" s="92">
        <f t="shared" si="1022"/>
        <v>0</v>
      </c>
      <c r="WHQ141" s="92">
        <f t="shared" si="1022"/>
        <v>0</v>
      </c>
      <c r="WHR141" s="92">
        <f t="shared" si="1022"/>
        <v>0</v>
      </c>
      <c r="WHS141" s="92">
        <f t="shared" si="1022"/>
        <v>0</v>
      </c>
      <c r="WHT141" s="92">
        <f t="shared" si="1022"/>
        <v>0</v>
      </c>
      <c r="WHU141" s="92">
        <f t="shared" si="1022"/>
        <v>0</v>
      </c>
      <c r="WHV141" s="92">
        <f t="shared" si="1022"/>
        <v>0</v>
      </c>
      <c r="WHW141" s="92">
        <f t="shared" si="1022"/>
        <v>0</v>
      </c>
      <c r="WHX141" s="92">
        <f t="shared" si="1022"/>
        <v>0</v>
      </c>
      <c r="WHY141" s="92">
        <f t="shared" si="1022"/>
        <v>0</v>
      </c>
      <c r="WHZ141" s="92">
        <f t="shared" si="1022"/>
        <v>0</v>
      </c>
      <c r="WIA141" s="92">
        <f t="shared" si="1022"/>
        <v>0</v>
      </c>
      <c r="WIB141" s="92">
        <f t="shared" si="1022"/>
        <v>0</v>
      </c>
      <c r="WIC141" s="92">
        <f t="shared" si="1022"/>
        <v>0</v>
      </c>
      <c r="WID141" s="92">
        <f t="shared" si="1022"/>
        <v>0</v>
      </c>
      <c r="WIE141" s="92">
        <f t="shared" si="1022"/>
        <v>0</v>
      </c>
      <c r="WIF141" s="92">
        <f t="shared" si="1022"/>
        <v>0</v>
      </c>
      <c r="WIG141" s="92">
        <f t="shared" si="1022"/>
        <v>0</v>
      </c>
      <c r="WIH141" s="92">
        <f t="shared" si="1022"/>
        <v>0</v>
      </c>
      <c r="WII141" s="92">
        <f t="shared" si="1022"/>
        <v>0</v>
      </c>
      <c r="WIJ141" s="92">
        <f t="shared" si="1022"/>
        <v>0</v>
      </c>
      <c r="WIK141" s="92">
        <f t="shared" si="1022"/>
        <v>0</v>
      </c>
      <c r="WIL141" s="92">
        <f t="shared" si="1022"/>
        <v>0</v>
      </c>
      <c r="WIM141" s="92">
        <f t="shared" si="1022"/>
        <v>0</v>
      </c>
      <c r="WIN141" s="92">
        <f t="shared" si="1022"/>
        <v>0</v>
      </c>
      <c r="WIO141" s="92">
        <f t="shared" si="1022"/>
        <v>0</v>
      </c>
      <c r="WIP141" s="92">
        <f t="shared" si="1022"/>
        <v>0</v>
      </c>
      <c r="WIQ141" s="92">
        <f t="shared" si="1022"/>
        <v>0</v>
      </c>
      <c r="WIR141" s="92">
        <f t="shared" si="1022"/>
        <v>0</v>
      </c>
      <c r="WIS141" s="92">
        <f t="shared" si="1022"/>
        <v>0</v>
      </c>
      <c r="WIT141" s="92">
        <f t="shared" si="1022"/>
        <v>0</v>
      </c>
      <c r="WIU141" s="92">
        <f t="shared" si="1022"/>
        <v>0</v>
      </c>
      <c r="WIV141" s="92">
        <f t="shared" si="1022"/>
        <v>0</v>
      </c>
      <c r="WIW141" s="92">
        <f t="shared" si="1022"/>
        <v>0</v>
      </c>
      <c r="WIX141" s="92">
        <f t="shared" si="1022"/>
        <v>0</v>
      </c>
      <c r="WIY141" s="92">
        <f t="shared" si="1022"/>
        <v>0</v>
      </c>
      <c r="WIZ141" s="92">
        <f t="shared" si="1022"/>
        <v>0</v>
      </c>
      <c r="WJA141" s="92">
        <f t="shared" si="1022"/>
        <v>0</v>
      </c>
      <c r="WJB141" s="92">
        <f t="shared" si="1022"/>
        <v>0</v>
      </c>
      <c r="WJC141" s="92">
        <f t="shared" si="1022"/>
        <v>0</v>
      </c>
      <c r="WJD141" s="92">
        <f t="shared" si="1022"/>
        <v>0</v>
      </c>
      <c r="WJE141" s="92">
        <f t="shared" si="1022"/>
        <v>0</v>
      </c>
      <c r="WJF141" s="92">
        <f t="shared" si="1022"/>
        <v>0</v>
      </c>
      <c r="WJG141" s="92">
        <f t="shared" si="1022"/>
        <v>0</v>
      </c>
      <c r="WJH141" s="92">
        <f t="shared" si="1022"/>
        <v>0</v>
      </c>
      <c r="WJI141" s="92">
        <f t="shared" si="1022"/>
        <v>0</v>
      </c>
      <c r="WJJ141" s="92">
        <f t="shared" si="1022"/>
        <v>0</v>
      </c>
      <c r="WJK141" s="92">
        <f t="shared" si="1022"/>
        <v>0</v>
      </c>
      <c r="WJL141" s="92">
        <f t="shared" si="1022"/>
        <v>0</v>
      </c>
      <c r="WJM141" s="92">
        <f t="shared" si="1022"/>
        <v>0</v>
      </c>
      <c r="WJN141" s="92">
        <f t="shared" si="1022"/>
        <v>0</v>
      </c>
      <c r="WJO141" s="92">
        <f t="shared" si="1022"/>
        <v>0</v>
      </c>
      <c r="WJP141" s="92">
        <f t="shared" si="1022"/>
        <v>0</v>
      </c>
      <c r="WJQ141" s="92">
        <f t="shared" si="1022"/>
        <v>0</v>
      </c>
      <c r="WJR141" s="92">
        <f t="shared" si="1022"/>
        <v>0</v>
      </c>
      <c r="WJS141" s="92">
        <f t="shared" ref="WJS141:WMD141" si="1023">WJS135</f>
        <v>0</v>
      </c>
      <c r="WJT141" s="92">
        <f t="shared" si="1023"/>
        <v>0</v>
      </c>
      <c r="WJU141" s="92">
        <f t="shared" si="1023"/>
        <v>0</v>
      </c>
      <c r="WJV141" s="92">
        <f t="shared" si="1023"/>
        <v>0</v>
      </c>
      <c r="WJW141" s="92">
        <f t="shared" si="1023"/>
        <v>0</v>
      </c>
      <c r="WJX141" s="92">
        <f t="shared" si="1023"/>
        <v>0</v>
      </c>
      <c r="WJY141" s="92">
        <f t="shared" si="1023"/>
        <v>0</v>
      </c>
      <c r="WJZ141" s="92">
        <f t="shared" si="1023"/>
        <v>0</v>
      </c>
      <c r="WKA141" s="92">
        <f t="shared" si="1023"/>
        <v>0</v>
      </c>
      <c r="WKB141" s="92">
        <f t="shared" si="1023"/>
        <v>0</v>
      </c>
      <c r="WKC141" s="92">
        <f t="shared" si="1023"/>
        <v>0</v>
      </c>
      <c r="WKD141" s="92">
        <f t="shared" si="1023"/>
        <v>0</v>
      </c>
      <c r="WKE141" s="92">
        <f t="shared" si="1023"/>
        <v>0</v>
      </c>
      <c r="WKF141" s="92">
        <f t="shared" si="1023"/>
        <v>0</v>
      </c>
      <c r="WKG141" s="92">
        <f t="shared" si="1023"/>
        <v>0</v>
      </c>
      <c r="WKH141" s="92">
        <f t="shared" si="1023"/>
        <v>0</v>
      </c>
      <c r="WKI141" s="92">
        <f t="shared" si="1023"/>
        <v>0</v>
      </c>
      <c r="WKJ141" s="92">
        <f t="shared" si="1023"/>
        <v>0</v>
      </c>
      <c r="WKK141" s="92">
        <f t="shared" si="1023"/>
        <v>0</v>
      </c>
      <c r="WKL141" s="92">
        <f t="shared" si="1023"/>
        <v>0</v>
      </c>
      <c r="WKM141" s="92">
        <f t="shared" si="1023"/>
        <v>0</v>
      </c>
      <c r="WKN141" s="92">
        <f t="shared" si="1023"/>
        <v>0</v>
      </c>
      <c r="WKO141" s="92">
        <f t="shared" si="1023"/>
        <v>0</v>
      </c>
      <c r="WKP141" s="92">
        <f t="shared" si="1023"/>
        <v>0</v>
      </c>
      <c r="WKQ141" s="92">
        <f t="shared" si="1023"/>
        <v>0</v>
      </c>
      <c r="WKR141" s="92">
        <f t="shared" si="1023"/>
        <v>0</v>
      </c>
      <c r="WKS141" s="92">
        <f t="shared" si="1023"/>
        <v>0</v>
      </c>
      <c r="WKT141" s="92">
        <f t="shared" si="1023"/>
        <v>0</v>
      </c>
      <c r="WKU141" s="92">
        <f t="shared" si="1023"/>
        <v>0</v>
      </c>
      <c r="WKV141" s="92">
        <f t="shared" si="1023"/>
        <v>0</v>
      </c>
      <c r="WKW141" s="92">
        <f t="shared" si="1023"/>
        <v>0</v>
      </c>
      <c r="WKX141" s="92">
        <f t="shared" si="1023"/>
        <v>0</v>
      </c>
      <c r="WKY141" s="92">
        <f t="shared" si="1023"/>
        <v>0</v>
      </c>
      <c r="WKZ141" s="92">
        <f t="shared" si="1023"/>
        <v>0</v>
      </c>
      <c r="WLA141" s="92">
        <f t="shared" si="1023"/>
        <v>0</v>
      </c>
      <c r="WLB141" s="92">
        <f t="shared" si="1023"/>
        <v>0</v>
      </c>
      <c r="WLC141" s="92">
        <f t="shared" si="1023"/>
        <v>0</v>
      </c>
      <c r="WLD141" s="92">
        <f t="shared" si="1023"/>
        <v>0</v>
      </c>
      <c r="WLE141" s="92">
        <f t="shared" si="1023"/>
        <v>0</v>
      </c>
      <c r="WLF141" s="92">
        <f t="shared" si="1023"/>
        <v>0</v>
      </c>
      <c r="WLG141" s="92">
        <f t="shared" si="1023"/>
        <v>0</v>
      </c>
      <c r="WLH141" s="92">
        <f t="shared" si="1023"/>
        <v>0</v>
      </c>
      <c r="WLI141" s="92">
        <f t="shared" si="1023"/>
        <v>0</v>
      </c>
      <c r="WLJ141" s="92">
        <f t="shared" si="1023"/>
        <v>0</v>
      </c>
      <c r="WLK141" s="92">
        <f t="shared" si="1023"/>
        <v>0</v>
      </c>
      <c r="WLL141" s="92">
        <f t="shared" si="1023"/>
        <v>0</v>
      </c>
      <c r="WLM141" s="92">
        <f t="shared" si="1023"/>
        <v>0</v>
      </c>
      <c r="WLN141" s="92">
        <f t="shared" si="1023"/>
        <v>0</v>
      </c>
      <c r="WLO141" s="92">
        <f t="shared" si="1023"/>
        <v>0</v>
      </c>
      <c r="WLP141" s="92">
        <f t="shared" si="1023"/>
        <v>0</v>
      </c>
      <c r="WLQ141" s="92">
        <f t="shared" si="1023"/>
        <v>0</v>
      </c>
      <c r="WLR141" s="92">
        <f t="shared" si="1023"/>
        <v>0</v>
      </c>
      <c r="WLS141" s="92">
        <f t="shared" si="1023"/>
        <v>0</v>
      </c>
      <c r="WLT141" s="92">
        <f t="shared" si="1023"/>
        <v>0</v>
      </c>
      <c r="WLU141" s="92">
        <f t="shared" si="1023"/>
        <v>0</v>
      </c>
      <c r="WLV141" s="92">
        <f t="shared" si="1023"/>
        <v>0</v>
      </c>
      <c r="WLW141" s="92">
        <f t="shared" si="1023"/>
        <v>0</v>
      </c>
      <c r="WLX141" s="92">
        <f t="shared" si="1023"/>
        <v>0</v>
      </c>
      <c r="WLY141" s="92">
        <f t="shared" si="1023"/>
        <v>0</v>
      </c>
      <c r="WLZ141" s="92">
        <f t="shared" si="1023"/>
        <v>0</v>
      </c>
      <c r="WMA141" s="92">
        <f t="shared" si="1023"/>
        <v>0</v>
      </c>
      <c r="WMB141" s="92">
        <f t="shared" si="1023"/>
        <v>0</v>
      </c>
      <c r="WMC141" s="92">
        <f t="shared" si="1023"/>
        <v>0</v>
      </c>
      <c r="WMD141" s="92">
        <f t="shared" si="1023"/>
        <v>0</v>
      </c>
      <c r="WME141" s="92">
        <f t="shared" ref="WME141:WOP141" si="1024">WME135</f>
        <v>0</v>
      </c>
      <c r="WMF141" s="92">
        <f t="shared" si="1024"/>
        <v>0</v>
      </c>
      <c r="WMG141" s="92">
        <f t="shared" si="1024"/>
        <v>0</v>
      </c>
      <c r="WMH141" s="92">
        <f t="shared" si="1024"/>
        <v>0</v>
      </c>
      <c r="WMI141" s="92">
        <f t="shared" si="1024"/>
        <v>0</v>
      </c>
      <c r="WMJ141" s="92">
        <f t="shared" si="1024"/>
        <v>0</v>
      </c>
      <c r="WMK141" s="92">
        <f t="shared" si="1024"/>
        <v>0</v>
      </c>
      <c r="WML141" s="92">
        <f t="shared" si="1024"/>
        <v>0</v>
      </c>
      <c r="WMM141" s="92">
        <f t="shared" si="1024"/>
        <v>0</v>
      </c>
      <c r="WMN141" s="92">
        <f t="shared" si="1024"/>
        <v>0</v>
      </c>
      <c r="WMO141" s="92">
        <f t="shared" si="1024"/>
        <v>0</v>
      </c>
      <c r="WMP141" s="92">
        <f t="shared" si="1024"/>
        <v>0</v>
      </c>
      <c r="WMQ141" s="92">
        <f t="shared" si="1024"/>
        <v>0</v>
      </c>
      <c r="WMR141" s="92">
        <f t="shared" si="1024"/>
        <v>0</v>
      </c>
      <c r="WMS141" s="92">
        <f t="shared" si="1024"/>
        <v>0</v>
      </c>
      <c r="WMT141" s="92">
        <f t="shared" si="1024"/>
        <v>0</v>
      </c>
      <c r="WMU141" s="92">
        <f t="shared" si="1024"/>
        <v>0</v>
      </c>
      <c r="WMV141" s="92">
        <f t="shared" si="1024"/>
        <v>0</v>
      </c>
      <c r="WMW141" s="92">
        <f t="shared" si="1024"/>
        <v>0</v>
      </c>
      <c r="WMX141" s="92">
        <f t="shared" si="1024"/>
        <v>0</v>
      </c>
      <c r="WMY141" s="92">
        <f t="shared" si="1024"/>
        <v>0</v>
      </c>
      <c r="WMZ141" s="92">
        <f t="shared" si="1024"/>
        <v>0</v>
      </c>
      <c r="WNA141" s="92">
        <f t="shared" si="1024"/>
        <v>0</v>
      </c>
      <c r="WNB141" s="92">
        <f t="shared" si="1024"/>
        <v>0</v>
      </c>
      <c r="WNC141" s="92">
        <f t="shared" si="1024"/>
        <v>0</v>
      </c>
      <c r="WND141" s="92">
        <f t="shared" si="1024"/>
        <v>0</v>
      </c>
      <c r="WNE141" s="92">
        <f t="shared" si="1024"/>
        <v>0</v>
      </c>
      <c r="WNF141" s="92">
        <f t="shared" si="1024"/>
        <v>0</v>
      </c>
      <c r="WNG141" s="92">
        <f t="shared" si="1024"/>
        <v>0</v>
      </c>
      <c r="WNH141" s="92">
        <f t="shared" si="1024"/>
        <v>0</v>
      </c>
      <c r="WNI141" s="92">
        <f t="shared" si="1024"/>
        <v>0</v>
      </c>
      <c r="WNJ141" s="92">
        <f t="shared" si="1024"/>
        <v>0</v>
      </c>
      <c r="WNK141" s="92">
        <f t="shared" si="1024"/>
        <v>0</v>
      </c>
      <c r="WNL141" s="92">
        <f t="shared" si="1024"/>
        <v>0</v>
      </c>
      <c r="WNM141" s="92">
        <f t="shared" si="1024"/>
        <v>0</v>
      </c>
      <c r="WNN141" s="92">
        <f t="shared" si="1024"/>
        <v>0</v>
      </c>
      <c r="WNO141" s="92">
        <f t="shared" si="1024"/>
        <v>0</v>
      </c>
      <c r="WNP141" s="92">
        <f t="shared" si="1024"/>
        <v>0</v>
      </c>
      <c r="WNQ141" s="92">
        <f t="shared" si="1024"/>
        <v>0</v>
      </c>
      <c r="WNR141" s="92">
        <f t="shared" si="1024"/>
        <v>0</v>
      </c>
      <c r="WNS141" s="92">
        <f t="shared" si="1024"/>
        <v>0</v>
      </c>
      <c r="WNT141" s="92">
        <f t="shared" si="1024"/>
        <v>0</v>
      </c>
      <c r="WNU141" s="92">
        <f t="shared" si="1024"/>
        <v>0</v>
      </c>
      <c r="WNV141" s="92">
        <f t="shared" si="1024"/>
        <v>0</v>
      </c>
      <c r="WNW141" s="92">
        <f t="shared" si="1024"/>
        <v>0</v>
      </c>
      <c r="WNX141" s="92">
        <f t="shared" si="1024"/>
        <v>0</v>
      </c>
      <c r="WNY141" s="92">
        <f t="shared" si="1024"/>
        <v>0</v>
      </c>
      <c r="WNZ141" s="92">
        <f t="shared" si="1024"/>
        <v>0</v>
      </c>
      <c r="WOA141" s="92">
        <f t="shared" si="1024"/>
        <v>0</v>
      </c>
      <c r="WOB141" s="92">
        <f t="shared" si="1024"/>
        <v>0</v>
      </c>
      <c r="WOC141" s="92">
        <f t="shared" si="1024"/>
        <v>0</v>
      </c>
      <c r="WOD141" s="92">
        <f t="shared" si="1024"/>
        <v>0</v>
      </c>
      <c r="WOE141" s="92">
        <f t="shared" si="1024"/>
        <v>0</v>
      </c>
      <c r="WOF141" s="92">
        <f t="shared" si="1024"/>
        <v>0</v>
      </c>
      <c r="WOG141" s="92">
        <f t="shared" si="1024"/>
        <v>0</v>
      </c>
      <c r="WOH141" s="92">
        <f t="shared" si="1024"/>
        <v>0</v>
      </c>
      <c r="WOI141" s="92">
        <f t="shared" si="1024"/>
        <v>0</v>
      </c>
      <c r="WOJ141" s="92">
        <f t="shared" si="1024"/>
        <v>0</v>
      </c>
      <c r="WOK141" s="92">
        <f t="shared" si="1024"/>
        <v>0</v>
      </c>
      <c r="WOL141" s="92">
        <f t="shared" si="1024"/>
        <v>0</v>
      </c>
      <c r="WOM141" s="92">
        <f t="shared" si="1024"/>
        <v>0</v>
      </c>
      <c r="WON141" s="92">
        <f t="shared" si="1024"/>
        <v>0</v>
      </c>
      <c r="WOO141" s="92">
        <f t="shared" si="1024"/>
        <v>0</v>
      </c>
      <c r="WOP141" s="92">
        <f t="shared" si="1024"/>
        <v>0</v>
      </c>
      <c r="WOQ141" s="92">
        <f t="shared" ref="WOQ141:WRB141" si="1025">WOQ135</f>
        <v>0</v>
      </c>
      <c r="WOR141" s="92">
        <f t="shared" si="1025"/>
        <v>0</v>
      </c>
      <c r="WOS141" s="92">
        <f t="shared" si="1025"/>
        <v>0</v>
      </c>
      <c r="WOT141" s="92">
        <f t="shared" si="1025"/>
        <v>0</v>
      </c>
      <c r="WOU141" s="92">
        <f t="shared" si="1025"/>
        <v>0</v>
      </c>
      <c r="WOV141" s="92">
        <f t="shared" si="1025"/>
        <v>0</v>
      </c>
      <c r="WOW141" s="92">
        <f t="shared" si="1025"/>
        <v>0</v>
      </c>
      <c r="WOX141" s="92">
        <f t="shared" si="1025"/>
        <v>0</v>
      </c>
      <c r="WOY141" s="92">
        <f t="shared" si="1025"/>
        <v>0</v>
      </c>
      <c r="WOZ141" s="92">
        <f t="shared" si="1025"/>
        <v>0</v>
      </c>
      <c r="WPA141" s="92">
        <f t="shared" si="1025"/>
        <v>0</v>
      </c>
      <c r="WPB141" s="92">
        <f t="shared" si="1025"/>
        <v>0</v>
      </c>
      <c r="WPC141" s="92">
        <f t="shared" si="1025"/>
        <v>0</v>
      </c>
      <c r="WPD141" s="92">
        <f t="shared" si="1025"/>
        <v>0</v>
      </c>
      <c r="WPE141" s="92">
        <f t="shared" si="1025"/>
        <v>0</v>
      </c>
      <c r="WPF141" s="92">
        <f t="shared" si="1025"/>
        <v>0</v>
      </c>
      <c r="WPG141" s="92">
        <f t="shared" si="1025"/>
        <v>0</v>
      </c>
      <c r="WPH141" s="92">
        <f t="shared" si="1025"/>
        <v>0</v>
      </c>
      <c r="WPI141" s="92">
        <f t="shared" si="1025"/>
        <v>0</v>
      </c>
      <c r="WPJ141" s="92">
        <f t="shared" si="1025"/>
        <v>0</v>
      </c>
      <c r="WPK141" s="92">
        <f t="shared" si="1025"/>
        <v>0</v>
      </c>
      <c r="WPL141" s="92">
        <f t="shared" si="1025"/>
        <v>0</v>
      </c>
      <c r="WPM141" s="92">
        <f t="shared" si="1025"/>
        <v>0</v>
      </c>
      <c r="WPN141" s="92">
        <f t="shared" si="1025"/>
        <v>0</v>
      </c>
      <c r="WPO141" s="92">
        <f t="shared" si="1025"/>
        <v>0</v>
      </c>
      <c r="WPP141" s="92">
        <f t="shared" si="1025"/>
        <v>0</v>
      </c>
      <c r="WPQ141" s="92">
        <f t="shared" si="1025"/>
        <v>0</v>
      </c>
      <c r="WPR141" s="92">
        <f t="shared" si="1025"/>
        <v>0</v>
      </c>
      <c r="WPS141" s="92">
        <f t="shared" si="1025"/>
        <v>0</v>
      </c>
      <c r="WPT141" s="92">
        <f t="shared" si="1025"/>
        <v>0</v>
      </c>
      <c r="WPU141" s="92">
        <f t="shared" si="1025"/>
        <v>0</v>
      </c>
      <c r="WPV141" s="92">
        <f t="shared" si="1025"/>
        <v>0</v>
      </c>
      <c r="WPW141" s="92">
        <f t="shared" si="1025"/>
        <v>0</v>
      </c>
      <c r="WPX141" s="92">
        <f t="shared" si="1025"/>
        <v>0</v>
      </c>
      <c r="WPY141" s="92">
        <f t="shared" si="1025"/>
        <v>0</v>
      </c>
      <c r="WPZ141" s="92">
        <f t="shared" si="1025"/>
        <v>0</v>
      </c>
      <c r="WQA141" s="92">
        <f t="shared" si="1025"/>
        <v>0</v>
      </c>
      <c r="WQB141" s="92">
        <f t="shared" si="1025"/>
        <v>0</v>
      </c>
      <c r="WQC141" s="92">
        <f t="shared" si="1025"/>
        <v>0</v>
      </c>
      <c r="WQD141" s="92">
        <f t="shared" si="1025"/>
        <v>0</v>
      </c>
      <c r="WQE141" s="92">
        <f t="shared" si="1025"/>
        <v>0</v>
      </c>
      <c r="WQF141" s="92">
        <f t="shared" si="1025"/>
        <v>0</v>
      </c>
      <c r="WQG141" s="92">
        <f t="shared" si="1025"/>
        <v>0</v>
      </c>
      <c r="WQH141" s="92">
        <f t="shared" si="1025"/>
        <v>0</v>
      </c>
      <c r="WQI141" s="92">
        <f t="shared" si="1025"/>
        <v>0</v>
      </c>
      <c r="WQJ141" s="92">
        <f t="shared" si="1025"/>
        <v>0</v>
      </c>
      <c r="WQK141" s="92">
        <f t="shared" si="1025"/>
        <v>0</v>
      </c>
      <c r="WQL141" s="92">
        <f t="shared" si="1025"/>
        <v>0</v>
      </c>
      <c r="WQM141" s="92">
        <f t="shared" si="1025"/>
        <v>0</v>
      </c>
      <c r="WQN141" s="92">
        <f t="shared" si="1025"/>
        <v>0</v>
      </c>
      <c r="WQO141" s="92">
        <f t="shared" si="1025"/>
        <v>0</v>
      </c>
      <c r="WQP141" s="92">
        <f t="shared" si="1025"/>
        <v>0</v>
      </c>
      <c r="WQQ141" s="92">
        <f t="shared" si="1025"/>
        <v>0</v>
      </c>
      <c r="WQR141" s="92">
        <f t="shared" si="1025"/>
        <v>0</v>
      </c>
      <c r="WQS141" s="92">
        <f t="shared" si="1025"/>
        <v>0</v>
      </c>
      <c r="WQT141" s="92">
        <f t="shared" si="1025"/>
        <v>0</v>
      </c>
      <c r="WQU141" s="92">
        <f t="shared" si="1025"/>
        <v>0</v>
      </c>
      <c r="WQV141" s="92">
        <f t="shared" si="1025"/>
        <v>0</v>
      </c>
      <c r="WQW141" s="92">
        <f t="shared" si="1025"/>
        <v>0</v>
      </c>
      <c r="WQX141" s="92">
        <f t="shared" si="1025"/>
        <v>0</v>
      </c>
      <c r="WQY141" s="92">
        <f t="shared" si="1025"/>
        <v>0</v>
      </c>
      <c r="WQZ141" s="92">
        <f t="shared" si="1025"/>
        <v>0</v>
      </c>
      <c r="WRA141" s="92">
        <f t="shared" si="1025"/>
        <v>0</v>
      </c>
      <c r="WRB141" s="92">
        <f t="shared" si="1025"/>
        <v>0</v>
      </c>
      <c r="WRC141" s="92">
        <f t="shared" ref="WRC141:WTN141" si="1026">WRC135</f>
        <v>0</v>
      </c>
      <c r="WRD141" s="92">
        <f t="shared" si="1026"/>
        <v>0</v>
      </c>
      <c r="WRE141" s="92">
        <f t="shared" si="1026"/>
        <v>0</v>
      </c>
      <c r="WRF141" s="92">
        <f t="shared" si="1026"/>
        <v>0</v>
      </c>
      <c r="WRG141" s="92">
        <f t="shared" si="1026"/>
        <v>0</v>
      </c>
      <c r="WRH141" s="92">
        <f t="shared" si="1026"/>
        <v>0</v>
      </c>
      <c r="WRI141" s="92">
        <f t="shared" si="1026"/>
        <v>0</v>
      </c>
      <c r="WRJ141" s="92">
        <f t="shared" si="1026"/>
        <v>0</v>
      </c>
      <c r="WRK141" s="92">
        <f t="shared" si="1026"/>
        <v>0</v>
      </c>
      <c r="WRL141" s="92">
        <f t="shared" si="1026"/>
        <v>0</v>
      </c>
      <c r="WRM141" s="92">
        <f t="shared" si="1026"/>
        <v>0</v>
      </c>
      <c r="WRN141" s="92">
        <f t="shared" si="1026"/>
        <v>0</v>
      </c>
      <c r="WRO141" s="92">
        <f t="shared" si="1026"/>
        <v>0</v>
      </c>
      <c r="WRP141" s="92">
        <f t="shared" si="1026"/>
        <v>0</v>
      </c>
      <c r="WRQ141" s="92">
        <f t="shared" si="1026"/>
        <v>0</v>
      </c>
      <c r="WRR141" s="92">
        <f t="shared" si="1026"/>
        <v>0</v>
      </c>
      <c r="WRS141" s="92">
        <f t="shared" si="1026"/>
        <v>0</v>
      </c>
      <c r="WRT141" s="92">
        <f t="shared" si="1026"/>
        <v>0</v>
      </c>
      <c r="WRU141" s="92">
        <f t="shared" si="1026"/>
        <v>0</v>
      </c>
      <c r="WRV141" s="92">
        <f t="shared" si="1026"/>
        <v>0</v>
      </c>
      <c r="WRW141" s="92">
        <f t="shared" si="1026"/>
        <v>0</v>
      </c>
      <c r="WRX141" s="92">
        <f t="shared" si="1026"/>
        <v>0</v>
      </c>
      <c r="WRY141" s="92">
        <f t="shared" si="1026"/>
        <v>0</v>
      </c>
      <c r="WRZ141" s="92">
        <f t="shared" si="1026"/>
        <v>0</v>
      </c>
      <c r="WSA141" s="92">
        <f t="shared" si="1026"/>
        <v>0</v>
      </c>
      <c r="WSB141" s="92">
        <f t="shared" si="1026"/>
        <v>0</v>
      </c>
      <c r="WSC141" s="92">
        <f t="shared" si="1026"/>
        <v>0</v>
      </c>
      <c r="WSD141" s="92">
        <f t="shared" si="1026"/>
        <v>0</v>
      </c>
      <c r="WSE141" s="92">
        <f t="shared" si="1026"/>
        <v>0</v>
      </c>
      <c r="WSF141" s="92">
        <f t="shared" si="1026"/>
        <v>0</v>
      </c>
      <c r="WSG141" s="92">
        <f t="shared" si="1026"/>
        <v>0</v>
      </c>
      <c r="WSH141" s="92">
        <f t="shared" si="1026"/>
        <v>0</v>
      </c>
      <c r="WSI141" s="92">
        <f t="shared" si="1026"/>
        <v>0</v>
      </c>
      <c r="WSJ141" s="92">
        <f t="shared" si="1026"/>
        <v>0</v>
      </c>
      <c r="WSK141" s="92">
        <f t="shared" si="1026"/>
        <v>0</v>
      </c>
      <c r="WSL141" s="92">
        <f t="shared" si="1026"/>
        <v>0</v>
      </c>
      <c r="WSM141" s="92">
        <f t="shared" si="1026"/>
        <v>0</v>
      </c>
      <c r="WSN141" s="92">
        <f t="shared" si="1026"/>
        <v>0</v>
      </c>
      <c r="WSO141" s="92">
        <f t="shared" si="1026"/>
        <v>0</v>
      </c>
      <c r="WSP141" s="92">
        <f t="shared" si="1026"/>
        <v>0</v>
      </c>
      <c r="WSQ141" s="92">
        <f t="shared" si="1026"/>
        <v>0</v>
      </c>
      <c r="WSR141" s="92">
        <f t="shared" si="1026"/>
        <v>0</v>
      </c>
      <c r="WSS141" s="92">
        <f t="shared" si="1026"/>
        <v>0</v>
      </c>
      <c r="WST141" s="92">
        <f t="shared" si="1026"/>
        <v>0</v>
      </c>
      <c r="WSU141" s="92">
        <f t="shared" si="1026"/>
        <v>0</v>
      </c>
      <c r="WSV141" s="92">
        <f t="shared" si="1026"/>
        <v>0</v>
      </c>
      <c r="WSW141" s="92">
        <f t="shared" si="1026"/>
        <v>0</v>
      </c>
      <c r="WSX141" s="92">
        <f t="shared" si="1026"/>
        <v>0</v>
      </c>
      <c r="WSY141" s="92">
        <f t="shared" si="1026"/>
        <v>0</v>
      </c>
      <c r="WSZ141" s="92">
        <f t="shared" si="1026"/>
        <v>0</v>
      </c>
      <c r="WTA141" s="92">
        <f t="shared" si="1026"/>
        <v>0</v>
      </c>
      <c r="WTB141" s="92">
        <f t="shared" si="1026"/>
        <v>0</v>
      </c>
      <c r="WTC141" s="92">
        <f t="shared" si="1026"/>
        <v>0</v>
      </c>
      <c r="WTD141" s="92">
        <f t="shared" si="1026"/>
        <v>0</v>
      </c>
      <c r="WTE141" s="92">
        <f t="shared" si="1026"/>
        <v>0</v>
      </c>
      <c r="WTF141" s="92">
        <f t="shared" si="1026"/>
        <v>0</v>
      </c>
      <c r="WTG141" s="92">
        <f t="shared" si="1026"/>
        <v>0</v>
      </c>
      <c r="WTH141" s="92">
        <f t="shared" si="1026"/>
        <v>0</v>
      </c>
      <c r="WTI141" s="92">
        <f t="shared" si="1026"/>
        <v>0</v>
      </c>
      <c r="WTJ141" s="92">
        <f t="shared" si="1026"/>
        <v>0</v>
      </c>
      <c r="WTK141" s="92">
        <f t="shared" si="1026"/>
        <v>0</v>
      </c>
      <c r="WTL141" s="92">
        <f t="shared" si="1026"/>
        <v>0</v>
      </c>
      <c r="WTM141" s="92">
        <f t="shared" si="1026"/>
        <v>0</v>
      </c>
      <c r="WTN141" s="92">
        <f t="shared" si="1026"/>
        <v>0</v>
      </c>
      <c r="WTO141" s="92">
        <f t="shared" ref="WTO141:WVZ141" si="1027">WTO135</f>
        <v>0</v>
      </c>
      <c r="WTP141" s="92">
        <f t="shared" si="1027"/>
        <v>0</v>
      </c>
      <c r="WTQ141" s="92">
        <f t="shared" si="1027"/>
        <v>0</v>
      </c>
      <c r="WTR141" s="92">
        <f t="shared" si="1027"/>
        <v>0</v>
      </c>
      <c r="WTS141" s="92">
        <f t="shared" si="1027"/>
        <v>0</v>
      </c>
      <c r="WTT141" s="92">
        <f t="shared" si="1027"/>
        <v>0</v>
      </c>
      <c r="WTU141" s="92">
        <f t="shared" si="1027"/>
        <v>0</v>
      </c>
      <c r="WTV141" s="92">
        <f t="shared" si="1027"/>
        <v>0</v>
      </c>
      <c r="WTW141" s="92">
        <f t="shared" si="1027"/>
        <v>0</v>
      </c>
      <c r="WTX141" s="92">
        <f t="shared" si="1027"/>
        <v>0</v>
      </c>
      <c r="WTY141" s="92">
        <f t="shared" si="1027"/>
        <v>0</v>
      </c>
      <c r="WTZ141" s="92">
        <f t="shared" si="1027"/>
        <v>0</v>
      </c>
      <c r="WUA141" s="92">
        <f t="shared" si="1027"/>
        <v>0</v>
      </c>
      <c r="WUB141" s="92">
        <f t="shared" si="1027"/>
        <v>0</v>
      </c>
      <c r="WUC141" s="92">
        <f t="shared" si="1027"/>
        <v>0</v>
      </c>
      <c r="WUD141" s="92">
        <f t="shared" si="1027"/>
        <v>0</v>
      </c>
      <c r="WUE141" s="92">
        <f t="shared" si="1027"/>
        <v>0</v>
      </c>
      <c r="WUF141" s="92">
        <f t="shared" si="1027"/>
        <v>0</v>
      </c>
      <c r="WUG141" s="92">
        <f t="shared" si="1027"/>
        <v>0</v>
      </c>
      <c r="WUH141" s="92">
        <f t="shared" si="1027"/>
        <v>0</v>
      </c>
      <c r="WUI141" s="92">
        <f t="shared" si="1027"/>
        <v>0</v>
      </c>
      <c r="WUJ141" s="92">
        <f t="shared" si="1027"/>
        <v>0</v>
      </c>
      <c r="WUK141" s="92">
        <f t="shared" si="1027"/>
        <v>0</v>
      </c>
      <c r="WUL141" s="92">
        <f t="shared" si="1027"/>
        <v>0</v>
      </c>
      <c r="WUM141" s="92">
        <f t="shared" si="1027"/>
        <v>0</v>
      </c>
      <c r="WUN141" s="92">
        <f t="shared" si="1027"/>
        <v>0</v>
      </c>
      <c r="WUO141" s="92">
        <f t="shared" si="1027"/>
        <v>0</v>
      </c>
      <c r="WUP141" s="92">
        <f t="shared" si="1027"/>
        <v>0</v>
      </c>
      <c r="WUQ141" s="92">
        <f t="shared" si="1027"/>
        <v>0</v>
      </c>
      <c r="WUR141" s="92">
        <f t="shared" si="1027"/>
        <v>0</v>
      </c>
      <c r="WUS141" s="92">
        <f t="shared" si="1027"/>
        <v>0</v>
      </c>
      <c r="WUT141" s="92">
        <f t="shared" si="1027"/>
        <v>0</v>
      </c>
      <c r="WUU141" s="92">
        <f t="shared" si="1027"/>
        <v>0</v>
      </c>
      <c r="WUV141" s="92">
        <f t="shared" si="1027"/>
        <v>0</v>
      </c>
      <c r="WUW141" s="92">
        <f t="shared" si="1027"/>
        <v>0</v>
      </c>
      <c r="WUX141" s="92">
        <f t="shared" si="1027"/>
        <v>0</v>
      </c>
      <c r="WUY141" s="92">
        <f t="shared" si="1027"/>
        <v>0</v>
      </c>
      <c r="WUZ141" s="92">
        <f t="shared" si="1027"/>
        <v>0</v>
      </c>
      <c r="WVA141" s="92">
        <f t="shared" si="1027"/>
        <v>0</v>
      </c>
      <c r="WVB141" s="92">
        <f t="shared" si="1027"/>
        <v>0</v>
      </c>
      <c r="WVC141" s="92">
        <f t="shared" si="1027"/>
        <v>0</v>
      </c>
      <c r="WVD141" s="92">
        <f t="shared" si="1027"/>
        <v>0</v>
      </c>
      <c r="WVE141" s="92">
        <f t="shared" si="1027"/>
        <v>0</v>
      </c>
      <c r="WVF141" s="92">
        <f t="shared" si="1027"/>
        <v>0</v>
      </c>
      <c r="WVG141" s="92">
        <f t="shared" si="1027"/>
        <v>0</v>
      </c>
      <c r="WVH141" s="92">
        <f t="shared" si="1027"/>
        <v>0</v>
      </c>
      <c r="WVI141" s="92">
        <f t="shared" si="1027"/>
        <v>0</v>
      </c>
      <c r="WVJ141" s="92">
        <f t="shared" si="1027"/>
        <v>0</v>
      </c>
      <c r="WVK141" s="92">
        <f t="shared" si="1027"/>
        <v>0</v>
      </c>
      <c r="WVL141" s="92">
        <f t="shared" si="1027"/>
        <v>0</v>
      </c>
      <c r="WVM141" s="92">
        <f t="shared" si="1027"/>
        <v>0</v>
      </c>
      <c r="WVN141" s="92">
        <f t="shared" si="1027"/>
        <v>0</v>
      </c>
      <c r="WVO141" s="92">
        <f t="shared" si="1027"/>
        <v>0</v>
      </c>
      <c r="WVP141" s="92">
        <f t="shared" si="1027"/>
        <v>0</v>
      </c>
      <c r="WVQ141" s="92">
        <f t="shared" si="1027"/>
        <v>0</v>
      </c>
      <c r="WVR141" s="92">
        <f t="shared" si="1027"/>
        <v>0</v>
      </c>
      <c r="WVS141" s="92">
        <f t="shared" si="1027"/>
        <v>0</v>
      </c>
      <c r="WVT141" s="92">
        <f t="shared" si="1027"/>
        <v>0</v>
      </c>
      <c r="WVU141" s="92">
        <f t="shared" si="1027"/>
        <v>0</v>
      </c>
      <c r="WVV141" s="92">
        <f t="shared" si="1027"/>
        <v>0</v>
      </c>
      <c r="WVW141" s="92">
        <f t="shared" si="1027"/>
        <v>0</v>
      </c>
      <c r="WVX141" s="92">
        <f t="shared" si="1027"/>
        <v>0</v>
      </c>
      <c r="WVY141" s="92">
        <f t="shared" si="1027"/>
        <v>0</v>
      </c>
      <c r="WVZ141" s="92">
        <f t="shared" si="1027"/>
        <v>0</v>
      </c>
      <c r="WWA141" s="92">
        <f t="shared" ref="WWA141:WYL141" si="1028">WWA135</f>
        <v>0</v>
      </c>
      <c r="WWB141" s="92">
        <f t="shared" si="1028"/>
        <v>0</v>
      </c>
      <c r="WWC141" s="92">
        <f t="shared" si="1028"/>
        <v>0</v>
      </c>
      <c r="WWD141" s="92">
        <f t="shared" si="1028"/>
        <v>0</v>
      </c>
      <c r="WWE141" s="92">
        <f t="shared" si="1028"/>
        <v>0</v>
      </c>
      <c r="WWF141" s="92">
        <f t="shared" si="1028"/>
        <v>0</v>
      </c>
      <c r="WWG141" s="92">
        <f t="shared" si="1028"/>
        <v>0</v>
      </c>
      <c r="WWH141" s="92">
        <f t="shared" si="1028"/>
        <v>0</v>
      </c>
      <c r="WWI141" s="92">
        <f t="shared" si="1028"/>
        <v>0</v>
      </c>
      <c r="WWJ141" s="92">
        <f t="shared" si="1028"/>
        <v>0</v>
      </c>
      <c r="WWK141" s="92">
        <f t="shared" si="1028"/>
        <v>0</v>
      </c>
      <c r="WWL141" s="92">
        <f t="shared" si="1028"/>
        <v>0</v>
      </c>
      <c r="WWM141" s="92">
        <f t="shared" si="1028"/>
        <v>0</v>
      </c>
      <c r="WWN141" s="92">
        <f t="shared" si="1028"/>
        <v>0</v>
      </c>
      <c r="WWO141" s="92">
        <f t="shared" si="1028"/>
        <v>0</v>
      </c>
      <c r="WWP141" s="92">
        <f t="shared" si="1028"/>
        <v>0</v>
      </c>
      <c r="WWQ141" s="92">
        <f t="shared" si="1028"/>
        <v>0</v>
      </c>
      <c r="WWR141" s="92">
        <f t="shared" si="1028"/>
        <v>0</v>
      </c>
      <c r="WWS141" s="92">
        <f t="shared" si="1028"/>
        <v>0</v>
      </c>
      <c r="WWT141" s="92">
        <f t="shared" si="1028"/>
        <v>0</v>
      </c>
      <c r="WWU141" s="92">
        <f t="shared" si="1028"/>
        <v>0</v>
      </c>
      <c r="WWV141" s="92">
        <f t="shared" si="1028"/>
        <v>0</v>
      </c>
      <c r="WWW141" s="92">
        <f t="shared" si="1028"/>
        <v>0</v>
      </c>
      <c r="WWX141" s="92">
        <f t="shared" si="1028"/>
        <v>0</v>
      </c>
      <c r="WWY141" s="92">
        <f t="shared" si="1028"/>
        <v>0</v>
      </c>
      <c r="WWZ141" s="92">
        <f t="shared" si="1028"/>
        <v>0</v>
      </c>
      <c r="WXA141" s="92">
        <f t="shared" si="1028"/>
        <v>0</v>
      </c>
      <c r="WXB141" s="92">
        <f t="shared" si="1028"/>
        <v>0</v>
      </c>
      <c r="WXC141" s="92">
        <f t="shared" si="1028"/>
        <v>0</v>
      </c>
      <c r="WXD141" s="92">
        <f t="shared" si="1028"/>
        <v>0</v>
      </c>
      <c r="WXE141" s="92">
        <f t="shared" si="1028"/>
        <v>0</v>
      </c>
      <c r="WXF141" s="92">
        <f t="shared" si="1028"/>
        <v>0</v>
      </c>
      <c r="WXG141" s="92">
        <f t="shared" si="1028"/>
        <v>0</v>
      </c>
      <c r="WXH141" s="92">
        <f t="shared" si="1028"/>
        <v>0</v>
      </c>
      <c r="WXI141" s="92">
        <f t="shared" si="1028"/>
        <v>0</v>
      </c>
      <c r="WXJ141" s="92">
        <f t="shared" si="1028"/>
        <v>0</v>
      </c>
      <c r="WXK141" s="92">
        <f t="shared" si="1028"/>
        <v>0</v>
      </c>
      <c r="WXL141" s="92">
        <f t="shared" si="1028"/>
        <v>0</v>
      </c>
      <c r="WXM141" s="92">
        <f t="shared" si="1028"/>
        <v>0</v>
      </c>
      <c r="WXN141" s="92">
        <f t="shared" si="1028"/>
        <v>0</v>
      </c>
      <c r="WXO141" s="92">
        <f t="shared" si="1028"/>
        <v>0</v>
      </c>
      <c r="WXP141" s="92">
        <f t="shared" si="1028"/>
        <v>0</v>
      </c>
      <c r="WXQ141" s="92">
        <f t="shared" si="1028"/>
        <v>0</v>
      </c>
      <c r="WXR141" s="92">
        <f t="shared" si="1028"/>
        <v>0</v>
      </c>
      <c r="WXS141" s="92">
        <f t="shared" si="1028"/>
        <v>0</v>
      </c>
      <c r="WXT141" s="92">
        <f t="shared" si="1028"/>
        <v>0</v>
      </c>
      <c r="WXU141" s="92">
        <f t="shared" si="1028"/>
        <v>0</v>
      </c>
      <c r="WXV141" s="92">
        <f t="shared" si="1028"/>
        <v>0</v>
      </c>
      <c r="WXW141" s="92">
        <f t="shared" si="1028"/>
        <v>0</v>
      </c>
      <c r="WXX141" s="92">
        <f t="shared" si="1028"/>
        <v>0</v>
      </c>
      <c r="WXY141" s="92">
        <f t="shared" si="1028"/>
        <v>0</v>
      </c>
      <c r="WXZ141" s="92">
        <f t="shared" si="1028"/>
        <v>0</v>
      </c>
      <c r="WYA141" s="92">
        <f t="shared" si="1028"/>
        <v>0</v>
      </c>
      <c r="WYB141" s="92">
        <f t="shared" si="1028"/>
        <v>0</v>
      </c>
      <c r="WYC141" s="92">
        <f t="shared" si="1028"/>
        <v>0</v>
      </c>
      <c r="WYD141" s="92">
        <f t="shared" si="1028"/>
        <v>0</v>
      </c>
      <c r="WYE141" s="92">
        <f t="shared" si="1028"/>
        <v>0</v>
      </c>
      <c r="WYF141" s="92">
        <f t="shared" si="1028"/>
        <v>0</v>
      </c>
      <c r="WYG141" s="92">
        <f t="shared" si="1028"/>
        <v>0</v>
      </c>
      <c r="WYH141" s="92">
        <f t="shared" si="1028"/>
        <v>0</v>
      </c>
      <c r="WYI141" s="92">
        <f t="shared" si="1028"/>
        <v>0</v>
      </c>
      <c r="WYJ141" s="92">
        <f t="shared" si="1028"/>
        <v>0</v>
      </c>
      <c r="WYK141" s="92">
        <f t="shared" si="1028"/>
        <v>0</v>
      </c>
      <c r="WYL141" s="92">
        <f t="shared" si="1028"/>
        <v>0</v>
      </c>
      <c r="WYM141" s="92">
        <f t="shared" ref="WYM141:XAX141" si="1029">WYM135</f>
        <v>0</v>
      </c>
      <c r="WYN141" s="92">
        <f t="shared" si="1029"/>
        <v>0</v>
      </c>
      <c r="WYO141" s="92">
        <f t="shared" si="1029"/>
        <v>0</v>
      </c>
      <c r="WYP141" s="92">
        <f t="shared" si="1029"/>
        <v>0</v>
      </c>
      <c r="WYQ141" s="92">
        <f t="shared" si="1029"/>
        <v>0</v>
      </c>
      <c r="WYR141" s="92">
        <f t="shared" si="1029"/>
        <v>0</v>
      </c>
      <c r="WYS141" s="92">
        <f t="shared" si="1029"/>
        <v>0</v>
      </c>
      <c r="WYT141" s="92">
        <f t="shared" si="1029"/>
        <v>0</v>
      </c>
      <c r="WYU141" s="92">
        <f t="shared" si="1029"/>
        <v>0</v>
      </c>
      <c r="WYV141" s="92">
        <f t="shared" si="1029"/>
        <v>0</v>
      </c>
      <c r="WYW141" s="92">
        <f t="shared" si="1029"/>
        <v>0</v>
      </c>
      <c r="WYX141" s="92">
        <f t="shared" si="1029"/>
        <v>0</v>
      </c>
      <c r="WYY141" s="92">
        <f t="shared" si="1029"/>
        <v>0</v>
      </c>
      <c r="WYZ141" s="92">
        <f t="shared" si="1029"/>
        <v>0</v>
      </c>
      <c r="WZA141" s="92">
        <f t="shared" si="1029"/>
        <v>0</v>
      </c>
      <c r="WZB141" s="92">
        <f t="shared" si="1029"/>
        <v>0</v>
      </c>
      <c r="WZC141" s="92">
        <f t="shared" si="1029"/>
        <v>0</v>
      </c>
      <c r="WZD141" s="92">
        <f t="shared" si="1029"/>
        <v>0</v>
      </c>
      <c r="WZE141" s="92">
        <f t="shared" si="1029"/>
        <v>0</v>
      </c>
      <c r="WZF141" s="92">
        <f t="shared" si="1029"/>
        <v>0</v>
      </c>
      <c r="WZG141" s="92">
        <f t="shared" si="1029"/>
        <v>0</v>
      </c>
      <c r="WZH141" s="92">
        <f t="shared" si="1029"/>
        <v>0</v>
      </c>
      <c r="WZI141" s="92">
        <f t="shared" si="1029"/>
        <v>0</v>
      </c>
      <c r="WZJ141" s="92">
        <f t="shared" si="1029"/>
        <v>0</v>
      </c>
      <c r="WZK141" s="92">
        <f t="shared" si="1029"/>
        <v>0</v>
      </c>
      <c r="WZL141" s="92">
        <f t="shared" si="1029"/>
        <v>0</v>
      </c>
      <c r="WZM141" s="92">
        <f t="shared" si="1029"/>
        <v>0</v>
      </c>
      <c r="WZN141" s="92">
        <f t="shared" si="1029"/>
        <v>0</v>
      </c>
      <c r="WZO141" s="92">
        <f t="shared" si="1029"/>
        <v>0</v>
      </c>
      <c r="WZP141" s="92">
        <f t="shared" si="1029"/>
        <v>0</v>
      </c>
      <c r="WZQ141" s="92">
        <f t="shared" si="1029"/>
        <v>0</v>
      </c>
      <c r="WZR141" s="92">
        <f t="shared" si="1029"/>
        <v>0</v>
      </c>
      <c r="WZS141" s="92">
        <f t="shared" si="1029"/>
        <v>0</v>
      </c>
      <c r="WZT141" s="92">
        <f t="shared" si="1029"/>
        <v>0</v>
      </c>
      <c r="WZU141" s="92">
        <f t="shared" si="1029"/>
        <v>0</v>
      </c>
      <c r="WZV141" s="92">
        <f t="shared" si="1029"/>
        <v>0</v>
      </c>
      <c r="WZW141" s="92">
        <f t="shared" si="1029"/>
        <v>0</v>
      </c>
      <c r="WZX141" s="92">
        <f t="shared" si="1029"/>
        <v>0</v>
      </c>
      <c r="WZY141" s="92">
        <f t="shared" si="1029"/>
        <v>0</v>
      </c>
      <c r="WZZ141" s="92">
        <f t="shared" si="1029"/>
        <v>0</v>
      </c>
      <c r="XAA141" s="92">
        <f t="shared" si="1029"/>
        <v>0</v>
      </c>
      <c r="XAB141" s="92">
        <f t="shared" si="1029"/>
        <v>0</v>
      </c>
      <c r="XAC141" s="92">
        <f t="shared" si="1029"/>
        <v>0</v>
      </c>
      <c r="XAD141" s="92">
        <f t="shared" si="1029"/>
        <v>0</v>
      </c>
      <c r="XAE141" s="92">
        <f t="shared" si="1029"/>
        <v>0</v>
      </c>
      <c r="XAF141" s="92">
        <f t="shared" si="1029"/>
        <v>0</v>
      </c>
      <c r="XAG141" s="92">
        <f t="shared" si="1029"/>
        <v>0</v>
      </c>
      <c r="XAH141" s="92">
        <f t="shared" si="1029"/>
        <v>0</v>
      </c>
      <c r="XAI141" s="92">
        <f t="shared" si="1029"/>
        <v>0</v>
      </c>
      <c r="XAJ141" s="92">
        <f t="shared" si="1029"/>
        <v>0</v>
      </c>
      <c r="XAK141" s="92">
        <f t="shared" si="1029"/>
        <v>0</v>
      </c>
      <c r="XAL141" s="92">
        <f t="shared" si="1029"/>
        <v>0</v>
      </c>
      <c r="XAM141" s="92">
        <f t="shared" si="1029"/>
        <v>0</v>
      </c>
      <c r="XAN141" s="92">
        <f t="shared" si="1029"/>
        <v>0</v>
      </c>
      <c r="XAO141" s="92">
        <f t="shared" si="1029"/>
        <v>0</v>
      </c>
      <c r="XAP141" s="92">
        <f t="shared" si="1029"/>
        <v>0</v>
      </c>
      <c r="XAQ141" s="92">
        <f t="shared" si="1029"/>
        <v>0</v>
      </c>
      <c r="XAR141" s="92">
        <f t="shared" si="1029"/>
        <v>0</v>
      </c>
      <c r="XAS141" s="92">
        <f t="shared" si="1029"/>
        <v>0</v>
      </c>
      <c r="XAT141" s="92">
        <f t="shared" si="1029"/>
        <v>0</v>
      </c>
      <c r="XAU141" s="92">
        <f t="shared" si="1029"/>
        <v>0</v>
      </c>
      <c r="XAV141" s="92">
        <f t="shared" si="1029"/>
        <v>0</v>
      </c>
      <c r="XAW141" s="92">
        <f t="shared" si="1029"/>
        <v>0</v>
      </c>
      <c r="XAX141" s="92">
        <f t="shared" si="1029"/>
        <v>0</v>
      </c>
      <c r="XAY141" s="92">
        <f t="shared" ref="XAY141:XDJ141" si="1030">XAY135</f>
        <v>0</v>
      </c>
      <c r="XAZ141" s="92">
        <f t="shared" si="1030"/>
        <v>0</v>
      </c>
      <c r="XBA141" s="92">
        <f t="shared" si="1030"/>
        <v>0</v>
      </c>
      <c r="XBB141" s="92">
        <f t="shared" si="1030"/>
        <v>0</v>
      </c>
      <c r="XBC141" s="92">
        <f t="shared" si="1030"/>
        <v>0</v>
      </c>
      <c r="XBD141" s="92">
        <f t="shared" si="1030"/>
        <v>0</v>
      </c>
      <c r="XBE141" s="92">
        <f t="shared" si="1030"/>
        <v>0</v>
      </c>
      <c r="XBF141" s="92">
        <f t="shared" si="1030"/>
        <v>0</v>
      </c>
      <c r="XBG141" s="92">
        <f t="shared" si="1030"/>
        <v>0</v>
      </c>
      <c r="XBH141" s="92">
        <f t="shared" si="1030"/>
        <v>0</v>
      </c>
      <c r="XBI141" s="92">
        <f t="shared" si="1030"/>
        <v>0</v>
      </c>
      <c r="XBJ141" s="92">
        <f t="shared" si="1030"/>
        <v>0</v>
      </c>
      <c r="XBK141" s="92">
        <f t="shared" si="1030"/>
        <v>0</v>
      </c>
      <c r="XBL141" s="92">
        <f t="shared" si="1030"/>
        <v>0</v>
      </c>
      <c r="XBM141" s="92">
        <f t="shared" si="1030"/>
        <v>0</v>
      </c>
      <c r="XBN141" s="92">
        <f t="shared" si="1030"/>
        <v>0</v>
      </c>
      <c r="XBO141" s="92">
        <f t="shared" si="1030"/>
        <v>0</v>
      </c>
      <c r="XBP141" s="92">
        <f t="shared" si="1030"/>
        <v>0</v>
      </c>
      <c r="XBQ141" s="92">
        <f t="shared" si="1030"/>
        <v>0</v>
      </c>
      <c r="XBR141" s="92">
        <f t="shared" si="1030"/>
        <v>0</v>
      </c>
      <c r="XBS141" s="92">
        <f t="shared" si="1030"/>
        <v>0</v>
      </c>
      <c r="XBT141" s="92">
        <f t="shared" si="1030"/>
        <v>0</v>
      </c>
      <c r="XBU141" s="92">
        <f t="shared" si="1030"/>
        <v>0</v>
      </c>
      <c r="XBV141" s="92">
        <f t="shared" si="1030"/>
        <v>0</v>
      </c>
      <c r="XBW141" s="92">
        <f t="shared" si="1030"/>
        <v>0</v>
      </c>
      <c r="XBX141" s="92">
        <f t="shared" si="1030"/>
        <v>0</v>
      </c>
      <c r="XBY141" s="92">
        <f t="shared" si="1030"/>
        <v>0</v>
      </c>
      <c r="XBZ141" s="92">
        <f t="shared" si="1030"/>
        <v>0</v>
      </c>
      <c r="XCA141" s="92">
        <f t="shared" si="1030"/>
        <v>0</v>
      </c>
      <c r="XCB141" s="92">
        <f t="shared" si="1030"/>
        <v>0</v>
      </c>
      <c r="XCC141" s="92">
        <f t="shared" si="1030"/>
        <v>0</v>
      </c>
      <c r="XCD141" s="92">
        <f t="shared" si="1030"/>
        <v>0</v>
      </c>
      <c r="XCE141" s="92">
        <f t="shared" si="1030"/>
        <v>0</v>
      </c>
      <c r="XCF141" s="92">
        <f t="shared" si="1030"/>
        <v>0</v>
      </c>
      <c r="XCG141" s="92">
        <f t="shared" si="1030"/>
        <v>0</v>
      </c>
      <c r="XCH141" s="92">
        <f t="shared" si="1030"/>
        <v>0</v>
      </c>
      <c r="XCI141" s="92">
        <f t="shared" si="1030"/>
        <v>0</v>
      </c>
      <c r="XCJ141" s="92">
        <f t="shared" si="1030"/>
        <v>0</v>
      </c>
      <c r="XCK141" s="92">
        <f t="shared" si="1030"/>
        <v>0</v>
      </c>
      <c r="XCL141" s="92">
        <f t="shared" si="1030"/>
        <v>0</v>
      </c>
      <c r="XCM141" s="92">
        <f t="shared" si="1030"/>
        <v>0</v>
      </c>
      <c r="XCN141" s="92">
        <f t="shared" si="1030"/>
        <v>0</v>
      </c>
      <c r="XCO141" s="92">
        <f t="shared" si="1030"/>
        <v>0</v>
      </c>
      <c r="XCP141" s="92">
        <f t="shared" si="1030"/>
        <v>0</v>
      </c>
      <c r="XCQ141" s="92">
        <f t="shared" si="1030"/>
        <v>0</v>
      </c>
      <c r="XCR141" s="92">
        <f t="shared" si="1030"/>
        <v>0</v>
      </c>
      <c r="XCS141" s="92">
        <f t="shared" si="1030"/>
        <v>0</v>
      </c>
      <c r="XCT141" s="92">
        <f t="shared" si="1030"/>
        <v>0</v>
      </c>
      <c r="XCU141" s="92">
        <f t="shared" si="1030"/>
        <v>0</v>
      </c>
      <c r="XCV141" s="92">
        <f t="shared" si="1030"/>
        <v>0</v>
      </c>
      <c r="XCW141" s="92">
        <f t="shared" si="1030"/>
        <v>0</v>
      </c>
      <c r="XCX141" s="92">
        <f t="shared" si="1030"/>
        <v>0</v>
      </c>
      <c r="XCY141" s="92">
        <f t="shared" si="1030"/>
        <v>0</v>
      </c>
      <c r="XCZ141" s="92">
        <f t="shared" si="1030"/>
        <v>0</v>
      </c>
      <c r="XDA141" s="92">
        <f t="shared" si="1030"/>
        <v>0</v>
      </c>
      <c r="XDB141" s="92">
        <f t="shared" si="1030"/>
        <v>0</v>
      </c>
      <c r="XDC141" s="92">
        <f t="shared" si="1030"/>
        <v>0</v>
      </c>
      <c r="XDD141" s="92">
        <f t="shared" si="1030"/>
        <v>0</v>
      </c>
      <c r="XDE141" s="92">
        <f t="shared" si="1030"/>
        <v>0</v>
      </c>
      <c r="XDF141" s="92">
        <f t="shared" si="1030"/>
        <v>0</v>
      </c>
      <c r="XDG141" s="92">
        <f t="shared" si="1030"/>
        <v>0</v>
      </c>
      <c r="XDH141" s="92">
        <f t="shared" si="1030"/>
        <v>0</v>
      </c>
      <c r="XDI141" s="92">
        <f t="shared" si="1030"/>
        <v>0</v>
      </c>
      <c r="XDJ141" s="92">
        <f t="shared" si="1030"/>
        <v>0</v>
      </c>
      <c r="XDK141" s="92">
        <f t="shared" ref="XDK141:XFD141" si="1031">XDK135</f>
        <v>0</v>
      </c>
      <c r="XDL141" s="92">
        <f t="shared" si="1031"/>
        <v>0</v>
      </c>
      <c r="XDM141" s="92">
        <f t="shared" si="1031"/>
        <v>0</v>
      </c>
      <c r="XDN141" s="92">
        <f t="shared" si="1031"/>
        <v>0</v>
      </c>
      <c r="XDO141" s="92">
        <f t="shared" si="1031"/>
        <v>0</v>
      </c>
      <c r="XDP141" s="92">
        <f t="shared" si="1031"/>
        <v>0</v>
      </c>
      <c r="XDQ141" s="92">
        <f t="shared" si="1031"/>
        <v>0</v>
      </c>
      <c r="XDR141" s="92">
        <f t="shared" si="1031"/>
        <v>0</v>
      </c>
      <c r="XDS141" s="92">
        <f t="shared" si="1031"/>
        <v>0</v>
      </c>
      <c r="XDT141" s="92">
        <f t="shared" si="1031"/>
        <v>0</v>
      </c>
      <c r="XDU141" s="92">
        <f t="shared" si="1031"/>
        <v>0</v>
      </c>
      <c r="XDV141" s="92">
        <f t="shared" si="1031"/>
        <v>0</v>
      </c>
      <c r="XDW141" s="92">
        <f t="shared" si="1031"/>
        <v>0</v>
      </c>
      <c r="XDX141" s="92">
        <f t="shared" si="1031"/>
        <v>0</v>
      </c>
      <c r="XDY141" s="92">
        <f t="shared" si="1031"/>
        <v>0</v>
      </c>
      <c r="XDZ141" s="92">
        <f t="shared" si="1031"/>
        <v>0</v>
      </c>
      <c r="XEA141" s="92">
        <f t="shared" si="1031"/>
        <v>0</v>
      </c>
      <c r="XEB141" s="92">
        <f t="shared" si="1031"/>
        <v>0</v>
      </c>
      <c r="XEC141" s="92">
        <f t="shared" si="1031"/>
        <v>0</v>
      </c>
      <c r="XED141" s="92">
        <f t="shared" si="1031"/>
        <v>0</v>
      </c>
      <c r="XEE141" s="92">
        <f t="shared" si="1031"/>
        <v>0</v>
      </c>
      <c r="XEF141" s="92">
        <f t="shared" si="1031"/>
        <v>0</v>
      </c>
      <c r="XEG141" s="92">
        <f t="shared" si="1031"/>
        <v>0</v>
      </c>
      <c r="XEH141" s="92">
        <f t="shared" si="1031"/>
        <v>0</v>
      </c>
      <c r="XEI141" s="92">
        <f t="shared" si="1031"/>
        <v>0</v>
      </c>
      <c r="XEJ141" s="92">
        <f t="shared" si="1031"/>
        <v>0</v>
      </c>
      <c r="XEK141" s="92">
        <f t="shared" si="1031"/>
        <v>0</v>
      </c>
      <c r="XEL141" s="92">
        <f t="shared" si="1031"/>
        <v>0</v>
      </c>
      <c r="XEM141" s="92">
        <f t="shared" si="1031"/>
        <v>0</v>
      </c>
      <c r="XEN141" s="92">
        <f t="shared" si="1031"/>
        <v>0</v>
      </c>
      <c r="XEO141" s="92">
        <f t="shared" si="1031"/>
        <v>0</v>
      </c>
      <c r="XEP141" s="92">
        <f t="shared" si="1031"/>
        <v>0</v>
      </c>
      <c r="XEQ141" s="92">
        <f t="shared" si="1031"/>
        <v>0</v>
      </c>
      <c r="XER141" s="92">
        <f t="shared" si="1031"/>
        <v>0</v>
      </c>
      <c r="XES141" s="92">
        <f t="shared" si="1031"/>
        <v>0</v>
      </c>
      <c r="XET141" s="92">
        <f t="shared" si="1031"/>
        <v>0</v>
      </c>
      <c r="XEU141" s="92">
        <f t="shared" si="1031"/>
        <v>0</v>
      </c>
      <c r="XEV141" s="92">
        <f t="shared" si="1031"/>
        <v>0</v>
      </c>
      <c r="XEW141" s="92">
        <f t="shared" si="1031"/>
        <v>0</v>
      </c>
      <c r="XEX141" s="92">
        <f t="shared" si="1031"/>
        <v>0</v>
      </c>
      <c r="XEY141" s="92">
        <f t="shared" si="1031"/>
        <v>0</v>
      </c>
      <c r="XEZ141" s="92">
        <f t="shared" si="1031"/>
        <v>0</v>
      </c>
      <c r="XFA141" s="92">
        <f t="shared" si="1031"/>
        <v>0</v>
      </c>
      <c r="XFB141" s="92">
        <f t="shared" si="1031"/>
        <v>0</v>
      </c>
      <c r="XFC141" s="92">
        <f t="shared" si="1031"/>
        <v>0</v>
      </c>
      <c r="XFD141" s="92">
        <f t="shared" si="1031"/>
        <v>0</v>
      </c>
    </row>
    <row r="142" spans="2:16384" ht="15.4" customHeight="1">
      <c r="E142"/>
      <c r="F142"/>
      <c r="G142"/>
      <c r="H142"/>
      <c r="I142"/>
      <c r="K142" s="243" t="s">
        <v>403</v>
      </c>
      <c r="L142" s="82">
        <v>68.850725387469453</v>
      </c>
      <c r="M142" s="82">
        <v>15.490665680064815</v>
      </c>
      <c r="N142" s="995">
        <f t="shared" si="2"/>
        <v>53.360059707404638</v>
      </c>
      <c r="O142" s="886">
        <v>6.049274612530553</v>
      </c>
      <c r="P142" s="886">
        <f t="shared" si="260"/>
        <v>74.900000000000006</v>
      </c>
    </row>
    <row r="143" spans="2:16384" ht="15.75" thickBot="1">
      <c r="E143"/>
      <c r="F143"/>
      <c r="G143"/>
      <c r="H143"/>
      <c r="I143"/>
      <c r="K143" s="243" t="s">
        <v>409</v>
      </c>
      <c r="L143" s="82">
        <v>-4.2063691721417489E-2</v>
      </c>
      <c r="M143" s="82">
        <v>0</v>
      </c>
      <c r="N143" s="1111">
        <f t="shared" si="2"/>
        <v>-4.2063691721417489E-2</v>
      </c>
      <c r="O143" s="814">
        <v>4.2063691721417489E-2</v>
      </c>
      <c r="P143" s="886">
        <f t="shared" si="260"/>
        <v>0</v>
      </c>
    </row>
    <row r="144" spans="2:16384" ht="15.75" thickBot="1">
      <c r="E144"/>
      <c r="F144"/>
      <c r="G144"/>
      <c r="H144"/>
      <c r="I144"/>
      <c r="J144" s="369"/>
      <c r="K144" s="371" t="s">
        <v>705</v>
      </c>
      <c r="L144" s="993">
        <f t="shared" ref="L144:P144" si="1032">SUM(L138:L143)</f>
        <v>1883.2268506714445</v>
      </c>
      <c r="M144" s="993">
        <f t="shared" si="1032"/>
        <v>2191.7050462256934</v>
      </c>
      <c r="N144" s="1136">
        <f t="shared" si="1032"/>
        <v>-308.47819555424883</v>
      </c>
      <c r="O144" s="915">
        <f t="shared" si="1032"/>
        <v>164.57314932855562</v>
      </c>
      <c r="P144" s="996">
        <f t="shared" si="1032"/>
        <v>2047.8</v>
      </c>
    </row>
    <row r="145" spans="2:16">
      <c r="L145"/>
      <c r="M145" s="545"/>
      <c r="N145"/>
      <c r="O145" s="891" t="s">
        <v>706</v>
      </c>
      <c r="P145"/>
    </row>
    <row r="146" spans="2:16">
      <c r="L146"/>
      <c r="M146" s="545"/>
      <c r="N146"/>
      <c r="O146"/>
    </row>
    <row r="147" spans="2:16">
      <c r="L147"/>
      <c r="M147"/>
      <c r="N147"/>
      <c r="O147"/>
      <c r="P147"/>
    </row>
    <row r="148" spans="2:16">
      <c r="L148"/>
      <c r="M148"/>
      <c r="N148"/>
      <c r="O148"/>
      <c r="P148"/>
    </row>
    <row r="149" spans="2:16">
      <c r="E149"/>
      <c r="F149"/>
      <c r="G149"/>
      <c r="H149"/>
      <c r="I149"/>
      <c r="J149"/>
      <c r="K149"/>
      <c r="L149"/>
      <c r="M149"/>
      <c r="N149"/>
      <c r="O149"/>
      <c r="P149"/>
    </row>
    <row r="150" spans="2:16">
      <c r="E150" s="108" t="s">
        <v>250</v>
      </c>
      <c r="F150"/>
      <c r="G150"/>
      <c r="H150"/>
      <c r="I150"/>
      <c r="J150"/>
      <c r="K150"/>
      <c r="L150"/>
      <c r="M150"/>
      <c r="N150"/>
      <c r="O150"/>
      <c r="P150"/>
    </row>
    <row r="151" spans="2:16">
      <c r="B151"/>
      <c r="C151"/>
      <c r="D151"/>
      <c r="E151"/>
      <c r="F151"/>
      <c r="G151" s="2" t="s">
        <v>146</v>
      </c>
      <c r="H151" s="2" t="s">
        <v>142</v>
      </c>
      <c r="I151" s="2" t="s">
        <v>141</v>
      </c>
      <c r="J151" s="2" t="s">
        <v>137</v>
      </c>
      <c r="K151" s="2" t="s">
        <v>415</v>
      </c>
      <c r="L151"/>
      <c r="M151"/>
      <c r="N151"/>
      <c r="O151" s="108"/>
      <c r="P151"/>
    </row>
    <row r="152" spans="2:16">
      <c r="E152"/>
      <c r="F152" s="93" t="s">
        <v>416</v>
      </c>
      <c r="G152" s="92">
        <v>357.59796742069591</v>
      </c>
      <c r="H152" s="92">
        <v>273.90212971921875</v>
      </c>
      <c r="I152" s="92">
        <v>290.19192637965216</v>
      </c>
      <c r="J152" s="92">
        <v>372.61773762388378</v>
      </c>
      <c r="K152" s="92">
        <v>601.98428444248259</v>
      </c>
      <c r="L152"/>
      <c r="M152"/>
      <c r="N152"/>
      <c r="O152"/>
      <c r="P152"/>
    </row>
    <row r="153" spans="2:16">
      <c r="E153"/>
      <c r="F153" s="93" t="s">
        <v>364</v>
      </c>
      <c r="G153" s="92">
        <v>418.0101162707391</v>
      </c>
      <c r="H153" s="92">
        <v>403.82516159815623</v>
      </c>
      <c r="I153" s="92">
        <v>315.39853446352237</v>
      </c>
      <c r="J153" s="92">
        <v>401.83704853300526</v>
      </c>
      <c r="K153" s="92">
        <v>652.63418536026995</v>
      </c>
      <c r="L153"/>
      <c r="M153"/>
      <c r="N153"/>
      <c r="O153"/>
      <c r="P153"/>
    </row>
    <row r="154" spans="2:16">
      <c r="E154"/>
      <c r="F154"/>
      <c r="G154"/>
      <c r="H154"/>
      <c r="I154"/>
      <c r="J154"/>
      <c r="K154"/>
      <c r="L154"/>
      <c r="M154"/>
      <c r="N154"/>
      <c r="O154"/>
      <c r="P154"/>
    </row>
    <row r="155" spans="2:16">
      <c r="E155"/>
      <c r="F155"/>
      <c r="G155"/>
      <c r="H155"/>
      <c r="I155"/>
      <c r="J155"/>
      <c r="K155"/>
      <c r="L155"/>
      <c r="M155"/>
      <c r="N155"/>
      <c r="O155"/>
      <c r="P155"/>
    </row>
    <row r="156" spans="2:16">
      <c r="E156"/>
      <c r="F156"/>
      <c r="G156"/>
      <c r="H156"/>
      <c r="I156"/>
      <c r="J156"/>
      <c r="K156"/>
      <c r="L156"/>
      <c r="M156"/>
      <c r="N156"/>
      <c r="O156"/>
      <c r="P156"/>
    </row>
    <row r="157" spans="2:16">
      <c r="O157" s="108"/>
    </row>
    <row r="158" spans="2:16">
      <c r="O158"/>
      <c r="P158"/>
    </row>
    <row r="159" spans="2:16">
      <c r="B159" s="19" t="s">
        <v>707</v>
      </c>
      <c r="C159"/>
      <c r="D159"/>
      <c r="I159" s="2" t="s">
        <v>708</v>
      </c>
      <c r="J159" s="2" t="s">
        <v>396</v>
      </c>
      <c r="K159" s="2" t="s">
        <v>699</v>
      </c>
      <c r="L159" s="2" t="s">
        <v>398</v>
      </c>
      <c r="M159" s="2" t="s">
        <v>453</v>
      </c>
      <c r="N159" s="2" t="s">
        <v>398</v>
      </c>
      <c r="O159"/>
      <c r="P159"/>
    </row>
    <row r="160" spans="2:16">
      <c r="B160" s="38"/>
      <c r="C160"/>
      <c r="D160"/>
      <c r="J160" s="2" t="s">
        <v>701</v>
      </c>
      <c r="L160" s="2" t="s">
        <v>701</v>
      </c>
      <c r="N160" s="2" t="s">
        <v>709</v>
      </c>
    </row>
    <row r="161" spans="2:16" ht="15.75" thickBot="1">
      <c r="B161" s="40" t="s">
        <v>313</v>
      </c>
      <c r="C161"/>
      <c r="D161"/>
      <c r="I161" s="2" t="s">
        <v>400</v>
      </c>
      <c r="J161" s="2">
        <v>314.2</v>
      </c>
      <c r="K161" s="2">
        <v>422.6</v>
      </c>
      <c r="L161" s="577">
        <f>J161-K161</f>
        <v>-108.40000000000003</v>
      </c>
      <c r="M161" s="2">
        <v>341.7</v>
      </c>
      <c r="N161" s="2">
        <v>80.900000000000006</v>
      </c>
    </row>
    <row r="162" spans="2:16" ht="16.149999999999999" thickBot="1">
      <c r="B162" s="96" t="s">
        <v>671</v>
      </c>
      <c r="C162" s="97" t="s">
        <v>24</v>
      </c>
      <c r="D162"/>
      <c r="I162" s="2" t="s">
        <v>401</v>
      </c>
      <c r="J162" s="2">
        <v>79.900000000000006</v>
      </c>
      <c r="K162" s="2">
        <v>87.6</v>
      </c>
      <c r="L162" s="577">
        <f t="shared" ref="L162:L166" si="1033">J162-K162</f>
        <v>-7.6999999999999886</v>
      </c>
      <c r="M162" s="2">
        <v>86.9</v>
      </c>
      <c r="N162" s="2">
        <v>0.7</v>
      </c>
    </row>
    <row r="163" spans="2:16" ht="16.149999999999999" thickBot="1">
      <c r="B163" s="196" t="s">
        <v>710</v>
      </c>
      <c r="C163" s="211"/>
      <c r="D163"/>
      <c r="I163" s="2" t="s">
        <v>344</v>
      </c>
      <c r="J163" s="1005">
        <v>1390.5</v>
      </c>
      <c r="K163" s="1005">
        <v>1666</v>
      </c>
      <c r="L163" s="577">
        <f t="shared" si="1033"/>
        <v>-275.5</v>
      </c>
      <c r="M163" s="2">
        <v>1512</v>
      </c>
      <c r="N163" s="2">
        <v>154</v>
      </c>
    </row>
    <row r="164" spans="2:16" ht="15.75">
      <c r="B164" s="198" t="s">
        <v>322</v>
      </c>
      <c r="C164" s="404">
        <f>SUM(C201:C203)</f>
        <v>415.49813913973134</v>
      </c>
      <c r="D164"/>
      <c r="I164" s="2" t="s">
        <v>402</v>
      </c>
      <c r="J164" s="2">
        <v>29.7</v>
      </c>
      <c r="K164" s="2">
        <v>0</v>
      </c>
      <c r="L164" s="577">
        <f t="shared" si="1033"/>
        <v>29.7</v>
      </c>
      <c r="M164" s="2">
        <v>32.299999999999997</v>
      </c>
      <c r="N164" s="2">
        <v>-32.299999999999997</v>
      </c>
    </row>
    <row r="165" spans="2:16" ht="15.75">
      <c r="B165" s="199" t="s">
        <v>711</v>
      </c>
      <c r="C165" s="405">
        <f>SUM(D201:E204)</f>
        <v>0</v>
      </c>
      <c r="D165"/>
      <c r="I165" s="2" t="s">
        <v>403</v>
      </c>
      <c r="J165" s="2">
        <v>68.900000000000006</v>
      </c>
      <c r="K165" s="2">
        <v>13.7</v>
      </c>
      <c r="L165" s="577">
        <f t="shared" si="1033"/>
        <v>55.2</v>
      </c>
      <c r="M165" s="2">
        <v>74.900000000000006</v>
      </c>
      <c r="N165" s="2">
        <v>-61.2</v>
      </c>
    </row>
    <row r="166" spans="2:16" ht="15.75">
      <c r="B166" s="199" t="s">
        <v>712</v>
      </c>
      <c r="C166" s="405">
        <v>0.66898766519542674</v>
      </c>
      <c r="D166"/>
      <c r="I166" s="2" t="s">
        <v>409</v>
      </c>
      <c r="J166" s="2">
        <v>0</v>
      </c>
      <c r="K166" s="2">
        <v>0</v>
      </c>
      <c r="L166" s="577">
        <f t="shared" si="1033"/>
        <v>0</v>
      </c>
      <c r="M166" s="2">
        <v>0</v>
      </c>
      <c r="N166" s="2">
        <v>0</v>
      </c>
    </row>
    <row r="167" spans="2:16" ht="15.75">
      <c r="B167" s="199" t="s">
        <v>318</v>
      </c>
      <c r="C167" s="405">
        <v>4.2037549648168238</v>
      </c>
      <c r="D167"/>
      <c r="I167" s="2" t="s">
        <v>705</v>
      </c>
      <c r="J167" s="1005">
        <f>SUM(J161:J166)</f>
        <v>1883.2</v>
      </c>
      <c r="K167" s="1005">
        <f t="shared" ref="K167:N167" si="1034">SUM(K161:K166)</f>
        <v>2189.8999999999996</v>
      </c>
      <c r="L167" s="577">
        <f t="shared" si="1034"/>
        <v>-306.70000000000005</v>
      </c>
      <c r="M167" s="1005">
        <f t="shared" si="1034"/>
        <v>2047.8</v>
      </c>
      <c r="N167" s="1005">
        <f t="shared" si="1034"/>
        <v>142.10000000000002</v>
      </c>
    </row>
    <row r="168" spans="2:16" ht="15.75">
      <c r="B168" s="199" t="s">
        <v>713</v>
      </c>
      <c r="C168" s="405">
        <f>C204</f>
        <v>44.41718107646966</v>
      </c>
      <c r="D168"/>
    </row>
    <row r="169" spans="2:16" ht="16.149999999999999" thickBot="1">
      <c r="B169" s="200" t="s">
        <v>714</v>
      </c>
      <c r="C169" s="229">
        <f>SUM(C164:C168)</f>
        <v>464.78806284621322</v>
      </c>
      <c r="D169"/>
    </row>
    <row r="170" spans="2:16" ht="16.149999999999999" thickBot="1">
      <c r="B170" s="407" t="s">
        <v>425</v>
      </c>
      <c r="C170" s="406"/>
      <c r="D170"/>
    </row>
    <row r="171" spans="2:16" ht="15.75">
      <c r="B171" s="199" t="s">
        <v>322</v>
      </c>
      <c r="C171" s="405">
        <f>SUM(C207:C209)</f>
        <v>760.58180550052555</v>
      </c>
      <c r="D171"/>
    </row>
    <row r="172" spans="2:16" ht="15.75">
      <c r="B172" s="199" t="s">
        <v>711</v>
      </c>
      <c r="C172" s="405">
        <f>SUM(D207:E209)</f>
        <v>0</v>
      </c>
      <c r="D172"/>
    </row>
    <row r="173" spans="2:16" ht="15.75">
      <c r="B173" s="199" t="s">
        <v>712</v>
      </c>
      <c r="C173" s="405">
        <v>0</v>
      </c>
      <c r="D173"/>
    </row>
    <row r="174" spans="2:16" ht="15.75">
      <c r="B174" s="199" t="s">
        <v>713</v>
      </c>
      <c r="C174" s="405">
        <f>C210</f>
        <v>85.219419468189116</v>
      </c>
      <c r="D174"/>
    </row>
    <row r="175" spans="2:16" ht="16.149999999999999" thickBot="1">
      <c r="B175" s="200" t="s">
        <v>715</v>
      </c>
      <c r="C175" s="229">
        <f>SUM(C171:C174)</f>
        <v>845.80122496871468</v>
      </c>
      <c r="D175"/>
      <c r="E175"/>
      <c r="I175"/>
      <c r="J175"/>
      <c r="K175"/>
      <c r="L175"/>
      <c r="M175"/>
      <c r="N175"/>
      <c r="O175"/>
      <c r="P175"/>
    </row>
    <row r="176" spans="2:16" ht="16.149999999999999" thickBot="1">
      <c r="B176" s="408" t="s">
        <v>478</v>
      </c>
      <c r="C176" s="1195">
        <f>C169-C175</f>
        <v>-381.01316212250146</v>
      </c>
      <c r="D176" s="1026" t="s">
        <v>194</v>
      </c>
      <c r="E176"/>
      <c r="I176"/>
      <c r="J176"/>
      <c r="K176"/>
      <c r="L176"/>
      <c r="M176"/>
      <c r="N176"/>
      <c r="O176"/>
      <c r="P176"/>
    </row>
    <row r="177" spans="2:16" ht="16.5">
      <c r="B177"/>
      <c r="C177" s="1034">
        <f>C176/C175</f>
        <v>-0.45047601123608533</v>
      </c>
      <c r="D177" s="1033"/>
      <c r="E177"/>
      <c r="I177"/>
      <c r="J177"/>
      <c r="K177"/>
      <c r="L177"/>
      <c r="M177"/>
      <c r="N177"/>
      <c r="O177"/>
      <c r="P177"/>
    </row>
    <row r="178" spans="2:16">
      <c r="C178"/>
      <c r="D178"/>
      <c r="E178"/>
      <c r="I178"/>
      <c r="J178"/>
      <c r="K178"/>
      <c r="L178"/>
      <c r="M178"/>
      <c r="N178"/>
      <c r="O178"/>
      <c r="P178"/>
    </row>
    <row r="179" spans="2:16">
      <c r="B179" s="19" t="s">
        <v>716</v>
      </c>
      <c r="C179"/>
      <c r="D179"/>
      <c r="E179"/>
      <c r="F179"/>
      <c r="G179"/>
      <c r="H179"/>
      <c r="I179"/>
      <c r="J179"/>
      <c r="K179"/>
      <c r="L179"/>
      <c r="M179"/>
      <c r="N179"/>
      <c r="O179"/>
      <c r="P179"/>
    </row>
    <row r="180" spans="2:16" ht="15.75" thickBot="1">
      <c r="B180"/>
      <c r="C180"/>
      <c r="D180"/>
      <c r="E180"/>
      <c r="F180"/>
      <c r="G180"/>
      <c r="H180"/>
      <c r="I180"/>
      <c r="J180"/>
      <c r="K180"/>
      <c r="L180"/>
      <c r="M180"/>
      <c r="N180"/>
      <c r="O180"/>
      <c r="P180"/>
    </row>
    <row r="181" spans="2:16" ht="16.149999999999999" thickBot="1">
      <c r="B181" s="100" t="s">
        <v>679</v>
      </c>
      <c r="C181" s="101" t="s">
        <v>322</v>
      </c>
      <c r="D181" s="101" t="s">
        <v>332</v>
      </c>
      <c r="E181" s="101" t="s">
        <v>488</v>
      </c>
      <c r="F181" s="101" t="s">
        <v>334</v>
      </c>
      <c r="G181" s="101" t="s">
        <v>494</v>
      </c>
      <c r="H181"/>
      <c r="I181"/>
      <c r="J181"/>
      <c r="K181"/>
      <c r="L181"/>
      <c r="M181"/>
      <c r="N181"/>
      <c r="O181"/>
      <c r="P181"/>
    </row>
    <row r="182" spans="2:16" ht="16.149999999999999" thickBot="1">
      <c r="B182" s="190" t="s">
        <v>336</v>
      </c>
      <c r="C182" s="191"/>
      <c r="D182" s="191"/>
      <c r="E182" s="191"/>
      <c r="F182" s="191"/>
      <c r="G182" s="208"/>
      <c r="H182"/>
      <c r="I182"/>
      <c r="J182"/>
      <c r="K182"/>
      <c r="L182"/>
      <c r="M182"/>
      <c r="N182"/>
      <c r="O182"/>
      <c r="P182"/>
    </row>
    <row r="183" spans="2:16" ht="15.75">
      <c r="B183" s="190" t="s">
        <v>435</v>
      </c>
      <c r="C183" s="239">
        <v>309.11960944169618</v>
      </c>
      <c r="D183" s="239">
        <v>0</v>
      </c>
      <c r="E183" s="239">
        <v>0</v>
      </c>
      <c r="F183" s="239">
        <v>4.185466353686806</v>
      </c>
      <c r="G183" s="206">
        <f>C183+D183+E183+F183</f>
        <v>313.305075795383</v>
      </c>
      <c r="H183" s="266" t="s">
        <v>717</v>
      </c>
      <c r="I183"/>
      <c r="J183"/>
      <c r="K183"/>
      <c r="L183"/>
      <c r="M183"/>
      <c r="N183"/>
      <c r="O183"/>
      <c r="P183"/>
    </row>
    <row r="184" spans="2:16" ht="15.75">
      <c r="B184" s="192" t="s">
        <v>436</v>
      </c>
      <c r="C184" s="240">
        <v>0</v>
      </c>
      <c r="D184" s="240">
        <v>0</v>
      </c>
      <c r="E184" s="240">
        <v>0</v>
      </c>
      <c r="F184" s="240">
        <v>0</v>
      </c>
      <c r="G184" s="207">
        <v>0</v>
      </c>
      <c r="H184"/>
      <c r="I184"/>
      <c r="J184"/>
      <c r="K184"/>
      <c r="L184"/>
      <c r="M184"/>
      <c r="N184"/>
      <c r="O184"/>
      <c r="P184"/>
    </row>
    <row r="185" spans="2:16" ht="15.75">
      <c r="B185" s="192" t="s">
        <v>437</v>
      </c>
      <c r="C185" s="240">
        <v>0</v>
      </c>
      <c r="D185" s="240">
        <v>0</v>
      </c>
      <c r="E185" s="240">
        <v>0</v>
      </c>
      <c r="F185" s="240">
        <v>0</v>
      </c>
      <c r="G185" s="207">
        <v>0</v>
      </c>
      <c r="H185"/>
      <c r="I185"/>
      <c r="J185"/>
      <c r="K185"/>
      <c r="L185"/>
      <c r="M185"/>
      <c r="N185"/>
      <c r="O185"/>
      <c r="P185"/>
    </row>
    <row r="186" spans="2:16" ht="15.75">
      <c r="B186" s="192" t="s">
        <v>713</v>
      </c>
      <c r="C186" s="240">
        <v>33.025574167867909</v>
      </c>
      <c r="D186" s="240">
        <v>0</v>
      </c>
      <c r="E186" s="240">
        <v>0</v>
      </c>
      <c r="F186" s="240">
        <v>0.66898766519542674</v>
      </c>
      <c r="G186" s="207">
        <f>C186+D186+E186+F186</f>
        <v>33.694561833063332</v>
      </c>
      <c r="H186"/>
      <c r="I186"/>
      <c r="J186"/>
      <c r="K186"/>
      <c r="L186"/>
      <c r="M186"/>
      <c r="N186"/>
      <c r="O186"/>
      <c r="P186"/>
    </row>
    <row r="187" spans="2:16" ht="15.75">
      <c r="B187" s="192" t="s">
        <v>363</v>
      </c>
      <c r="C187" s="240"/>
      <c r="D187" s="240"/>
      <c r="E187" s="240"/>
      <c r="F187" s="240"/>
      <c r="G187" s="207">
        <f>G183+G184+G185+G186</f>
        <v>346.99963762844635</v>
      </c>
      <c r="H187"/>
      <c r="I187"/>
      <c r="J187"/>
      <c r="K187"/>
      <c r="L187"/>
      <c r="M187"/>
      <c r="N187"/>
      <c r="O187"/>
      <c r="P187"/>
    </row>
    <row r="188" spans="2:16" ht="15.75">
      <c r="B188" s="192" t="s">
        <v>718</v>
      </c>
      <c r="C188" s="106"/>
      <c r="D188" s="106"/>
      <c r="E188" s="106"/>
      <c r="F188" s="106"/>
      <c r="G188" s="193"/>
      <c r="H188"/>
      <c r="I188"/>
      <c r="J188"/>
      <c r="K188"/>
      <c r="L188"/>
      <c r="M188"/>
      <c r="N188"/>
      <c r="O188"/>
      <c r="P188"/>
    </row>
    <row r="189" spans="2:16" ht="15.75">
      <c r="B189" s="192" t="s">
        <v>435</v>
      </c>
      <c r="C189" s="240">
        <v>646.20663275370839</v>
      </c>
      <c r="D189" s="106">
        <v>0</v>
      </c>
      <c r="E189" s="106">
        <v>0</v>
      </c>
      <c r="F189" s="175" t="s">
        <v>62</v>
      </c>
      <c r="G189" s="207">
        <f>SUM(C189:E189)</f>
        <v>646.20663275370839</v>
      </c>
      <c r="H189"/>
      <c r="I189"/>
      <c r="J189"/>
      <c r="K189"/>
      <c r="L189"/>
      <c r="M189"/>
      <c r="N189"/>
      <c r="O189"/>
      <c r="P189"/>
    </row>
    <row r="190" spans="2:16" ht="15.75">
      <c r="B190" s="192" t="s">
        <v>436</v>
      </c>
      <c r="C190" s="240">
        <v>2.7347946726477188</v>
      </c>
      <c r="D190" s="106">
        <v>0</v>
      </c>
      <c r="E190" s="106">
        <v>0</v>
      </c>
      <c r="F190" s="175" t="s">
        <v>62</v>
      </c>
      <c r="G190" s="207">
        <f>SUM(C190:E190)</f>
        <v>2.7347946726477188</v>
      </c>
      <c r="H190"/>
      <c r="I190"/>
      <c r="J190"/>
      <c r="K190"/>
      <c r="L190"/>
      <c r="M190"/>
      <c r="N190"/>
      <c r="O190"/>
      <c r="P190"/>
    </row>
    <row r="191" spans="2:16" ht="15.75">
      <c r="B191" s="192" t="s">
        <v>437</v>
      </c>
      <c r="C191" s="240">
        <v>0.45645539607419655</v>
      </c>
      <c r="D191" s="106">
        <v>0</v>
      </c>
      <c r="E191" s="106">
        <v>0</v>
      </c>
      <c r="F191" s="175" t="s">
        <v>62</v>
      </c>
      <c r="G191" s="207">
        <f>SUM(C191:E191)</f>
        <v>0.45645539607419655</v>
      </c>
      <c r="H191"/>
      <c r="I191"/>
      <c r="J191"/>
      <c r="K191"/>
      <c r="L191"/>
      <c r="M191"/>
      <c r="N191"/>
      <c r="O191"/>
      <c r="P191"/>
    </row>
    <row r="192" spans="2:16" ht="15.75">
      <c r="B192" s="192" t="s">
        <v>713</v>
      </c>
      <c r="C192" s="240">
        <v>75.001419468189127</v>
      </c>
      <c r="D192" s="106">
        <v>0</v>
      </c>
      <c r="E192" s="106">
        <v>0</v>
      </c>
      <c r="F192" s="175" t="s">
        <v>62</v>
      </c>
      <c r="G192" s="207">
        <f>SUM(C192:E192)</f>
        <v>75.001419468189127</v>
      </c>
      <c r="H192"/>
      <c r="I192"/>
      <c r="J192"/>
      <c r="K192"/>
      <c r="L192"/>
      <c r="M192"/>
      <c r="N192"/>
      <c r="O192"/>
      <c r="P192"/>
    </row>
    <row r="193" spans="2:16" ht="16.149999999999999" thickBot="1">
      <c r="B193" s="194" t="s">
        <v>374</v>
      </c>
      <c r="C193" s="195"/>
      <c r="D193" s="195"/>
      <c r="E193" s="195"/>
      <c r="F193" s="195"/>
      <c r="G193" s="410">
        <f>G189+G190+G191+G192</f>
        <v>724.3993022906194</v>
      </c>
      <c r="H193"/>
      <c r="I193"/>
      <c r="J193"/>
      <c r="K193"/>
      <c r="L193"/>
      <c r="M193"/>
      <c r="N193"/>
      <c r="O193"/>
      <c r="P193"/>
    </row>
    <row r="194" spans="2:16" ht="16.149999999999999" thickBot="1">
      <c r="B194" s="194" t="s">
        <v>439</v>
      </c>
      <c r="C194" s="195"/>
      <c r="D194" s="195"/>
      <c r="E194" s="195"/>
      <c r="F194" s="195"/>
      <c r="G194" s="103"/>
      <c r="H194"/>
      <c r="I194"/>
      <c r="J194"/>
      <c r="K194"/>
      <c r="L194"/>
      <c r="M194"/>
      <c r="N194"/>
      <c r="O194"/>
      <c r="P194"/>
    </row>
    <row r="195" spans="2:16" ht="16.149999999999999" thickBot="1">
      <c r="B195" s="102" t="s">
        <v>376</v>
      </c>
      <c r="C195" s="103"/>
      <c r="D195" s="103"/>
      <c r="E195" s="103"/>
      <c r="F195" s="103"/>
      <c r="G195" s="1195">
        <f>G187-G193</f>
        <v>-377.39966466217305</v>
      </c>
      <c r="H195" s="1026" t="s">
        <v>194</v>
      </c>
      <c r="I195"/>
      <c r="J195"/>
      <c r="K195"/>
      <c r="L195"/>
      <c r="M195"/>
      <c r="N195"/>
      <c r="O195"/>
      <c r="P195"/>
    </row>
    <row r="196" spans="2:16">
      <c r="B196"/>
      <c r="C196"/>
      <c r="D196"/>
      <c r="E196"/>
      <c r="F196"/>
      <c r="G196" s="1032">
        <f>G195/G193</f>
        <v>-0.52098292125461676</v>
      </c>
      <c r="H196" s="1033"/>
      <c r="I196"/>
      <c r="J196"/>
      <c r="K196"/>
      <c r="L196"/>
      <c r="M196"/>
      <c r="N196"/>
      <c r="O196"/>
      <c r="P196"/>
    </row>
    <row r="197" spans="2:16">
      <c r="B197" s="19" t="s">
        <v>719</v>
      </c>
      <c r="C197"/>
      <c r="D197"/>
      <c r="E197"/>
      <c r="F197"/>
      <c r="G197"/>
      <c r="H197"/>
      <c r="I197"/>
      <c r="J197"/>
      <c r="K197"/>
      <c r="L197"/>
      <c r="M197"/>
      <c r="N197"/>
      <c r="O197"/>
      <c r="P197"/>
    </row>
    <row r="198" spans="2:16" ht="15.75" thickBot="1">
      <c r="B198"/>
      <c r="C198"/>
      <c r="D198"/>
      <c r="E198"/>
      <c r="F198"/>
      <c r="G198"/>
      <c r="H198"/>
      <c r="I198"/>
      <c r="J198"/>
      <c r="K198"/>
      <c r="L198"/>
      <c r="M198"/>
      <c r="N198"/>
      <c r="O198"/>
      <c r="P198"/>
    </row>
    <row r="199" spans="2:16" ht="16.149999999999999" thickBot="1">
      <c r="B199" s="100" t="s">
        <v>679</v>
      </c>
      <c r="C199" s="101" t="s">
        <v>322</v>
      </c>
      <c r="D199" s="101" t="s">
        <v>332</v>
      </c>
      <c r="E199" s="101" t="s">
        <v>488</v>
      </c>
      <c r="F199" s="101" t="s">
        <v>318</v>
      </c>
      <c r="G199" s="101" t="s">
        <v>378</v>
      </c>
      <c r="H199"/>
      <c r="I199"/>
      <c r="J199"/>
      <c r="K199"/>
      <c r="L199"/>
      <c r="M199"/>
      <c r="N199"/>
      <c r="O199"/>
      <c r="P199"/>
    </row>
    <row r="200" spans="2:16" ht="16.149999999999999" thickBot="1">
      <c r="B200" s="190" t="s">
        <v>336</v>
      </c>
      <c r="C200" s="191"/>
      <c r="D200" s="191"/>
      <c r="E200" s="191"/>
      <c r="F200" s="191"/>
      <c r="G200" s="208"/>
      <c r="H200"/>
      <c r="I200"/>
      <c r="J200"/>
      <c r="K200"/>
      <c r="L200"/>
      <c r="M200"/>
      <c r="N200"/>
      <c r="O200"/>
      <c r="P200"/>
    </row>
    <row r="201" spans="2:16" ht="15.75">
      <c r="B201" s="190" t="s">
        <v>435</v>
      </c>
      <c r="C201" s="411">
        <v>415.49813913973134</v>
      </c>
      <c r="D201" s="239">
        <v>0</v>
      </c>
      <c r="E201" s="239">
        <v>0</v>
      </c>
      <c r="F201" s="239">
        <v>4.2037549648168238</v>
      </c>
      <c r="G201" s="206">
        <f>SUM(C201:F201)</f>
        <v>419.70189410454816</v>
      </c>
      <c r="H201" s="266"/>
      <c r="I201"/>
      <c r="J201"/>
      <c r="K201"/>
      <c r="L201"/>
      <c r="M201"/>
      <c r="N201"/>
      <c r="O201"/>
      <c r="P201"/>
    </row>
    <row r="202" spans="2:16" ht="15.75">
      <c r="B202" s="192" t="s">
        <v>436</v>
      </c>
      <c r="C202" s="82">
        <v>0</v>
      </c>
      <c r="D202" s="240">
        <v>0</v>
      </c>
      <c r="E202" s="240">
        <v>0</v>
      </c>
      <c r="F202" s="240">
        <v>0</v>
      </c>
      <c r="G202" s="207">
        <f>SUM(C202:F202)</f>
        <v>0</v>
      </c>
      <c r="H202"/>
      <c r="I202"/>
      <c r="J202"/>
      <c r="K202"/>
      <c r="L202"/>
      <c r="M202"/>
      <c r="N202"/>
      <c r="O202"/>
      <c r="P202"/>
    </row>
    <row r="203" spans="2:16" ht="15.75">
      <c r="B203" s="192" t="s">
        <v>437</v>
      </c>
      <c r="C203" s="82">
        <v>0</v>
      </c>
      <c r="D203" s="240">
        <v>0</v>
      </c>
      <c r="E203" s="240">
        <v>0</v>
      </c>
      <c r="F203" s="240">
        <v>0</v>
      </c>
      <c r="G203" s="207">
        <f>SUM(C203:F203)</f>
        <v>0</v>
      </c>
    </row>
    <row r="204" spans="2:16" ht="15.75">
      <c r="B204" s="192" t="s">
        <v>713</v>
      </c>
      <c r="C204" s="82">
        <v>44.41718107646966</v>
      </c>
      <c r="D204" s="240">
        <v>0</v>
      </c>
      <c r="E204" s="240">
        <v>0</v>
      </c>
      <c r="F204" s="240">
        <v>0.66898766519542674</v>
      </c>
      <c r="G204" s="207">
        <f>SUM(C204:F204)</f>
        <v>45.086168741665084</v>
      </c>
      <c r="J204" s="415" t="s">
        <v>686</v>
      </c>
    </row>
    <row r="205" spans="2:16" ht="15.75">
      <c r="B205" s="192" t="s">
        <v>363</v>
      </c>
      <c r="C205" s="106"/>
      <c r="D205" s="106"/>
      <c r="E205" s="106"/>
      <c r="F205" s="106"/>
      <c r="G205" s="207">
        <f>G201+G202+G203+G204</f>
        <v>464.78806284621322</v>
      </c>
      <c r="H205" s="889">
        <f>'[2]A1.1_Totex_AP'!$I$95</f>
        <v>464.78806284621305</v>
      </c>
      <c r="I205" s="888">
        <v>0</v>
      </c>
      <c r="J205" s="890">
        <f>H205-I205</f>
        <v>464.78806284621305</v>
      </c>
    </row>
    <row r="206" spans="2:16" ht="15.75">
      <c r="B206" s="192" t="s">
        <v>364</v>
      </c>
      <c r="C206" s="106"/>
      <c r="D206" s="106"/>
      <c r="E206" s="106"/>
      <c r="F206" s="106"/>
      <c r="G206" s="193"/>
    </row>
    <row r="207" spans="2:16" ht="15.75">
      <c r="B207" s="192" t="s">
        <v>435</v>
      </c>
      <c r="C207" s="240">
        <v>757.3905554318037</v>
      </c>
      <c r="D207" s="240">
        <v>0</v>
      </c>
      <c r="E207" s="240">
        <v>0</v>
      </c>
      <c r="F207" s="397" t="s">
        <v>62</v>
      </c>
      <c r="G207" s="207">
        <f>SUM(C207:E207)</f>
        <v>757.3905554318037</v>
      </c>
      <c r="H207" s="755"/>
    </row>
    <row r="208" spans="2:16" ht="15.75" customHeight="1">
      <c r="B208" s="192" t="s">
        <v>436</v>
      </c>
      <c r="C208" s="240">
        <v>2.7347946726477188</v>
      </c>
      <c r="D208" s="240">
        <v>0</v>
      </c>
      <c r="E208" s="240">
        <v>0</v>
      </c>
      <c r="F208" s="397" t="s">
        <v>62</v>
      </c>
      <c r="G208" s="207">
        <f>SUM(C208:E208)</f>
        <v>2.7347946726477188</v>
      </c>
      <c r="H208" s="755"/>
    </row>
    <row r="209" spans="2:16" ht="15.75">
      <c r="B209" s="192" t="s">
        <v>437</v>
      </c>
      <c r="C209" s="240">
        <v>0.45645539607419655</v>
      </c>
      <c r="D209" s="240">
        <v>0</v>
      </c>
      <c r="E209" s="240">
        <v>0</v>
      </c>
      <c r="F209" s="397" t="s">
        <v>62</v>
      </c>
      <c r="G209" s="207">
        <f>SUM(C209:E209)</f>
        <v>0.45645539607419655</v>
      </c>
      <c r="H209" s="755"/>
    </row>
    <row r="210" spans="2:16" ht="15.75">
      <c r="B210" s="192" t="s">
        <v>713</v>
      </c>
      <c r="C210" s="240">
        <v>85.219419468189116</v>
      </c>
      <c r="D210" s="240">
        <v>0</v>
      </c>
      <c r="E210" s="240">
        <v>0</v>
      </c>
      <c r="F210" s="397" t="s">
        <v>62</v>
      </c>
      <c r="G210" s="207">
        <f>SUM(C210:E210)</f>
        <v>85.219419468189116</v>
      </c>
      <c r="H210" s="755"/>
    </row>
    <row r="211" spans="2:16" ht="16.149999999999999" thickBot="1">
      <c r="B211" s="194" t="s">
        <v>374</v>
      </c>
      <c r="C211" s="409"/>
      <c r="D211" s="409"/>
      <c r="E211" s="409"/>
      <c r="F211" s="409"/>
      <c r="G211" s="410">
        <f>SUM(G207:G210)</f>
        <v>845.80122496871468</v>
      </c>
    </row>
    <row r="212" spans="2:16" ht="16.149999999999999" thickBot="1">
      <c r="B212" s="194" t="s">
        <v>439</v>
      </c>
      <c r="C212" s="195"/>
      <c r="D212" s="195"/>
      <c r="E212" s="195"/>
      <c r="F212" s="195"/>
      <c r="G212" s="103"/>
    </row>
    <row r="213" spans="2:16" ht="16.149999999999999" customHeight="1" thickBot="1">
      <c r="B213" s="102" t="s">
        <v>449</v>
      </c>
      <c r="C213" s="103"/>
      <c r="D213" s="103"/>
      <c r="E213" s="103"/>
      <c r="F213" s="103"/>
      <c r="G213" s="1029">
        <f>G205-G211</f>
        <v>-381.01316212250146</v>
      </c>
      <c r="H213" s="1026" t="s">
        <v>194</v>
      </c>
      <c r="I213" s="467" t="s">
        <v>720</v>
      </c>
    </row>
    <row r="214" spans="2:16" ht="18.399999999999999" customHeight="1">
      <c r="B214" s="13"/>
      <c r="C214" s="13"/>
      <c r="D214" s="13"/>
      <c r="E214" s="13"/>
      <c r="F214" s="13"/>
      <c r="G214" s="1030">
        <f>G213/G211</f>
        <v>-0.45047601123608533</v>
      </c>
      <c r="H214" s="1031"/>
      <c r="I214" s="51"/>
      <c r="J214" s="912" t="s">
        <v>721</v>
      </c>
      <c r="K214" s="841" t="s">
        <v>452</v>
      </c>
      <c r="L214" s="821" t="s">
        <v>398</v>
      </c>
      <c r="M214" s="1" t="s">
        <v>700</v>
      </c>
      <c r="N214" s="885" t="s">
        <v>453</v>
      </c>
    </row>
    <row r="215" spans="2:16" ht="18.399999999999999" customHeight="1">
      <c r="B215" s="13"/>
      <c r="C215" s="13"/>
      <c r="D215" s="13"/>
      <c r="E215" s="13"/>
      <c r="F215" s="13"/>
      <c r="G215" s="864"/>
      <c r="H215" s="13"/>
      <c r="I215" s="51"/>
      <c r="J215" s="690"/>
      <c r="L215" s="730" t="s">
        <v>701</v>
      </c>
      <c r="M215" s="1" t="s">
        <v>702</v>
      </c>
      <c r="N215" s="572"/>
    </row>
    <row r="216" spans="2:16" ht="18.399999999999999" customHeight="1">
      <c r="B216" s="13"/>
      <c r="C216" s="13"/>
      <c r="D216" s="13"/>
      <c r="E216" s="13"/>
      <c r="F216" s="13"/>
      <c r="G216" s="864"/>
      <c r="H216" s="13"/>
      <c r="I216" s="51" t="s">
        <v>435</v>
      </c>
      <c r="J216" s="1002">
        <v>420.4</v>
      </c>
      <c r="K216" s="82">
        <v>757.4</v>
      </c>
      <c r="L216" s="1197">
        <f>J216-K216</f>
        <v>-337</v>
      </c>
      <c r="M216" s="253">
        <v>40.299999999999997</v>
      </c>
      <c r="N216" s="886">
        <v>460.7</v>
      </c>
      <c r="O216" s="253"/>
      <c r="P216" s="1004"/>
    </row>
    <row r="217" spans="2:16" ht="18.399999999999999" customHeight="1">
      <c r="B217" s="13"/>
      <c r="C217" s="13"/>
      <c r="D217" s="13"/>
      <c r="E217" s="13"/>
      <c r="F217" s="13"/>
      <c r="G217" s="864"/>
      <c r="H217" s="13"/>
      <c r="I217" s="2" t="s">
        <v>455</v>
      </c>
      <c r="J217" s="729">
        <v>0</v>
      </c>
      <c r="K217" s="82">
        <v>3.2</v>
      </c>
      <c r="L217" s="1197">
        <f>J217-K217</f>
        <v>-3.2</v>
      </c>
      <c r="M217" s="338">
        <v>0</v>
      </c>
      <c r="N217" s="886">
        <v>0</v>
      </c>
      <c r="O217" s="253"/>
    </row>
    <row r="218" spans="2:16" ht="18.399999999999999" customHeight="1" thickBot="1">
      <c r="B218" s="13"/>
      <c r="C218" s="13"/>
      <c r="D218" s="13"/>
      <c r="E218" s="13"/>
      <c r="F218" s="13"/>
      <c r="G218" s="864"/>
      <c r="H218" s="13"/>
      <c r="I218" s="2" t="s">
        <v>722</v>
      </c>
      <c r="J218" s="729">
        <v>44.4</v>
      </c>
      <c r="K218" s="82">
        <v>85.2</v>
      </c>
      <c r="L218" s="1197">
        <f>J218-K218</f>
        <v>-40.800000000000004</v>
      </c>
      <c r="M218" s="338">
        <v>0</v>
      </c>
      <c r="N218" s="886">
        <v>44.4</v>
      </c>
      <c r="O218" s="253"/>
    </row>
    <row r="219" spans="2:16" ht="15.75" customHeight="1" thickBot="1">
      <c r="B219" s="19" t="s">
        <v>457</v>
      </c>
      <c r="C219" s="911"/>
      <c r="D219" s="911"/>
      <c r="E219" s="911"/>
      <c r="F219" s="911"/>
      <c r="G219" s="14"/>
      <c r="H219" s="14"/>
      <c r="I219" s="913" t="s">
        <v>723</v>
      </c>
      <c r="J219" s="914">
        <f>J216+J217+J218</f>
        <v>464.79999999999995</v>
      </c>
      <c r="K219" s="915">
        <f>K216+K217+K218</f>
        <v>845.80000000000007</v>
      </c>
      <c r="L219" s="1115">
        <f>L216+L217+L218</f>
        <v>-381</v>
      </c>
      <c r="M219" s="915">
        <f>M216+M217+M218</f>
        <v>40.299999999999997</v>
      </c>
      <c r="N219" s="1003">
        <f>N216+N217+N218</f>
        <v>505.09999999999997</v>
      </c>
      <c r="P219" s="51"/>
    </row>
    <row r="220" spans="2:16">
      <c r="B220" s="13"/>
      <c r="C220" s="911"/>
      <c r="D220" s="911"/>
      <c r="E220" s="911"/>
      <c r="F220" s="911"/>
      <c r="G220" s="15"/>
      <c r="H220" s="15"/>
      <c r="M220" s="891" t="s">
        <v>724</v>
      </c>
    </row>
    <row r="221" spans="2:16">
      <c r="C221" s="82"/>
      <c r="D221" s="82"/>
      <c r="E221" s="82"/>
      <c r="F221" s="82"/>
      <c r="L221" s="288"/>
      <c r="M221" s="998"/>
    </row>
    <row r="222" spans="2:16">
      <c r="C222" s="51"/>
      <c r="D222" s="51"/>
      <c r="E222" s="51"/>
      <c r="F222" s="51"/>
    </row>
    <row r="224" spans="2:16">
      <c r="D224" s="2" t="s">
        <v>146</v>
      </c>
      <c r="E224" s="2" t="s">
        <v>142</v>
      </c>
      <c r="F224" s="2" t="s">
        <v>141</v>
      </c>
      <c r="G224" s="2" t="s">
        <v>137</v>
      </c>
      <c r="H224" s="2" t="s">
        <v>415</v>
      </c>
      <c r="I224" s="280"/>
    </row>
    <row r="225" spans="2:9">
      <c r="C225" s="2" t="s">
        <v>725</v>
      </c>
      <c r="D225" s="82">
        <v>73.140174061328594</v>
      </c>
      <c r="E225" s="82">
        <v>77.831888455171978</v>
      </c>
      <c r="F225" s="82">
        <v>95.676491628856866</v>
      </c>
      <c r="G225" s="82">
        <v>100.351083483089</v>
      </c>
      <c r="H225" s="82">
        <v>117.78842521776693</v>
      </c>
      <c r="I225" s="280"/>
    </row>
    <row r="226" spans="2:9">
      <c r="C226" s="2" t="s">
        <v>386</v>
      </c>
      <c r="D226" s="82">
        <v>115.54895546615015</v>
      </c>
      <c r="E226" s="82">
        <v>177.59049272029606</v>
      </c>
      <c r="F226" s="82">
        <v>189.05783389211928</v>
      </c>
      <c r="G226" s="82">
        <v>242.20202021205407</v>
      </c>
      <c r="H226" s="82">
        <v>121.40192267809533</v>
      </c>
      <c r="I226" s="280"/>
    </row>
    <row r="227" spans="2:9">
      <c r="I227" s="280"/>
    </row>
    <row r="240" spans="2:9">
      <c r="B240" s="38" t="s">
        <v>726</v>
      </c>
      <c r="C240"/>
      <c r="D240"/>
      <c r="E240"/>
    </row>
    <row r="241" spans="2:16">
      <c r="B241"/>
      <c r="C241"/>
      <c r="D241"/>
      <c r="E241"/>
      <c r="J241" s="1" t="s">
        <v>480</v>
      </c>
    </row>
    <row r="242" spans="2:16" ht="15.75" thickBot="1">
      <c r="B242" s="48"/>
      <c r="C242"/>
      <c r="D242"/>
      <c r="E242"/>
      <c r="J242" s="2" t="s">
        <v>481</v>
      </c>
      <c r="K242" s="82">
        <v>7.163353212301999</v>
      </c>
      <c r="L242" s="82">
        <v>10.742951267138025</v>
      </c>
      <c r="M242" s="82">
        <v>9.8397615503021409</v>
      </c>
      <c r="N242" s="82">
        <v>4.2693335568494959</v>
      </c>
      <c r="O242" s="82">
        <v>2.7186222853648956</v>
      </c>
      <c r="P242" s="284">
        <f>SUM(K242:O242)</f>
        <v>34.734021871956557</v>
      </c>
    </row>
    <row r="243" spans="2:16" ht="28.9" thickBot="1">
      <c r="B243" s="94" t="s">
        <v>469</v>
      </c>
      <c r="C243" s="474" t="s">
        <v>470</v>
      </c>
      <c r="D243" s="474" t="s">
        <v>471</v>
      </c>
      <c r="E243" s="201" t="s">
        <v>378</v>
      </c>
      <c r="J243" s="2" t="s">
        <v>482</v>
      </c>
      <c r="K243" s="82">
        <v>0</v>
      </c>
      <c r="L243" s="82">
        <v>0</v>
      </c>
      <c r="M243" s="82">
        <v>0</v>
      </c>
      <c r="N243" s="82">
        <v>0</v>
      </c>
      <c r="O243" s="82">
        <v>0</v>
      </c>
      <c r="P243" s="284">
        <f t="shared" ref="P243:P245" si="1035">SUM(K243:O243)</f>
        <v>0</v>
      </c>
    </row>
    <row r="244" spans="2:16" ht="16.149999999999999" thickBot="1">
      <c r="B244" s="95" t="s">
        <v>472</v>
      </c>
      <c r="C244" s="761">
        <v>58.228000000000009</v>
      </c>
      <c r="D244" s="761">
        <v>18.135999999999999</v>
      </c>
      <c r="E244" s="761">
        <f t="shared" ref="E244:E250" si="1036">C244+D244</f>
        <v>76.364000000000004</v>
      </c>
      <c r="F244" s="82"/>
      <c r="J244" s="2" t="s">
        <v>483</v>
      </c>
      <c r="K244" s="82">
        <v>8.8360000000000003</v>
      </c>
      <c r="L244" s="82">
        <v>22.376999999999999</v>
      </c>
      <c r="M244" s="82">
        <v>20.545999999999999</v>
      </c>
      <c r="N244" s="82">
        <v>7.4950000000000001</v>
      </c>
      <c r="O244" s="82">
        <v>3.5569999999999999</v>
      </c>
      <c r="P244" s="284">
        <f t="shared" si="1035"/>
        <v>62.811</v>
      </c>
    </row>
    <row r="245" spans="2:16" ht="16.149999999999999" thickBot="1">
      <c r="B245" s="95" t="s">
        <v>473</v>
      </c>
      <c r="C245" s="761">
        <v>8.76</v>
      </c>
      <c r="D245" s="761">
        <v>3.5779999999999998</v>
      </c>
      <c r="E245" s="761">
        <f t="shared" si="1036"/>
        <v>12.337999999999999</v>
      </c>
      <c r="F245" s="338" t="s">
        <v>684</v>
      </c>
      <c r="G245" s="2" t="s">
        <v>685</v>
      </c>
      <c r="H245" s="415" t="s">
        <v>686</v>
      </c>
      <c r="J245" s="2" t="s">
        <v>484</v>
      </c>
      <c r="K245" s="82">
        <v>0.193</v>
      </c>
      <c r="L245" s="82">
        <v>0.191</v>
      </c>
      <c r="M245" s="82">
        <v>0.189</v>
      </c>
      <c r="N245" s="82">
        <v>0.187</v>
      </c>
      <c r="O245" s="82">
        <v>0.184</v>
      </c>
      <c r="P245" s="284">
        <f t="shared" si="1035"/>
        <v>0.94399999999999995</v>
      </c>
    </row>
    <row r="246" spans="2:16" ht="16.149999999999999" thickBot="1">
      <c r="B246" s="95" t="s">
        <v>474</v>
      </c>
      <c r="C246" s="762">
        <f>SUM(C244:C245)</f>
        <v>66.988000000000014</v>
      </c>
      <c r="D246" s="762">
        <f>SUM(D244:D245)</f>
        <v>21.713999999999999</v>
      </c>
      <c r="E246" s="762">
        <f t="shared" si="1036"/>
        <v>88.702000000000012</v>
      </c>
      <c r="F246" s="889">
        <f>'[2]A1.1_Totex_AP'!$I$96</f>
        <v>88.701999999999998</v>
      </c>
      <c r="G246" s="888">
        <v>0</v>
      </c>
      <c r="H246" s="890">
        <f>F246-G246</f>
        <v>88.701999999999998</v>
      </c>
      <c r="J246" s="1012" t="s">
        <v>727</v>
      </c>
      <c r="K246" s="1006">
        <v>0</v>
      </c>
      <c r="L246" s="1199">
        <v>3.3830045086274121E-3</v>
      </c>
      <c r="M246" s="1199">
        <v>1.366397729280082</v>
      </c>
      <c r="N246" s="1199">
        <v>5.3017313503119725</v>
      </c>
      <c r="O246" s="1006">
        <v>2.4043014825235369</v>
      </c>
      <c r="P246" s="284">
        <f>SUM(K246:O246)</f>
        <v>9.0758135666242197</v>
      </c>
    </row>
    <row r="247" spans="2:16" ht="16.149999999999999" thickBot="1">
      <c r="B247" s="95" t="s">
        <v>475</v>
      </c>
      <c r="C247" s="761">
        <v>92.029399586591651</v>
      </c>
      <c r="D247" s="761">
        <v>6.4596222853648957</v>
      </c>
      <c r="E247" s="761">
        <f t="shared" si="1036"/>
        <v>98.489021871956552</v>
      </c>
      <c r="J247" s="1012" t="s">
        <v>728</v>
      </c>
      <c r="K247" s="1006">
        <v>0</v>
      </c>
      <c r="L247" s="1006">
        <v>0</v>
      </c>
      <c r="M247" s="1199">
        <v>1.014</v>
      </c>
      <c r="N247" s="1199">
        <v>1.294</v>
      </c>
      <c r="O247" s="1199">
        <v>0.38600000000000001</v>
      </c>
      <c r="P247" s="284">
        <f>SUM(K247:O247)</f>
        <v>2.694</v>
      </c>
    </row>
    <row r="248" spans="2:16" ht="16.149999999999999" thickBot="1">
      <c r="B248" s="95" t="s">
        <v>476</v>
      </c>
      <c r="C248" s="761">
        <v>8.9795120841006817</v>
      </c>
      <c r="D248" s="761">
        <v>2.790301482523537</v>
      </c>
      <c r="E248" s="761">
        <f t="shared" si="1036"/>
        <v>11.769813566624219</v>
      </c>
      <c r="J248" s="1" t="s">
        <v>487</v>
      </c>
      <c r="K248" s="82"/>
      <c r="L248" s="82"/>
      <c r="M248" s="82"/>
      <c r="N248" s="82"/>
      <c r="O248" s="82"/>
      <c r="P248" s="284"/>
    </row>
    <row r="249" spans="2:16" ht="16.149999999999999" thickBot="1">
      <c r="B249" s="95" t="s">
        <v>477</v>
      </c>
      <c r="C249" s="762">
        <f>C247+C248</f>
        <v>101.00891167069233</v>
      </c>
      <c r="D249" s="762">
        <f>D247+D248</f>
        <v>9.2499237678884327</v>
      </c>
      <c r="E249" s="762">
        <f t="shared" si="1036"/>
        <v>110.25883543858076</v>
      </c>
      <c r="J249" s="2" t="s">
        <v>481</v>
      </c>
      <c r="K249" s="82">
        <f>4.079-K253</f>
        <v>4.0789999999999997</v>
      </c>
      <c r="L249" s="82">
        <f>3.199-L253</f>
        <v>3.1850000000000001</v>
      </c>
      <c r="M249" s="82">
        <f>6.947-M253</f>
        <v>4.1859999999999999</v>
      </c>
      <c r="N249" s="82">
        <f>11.061-N253</f>
        <v>5.0759999999999996</v>
      </c>
      <c r="O249" s="82">
        <f>11.006-O253</f>
        <v>7.4280000000000008</v>
      </c>
      <c r="P249" s="284">
        <f t="shared" ref="P249:P254" si="1037">SUM(K249:O249)</f>
        <v>23.954000000000001</v>
      </c>
    </row>
    <row r="250" spans="2:16" ht="16.149999999999999" thickBot="1">
      <c r="B250" s="95" t="s">
        <v>478</v>
      </c>
      <c r="C250" s="761">
        <f>C246-C249</f>
        <v>-34.020911670692314</v>
      </c>
      <c r="D250" s="761">
        <f>D246-D249</f>
        <v>12.464076232111566</v>
      </c>
      <c r="E250" s="1198">
        <f t="shared" si="1036"/>
        <v>-21.556835438580748</v>
      </c>
      <c r="F250" s="1026" t="s">
        <v>194</v>
      </c>
      <c r="J250" s="2" t="s">
        <v>482</v>
      </c>
      <c r="K250" s="82">
        <v>0</v>
      </c>
      <c r="L250" s="82">
        <v>0</v>
      </c>
      <c r="M250" s="82">
        <v>0</v>
      </c>
      <c r="N250" s="82">
        <v>0</v>
      </c>
      <c r="O250" s="82">
        <v>0</v>
      </c>
      <c r="P250" s="284">
        <f t="shared" si="1037"/>
        <v>0</v>
      </c>
    </row>
    <row r="251" spans="2:16">
      <c r="E251" s="1028">
        <f>E250/E249</f>
        <v>-0.19551118377800114</v>
      </c>
      <c r="F251" s="1026"/>
      <c r="J251" s="2" t="s">
        <v>483</v>
      </c>
      <c r="K251" s="82">
        <v>3.4750000000000001</v>
      </c>
      <c r="L251" s="82">
        <v>0.38100000000000001</v>
      </c>
      <c r="M251" s="82">
        <v>14.853</v>
      </c>
      <c r="N251" s="82">
        <v>21.317000000000004</v>
      </c>
      <c r="O251" s="82">
        <v>9.84</v>
      </c>
      <c r="P251" s="284">
        <f t="shared" si="1037"/>
        <v>49.866</v>
      </c>
    </row>
    <row r="252" spans="2:16">
      <c r="B252" s="19" t="s">
        <v>479</v>
      </c>
      <c r="C252" s="19" t="s">
        <v>729</v>
      </c>
      <c r="J252" s="2" t="s">
        <v>484</v>
      </c>
      <c r="K252" s="82">
        <v>0.111</v>
      </c>
      <c r="L252" s="82">
        <v>0.38400000000000001</v>
      </c>
      <c r="M252" s="82">
        <v>0.64700000000000002</v>
      </c>
      <c r="N252" s="82">
        <v>0.53400000000000003</v>
      </c>
      <c r="O252" s="82">
        <v>0.86799999999999999</v>
      </c>
      <c r="P252" s="284">
        <f t="shared" si="1037"/>
        <v>2.544</v>
      </c>
    </row>
    <row r="253" spans="2:16" ht="15.75" thickBot="1">
      <c r="J253" s="1012" t="s">
        <v>730</v>
      </c>
      <c r="K253" s="82">
        <v>0</v>
      </c>
      <c r="L253" s="82">
        <v>1.4E-2</v>
      </c>
      <c r="M253" s="82">
        <v>2.7610000000000001</v>
      </c>
      <c r="N253" s="82">
        <v>5.9850000000000003</v>
      </c>
      <c r="O253" s="82">
        <v>3.5779999999999998</v>
      </c>
      <c r="P253" s="284">
        <f t="shared" si="1037"/>
        <v>12.337999999999999</v>
      </c>
    </row>
    <row r="254" spans="2:16" ht="15.75" thickBot="1">
      <c r="J254" s="369" t="s">
        <v>669</v>
      </c>
      <c r="K254" s="1200">
        <f>SUM(K249:K253)-SUM(K242:K247)</f>
        <v>-8.5273532123019997</v>
      </c>
      <c r="L254" s="1201">
        <f t="shared" ref="L254:O254" si="1038">SUM(L249:L253)-SUM(L242:L247)</f>
        <v>-29.350334271646652</v>
      </c>
      <c r="M254" s="1201">
        <f t="shared" si="1038"/>
        <v>-10.508159279582227</v>
      </c>
      <c r="N254" s="909">
        <f t="shared" si="1038"/>
        <v>14.364935092838536</v>
      </c>
      <c r="O254" s="910">
        <f t="shared" si="1038"/>
        <v>12.464076232111566</v>
      </c>
      <c r="P254" s="1116">
        <f t="shared" si="1037"/>
        <v>-21.556835438580777</v>
      </c>
    </row>
    <row r="256" spans="2:16">
      <c r="D256" s="2" t="s">
        <v>146</v>
      </c>
      <c r="E256" s="2" t="s">
        <v>142</v>
      </c>
      <c r="F256" s="2" t="s">
        <v>141</v>
      </c>
      <c r="G256" s="2" t="s">
        <v>137</v>
      </c>
      <c r="H256" s="2" t="s">
        <v>415</v>
      </c>
    </row>
    <row r="257" spans="2:12">
      <c r="C257" s="2" t="s">
        <v>491</v>
      </c>
      <c r="D257" s="82">
        <v>7.665</v>
      </c>
      <c r="E257" s="82">
        <v>3.964</v>
      </c>
      <c r="F257" s="82">
        <v>22.446999999999999</v>
      </c>
      <c r="G257" s="82">
        <v>32.912000000000006</v>
      </c>
      <c r="H257" s="82">
        <v>21.713999999999999</v>
      </c>
      <c r="K257" s="82">
        <f>SUM(K249:N252)</f>
        <v>58.228000000000002</v>
      </c>
      <c r="L257" s="82">
        <f>SUM(O249:O252)</f>
        <v>18.135999999999999</v>
      </c>
    </row>
    <row r="258" spans="2:12">
      <c r="C258" s="2" t="s">
        <v>364</v>
      </c>
      <c r="D258" s="82">
        <v>16.192353212301999</v>
      </c>
      <c r="E258" s="82">
        <v>33.314334271646651</v>
      </c>
      <c r="F258" s="82">
        <v>32.955159279582226</v>
      </c>
      <c r="G258" s="82">
        <v>18.54706490716147</v>
      </c>
      <c r="H258" s="82">
        <v>9.2499237678884327</v>
      </c>
      <c r="K258" s="253">
        <f>SUM(K253:N253)</f>
        <v>8.76</v>
      </c>
      <c r="L258" s="2">
        <f>O253</f>
        <v>3.5779999999999998</v>
      </c>
    </row>
    <row r="261" spans="2:12">
      <c r="D261" s="2" t="s">
        <v>146</v>
      </c>
      <c r="E261" s="2" t="s">
        <v>142</v>
      </c>
      <c r="F261" s="2" t="s">
        <v>141</v>
      </c>
      <c r="G261" s="2" t="s">
        <v>137</v>
      </c>
      <c r="H261" s="2" t="s">
        <v>415</v>
      </c>
    </row>
    <row r="262" spans="2:12">
      <c r="C262" s="2" t="s">
        <v>731</v>
      </c>
      <c r="D262" s="82">
        <v>7.665</v>
      </c>
      <c r="E262" s="82">
        <v>3.95</v>
      </c>
      <c r="F262" s="82">
        <v>19.686</v>
      </c>
      <c r="G262" s="82">
        <v>26.927000000000003</v>
      </c>
      <c r="H262" s="82">
        <v>18.135999999999999</v>
      </c>
    </row>
    <row r="263" spans="2:12">
      <c r="C263" s="2" t="s">
        <v>732</v>
      </c>
      <c r="D263" s="82">
        <v>16.192353212301999</v>
      </c>
      <c r="E263" s="82">
        <v>33.310951267138023</v>
      </c>
      <c r="F263" s="82">
        <v>30.574761550302142</v>
      </c>
      <c r="G263" s="82">
        <v>11.951333556849496</v>
      </c>
      <c r="H263" s="82">
        <v>6.4596222853648957</v>
      </c>
    </row>
    <row r="266" spans="2:12">
      <c r="C266" s="1" t="s">
        <v>733</v>
      </c>
      <c r="D266" s="2" t="s">
        <v>146</v>
      </c>
      <c r="E266" s="2" t="s">
        <v>142</v>
      </c>
      <c r="F266" s="2" t="s">
        <v>141</v>
      </c>
      <c r="G266" s="2" t="s">
        <v>137</v>
      </c>
      <c r="H266" s="2" t="s">
        <v>415</v>
      </c>
    </row>
    <row r="267" spans="2:12">
      <c r="C267" s="2" t="s">
        <v>491</v>
      </c>
      <c r="D267" s="82">
        <f>K249+K253</f>
        <v>4.0789999999999997</v>
      </c>
      <c r="E267" s="82">
        <f t="shared" ref="E267:H267" si="1039">L249+L253</f>
        <v>3.1989999999999998</v>
      </c>
      <c r="F267" s="82">
        <f t="shared" si="1039"/>
        <v>6.9470000000000001</v>
      </c>
      <c r="G267" s="82">
        <f t="shared" si="1039"/>
        <v>11.061</v>
      </c>
      <c r="H267" s="82">
        <f t="shared" si="1039"/>
        <v>11.006</v>
      </c>
    </row>
    <row r="268" spans="2:12">
      <c r="C268" s="2" t="s">
        <v>386</v>
      </c>
      <c r="D268" s="82">
        <f>K242+K246+K247</f>
        <v>7.163353212301999</v>
      </c>
      <c r="E268" s="82">
        <f t="shared" ref="E268:H268" si="1040">L242+L246+L247</f>
        <v>10.746334271646653</v>
      </c>
      <c r="F268" s="82">
        <f t="shared" si="1040"/>
        <v>12.220159279582223</v>
      </c>
      <c r="G268" s="82">
        <f t="shared" si="1040"/>
        <v>10.865064907161468</v>
      </c>
      <c r="H268" s="82">
        <f t="shared" si="1040"/>
        <v>5.5089237678884322</v>
      </c>
    </row>
    <row r="269" spans="2:12">
      <c r="D269" s="82"/>
      <c r="E269" s="82"/>
      <c r="F269" s="82"/>
      <c r="G269" s="82"/>
      <c r="H269" s="82"/>
    </row>
    <row r="270" spans="2:12">
      <c r="B270" s="19" t="s">
        <v>734</v>
      </c>
      <c r="C270"/>
      <c r="D270"/>
      <c r="E270"/>
      <c r="F270"/>
    </row>
    <row r="271" spans="2:12" ht="15.75" thickBot="1">
      <c r="B271" s="756" t="s">
        <v>735</v>
      </c>
      <c r="C271"/>
      <c r="D271"/>
      <c r="E271"/>
      <c r="F271"/>
    </row>
    <row r="272" spans="2:12" ht="16.149999999999999" thickBot="1">
      <c r="B272" s="100" t="s">
        <v>679</v>
      </c>
      <c r="C272" s="101" t="s">
        <v>322</v>
      </c>
      <c r="D272" s="101" t="s">
        <v>332</v>
      </c>
      <c r="E272" s="101" t="s">
        <v>488</v>
      </c>
      <c r="F272" s="101" t="s">
        <v>494</v>
      </c>
    </row>
    <row r="273" spans="2:11" ht="16.149999999999999" thickBot="1">
      <c r="B273" s="190" t="s">
        <v>336</v>
      </c>
      <c r="C273" s="191"/>
      <c r="D273" s="191"/>
      <c r="E273" s="191"/>
      <c r="F273" s="208"/>
    </row>
    <row r="274" spans="2:11" ht="15.75">
      <c r="B274" s="190" t="s">
        <v>495</v>
      </c>
      <c r="C274" s="239">
        <v>1.3540000000000001</v>
      </c>
      <c r="D274" s="239">
        <v>0</v>
      </c>
      <c r="E274" s="239">
        <v>0</v>
      </c>
      <c r="F274" s="206">
        <f t="shared" ref="F274:F279" si="1041">SUM(C274:E274)</f>
        <v>1.3540000000000001</v>
      </c>
      <c r="G274" s="82"/>
    </row>
    <row r="275" spans="2:11" ht="15.75">
      <c r="B275" s="192" t="s">
        <v>496</v>
      </c>
      <c r="C275" s="240">
        <v>9.0210000000000008</v>
      </c>
      <c r="D275" s="240">
        <v>0.66700000000000004</v>
      </c>
      <c r="E275" s="240">
        <v>0</v>
      </c>
      <c r="F275" s="207">
        <f t="shared" si="1041"/>
        <v>9.6880000000000006</v>
      </c>
      <c r="G275" s="82"/>
    </row>
    <row r="276" spans="2:11" ht="15.75">
      <c r="B276" s="192" t="s">
        <v>736</v>
      </c>
      <c r="C276" s="240">
        <f>33.1066+8.597</f>
        <v>41.703600000000002</v>
      </c>
      <c r="D276" s="240">
        <v>6.3294000000000015</v>
      </c>
      <c r="E276" s="240">
        <v>0</v>
      </c>
      <c r="F276" s="207">
        <f t="shared" si="1041"/>
        <v>48.033000000000001</v>
      </c>
      <c r="G276" s="82"/>
    </row>
    <row r="277" spans="2:11" ht="15.75">
      <c r="B277" s="192" t="s">
        <v>499</v>
      </c>
      <c r="C277" s="240">
        <v>15.757999999999999</v>
      </c>
      <c r="D277" s="240">
        <v>0</v>
      </c>
      <c r="E277" s="240">
        <v>0</v>
      </c>
      <c r="F277" s="207">
        <f t="shared" si="1041"/>
        <v>15.757999999999999</v>
      </c>
      <c r="G277" s="82"/>
    </row>
    <row r="278" spans="2:11" ht="15.75">
      <c r="B278" s="192" t="s">
        <v>501</v>
      </c>
      <c r="C278" s="240">
        <v>12.264588050373554</v>
      </c>
      <c r="D278" s="240">
        <v>0</v>
      </c>
      <c r="E278" s="240">
        <v>0</v>
      </c>
      <c r="F278" s="207">
        <f t="shared" si="1041"/>
        <v>12.264588050373554</v>
      </c>
      <c r="G278" s="82"/>
    </row>
    <row r="279" spans="2:11" ht="15.75">
      <c r="B279" s="192" t="s">
        <v>502</v>
      </c>
      <c r="C279" s="240">
        <v>2.7509999999999999</v>
      </c>
      <c r="D279" s="240">
        <v>0</v>
      </c>
      <c r="E279" s="240">
        <v>0</v>
      </c>
      <c r="F279" s="207">
        <f t="shared" si="1041"/>
        <v>2.7509999999999999</v>
      </c>
      <c r="G279" s="82"/>
      <c r="H279" s="763" t="s">
        <v>737</v>
      </c>
      <c r="I279" s="2" t="s">
        <v>738</v>
      </c>
      <c r="J279" s="2" t="s">
        <v>685</v>
      </c>
      <c r="K279" s="415" t="s">
        <v>686</v>
      </c>
    </row>
    <row r="280" spans="2:11" ht="15.75">
      <c r="B280" s="192" t="s">
        <v>363</v>
      </c>
      <c r="C280" s="240"/>
      <c r="D280" s="240"/>
      <c r="E280" s="240"/>
      <c r="F280" s="207">
        <f>SUM(F274:F279)</f>
        <v>89.848588050373564</v>
      </c>
      <c r="G280" s="82"/>
      <c r="H280" s="446">
        <f>F280+C317</f>
        <v>124.5138907126847</v>
      </c>
      <c r="I280" s="889">
        <f>'[2]A1.1_Totex_AP'!$I$97</f>
        <v>124.51389071268468</v>
      </c>
      <c r="J280" s="888">
        <v>0</v>
      </c>
      <c r="K280" s="890">
        <f>I280-J280</f>
        <v>124.51389071268468</v>
      </c>
    </row>
    <row r="281" spans="2:11" ht="15.75">
      <c r="B281" s="192" t="s">
        <v>364</v>
      </c>
      <c r="C281" s="106"/>
      <c r="D281" s="106"/>
      <c r="E281" s="106"/>
      <c r="F281" s="193"/>
      <c r="H281" s="82"/>
      <c r="J281" s="82"/>
    </row>
    <row r="282" spans="2:11" ht="15.75">
      <c r="B282" s="192" t="s">
        <v>495</v>
      </c>
      <c r="C282" s="240">
        <v>2.7170000000000001</v>
      </c>
      <c r="D282" s="106">
        <v>0</v>
      </c>
      <c r="E282" s="106">
        <v>0</v>
      </c>
      <c r="F282" s="207">
        <f t="shared" ref="F282:F287" si="1042">SUM(C282:E282)</f>
        <v>2.7170000000000001</v>
      </c>
      <c r="H282" s="412"/>
      <c r="J282" s="82"/>
    </row>
    <row r="283" spans="2:11" ht="15.75">
      <c r="B283" s="192" t="s">
        <v>496</v>
      </c>
      <c r="C283" s="240">
        <v>10.775</v>
      </c>
      <c r="D283" s="106">
        <v>0</v>
      </c>
      <c r="E283" s="240">
        <v>2.8719999999999999</v>
      </c>
      <c r="F283" s="207">
        <f t="shared" si="1042"/>
        <v>13.647</v>
      </c>
      <c r="G283" s="265" t="s">
        <v>739</v>
      </c>
      <c r="H283" s="412"/>
    </row>
    <row r="284" spans="2:11" ht="15.75">
      <c r="B284" s="192" t="s">
        <v>736</v>
      </c>
      <c r="C284" s="240">
        <v>47.122</v>
      </c>
      <c r="D284" s="106">
        <v>0</v>
      </c>
      <c r="E284" s="240">
        <v>7.95</v>
      </c>
      <c r="F284" s="207">
        <f t="shared" si="1042"/>
        <v>55.072000000000003</v>
      </c>
      <c r="G284" s="265" t="s">
        <v>739</v>
      </c>
      <c r="H284" s="412"/>
    </row>
    <row r="285" spans="2:11" ht="15.75">
      <c r="B285" s="192" t="s">
        <v>499</v>
      </c>
      <c r="C285" s="240">
        <v>8.5150000000000006</v>
      </c>
      <c r="D285" s="106">
        <v>0</v>
      </c>
      <c r="E285" s="106">
        <v>0</v>
      </c>
      <c r="F285" s="207">
        <f t="shared" si="1042"/>
        <v>8.5150000000000006</v>
      </c>
      <c r="H285" s="412"/>
    </row>
    <row r="286" spans="2:11" ht="15.75">
      <c r="B286" s="192" t="s">
        <v>501</v>
      </c>
      <c r="C286" s="240">
        <v>17.707999999999998</v>
      </c>
      <c r="D286" s="106">
        <v>0</v>
      </c>
      <c r="E286" s="240">
        <v>0</v>
      </c>
      <c r="F286" s="207">
        <f t="shared" si="1042"/>
        <v>17.707999999999998</v>
      </c>
      <c r="H286" s="412"/>
    </row>
    <row r="287" spans="2:11" ht="15.75">
      <c r="B287" s="192" t="s">
        <v>502</v>
      </c>
      <c r="C287" s="240">
        <v>3.3810000000000002</v>
      </c>
      <c r="D287" s="106">
        <v>0</v>
      </c>
      <c r="E287" s="417">
        <v>0.38400000000000001</v>
      </c>
      <c r="F287" s="207">
        <f t="shared" si="1042"/>
        <v>3.7650000000000001</v>
      </c>
      <c r="H287" s="763" t="s">
        <v>737</v>
      </c>
    </row>
    <row r="288" spans="2:11" ht="16.149999999999999" thickBot="1">
      <c r="B288" s="194" t="s">
        <v>374</v>
      </c>
      <c r="C288" s="418">
        <f>SUM(C282:C287)</f>
        <v>90.218000000000004</v>
      </c>
      <c r="D288" s="418">
        <f>SUM(D282:D287)</f>
        <v>0</v>
      </c>
      <c r="E288" s="418">
        <f>SUM(E282:E287)</f>
        <v>11.206</v>
      </c>
      <c r="F288" s="410">
        <f>SUM(F282:F287)</f>
        <v>101.42400000000001</v>
      </c>
      <c r="H288" s="446">
        <f>F288+C322</f>
        <v>132.71100000000001</v>
      </c>
    </row>
    <row r="289" spans="2:16" ht="16.149999999999999" thickBot="1">
      <c r="B289" s="419" t="s">
        <v>376</v>
      </c>
      <c r="C289" s="103"/>
      <c r="D289" s="103"/>
      <c r="E289" s="103"/>
      <c r="F289" s="1198">
        <f>F280-F288</f>
        <v>-11.575411949626442</v>
      </c>
      <c r="G289" s="1024" t="s">
        <v>194</v>
      </c>
      <c r="H289" s="1202">
        <f>H280-H288</f>
        <v>-8.197109287315314</v>
      </c>
    </row>
    <row r="290" spans="2:16">
      <c r="F290" s="1025">
        <f>F289/F288</f>
        <v>-0.11412892362386064</v>
      </c>
      <c r="G290" s="1026"/>
      <c r="H290" s="1027">
        <f>H289/H288</f>
        <v>-6.1766615331926615E-2</v>
      </c>
    </row>
    <row r="291" spans="2:16" ht="15.75" thickBot="1">
      <c r="B291" s="39" t="s">
        <v>740</v>
      </c>
      <c r="I291" s="1" t="s">
        <v>741</v>
      </c>
      <c r="P291" s="1"/>
    </row>
    <row r="292" spans="2:16" ht="15.75" thickBot="1">
      <c r="B292" s="347"/>
      <c r="C292"/>
      <c r="D292"/>
      <c r="E292"/>
      <c r="F292"/>
      <c r="I292" s="917"/>
      <c r="J292" s="918">
        <v>2022</v>
      </c>
      <c r="K292" s="918">
        <v>2023</v>
      </c>
      <c r="L292" s="918">
        <v>2024</v>
      </c>
      <c r="M292" s="918">
        <v>2025</v>
      </c>
      <c r="N292" s="918">
        <v>2026</v>
      </c>
      <c r="O292" s="918" t="s">
        <v>25</v>
      </c>
      <c r="P292" s="919" t="s">
        <v>517</v>
      </c>
    </row>
    <row r="293" spans="2:16" ht="15.75" thickBot="1">
      <c r="B293"/>
      <c r="C293"/>
      <c r="D293"/>
      <c r="E293"/>
      <c r="F293"/>
      <c r="I293" s="920" t="s">
        <v>495</v>
      </c>
      <c r="J293" s="924">
        <v>64</v>
      </c>
      <c r="K293" s="924">
        <v>86</v>
      </c>
      <c r="L293" s="924">
        <v>109</v>
      </c>
      <c r="M293" s="924">
        <v>106</v>
      </c>
      <c r="N293" s="924">
        <v>120</v>
      </c>
      <c r="O293" s="925">
        <f>SUM(J293:N293)</f>
        <v>485</v>
      </c>
      <c r="P293" s="921">
        <v>509</v>
      </c>
    </row>
    <row r="294" spans="2:16" ht="15.75" thickBot="1">
      <c r="C294"/>
      <c r="D294"/>
      <c r="E294"/>
      <c r="F294"/>
      <c r="I294" s="922" t="s">
        <v>496</v>
      </c>
      <c r="J294" s="926">
        <v>1633</v>
      </c>
      <c r="K294" s="926">
        <v>1209</v>
      </c>
      <c r="L294" s="926">
        <v>2043</v>
      </c>
      <c r="M294" s="926">
        <v>2307</v>
      </c>
      <c r="N294" s="926">
        <v>3241</v>
      </c>
      <c r="O294" s="925">
        <f>SUM(J294:N294)</f>
        <v>10433</v>
      </c>
      <c r="P294" s="923">
        <v>1772</v>
      </c>
    </row>
    <row r="295" spans="2:16" ht="15.75" thickBot="1">
      <c r="I295" s="917" t="s">
        <v>518</v>
      </c>
      <c r="J295" s="927">
        <v>0</v>
      </c>
      <c r="K295" s="927">
        <v>1886</v>
      </c>
      <c r="L295" s="927">
        <v>1487</v>
      </c>
      <c r="M295" s="927">
        <v>3107</v>
      </c>
      <c r="N295" s="927">
        <v>3202</v>
      </c>
      <c r="O295" s="925">
        <f>SUM(J295:N295)</f>
        <v>9682</v>
      </c>
      <c r="P295" s="919"/>
    </row>
    <row r="296" spans="2:16" ht="15.75" thickBot="1">
      <c r="I296" s="922" t="s">
        <v>498</v>
      </c>
      <c r="J296" s="926">
        <v>2903</v>
      </c>
      <c r="K296" s="926">
        <v>3339</v>
      </c>
      <c r="L296" s="926">
        <v>4108</v>
      </c>
      <c r="M296" s="926">
        <v>4410</v>
      </c>
      <c r="N296" s="926">
        <v>5728</v>
      </c>
      <c r="O296" s="925">
        <f>SUM(J296:N296)</f>
        <v>20488</v>
      </c>
      <c r="P296" s="923">
        <v>21970</v>
      </c>
    </row>
    <row r="297" spans="2:16" ht="15.75" thickBot="1">
      <c r="I297" s="917" t="s">
        <v>742</v>
      </c>
      <c r="J297" s="927">
        <v>1411</v>
      </c>
      <c r="K297" s="927">
        <v>1849</v>
      </c>
      <c r="L297" s="927">
        <v>1688</v>
      </c>
      <c r="M297" s="927">
        <v>1138</v>
      </c>
      <c r="N297" s="927">
        <v>1513</v>
      </c>
      <c r="O297" s="925">
        <v>7600</v>
      </c>
      <c r="P297" s="919">
        <v>8636</v>
      </c>
    </row>
    <row r="298" spans="2:16" ht="15.75" thickBot="1">
      <c r="I298" s="920" t="s">
        <v>743</v>
      </c>
      <c r="J298" s="924">
        <v>344</v>
      </c>
      <c r="K298" s="924">
        <v>419</v>
      </c>
      <c r="L298" s="924">
        <v>1145</v>
      </c>
      <c r="M298" s="924">
        <v>566</v>
      </c>
      <c r="N298" s="924">
        <v>468</v>
      </c>
      <c r="O298" s="925">
        <f>SUM(J298:N298)</f>
        <v>2942</v>
      </c>
      <c r="P298" s="921">
        <v>1024</v>
      </c>
    </row>
    <row r="305" spans="2:7" ht="15.75" thickBot="1">
      <c r="C305" s="2" t="s">
        <v>146</v>
      </c>
      <c r="D305" s="2" t="s">
        <v>142</v>
      </c>
      <c r="E305" s="2" t="s">
        <v>141</v>
      </c>
      <c r="F305" s="2" t="s">
        <v>137</v>
      </c>
      <c r="G305" s="2" t="s">
        <v>415</v>
      </c>
    </row>
    <row r="306" spans="2:7" ht="16.149999999999999" thickBot="1">
      <c r="B306" s="2" t="s">
        <v>508</v>
      </c>
      <c r="C306" s="420">
        <v>11.344509244253977</v>
      </c>
      <c r="D306" s="420">
        <v>13.232078806119581</v>
      </c>
      <c r="E306" s="420">
        <v>16.981999999999999</v>
      </c>
      <c r="F306" s="420">
        <v>19.809999999999995</v>
      </c>
      <c r="G306" s="420">
        <v>28.479999999999997</v>
      </c>
    </row>
    <row r="307" spans="2:7" ht="16.149999999999999" thickBot="1">
      <c r="B307" s="2" t="s">
        <v>509</v>
      </c>
      <c r="C307" s="421">
        <v>17.207999999999998</v>
      </c>
      <c r="D307" s="421">
        <v>18.991</v>
      </c>
      <c r="E307" s="421">
        <v>20.0108295</v>
      </c>
      <c r="F307" s="421">
        <v>23.440356000000001</v>
      </c>
      <c r="G307" s="421">
        <v>21.773763075174966</v>
      </c>
    </row>
    <row r="308" spans="2:7">
      <c r="C308" s="44"/>
      <c r="D308"/>
      <c r="E308"/>
      <c r="F308"/>
      <c r="G308"/>
    </row>
    <row r="309" spans="2:7">
      <c r="C309" s="422"/>
      <c r="D309"/>
      <c r="E309"/>
      <c r="F309"/>
      <c r="G309"/>
    </row>
    <row r="310" spans="2:7">
      <c r="B310" s="19" t="s">
        <v>744</v>
      </c>
      <c r="C310" s="422"/>
      <c r="D310"/>
      <c r="E310"/>
      <c r="F310"/>
      <c r="G310"/>
    </row>
    <row r="311" spans="2:7">
      <c r="B311" s="38"/>
      <c r="C311"/>
    </row>
    <row r="312" spans="2:7" ht="16.149999999999999" thickBot="1">
      <c r="B312" s="96" t="s">
        <v>671</v>
      </c>
      <c r="C312" s="97" t="s">
        <v>24</v>
      </c>
    </row>
    <row r="313" spans="2:7" ht="16.149999999999999" thickBot="1">
      <c r="B313" s="198" t="s">
        <v>336</v>
      </c>
      <c r="C313" s="211"/>
    </row>
    <row r="314" spans="2:7" ht="15.75">
      <c r="B314" s="198" t="s">
        <v>322</v>
      </c>
      <c r="C314" s="384">
        <v>12.703378609396028</v>
      </c>
    </row>
    <row r="315" spans="2:7" ht="15.75">
      <c r="B315" s="199" t="s">
        <v>316</v>
      </c>
      <c r="C315" s="385">
        <v>0</v>
      </c>
    </row>
    <row r="316" spans="2:7" ht="15.75">
      <c r="B316" s="199" t="s">
        <v>317</v>
      </c>
      <c r="C316" s="385">
        <v>21.961924052915109</v>
      </c>
    </row>
    <row r="317" spans="2:7" ht="15.75">
      <c r="B317" s="199" t="s">
        <v>320</v>
      </c>
      <c r="C317" s="385">
        <f>SUM(C314:C316)</f>
        <v>34.665302662311134</v>
      </c>
      <c r="E317" s="82"/>
    </row>
    <row r="318" spans="2:7" ht="15.75">
      <c r="B318" s="199" t="s">
        <v>179</v>
      </c>
      <c r="C318" s="204"/>
    </row>
    <row r="319" spans="2:7" ht="15.75">
      <c r="B319" s="199" t="s">
        <v>745</v>
      </c>
      <c r="C319" s="385">
        <v>7.9430000000000005</v>
      </c>
    </row>
    <row r="320" spans="2:7" ht="15.75">
      <c r="B320" s="199" t="s">
        <v>316</v>
      </c>
      <c r="C320" s="202">
        <v>0</v>
      </c>
    </row>
    <row r="321" spans="1:12" ht="15.75">
      <c r="B321" s="199" t="s">
        <v>317</v>
      </c>
      <c r="C321" s="385">
        <v>23.344000000000001</v>
      </c>
    </row>
    <row r="322" spans="1:12" ht="16.149999999999999" thickBot="1">
      <c r="B322" s="200" t="s">
        <v>328</v>
      </c>
      <c r="C322" s="229">
        <f>SUM(C319:C321)</f>
        <v>31.287000000000003</v>
      </c>
    </row>
    <row r="323" spans="1:12" ht="16.149999999999999" thickBot="1">
      <c r="B323" s="99" t="s">
        <v>669</v>
      </c>
      <c r="C323" s="168">
        <f>C317-C322</f>
        <v>3.3783026623111319</v>
      </c>
      <c r="D323" s="757" t="s">
        <v>230</v>
      </c>
    </row>
    <row r="324" spans="1:12">
      <c r="C324" s="345">
        <f>C323/C322</f>
        <v>0.10797783943206864</v>
      </c>
    </row>
    <row r="326" spans="1:12">
      <c r="B326" s="19" t="s">
        <v>746</v>
      </c>
      <c r="C326"/>
      <c r="D326"/>
      <c r="E326"/>
      <c r="F326"/>
      <c r="G326"/>
    </row>
    <row r="327" spans="1:12" ht="15.75" thickBot="1">
      <c r="C327"/>
      <c r="D327"/>
      <c r="E327"/>
      <c r="F327"/>
      <c r="G327"/>
    </row>
    <row r="328" spans="1:12" ht="16.149999999999999" thickBot="1">
      <c r="B328" s="100" t="s">
        <v>679</v>
      </c>
      <c r="C328" s="101" t="s">
        <v>322</v>
      </c>
      <c r="D328" s="101" t="s">
        <v>332</v>
      </c>
      <c r="E328" s="101" t="s">
        <v>488</v>
      </c>
      <c r="F328" s="101" t="s">
        <v>494</v>
      </c>
    </row>
    <row r="329" spans="1:12" ht="16.149999999999999" thickBot="1">
      <c r="B329" s="190" t="s">
        <v>747</v>
      </c>
      <c r="C329" s="191"/>
      <c r="D329" s="191"/>
      <c r="E329" s="191"/>
      <c r="F329" s="208"/>
      <c r="G329" s="1" t="s">
        <v>748</v>
      </c>
      <c r="H329" s="1" t="s">
        <v>749</v>
      </c>
    </row>
    <row r="330" spans="1:12" ht="15.75">
      <c r="B330" s="190" t="s">
        <v>527</v>
      </c>
      <c r="C330" s="239">
        <v>657.00456635989303</v>
      </c>
      <c r="D330" s="239">
        <v>0</v>
      </c>
      <c r="E330" s="239">
        <v>0</v>
      </c>
      <c r="F330" s="206">
        <v>657.00456635989326</v>
      </c>
      <c r="G330" s="82">
        <f>F330+H365</f>
        <v>777.80456635989322</v>
      </c>
      <c r="H330" s="82">
        <f>F330-221.5</f>
        <v>435.50456635989326</v>
      </c>
    </row>
    <row r="331" spans="1:12" ht="15.75">
      <c r="A331" s="243" t="s">
        <v>750</v>
      </c>
      <c r="B331" s="192" t="s">
        <v>531</v>
      </c>
      <c r="C331" s="240">
        <v>240.68720368852053</v>
      </c>
      <c r="D331" s="240">
        <v>0</v>
      </c>
      <c r="E331" s="240">
        <v>0</v>
      </c>
      <c r="F331" s="207">
        <v>240.68720368852053</v>
      </c>
      <c r="G331" s="92"/>
      <c r="H331" s="82"/>
    </row>
    <row r="332" spans="1:12" ht="15.75">
      <c r="A332" s="282">
        <f>'[3]A2.1_Cost_Matrix_2022'!$AB$30</f>
        <v>-13.46942414423722</v>
      </c>
      <c r="B332" s="192" t="s">
        <v>751</v>
      </c>
      <c r="C332" s="240"/>
      <c r="D332" s="240"/>
      <c r="E332" s="240"/>
      <c r="F332" s="1203">
        <f>'[2]A2.1_Cost_Matrix_all'!$AB$85</f>
        <v>-11.542999999999999</v>
      </c>
      <c r="G332" s="1163">
        <f>F332</f>
        <v>-11.542999999999999</v>
      </c>
      <c r="H332" s="1038">
        <f>F332</f>
        <v>-11.542999999999999</v>
      </c>
      <c r="J332" s="2" t="s">
        <v>684</v>
      </c>
      <c r="K332" s="2" t="s">
        <v>685</v>
      </c>
      <c r="L332" s="415" t="s">
        <v>686</v>
      </c>
    </row>
    <row r="333" spans="1:12" ht="15.75">
      <c r="B333" s="192" t="s">
        <v>363</v>
      </c>
      <c r="C333" s="240"/>
      <c r="D333" s="240"/>
      <c r="E333" s="240"/>
      <c r="F333" s="207">
        <f>SUM(F330:F332)</f>
        <v>886.14877004841378</v>
      </c>
      <c r="G333" s="378">
        <f>SUM(G330:G332)</f>
        <v>766.26156635989321</v>
      </c>
      <c r="H333" s="378">
        <f>SUM(H330:H332)</f>
        <v>423.96156635989325</v>
      </c>
      <c r="J333" s="889">
        <f>'[2]A1.1_Totex_AP'!$I$98+'[2]A1.1_Totex_AP'!$I$99</f>
        <v>886.14877004841378</v>
      </c>
      <c r="K333" s="888">
        <v>0</v>
      </c>
      <c r="L333" s="890">
        <f>J333-K333</f>
        <v>886.14877004841378</v>
      </c>
    </row>
    <row r="334" spans="1:12" ht="15.75">
      <c r="B334" s="192" t="s">
        <v>179</v>
      </c>
      <c r="C334" s="106"/>
      <c r="D334" s="106"/>
      <c r="E334" s="106"/>
      <c r="F334" s="193"/>
      <c r="G334"/>
      <c r="H334" s="82"/>
    </row>
    <row r="335" spans="1:12" ht="15.75">
      <c r="B335" s="192" t="s">
        <v>527</v>
      </c>
      <c r="C335" s="240">
        <v>238.02499999999998</v>
      </c>
      <c r="D335" s="240">
        <v>104.33616431355935</v>
      </c>
      <c r="E335" s="240">
        <v>0</v>
      </c>
      <c r="F335" s="207">
        <f>SUM(C335:E335)</f>
        <v>342.36116431355936</v>
      </c>
      <c r="G335" s="92">
        <f>F335</f>
        <v>342.36116431355936</v>
      </c>
      <c r="H335" s="282">
        <f>F335</f>
        <v>342.36116431355936</v>
      </c>
    </row>
    <row r="336" spans="1:12" ht="15.75">
      <c r="B336" s="192" t="s">
        <v>531</v>
      </c>
      <c r="C336" s="240">
        <v>97.90100000000001</v>
      </c>
      <c r="D336" s="240">
        <v>0</v>
      </c>
      <c r="E336" s="240">
        <v>7.5899840002388794</v>
      </c>
      <c r="F336" s="207">
        <f>SUM(C336:E336)</f>
        <v>105.4909840002389</v>
      </c>
      <c r="G336" s="92"/>
      <c r="H336" s="82"/>
      <c r="J336" s="213"/>
    </row>
    <row r="337" spans="2:12" ht="16.149999999999999" thickBot="1">
      <c r="B337" s="194" t="s">
        <v>374</v>
      </c>
      <c r="C337" s="195"/>
      <c r="D337" s="195"/>
      <c r="E337" s="195"/>
      <c r="F337" s="410">
        <f>SUM(F335:F336)</f>
        <v>447.85214831379824</v>
      </c>
      <c r="G337"/>
      <c r="H337" s="82"/>
      <c r="J337" s="253"/>
      <c r="K337" s="871"/>
    </row>
    <row r="338" spans="2:12" ht="16.149999999999999" thickBot="1">
      <c r="B338" s="100" t="s">
        <v>376</v>
      </c>
      <c r="C338" s="167"/>
      <c r="D338" s="103"/>
      <c r="E338" s="103"/>
      <c r="F338" s="403">
        <f>F333-F337</f>
        <v>438.29662173461554</v>
      </c>
      <c r="G338" s="82">
        <f>SUM(G330:G332)-G335</f>
        <v>423.90040204633385</v>
      </c>
      <c r="H338" s="82">
        <f>SUM(H330:H332)-H335</f>
        <v>81.600402046333897</v>
      </c>
      <c r="I338" s="757" t="s">
        <v>230</v>
      </c>
      <c r="J338" s="82"/>
      <c r="L338" s="51"/>
    </row>
    <row r="339" spans="2:12">
      <c r="B339" s="1000" t="s">
        <v>752</v>
      </c>
      <c r="C339"/>
      <c r="D339"/>
      <c r="E339"/>
      <c r="F339" s="50">
        <f>F338/F337</f>
        <v>0.97866365805063105</v>
      </c>
      <c r="G339" s="51">
        <f>G338/F335</f>
        <v>1.2381673105250188</v>
      </c>
      <c r="H339" s="51">
        <f>H338/F335</f>
        <v>0.23834596488168935</v>
      </c>
      <c r="J339" s="82"/>
      <c r="K339" s="253"/>
      <c r="L339" s="51"/>
    </row>
    <row r="340" spans="2:12">
      <c r="B340" s="266" t="s">
        <v>753</v>
      </c>
      <c r="G340" s="82"/>
      <c r="J340" s="82"/>
      <c r="K340" s="620"/>
    </row>
    <row r="341" spans="2:12">
      <c r="G341" s="82"/>
      <c r="J341" s="82"/>
      <c r="K341" s="620"/>
    </row>
    <row r="342" spans="2:12">
      <c r="G342" s="82"/>
      <c r="J342" s="82"/>
      <c r="K342" s="620"/>
    </row>
    <row r="343" spans="2:12">
      <c r="B343" s="1" t="s">
        <v>754</v>
      </c>
      <c r="C343" s="54"/>
      <c r="D343" s="1" t="s">
        <v>755</v>
      </c>
      <c r="J343" s="904"/>
      <c r="K343" s="620"/>
    </row>
    <row r="344" spans="2:12">
      <c r="I344" s="253"/>
      <c r="J344" s="82"/>
      <c r="K344" s="82"/>
    </row>
    <row r="345" spans="2:12">
      <c r="K345" s="51"/>
    </row>
    <row r="346" spans="2:12">
      <c r="C346" s="2" t="s">
        <v>146</v>
      </c>
      <c r="D346" s="2" t="s">
        <v>142</v>
      </c>
      <c r="E346" s="2" t="s">
        <v>141</v>
      </c>
      <c r="F346" s="2" t="s">
        <v>137</v>
      </c>
      <c r="G346" s="2" t="s">
        <v>415</v>
      </c>
      <c r="H346" s="412" t="s">
        <v>25</v>
      </c>
      <c r="J346" s="82"/>
    </row>
    <row r="347" spans="2:12">
      <c r="B347" s="2" t="s">
        <v>756</v>
      </c>
      <c r="C347" s="82">
        <v>49.677</v>
      </c>
      <c r="D347" s="82">
        <v>48.879999999999995</v>
      </c>
      <c r="E347" s="82">
        <v>47.110000000000014</v>
      </c>
      <c r="F347" s="82">
        <v>46.347999999999999</v>
      </c>
      <c r="G347" s="82">
        <v>46.009999999999991</v>
      </c>
      <c r="H347" s="871">
        <f>SUM(C347:G347)</f>
        <v>238.02499999999998</v>
      </c>
      <c r="J347" s="82"/>
    </row>
    <row r="348" spans="2:12">
      <c r="B348" s="2" t="s">
        <v>757</v>
      </c>
      <c r="C348" s="82">
        <v>19.126000000000001</v>
      </c>
      <c r="D348" s="82">
        <v>19.865000000000002</v>
      </c>
      <c r="E348" s="82">
        <v>19.871000000000002</v>
      </c>
      <c r="F348" s="82">
        <v>19.690000000000001</v>
      </c>
      <c r="G348" s="82">
        <v>19.349</v>
      </c>
      <c r="H348" s="871">
        <f>SUM(C348:G348)</f>
        <v>97.90100000000001</v>
      </c>
      <c r="J348" s="82"/>
    </row>
    <row r="349" spans="2:12">
      <c r="B349" s="2" t="s">
        <v>758</v>
      </c>
      <c r="C349" s="82">
        <v>15.0567577923782</v>
      </c>
      <c r="D349" s="82">
        <v>13.859362667013372</v>
      </c>
      <c r="E349" s="82">
        <v>15.453793076471861</v>
      </c>
      <c r="F349" s="82">
        <v>29.885443090327527</v>
      </c>
      <c r="G349" s="82">
        <v>30.080807687368406</v>
      </c>
      <c r="H349" s="871">
        <f t="shared" ref="H349:H350" si="1043">SUM(C349:G349)</f>
        <v>104.33616431355937</v>
      </c>
      <c r="J349" s="51"/>
    </row>
    <row r="350" spans="2:12">
      <c r="B350" s="2" t="s">
        <v>759</v>
      </c>
      <c r="C350" s="82">
        <v>2.1023352291678066E-3</v>
      </c>
      <c r="D350" s="82">
        <v>1.2351303017924558</v>
      </c>
      <c r="E350" s="82">
        <v>3.0122631204563213</v>
      </c>
      <c r="F350" s="82">
        <v>3.3404882427609337</v>
      </c>
      <c r="G350" s="82">
        <v>0</v>
      </c>
      <c r="H350" s="871">
        <f t="shared" si="1043"/>
        <v>7.5899840002388785</v>
      </c>
    </row>
    <row r="351" spans="2:12">
      <c r="C351" s="2">
        <v>-1.6</v>
      </c>
      <c r="D351" s="2">
        <v>-2.2999999999999998</v>
      </c>
      <c r="E351" s="2">
        <v>-2.569</v>
      </c>
      <c r="F351" s="2">
        <v>-2.0739999999999998</v>
      </c>
      <c r="G351" s="2">
        <v>-3</v>
      </c>
    </row>
    <row r="352" spans="2:12">
      <c r="B352" s="2" t="s">
        <v>760</v>
      </c>
      <c r="C352" s="82">
        <f>97.1477107957693+C351</f>
        <v>95.547710795769305</v>
      </c>
      <c r="D352" s="82">
        <f>96.4966278163513+D351</f>
        <v>94.19662781635131</v>
      </c>
      <c r="E352" s="82">
        <f>112.773436490613+E351</f>
        <v>110.20443649061299</v>
      </c>
      <c r="F352" s="82">
        <f>151.459166634759+F351</f>
        <v>149.38516663475897</v>
      </c>
      <c r="G352" s="82">
        <f>199.127624622401+G351</f>
        <v>196.12762462240099</v>
      </c>
      <c r="H352" s="871">
        <f>SUM(C352:G352)</f>
        <v>645.46156635989348</v>
      </c>
      <c r="I352" s="2" t="s">
        <v>761</v>
      </c>
    </row>
    <row r="353" spans="2:9">
      <c r="B353" s="2" t="s">
        <v>762</v>
      </c>
      <c r="C353" s="82">
        <v>25.402000000000001</v>
      </c>
      <c r="D353" s="82">
        <v>37.002000000000002</v>
      </c>
      <c r="E353" s="82">
        <v>43.524000000000065</v>
      </c>
      <c r="F353" s="82">
        <v>58.808257542762718</v>
      </c>
      <c r="G353" s="82">
        <v>75.95094614575774</v>
      </c>
      <c r="H353" s="871">
        <f>SUM(C353:G353)</f>
        <v>240.68720368852053</v>
      </c>
    </row>
    <row r="354" spans="2:9">
      <c r="B354" s="2" t="s">
        <v>763</v>
      </c>
      <c r="C354" s="82">
        <v>0</v>
      </c>
      <c r="D354" s="82">
        <v>0</v>
      </c>
      <c r="E354" s="82">
        <v>0</v>
      </c>
      <c r="F354" s="82">
        <v>0</v>
      </c>
      <c r="G354" s="82">
        <v>0</v>
      </c>
      <c r="H354" s="871">
        <f t="shared" ref="H354:H355" si="1044">SUM(C354:G354)</f>
        <v>0</v>
      </c>
    </row>
    <row r="355" spans="2:9">
      <c r="B355" s="2" t="s">
        <v>764</v>
      </c>
      <c r="C355" s="82">
        <v>0</v>
      </c>
      <c r="D355" s="82">
        <v>0</v>
      </c>
      <c r="E355" s="82">
        <v>0</v>
      </c>
      <c r="F355" s="82">
        <v>0</v>
      </c>
      <c r="G355" s="82">
        <v>0</v>
      </c>
      <c r="H355" s="871">
        <f t="shared" si="1044"/>
        <v>0</v>
      </c>
    </row>
    <row r="360" spans="2:9">
      <c r="B360" s="1" t="s">
        <v>765</v>
      </c>
      <c r="C360" s="2" t="s">
        <v>146</v>
      </c>
      <c r="D360" s="2" t="s">
        <v>142</v>
      </c>
      <c r="E360" s="2" t="s">
        <v>141</v>
      </c>
      <c r="F360" s="2" t="s">
        <v>137</v>
      </c>
      <c r="G360" s="2" t="s">
        <v>415</v>
      </c>
      <c r="H360" s="412" t="s">
        <v>25</v>
      </c>
    </row>
    <row r="361" spans="2:9">
      <c r="B361" s="2" t="s">
        <v>491</v>
      </c>
      <c r="C361" s="82">
        <v>120.94971079576932</v>
      </c>
      <c r="D361" s="82">
        <v>131.19862781635129</v>
      </c>
      <c r="E361" s="82">
        <v>153.72843649061338</v>
      </c>
      <c r="F361" s="82">
        <v>208.19342417752125</v>
      </c>
      <c r="G361" s="82">
        <v>272.07857076815856</v>
      </c>
      <c r="H361" s="448">
        <f>SUM(C361:G361)</f>
        <v>886.14877004841378</v>
      </c>
    </row>
    <row r="362" spans="2:9">
      <c r="B362" s="2" t="s">
        <v>766</v>
      </c>
      <c r="C362" s="82">
        <f>C347+C348+C349+C350</f>
        <v>83.861860127607358</v>
      </c>
      <c r="D362" s="82">
        <f>D347+D348+D349+D350</f>
        <v>83.839492968805828</v>
      </c>
      <c r="E362" s="82">
        <f>E347+E348+E349+E350</f>
        <v>85.447056196928216</v>
      </c>
      <c r="F362" s="82">
        <f>F347+F348+F349+F350</f>
        <v>99.263931333088465</v>
      </c>
      <c r="G362" s="82">
        <f>G347+G348+G349+G350</f>
        <v>95.4398076873684</v>
      </c>
      <c r="H362" s="448">
        <f>SUM(C362:G362)</f>
        <v>447.85214831379824</v>
      </c>
    </row>
    <row r="363" spans="2:9">
      <c r="B363" s="416"/>
      <c r="C363"/>
    </row>
    <row r="364" spans="2:9">
      <c r="B364" s="38"/>
      <c r="C364"/>
      <c r="H364" s="763" t="s">
        <v>25</v>
      </c>
    </row>
    <row r="365" spans="2:9">
      <c r="B365" s="1001" t="s">
        <v>767</v>
      </c>
      <c r="C365" s="2">
        <v>0</v>
      </c>
      <c r="D365" s="2">
        <v>12</v>
      </c>
      <c r="E365" s="82">
        <v>27.6</v>
      </c>
      <c r="F365" s="82">
        <v>32.6</v>
      </c>
      <c r="G365" s="82">
        <v>48.6</v>
      </c>
      <c r="H365" s="448">
        <f>SUM(C365:G365)</f>
        <v>120.80000000000001</v>
      </c>
      <c r="I365" s="891" t="s">
        <v>768</v>
      </c>
    </row>
    <row r="366" spans="2:9">
      <c r="B366" s="1001" t="s">
        <v>769</v>
      </c>
      <c r="C366" s="2">
        <v>40</v>
      </c>
      <c r="D366" s="2">
        <v>33</v>
      </c>
      <c r="E366" s="2">
        <v>36</v>
      </c>
      <c r="F366" s="2">
        <v>45</v>
      </c>
      <c r="G366" s="82">
        <v>67.5</v>
      </c>
      <c r="H366" s="448">
        <f>SUM(C366:G366)</f>
        <v>221.5</v>
      </c>
      <c r="I366" s="891" t="s">
        <v>768</v>
      </c>
    </row>
    <row r="367" spans="2:9">
      <c r="B367" s="1001" t="s">
        <v>770</v>
      </c>
      <c r="G367" s="82"/>
      <c r="H367" s="448">
        <f>O144</f>
        <v>164.57314932855562</v>
      </c>
      <c r="I367" s="891"/>
    </row>
    <row r="368" spans="2:9">
      <c r="B368" s="1001" t="s">
        <v>771</v>
      </c>
      <c r="G368" s="82"/>
      <c r="H368" s="448">
        <f>M219</f>
        <v>40.299999999999997</v>
      </c>
      <c r="I368" s="891"/>
    </row>
    <row r="369" spans="2:9">
      <c r="B369" s="1001" t="s">
        <v>772</v>
      </c>
      <c r="G369" s="82"/>
      <c r="H369" s="448">
        <f>H366-H367-H368</f>
        <v>16.626850671444387</v>
      </c>
      <c r="I369" s="891"/>
    </row>
    <row r="370" spans="2:9">
      <c r="B370" s="1001"/>
      <c r="G370" s="82"/>
      <c r="H370" s="448"/>
      <c r="I370" s="891"/>
    </row>
    <row r="371" spans="2:9">
      <c r="C371" s="2" t="s">
        <v>146</v>
      </c>
      <c r="D371" s="2" t="s">
        <v>142</v>
      </c>
      <c r="E371" s="2" t="s">
        <v>141</v>
      </c>
      <c r="F371" s="2" t="s">
        <v>137</v>
      </c>
      <c r="G371" s="2" t="s">
        <v>415</v>
      </c>
      <c r="I371" s="1"/>
    </row>
    <row r="372" spans="2:9">
      <c r="B372" s="2" t="s">
        <v>491</v>
      </c>
      <c r="C372" s="82">
        <f>C361-C366</f>
        <v>80.94971079576932</v>
      </c>
      <c r="D372" s="82">
        <f>D361-D366</f>
        <v>98.198627816351291</v>
      </c>
      <c r="E372" s="82">
        <f>E361-E366</f>
        <v>117.72843649061338</v>
      </c>
      <c r="F372" s="82">
        <f>F361-F366</f>
        <v>163.19342417752125</v>
      </c>
      <c r="G372" s="82">
        <f>G361-G366</f>
        <v>204.57857076815856</v>
      </c>
      <c r="H372" s="448">
        <f>SUM(C372:G372)</f>
        <v>664.64877004841378</v>
      </c>
      <c r="I372" s="1"/>
    </row>
    <row r="373" spans="2:9">
      <c r="B373" s="2" t="s">
        <v>766</v>
      </c>
      <c r="C373" s="82">
        <f>C362</f>
        <v>83.861860127607358</v>
      </c>
      <c r="D373" s="82">
        <f>D362</f>
        <v>83.839492968805828</v>
      </c>
      <c r="E373" s="82">
        <f>E362</f>
        <v>85.447056196928216</v>
      </c>
      <c r="F373" s="82">
        <f>F362</f>
        <v>99.263931333088465</v>
      </c>
      <c r="G373" s="82">
        <f>G362</f>
        <v>95.4398076873684</v>
      </c>
      <c r="H373" s="448">
        <f>SUM(C373:G373)</f>
        <v>447.85214831379824</v>
      </c>
      <c r="I373" s="1"/>
    </row>
    <row r="374" spans="2:9">
      <c r="H374" s="82">
        <f>H372-H373</f>
        <v>216.79662173461554</v>
      </c>
      <c r="I374" s="1" t="s">
        <v>230</v>
      </c>
    </row>
    <row r="375" spans="2:9">
      <c r="H375" s="51">
        <f>H374/H373</f>
        <v>0.48408078994568504</v>
      </c>
      <c r="I375" s="1"/>
    </row>
    <row r="377" spans="2:9">
      <c r="B377" s="19" t="s">
        <v>773</v>
      </c>
    </row>
    <row r="379" spans="2:9" ht="16.149999999999999" thickBot="1">
      <c r="B379" s="96" t="s">
        <v>671</v>
      </c>
      <c r="C379" s="97" t="s">
        <v>24</v>
      </c>
    </row>
    <row r="380" spans="2:9" ht="16.149999999999999" thickBot="1">
      <c r="B380" s="198" t="s">
        <v>747</v>
      </c>
      <c r="C380" s="211"/>
    </row>
    <row r="381" spans="2:9" ht="15.75">
      <c r="B381" s="198" t="s">
        <v>322</v>
      </c>
      <c r="C381" s="384">
        <v>9.8676410748396375</v>
      </c>
    </row>
    <row r="382" spans="2:9" ht="15.75">
      <c r="B382" s="199" t="s">
        <v>316</v>
      </c>
      <c r="C382" s="385">
        <v>0.28399999999999997</v>
      </c>
    </row>
    <row r="383" spans="2:9" ht="15.75">
      <c r="B383" s="199" t="s">
        <v>317</v>
      </c>
      <c r="C383" s="385">
        <v>41.78</v>
      </c>
      <c r="D383" s="2" t="s">
        <v>738</v>
      </c>
      <c r="E383" s="2" t="s">
        <v>685</v>
      </c>
      <c r="F383" s="415" t="s">
        <v>686</v>
      </c>
    </row>
    <row r="384" spans="2:9" ht="15.75">
      <c r="B384" s="199" t="s">
        <v>320</v>
      </c>
      <c r="C384" s="385">
        <f>SUM(C381:C383)</f>
        <v>51.931641074839639</v>
      </c>
      <c r="D384" s="889">
        <f>'[2]A1.1_Totex_AP'!$I$100</f>
        <v>51.931641074839639</v>
      </c>
      <c r="E384" s="888">
        <v>0</v>
      </c>
      <c r="F384" s="890">
        <f>D384-E384</f>
        <v>51.931641074839639</v>
      </c>
    </row>
    <row r="385" spans="1:17" ht="15.75">
      <c r="B385" s="199" t="s">
        <v>563</v>
      </c>
      <c r="C385" s="204"/>
    </row>
    <row r="386" spans="1:17" ht="15.75">
      <c r="B386" s="199" t="s">
        <v>322</v>
      </c>
      <c r="C386" s="385">
        <v>22.834999999999997</v>
      </c>
    </row>
    <row r="387" spans="1:17" ht="15.75">
      <c r="B387" s="199" t="s">
        <v>774</v>
      </c>
      <c r="C387" s="202">
        <v>0</v>
      </c>
    </row>
    <row r="388" spans="1:17" ht="15.75">
      <c r="B388" s="199" t="s">
        <v>317</v>
      </c>
      <c r="C388" s="385">
        <v>45.913000000000004</v>
      </c>
    </row>
    <row r="389" spans="1:17" ht="16.149999999999999" thickBot="1">
      <c r="B389" s="200" t="s">
        <v>525</v>
      </c>
      <c r="C389" s="229">
        <f>SUM(C386:C388)</f>
        <v>68.748000000000005</v>
      </c>
    </row>
    <row r="390" spans="1:17" ht="16.149999999999999" thickBot="1">
      <c r="B390" s="99" t="s">
        <v>669</v>
      </c>
      <c r="C390" s="1204">
        <f>C384-C389</f>
        <v>-16.816358925160365</v>
      </c>
      <c r="D390" s="1024" t="s">
        <v>194</v>
      </c>
    </row>
    <row r="391" spans="1:17">
      <c r="C391" s="1025">
        <f>C390/C389</f>
        <v>-0.24460870025543091</v>
      </c>
      <c r="D391" s="1026"/>
    </row>
    <row r="393" spans="1:17" ht="15.75">
      <c r="B393" s="660" t="s">
        <v>775</v>
      </c>
      <c r="C393" s="395"/>
    </row>
    <row r="394" spans="1:17" ht="15.75" thickBot="1"/>
    <row r="395" spans="1:17" ht="48" customHeight="1">
      <c r="A395" s="1" t="s">
        <v>250</v>
      </c>
      <c r="B395" s="758" t="s">
        <v>566</v>
      </c>
      <c r="C395" s="1296"/>
      <c r="D395" s="1296"/>
      <c r="E395" s="759" t="s">
        <v>567</v>
      </c>
      <c r="F395" s="759" t="s">
        <v>776</v>
      </c>
      <c r="G395" s="901" t="s">
        <v>777</v>
      </c>
    </row>
    <row r="396" spans="1:17">
      <c r="B396" s="760" t="s">
        <v>570</v>
      </c>
      <c r="C396" s="374"/>
      <c r="D396" s="374"/>
      <c r="E396" s="374">
        <v>-8.4100000000000037</v>
      </c>
      <c r="F396" s="865">
        <v>-0.18606194690265493</v>
      </c>
      <c r="Q396" s="284"/>
    </row>
    <row r="397" spans="1:17">
      <c r="B397" s="760" t="s">
        <v>571</v>
      </c>
      <c r="C397" s="374"/>
      <c r="D397" s="374"/>
      <c r="E397" s="374">
        <v>-34</v>
      </c>
      <c r="F397" s="865">
        <v>-0.29059829059829062</v>
      </c>
      <c r="Q397" s="284"/>
    </row>
    <row r="398" spans="1:17">
      <c r="B398" s="760" t="s">
        <v>572</v>
      </c>
      <c r="C398" s="374"/>
      <c r="D398" s="374"/>
      <c r="E398" s="374">
        <v>-605</v>
      </c>
      <c r="F398" s="865">
        <v>-0.19109286165508529</v>
      </c>
      <c r="Q398" s="284"/>
    </row>
    <row r="399" spans="1:17">
      <c r="B399" s="760" t="s">
        <v>778</v>
      </c>
      <c r="C399" s="374"/>
      <c r="D399" s="374"/>
      <c r="E399" s="374">
        <v>-141.90901699999995</v>
      </c>
      <c r="F399" s="865">
        <v>-0.24387182849286812</v>
      </c>
      <c r="Q399" s="284"/>
    </row>
    <row r="400" spans="1:17">
      <c r="B400" s="760" t="s">
        <v>573</v>
      </c>
      <c r="C400" s="374"/>
      <c r="D400" s="374"/>
      <c r="E400" s="374">
        <v>0</v>
      </c>
      <c r="F400" s="865">
        <v>0</v>
      </c>
      <c r="Q400" s="284"/>
    </row>
    <row r="401" spans="1:17">
      <c r="B401" s="760" t="s">
        <v>574</v>
      </c>
      <c r="C401" s="374"/>
      <c r="D401" s="374"/>
      <c r="E401" s="374">
        <v>-41</v>
      </c>
      <c r="F401" s="865">
        <v>-0.80392156862745101</v>
      </c>
      <c r="Q401" s="284"/>
    </row>
    <row r="402" spans="1:17">
      <c r="B402" s="760" t="s">
        <v>779</v>
      </c>
      <c r="C402" s="374"/>
      <c r="D402" s="374"/>
      <c r="E402" s="374">
        <v>-259</v>
      </c>
      <c r="F402" s="865">
        <v>-0.33205128205128204</v>
      </c>
      <c r="Q402" s="284"/>
    </row>
    <row r="403" spans="1:17" ht="15.75" thickBot="1">
      <c r="B403" s="661" t="s">
        <v>25</v>
      </c>
      <c r="C403" s="1297"/>
      <c r="D403" s="1297"/>
      <c r="E403" s="1023">
        <v>-1089.3190169999998</v>
      </c>
      <c r="F403" s="866">
        <v>-0.22966393645506097</v>
      </c>
      <c r="G403" s="1022">
        <f>1+F403</f>
        <v>0.770336063544939</v>
      </c>
    </row>
    <row r="404" spans="1:17" ht="15.75" thickBot="1"/>
    <row r="405" spans="1:17" ht="56.65" customHeight="1">
      <c r="A405" s="1" t="s">
        <v>750</v>
      </c>
      <c r="B405" s="758" t="s">
        <v>566</v>
      </c>
      <c r="C405" s="1296"/>
      <c r="D405" s="1296"/>
      <c r="E405" s="759" t="s">
        <v>567</v>
      </c>
      <c r="F405" s="759" t="s">
        <v>776</v>
      </c>
    </row>
    <row r="406" spans="1:17">
      <c r="B406" s="760" t="s">
        <v>570</v>
      </c>
      <c r="C406" s="374"/>
      <c r="D406" s="374"/>
      <c r="E406" s="374">
        <v>-6.9300000000000068</v>
      </c>
      <c r="F406" s="865">
        <v>-0.1533185840707966</v>
      </c>
    </row>
    <row r="407" spans="1:17">
      <c r="B407" s="760" t="s">
        <v>571</v>
      </c>
      <c r="C407" s="374"/>
      <c r="D407" s="374"/>
      <c r="E407" s="374">
        <v>-26</v>
      </c>
      <c r="F407" s="865">
        <v>-0.22222222222222221</v>
      </c>
    </row>
    <row r="408" spans="1:17">
      <c r="B408" s="760" t="s">
        <v>572</v>
      </c>
      <c r="C408" s="374"/>
      <c r="D408" s="374"/>
      <c r="E408" s="374">
        <v>-607</v>
      </c>
      <c r="F408" s="865">
        <v>-0.19172457359444092</v>
      </c>
    </row>
    <row r="409" spans="1:17">
      <c r="B409" s="760" t="s">
        <v>778</v>
      </c>
      <c r="C409" s="374"/>
      <c r="D409" s="374"/>
      <c r="E409" s="374">
        <v>-148.01637300000027</v>
      </c>
      <c r="F409" s="865">
        <v>-0.25436737068224829</v>
      </c>
    </row>
    <row r="410" spans="1:17">
      <c r="B410" s="760" t="s">
        <v>573</v>
      </c>
      <c r="C410" s="374"/>
      <c r="D410" s="374"/>
      <c r="E410" s="374">
        <v>0</v>
      </c>
      <c r="F410" s="865">
        <v>0</v>
      </c>
    </row>
    <row r="411" spans="1:17">
      <c r="B411" s="760" t="s">
        <v>574</v>
      </c>
      <c r="C411" s="374"/>
      <c r="D411" s="374"/>
      <c r="E411" s="374">
        <v>-32</v>
      </c>
      <c r="F411" s="865">
        <v>-0.62745098039215685</v>
      </c>
    </row>
    <row r="412" spans="1:17">
      <c r="B412" s="760" t="s">
        <v>779</v>
      </c>
      <c r="C412" s="374"/>
      <c r="D412" s="374"/>
      <c r="E412" s="374">
        <v>-262</v>
      </c>
      <c r="F412" s="865">
        <v>-0.33589743589743587</v>
      </c>
    </row>
    <row r="413" spans="1:17" ht="15.75" thickBot="1">
      <c r="B413" s="661" t="s">
        <v>25</v>
      </c>
      <c r="C413" s="1297"/>
      <c r="D413" s="1297"/>
      <c r="E413" s="1023">
        <v>-1081.9463730000002</v>
      </c>
      <c r="F413" s="866">
        <v>-0.22810954291497126</v>
      </c>
      <c r="G413" s="1021">
        <f>1+F413</f>
        <v>0.77189045708502868</v>
      </c>
    </row>
    <row r="416" spans="1:17" ht="16.899999999999999" thickBot="1">
      <c r="B416" s="846" t="s">
        <v>588</v>
      </c>
    </row>
    <row r="417" spans="2:8" ht="60">
      <c r="B417" s="666"/>
      <c r="C417" s="843"/>
      <c r="D417" s="664"/>
      <c r="E417" s="843" t="s">
        <v>589</v>
      </c>
      <c r="F417" s="843" t="s">
        <v>590</v>
      </c>
      <c r="G417" s="668"/>
      <c r="H417" s="847" t="s">
        <v>591</v>
      </c>
    </row>
    <row r="418" spans="2:8" ht="15.75" thickBot="1">
      <c r="B418" s="669" t="s">
        <v>592</v>
      </c>
      <c r="C418" s="844"/>
      <c r="D418" s="845"/>
      <c r="E418" s="860">
        <v>0</v>
      </c>
      <c r="F418" s="900">
        <v>-3.0974468057079476E-3</v>
      </c>
      <c r="G418" s="670"/>
      <c r="H418" s="1308">
        <v>-3.0948463486841476E-3</v>
      </c>
    </row>
    <row r="419" spans="2:8">
      <c r="E419" s="382" t="s">
        <v>780</v>
      </c>
    </row>
  </sheetData>
  <mergeCells count="2">
    <mergeCell ref="A1:B1"/>
    <mergeCell ref="R78:R79"/>
  </mergeCells>
  <phoneticPr fontId="67" type="noConversion"/>
  <hyperlinks>
    <hyperlink ref="A2" location="Cover!A1" display="Return to Cover tab" xr:uid="{82830093-00E9-4CF6-8B06-0CA9463BA9AB}"/>
  </hyperlinks>
  <pageMargins left="0.7" right="0.7" top="0.75" bottom="0.75" header="0.3" footer="0.3"/>
  <headerFooter>
    <oddHeader>&amp;C&amp;"Calibri"&amp;10&amp;K000000 OFFICIAL&amp;1#_x000D_</oddHeader>
    <oddFooter>&amp;C_x000D_&amp;1#&amp;"Calibri"&amp;10&amp;K000000 OFFICIAL</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8730B-B7AA-48EA-B184-C8B477DE9A5B}">
  <dimension ref="A1:Q430"/>
  <sheetViews>
    <sheetView zoomScale="60" zoomScaleNormal="60" workbookViewId="0">
      <selection activeCell="A3" sqref="A3"/>
    </sheetView>
  </sheetViews>
  <sheetFormatPr defaultColWidth="0" defaultRowHeight="15.4"/>
  <cols>
    <col min="1" max="1" width="16.625" style="2" customWidth="1"/>
    <col min="2" max="2" width="73.125" style="2" customWidth="1"/>
    <col min="3" max="3" width="13.625" style="2" customWidth="1"/>
    <col min="4" max="4" width="11.625" style="2" customWidth="1"/>
    <col min="5" max="5" width="12.125" style="2" customWidth="1"/>
    <col min="6" max="6" width="14.125" style="2" customWidth="1"/>
    <col min="7" max="7" width="13.125" style="2" customWidth="1"/>
    <col min="8" max="8" width="13" style="2" customWidth="1"/>
    <col min="9" max="9" width="14" style="2" customWidth="1"/>
    <col min="10" max="10" width="19" style="2" customWidth="1"/>
    <col min="11" max="11" width="18.375" style="2" customWidth="1"/>
    <col min="12" max="12" width="20" style="2" customWidth="1"/>
    <col min="13" max="15" width="18.375" style="2" customWidth="1"/>
    <col min="16" max="16" width="41" style="2" customWidth="1"/>
    <col min="17" max="17" width="0" style="2" hidden="1" customWidth="1"/>
    <col min="18" max="16384" width="8.75" style="2" hidden="1"/>
  </cols>
  <sheetData>
    <row r="1" spans="1:16" s="10" customFormat="1" ht="26.65">
      <c r="A1" s="1325" t="e" cm="1">
        <f t="array" aca="1" ref="A1" ca="1">RIGHT(CELL("filename",A1),LEN(CELL("filename",A1))-FIND("]",CELL("filename",A1)))</f>
        <v>#VALUE!</v>
      </c>
      <c r="B1" s="1325"/>
    </row>
    <row r="2" spans="1:16">
      <c r="A2" s="11" t="s">
        <v>13</v>
      </c>
      <c r="C2" s="2" t="s">
        <v>152</v>
      </c>
    </row>
    <row r="3" spans="1:16">
      <c r="A3" s="11"/>
      <c r="C3" s="382" t="s">
        <v>645</v>
      </c>
    </row>
    <row r="4" spans="1:16">
      <c r="B4" s="19" t="s">
        <v>781</v>
      </c>
      <c r="C4"/>
    </row>
    <row r="5" spans="1:16">
      <c r="B5" s="19"/>
      <c r="C5" s="776" t="s">
        <v>782</v>
      </c>
      <c r="E5" s="776" t="s">
        <v>783</v>
      </c>
      <c r="G5" s="776" t="s">
        <v>782</v>
      </c>
      <c r="I5" s="776" t="s">
        <v>783</v>
      </c>
    </row>
    <row r="6" spans="1:16" ht="15.75" thickBot="1">
      <c r="B6" s="40" t="s">
        <v>155</v>
      </c>
      <c r="C6" s="41" t="s">
        <v>378</v>
      </c>
      <c r="E6" s="423" t="s">
        <v>378</v>
      </c>
      <c r="G6" s="41" t="s">
        <v>378</v>
      </c>
      <c r="H6" s="763"/>
      <c r="I6" s="423" t="s">
        <v>378</v>
      </c>
    </row>
    <row r="7" spans="1:16" ht="15.75" thickBot="1">
      <c r="B7" s="42" t="s">
        <v>647</v>
      </c>
      <c r="C7" s="817">
        <f>(J23+J45+J51+J52+J53+J54)/1000</f>
        <v>2.5265468819661709</v>
      </c>
      <c r="E7" s="813">
        <f>C7</f>
        <v>2.5265468819661709</v>
      </c>
      <c r="F7" s="892"/>
      <c r="G7" s="817">
        <f>(J60+J29+J30)/1000+C7</f>
        <v>2.4675680883798221</v>
      </c>
      <c r="H7" s="868" t="s">
        <v>784</v>
      </c>
      <c r="I7" s="813">
        <f>G7</f>
        <v>2.4675680883798221</v>
      </c>
      <c r="J7" s="869" t="s">
        <v>785</v>
      </c>
      <c r="K7" s="869"/>
      <c r="L7" s="869"/>
      <c r="M7" s="869"/>
      <c r="N7" s="869"/>
      <c r="O7" s="869"/>
      <c r="P7" s="869"/>
    </row>
    <row r="8" spans="1:16" ht="15.75" thickBot="1">
      <c r="B8" s="42" t="s">
        <v>650</v>
      </c>
      <c r="C8" s="818">
        <f>(D19+D43+C51+C52+C53+C54)/1000</f>
        <v>2.7053548839818284</v>
      </c>
      <c r="E8" s="819">
        <f>(C23+C45+C51+C52+C53+C54)/1000</f>
        <v>2.6666347817398899</v>
      </c>
      <c r="F8" s="870"/>
      <c r="G8" s="818">
        <f>(C29+C30+C60)/1000+C8+SUM(C348:F349)/1000</f>
        <v>2.6574034137901452</v>
      </c>
      <c r="H8" s="868" t="s">
        <v>784</v>
      </c>
      <c r="I8" s="819">
        <f>(C29+C30+C60)/1000+E8+SUM(C348:F349)/1000</f>
        <v>2.6186833115482067</v>
      </c>
      <c r="J8" s="869" t="s">
        <v>785</v>
      </c>
      <c r="K8" s="869"/>
      <c r="L8" s="869"/>
      <c r="M8" s="869"/>
      <c r="N8" s="869"/>
      <c r="O8" s="869"/>
      <c r="P8" s="869"/>
    </row>
    <row r="9" spans="1:16" ht="15.75" thickBot="1">
      <c r="B9" s="452" t="s">
        <v>329</v>
      </c>
      <c r="C9" s="1208">
        <f>C7-C8</f>
        <v>-0.1788080020156575</v>
      </c>
      <c r="D9" s="1097"/>
      <c r="E9" s="1209">
        <f>E7-E8</f>
        <v>-0.14008789977371894</v>
      </c>
      <c r="F9" s="1097"/>
      <c r="G9" s="1208">
        <f>G7-G8</f>
        <v>-0.18983532541032311</v>
      </c>
      <c r="H9" s="1097"/>
      <c r="I9" s="1209">
        <f>I7-I8</f>
        <v>-0.15111522316838455</v>
      </c>
    </row>
    <row r="10" spans="1:16">
      <c r="B10"/>
      <c r="C10" s="1028">
        <f>C9/C8</f>
        <v>-6.6094102135865487E-2</v>
      </c>
      <c r="D10" s="1026"/>
      <c r="E10" s="1028">
        <f>E9/E8</f>
        <v>-5.2533590551277619E-2</v>
      </c>
      <c r="F10" s="1026"/>
      <c r="G10" s="1028">
        <f>G9/G8</f>
        <v>-7.1436397057821482E-2</v>
      </c>
      <c r="H10" s="1026"/>
      <c r="I10" s="1028">
        <f>I9/I8</f>
        <v>-5.7706566694024124E-2</v>
      </c>
    </row>
    <row r="11" spans="1:16">
      <c r="B11"/>
    </row>
    <row r="12" spans="1:16" ht="21">
      <c r="B12" s="277" t="s">
        <v>246</v>
      </c>
      <c r="D12" s="253"/>
      <c r="E12" s="50"/>
      <c r="F12"/>
      <c r="H12" s="277" t="s">
        <v>247</v>
      </c>
    </row>
    <row r="13" spans="1:16">
      <c r="B13" s="1" t="s">
        <v>786</v>
      </c>
    </row>
    <row r="14" spans="1:16">
      <c r="B14" s="1"/>
      <c r="C14" s="1" t="s">
        <v>787</v>
      </c>
      <c r="D14" s="1"/>
      <c r="E14" s="1"/>
      <c r="F14" s="1"/>
      <c r="H14" s="1"/>
      <c r="J14" s="1" t="s">
        <v>249</v>
      </c>
      <c r="K14"/>
      <c r="L14"/>
      <c r="N14"/>
      <c r="O14"/>
      <c r="P14"/>
    </row>
    <row r="15" spans="1:16" ht="30.75">
      <c r="C15" s="443" t="s">
        <v>788</v>
      </c>
      <c r="D15" s="445" t="s">
        <v>789</v>
      </c>
      <c r="E15" s="1"/>
      <c r="F15" s="1"/>
      <c r="G15" s="278"/>
      <c r="I15"/>
      <c r="J15" s="1" t="s">
        <v>250</v>
      </c>
      <c r="K15" s="1"/>
      <c r="L15"/>
      <c r="N15" s="1"/>
      <c r="O15" s="1"/>
    </row>
    <row r="16" spans="1:16">
      <c r="B16" s="2" t="s">
        <v>251</v>
      </c>
      <c r="C16" s="446">
        <f>'[4]RRP25 NLR &amp; LRE summary £'!$AB$85</f>
        <v>416.81540974490997</v>
      </c>
      <c r="D16" s="444">
        <v>434.86497628844404</v>
      </c>
      <c r="E16" s="1"/>
      <c r="F16" s="1"/>
      <c r="G16" s="214"/>
      <c r="H16" s="2" t="s">
        <v>251</v>
      </c>
      <c r="I16"/>
      <c r="J16" s="446">
        <f>'[4]RRP25 NLR &amp; LRE summary £'!$I$85</f>
        <v>361.1704120991896</v>
      </c>
      <c r="K16" s="1298"/>
      <c r="L16"/>
      <c r="N16" s="446"/>
      <c r="O16" s="446"/>
    </row>
    <row r="17" spans="1:15">
      <c r="B17" s="2" t="s">
        <v>252</v>
      </c>
      <c r="C17" s="446">
        <f>'[4]RRP25 NLR &amp; LRE summary £'!$AB$94+'[4]RRP25 NLR &amp; LRE summary £'!$AB$103</f>
        <v>1123.3111723628806</v>
      </c>
      <c r="D17" s="444">
        <v>1123.3111723628806</v>
      </c>
      <c r="E17" s="1"/>
      <c r="F17" s="1"/>
      <c r="G17" s="214"/>
      <c r="H17" s="2" t="s">
        <v>253</v>
      </c>
      <c r="I17"/>
      <c r="J17" s="446">
        <f>'[4]RRP25 NLR &amp; LRE summary £'!$I$94</f>
        <v>381.87535081678084</v>
      </c>
      <c r="K17" s="1298"/>
      <c r="L17"/>
      <c r="N17" s="446"/>
      <c r="O17" s="446"/>
    </row>
    <row r="18" spans="1:15">
      <c r="B18" s="2" t="s">
        <v>658</v>
      </c>
      <c r="C18" s="446">
        <v>0</v>
      </c>
      <c r="D18" s="444">
        <v>0</v>
      </c>
      <c r="E18" s="1"/>
      <c r="F18" s="1"/>
      <c r="G18" s="214"/>
      <c r="H18" s="2" t="s">
        <v>255</v>
      </c>
      <c r="J18" s="446">
        <f>'[4]RRP25 NLR &amp; LRE summary £'!$I$103</f>
        <v>704.02668737029626</v>
      </c>
      <c r="K18" s="1299"/>
      <c r="L18"/>
      <c r="N18" s="446"/>
      <c r="O18" s="446"/>
    </row>
    <row r="19" spans="1:15">
      <c r="B19" s="1" t="s">
        <v>254</v>
      </c>
      <c r="C19" s="448">
        <f>SUM(C16:C18)</f>
        <v>1540.1265821077905</v>
      </c>
      <c r="D19" s="1300">
        <f>SUM(D16:D18)</f>
        <v>1558.1761486513246</v>
      </c>
      <c r="E19" s="1"/>
      <c r="F19" s="1"/>
      <c r="G19" s="214"/>
      <c r="H19" s="2" t="s">
        <v>790</v>
      </c>
      <c r="J19" s="446">
        <f>'[4]RRP25 NLR &amp; LRE summary £'!$I$123</f>
        <v>5.8638083302840327</v>
      </c>
      <c r="K19" s="446"/>
      <c r="L19"/>
      <c r="N19" s="444"/>
      <c r="O19" s="446"/>
    </row>
    <row r="20" spans="1:15">
      <c r="B20" s="391"/>
      <c r="C20" s="392"/>
      <c r="D20" s="1207"/>
      <c r="E20" s="1"/>
      <c r="F20" s="1"/>
      <c r="G20" s="214"/>
      <c r="H20" s="2" t="s">
        <v>791</v>
      </c>
      <c r="I20" s="266"/>
      <c r="J20" s="446">
        <f>SUM('[4]RRP25 NLR &amp; LRE summary £'!$I$125:$I$130)</f>
        <v>1.4497746392706463</v>
      </c>
      <c r="K20" s="448"/>
      <c r="L20"/>
      <c r="N20" s="446"/>
      <c r="O20" s="446"/>
    </row>
    <row r="21" spans="1:15">
      <c r="B21" s="391"/>
      <c r="C21" s="392"/>
      <c r="D21" s="855"/>
      <c r="E21" s="1"/>
      <c r="F21" s="1"/>
      <c r="G21" s="214"/>
      <c r="H21" s="266" t="s">
        <v>792</v>
      </c>
      <c r="I21"/>
      <c r="J21" s="444">
        <f>'[4]RRP25 NLR &amp; LRE summary £'!$I$121</f>
        <v>13.409170955407266</v>
      </c>
      <c r="K21" s="1300"/>
      <c r="L21"/>
      <c r="N21" s="446"/>
      <c r="O21" s="446"/>
    </row>
    <row r="22" spans="1:15" ht="15.75" thickBot="1">
      <c r="B22" s="391"/>
      <c r="C22" s="394"/>
      <c r="D22" s="394"/>
      <c r="E22" s="1"/>
      <c r="F22" s="1"/>
      <c r="G22" s="214"/>
      <c r="J22" s="446"/>
      <c r="K22" s="446"/>
      <c r="L22"/>
      <c r="N22" s="446"/>
      <c r="O22" s="446"/>
    </row>
    <row r="23" spans="1:15" ht="15.75" thickBot="1">
      <c r="A23" s="2">
        <v>1</v>
      </c>
      <c r="B23" s="1" t="s">
        <v>262</v>
      </c>
      <c r="C23" s="449">
        <f>C19</f>
        <v>1540.1265821077905</v>
      </c>
      <c r="E23" s="1"/>
      <c r="F23" s="1"/>
      <c r="G23" s="214"/>
      <c r="H23" s="1" t="s">
        <v>262</v>
      </c>
      <c r="I23" s="288"/>
      <c r="J23" s="454">
        <f>SUM(J16:J20)</f>
        <v>1454.3860332558213</v>
      </c>
      <c r="K23" s="446"/>
      <c r="L23"/>
      <c r="N23" s="446"/>
      <c r="O23" s="446"/>
    </row>
    <row r="24" spans="1:15" ht="15.75" thickBot="1">
      <c r="C24" s="479"/>
      <c r="E24" s="1"/>
      <c r="F24" s="1"/>
      <c r="G24" s="214"/>
      <c r="H24" s="1"/>
      <c r="I24" s="281"/>
      <c r="J24" s="480"/>
      <c r="K24" s="446"/>
      <c r="L24"/>
      <c r="N24" s="446"/>
      <c r="O24" s="446"/>
    </row>
    <row r="25" spans="1:15" ht="15.75" thickBot="1">
      <c r="B25" s="455" t="s">
        <v>793</v>
      </c>
      <c r="C25" s="456">
        <f>C16+C29</f>
        <v>404.33885878664199</v>
      </c>
      <c r="D25" s="456">
        <f>D16+C29</f>
        <v>422.38842533017606</v>
      </c>
      <c r="E25" s="1"/>
      <c r="F25" s="1"/>
      <c r="G25" s="214"/>
      <c r="H25" s="455" t="s">
        <v>794</v>
      </c>
      <c r="I25" s="458"/>
      <c r="J25" s="456">
        <f>J16+J19+J20+J29</f>
        <v>343.55233963357398</v>
      </c>
      <c r="K25" s="446"/>
      <c r="L25"/>
      <c r="N25" s="446"/>
      <c r="O25" s="446"/>
    </row>
    <row r="26" spans="1:15">
      <c r="C26" s="215"/>
      <c r="D26" s="82"/>
      <c r="E26" s="1"/>
      <c r="F26" s="1"/>
      <c r="G26" s="214"/>
      <c r="H26" s="1"/>
      <c r="I26" s="281"/>
      <c r="J26" s="82"/>
      <c r="K26" s="446"/>
      <c r="L26"/>
      <c r="N26" s="446"/>
      <c r="O26" s="446"/>
    </row>
    <row r="27" spans="1:15" ht="21">
      <c r="B27" s="277"/>
      <c r="C27" s="1" t="s">
        <v>263</v>
      </c>
      <c r="D27" s="1"/>
      <c r="E27" s="1"/>
      <c r="F27" s="1"/>
      <c r="H27" s="281"/>
      <c r="I27" s="281"/>
      <c r="J27" s="1" t="s">
        <v>263</v>
      </c>
      <c r="L27"/>
      <c r="N27" s="446"/>
      <c r="O27" s="446"/>
    </row>
    <row r="28" spans="1:15">
      <c r="C28" s="1" t="s">
        <v>250</v>
      </c>
      <c r="E28" s="1"/>
      <c r="F28" s="1"/>
      <c r="H28" s="281"/>
      <c r="I28" s="281"/>
      <c r="J28" s="1" t="s">
        <v>250</v>
      </c>
      <c r="L28"/>
      <c r="N28" s="446"/>
      <c r="O28" s="446"/>
    </row>
    <row r="29" spans="1:15">
      <c r="A29" s="219" t="s">
        <v>264</v>
      </c>
      <c r="B29" s="266" t="s">
        <v>265</v>
      </c>
      <c r="C29" s="1105">
        <f>[5]A8_Allowances_2022!$H$17+[5]A8_Allowances_2023!$H$17+[5]A8_Allowances_2024!$H$17+[5]A8_Allowances_2025!$H$17+[5]A8_Allowances_2026!$H$17</f>
        <v>-12.476550958267962</v>
      </c>
      <c r="E29" s="1"/>
      <c r="F29" s="1"/>
      <c r="G29" s="450"/>
      <c r="H29" s="281"/>
      <c r="I29" s="281"/>
      <c r="J29" s="1206">
        <f>SUM('[5]A2.1_Cost_Matrix_all'!$H$26:$H$29)</f>
        <v>-24.931655435170271</v>
      </c>
      <c r="L29"/>
      <c r="N29" s="446"/>
      <c r="O29" s="446"/>
    </row>
    <row r="30" spans="1:15">
      <c r="A30" s="220" t="s">
        <v>266</v>
      </c>
      <c r="B30" s="266" t="s">
        <v>267</v>
      </c>
      <c r="C30" s="1105">
        <f>[5]A8_Allowances_2022!$H$25+[5]A8_Allowances_2023!$H$25+[5]A8_Allowances_2024!$H$25+[5]A8_Allowances_2025!$H$25+[5]A8_Allowances_2026!$H$25</f>
        <v>-30.977960190573882</v>
      </c>
      <c r="E30" s="1"/>
      <c r="F30" s="1"/>
      <c r="G30" s="450"/>
      <c r="H30" s="281"/>
      <c r="I30" s="281"/>
      <c r="J30" s="1206">
        <f>SUM('[5]A2.1_Cost_Matrix_all'!$H$74:$H$78)</f>
        <v>-30.977960190573882</v>
      </c>
      <c r="L30"/>
      <c r="N30" s="446"/>
      <c r="O30" s="446"/>
    </row>
    <row r="31" spans="1:15">
      <c r="A31" s="220" t="s">
        <v>268</v>
      </c>
      <c r="B31" s="266" t="s">
        <v>795</v>
      </c>
      <c r="C31" s="424" t="s">
        <v>42</v>
      </c>
      <c r="E31" s="1"/>
      <c r="F31" s="1"/>
      <c r="G31" s="450"/>
      <c r="H31" s="281"/>
      <c r="I31" s="281"/>
      <c r="J31" s="424" t="s">
        <v>42</v>
      </c>
      <c r="L31"/>
      <c r="N31" s="446"/>
      <c r="O31" s="446"/>
    </row>
    <row r="32" spans="1:15">
      <c r="C32" s="280"/>
      <c r="D32" s="280"/>
      <c r="E32" s="280"/>
      <c r="H32" s="281"/>
      <c r="I32" s="281"/>
      <c r="J32" s="82"/>
      <c r="L32"/>
      <c r="N32" s="446"/>
      <c r="O32" s="446"/>
    </row>
    <row r="33" spans="1:15">
      <c r="D33" s="280"/>
      <c r="H33" s="280"/>
      <c r="I33" s="280"/>
      <c r="J33" s="280"/>
      <c r="L33"/>
      <c r="N33" s="446"/>
      <c r="O33" s="446"/>
    </row>
    <row r="34" spans="1:15" ht="21">
      <c r="B34" s="277" t="s">
        <v>270</v>
      </c>
      <c r="D34"/>
      <c r="E34"/>
      <c r="F34"/>
      <c r="H34" s="277" t="s">
        <v>271</v>
      </c>
      <c r="J34" s="215"/>
      <c r="L34"/>
      <c r="N34" s="446"/>
      <c r="O34" s="446"/>
    </row>
    <row r="35" spans="1:15">
      <c r="C35" s="215"/>
      <c r="J35" s="215"/>
      <c r="K35" s="215"/>
      <c r="L35"/>
      <c r="N35" s="446"/>
      <c r="O35" s="446"/>
    </row>
    <row r="36" spans="1:15">
      <c r="C36" s="1" t="s">
        <v>248</v>
      </c>
      <c r="J36" s="1" t="s">
        <v>249</v>
      </c>
      <c r="K36" s="215"/>
      <c r="L36"/>
      <c r="N36" s="446"/>
      <c r="O36" s="446"/>
    </row>
    <row r="37" spans="1:15" ht="30.75">
      <c r="C37" s="443" t="s">
        <v>788</v>
      </c>
      <c r="D37" s="445" t="s">
        <v>789</v>
      </c>
      <c r="J37" s="1" t="s">
        <v>250</v>
      </c>
      <c r="K37" s="777"/>
      <c r="L37"/>
      <c r="N37" s="446"/>
      <c r="O37" s="446"/>
    </row>
    <row r="38" spans="1:15">
      <c r="B38" s="2" t="s">
        <v>660</v>
      </c>
      <c r="C38" s="446">
        <f>'[4]RRP25 NLR &amp; LRE summary £'!$AB$134+'[4]RRP25 NLR &amp; LRE summary £'!$AB$135+'[4]RRP25 NLR &amp; LRE summary £'!$AB$136</f>
        <v>434.63654318682273</v>
      </c>
      <c r="D38" s="444">
        <v>455.2242505300087</v>
      </c>
      <c r="H38" s="2" t="s">
        <v>273</v>
      </c>
      <c r="J38" s="446">
        <v>422.40576176047995</v>
      </c>
      <c r="K38" s="777"/>
      <c r="L38"/>
      <c r="N38" s="446"/>
      <c r="O38" s="446"/>
    </row>
    <row r="39" spans="1:15">
      <c r="B39" s="2" t="s">
        <v>252</v>
      </c>
      <c r="C39" s="446">
        <f>'[4]RRP25 NLR &amp; LRE summary £'!$AB$144+'[4]RRP25 NLR &amp; LRE summary £'!$AB$150</f>
        <v>51.119206803501804</v>
      </c>
      <c r="D39" s="444">
        <v>51.119206803501804</v>
      </c>
      <c r="H39" s="2" t="s">
        <v>661</v>
      </c>
      <c r="J39" s="446">
        <v>54.982186121065048</v>
      </c>
      <c r="K39" s="777"/>
      <c r="L39"/>
      <c r="N39" s="446"/>
      <c r="O39" s="446"/>
    </row>
    <row r="40" spans="1:15">
      <c r="B40" s="2" t="s">
        <v>796</v>
      </c>
      <c r="C40" s="446">
        <f>'[4]RRP25 NLR &amp; LRE summary £'!$AB$137</f>
        <v>2.851214867440226</v>
      </c>
      <c r="D40" s="444">
        <v>2.934043222658774</v>
      </c>
      <c r="H40" s="2" t="s">
        <v>797</v>
      </c>
      <c r="J40" s="446">
        <v>4.3206501595186566</v>
      </c>
      <c r="K40" s="777"/>
      <c r="L40"/>
      <c r="N40" s="446"/>
      <c r="O40" s="446"/>
    </row>
    <row r="41" spans="1:15">
      <c r="B41" s="2" t="s">
        <v>664</v>
      </c>
      <c r="C41" s="448">
        <v>0</v>
      </c>
      <c r="D41" s="1302">
        <v>0</v>
      </c>
      <c r="H41" s="2" t="s">
        <v>798</v>
      </c>
      <c r="J41" s="446">
        <v>17.547795924087417</v>
      </c>
      <c r="K41" s="777"/>
      <c r="L41"/>
      <c r="N41" s="446"/>
      <c r="O41" s="446"/>
    </row>
    <row r="42" spans="1:15">
      <c r="C42" s="446"/>
      <c r="H42" s="2" t="s">
        <v>799</v>
      </c>
      <c r="J42" s="446">
        <v>1.0501453840888275</v>
      </c>
      <c r="K42" s="777"/>
      <c r="L42"/>
      <c r="N42" s="446"/>
      <c r="O42" s="446"/>
    </row>
    <row r="43" spans="1:15">
      <c r="B43" s="1" t="s">
        <v>254</v>
      </c>
      <c r="C43" s="451">
        <f>SUM(C38:C41)</f>
        <v>488.60696485776475</v>
      </c>
      <c r="D43" s="1301">
        <f>SUM(D38:D41)</f>
        <v>509.27750055616929</v>
      </c>
      <c r="J43" s="446"/>
      <c r="K43" s="777"/>
      <c r="L43"/>
      <c r="N43" s="446"/>
      <c r="O43" s="446"/>
    </row>
    <row r="44" spans="1:15" ht="15.75" thickBot="1">
      <c r="B44" s="266"/>
      <c r="C44" s="446"/>
      <c r="D44" s="453"/>
      <c r="J44" s="446"/>
      <c r="K44" s="777"/>
      <c r="L44"/>
      <c r="N44" s="446"/>
      <c r="O44" s="446"/>
    </row>
    <row r="45" spans="1:15" ht="15.75" thickBot="1">
      <c r="A45" s="217">
        <v>2</v>
      </c>
      <c r="B45" s="1" t="s">
        <v>281</v>
      </c>
      <c r="C45" s="449">
        <f>C43</f>
        <v>488.60696485776475</v>
      </c>
      <c r="D45" s="1301">
        <f>D43</f>
        <v>509.27750055616929</v>
      </c>
      <c r="H45" s="1" t="s">
        <v>281</v>
      </c>
      <c r="J45" s="454">
        <f>SUM(J38:J41)</f>
        <v>499.25639396515112</v>
      </c>
      <c r="K45" s="777"/>
      <c r="L45"/>
      <c r="N45" s="446"/>
      <c r="O45" s="446"/>
    </row>
    <row r="46" spans="1:15" ht="15.75" thickBot="1">
      <c r="A46" s="217"/>
      <c r="B46" s="1"/>
      <c r="C46" s="481"/>
      <c r="D46" s="1"/>
      <c r="H46" s="1"/>
      <c r="I46" s="1"/>
      <c r="J46" s="481"/>
      <c r="K46" s="777"/>
      <c r="L46"/>
      <c r="N46" s="446"/>
      <c r="O46" s="446"/>
    </row>
    <row r="47" spans="1:15" ht="15.75" thickBot="1">
      <c r="A47" s="388"/>
      <c r="B47" s="455" t="s">
        <v>800</v>
      </c>
      <c r="C47" s="456">
        <f>C38+C40</f>
        <v>437.48775805426294</v>
      </c>
      <c r="D47" s="457">
        <f>D38+D40+C59</f>
        <v>458.15829375266748</v>
      </c>
      <c r="H47" s="455" t="s">
        <v>801</v>
      </c>
      <c r="I47" s="458"/>
      <c r="J47" s="459">
        <f>J38+J40+J41+J59</f>
        <v>444.27420784408605</v>
      </c>
      <c r="K47" s="777"/>
      <c r="L47"/>
      <c r="N47" s="446"/>
      <c r="O47" s="446"/>
    </row>
    <row r="48" spans="1:15">
      <c r="A48" s="388"/>
      <c r="B48" s="1"/>
      <c r="C48" s="1"/>
      <c r="D48" s="1"/>
      <c r="E48" s="1"/>
      <c r="J48" s="777"/>
      <c r="K48" s="777"/>
      <c r="L48"/>
      <c r="N48" s="446"/>
      <c r="O48" s="446"/>
    </row>
    <row r="49" spans="1:17">
      <c r="A49" s="388"/>
      <c r="B49" s="1"/>
      <c r="C49" s="1"/>
      <c r="D49" s="1"/>
      <c r="E49" s="1"/>
      <c r="J49" s="777"/>
      <c r="K49" s="777"/>
      <c r="L49"/>
      <c r="N49" s="446"/>
      <c r="O49" s="446"/>
    </row>
    <row r="50" spans="1:17" ht="15.75" thickBot="1">
      <c r="A50" s="388"/>
      <c r="B50" s="1"/>
      <c r="C50" s="1"/>
      <c r="D50" s="1"/>
      <c r="E50" s="1"/>
      <c r="J50" s="777"/>
      <c r="K50" s="777"/>
      <c r="L50"/>
      <c r="N50" s="446"/>
      <c r="O50" s="446"/>
    </row>
    <row r="51" spans="1:17" ht="18.399999999999999" thickBot="1">
      <c r="A51" s="217">
        <v>3</v>
      </c>
      <c r="B51" s="12" t="s">
        <v>282</v>
      </c>
      <c r="C51" s="449">
        <v>10.0189557300943</v>
      </c>
      <c r="D51" s="867"/>
      <c r="H51" s="12" t="s">
        <v>282</v>
      </c>
      <c r="J51" s="449">
        <v>18.469779065997599</v>
      </c>
      <c r="K51" s="777"/>
      <c r="L51"/>
      <c r="N51" s="446"/>
      <c r="O51" s="446"/>
    </row>
    <row r="52" spans="1:17" ht="18.399999999999999" thickBot="1">
      <c r="A52" s="217">
        <v>4</v>
      </c>
      <c r="B52" s="12" t="s">
        <v>283</v>
      </c>
      <c r="C52" s="449">
        <v>110.05639082397528</v>
      </c>
      <c r="D52" s="247"/>
      <c r="H52" s="12" t="s">
        <v>283</v>
      </c>
      <c r="J52" s="449">
        <v>102.40509273898411</v>
      </c>
      <c r="K52" s="777"/>
      <c r="L52"/>
      <c r="N52" s="446"/>
      <c r="O52" s="446"/>
    </row>
    <row r="53" spans="1:17" ht="18.399999999999999" thickBot="1">
      <c r="A53" s="217">
        <v>5</v>
      </c>
      <c r="B53" s="12" t="s">
        <v>285</v>
      </c>
      <c r="C53" s="449">
        <v>389.47368809448506</v>
      </c>
      <c r="D53" s="247"/>
      <c r="H53" s="12" t="s">
        <v>287</v>
      </c>
      <c r="J53" s="449">
        <v>405.44042496046291</v>
      </c>
      <c r="K53" s="777"/>
      <c r="L53"/>
      <c r="N53" s="446"/>
      <c r="O53" s="446"/>
    </row>
    <row r="54" spans="1:17" ht="18.399999999999999" thickBot="1">
      <c r="A54" s="217">
        <v>6</v>
      </c>
      <c r="B54" s="12" t="s">
        <v>288</v>
      </c>
      <c r="C54" s="449">
        <v>128.35220012577997</v>
      </c>
      <c r="D54" s="247"/>
      <c r="H54" s="12" t="s">
        <v>289</v>
      </c>
      <c r="J54" s="449">
        <v>46.589157979754333</v>
      </c>
      <c r="K54" s="777"/>
      <c r="L54"/>
      <c r="N54" s="446"/>
      <c r="O54" s="446"/>
    </row>
    <row r="55" spans="1:17">
      <c r="A55" s="389" t="s">
        <v>290</v>
      </c>
      <c r="B55" s="1" t="s">
        <v>668</v>
      </c>
      <c r="C55" s="448">
        <f>C45+C51+C52+C53+C54+C23</f>
        <v>2666.6347817398901</v>
      </c>
      <c r="D55" s="444"/>
      <c r="H55" s="1" t="str">
        <f>B55</f>
        <v>Sub total (1:6) pre impact of customer contributions and one-offs</v>
      </c>
      <c r="I55" s="1"/>
      <c r="J55" s="448">
        <f>J23+J45+J51+J52+J53+J54</f>
        <v>2526.546881966171</v>
      </c>
      <c r="K55" s="777"/>
      <c r="L55"/>
      <c r="N55" s="446"/>
      <c r="O55" s="446"/>
      <c r="Q55"/>
    </row>
    <row r="56" spans="1:17">
      <c r="B56" s="19"/>
      <c r="C56"/>
      <c r="D56" s="444"/>
      <c r="H56"/>
      <c r="I56"/>
      <c r="J56"/>
      <c r="K56" s="777"/>
      <c r="L56"/>
      <c r="N56" s="446"/>
      <c r="O56" s="446"/>
      <c r="P56"/>
      <c r="Q56"/>
    </row>
    <row r="57" spans="1:17" ht="21">
      <c r="B57" s="277"/>
      <c r="C57" s="1" t="s">
        <v>263</v>
      </c>
      <c r="J57" s="1" t="s">
        <v>263</v>
      </c>
      <c r="K57" s="777"/>
      <c r="L57"/>
      <c r="N57" s="446"/>
      <c r="O57" s="446"/>
      <c r="P57"/>
      <c r="Q57"/>
    </row>
    <row r="58" spans="1:17">
      <c r="C58" s="1" t="s">
        <v>250</v>
      </c>
      <c r="J58" s="1" t="s">
        <v>250</v>
      </c>
      <c r="L58"/>
      <c r="N58" s="446"/>
      <c r="O58" s="446"/>
      <c r="P58"/>
      <c r="Q58"/>
    </row>
    <row r="59" spans="1:17">
      <c r="A59" s="219" t="s">
        <v>294</v>
      </c>
      <c r="B59" s="266" t="s">
        <v>265</v>
      </c>
      <c r="C59" s="447">
        <v>0</v>
      </c>
      <c r="J59" s="424">
        <v>0</v>
      </c>
      <c r="L59"/>
      <c r="N59" s="446"/>
      <c r="O59" s="446"/>
      <c r="P59"/>
      <c r="Q59"/>
    </row>
    <row r="60" spans="1:17">
      <c r="A60" s="220" t="s">
        <v>295</v>
      </c>
      <c r="B60" s="266" t="s">
        <v>267</v>
      </c>
      <c r="C60" s="1103">
        <v>-3.0691779606046818</v>
      </c>
      <c r="D60" s="1104"/>
      <c r="E60" s="1104"/>
      <c r="F60" s="1104"/>
      <c r="G60" s="1104"/>
      <c r="H60" s="1104"/>
      <c r="I60" s="1104"/>
      <c r="J60" s="1182">
        <v>-3.0691779606046818</v>
      </c>
      <c r="L60"/>
      <c r="N60" s="446"/>
      <c r="O60" s="446"/>
      <c r="P60"/>
      <c r="Q60"/>
    </row>
    <row r="61" spans="1:17">
      <c r="A61" s="220" t="s">
        <v>296</v>
      </c>
      <c r="B61" s="266" t="s">
        <v>795</v>
      </c>
      <c r="C61" s="424" t="s">
        <v>42</v>
      </c>
      <c r="J61" s="424" t="s">
        <v>42</v>
      </c>
      <c r="L61"/>
      <c r="N61" s="446"/>
      <c r="O61" s="446"/>
      <c r="P61"/>
      <c r="Q61"/>
    </row>
    <row r="62" spans="1:17">
      <c r="L62"/>
      <c r="N62" s="446"/>
      <c r="O62" s="446"/>
      <c r="P62"/>
      <c r="Q62"/>
    </row>
    <row r="63" spans="1:17">
      <c r="B63" s="1117" t="s">
        <v>297</v>
      </c>
      <c r="K63" s="1303"/>
      <c r="L63" s="1304"/>
      <c r="M63" s="1303"/>
      <c r="N63" s="1305"/>
      <c r="O63" s="446"/>
      <c r="P63"/>
      <c r="Q63"/>
    </row>
    <row r="64" spans="1:17" ht="31.15" customHeight="1" thickBot="1">
      <c r="C64" s="415" t="s">
        <v>298</v>
      </c>
      <c r="D64" s="1122" t="s">
        <v>299</v>
      </c>
      <c r="E64" s="1122" t="s">
        <v>300</v>
      </c>
      <c r="F64" s="1217" t="s">
        <v>802</v>
      </c>
      <c r="G64" s="1122" t="s">
        <v>190</v>
      </c>
      <c r="H64" s="1122" t="s">
        <v>303</v>
      </c>
      <c r="I64" s="1112" t="s">
        <v>25</v>
      </c>
      <c r="L64" s="388" t="s">
        <v>803</v>
      </c>
      <c r="M64" s="388" t="s">
        <v>804</v>
      </c>
      <c r="N64" s="1305"/>
      <c r="O64" s="446"/>
      <c r="P64"/>
      <c r="Q64"/>
    </row>
    <row r="65" spans="2:17">
      <c r="B65" s="1108" t="s">
        <v>178</v>
      </c>
      <c r="C65" s="1118">
        <f>H102</f>
        <v>769.00778475361346</v>
      </c>
      <c r="D65" s="1118">
        <f>G191</f>
        <v>353.99257290042789</v>
      </c>
      <c r="E65" s="1118">
        <f>C247</f>
        <v>11.226664115251179</v>
      </c>
      <c r="F65" s="1118">
        <f>SUM(C315:F315)</f>
        <v>74.002140319651431</v>
      </c>
      <c r="G65" s="1118">
        <f>SUM(C352:F352)</f>
        <v>285.64384518871429</v>
      </c>
      <c r="H65" s="1118">
        <v>25.452999999999999</v>
      </c>
      <c r="I65" s="1205">
        <f>SUM(C65:H65)</f>
        <v>1519.3260072776584</v>
      </c>
      <c r="L65" s="1309">
        <f>I65+Section_four_SHET!J66+Section_four_NGET_1!K79</f>
        <v>9618.5151657782008</v>
      </c>
      <c r="M65" s="217"/>
      <c r="N65" s="1305"/>
      <c r="O65" s="446"/>
      <c r="P65"/>
      <c r="Q65"/>
    </row>
    <row r="66" spans="2:17">
      <c r="B66" s="1108" t="s">
        <v>179</v>
      </c>
      <c r="C66" s="1118">
        <f>O109</f>
        <v>876.36003763428153</v>
      </c>
      <c r="D66" s="1118">
        <f>O197</f>
        <v>372.30789924375159</v>
      </c>
      <c r="E66" s="1118">
        <f>C250</f>
        <v>8.3879017516521159</v>
      </c>
      <c r="F66" s="1118">
        <f>SUM(C316:F316)</f>
        <v>90.451966914172203</v>
      </c>
      <c r="G66" s="1118">
        <f>SUM(C353:F353)</f>
        <v>209.18452330552353</v>
      </c>
      <c r="H66" s="1118">
        <v>91.608000000000004</v>
      </c>
      <c r="I66" s="1205">
        <f>SUM(C66:H66)</f>
        <v>1648.300328849381</v>
      </c>
      <c r="L66" s="1310">
        <f>I66+Section_four_SHET!J67+Section_four_NGET_1!K82</f>
        <v>10569.72943887757</v>
      </c>
      <c r="M66" s="217"/>
      <c r="N66" s="1305"/>
      <c r="O66" s="446"/>
      <c r="P66"/>
      <c r="Q66"/>
    </row>
    <row r="67" spans="2:17">
      <c r="C67" s="1118"/>
      <c r="D67" s="1118"/>
      <c r="E67" s="1118"/>
      <c r="F67" s="1118"/>
      <c r="G67" s="1118"/>
      <c r="H67" s="1118"/>
      <c r="I67" s="1123">
        <f>I65-I66</f>
        <v>-128.97432157172261</v>
      </c>
      <c r="J67" s="1094" t="s">
        <v>194</v>
      </c>
      <c r="L67" s="1310">
        <f>L65-L66</f>
        <v>-951.21427309936917</v>
      </c>
      <c r="M67" s="217"/>
      <c r="N67" s="1305"/>
      <c r="O67" s="446"/>
      <c r="P67"/>
      <c r="Q67"/>
    </row>
    <row r="68" spans="2:17" ht="15.75" thickBot="1">
      <c r="B68" s="1117" t="s">
        <v>309</v>
      </c>
      <c r="D68"/>
      <c r="E68"/>
      <c r="F68"/>
      <c r="G68"/>
      <c r="H68"/>
      <c r="I68" s="1028">
        <f>I67/I66</f>
        <v>-7.8246857877990558E-2</v>
      </c>
      <c r="J68" s="1094" t="s">
        <v>194</v>
      </c>
      <c r="L68" s="1311">
        <f>L67/L66</f>
        <v>-8.9994193191039837E-2</v>
      </c>
      <c r="M68" s="217"/>
      <c r="N68" s="1305"/>
      <c r="O68" s="446"/>
      <c r="P68"/>
      <c r="Q68"/>
    </row>
    <row r="69" spans="2:17">
      <c r="B69" s="1108" t="s">
        <v>178</v>
      </c>
      <c r="C69" s="1118">
        <f>C82</f>
        <v>1454.3860332558213</v>
      </c>
      <c r="D69" s="1118">
        <f>C173</f>
        <v>500.30653934923987</v>
      </c>
      <c r="E69" s="1118">
        <f>E247</f>
        <v>18.469779065997617</v>
      </c>
      <c r="F69" s="1118">
        <f>F286</f>
        <v>102.40509273898411</v>
      </c>
      <c r="G69" s="1118">
        <f>I325</f>
        <v>405.44042496046296</v>
      </c>
      <c r="H69" s="1118">
        <f>C369</f>
        <v>46.589157979754333</v>
      </c>
      <c r="I69" s="1205">
        <f>SUM(C69:H69)</f>
        <v>2527.5970273502608</v>
      </c>
      <c r="K69" s="217"/>
      <c r="L69" s="217"/>
      <c r="M69" s="1309">
        <f>I69+Section_four_SHET!J70+Section_four_NGET_1!K88</f>
        <v>13507.016203599611</v>
      </c>
      <c r="N69" s="1303"/>
      <c r="O69" s="446"/>
      <c r="P69"/>
      <c r="Q69"/>
    </row>
    <row r="70" spans="2:17" ht="15.75" thickBot="1">
      <c r="B70" s="1108" t="s">
        <v>179</v>
      </c>
      <c r="C70" s="1118">
        <f>I87</f>
        <v>1540.1260545862142</v>
      </c>
      <c r="D70" s="1118">
        <f>I178</f>
        <v>488.60696485776475</v>
      </c>
      <c r="E70" s="1118">
        <f>E250</f>
        <v>10.018955730094262</v>
      </c>
      <c r="F70" s="1118">
        <f>F295</f>
        <v>110.05639082397528</v>
      </c>
      <c r="G70" s="1118">
        <f>I326</f>
        <v>389.47368809448511</v>
      </c>
      <c r="H70" s="1118">
        <f>C374</f>
        <v>0</v>
      </c>
      <c r="I70" s="1205">
        <f>SUM(C70:H70)</f>
        <v>2538.2820540925336</v>
      </c>
      <c r="K70" s="217"/>
      <c r="L70" s="217"/>
      <c r="M70" s="1310">
        <f>I70+Section_four_SHET!J71+Section_four_NGET_1!K91</f>
        <v>13902.716481703359</v>
      </c>
      <c r="N70" s="1303"/>
      <c r="O70" s="446"/>
      <c r="P70"/>
      <c r="Q70"/>
    </row>
    <row r="71" spans="2:17" ht="15.75" thickBot="1">
      <c r="B71" s="1054" t="s">
        <v>669</v>
      </c>
      <c r="C71" s="1210">
        <f>C69-C70</f>
        <v>-85.740021330392892</v>
      </c>
      <c r="D71" s="1211">
        <f t="shared" ref="D71:H71" si="0">D69-D70</f>
        <v>11.699574491475119</v>
      </c>
      <c r="E71" s="1211">
        <f t="shared" si="0"/>
        <v>8.4508233359033547</v>
      </c>
      <c r="F71" s="1212">
        <f t="shared" si="0"/>
        <v>-7.6512980849911685</v>
      </c>
      <c r="G71" s="1211">
        <f t="shared" si="0"/>
        <v>15.96673686597785</v>
      </c>
      <c r="H71" s="1212">
        <f t="shared" si="0"/>
        <v>46.589157979754333</v>
      </c>
      <c r="I71" s="1213">
        <f>SUM(C71:H71)</f>
        <v>-10.685026742273408</v>
      </c>
      <c r="J71" s="1094" t="s">
        <v>194</v>
      </c>
      <c r="K71" s="217"/>
      <c r="L71" s="217"/>
      <c r="M71" s="1310">
        <f>M69-M70</f>
        <v>-395.70027810374813</v>
      </c>
      <c r="N71" s="1306"/>
      <c r="O71" s="446"/>
      <c r="P71"/>
      <c r="Q71"/>
    </row>
    <row r="72" spans="2:17" ht="15.75" thickBot="1">
      <c r="D72"/>
      <c r="E72"/>
      <c r="F72"/>
      <c r="I72" s="1028">
        <f>I71/I70</f>
        <v>-4.2095505994086358E-3</v>
      </c>
      <c r="J72" s="1094" t="s">
        <v>194</v>
      </c>
      <c r="K72" s="217"/>
      <c r="L72" s="217"/>
      <c r="M72" s="1311">
        <f>M71/M70</f>
        <v>-2.8462083552125129E-2</v>
      </c>
      <c r="N72" s="1306"/>
      <c r="O72" s="446"/>
      <c r="P72"/>
      <c r="Q72"/>
    </row>
    <row r="73" spans="2:17">
      <c r="N73" s="446"/>
      <c r="O73" s="446"/>
      <c r="P73"/>
      <c r="Q73"/>
    </row>
    <row r="74" spans="2:17" ht="16.5">
      <c r="B74" s="98" t="s">
        <v>805</v>
      </c>
      <c r="C74"/>
      <c r="D74"/>
      <c r="O74" s="446"/>
      <c r="P74"/>
      <c r="Q74"/>
    </row>
    <row r="75" spans="2:17" ht="16.149999999999999" thickBot="1">
      <c r="B75" s="96" t="s">
        <v>671</v>
      </c>
      <c r="C75" s="97" t="s">
        <v>19</v>
      </c>
      <c r="D75"/>
      <c r="O75" s="446"/>
      <c r="P75"/>
      <c r="Q75"/>
    </row>
    <row r="76" spans="2:17" ht="16.149999999999999" thickBot="1">
      <c r="B76" s="198" t="s">
        <v>806</v>
      </c>
      <c r="C76" s="211"/>
      <c r="D76" s="84"/>
      <c r="O76" s="446"/>
      <c r="P76"/>
      <c r="Q76" s="1348" t="s">
        <v>156</v>
      </c>
    </row>
    <row r="77" spans="2:17" ht="16.5" customHeight="1" thickBot="1">
      <c r="B77" s="198" t="s">
        <v>322</v>
      </c>
      <c r="C77" s="384">
        <f>SUM(C119:D124)</f>
        <v>361.17041209918966</v>
      </c>
      <c r="D77" s="83"/>
      <c r="O77" s="446"/>
      <c r="P77"/>
      <c r="Q77" s="1349"/>
    </row>
    <row r="78" spans="2:17" ht="16.149999999999999" thickBot="1">
      <c r="B78" s="199" t="s">
        <v>316</v>
      </c>
      <c r="C78" s="385">
        <f>SUM(E119:E124)</f>
        <v>381.87535081678089</v>
      </c>
      <c r="D78" s="83"/>
      <c r="O78" s="446"/>
      <c r="P78"/>
      <c r="Q78" s="45">
        <v>-39</v>
      </c>
    </row>
    <row r="79" spans="2:17" ht="16.149999999999999" thickBot="1">
      <c r="B79" s="199" t="s">
        <v>317</v>
      </c>
      <c r="C79" s="385">
        <f>SUM(F119:F124)</f>
        <v>704.02668737029626</v>
      </c>
      <c r="D79" s="83"/>
      <c r="O79" s="446"/>
      <c r="P79"/>
      <c r="Q79" s="45">
        <v>51</v>
      </c>
    </row>
    <row r="80" spans="2:17" ht="16.149999999999999" thickBot="1">
      <c r="B80" s="199" t="s">
        <v>318</v>
      </c>
      <c r="C80" s="385">
        <f>SUM(G119:G123)</f>
        <v>1.4497746392706463</v>
      </c>
      <c r="D80" s="83"/>
      <c r="O80" s="446"/>
      <c r="P80"/>
      <c r="Q80" s="45">
        <v>-636</v>
      </c>
    </row>
    <row r="81" spans="1:17" ht="16.149999999999999" thickBot="1">
      <c r="B81" s="199" t="s">
        <v>303</v>
      </c>
      <c r="C81" s="385">
        <f>G124</f>
        <v>5.8638083302840327</v>
      </c>
      <c r="D81" s="83"/>
      <c r="O81" s="446"/>
      <c r="P81"/>
      <c r="Q81" s="45"/>
    </row>
    <row r="82" spans="1:17" ht="16.149999999999999" thickBot="1">
      <c r="B82" s="386" t="s">
        <v>320</v>
      </c>
      <c r="C82" s="203">
        <f>SUM(C77:C81)</f>
        <v>1454.3860332558213</v>
      </c>
      <c r="D82" s="83"/>
      <c r="N82" s="446"/>
      <c r="O82" s="446"/>
      <c r="P82"/>
      <c r="Q82" s="45">
        <v>-4</v>
      </c>
    </row>
    <row r="83" spans="1:17" ht="16.149999999999999" thickBot="1">
      <c r="A83" s="288" t="s">
        <v>807</v>
      </c>
      <c r="B83" s="387" t="s">
        <v>808</v>
      </c>
      <c r="C83" s="460"/>
      <c r="D83" s="83"/>
      <c r="E83" s="288" t="s">
        <v>809</v>
      </c>
      <c r="F83" s="387" t="s">
        <v>808</v>
      </c>
      <c r="G83" s="460"/>
      <c r="H83" s="792"/>
      <c r="I83" s="778"/>
      <c r="N83" s="446"/>
      <c r="O83" s="446"/>
      <c r="P83"/>
      <c r="Q83" s="45">
        <v>0</v>
      </c>
    </row>
    <row r="84" spans="1:17" ht="16.5" customHeight="1" thickBot="1">
      <c r="B84" s="199" t="s">
        <v>322</v>
      </c>
      <c r="C84" s="385">
        <f>SUM(C127:D131)</f>
        <v>434.86599999999999</v>
      </c>
      <c r="D84" s="84"/>
      <c r="F84" s="199" t="s">
        <v>322</v>
      </c>
      <c r="I84" s="385">
        <f>SUM(K127:K131)</f>
        <v>416.81540974490997</v>
      </c>
      <c r="J84" s="84"/>
      <c r="N84" s="446"/>
      <c r="O84" s="446"/>
      <c r="P84" s="212"/>
      <c r="Q84" s="45">
        <v>5</v>
      </c>
    </row>
    <row r="85" spans="1:17" ht="15.75">
      <c r="B85" s="199" t="s">
        <v>316</v>
      </c>
      <c r="C85" s="385">
        <f>SUM(E127:E131)</f>
        <v>464.928</v>
      </c>
      <c r="F85" s="199" t="s">
        <v>316</v>
      </c>
      <c r="I85" s="385">
        <f>SUM(L127:L131)</f>
        <v>464.92796251949318</v>
      </c>
      <c r="N85" s="446"/>
      <c r="O85" s="446"/>
      <c r="P85"/>
      <c r="Q85" s="2">
        <v>0</v>
      </c>
    </row>
    <row r="86" spans="1:17" ht="15.75">
      <c r="B86" s="199" t="s">
        <v>317</v>
      </c>
      <c r="C86" s="385">
        <f>SUM(F127:F131)</f>
        <v>658.38300000000004</v>
      </c>
      <c r="F86" s="199" t="s">
        <v>317</v>
      </c>
      <c r="I86" s="385">
        <f>SUM(M127:M131)</f>
        <v>658.38268232181099</v>
      </c>
      <c r="N86" s="446"/>
      <c r="O86" s="446"/>
      <c r="P86"/>
    </row>
    <row r="87" spans="1:17" ht="16.149999999999999" thickBot="1">
      <c r="B87" s="407" t="s">
        <v>328</v>
      </c>
      <c r="C87" s="205">
        <f>SUM(C84:C86)</f>
        <v>1558.1770000000001</v>
      </c>
      <c r="F87" s="386" t="s">
        <v>328</v>
      </c>
      <c r="I87" s="203">
        <f>SUM(I84:I86)</f>
        <v>1540.1260545862142</v>
      </c>
      <c r="N87" s="446"/>
      <c r="O87" s="446"/>
      <c r="P87"/>
    </row>
    <row r="88" spans="1:17" ht="16.149999999999999" thickBot="1">
      <c r="B88" s="99" t="s">
        <v>669</v>
      </c>
      <c r="C88" s="1214">
        <f>C82-C87</f>
        <v>-103.79096674417883</v>
      </c>
      <c r="D88" s="1024" t="s">
        <v>194</v>
      </c>
      <c r="F88" s="387" t="s">
        <v>669</v>
      </c>
      <c r="G88" s="370"/>
      <c r="H88" s="370"/>
      <c r="I88" s="1215">
        <f>C82-I87</f>
        <v>-85.740021330392892</v>
      </c>
      <c r="J88" s="1024" t="s">
        <v>194</v>
      </c>
      <c r="N88" s="446"/>
      <c r="O88" s="446"/>
      <c r="P88"/>
      <c r="Q88" s="2" t="s">
        <v>62</v>
      </c>
    </row>
    <row r="89" spans="1:17">
      <c r="C89" s="1185">
        <f>C88/C87</f>
        <v>-6.6610511350237378E-2</v>
      </c>
      <c r="I89" s="1185">
        <f>I88/I87</f>
        <v>-5.5670781670808543E-2</v>
      </c>
      <c r="N89" s="446"/>
      <c r="O89" s="446"/>
      <c r="P89"/>
      <c r="Q89" s="2" t="s">
        <v>62</v>
      </c>
    </row>
    <row r="90" spans="1:17" ht="16.5" customHeight="1">
      <c r="B90"/>
      <c r="C90"/>
      <c r="I90" s="169"/>
      <c r="N90" s="446"/>
      <c r="O90" s="446"/>
      <c r="P90"/>
      <c r="Q90" s="2" t="s">
        <v>62</v>
      </c>
    </row>
    <row r="91" spans="1:17">
      <c r="B91" s="43"/>
      <c r="C91"/>
      <c r="I91" s="169"/>
      <c r="N91" s="446"/>
      <c r="O91" s="446"/>
      <c r="P91"/>
      <c r="Q91" s="2" t="s">
        <v>62</v>
      </c>
    </row>
    <row r="92" spans="1:17">
      <c r="B92" s="19" t="s">
        <v>810</v>
      </c>
      <c r="C92" s="488"/>
      <c r="D92" s="488"/>
      <c r="E92" s="488"/>
      <c r="F92" s="488"/>
      <c r="G92"/>
      <c r="H92"/>
      <c r="I92" s="827"/>
      <c r="J92"/>
      <c r="K92"/>
      <c r="L92"/>
      <c r="M92"/>
      <c r="N92" s="446"/>
      <c r="O92" s="446"/>
      <c r="P92"/>
    </row>
    <row r="93" spans="1:17" ht="15.75" thickBot="1">
      <c r="B93" s="19"/>
      <c r="C93"/>
      <c r="D93"/>
      <c r="E93"/>
      <c r="F93"/>
      <c r="G93"/>
      <c r="H93"/>
      <c r="I93"/>
      <c r="J93"/>
      <c r="K93"/>
      <c r="L93"/>
      <c r="M93"/>
      <c r="N93" s="446"/>
      <c r="O93" s="446"/>
      <c r="P93"/>
    </row>
    <row r="94" spans="1:17" ht="16.149999999999999" thickBot="1">
      <c r="B94" s="100" t="s">
        <v>679</v>
      </c>
      <c r="C94" s="122" t="s">
        <v>322</v>
      </c>
      <c r="D94" s="101" t="s">
        <v>332</v>
      </c>
      <c r="E94" s="101" t="s">
        <v>488</v>
      </c>
      <c r="F94" s="101" t="s">
        <v>303</v>
      </c>
      <c r="G94" s="101" t="s">
        <v>303</v>
      </c>
      <c r="H94" s="101" t="s">
        <v>494</v>
      </c>
      <c r="K94"/>
      <c r="L94"/>
      <c r="M94"/>
      <c r="N94" s="446"/>
      <c r="O94" s="446"/>
      <c r="P94"/>
    </row>
    <row r="95" spans="1:17" ht="16.149999999999999" thickBot="1">
      <c r="B95" s="463" t="s">
        <v>680</v>
      </c>
      <c r="C95" s="466"/>
      <c r="D95" s="466"/>
      <c r="E95" s="466"/>
      <c r="F95" s="466"/>
      <c r="G95" s="466"/>
      <c r="H95" s="464"/>
      <c r="K95"/>
      <c r="L95"/>
      <c r="M95"/>
      <c r="N95" s="446"/>
      <c r="O95" s="446"/>
      <c r="P95"/>
    </row>
    <row r="96" spans="1:17" ht="15.75">
      <c r="B96" s="192" t="s">
        <v>365</v>
      </c>
      <c r="C96" s="397">
        <v>82.160805617951667</v>
      </c>
      <c r="D96" s="397">
        <v>189.59147305094518</v>
      </c>
      <c r="E96" s="397">
        <v>46.213911690206537</v>
      </c>
      <c r="F96" s="82">
        <v>0</v>
      </c>
      <c r="G96" s="1218">
        <v>-4.0780765610839724</v>
      </c>
      <c r="H96" s="207">
        <f t="shared" ref="H96:H101" si="1">SUM(C96:G96)</f>
        <v>313.88811379801945</v>
      </c>
      <c r="K96"/>
      <c r="L96"/>
      <c r="M96"/>
      <c r="N96" s="446"/>
      <c r="O96" s="446"/>
      <c r="P96"/>
    </row>
    <row r="97" spans="1:16" ht="15.75">
      <c r="B97" s="192" t="s">
        <v>341</v>
      </c>
      <c r="C97" s="397">
        <v>43.680209716158679</v>
      </c>
      <c r="D97" s="397">
        <v>17.555977104196664</v>
      </c>
      <c r="E97" s="397">
        <v>0</v>
      </c>
      <c r="F97" s="397">
        <v>0</v>
      </c>
      <c r="G97" s="465">
        <v>0.30419716393579738</v>
      </c>
      <c r="H97" s="207">
        <f t="shared" si="1"/>
        <v>61.54038398429114</v>
      </c>
      <c r="K97"/>
      <c r="L97"/>
      <c r="M97"/>
      <c r="N97" s="446"/>
      <c r="O97" s="446"/>
      <c r="P97"/>
    </row>
    <row r="98" spans="1:16" ht="15.75">
      <c r="B98" s="192" t="s">
        <v>344</v>
      </c>
      <c r="C98" s="397">
        <v>148.74428282421997</v>
      </c>
      <c r="D98" s="397">
        <v>5.513073335615017</v>
      </c>
      <c r="E98" s="397">
        <v>233.48021452187174</v>
      </c>
      <c r="F98" s="397">
        <v>0</v>
      </c>
      <c r="G98" s="397">
        <v>4.8649220571529064</v>
      </c>
      <c r="H98" s="207">
        <f t="shared" si="1"/>
        <v>392.60249273885967</v>
      </c>
      <c r="K98"/>
      <c r="L98"/>
      <c r="M98"/>
      <c r="N98" s="446"/>
      <c r="O98" s="446"/>
      <c r="P98"/>
    </row>
    <row r="99" spans="1:16" ht="15.75">
      <c r="B99" s="192" t="s">
        <v>355</v>
      </c>
      <c r="C99" s="397">
        <v>0</v>
      </c>
      <c r="D99" s="397">
        <v>0</v>
      </c>
      <c r="E99" s="397">
        <v>0</v>
      </c>
      <c r="F99" s="397">
        <v>0</v>
      </c>
      <c r="G99" s="397">
        <v>0</v>
      </c>
      <c r="H99" s="207">
        <f t="shared" si="1"/>
        <v>0</v>
      </c>
      <c r="K99"/>
      <c r="L99"/>
      <c r="M99"/>
      <c r="N99" s="446"/>
      <c r="O99" s="446"/>
      <c r="P99"/>
    </row>
    <row r="100" spans="1:16" ht="15.75">
      <c r="B100" s="192" t="s">
        <v>409</v>
      </c>
      <c r="C100" s="397">
        <v>0</v>
      </c>
      <c r="D100" s="397">
        <v>0</v>
      </c>
      <c r="E100" s="397">
        <v>0.97679423244325181</v>
      </c>
      <c r="F100" s="397">
        <v>0</v>
      </c>
      <c r="G100" s="397">
        <v>0</v>
      </c>
      <c r="H100" s="207">
        <f t="shared" si="1"/>
        <v>0.97679423244325181</v>
      </c>
      <c r="K100"/>
      <c r="L100"/>
      <c r="M100"/>
      <c r="N100" s="446"/>
      <c r="O100" s="446"/>
      <c r="P100"/>
    </row>
    <row r="101" spans="1:16" ht="15.75">
      <c r="B101" s="192" t="s">
        <v>811</v>
      </c>
      <c r="C101" s="397">
        <v>0</v>
      </c>
      <c r="D101" s="397">
        <v>0</v>
      </c>
      <c r="E101" s="397">
        <v>0</v>
      </c>
      <c r="F101" s="397">
        <v>0.2635152915895328</v>
      </c>
      <c r="G101" s="397">
        <v>0</v>
      </c>
      <c r="H101" s="207">
        <f t="shared" si="1"/>
        <v>0.2635152915895328</v>
      </c>
      <c r="K101" s="415" t="s">
        <v>812</v>
      </c>
      <c r="L101"/>
      <c r="M101"/>
      <c r="N101" s="446"/>
      <c r="O101" s="446"/>
      <c r="P101"/>
    </row>
    <row r="102" spans="1:16" ht="16.149999999999999" thickBot="1">
      <c r="B102" s="192" t="s">
        <v>363</v>
      </c>
      <c r="C102" s="106"/>
      <c r="D102" s="106"/>
      <c r="E102" s="106"/>
      <c r="F102" s="106"/>
      <c r="G102" s="106"/>
      <c r="H102" s="207">
        <f>SUM(H96:H100)</f>
        <v>769.00778475361346</v>
      </c>
      <c r="I102" s="889">
        <f>SUM('[5]A1.1_Totex_AP'!$D$85:$G$90)+H101</f>
        <v>713.3616844194587</v>
      </c>
      <c r="J102" s="888">
        <f>'[5]A2.1_Cost_Matrix_2022'!$H$17+'[5]A2.1_Cost_Matrix_2022'!$H$25+'[5]A2.1_Cost_Matrix_2023'!$H$17+'[5]A2.1_Cost_Matrix_2023'!$H$25+'[5]A2.1_Cost_Matrix_2024'!$H$17+'[5]A2.1_Cost_Matrix_2024'!$H$25+'[5]A2.1_Cost_Matrix_2025'!$H$17+'[5]A2.1_Cost_Matrix_2025'!$H$25</f>
        <v>-55.909615625744152</v>
      </c>
      <c r="K102" s="890">
        <f>I102-J102</f>
        <v>769.27130004520291</v>
      </c>
      <c r="L102"/>
      <c r="M102"/>
      <c r="N102" s="446"/>
      <c r="O102" s="446"/>
      <c r="P102"/>
    </row>
    <row r="103" spans="1:16" ht="31.9" thickBot="1">
      <c r="A103" s="288" t="s">
        <v>807</v>
      </c>
      <c r="B103" s="463" t="s">
        <v>813</v>
      </c>
      <c r="C103" s="462"/>
      <c r="D103" s="462"/>
      <c r="E103" s="462"/>
      <c r="F103" s="462"/>
      <c r="G103" s="462"/>
      <c r="H103" s="464"/>
      <c r="I103" s="288" t="s">
        <v>809</v>
      </c>
      <c r="J103" s="795" t="s">
        <v>675</v>
      </c>
      <c r="K103" s="794" t="s">
        <v>322</v>
      </c>
      <c r="L103" s="49" t="s">
        <v>332</v>
      </c>
      <c r="M103" s="49" t="s">
        <v>488</v>
      </c>
      <c r="N103" s="788" t="s">
        <v>303</v>
      </c>
      <c r="O103" s="301" t="s">
        <v>494</v>
      </c>
    </row>
    <row r="104" spans="1:16" ht="15.75">
      <c r="B104" s="190" t="s">
        <v>365</v>
      </c>
      <c r="C104" s="396">
        <v>93.391999999999996</v>
      </c>
      <c r="D104" s="396">
        <v>194.84100000000001</v>
      </c>
      <c r="E104" s="396">
        <v>39.155999999999999</v>
      </c>
      <c r="F104" s="239">
        <v>0</v>
      </c>
      <c r="G104" s="461" t="s">
        <v>62</v>
      </c>
      <c r="H104" s="206">
        <f>SUM(C104:G104)</f>
        <v>327.38900000000001</v>
      </c>
      <c r="J104" s="796" t="s">
        <v>365</v>
      </c>
      <c r="K104" s="239">
        <v>90.413224465791103</v>
      </c>
      <c r="L104" s="239">
        <v>194.84086363679728</v>
      </c>
      <c r="M104" s="239">
        <v>39.155925011347904</v>
      </c>
      <c r="N104" s="461" t="s">
        <v>62</v>
      </c>
      <c r="O104" s="785">
        <f>K104+L104+M104</f>
        <v>324.41001311393632</v>
      </c>
      <c r="P104" s="51"/>
    </row>
    <row r="105" spans="1:16" ht="15.75">
      <c r="B105" s="192" t="s">
        <v>341</v>
      </c>
      <c r="C105" s="397">
        <v>93.03</v>
      </c>
      <c r="D105" s="1218">
        <v>-37.119</v>
      </c>
      <c r="E105" s="397">
        <v>0</v>
      </c>
      <c r="F105" s="240">
        <v>0</v>
      </c>
      <c r="G105" s="400" t="s">
        <v>62</v>
      </c>
      <c r="H105" s="207">
        <f>SUM(C105:G105)</f>
        <v>55.911000000000001</v>
      </c>
      <c r="J105" s="797" t="s">
        <v>341</v>
      </c>
      <c r="K105" s="240">
        <v>89.166030344240426</v>
      </c>
      <c r="L105" s="1219">
        <v>-37.119295832734771</v>
      </c>
      <c r="M105" s="240">
        <v>0</v>
      </c>
      <c r="N105" s="400" t="s">
        <v>62</v>
      </c>
      <c r="O105" s="786">
        <f>K105+L105+M105</f>
        <v>52.046734511505655</v>
      </c>
      <c r="P105" s="51"/>
    </row>
    <row r="106" spans="1:16" ht="16.5">
      <c r="B106" s="192" t="s">
        <v>344</v>
      </c>
      <c r="C106" s="401">
        <v>199.53399999999999</v>
      </c>
      <c r="D106" s="397">
        <v>37.167000000000002</v>
      </c>
      <c r="E106" s="397">
        <v>261.41500000000002</v>
      </c>
      <c r="F106" s="240">
        <v>0</v>
      </c>
      <c r="G106" s="400" t="s">
        <v>62</v>
      </c>
      <c r="H106" s="207">
        <f>SUM(C106:G106)</f>
        <v>498.11599999999999</v>
      </c>
      <c r="J106" s="797" t="s">
        <v>344</v>
      </c>
      <c r="K106" s="240">
        <v>191.28734786891263</v>
      </c>
      <c r="L106" s="240">
        <v>37.1667125316349</v>
      </c>
      <c r="M106" s="240">
        <v>261.41454834794223</v>
      </c>
      <c r="N106" s="400" t="s">
        <v>62</v>
      </c>
      <c r="O106" s="786">
        <f>K106+L106+M106</f>
        <v>489.86860874848975</v>
      </c>
      <c r="P106" s="51"/>
    </row>
    <row r="107" spans="1:16" ht="15.75">
      <c r="B107" s="192" t="s">
        <v>355</v>
      </c>
      <c r="C107" s="397">
        <v>9.0429999999999993</v>
      </c>
      <c r="D107" s="397">
        <v>0</v>
      </c>
      <c r="E107" s="397">
        <v>0</v>
      </c>
      <c r="F107" s="240">
        <v>0</v>
      </c>
      <c r="G107" s="400" t="s">
        <v>62</v>
      </c>
      <c r="H107" s="207">
        <f>SUM(C107:G107)</f>
        <v>9.0429999999999993</v>
      </c>
      <c r="J107" s="797" t="s">
        <v>355</v>
      </c>
      <c r="K107" s="240">
        <v>8.6596812603497408</v>
      </c>
      <c r="L107" s="240">
        <v>0</v>
      </c>
      <c r="M107" s="240">
        <v>0</v>
      </c>
      <c r="N107" s="400" t="s">
        <v>62</v>
      </c>
      <c r="O107" s="786">
        <f>K107+L107+M107</f>
        <v>8.6596812603497408</v>
      </c>
      <c r="P107" s="51"/>
    </row>
    <row r="108" spans="1:16" ht="16.149999999999999" thickBot="1">
      <c r="B108" s="192" t="s">
        <v>409</v>
      </c>
      <c r="C108" s="397">
        <v>0</v>
      </c>
      <c r="D108" s="397">
        <v>0</v>
      </c>
      <c r="E108" s="397">
        <v>1.375</v>
      </c>
      <c r="F108" s="240">
        <v>0</v>
      </c>
      <c r="G108" s="400" t="s">
        <v>62</v>
      </c>
      <c r="H108" s="207">
        <f>SUM(C108:G108)</f>
        <v>1.375</v>
      </c>
      <c r="J108" s="102" t="s">
        <v>409</v>
      </c>
      <c r="K108" s="409">
        <v>0</v>
      </c>
      <c r="L108" s="409">
        <v>0</v>
      </c>
      <c r="M108" s="409">
        <v>1.375</v>
      </c>
      <c r="N108" s="789" t="s">
        <v>62</v>
      </c>
      <c r="O108" s="786">
        <f>K108+L108+M108</f>
        <v>1.375</v>
      </c>
      <c r="P108" s="51"/>
    </row>
    <row r="109" spans="1:16" ht="16.149999999999999" thickBot="1">
      <c r="B109" s="194" t="s">
        <v>374</v>
      </c>
      <c r="C109" s="195"/>
      <c r="D109" s="195"/>
      <c r="E109" s="195"/>
      <c r="F109" s="195"/>
      <c r="G109" s="195"/>
      <c r="H109" s="186">
        <f>SUM(H104:H108)</f>
        <v>891.83399999999995</v>
      </c>
      <c r="J109" s="102" t="s">
        <v>374</v>
      </c>
      <c r="K109" s="195"/>
      <c r="L109" s="195"/>
      <c r="M109" s="195"/>
      <c r="N109" s="195"/>
      <c r="O109" s="790">
        <f>SUM(O104:O108)</f>
        <v>876.36003763428153</v>
      </c>
      <c r="P109" s="51"/>
    </row>
    <row r="110" spans="1:16" ht="16.149999999999999" thickBot="1">
      <c r="B110" s="194" t="s">
        <v>375</v>
      </c>
      <c r="C110" s="195"/>
      <c r="D110" s="195"/>
      <c r="E110" s="195"/>
      <c r="F110" s="195"/>
      <c r="G110" s="195"/>
      <c r="H110" s="185"/>
      <c r="J110" s="791" t="s">
        <v>375</v>
      </c>
      <c r="K110"/>
      <c r="L110"/>
      <c r="M110"/>
      <c r="N110"/>
      <c r="P110" s="51"/>
    </row>
    <row r="111" spans="1:16" ht="16.149999999999999" thickBot="1">
      <c r="B111" s="100" t="s">
        <v>449</v>
      </c>
      <c r="C111" s="122"/>
      <c r="D111" s="101"/>
      <c r="E111" s="101"/>
      <c r="F111" s="101"/>
      <c r="G111" s="101"/>
      <c r="H111" s="1194">
        <f>H102-H109</f>
        <v>-122.82621524638648</v>
      </c>
      <c r="I111" s="1024" t="s">
        <v>194</v>
      </c>
      <c r="J111" s="791" t="s">
        <v>449</v>
      </c>
      <c r="K111"/>
      <c r="L111"/>
      <c r="M111"/>
      <c r="N111"/>
      <c r="O111" s="1216">
        <f>H102-O109</f>
        <v>-107.35225288066806</v>
      </c>
      <c r="P111" s="1024" t="s">
        <v>194</v>
      </c>
    </row>
    <row r="112" spans="1:16">
      <c r="B112" s="19"/>
      <c r="C112"/>
      <c r="D112"/>
      <c r="E112"/>
      <c r="F112"/>
      <c r="G112"/>
      <c r="H112" s="1028">
        <f>H111/H109</f>
        <v>-0.13772318082332194</v>
      </c>
      <c r="K112"/>
      <c r="L112"/>
      <c r="M112"/>
      <c r="N112"/>
      <c r="O112" s="1028">
        <f>O111/O109</f>
        <v>-0.12249788702194087</v>
      </c>
    </row>
    <row r="113" spans="1:16">
      <c r="B113" s="19"/>
      <c r="C113"/>
      <c r="D113"/>
      <c r="E113"/>
      <c r="F113"/>
      <c r="G113"/>
      <c r="K113"/>
      <c r="L113"/>
      <c r="M113"/>
      <c r="N113"/>
      <c r="O113"/>
      <c r="P113"/>
    </row>
    <row r="114" spans="1:16">
      <c r="B114"/>
      <c r="C114"/>
      <c r="D114"/>
      <c r="E114"/>
      <c r="F114"/>
      <c r="G114"/>
      <c r="K114"/>
      <c r="L114"/>
      <c r="M114"/>
      <c r="N114"/>
      <c r="O114"/>
    </row>
    <row r="115" spans="1:16">
      <c r="B115" s="19" t="s">
        <v>814</v>
      </c>
      <c r="C115"/>
      <c r="D115"/>
      <c r="E115"/>
      <c r="F115"/>
      <c r="G115"/>
      <c r="K115"/>
      <c r="L115"/>
      <c r="M115"/>
      <c r="N115"/>
      <c r="O115"/>
    </row>
    <row r="116" spans="1:16" ht="15.75" thickBot="1">
      <c r="B116"/>
      <c r="C116"/>
      <c r="D116"/>
      <c r="E116"/>
      <c r="F116"/>
      <c r="G116"/>
      <c r="K116"/>
      <c r="L116"/>
      <c r="M116"/>
      <c r="N116"/>
      <c r="O116"/>
    </row>
    <row r="117" spans="1:16" ht="16.149999999999999" thickBot="1">
      <c r="B117" s="100" t="s">
        <v>679</v>
      </c>
      <c r="C117" s="1351" t="s">
        <v>322</v>
      </c>
      <c r="D117" s="1352"/>
      <c r="E117" s="101" t="s">
        <v>332</v>
      </c>
      <c r="F117" s="101" t="s">
        <v>488</v>
      </c>
      <c r="G117" s="101" t="s">
        <v>303</v>
      </c>
      <c r="H117" s="101" t="s">
        <v>494</v>
      </c>
      <c r="K117"/>
      <c r="L117"/>
      <c r="M117"/>
      <c r="N117"/>
      <c r="O117"/>
    </row>
    <row r="118" spans="1:16" ht="16.149999999999999" thickBot="1">
      <c r="B118" s="463" t="s">
        <v>680</v>
      </c>
      <c r="C118" s="462"/>
      <c r="D118" s="462"/>
      <c r="E118" s="462"/>
      <c r="F118" s="462"/>
      <c r="G118" s="462"/>
      <c r="H118" s="101"/>
      <c r="K118"/>
      <c r="L118"/>
      <c r="M118"/>
      <c r="N118"/>
      <c r="O118"/>
    </row>
    <row r="119" spans="1:16" ht="15.75">
      <c r="B119" s="192" t="s">
        <v>365</v>
      </c>
      <c r="C119" s="240"/>
      <c r="D119" s="240">
        <v>102.28868020027294</v>
      </c>
      <c r="E119" s="240">
        <v>337.88111916740326</v>
      </c>
      <c r="F119" s="240">
        <v>86.961930994052182</v>
      </c>
      <c r="G119" s="240">
        <v>-3.7820316371478286</v>
      </c>
      <c r="H119" s="207">
        <f t="shared" ref="H119:H124" si="2">D119+E119+F119+G119</f>
        <v>523.34969872458055</v>
      </c>
      <c r="K119"/>
      <c r="L119"/>
      <c r="M119"/>
      <c r="N119"/>
      <c r="O119"/>
    </row>
    <row r="120" spans="1:16" ht="15.75">
      <c r="B120" s="192" t="s">
        <v>341</v>
      </c>
      <c r="C120" s="240"/>
      <c r="D120" s="240">
        <v>52.736300786205831</v>
      </c>
      <c r="E120" s="240">
        <v>32.226419567047472</v>
      </c>
      <c r="F120" s="240">
        <v>0</v>
      </c>
      <c r="G120" s="240">
        <v>0.32686919239938622</v>
      </c>
      <c r="H120" s="207">
        <f t="shared" si="2"/>
        <v>85.289589545652689</v>
      </c>
      <c r="K120"/>
      <c r="L120"/>
      <c r="M120"/>
      <c r="N120"/>
      <c r="O120"/>
    </row>
    <row r="121" spans="1:16" ht="15.75">
      <c r="B121" s="192" t="s">
        <v>344</v>
      </c>
      <c r="C121" s="240"/>
      <c r="D121" s="240">
        <v>206.1454311127109</v>
      </c>
      <c r="E121" s="240">
        <v>11.767812082330167</v>
      </c>
      <c r="F121" s="240">
        <v>616.08796214380084</v>
      </c>
      <c r="G121" s="240">
        <v>4.9049370840190889</v>
      </c>
      <c r="H121" s="207">
        <f t="shared" si="2"/>
        <v>838.90614242286097</v>
      </c>
      <c r="K121"/>
      <c r="L121"/>
      <c r="M121"/>
      <c r="N121"/>
      <c r="O121"/>
    </row>
    <row r="122" spans="1:16" ht="15.75">
      <c r="B122" s="192" t="s">
        <v>355</v>
      </c>
      <c r="C122" s="240"/>
      <c r="D122" s="240">
        <v>0</v>
      </c>
      <c r="E122" s="240">
        <v>0</v>
      </c>
      <c r="F122" s="240">
        <v>0</v>
      </c>
      <c r="G122" s="240">
        <v>0</v>
      </c>
      <c r="H122" s="207">
        <f t="shared" si="2"/>
        <v>0</v>
      </c>
      <c r="K122"/>
      <c r="L122"/>
      <c r="M122"/>
      <c r="N122"/>
      <c r="O122"/>
    </row>
    <row r="123" spans="1:16" ht="16.149999999999999" thickBot="1">
      <c r="B123" s="192" t="s">
        <v>409</v>
      </c>
      <c r="C123" s="240"/>
      <c r="D123" s="240">
        <v>0</v>
      </c>
      <c r="E123" s="240">
        <v>0</v>
      </c>
      <c r="F123" s="240">
        <v>0.97679423244325181</v>
      </c>
      <c r="G123" s="240">
        <v>0</v>
      </c>
      <c r="H123" s="207">
        <f t="shared" si="2"/>
        <v>0.97679423244325181</v>
      </c>
      <c r="K123"/>
      <c r="L123"/>
      <c r="M123"/>
      <c r="N123"/>
      <c r="O123"/>
    </row>
    <row r="124" spans="1:16" ht="16.149999999999999" thickBot="1">
      <c r="A124" s="2" t="s">
        <v>815</v>
      </c>
      <c r="B124" s="122" t="s">
        <v>816</v>
      </c>
      <c r="C124" s="896"/>
      <c r="D124" s="896">
        <v>0</v>
      </c>
      <c r="E124" s="896">
        <v>0</v>
      </c>
      <c r="F124" s="896">
        <v>0</v>
      </c>
      <c r="G124" s="896">
        <v>5.8638083302840327</v>
      </c>
      <c r="H124" s="897">
        <f t="shared" si="2"/>
        <v>5.8638083302840327</v>
      </c>
      <c r="K124" s="415" t="s">
        <v>817</v>
      </c>
      <c r="L124"/>
      <c r="M124"/>
      <c r="N124"/>
      <c r="O124"/>
    </row>
    <row r="125" spans="1:16" ht="16.149999999999999" thickBot="1">
      <c r="B125" s="194" t="s">
        <v>363</v>
      </c>
      <c r="C125" s="195"/>
      <c r="D125" s="195"/>
      <c r="E125" s="195"/>
      <c r="F125" s="195"/>
      <c r="G125" s="195"/>
      <c r="H125" s="186">
        <f>SUM(H119:H123)</f>
        <v>1448.5222249255376</v>
      </c>
      <c r="I125" s="889">
        <f>I102+'[5]A1.1_Totex_AP'!$H$91</f>
        <v>1392.8761245913827</v>
      </c>
      <c r="J125" s="888">
        <f>'[5]A2.1_Cost_Matrix_2022'!$H$17+'[5]A2.1_Cost_Matrix_2022'!$H$25+'[5]A2.1_Cost_Matrix_2023'!$H$17+'[5]A2.1_Cost_Matrix_2023'!$H$25+'[5]A2.1_Cost_Matrix_2024'!$H$17+'[5]A2.1_Cost_Matrix_2024'!$H$25+'[5]A2.1_Cost_Matrix_2025'!$H$17+'[5]A2.1_Cost_Matrix_2025'!$H$25+'[5]A2.1_Cost_Matrix_2026'!$H$17+'[5]A2.1_Cost_Matrix_2026'!$H$25</f>
        <v>-55.909615625744152</v>
      </c>
      <c r="K125" s="890">
        <f>I125-J125</f>
        <v>1448.7857402171269</v>
      </c>
      <c r="L125"/>
      <c r="M125"/>
      <c r="N125"/>
      <c r="O125"/>
    </row>
    <row r="126" spans="1:16" ht="31.9" thickBot="1">
      <c r="A126" s="288" t="s">
        <v>807</v>
      </c>
      <c r="B126" s="463" t="s">
        <v>813</v>
      </c>
      <c r="C126" s="462"/>
      <c r="D126" s="896"/>
      <c r="E126" s="896"/>
      <c r="F126" s="896"/>
      <c r="G126" s="462"/>
      <c r="H126" s="101"/>
      <c r="I126" s="288" t="s">
        <v>809</v>
      </c>
      <c r="J126" s="387" t="s">
        <v>675</v>
      </c>
      <c r="K126" s="49" t="s">
        <v>322</v>
      </c>
      <c r="L126" s="49" t="s">
        <v>332</v>
      </c>
      <c r="M126" s="49" t="s">
        <v>488</v>
      </c>
      <c r="N126" s="788" t="s">
        <v>303</v>
      </c>
      <c r="O126" s="301" t="s">
        <v>494</v>
      </c>
    </row>
    <row r="127" spans="1:16" ht="15.75">
      <c r="B127" s="190" t="s">
        <v>365</v>
      </c>
      <c r="C127" s="1353">
        <v>93.391999999999996</v>
      </c>
      <c r="D127" s="1353"/>
      <c r="E127" s="239">
        <v>380.31700000000001</v>
      </c>
      <c r="F127" s="239">
        <v>51.848999999999997</v>
      </c>
      <c r="G127" s="461" t="s">
        <v>62</v>
      </c>
      <c r="H127" s="206">
        <f>C127+E127+F127</f>
        <v>525.55799999999999</v>
      </c>
      <c r="J127" s="190" t="s">
        <v>365</v>
      </c>
      <c r="K127" s="779">
        <v>90.413224465791117</v>
      </c>
      <c r="L127" s="239">
        <v>380.31676392388425</v>
      </c>
      <c r="M127" s="239">
        <v>51.848652533626613</v>
      </c>
      <c r="N127" s="461" t="s">
        <v>62</v>
      </c>
      <c r="O127" s="785">
        <f>K127+L127+M127</f>
        <v>522.57864092330203</v>
      </c>
      <c r="P127" s="82"/>
    </row>
    <row r="128" spans="1:16" ht="15.75">
      <c r="B128" s="192" t="s">
        <v>341</v>
      </c>
      <c r="C128" s="1354">
        <v>103.625</v>
      </c>
      <c r="D128" s="1354"/>
      <c r="E128" s="1219">
        <v>-26.306999999999999</v>
      </c>
      <c r="F128" s="240">
        <v>0</v>
      </c>
      <c r="G128" s="400" t="s">
        <v>62</v>
      </c>
      <c r="H128" s="207">
        <f>C128+E128+F128</f>
        <v>77.317999999999998</v>
      </c>
      <c r="J128" s="192" t="s">
        <v>341</v>
      </c>
      <c r="K128" s="781">
        <v>99.075707992244531</v>
      </c>
      <c r="L128" s="1219">
        <v>-26.30680140439107</v>
      </c>
      <c r="M128" s="240">
        <v>0</v>
      </c>
      <c r="N128" s="400" t="s">
        <v>62</v>
      </c>
      <c r="O128" s="786">
        <f>K128+L128+M128</f>
        <v>72.768906587853465</v>
      </c>
      <c r="P128" s="82"/>
    </row>
    <row r="129" spans="1:16" ht="15.75">
      <c r="B129" s="192" t="s">
        <v>344</v>
      </c>
      <c r="C129" s="1354">
        <v>225.85899999999998</v>
      </c>
      <c r="D129" s="1354"/>
      <c r="E129" s="240">
        <v>110.91800000000001</v>
      </c>
      <c r="F129" s="240">
        <v>605.15899999999999</v>
      </c>
      <c r="G129" s="400" t="s">
        <v>62</v>
      </c>
      <c r="H129" s="207">
        <f>C129+E129+F129</f>
        <v>941.93599999999992</v>
      </c>
      <c r="J129" s="192" t="s">
        <v>344</v>
      </c>
      <c r="K129" s="781">
        <v>215.91014651825128</v>
      </c>
      <c r="L129" s="240">
        <v>110.91800000000001</v>
      </c>
      <c r="M129" s="240">
        <v>605.15899999999999</v>
      </c>
      <c r="N129" s="400" t="s">
        <v>62</v>
      </c>
      <c r="O129" s="786">
        <f>K129+L129+M129</f>
        <v>931.98714651825128</v>
      </c>
      <c r="P129" s="82"/>
    </row>
    <row r="130" spans="1:16" ht="15.75">
      <c r="B130" s="192" t="s">
        <v>355</v>
      </c>
      <c r="C130" s="1354">
        <v>11.99</v>
      </c>
      <c r="D130" s="1354"/>
      <c r="E130" s="240">
        <v>0</v>
      </c>
      <c r="F130" s="240">
        <v>0</v>
      </c>
      <c r="G130" s="400" t="s">
        <v>62</v>
      </c>
      <c r="H130" s="207">
        <f>C130+E130+F130</f>
        <v>11.99</v>
      </c>
      <c r="J130" s="192" t="s">
        <v>355</v>
      </c>
      <c r="K130" s="781">
        <v>11.416330768623013</v>
      </c>
      <c r="L130" s="240">
        <v>0</v>
      </c>
      <c r="M130" s="240">
        <v>0</v>
      </c>
      <c r="N130" s="400" t="s">
        <v>62</v>
      </c>
      <c r="O130" s="786">
        <f>K130+L130+M130</f>
        <v>11.416330768623013</v>
      </c>
      <c r="P130" s="82"/>
    </row>
    <row r="131" spans="1:16" ht="16.149999999999999" thickBot="1">
      <c r="B131" s="192" t="s">
        <v>409</v>
      </c>
      <c r="C131" s="240"/>
      <c r="D131" s="240">
        <v>0</v>
      </c>
      <c r="E131" s="240">
        <v>0</v>
      </c>
      <c r="F131" s="240">
        <v>1.375</v>
      </c>
      <c r="G131" s="400" t="s">
        <v>62</v>
      </c>
      <c r="H131" s="207">
        <f>C131+E131+F131</f>
        <v>1.375</v>
      </c>
      <c r="J131" s="194" t="s">
        <v>409</v>
      </c>
      <c r="K131" s="783">
        <v>0</v>
      </c>
      <c r="L131" s="409">
        <v>0</v>
      </c>
      <c r="M131" s="409">
        <v>1.3750297881843658</v>
      </c>
      <c r="N131" s="789" t="s">
        <v>62</v>
      </c>
      <c r="O131" s="786">
        <f>K131+L131+M131</f>
        <v>1.3750297881843658</v>
      </c>
      <c r="P131" s="82"/>
    </row>
    <row r="132" spans="1:16" ht="16.149999999999999" thickBot="1">
      <c r="A132" s="2" t="s">
        <v>815</v>
      </c>
      <c r="B132" s="122" t="s">
        <v>816</v>
      </c>
      <c r="C132" s="896"/>
      <c r="D132" s="896">
        <v>12</v>
      </c>
      <c r="E132" s="896">
        <v>0</v>
      </c>
      <c r="F132" s="896">
        <v>0</v>
      </c>
      <c r="G132" s="898">
        <v>0</v>
      </c>
      <c r="H132" s="897">
        <f>SUM(D132:F132)</f>
        <v>12</v>
      </c>
      <c r="J132" s="194"/>
      <c r="K132" s="409"/>
      <c r="L132" s="409"/>
      <c r="M132" s="409"/>
      <c r="N132" s="789"/>
      <c r="O132" s="786"/>
      <c r="P132" s="82"/>
    </row>
    <row r="133" spans="1:16" ht="21" customHeight="1" thickBot="1">
      <c r="B133" s="194" t="s">
        <v>374</v>
      </c>
      <c r="C133" s="195"/>
      <c r="D133" s="195"/>
      <c r="E133" s="195"/>
      <c r="F133" s="195"/>
      <c r="G133" s="195"/>
      <c r="H133" s="186">
        <f>SUM(H127:H131)</f>
        <v>1558.1769999999999</v>
      </c>
      <c r="J133" s="194" t="s">
        <v>374</v>
      </c>
      <c r="K133" s="195"/>
      <c r="L133" s="195"/>
      <c r="M133" s="195"/>
      <c r="N133" s="195"/>
      <c r="O133" s="790">
        <f>SUM(O127:O131)</f>
        <v>1540.1260545862142</v>
      </c>
    </row>
    <row r="134" spans="1:16" ht="16.149999999999999" thickBot="1">
      <c r="B134" s="194" t="s">
        <v>375</v>
      </c>
      <c r="C134" s="195"/>
      <c r="D134" s="195"/>
      <c r="E134" s="195"/>
      <c r="F134" s="195"/>
      <c r="G134" s="195"/>
      <c r="H134" s="103"/>
      <c r="J134" s="791" t="s">
        <v>375</v>
      </c>
      <c r="K134"/>
      <c r="L134"/>
      <c r="M134"/>
      <c r="N134"/>
    </row>
    <row r="135" spans="1:16" ht="16.149999999999999" thickBot="1">
      <c r="B135" s="102" t="s">
        <v>449</v>
      </c>
      <c r="C135" s="103"/>
      <c r="D135" s="1351"/>
      <c r="E135" s="1352"/>
      <c r="F135" s="103"/>
      <c r="G135" s="103"/>
      <c r="H135" s="1214">
        <f>H125-H133</f>
        <v>-109.65477507446235</v>
      </c>
      <c r="I135" s="1024" t="s">
        <v>194</v>
      </c>
      <c r="J135" s="791" t="s">
        <v>449</v>
      </c>
      <c r="K135"/>
      <c r="L135"/>
      <c r="M135"/>
      <c r="N135"/>
      <c r="O135" s="1216">
        <f>H125-O133</f>
        <v>-91.603829660676638</v>
      </c>
      <c r="P135" s="1024" t="s">
        <v>194</v>
      </c>
    </row>
    <row r="136" spans="1:16">
      <c r="H136" s="1028">
        <f>H135/H133</f>
        <v>-7.0373760538412752E-2</v>
      </c>
      <c r="K136" s="92"/>
      <c r="L136" s="92"/>
      <c r="M136" s="92"/>
      <c r="N136"/>
      <c r="O136" s="1028">
        <f>O135/O133</f>
        <v>-5.9478137771838323E-2</v>
      </c>
    </row>
    <row r="137" spans="1:16">
      <c r="H137" s="858"/>
      <c r="K137" s="92"/>
      <c r="L137" s="92"/>
      <c r="M137" s="92"/>
      <c r="N137"/>
      <c r="O137" s="858"/>
    </row>
    <row r="138" spans="1:16" ht="15.75" thickBot="1">
      <c r="H138"/>
      <c r="I138" s="467" t="s">
        <v>818</v>
      </c>
    </row>
    <row r="139" spans="1:16">
      <c r="H139"/>
      <c r="J139" s="243"/>
      <c r="K139" s="1" t="s">
        <v>396</v>
      </c>
      <c r="L139" s="1" t="s">
        <v>699</v>
      </c>
      <c r="M139" s="928" t="s">
        <v>398</v>
      </c>
      <c r="N139" s="1" t="s">
        <v>819</v>
      </c>
      <c r="O139" s="997" t="s">
        <v>453</v>
      </c>
    </row>
    <row r="140" spans="1:16">
      <c r="J140" s="243"/>
      <c r="K140" s="2" t="s">
        <v>701</v>
      </c>
      <c r="M140" s="572" t="s">
        <v>701</v>
      </c>
      <c r="N140" s="1" t="s">
        <v>702</v>
      </c>
      <c r="O140" s="646"/>
    </row>
    <row r="141" spans="1:16">
      <c r="J141" s="243" t="s">
        <v>400</v>
      </c>
      <c r="K141" s="82">
        <v>363.48112343577532</v>
      </c>
      <c r="L141" s="82">
        <v>366.24745887501751</v>
      </c>
      <c r="M141" s="1111">
        <f t="shared" ref="M141:M146" si="3">K141-L141</f>
        <v>-2.7663354392421979</v>
      </c>
      <c r="N141" s="82">
        <v>1.3177259366527461</v>
      </c>
      <c r="O141" s="1277">
        <f>K141+N141</f>
        <v>364.79884937242804</v>
      </c>
    </row>
    <row r="142" spans="1:16">
      <c r="J142" s="243" t="s">
        <v>401</v>
      </c>
      <c r="K142" s="82">
        <v>41.300694162473363</v>
      </c>
      <c r="L142" s="82">
        <v>48.918628907139535</v>
      </c>
      <c r="M142" s="1111">
        <f t="shared" si="3"/>
        <v>-7.6179347446661723</v>
      </c>
      <c r="N142" s="82">
        <v>0.11317326422755564</v>
      </c>
      <c r="O142" s="1277">
        <f t="shared" ref="O142:O146" si="4">K142+N142</f>
        <v>41.413867426700918</v>
      </c>
    </row>
    <row r="143" spans="1:16">
      <c r="J143" s="243" t="s">
        <v>344</v>
      </c>
      <c r="K143" s="82">
        <v>838.90614242286097</v>
      </c>
      <c r="L143" s="82">
        <v>953.92619040948625</v>
      </c>
      <c r="M143" s="1111">
        <f t="shared" si="3"/>
        <v>-115.02004798662529</v>
      </c>
      <c r="N143" s="82">
        <v>4.4387294079661341</v>
      </c>
      <c r="O143" s="1277">
        <f t="shared" si="4"/>
        <v>843.34487183082706</v>
      </c>
    </row>
    <row r="144" spans="1:16">
      <c r="J144" s="243" t="s">
        <v>402</v>
      </c>
      <c r="K144" s="82">
        <v>43.988895383179326</v>
      </c>
      <c r="L144" s="82">
        <v>28.399194991174621</v>
      </c>
      <c r="M144" s="995">
        <f t="shared" si="3"/>
        <v>15.589700392004705</v>
      </c>
      <c r="N144" s="82">
        <v>8.3914419804155926E-2</v>
      </c>
      <c r="O144" s="1277">
        <f t="shared" si="4"/>
        <v>44.072809802983485</v>
      </c>
    </row>
    <row r="145" spans="2:15">
      <c r="J145" s="243" t="s">
        <v>403</v>
      </c>
      <c r="K145" s="82">
        <v>159.86857528880518</v>
      </c>
      <c r="L145" s="82">
        <v>159.30964568032229</v>
      </c>
      <c r="M145" s="995">
        <f t="shared" si="3"/>
        <v>0.55892960848288453</v>
      </c>
      <c r="N145" s="82">
        <v>1.3151053866413476</v>
      </c>
      <c r="O145" s="1277">
        <f t="shared" si="4"/>
        <v>161.18368067544651</v>
      </c>
    </row>
    <row r="146" spans="2:15" ht="15.75" thickBot="1">
      <c r="E146" s="92"/>
      <c r="G146"/>
      <c r="J146" s="243" t="s">
        <v>409</v>
      </c>
      <c r="K146" s="82">
        <v>0.97679423244325181</v>
      </c>
      <c r="L146" s="82">
        <v>1.3750297881843658</v>
      </c>
      <c r="M146" s="1111">
        <f t="shared" si="3"/>
        <v>-0.39823555574111402</v>
      </c>
      <c r="N146" s="82">
        <v>0</v>
      </c>
      <c r="O146" s="1277">
        <f t="shared" si="4"/>
        <v>0.97679423244325181</v>
      </c>
    </row>
    <row r="147" spans="2:15" ht="15.75" thickBot="1">
      <c r="B147" s="19" t="s">
        <v>704</v>
      </c>
      <c r="E147"/>
      <c r="F147"/>
      <c r="G147"/>
      <c r="I147" s="369"/>
      <c r="J147" s="371" t="s">
        <v>705</v>
      </c>
      <c r="K147" s="993">
        <f t="shared" ref="K147:O147" si="5">SUM(K141:K146)</f>
        <v>1448.5222249255376</v>
      </c>
      <c r="L147" s="993">
        <f t="shared" si="5"/>
        <v>1558.1761486513246</v>
      </c>
      <c r="M147" s="1136">
        <f t="shared" si="5"/>
        <v>-109.65392372578718</v>
      </c>
      <c r="N147" s="915">
        <f t="shared" si="5"/>
        <v>7.2686484152919393</v>
      </c>
      <c r="O147" s="1276">
        <f t="shared" si="5"/>
        <v>1455.7908733408294</v>
      </c>
    </row>
    <row r="148" spans="2:15">
      <c r="E148"/>
      <c r="F148" s="50"/>
      <c r="G148"/>
      <c r="H148"/>
      <c r="I148"/>
      <c r="J148"/>
      <c r="K148"/>
      <c r="L148"/>
      <c r="M148"/>
      <c r="N148"/>
      <c r="O148"/>
    </row>
    <row r="149" spans="2:15">
      <c r="D149"/>
      <c r="E149"/>
      <c r="F149"/>
      <c r="G149"/>
      <c r="H149"/>
      <c r="I149"/>
      <c r="J149"/>
      <c r="K149"/>
      <c r="L149"/>
      <c r="M149"/>
      <c r="N149"/>
      <c r="O149"/>
    </row>
    <row r="150" spans="2:15">
      <c r="D150"/>
      <c r="L150"/>
      <c r="M150"/>
      <c r="N150"/>
      <c r="O150"/>
    </row>
    <row r="151" spans="2:15">
      <c r="D151"/>
      <c r="L151"/>
      <c r="M151"/>
      <c r="N151"/>
      <c r="O151"/>
    </row>
    <row r="152" spans="2:15">
      <c r="C152"/>
      <c r="D152" s="2" t="s">
        <v>146</v>
      </c>
      <c r="E152" s="2" t="s">
        <v>142</v>
      </c>
      <c r="F152" s="2" t="s">
        <v>141</v>
      </c>
      <c r="G152" s="2" t="s">
        <v>137</v>
      </c>
      <c r="H152" s="2" t="s">
        <v>415</v>
      </c>
      <c r="I152"/>
      <c r="L152"/>
      <c r="M152"/>
      <c r="N152"/>
      <c r="O152"/>
    </row>
    <row r="153" spans="2:15">
      <c r="C153" s="93" t="s">
        <v>416</v>
      </c>
      <c r="D153" s="92">
        <v>56.449453644208909</v>
      </c>
      <c r="E153" s="92">
        <v>85.315513444653362</v>
      </c>
      <c r="F153" s="92">
        <v>250.0267172698185</v>
      </c>
      <c r="G153" s="92">
        <v>377.21610039493254</v>
      </c>
      <c r="H153" s="92">
        <v>679.51444017192398</v>
      </c>
      <c r="I153" s="899" t="s">
        <v>820</v>
      </c>
      <c r="L153"/>
      <c r="M153"/>
      <c r="N153"/>
      <c r="O153"/>
    </row>
    <row r="154" spans="2:15">
      <c r="C154" s="93" t="s">
        <v>364</v>
      </c>
      <c r="D154" s="92">
        <v>96.435422559130842</v>
      </c>
      <c r="E154" s="92">
        <v>131.27275348865598</v>
      </c>
      <c r="F154" s="92">
        <v>311.61563971478472</v>
      </c>
      <c r="G154" s="92">
        <v>337.03625165989422</v>
      </c>
      <c r="H154" s="92">
        <v>663.76651468532464</v>
      </c>
      <c r="I154" s="899" t="s">
        <v>820</v>
      </c>
      <c r="L154"/>
      <c r="M154"/>
      <c r="N154"/>
      <c r="O154"/>
    </row>
    <row r="155" spans="2:15">
      <c r="C155"/>
      <c r="D155"/>
      <c r="E155"/>
      <c r="F155"/>
      <c r="G155"/>
      <c r="H155"/>
      <c r="I155"/>
      <c r="L155"/>
      <c r="M155"/>
      <c r="N155"/>
      <c r="O155"/>
    </row>
    <row r="156" spans="2:15">
      <c r="B156"/>
      <c r="C156"/>
      <c r="D156"/>
      <c r="E156"/>
      <c r="F156"/>
      <c r="G156" s="92"/>
      <c r="H156"/>
      <c r="I156"/>
      <c r="L156"/>
      <c r="M156"/>
      <c r="N156"/>
      <c r="O156"/>
    </row>
    <row r="157" spans="2:15">
      <c r="C157" t="s">
        <v>821</v>
      </c>
      <c r="D157" s="92">
        <v>0</v>
      </c>
      <c r="E157" s="92">
        <v>0</v>
      </c>
      <c r="F157" s="92">
        <v>9.3509374059243151E-3</v>
      </c>
      <c r="G157" s="92">
        <v>0.2541643541836085</v>
      </c>
      <c r="H157" s="92">
        <v>5.6002930386944998</v>
      </c>
      <c r="I157"/>
      <c r="J157"/>
      <c r="K157"/>
      <c r="L157"/>
      <c r="M157"/>
      <c r="N157"/>
      <c r="O157"/>
    </row>
    <row r="158" spans="2:15">
      <c r="C158" t="s">
        <v>822</v>
      </c>
      <c r="D158" s="92">
        <v>2.4</v>
      </c>
      <c r="E158" s="92">
        <v>2.4</v>
      </c>
      <c r="F158" s="92">
        <v>2.4</v>
      </c>
      <c r="G158" s="92">
        <v>2.4</v>
      </c>
      <c r="H158" s="92">
        <v>2.4</v>
      </c>
      <c r="I158"/>
      <c r="J158"/>
      <c r="K158"/>
      <c r="L158"/>
      <c r="M158"/>
      <c r="N158"/>
      <c r="O158"/>
    </row>
    <row r="159" spans="2:15">
      <c r="E159"/>
      <c r="F159"/>
      <c r="G159"/>
    </row>
    <row r="160" spans="2:15">
      <c r="E160"/>
      <c r="F160"/>
      <c r="G160"/>
    </row>
    <row r="165" spans="1:10">
      <c r="B165" s="19" t="s">
        <v>823</v>
      </c>
      <c r="C165"/>
      <c r="D165"/>
    </row>
    <row r="166" spans="1:10">
      <c r="B166" s="38"/>
      <c r="C166"/>
      <c r="D166"/>
    </row>
    <row r="167" spans="1:10" ht="16.149999999999999" thickBot="1">
      <c r="B167" s="96" t="s">
        <v>671</v>
      </c>
      <c r="C167" s="97" t="s">
        <v>19</v>
      </c>
      <c r="D167"/>
    </row>
    <row r="168" spans="1:10" ht="16.149999999999999" thickBot="1">
      <c r="B168" s="198" t="s">
        <v>824</v>
      </c>
      <c r="C168" s="211"/>
      <c r="D168"/>
    </row>
    <row r="169" spans="1:10" ht="15.75">
      <c r="B169" s="198" t="s">
        <v>322</v>
      </c>
      <c r="C169" s="384">
        <f>SUM(C205:C208)</f>
        <v>425.30994792770656</v>
      </c>
      <c r="D169"/>
    </row>
    <row r="170" spans="1:10" ht="15.75">
      <c r="B170" s="199" t="s">
        <v>316</v>
      </c>
      <c r="C170" s="385">
        <f>SUM(D205:D208)</f>
        <v>54.982186121065048</v>
      </c>
      <c r="D170"/>
    </row>
    <row r="171" spans="1:10" ht="15.75">
      <c r="B171" s="199" t="s">
        <v>317</v>
      </c>
      <c r="C171" s="202">
        <v>0</v>
      </c>
      <c r="D171"/>
    </row>
    <row r="172" spans="1:10" ht="15.75">
      <c r="B172" s="199" t="s">
        <v>825</v>
      </c>
      <c r="C172" s="385">
        <f>SUM(F205:F208)</f>
        <v>20.014405300468262</v>
      </c>
      <c r="D172"/>
    </row>
    <row r="173" spans="1:10" ht="16.149999999999999" thickBot="1">
      <c r="B173" s="199" t="s">
        <v>320</v>
      </c>
      <c r="C173" s="385">
        <f>SUM(C169:C172)</f>
        <v>500.30653934923987</v>
      </c>
      <c r="D173"/>
    </row>
    <row r="174" spans="1:10" ht="16.149999999999999" thickBot="1">
      <c r="A174" s="288" t="s">
        <v>807</v>
      </c>
      <c r="B174" s="387" t="s">
        <v>425</v>
      </c>
      <c r="C174" s="460"/>
      <c r="D174"/>
      <c r="E174" s="1" t="s">
        <v>809</v>
      </c>
      <c r="F174" s="387" t="s">
        <v>826</v>
      </c>
      <c r="G174" s="460"/>
      <c r="H174" s="792"/>
      <c r="I174" s="778"/>
    </row>
    <row r="175" spans="1:10" ht="15.75">
      <c r="B175" s="199" t="s">
        <v>322</v>
      </c>
      <c r="C175" s="385">
        <f>SUM(C211:C214)</f>
        <v>458.15829375266748</v>
      </c>
      <c r="D175"/>
      <c r="F175" s="199" t="s">
        <v>322</v>
      </c>
      <c r="I175" s="385">
        <f>SUM(K211:K214)</f>
        <v>437.48775805426294</v>
      </c>
      <c r="J175" s="84"/>
    </row>
    <row r="176" spans="1:10" ht="15.75">
      <c r="B176" s="199" t="s">
        <v>316</v>
      </c>
      <c r="C176" s="385">
        <f>SUM(D211:D214)</f>
        <v>51.119206803501804</v>
      </c>
      <c r="D176"/>
      <c r="F176" s="199" t="s">
        <v>316</v>
      </c>
      <c r="I176" s="385">
        <f>SUM(L211:L214)</f>
        <v>51.119206803501804</v>
      </c>
    </row>
    <row r="177" spans="1:15" ht="15.75">
      <c r="B177" s="199" t="s">
        <v>317</v>
      </c>
      <c r="C177" s="202">
        <v>0</v>
      </c>
      <c r="D177"/>
      <c r="F177" s="199" t="s">
        <v>317</v>
      </c>
      <c r="I177" s="385">
        <f>SUM(M211:M214)</f>
        <v>0</v>
      </c>
    </row>
    <row r="178" spans="1:15" ht="16.149999999999999" thickBot="1">
      <c r="B178" s="200" t="s">
        <v>429</v>
      </c>
      <c r="C178" s="229">
        <f>SUM(C175:C177)</f>
        <v>509.27750055616929</v>
      </c>
      <c r="D178"/>
      <c r="F178" s="386" t="s">
        <v>328</v>
      </c>
      <c r="I178" s="203">
        <f>I175+I176+I177</f>
        <v>488.60696485776475</v>
      </c>
    </row>
    <row r="179" spans="1:15" ht="16.149999999999999" thickBot="1">
      <c r="B179" s="99" t="s">
        <v>669</v>
      </c>
      <c r="C179" s="1195">
        <f>C173-C178</f>
        <v>-8.9709612069294167</v>
      </c>
      <c r="D179" s="1026" t="s">
        <v>194</v>
      </c>
      <c r="F179" s="387" t="s">
        <v>669</v>
      </c>
      <c r="G179" s="370"/>
      <c r="H179" s="370"/>
      <c r="I179" s="793">
        <f>C173-I178</f>
        <v>11.699574491475119</v>
      </c>
      <c r="J179" s="2" t="s">
        <v>230</v>
      </c>
      <c r="K179"/>
      <c r="L179"/>
      <c r="M179"/>
      <c r="N179"/>
      <c r="O179"/>
    </row>
    <row r="180" spans="1:15">
      <c r="C180" s="1032">
        <f>C179/C178</f>
        <v>-1.7615074683512335E-2</v>
      </c>
      <c r="D180" s="1026"/>
      <c r="I180" s="802">
        <f>I179/I178</f>
        <v>2.3944755873221962E-2</v>
      </c>
      <c r="K180"/>
      <c r="L180"/>
      <c r="M180"/>
      <c r="N180"/>
      <c r="O180"/>
    </row>
    <row r="181" spans="1:15">
      <c r="B181"/>
      <c r="C181"/>
      <c r="D181"/>
      <c r="E181"/>
      <c r="I181"/>
      <c r="J181"/>
      <c r="K181"/>
      <c r="L181"/>
      <c r="M181"/>
      <c r="N181"/>
      <c r="O181"/>
    </row>
    <row r="182" spans="1:15">
      <c r="C182"/>
      <c r="D182"/>
      <c r="E182"/>
      <c r="I182"/>
      <c r="J182"/>
      <c r="K182"/>
      <c r="L182"/>
      <c r="M182"/>
      <c r="N182"/>
      <c r="O182"/>
    </row>
    <row r="183" spans="1:15">
      <c r="B183" s="19" t="s">
        <v>827</v>
      </c>
      <c r="C183"/>
      <c r="D183"/>
      <c r="E183"/>
      <c r="F183"/>
      <c r="G183"/>
      <c r="H183"/>
      <c r="I183"/>
      <c r="J183"/>
      <c r="K183"/>
      <c r="L183"/>
      <c r="M183"/>
      <c r="N183"/>
      <c r="O183"/>
    </row>
    <row r="184" spans="1:15" ht="15.75" thickBot="1">
      <c r="B184"/>
      <c r="C184"/>
      <c r="D184"/>
      <c r="E184"/>
      <c r="F184"/>
      <c r="G184"/>
      <c r="H184"/>
      <c r="I184"/>
      <c r="J184"/>
      <c r="K184"/>
      <c r="L184"/>
      <c r="M184"/>
      <c r="N184"/>
      <c r="O184"/>
    </row>
    <row r="185" spans="1:15" ht="16.149999999999999" thickBot="1">
      <c r="B185" s="100" t="s">
        <v>679</v>
      </c>
      <c r="C185" s="101" t="s">
        <v>322</v>
      </c>
      <c r="D185" s="101" t="s">
        <v>332</v>
      </c>
      <c r="E185" s="101" t="s">
        <v>488</v>
      </c>
      <c r="F185" s="101" t="s">
        <v>303</v>
      </c>
      <c r="G185" s="101" t="s">
        <v>494</v>
      </c>
      <c r="H185"/>
      <c r="I185"/>
      <c r="J185"/>
      <c r="K185"/>
      <c r="L185"/>
      <c r="M185"/>
      <c r="N185"/>
      <c r="O185"/>
    </row>
    <row r="186" spans="1:15" ht="16.149999999999999" thickBot="1">
      <c r="B186" s="187" t="s">
        <v>336</v>
      </c>
      <c r="C186" s="191"/>
      <c r="D186" s="191"/>
      <c r="E186" s="191"/>
      <c r="F186" s="191"/>
      <c r="G186" s="208"/>
      <c r="H186"/>
      <c r="I186"/>
      <c r="J186"/>
      <c r="K186"/>
      <c r="L186"/>
      <c r="M186"/>
      <c r="N186"/>
      <c r="O186"/>
    </row>
    <row r="187" spans="1:15" ht="15.75">
      <c r="B187" s="190" t="s">
        <v>435</v>
      </c>
      <c r="C187" s="239">
        <v>301.31215686487224</v>
      </c>
      <c r="D187" s="239">
        <v>3.7152980870401637</v>
      </c>
      <c r="E187" s="239">
        <v>0</v>
      </c>
      <c r="F187" s="239">
        <v>16.376374444524924</v>
      </c>
      <c r="G187" s="206">
        <f>SUM(C187:F187)</f>
        <v>321.40382939643729</v>
      </c>
      <c r="H187"/>
      <c r="I187"/>
      <c r="J187"/>
      <c r="K187"/>
      <c r="L187"/>
      <c r="M187"/>
      <c r="N187"/>
      <c r="O187"/>
    </row>
    <row r="188" spans="1:15" ht="15.75">
      <c r="B188" s="192" t="s">
        <v>436</v>
      </c>
      <c r="C188" s="240">
        <v>25.590156190913948</v>
      </c>
      <c r="D188" s="240">
        <v>0</v>
      </c>
      <c r="E188" s="240">
        <v>0</v>
      </c>
      <c r="F188" s="240">
        <v>1.084325831748965</v>
      </c>
      <c r="G188" s="207">
        <f>SUM(C188:F188)</f>
        <v>26.674482022662914</v>
      </c>
      <c r="H188" s="883"/>
      <c r="I188"/>
      <c r="J188" s="884"/>
      <c r="K188"/>
      <c r="L188"/>
      <c r="M188"/>
      <c r="N188"/>
      <c r="O188"/>
    </row>
    <row r="189" spans="1:15" ht="15.75">
      <c r="B189" s="192" t="s">
        <v>437</v>
      </c>
      <c r="C189" s="240">
        <v>0.54346673919555011</v>
      </c>
      <c r="D189" s="240">
        <v>0</v>
      </c>
      <c r="E189" s="240">
        <v>0</v>
      </c>
      <c r="F189" s="240">
        <v>0</v>
      </c>
      <c r="G189" s="207">
        <f>SUM(C189:F189)</f>
        <v>0.54346673919555011</v>
      </c>
      <c r="H189"/>
      <c r="I189"/>
      <c r="J189"/>
      <c r="K189"/>
      <c r="L189"/>
      <c r="M189"/>
      <c r="N189"/>
      <c r="O189"/>
    </row>
    <row r="190" spans="1:15" ht="15.75">
      <c r="B190" s="192" t="s">
        <v>828</v>
      </c>
      <c r="C190" s="240">
        <v>2.9041861672266389</v>
      </c>
      <c r="D190" s="240">
        <v>0</v>
      </c>
      <c r="E190" s="240">
        <v>0</v>
      </c>
      <c r="F190" s="240">
        <v>2.4666085749055044</v>
      </c>
      <c r="G190" s="207">
        <f>SUM(C190:F190)</f>
        <v>5.3707947421321434</v>
      </c>
      <c r="H190" s="265" t="s">
        <v>829</v>
      </c>
      <c r="I190"/>
      <c r="J190"/>
      <c r="K190"/>
      <c r="L190"/>
      <c r="M190"/>
      <c r="N190"/>
      <c r="O190"/>
    </row>
    <row r="191" spans="1:15" ht="16.149999999999999" thickBot="1">
      <c r="B191" s="192" t="s">
        <v>363</v>
      </c>
      <c r="C191" s="106"/>
      <c r="D191" s="106"/>
      <c r="E191" s="106"/>
      <c r="F191" s="106"/>
      <c r="G191" s="207">
        <f>SUM(G187:G190)</f>
        <v>353.99257290042789</v>
      </c>
      <c r="H191"/>
      <c r="I191"/>
      <c r="J191"/>
      <c r="K191"/>
      <c r="L191"/>
      <c r="M191"/>
      <c r="N191"/>
      <c r="O191"/>
    </row>
    <row r="192" spans="1:15" ht="16.149999999999999" thickBot="1">
      <c r="A192" s="288" t="s">
        <v>807</v>
      </c>
      <c r="B192" s="463" t="s">
        <v>364</v>
      </c>
      <c r="C192" s="466"/>
      <c r="D192" s="466"/>
      <c r="E192" s="466"/>
      <c r="F192" s="466"/>
      <c r="G192" s="464"/>
      <c r="H192"/>
      <c r="I192" s="288" t="s">
        <v>809</v>
      </c>
      <c r="J192" s="387" t="s">
        <v>425</v>
      </c>
      <c r="K192" s="798" t="s">
        <v>322</v>
      </c>
      <c r="L192" s="798" t="s">
        <v>332</v>
      </c>
      <c r="M192" s="798" t="s">
        <v>488</v>
      </c>
      <c r="N192" s="170" t="s">
        <v>303</v>
      </c>
      <c r="O192" s="301" t="s">
        <v>494</v>
      </c>
    </row>
    <row r="193" spans="2:16" ht="15.75">
      <c r="B193" s="192" t="s">
        <v>435</v>
      </c>
      <c r="C193" s="240">
        <v>332.32490131164468</v>
      </c>
      <c r="D193" s="417">
        <v>0.48612201342493044</v>
      </c>
      <c r="E193" s="240">
        <v>0</v>
      </c>
      <c r="F193" s="175" t="s">
        <v>62</v>
      </c>
      <c r="G193" s="207">
        <f>SUM(C193:E193)</f>
        <v>332.81102332506958</v>
      </c>
      <c r="H193"/>
      <c r="J193" s="190" t="s">
        <v>435</v>
      </c>
      <c r="K193" s="779">
        <v>318.42823742111625</v>
      </c>
      <c r="L193" s="799">
        <v>0.48612201342493044</v>
      </c>
      <c r="M193" s="239">
        <v>0</v>
      </c>
      <c r="N193" s="780" t="s">
        <v>62</v>
      </c>
      <c r="O193" s="206">
        <f>K193+L193+M193</f>
        <v>318.91435943454115</v>
      </c>
    </row>
    <row r="194" spans="2:16" ht="15.75">
      <c r="B194" s="192" t="s">
        <v>436</v>
      </c>
      <c r="C194" s="240">
        <v>47.348866256074984</v>
      </c>
      <c r="D194" s="240">
        <v>0</v>
      </c>
      <c r="E194" s="240">
        <v>0</v>
      </c>
      <c r="F194" s="175" t="s">
        <v>62</v>
      </c>
      <c r="G194" s="207">
        <f>SUM(C194:E194)</f>
        <v>47.348866256074984</v>
      </c>
      <c r="H194"/>
      <c r="J194" s="192" t="s">
        <v>436</v>
      </c>
      <c r="K194" s="781">
        <v>45.416144057444683</v>
      </c>
      <c r="L194" s="240">
        <v>0</v>
      </c>
      <c r="M194" s="240">
        <v>0</v>
      </c>
      <c r="N194" s="782" t="s">
        <v>62</v>
      </c>
      <c r="O194" s="207">
        <f>K194+L194+M194</f>
        <v>45.416144057444683</v>
      </c>
    </row>
    <row r="195" spans="2:16" ht="15.75">
      <c r="B195" s="192" t="s">
        <v>437</v>
      </c>
      <c r="C195" s="240">
        <v>5.3469325368000007</v>
      </c>
      <c r="D195" s="240">
        <v>0</v>
      </c>
      <c r="E195" s="240">
        <v>0</v>
      </c>
      <c r="F195" s="175" t="s">
        <v>62</v>
      </c>
      <c r="G195" s="207">
        <f>SUM(C195:E195)</f>
        <v>5.3469325368000007</v>
      </c>
      <c r="H195"/>
      <c r="J195" s="192" t="s">
        <v>437</v>
      </c>
      <c r="K195" s="781">
        <v>5.1261808843255379</v>
      </c>
      <c r="L195" s="240">
        <v>0</v>
      </c>
      <c r="M195" s="240">
        <v>0</v>
      </c>
      <c r="N195" s="782" t="s">
        <v>62</v>
      </c>
      <c r="O195" s="207">
        <f>K195+L195+M195</f>
        <v>5.1261808843255379</v>
      </c>
    </row>
    <row r="196" spans="2:16" ht="16.149999999999999" thickBot="1">
      <c r="B196" s="192" t="s">
        <v>828</v>
      </c>
      <c r="C196" s="240">
        <v>2.934043222658774</v>
      </c>
      <c r="D196" s="240">
        <v>0</v>
      </c>
      <c r="E196" s="240">
        <v>0</v>
      </c>
      <c r="F196" s="175" t="s">
        <v>62</v>
      </c>
      <c r="G196" s="207">
        <f>SUM(C196:E196)</f>
        <v>2.934043222658774</v>
      </c>
      <c r="H196" s="265" t="s">
        <v>830</v>
      </c>
      <c r="J196" s="194" t="s">
        <v>828</v>
      </c>
      <c r="K196" s="783">
        <v>2.851214867440226</v>
      </c>
      <c r="L196" s="409">
        <v>0</v>
      </c>
      <c r="M196" s="409">
        <v>0</v>
      </c>
      <c r="N196" s="784" t="s">
        <v>62</v>
      </c>
      <c r="O196" s="410">
        <f>K196+L196+M196</f>
        <v>2.851214867440226</v>
      </c>
    </row>
    <row r="197" spans="2:16" ht="16.149999999999999" thickBot="1">
      <c r="B197" s="194" t="s">
        <v>374</v>
      </c>
      <c r="C197" s="195"/>
      <c r="D197" s="195"/>
      <c r="E197" s="195"/>
      <c r="F197" s="195"/>
      <c r="G197" s="410">
        <f>SUM(G193:G196)</f>
        <v>388.44086534060335</v>
      </c>
      <c r="H197"/>
      <c r="J197" s="194" t="s">
        <v>374</v>
      </c>
      <c r="K197" s="195"/>
      <c r="L197" s="195"/>
      <c r="M197" s="195"/>
      <c r="N197" s="195"/>
      <c r="O197" s="790">
        <f>SUM(O193:O196)</f>
        <v>372.30789924375159</v>
      </c>
    </row>
    <row r="198" spans="2:16" ht="16.149999999999999" thickBot="1">
      <c r="B198" s="194" t="s">
        <v>439</v>
      </c>
      <c r="C198" s="195"/>
      <c r="D198" s="195"/>
      <c r="E198" s="195"/>
      <c r="F198" s="195"/>
      <c r="G198" s="103"/>
      <c r="H198"/>
    </row>
    <row r="199" spans="2:16" ht="16.149999999999999" thickBot="1">
      <c r="B199" s="102" t="s">
        <v>376</v>
      </c>
      <c r="C199" s="103"/>
      <c r="D199" s="103"/>
      <c r="E199" s="103"/>
      <c r="F199" s="103"/>
      <c r="G199" s="1195">
        <f>G191-G197</f>
        <v>-34.448292440175464</v>
      </c>
      <c r="H199" s="1024" t="s">
        <v>194</v>
      </c>
      <c r="J199" s="791" t="s">
        <v>439</v>
      </c>
      <c r="K199"/>
      <c r="L199"/>
      <c r="M199"/>
      <c r="N199"/>
      <c r="O199" s="1216">
        <f>G191-O197</f>
        <v>-18.315326343323704</v>
      </c>
      <c r="P199" s="1024" t="s">
        <v>194</v>
      </c>
    </row>
    <row r="200" spans="2:16" ht="15.75">
      <c r="B200"/>
      <c r="C200"/>
      <c r="D200"/>
      <c r="E200"/>
      <c r="F200"/>
      <c r="G200" s="1032">
        <f>G199/G197</f>
        <v>-8.8683492170602521E-2</v>
      </c>
      <c r="H200" s="1033"/>
      <c r="I200"/>
      <c r="J200" s="791" t="s">
        <v>449</v>
      </c>
      <c r="K200"/>
      <c r="L200"/>
      <c r="M200"/>
      <c r="N200"/>
      <c r="O200" s="1028">
        <f>O199/O197</f>
        <v>-4.9194031017140954E-2</v>
      </c>
      <c r="P200" s="1026"/>
    </row>
    <row r="201" spans="2:16">
      <c r="B201" s="19" t="s">
        <v>831</v>
      </c>
      <c r="C201"/>
      <c r="D201"/>
      <c r="E201"/>
      <c r="F201"/>
      <c r="G201"/>
      <c r="H201"/>
      <c r="I201"/>
      <c r="J201"/>
      <c r="K201"/>
      <c r="L201"/>
      <c r="M201"/>
      <c r="N201"/>
      <c r="O201"/>
    </row>
    <row r="202" spans="2:16" ht="15.75" thickBot="1">
      <c r="B202"/>
      <c r="C202"/>
      <c r="D202"/>
      <c r="E202"/>
      <c r="F202"/>
      <c r="G202"/>
      <c r="H202"/>
      <c r="I202"/>
      <c r="J202"/>
      <c r="K202"/>
      <c r="L202"/>
      <c r="M202"/>
      <c r="N202"/>
      <c r="O202"/>
    </row>
    <row r="203" spans="2:16" ht="16.149999999999999" thickBot="1">
      <c r="B203" s="100" t="s">
        <v>679</v>
      </c>
      <c r="C203" s="101" t="s">
        <v>322</v>
      </c>
      <c r="D203" s="101" t="s">
        <v>332</v>
      </c>
      <c r="E203" s="101" t="s">
        <v>488</v>
      </c>
      <c r="F203" s="101" t="s">
        <v>303</v>
      </c>
      <c r="G203" s="101" t="s">
        <v>378</v>
      </c>
      <c r="H203"/>
      <c r="I203" s="545"/>
      <c r="J203"/>
      <c r="K203"/>
      <c r="L203"/>
      <c r="M203"/>
      <c r="N203"/>
      <c r="O203"/>
    </row>
    <row r="204" spans="2:16" ht="16.149999999999999" thickBot="1">
      <c r="B204" s="187" t="s">
        <v>336</v>
      </c>
      <c r="C204" s="191"/>
      <c r="D204" s="191"/>
      <c r="E204" s="191"/>
      <c r="F204" s="191"/>
      <c r="G204" s="208"/>
      <c r="H204"/>
      <c r="I204" s="545"/>
      <c r="J204"/>
      <c r="K204"/>
      <c r="L204"/>
      <c r="M204"/>
      <c r="N204"/>
      <c r="O204"/>
    </row>
    <row r="205" spans="2:16" ht="15.75">
      <c r="B205" s="190" t="s">
        <v>435</v>
      </c>
      <c r="C205" s="239">
        <v>385.65987856859601</v>
      </c>
      <c r="D205" s="239">
        <v>50.668745039614798</v>
      </c>
      <c r="E205" s="239">
        <v>0</v>
      </c>
      <c r="F205" s="239">
        <v>16.463470092338451</v>
      </c>
      <c r="G205" s="206">
        <f>SUM(C205:F205)</f>
        <v>452.79209370054929</v>
      </c>
      <c r="H205"/>
      <c r="I205"/>
      <c r="J205"/>
      <c r="K205"/>
      <c r="L205"/>
      <c r="M205"/>
      <c r="N205"/>
      <c r="O205"/>
    </row>
    <row r="206" spans="2:16" ht="15.75">
      <c r="B206" s="192" t="s">
        <v>436</v>
      </c>
      <c r="C206" s="240">
        <v>36.141599431610381</v>
      </c>
      <c r="D206" s="240">
        <v>3.5921608496936277</v>
      </c>
      <c r="E206" s="240">
        <v>0</v>
      </c>
      <c r="F206" s="240">
        <v>1.084325831748965</v>
      </c>
      <c r="G206" s="207">
        <f>SUM(C206:F206)</f>
        <v>40.818086113052971</v>
      </c>
      <c r="H206" s="884"/>
      <c r="I206"/>
      <c r="J206"/>
      <c r="K206"/>
      <c r="L206"/>
      <c r="M206"/>
      <c r="N206"/>
      <c r="O206"/>
    </row>
    <row r="207" spans="2:16" ht="15.75">
      <c r="B207" s="192" t="s">
        <v>437</v>
      </c>
      <c r="C207" s="240">
        <v>0.60428376027358766</v>
      </c>
      <c r="D207" s="240">
        <v>0.7212802317566207</v>
      </c>
      <c r="E207" s="240">
        <v>0</v>
      </c>
      <c r="F207" s="240">
        <v>0</v>
      </c>
      <c r="G207" s="207">
        <f>SUM(C207:F207)</f>
        <v>1.3255639920302085</v>
      </c>
    </row>
    <row r="208" spans="2:16" ht="15.75">
      <c r="B208" s="192" t="s">
        <v>828</v>
      </c>
      <c r="C208" s="240">
        <v>2.9041861672266389</v>
      </c>
      <c r="D208" s="240">
        <v>0</v>
      </c>
      <c r="E208" s="240">
        <v>0</v>
      </c>
      <c r="F208" s="240">
        <v>2.4666093763808448</v>
      </c>
      <c r="G208" s="207">
        <f>SUM(C208:F208)</f>
        <v>5.3707955436074837</v>
      </c>
      <c r="H208" s="265" t="s">
        <v>829</v>
      </c>
    </row>
    <row r="209" spans="1:16" ht="16.149999999999999" thickBot="1">
      <c r="B209" s="192" t="s">
        <v>363</v>
      </c>
      <c r="C209" s="106"/>
      <c r="D209" s="106"/>
      <c r="E209" s="106"/>
      <c r="F209" s="106"/>
      <c r="G209" s="207">
        <f>SUM(G205:G208)</f>
        <v>500.30653934923993</v>
      </c>
    </row>
    <row r="210" spans="1:16" ht="16.149999999999999" thickBot="1">
      <c r="A210" s="288" t="s">
        <v>807</v>
      </c>
      <c r="B210" s="463" t="s">
        <v>364</v>
      </c>
      <c r="C210" s="462"/>
      <c r="D210" s="462"/>
      <c r="E210" s="462"/>
      <c r="F210" s="462"/>
      <c r="G210" s="464"/>
      <c r="I210" s="288" t="s">
        <v>809</v>
      </c>
      <c r="J210" s="387" t="s">
        <v>425</v>
      </c>
      <c r="K210" s="49" t="s">
        <v>322</v>
      </c>
      <c r="L210" s="49" t="s">
        <v>332</v>
      </c>
      <c r="M210" s="49" t="s">
        <v>488</v>
      </c>
      <c r="N210" s="788" t="s">
        <v>303</v>
      </c>
      <c r="O210" s="301" t="s">
        <v>494</v>
      </c>
    </row>
    <row r="211" spans="1:16" ht="16.5">
      <c r="B211" s="192" t="s">
        <v>435</v>
      </c>
      <c r="C211" s="401">
        <v>394.40466952590873</v>
      </c>
      <c r="D211" s="401">
        <v>46.805765722051554</v>
      </c>
      <c r="E211" s="401">
        <v>0</v>
      </c>
      <c r="F211" s="401" t="s">
        <v>62</v>
      </c>
      <c r="G211" s="207">
        <f>SUM(C211:E211)</f>
        <v>441.21043524796028</v>
      </c>
      <c r="J211" s="190" t="str">
        <f>B211</f>
        <v>Replacement</v>
      </c>
      <c r="K211" s="240">
        <v>376.49551242936411</v>
      </c>
      <c r="L211" s="240">
        <v>46.805765722051554</v>
      </c>
      <c r="M211" s="240">
        <v>0</v>
      </c>
      <c r="N211" s="175" t="s">
        <v>62</v>
      </c>
      <c r="O211" s="785">
        <f>SUM(K211:M211)</f>
        <v>423.30127815141566</v>
      </c>
    </row>
    <row r="212" spans="1:16" ht="16.5">
      <c r="B212" s="192" t="s">
        <v>436</v>
      </c>
      <c r="C212" s="401">
        <v>54.358716464299981</v>
      </c>
      <c r="D212" s="401">
        <v>3.5921608496936281</v>
      </c>
      <c r="E212" s="401">
        <v>0</v>
      </c>
      <c r="F212" s="401" t="s">
        <v>62</v>
      </c>
      <c r="G212" s="207">
        <f>SUM(C212:E212)</f>
        <v>57.950877313993608</v>
      </c>
      <c r="J212" s="192" t="str">
        <f>B212</f>
        <v>Refurb Major</v>
      </c>
      <c r="K212" s="240">
        <v>51.972916279962398</v>
      </c>
      <c r="L212" s="240">
        <v>3.5921608496936281</v>
      </c>
      <c r="M212" s="240">
        <v>0</v>
      </c>
      <c r="N212" s="175" t="s">
        <v>62</v>
      </c>
      <c r="O212" s="786">
        <f>SUM(K212:M212)</f>
        <v>55.565077129656025</v>
      </c>
    </row>
    <row r="213" spans="1:16" ht="16.5">
      <c r="B213" s="192" t="s">
        <v>437</v>
      </c>
      <c r="C213" s="401">
        <v>6.4608645398000011</v>
      </c>
      <c r="D213" s="401">
        <v>0.7212802317566207</v>
      </c>
      <c r="E213" s="401">
        <v>0</v>
      </c>
      <c r="F213" s="401" t="s">
        <v>62</v>
      </c>
      <c r="G213" s="207">
        <f>SUM(C213:E213)</f>
        <v>7.1821447715566222</v>
      </c>
      <c r="J213" s="192" t="str">
        <f>B213</f>
        <v>Refurb Minor</v>
      </c>
      <c r="K213" s="240">
        <v>6.1681144774961902</v>
      </c>
      <c r="L213" s="240">
        <v>0.7212802317566207</v>
      </c>
      <c r="M213" s="240">
        <v>0</v>
      </c>
      <c r="N213" s="175" t="s">
        <v>62</v>
      </c>
      <c r="O213" s="786">
        <f>SUM(K213:M213)</f>
        <v>6.8893947092528105</v>
      </c>
    </row>
    <row r="214" spans="1:16" ht="16.899999999999999" thickBot="1">
      <c r="B214" s="192" t="s">
        <v>828</v>
      </c>
      <c r="C214" s="401">
        <v>2.934043222658774</v>
      </c>
      <c r="D214" s="401">
        <v>0</v>
      </c>
      <c r="E214" s="401">
        <v>0</v>
      </c>
      <c r="F214" s="401" t="s">
        <v>62</v>
      </c>
      <c r="G214" s="207">
        <f>SUM(C214:E214)</f>
        <v>2.934043222658774</v>
      </c>
      <c r="J214" s="192" t="str">
        <f>B214</f>
        <v>NLR Other</v>
      </c>
      <c r="K214" s="240">
        <v>2.851214867440226</v>
      </c>
      <c r="L214" s="240">
        <v>0</v>
      </c>
      <c r="M214" s="240">
        <v>0</v>
      </c>
      <c r="N214" s="175" t="s">
        <v>62</v>
      </c>
      <c r="O214" s="787">
        <f>SUM(K214:M214)</f>
        <v>2.851214867440226</v>
      </c>
    </row>
    <row r="215" spans="1:16" ht="16.149999999999999" thickBot="1">
      <c r="B215" s="194" t="s">
        <v>374</v>
      </c>
      <c r="C215" s="195"/>
      <c r="D215" s="195"/>
      <c r="E215" s="195"/>
      <c r="F215" s="195"/>
      <c r="G215" s="410">
        <f>SUM(G211:G214)</f>
        <v>509.27750055616929</v>
      </c>
      <c r="J215" s="194" t="s">
        <v>374</v>
      </c>
      <c r="K215" s="195"/>
      <c r="L215" s="195"/>
      <c r="M215" s="195"/>
      <c r="N215" s="195"/>
      <c r="O215" s="790">
        <f>SUM(O211:O214)</f>
        <v>488.60696485776469</v>
      </c>
    </row>
    <row r="216" spans="1:16" ht="16.149999999999999" thickBot="1">
      <c r="B216" s="194" t="s">
        <v>439</v>
      </c>
      <c r="C216" s="195"/>
      <c r="D216" s="195"/>
      <c r="E216" s="195"/>
      <c r="F216" s="195"/>
      <c r="G216" s="103"/>
    </row>
    <row r="217" spans="1:16" ht="16.149999999999999" thickBot="1">
      <c r="B217" s="102" t="s">
        <v>449</v>
      </c>
      <c r="C217" s="103"/>
      <c r="D217" s="103"/>
      <c r="E217" s="103"/>
      <c r="F217" s="103"/>
      <c r="G217" s="1195">
        <f>G209-G215</f>
        <v>-8.9709612069293598</v>
      </c>
      <c r="H217" s="1024" t="s">
        <v>194</v>
      </c>
      <c r="J217" s="791" t="s">
        <v>439</v>
      </c>
      <c r="K217"/>
      <c r="L217"/>
      <c r="M217"/>
      <c r="N217"/>
      <c r="O217" s="800">
        <f>G209-O215</f>
        <v>11.699574491475232</v>
      </c>
      <c r="P217" s="266" t="s">
        <v>230</v>
      </c>
    </row>
    <row r="218" spans="1:16" ht="15.75">
      <c r="B218" s="13"/>
      <c r="C218" s="13"/>
      <c r="D218" s="13"/>
      <c r="E218" s="13"/>
      <c r="F218" s="13"/>
      <c r="G218" s="1185">
        <f>G217/G215</f>
        <v>-1.7615074683512224E-2</v>
      </c>
      <c r="H218" s="1031"/>
      <c r="J218" s="791" t="s">
        <v>449</v>
      </c>
      <c r="K218"/>
      <c r="L218"/>
      <c r="M218"/>
      <c r="N218"/>
      <c r="O218" s="801">
        <f>O217/O215</f>
        <v>2.3944755873222198E-2</v>
      </c>
    </row>
    <row r="219" spans="1:16">
      <c r="B219" s="19" t="s">
        <v>457</v>
      </c>
      <c r="C219" s="13"/>
      <c r="D219" s="13"/>
      <c r="E219" s="13"/>
      <c r="F219" s="14"/>
      <c r="G219" s="14"/>
      <c r="H219" s="14"/>
      <c r="K219"/>
      <c r="L219"/>
      <c r="M219"/>
      <c r="N219"/>
    </row>
    <row r="220" spans="1:16">
      <c r="B220" s="13"/>
      <c r="C220" s="13"/>
      <c r="D220" s="13"/>
      <c r="E220" s="13"/>
      <c r="F220" s="15"/>
      <c r="G220" s="15"/>
      <c r="H220" s="15"/>
    </row>
    <row r="221" spans="1:16" ht="15.75" thickBot="1">
      <c r="J221" s="467" t="s">
        <v>832</v>
      </c>
    </row>
    <row r="222" spans="1:16">
      <c r="J222" s="51"/>
      <c r="K222" s="2" t="s">
        <v>721</v>
      </c>
      <c r="L222" s="2" t="s">
        <v>452</v>
      </c>
      <c r="M222" s="885" t="s">
        <v>398</v>
      </c>
      <c r="N222" s="1" t="s">
        <v>819</v>
      </c>
      <c r="O222" s="885" t="s">
        <v>453</v>
      </c>
    </row>
    <row r="223" spans="1:16">
      <c r="J223" s="51"/>
      <c r="M223" s="572" t="s">
        <v>701</v>
      </c>
      <c r="N223" s="1" t="s">
        <v>702</v>
      </c>
      <c r="O223" s="572"/>
    </row>
    <row r="224" spans="1:16">
      <c r="J224" s="51" t="s">
        <v>435</v>
      </c>
      <c r="K224" s="82">
        <f>G205</f>
        <v>452.79209370054929</v>
      </c>
      <c r="L224" s="82">
        <f>G211</f>
        <v>441.21043524796028</v>
      </c>
      <c r="M224" s="995">
        <f>K224-L224</f>
        <v>11.581658452589011</v>
      </c>
      <c r="N224" s="82">
        <v>1.6344457349999186</v>
      </c>
      <c r="O224" s="886">
        <f>K224+N224</f>
        <v>454.42653943554922</v>
      </c>
    </row>
    <row r="225" spans="2:15">
      <c r="J225" s="2" t="s">
        <v>454</v>
      </c>
      <c r="K225" s="82">
        <f>G206</f>
        <v>40.818086113052971</v>
      </c>
      <c r="L225" s="82">
        <f>G212</f>
        <v>57.950877313993608</v>
      </c>
      <c r="M225" s="1111">
        <f>K225-L225</f>
        <v>-17.132791200940638</v>
      </c>
      <c r="N225" s="82">
        <v>0.31602170277776037</v>
      </c>
      <c r="O225" s="886">
        <f t="shared" ref="O225:O227" si="6">K225+N225</f>
        <v>41.134107815830731</v>
      </c>
    </row>
    <row r="226" spans="2:15">
      <c r="J226" s="2" t="s">
        <v>455</v>
      </c>
      <c r="K226" s="82">
        <f>G207</f>
        <v>1.3255639920302085</v>
      </c>
      <c r="L226" s="82">
        <f>G213</f>
        <v>7.1821447715566222</v>
      </c>
      <c r="M226" s="1111">
        <f>K226-L226</f>
        <v>-5.8565807795264142</v>
      </c>
      <c r="N226" s="82">
        <v>0.13179706077913145</v>
      </c>
      <c r="O226" s="886">
        <f t="shared" si="6"/>
        <v>1.4573610528093399</v>
      </c>
    </row>
    <row r="227" spans="2:15" ht="15.75" thickBot="1">
      <c r="J227" s="2" t="s">
        <v>722</v>
      </c>
      <c r="K227" s="82">
        <f>G208</f>
        <v>5.3707955436074837</v>
      </c>
      <c r="L227" s="82">
        <f>G214</f>
        <v>2.934043222658774</v>
      </c>
      <c r="M227" s="995">
        <f>K227-L227</f>
        <v>2.4367523209487096</v>
      </c>
      <c r="N227" s="82">
        <v>9.9870475495301026E-4</v>
      </c>
      <c r="O227" s="886">
        <f t="shared" si="6"/>
        <v>5.3717942483624368</v>
      </c>
    </row>
    <row r="228" spans="2:15" ht="15.75" thickBot="1">
      <c r="J228" s="913" t="s">
        <v>723</v>
      </c>
      <c r="K228" s="914">
        <f>K224+K225+K227+K226</f>
        <v>500.30653934923993</v>
      </c>
      <c r="L228" s="915">
        <f>L224+L225+L227+L226</f>
        <v>509.27750055616929</v>
      </c>
      <c r="M228" s="1116">
        <f>M224+M225+M227+M226</f>
        <v>-8.9709612069293314</v>
      </c>
      <c r="N228" s="915">
        <f>N224+N225+N227+N226</f>
        <v>2.0832632033117635</v>
      </c>
      <c r="O228" s="299">
        <f>O224+O225+O227+O226</f>
        <v>502.38980255255171</v>
      </c>
    </row>
    <row r="236" spans="2:15">
      <c r="C236" s="2" t="s">
        <v>146</v>
      </c>
      <c r="D236" s="2" t="s">
        <v>142</v>
      </c>
      <c r="E236" s="2" t="s">
        <v>141</v>
      </c>
      <c r="F236" s="2" t="s">
        <v>137</v>
      </c>
      <c r="G236" s="2" t="s">
        <v>415</v>
      </c>
    </row>
    <row r="237" spans="2:15">
      <c r="B237" s="2" t="s">
        <v>725</v>
      </c>
      <c r="C237" s="82">
        <v>85.758753553325874</v>
      </c>
      <c r="D237" s="82">
        <v>70.849266182792491</v>
      </c>
      <c r="E237" s="82">
        <v>92.507761947508669</v>
      </c>
      <c r="F237" s="82">
        <v>103.82664663418738</v>
      </c>
      <c r="G237" s="82">
        <v>146.31396564733669</v>
      </c>
    </row>
    <row r="238" spans="2:15">
      <c r="B238" s="2" t="s">
        <v>833</v>
      </c>
      <c r="C238" s="82">
        <v>96.740492571973078</v>
      </c>
      <c r="D238" s="82">
        <v>100.73274941781062</v>
      </c>
      <c r="E238" s="82">
        <v>87.354429911104532</v>
      </c>
      <c r="F238" s="82">
        <v>87.480227342863387</v>
      </c>
      <c r="G238" s="82">
        <v>116.29906561401307</v>
      </c>
    </row>
    <row r="241" spans="2:7">
      <c r="B241" s="38" t="s">
        <v>834</v>
      </c>
      <c r="C241"/>
      <c r="D241"/>
      <c r="E241"/>
    </row>
    <row r="242" spans="2:7">
      <c r="B242"/>
      <c r="C242"/>
      <c r="D242"/>
      <c r="E242"/>
    </row>
    <row r="243" spans="2:7" ht="15.75" thickBot="1">
      <c r="B243" s="48"/>
      <c r="C243"/>
      <c r="D243"/>
      <c r="E243"/>
    </row>
    <row r="244" spans="2:7" ht="31.9" thickBot="1">
      <c r="B244" s="469" t="s">
        <v>469</v>
      </c>
      <c r="C244" s="474" t="s">
        <v>470</v>
      </c>
      <c r="D244" s="474" t="s">
        <v>471</v>
      </c>
      <c r="E244" s="201" t="s">
        <v>378</v>
      </c>
    </row>
    <row r="245" spans="2:7" ht="15.75">
      <c r="B245" s="469" t="s">
        <v>472</v>
      </c>
      <c r="C245" s="471">
        <v>11.226664115251179</v>
      </c>
      <c r="D245" s="471">
        <v>7.2430000000000003</v>
      </c>
      <c r="E245" s="404">
        <v>18.469779065997617</v>
      </c>
    </row>
    <row r="246" spans="2:7" ht="15.75">
      <c r="B246" s="473" t="s">
        <v>473</v>
      </c>
      <c r="C246" s="470">
        <v>0</v>
      </c>
      <c r="D246" s="470">
        <v>0</v>
      </c>
      <c r="E246" s="405">
        <v>0</v>
      </c>
    </row>
    <row r="247" spans="2:7" ht="16.149999999999999" thickBot="1">
      <c r="B247" s="468" t="s">
        <v>474</v>
      </c>
      <c r="C247" s="472">
        <f>SUM(C245:C246)</f>
        <v>11.226664115251179</v>
      </c>
      <c r="D247" s="472">
        <f>SUM(D245:D246)</f>
        <v>7.2430000000000003</v>
      </c>
      <c r="E247" s="1307">
        <f>SUM(E245:E246)</f>
        <v>18.469779065997617</v>
      </c>
      <c r="G247" s="1312">
        <v>18.469779065997617</v>
      </c>
    </row>
    <row r="248" spans="2:7" ht="15.75">
      <c r="B248" s="469" t="s">
        <v>475</v>
      </c>
      <c r="C248" s="471">
        <v>8.3879017516521159</v>
      </c>
      <c r="D248" s="471">
        <v>1.631</v>
      </c>
      <c r="E248" s="404">
        <v>10.018955730094262</v>
      </c>
    </row>
    <row r="249" spans="2:7" ht="15.75">
      <c r="B249" s="473" t="s">
        <v>476</v>
      </c>
      <c r="C249" s="470">
        <v>0</v>
      </c>
      <c r="D249" s="470">
        <v>0</v>
      </c>
      <c r="E249" s="405">
        <v>0</v>
      </c>
    </row>
    <row r="250" spans="2:7" ht="16.149999999999999" thickBot="1">
      <c r="B250" s="468" t="s">
        <v>477</v>
      </c>
      <c r="C250" s="472">
        <f>C248+C249</f>
        <v>8.3879017516521159</v>
      </c>
      <c r="D250" s="472">
        <f>D248+D249</f>
        <v>1.631</v>
      </c>
      <c r="E250" s="229">
        <f>E248+E249</f>
        <v>10.018955730094262</v>
      </c>
      <c r="F250" s="82"/>
    </row>
    <row r="251" spans="2:7" ht="16.149999999999999" thickBot="1">
      <c r="B251" s="95" t="s">
        <v>478</v>
      </c>
      <c r="C251" s="168">
        <f>C247-C250</f>
        <v>2.8387623635990629</v>
      </c>
      <c r="D251" s="168">
        <f>D247-D250</f>
        <v>5.6120000000000001</v>
      </c>
      <c r="E251" s="229">
        <f>E247-E250</f>
        <v>8.4508233359033547</v>
      </c>
    </row>
    <row r="252" spans="2:7">
      <c r="E252" s="467">
        <f>E251/E250</f>
        <v>0.84348344913026641</v>
      </c>
    </row>
    <row r="253" spans="2:7">
      <c r="B253" s="19" t="s">
        <v>479</v>
      </c>
      <c r="C253" s="1" t="s">
        <v>835</v>
      </c>
    </row>
    <row r="257" spans="2:14">
      <c r="D257"/>
    </row>
    <row r="269" spans="2:14">
      <c r="I269" s="1" t="s">
        <v>836</v>
      </c>
    </row>
    <row r="270" spans="2:14">
      <c r="C270" s="2" t="s">
        <v>146</v>
      </c>
      <c r="D270" s="2" t="s">
        <v>142</v>
      </c>
      <c r="E270" s="2" t="s">
        <v>141</v>
      </c>
      <c r="F270" s="2" t="s">
        <v>137</v>
      </c>
      <c r="G270" s="2" t="s">
        <v>415</v>
      </c>
      <c r="I270" s="1"/>
      <c r="J270" s="2" t="s">
        <v>146</v>
      </c>
      <c r="K270" s="2" t="s">
        <v>142</v>
      </c>
      <c r="L270" s="2" t="s">
        <v>141</v>
      </c>
      <c r="M270" s="2" t="s">
        <v>137</v>
      </c>
      <c r="N270" s="2" t="s">
        <v>415</v>
      </c>
    </row>
    <row r="271" spans="2:14">
      <c r="B271" s="2" t="s">
        <v>491</v>
      </c>
      <c r="C271" s="82">
        <v>1.69087695078258</v>
      </c>
      <c r="D271" s="82">
        <v>2.5438660462791143</v>
      </c>
      <c r="E271" s="82">
        <v>2.0650595683405348</v>
      </c>
      <c r="F271" s="82">
        <v>4.9268615498489492</v>
      </c>
      <c r="G271" s="82">
        <v>7.2431149507464383</v>
      </c>
      <c r="I271" s="2" t="s">
        <v>491</v>
      </c>
      <c r="J271" s="82">
        <v>1.5115199621022211</v>
      </c>
      <c r="K271" s="82">
        <v>2.0810734942371267</v>
      </c>
      <c r="L271" s="82">
        <v>1.7630887230951966</v>
      </c>
      <c r="M271" s="82">
        <v>2.3518792257116838</v>
      </c>
      <c r="N271" s="82">
        <v>4.3620356948837031</v>
      </c>
    </row>
    <row r="272" spans="2:14">
      <c r="B272" s="2" t="s">
        <v>837</v>
      </c>
      <c r="C272" s="82">
        <v>2.7090845383509881</v>
      </c>
      <c r="D272" s="82">
        <v>1.9892744629682324</v>
      </c>
      <c r="E272" s="82">
        <v>1.6902597601590557</v>
      </c>
      <c r="F272" s="82">
        <v>1.99928299017384</v>
      </c>
      <c r="G272" s="82">
        <v>1.6310539784421456</v>
      </c>
      <c r="I272" s="2" t="s">
        <v>837</v>
      </c>
      <c r="J272" s="82">
        <v>1.0730245785343799</v>
      </c>
      <c r="K272" s="82">
        <v>1.1011786926905796</v>
      </c>
      <c r="L272" s="82">
        <v>1.6402597601590556</v>
      </c>
      <c r="M272" s="82">
        <v>1.68678299017384</v>
      </c>
      <c r="N272" s="82">
        <v>1.6310539784421456</v>
      </c>
    </row>
    <row r="274" spans="2:15">
      <c r="B274" s="19" t="s">
        <v>838</v>
      </c>
      <c r="C274"/>
      <c r="D274"/>
      <c r="E274"/>
      <c r="F274"/>
    </row>
    <row r="275" spans="2:15" ht="15.75" thickBot="1">
      <c r="B275"/>
      <c r="C275"/>
      <c r="D275"/>
      <c r="E275"/>
      <c r="F275"/>
    </row>
    <row r="276" spans="2:15" ht="16.149999999999999" thickBot="1">
      <c r="B276" s="100" t="s">
        <v>679</v>
      </c>
      <c r="C276" s="101" t="s">
        <v>322</v>
      </c>
      <c r="D276" s="101" t="s">
        <v>332</v>
      </c>
      <c r="E276" s="101" t="s">
        <v>488</v>
      </c>
      <c r="F276" s="464" t="s">
        <v>494</v>
      </c>
    </row>
    <row r="277" spans="2:15" ht="16.149999999999999" thickBot="1">
      <c r="B277" s="187" t="s">
        <v>336</v>
      </c>
      <c r="C277" s="191"/>
      <c r="D277" s="191"/>
      <c r="E277" s="191"/>
      <c r="F277" s="189"/>
    </row>
    <row r="278" spans="2:15" ht="15.75">
      <c r="B278" s="190" t="s">
        <v>495</v>
      </c>
      <c r="C278" s="239">
        <v>21.584958179505669</v>
      </c>
      <c r="D278" s="239">
        <v>0</v>
      </c>
      <c r="E278" s="191">
        <v>0</v>
      </c>
      <c r="F278" s="206">
        <f>SUM(C278:E278)</f>
        <v>21.584958179505669</v>
      </c>
      <c r="G278" s="82"/>
    </row>
    <row r="279" spans="2:15" ht="15.75">
      <c r="B279" s="192" t="s">
        <v>496</v>
      </c>
      <c r="C279" s="240">
        <v>6.0835878414448015</v>
      </c>
      <c r="D279" s="240">
        <v>0</v>
      </c>
      <c r="E279" s="106">
        <v>0</v>
      </c>
      <c r="F279" s="207">
        <f t="shared" ref="F279:F284" si="7">SUM(C279:E279)</f>
        <v>6.0835878414448015</v>
      </c>
      <c r="G279" s="82"/>
    </row>
    <row r="280" spans="2:15" ht="15.75">
      <c r="B280" s="192" t="s">
        <v>736</v>
      </c>
      <c r="C280" s="240">
        <v>35.883901218402642</v>
      </c>
      <c r="D280" s="240">
        <v>0</v>
      </c>
      <c r="E280" s="106">
        <v>0</v>
      </c>
      <c r="F280" s="207">
        <f t="shared" si="7"/>
        <v>35.883901218402642</v>
      </c>
      <c r="G280" s="82"/>
      <c r="J280" s="253" t="s">
        <v>495</v>
      </c>
      <c r="K280" s="253" t="s">
        <v>496</v>
      </c>
      <c r="L280" s="253" t="s">
        <v>839</v>
      </c>
      <c r="M280" s="253" t="s">
        <v>840</v>
      </c>
      <c r="N280" s="253" t="s">
        <v>743</v>
      </c>
      <c r="O280" s="253" t="s">
        <v>841</v>
      </c>
    </row>
    <row r="281" spans="2:15" ht="15.75">
      <c r="B281" s="192" t="s">
        <v>499</v>
      </c>
      <c r="C281" s="475">
        <v>1.2699929269833272</v>
      </c>
      <c r="D281" s="240">
        <v>0</v>
      </c>
      <c r="E281" s="106">
        <v>0</v>
      </c>
      <c r="F281" s="207">
        <f t="shared" si="7"/>
        <v>1.2699929269833272</v>
      </c>
      <c r="G281" s="82"/>
      <c r="J281" s="2">
        <v>21.584958179505669</v>
      </c>
      <c r="K281" s="2">
        <v>6.0835878414448006</v>
      </c>
      <c r="L281" s="2">
        <v>35.883901218402642</v>
      </c>
      <c r="M281" s="2">
        <v>1.2699929269833272</v>
      </c>
      <c r="N281" s="2">
        <v>22.994683712903701</v>
      </c>
      <c r="O281" s="2">
        <v>10.915276023954455</v>
      </c>
    </row>
    <row r="282" spans="2:15" ht="15.75">
      <c r="B282" s="192" t="s">
        <v>842</v>
      </c>
      <c r="C282" s="475">
        <v>15.872760186387699</v>
      </c>
      <c r="D282" s="240">
        <v>0</v>
      </c>
      <c r="E282" s="417">
        <v>0.17477567494139501</v>
      </c>
      <c r="F282" s="207">
        <f>SUM(C282:E282)</f>
        <v>16.047535861329095</v>
      </c>
      <c r="G282" s="82"/>
      <c r="J282" s="213"/>
      <c r="N282" s="476"/>
    </row>
    <row r="283" spans="2:15" ht="15.75">
      <c r="B283" s="192" t="s">
        <v>843</v>
      </c>
      <c r="C283" s="240">
        <v>7.1219235265159933</v>
      </c>
      <c r="D283" s="240">
        <v>0</v>
      </c>
      <c r="E283" s="106">
        <v>0</v>
      </c>
      <c r="F283" s="207">
        <f t="shared" si="7"/>
        <v>7.1219235265159933</v>
      </c>
      <c r="G283" s="82"/>
      <c r="H283" s="476"/>
    </row>
    <row r="284" spans="2:15" ht="15.75">
      <c r="B284" s="192" t="s">
        <v>841</v>
      </c>
      <c r="C284" s="240">
        <v>10.915276023954455</v>
      </c>
      <c r="D284" s="240">
        <v>0</v>
      </c>
      <c r="E284" s="106">
        <v>0</v>
      </c>
      <c r="F284" s="207">
        <f t="shared" si="7"/>
        <v>10.915276023954455</v>
      </c>
      <c r="G284" s="82"/>
    </row>
    <row r="285" spans="2:15" ht="15.75">
      <c r="B285" s="192" t="s">
        <v>844</v>
      </c>
      <c r="C285" s="240"/>
      <c r="D285" s="106"/>
      <c r="E285" s="106"/>
      <c r="F285" s="207">
        <f>SUM('[5]Other_T2_Capital_Cost_From_T1 '!$P$25:$T$25)</f>
        <v>3.497917160848115</v>
      </c>
      <c r="G285" s="891" t="s">
        <v>845</v>
      </c>
    </row>
    <row r="286" spans="2:15" ht="16.149999999999999" thickBot="1">
      <c r="B286" s="192" t="s">
        <v>363</v>
      </c>
      <c r="C286" s="240"/>
      <c r="D286" s="240"/>
      <c r="E286" s="240"/>
      <c r="F286" s="207">
        <f>SUM(F278:F285)</f>
        <v>102.40509273898411</v>
      </c>
      <c r="K286" s="1313">
        <v>98.73239990319459</v>
      </c>
      <c r="L286" s="1312" t="s">
        <v>846</v>
      </c>
    </row>
    <row r="287" spans="2:15" ht="16.149999999999999" thickBot="1">
      <c r="B287" s="463" t="s">
        <v>364</v>
      </c>
      <c r="C287" s="462"/>
      <c r="D287" s="462"/>
      <c r="E287" s="462"/>
      <c r="F287" s="464"/>
      <c r="G287" s="1124"/>
    </row>
    <row r="288" spans="2:15" ht="15.75">
      <c r="B288" s="192" t="s">
        <v>495</v>
      </c>
      <c r="C288" s="240">
        <v>19.832772681839845</v>
      </c>
      <c r="D288" s="106">
        <v>0</v>
      </c>
      <c r="E288" s="106">
        <v>0</v>
      </c>
      <c r="F288" s="207">
        <f>SUM(C288:E288)</f>
        <v>19.832772681839845</v>
      </c>
      <c r="I288" s="82"/>
      <c r="J288" s="51"/>
    </row>
    <row r="289" spans="2:11" ht="15.75">
      <c r="B289" s="192" t="s">
        <v>496</v>
      </c>
      <c r="C289" s="240">
        <v>7.4214136851063977</v>
      </c>
      <c r="D289" s="106">
        <v>0</v>
      </c>
      <c r="E289" s="106">
        <v>0</v>
      </c>
      <c r="F289" s="207">
        <f t="shared" ref="F289:F294" si="8">SUM(C289:E289)</f>
        <v>7.4214136851063977</v>
      </c>
      <c r="I289" s="82"/>
      <c r="J289" s="51"/>
    </row>
    <row r="290" spans="2:11" ht="15.75">
      <c r="B290" s="192" t="s">
        <v>736</v>
      </c>
      <c r="C290" s="240">
        <v>33.305558156296286</v>
      </c>
      <c r="D290" s="106">
        <v>0</v>
      </c>
      <c r="E290" s="106">
        <v>0</v>
      </c>
      <c r="F290" s="207">
        <f t="shared" si="8"/>
        <v>33.305558156296286</v>
      </c>
      <c r="I290" s="82"/>
      <c r="J290" s="51"/>
    </row>
    <row r="291" spans="2:11" ht="15.75">
      <c r="B291" s="192" t="s">
        <v>499</v>
      </c>
      <c r="C291" s="240">
        <v>2.0258029138343656</v>
      </c>
      <c r="D291" s="106">
        <v>0</v>
      </c>
      <c r="E291" s="106">
        <v>0</v>
      </c>
      <c r="F291" s="207">
        <f t="shared" si="8"/>
        <v>2.0258029138343656</v>
      </c>
      <c r="I291" s="82"/>
      <c r="J291" s="51"/>
    </row>
    <row r="292" spans="2:11" ht="15.75">
      <c r="B292" s="192" t="s">
        <v>842</v>
      </c>
      <c r="C292" s="240">
        <v>20.53652687808421</v>
      </c>
      <c r="D292" s="106">
        <v>0</v>
      </c>
      <c r="E292" s="106">
        <v>0</v>
      </c>
      <c r="F292" s="207">
        <f t="shared" si="8"/>
        <v>20.53652687808421</v>
      </c>
      <c r="I292" s="82"/>
      <c r="J292" s="51"/>
    </row>
    <row r="293" spans="2:11" ht="15.75">
      <c r="B293" s="192" t="s">
        <v>843</v>
      </c>
      <c r="C293" s="240">
        <v>15.272816611597802</v>
      </c>
      <c r="D293" s="106">
        <v>0</v>
      </c>
      <c r="E293" s="106">
        <v>0</v>
      </c>
      <c r="F293" s="207">
        <f t="shared" si="8"/>
        <v>15.272816611597802</v>
      </c>
      <c r="I293" s="82"/>
      <c r="J293" s="51"/>
    </row>
    <row r="294" spans="2:11" ht="15.75">
      <c r="B294" s="192" t="s">
        <v>841</v>
      </c>
      <c r="C294" s="240">
        <v>11.661499897216364</v>
      </c>
      <c r="D294" s="106">
        <v>0</v>
      </c>
      <c r="E294" s="106">
        <v>0</v>
      </c>
      <c r="F294" s="207">
        <f t="shared" si="8"/>
        <v>11.661499897216364</v>
      </c>
      <c r="H294" s="477"/>
      <c r="I294" s="82"/>
      <c r="J294" s="51"/>
      <c r="K294" s="82"/>
    </row>
    <row r="295" spans="2:11" ht="16.149999999999999" thickBot="1">
      <c r="B295" s="194" t="s">
        <v>374</v>
      </c>
      <c r="C295" s="409"/>
      <c r="D295" s="195"/>
      <c r="E295" s="195"/>
      <c r="F295" s="410">
        <f>SUM(F288:F294)</f>
        <v>110.05639082397528</v>
      </c>
      <c r="K295" s="82"/>
    </row>
    <row r="296" spans="2:11" ht="16.149999999999999" thickBot="1">
      <c r="B296" s="102" t="s">
        <v>376</v>
      </c>
      <c r="C296" s="167"/>
      <c r="D296" s="167"/>
      <c r="E296" s="167"/>
      <c r="F296" s="1195">
        <f>F286-F295</f>
        <v>-7.6512980849911685</v>
      </c>
      <c r="K296" s="82"/>
    </row>
    <row r="297" spans="2:11">
      <c r="B297"/>
      <c r="C297"/>
      <c r="D297"/>
      <c r="E297"/>
      <c r="F297" s="1025">
        <f>F296/F295</f>
        <v>-6.9521615489178554E-2</v>
      </c>
      <c r="K297" s="51"/>
    </row>
    <row r="298" spans="2:11">
      <c r="B298" s="39" t="s">
        <v>740</v>
      </c>
      <c r="C298"/>
      <c r="D298" s="39" t="s">
        <v>847</v>
      </c>
      <c r="E298"/>
      <c r="F298"/>
    </row>
    <row r="299" spans="2:11">
      <c r="B299"/>
      <c r="C299"/>
      <c r="D299"/>
      <c r="E299"/>
      <c r="F299"/>
    </row>
    <row r="312" spans="2:15">
      <c r="J312" s="895"/>
      <c r="K312" s="266"/>
    </row>
    <row r="313" spans="2:15">
      <c r="I313" s="1" t="s">
        <v>848</v>
      </c>
    </row>
    <row r="314" spans="2:15">
      <c r="B314" s="1" t="s">
        <v>849</v>
      </c>
      <c r="C314" s="2" t="s">
        <v>146</v>
      </c>
      <c r="D314" s="2" t="s">
        <v>142</v>
      </c>
      <c r="E314" s="2" t="s">
        <v>141</v>
      </c>
      <c r="F314" s="2" t="s">
        <v>137</v>
      </c>
      <c r="G314" s="2" t="s">
        <v>415</v>
      </c>
      <c r="J314" s="2" t="s">
        <v>146</v>
      </c>
      <c r="K314" s="2" t="s">
        <v>142</v>
      </c>
      <c r="L314" s="2" t="s">
        <v>141</v>
      </c>
      <c r="M314" s="2" t="s">
        <v>137</v>
      </c>
      <c r="N314" s="2" t="s">
        <v>415</v>
      </c>
    </row>
    <row r="315" spans="2:15">
      <c r="B315" s="2" t="s">
        <v>508</v>
      </c>
      <c r="C315" s="82">
        <v>20.717156092949061</v>
      </c>
      <c r="D315" s="82">
        <v>16.52020527743494</v>
      </c>
      <c r="E315" s="82">
        <v>19.861268906252192</v>
      </c>
      <c r="F315" s="82">
        <v>16.903510043015238</v>
      </c>
      <c r="G315" s="82">
        <v>28.402952419332671</v>
      </c>
      <c r="H315" s="82"/>
      <c r="I315" s="2" t="s">
        <v>508</v>
      </c>
      <c r="J315" s="1285">
        <v>15.750598182217292</v>
      </c>
      <c r="K315" s="1285">
        <v>13.345826629073935</v>
      </c>
      <c r="L315" s="1285">
        <v>14.087313917053116</v>
      </c>
      <c r="M315" s="1285">
        <v>12.557516791764829</v>
      </c>
      <c r="N315" s="1285">
        <v>19.996460670181719</v>
      </c>
      <c r="O315" s="82"/>
    </row>
    <row r="316" spans="2:15">
      <c r="B316" s="2" t="s">
        <v>179</v>
      </c>
      <c r="C316" s="82">
        <v>24.062419498425228</v>
      </c>
      <c r="D316" s="82">
        <v>22.61990273680841</v>
      </c>
      <c r="E316" s="82">
        <v>22.548855044988862</v>
      </c>
      <c r="F316" s="82">
        <v>21.220789633949693</v>
      </c>
      <c r="G316" s="82">
        <v>19.604423909803081</v>
      </c>
      <c r="H316" s="82"/>
      <c r="I316" s="2" t="s">
        <v>179</v>
      </c>
      <c r="J316" s="82">
        <v>14.717600545893516</v>
      </c>
      <c r="K316" s="82">
        <v>14.686619235164672</v>
      </c>
      <c r="L316" s="82">
        <v>14.695936808856377</v>
      </c>
      <c r="M316" s="82">
        <v>14.547291053583368</v>
      </c>
      <c r="N316" s="82">
        <v>15.599599690795328</v>
      </c>
      <c r="O316" s="82"/>
    </row>
    <row r="317" spans="2:15">
      <c r="O317" s="82"/>
    </row>
    <row r="318" spans="2:15">
      <c r="O318" s="51"/>
    </row>
    <row r="319" spans="2:15" ht="15.75">
      <c r="B319" s="105"/>
      <c r="C319" s="105"/>
      <c r="I319" s="1350"/>
      <c r="J319" s="1350"/>
      <c r="K319" s="90"/>
      <c r="L319" s="90"/>
      <c r="M319" s="90"/>
      <c r="N319" s="90"/>
      <c r="O319" s="90"/>
    </row>
    <row r="320" spans="2:15" ht="15.75">
      <c r="B320" s="105"/>
      <c r="C320" s="90"/>
      <c r="I320" s="105"/>
      <c r="J320" s="90"/>
      <c r="K320" s="90"/>
      <c r="L320" s="90"/>
      <c r="M320" s="90"/>
      <c r="N320" s="90"/>
      <c r="O320" s="90"/>
    </row>
    <row r="321" spans="2:16">
      <c r="B321" s="19" t="s">
        <v>850</v>
      </c>
      <c r="C321"/>
      <c r="D321"/>
      <c r="E321"/>
      <c r="F321" s="108" t="s">
        <v>851</v>
      </c>
    </row>
    <row r="322" spans="2:16" ht="15.75" thickBot="1">
      <c r="B322"/>
      <c r="C322"/>
      <c r="D322"/>
      <c r="E322"/>
      <c r="F322"/>
      <c r="L322" s="1" t="s">
        <v>852</v>
      </c>
      <c r="M322" s="2" t="s">
        <v>853</v>
      </c>
      <c r="N322" s="2" t="s">
        <v>684</v>
      </c>
      <c r="O322" s="2" t="s">
        <v>854</v>
      </c>
    </row>
    <row r="323" spans="2:16" ht="47.65" thickBot="1">
      <c r="B323" s="100" t="s">
        <v>679</v>
      </c>
      <c r="C323" s="101" t="s">
        <v>855</v>
      </c>
      <c r="D323" s="106"/>
      <c r="E323" s="106"/>
      <c r="F323" s="100" t="s">
        <v>679</v>
      </c>
      <c r="G323" s="101" t="s">
        <v>19</v>
      </c>
      <c r="K323" s="2" t="s">
        <v>760</v>
      </c>
      <c r="L323" s="253">
        <v>119.77183037543139</v>
      </c>
      <c r="M323" s="253"/>
      <c r="O323" s="1">
        <v>119.8</v>
      </c>
    </row>
    <row r="324" spans="2:16" ht="31.9" thickBot="1">
      <c r="B324" s="102" t="s">
        <v>856</v>
      </c>
      <c r="C324" s="103"/>
      <c r="D324" s="106"/>
      <c r="E324" s="106"/>
      <c r="F324" s="102" t="s">
        <v>857</v>
      </c>
      <c r="G324" s="167">
        <v>120.9819223482769</v>
      </c>
      <c r="H324" s="82"/>
      <c r="I324" s="284" t="s">
        <v>25</v>
      </c>
      <c r="K324" s="2" t="s">
        <v>762</v>
      </c>
      <c r="L324" s="253">
        <v>101.33637334399282</v>
      </c>
      <c r="M324" s="253"/>
      <c r="O324" s="1">
        <v>101.3</v>
      </c>
    </row>
    <row r="325" spans="2:16" ht="31.9" thickBot="1">
      <c r="B325" s="102" t="s">
        <v>527</v>
      </c>
      <c r="C325" s="167">
        <v>164.43960619924906</v>
      </c>
      <c r="D325" s="240"/>
      <c r="E325" s="106"/>
      <c r="F325" s="102" t="s">
        <v>858</v>
      </c>
      <c r="G325" s="167">
        <v>130.98589352418122</v>
      </c>
      <c r="H325" s="82"/>
      <c r="I325" s="943">
        <f>C327+G324</f>
        <v>405.44042496046296</v>
      </c>
      <c r="K325" s="2" t="s">
        <v>859</v>
      </c>
      <c r="L325" s="253">
        <v>64.535641469290056</v>
      </c>
      <c r="M325" s="253"/>
    </row>
    <row r="326" spans="2:16" ht="16.149999999999999" thickBot="1">
      <c r="B326" s="102" t="s">
        <v>531</v>
      </c>
      <c r="C326" s="167">
        <v>120.01889641293698</v>
      </c>
      <c r="D326" s="240"/>
      <c r="E326" s="106"/>
      <c r="F326" s="102" t="s">
        <v>669</v>
      </c>
      <c r="G326" s="1204">
        <f>G324-G325</f>
        <v>-10.003971175904326</v>
      </c>
      <c r="H326" s="1104" t="s">
        <v>194</v>
      </c>
      <c r="I326" s="814">
        <f>G325+C331</f>
        <v>389.47368809448511</v>
      </c>
      <c r="K326" s="2" t="s">
        <v>860</v>
      </c>
      <c r="L326" s="253">
        <v>0</v>
      </c>
      <c r="M326" s="253"/>
    </row>
    <row r="327" spans="2:16" ht="16.149999999999999" thickBot="1">
      <c r="B327" s="102" t="s">
        <v>363</v>
      </c>
      <c r="C327" s="167">
        <f>C325+C326</f>
        <v>284.45850261218607</v>
      </c>
      <c r="D327" s="240"/>
      <c r="E327" s="106"/>
      <c r="F327"/>
      <c r="I327" s="82">
        <f>I325-I326</f>
        <v>15.96673686597785</v>
      </c>
      <c r="J327" s="2" t="s">
        <v>230</v>
      </c>
      <c r="L327" s="253"/>
      <c r="M327" s="871">
        <f>SUM(L323:L326)</f>
        <v>285.64384518871429</v>
      </c>
      <c r="N327" s="871">
        <f>M327</f>
        <v>285.64384518871429</v>
      </c>
    </row>
    <row r="328" spans="2:16" ht="16.149999999999999" thickBot="1">
      <c r="B328" s="102" t="s">
        <v>861</v>
      </c>
      <c r="C328" s="167"/>
      <c r="D328" s="106"/>
      <c r="E328" s="106"/>
      <c r="F328"/>
      <c r="I328" s="51">
        <f>I327/I326</f>
        <v>4.0995675328147893E-2</v>
      </c>
      <c r="K328" s="2" t="s">
        <v>756</v>
      </c>
      <c r="L328" s="253">
        <v>132.23256952045028</v>
      </c>
      <c r="N328" s="872">
        <v>-0.77550129297624948</v>
      </c>
      <c r="O328" s="871">
        <f>L328-N328</f>
        <v>133.00807081342654</v>
      </c>
    </row>
    <row r="329" spans="2:16" ht="16.149999999999999" thickBot="1">
      <c r="B329" s="102" t="s">
        <v>527</v>
      </c>
      <c r="C329" s="167">
        <v>164.28109879852332</v>
      </c>
      <c r="D329" s="106"/>
      <c r="E329" s="106"/>
      <c r="F329" s="106"/>
      <c r="G329"/>
      <c r="I329" s="253"/>
      <c r="K329" s="2" t="s">
        <v>757</v>
      </c>
      <c r="L329" s="253">
        <v>75.524172702836395</v>
      </c>
      <c r="N329" s="872">
        <v>-0.65227978926063401</v>
      </c>
      <c r="O329" s="871">
        <f>L329-N329</f>
        <v>76.176452492097027</v>
      </c>
    </row>
    <row r="330" spans="2:16" ht="16.149999999999999" thickBot="1">
      <c r="B330" s="102" t="s">
        <v>531</v>
      </c>
      <c r="C330" s="167">
        <v>94.206695771780545</v>
      </c>
      <c r="D330" s="106"/>
      <c r="E330" s="106"/>
      <c r="F330" s="106"/>
      <c r="G330"/>
      <c r="I330" s="253"/>
      <c r="K330" s="2" t="s">
        <v>862</v>
      </c>
      <c r="L330" s="253">
        <v>0</v>
      </c>
    </row>
    <row r="331" spans="2:16" ht="16.149999999999999" thickBot="1">
      <c r="B331" s="102" t="s">
        <v>374</v>
      </c>
      <c r="C331" s="167">
        <f>C329+C330</f>
        <v>258.48779457030389</v>
      </c>
      <c r="D331" s="240"/>
      <c r="E331" s="106"/>
      <c r="G331" s="82"/>
      <c r="H331" s="106"/>
      <c r="I331"/>
      <c r="K331" s="2" t="s">
        <v>863</v>
      </c>
      <c r="L331" s="2">
        <v>0</v>
      </c>
    </row>
    <row r="332" spans="2:16" ht="16.149999999999999" thickBot="1">
      <c r="B332" s="102" t="s">
        <v>376</v>
      </c>
      <c r="C332" s="410">
        <f>C327-C331</f>
        <v>25.970708041882176</v>
      </c>
      <c r="D332" s="2" t="s">
        <v>230</v>
      </c>
      <c r="E332" s="240"/>
      <c r="F332" s="240"/>
      <c r="G332" s="240"/>
      <c r="H332" s="240"/>
      <c r="I332" s="240"/>
      <c r="M332" s="871">
        <f>SUM(L328:L331)</f>
        <v>207.75674222328666</v>
      </c>
      <c r="N332" s="253">
        <f>M332+N328+N329</f>
        <v>206.32896114104977</v>
      </c>
      <c r="O332" s="51"/>
    </row>
    <row r="333" spans="2:16" ht="15.75">
      <c r="B333" s="999" t="s">
        <v>864</v>
      </c>
      <c r="C333" s="107">
        <f>C332/C331</f>
        <v>0.1004716995827771</v>
      </c>
      <c r="D333" s="106"/>
      <c r="E333" s="240"/>
      <c r="F333" s="240"/>
      <c r="G333" s="240"/>
      <c r="H333" s="240"/>
      <c r="I333" s="240"/>
      <c r="K333" s="873" t="s">
        <v>329</v>
      </c>
      <c r="L333" s="874">
        <f>(L323+L324+L325+L326)-(L330+L331+L328+L329)</f>
        <v>77.88710296542763</v>
      </c>
      <c r="M333" s="834"/>
      <c r="N333" s="875">
        <f>N327-N332</f>
        <v>79.31488404766452</v>
      </c>
      <c r="P333" s="51"/>
    </row>
    <row r="334" spans="2:16" ht="16.149999999999999" thickBot="1">
      <c r="B334" s="106"/>
      <c r="C334" s="107"/>
      <c r="D334" s="240"/>
      <c r="E334" s="106"/>
      <c r="F334" s="106"/>
      <c r="G334"/>
      <c r="K334" s="876"/>
      <c r="L334" s="879">
        <f>L333/(L330+L331+L328+L329)</f>
        <v>0.3748956694831036</v>
      </c>
      <c r="M334" s="880"/>
      <c r="N334" s="881">
        <f>N333/N332</f>
        <v>0.3844098453703918</v>
      </c>
    </row>
    <row r="335" spans="2:16" ht="15.75" thickBot="1">
      <c r="B335" s="1" t="s">
        <v>865</v>
      </c>
      <c r="D335" s="1" t="s">
        <v>866</v>
      </c>
      <c r="E335" s="92"/>
      <c r="F335" s="92"/>
      <c r="G335" s="92"/>
    </row>
    <row r="336" spans="2:16">
      <c r="C336" s="2" t="s">
        <v>146</v>
      </c>
      <c r="D336" s="2" t="s">
        <v>142</v>
      </c>
      <c r="E336" s="2" t="s">
        <v>141</v>
      </c>
      <c r="F336" s="2" t="s">
        <v>137</v>
      </c>
      <c r="G336" s="2" t="s">
        <v>415</v>
      </c>
      <c r="K336" s="873" t="s">
        <v>867</v>
      </c>
      <c r="L336" s="874">
        <f>(L323+L324)-(L328+L329)</f>
        <v>13.351461496137546</v>
      </c>
      <c r="M336" s="874"/>
      <c r="N336" s="875">
        <f>(L323+L324)-(O328+O329)</f>
        <v>11.923680413900655</v>
      </c>
    </row>
    <row r="337" spans="2:16" ht="15.75" thickBot="1">
      <c r="B337" s="2" t="s">
        <v>868</v>
      </c>
      <c r="C337" s="82">
        <f>'[5]A1.1_Totex_AP'!D20</f>
        <v>36.229119330028063</v>
      </c>
      <c r="D337" s="82">
        <f>'[5]A1.1_Totex_AP'!E20</f>
        <v>38.261378999719334</v>
      </c>
      <c r="E337" s="82">
        <f>'[5]A1.1_Totex_AP'!F20</f>
        <v>20.087564897459274</v>
      </c>
      <c r="F337" s="82">
        <f>'[5]A1.1_Totex_AP'!G20</f>
        <v>25.193767148224723</v>
      </c>
      <c r="G337" s="82">
        <f>'[5]A1.1_Totex_AP'!H20</f>
        <v>44.667775823817649</v>
      </c>
      <c r="K337" s="876"/>
      <c r="L337" s="877">
        <f>L336/(L328+L329)</f>
        <v>6.4264877054088843E-2</v>
      </c>
      <c r="M337" s="877"/>
      <c r="N337" s="878">
        <f>N336/(O328+O329)</f>
        <v>5.7000777234774556E-2</v>
      </c>
      <c r="O337" s="253"/>
      <c r="P337" s="51"/>
    </row>
    <row r="338" spans="2:16">
      <c r="B338" s="2" t="s">
        <v>869</v>
      </c>
      <c r="C338" s="82">
        <f>'[5]A1.1_Totex_AP'!D21</f>
        <v>24.93208386588632</v>
      </c>
      <c r="D338" s="82">
        <f>'[5]A1.1_Totex_AP'!E21</f>
        <v>21.438090221962351</v>
      </c>
      <c r="E338" s="82">
        <f>'[5]A1.1_Totex_AP'!F21</f>
        <v>24.361800133822179</v>
      </c>
      <c r="F338" s="82">
        <f>'[5]A1.1_Totex_AP'!G21</f>
        <v>30.604399122321976</v>
      </c>
      <c r="G338" s="82">
        <f>'[5]A1.1_Totex_AP'!H21</f>
        <v>18.682523068944157</v>
      </c>
      <c r="K338"/>
    </row>
    <row r="339" spans="2:16">
      <c r="B339" s="2" t="s">
        <v>870</v>
      </c>
      <c r="C339" s="82">
        <f>'[5]A1.1_Totex_AP'!D46</f>
        <v>3.0416448201818058</v>
      </c>
      <c r="D339" s="82">
        <f>'[5]A1.1_Totex_AP'!E46</f>
        <v>6.4372771932733031</v>
      </c>
      <c r="E339" s="82">
        <f>'[5]A1.1_Totex_AP'!F46</f>
        <v>19.10450712604149</v>
      </c>
      <c r="F339" s="82">
        <f>'[5]A1.1_Totex_AP'!G46</f>
        <v>35.952212329793461</v>
      </c>
      <c r="G339" s="82">
        <f>'[5]A1.1_Totex_AP'!H46</f>
        <v>56.44628087898684</v>
      </c>
      <c r="K339"/>
    </row>
    <row r="340" spans="2:16">
      <c r="B340" s="2" t="s">
        <v>871</v>
      </c>
      <c r="C340" s="82">
        <v>0</v>
      </c>
      <c r="D340" s="82">
        <v>0</v>
      </c>
      <c r="E340" s="82">
        <v>0</v>
      </c>
      <c r="F340" s="82">
        <v>0</v>
      </c>
      <c r="G340" s="82">
        <v>0</v>
      </c>
    </row>
    <row r="341" spans="2:16">
      <c r="C341" s="82"/>
      <c r="D341" s="82"/>
      <c r="E341" s="82"/>
      <c r="F341" s="82"/>
      <c r="G341" s="82"/>
      <c r="L341" s="1" t="s">
        <v>872</v>
      </c>
      <c r="M341" s="2" t="s">
        <v>853</v>
      </c>
      <c r="N341" s="2" t="s">
        <v>684</v>
      </c>
      <c r="O341" s="2" t="s">
        <v>854</v>
      </c>
    </row>
    <row r="342" spans="2:16">
      <c r="C342" s="82" t="s">
        <v>146</v>
      </c>
      <c r="D342" s="82" t="s">
        <v>142</v>
      </c>
      <c r="E342" s="82" t="s">
        <v>141</v>
      </c>
      <c r="F342" s="82" t="s">
        <v>137</v>
      </c>
      <c r="G342" s="82" t="s">
        <v>415</v>
      </c>
      <c r="K342" s="2" t="s">
        <v>760</v>
      </c>
      <c r="L342" s="253">
        <v>164.43960619924906</v>
      </c>
      <c r="M342" s="253"/>
      <c r="O342" s="871">
        <f>L342</f>
        <v>164.43960619924906</v>
      </c>
    </row>
    <row r="343" spans="2:16">
      <c r="B343" s="2" t="s">
        <v>873</v>
      </c>
      <c r="C343" s="82">
        <f>[5]A8_Allowances_2022!$AB$16</f>
        <v>33.946428009392712</v>
      </c>
      <c r="D343" s="82">
        <f>[5]A8_Allowances_2023!$AB$16</f>
        <v>33.357480889782885</v>
      </c>
      <c r="E343" s="82">
        <f>[5]A8_Allowances_2024!$AB$16</f>
        <v>33.077414150131261</v>
      </c>
      <c r="F343" s="82">
        <f>[5]A8_Allowances_2025!$AB$16</f>
        <v>32.626747764119663</v>
      </c>
      <c r="G343" s="82">
        <f>[5]A8_Allowances_2026!$AB$16</f>
        <v>32.048529278073048</v>
      </c>
      <c r="K343" s="2" t="s">
        <v>762</v>
      </c>
      <c r="L343" s="253">
        <v>120.01889641293698</v>
      </c>
      <c r="M343" s="253"/>
      <c r="O343" s="871">
        <f>L343</f>
        <v>120.01889641293698</v>
      </c>
    </row>
    <row r="344" spans="2:16">
      <c r="B344" s="2" t="s">
        <v>874</v>
      </c>
      <c r="C344" s="82">
        <f>[5]A8_Allowances_2022!$AC$16</f>
        <v>19.213593620472643</v>
      </c>
      <c r="D344" s="82">
        <f>[5]A8_Allowances_2023!$AC$16</f>
        <v>19.132456068616843</v>
      </c>
      <c r="E344" s="82">
        <f>[5]A8_Allowances_2024!$AC$16</f>
        <v>18.98959358331965</v>
      </c>
      <c r="F344" s="82">
        <f>[5]A8_Allowances_2025!$AC$16</f>
        <v>18.840809219687888</v>
      </c>
      <c r="G344" s="82">
        <f>[5]A8_Allowances_2026!$AC$16</f>
        <v>18.682523068944157</v>
      </c>
      <c r="H344"/>
      <c r="I344" s="253"/>
      <c r="K344" s="2" t="s">
        <v>859</v>
      </c>
      <c r="L344" s="253">
        <v>120.9819223482769</v>
      </c>
      <c r="M344" s="253"/>
    </row>
    <row r="345" spans="2:16">
      <c r="B345" s="2" t="s">
        <v>875</v>
      </c>
      <c r="C345" s="92">
        <f>[5]A8_Allowances_Totex_AP!D46</f>
        <v>0</v>
      </c>
      <c r="D345" s="92">
        <f>[5]A8_Allowances_Totex_AP!E46</f>
        <v>0</v>
      </c>
      <c r="E345" s="92">
        <f>[5]A8_Allowances_Totex_AP!F46</f>
        <v>0</v>
      </c>
      <c r="F345" s="92">
        <f>[5]A8_Allowances_Totex_AP!G46</f>
        <v>0</v>
      </c>
      <c r="G345" s="92">
        <f>[5]A8_Allowances_Totex_AP!H46</f>
        <v>0</v>
      </c>
      <c r="H345"/>
      <c r="I345" s="51"/>
      <c r="K345" s="2" t="s">
        <v>860</v>
      </c>
      <c r="L345" s="253">
        <v>0</v>
      </c>
      <c r="M345" s="253"/>
    </row>
    <row r="346" spans="2:16">
      <c r="B346" s="2" t="s">
        <v>876</v>
      </c>
      <c r="C346" s="92">
        <v>0</v>
      </c>
      <c r="D346" s="92">
        <v>0</v>
      </c>
      <c r="E346" s="92">
        <v>0</v>
      </c>
      <c r="F346" s="92">
        <v>0</v>
      </c>
      <c r="G346" s="92">
        <v>0</v>
      </c>
      <c r="H346"/>
      <c r="L346" s="253"/>
      <c r="M346" s="871">
        <f>SUM(L342:L345)</f>
        <v>405.44042496046296</v>
      </c>
      <c r="N346" s="871">
        <f>M346</f>
        <v>405.44042496046296</v>
      </c>
    </row>
    <row r="347" spans="2:16" ht="15.75">
      <c r="C347" s="92"/>
      <c r="D347" s="92"/>
      <c r="E347" s="92"/>
      <c r="F347" s="92"/>
      <c r="G347" s="92"/>
      <c r="H347"/>
      <c r="K347" s="2" t="s">
        <v>756</v>
      </c>
      <c r="L347" s="253">
        <v>164.28109879852332</v>
      </c>
      <c r="N347" s="872">
        <v>-0.77550129297624948</v>
      </c>
      <c r="O347" s="871">
        <f>L347-N347</f>
        <v>165.05660009149958</v>
      </c>
    </row>
    <row r="348" spans="2:16" ht="15.75">
      <c r="B348" s="2" t="s">
        <v>877</v>
      </c>
      <c r="C348" s="893">
        <f>[5]A8_Allowances_2022!$AB$17</f>
        <v>-0.54259636259180799</v>
      </c>
      <c r="D348" s="893">
        <f>[5]A8_Allowances_2023!$AB$17</f>
        <v>-0.20312715326893652</v>
      </c>
      <c r="E348" s="893">
        <f>[5]A8_Allowances_2024!$AB$17</f>
        <v>-2.9777777115504948E-2</v>
      </c>
      <c r="F348" s="893">
        <f>[5]A8_Allowances_2025!$AB$17</f>
        <v>0</v>
      </c>
      <c r="G348" s="92"/>
      <c r="H348"/>
      <c r="K348" s="2" t="s">
        <v>757</v>
      </c>
      <c r="L348" s="253">
        <v>94.206695771780545</v>
      </c>
      <c r="N348" s="872">
        <v>-0.65227978926063401</v>
      </c>
      <c r="O348" s="871">
        <f>L348-N348</f>
        <v>94.858975561041177</v>
      </c>
    </row>
    <row r="349" spans="2:16">
      <c r="B349" s="2" t="s">
        <v>877</v>
      </c>
      <c r="C349" s="894">
        <f>[5]A8_Allowances_2022!$AC$17</f>
        <v>-0.45309708815461658</v>
      </c>
      <c r="D349" s="894">
        <f>[5]A8_Allowances_2023!$AC$17</f>
        <v>-0.17355775743449123</v>
      </c>
      <c r="E349" s="894">
        <f>[5]A8_Allowances_2024!$AC$17</f>
        <v>-2.5624943671526217E-2</v>
      </c>
      <c r="F349" s="894">
        <f>[5]A8_Allowances_2025!$AC$17</f>
        <v>0</v>
      </c>
      <c r="G349" s="82"/>
      <c r="K349" s="2" t="s">
        <v>862</v>
      </c>
      <c r="L349" s="253">
        <v>0</v>
      </c>
    </row>
    <row r="350" spans="2:16">
      <c r="K350" s="2" t="s">
        <v>863</v>
      </c>
      <c r="L350" s="2">
        <v>0</v>
      </c>
    </row>
    <row r="351" spans="2:16" ht="15.75" thickBot="1">
      <c r="C351" s="2" t="s">
        <v>146</v>
      </c>
      <c r="D351" s="2" t="s">
        <v>142</v>
      </c>
      <c r="E351" s="2" t="s">
        <v>141</v>
      </c>
      <c r="F351" s="2" t="s">
        <v>137</v>
      </c>
      <c r="G351" s="2" t="s">
        <v>415</v>
      </c>
      <c r="M351" s="871">
        <f>SUM(L347:L350)</f>
        <v>258.48779457030389</v>
      </c>
      <c r="N351" s="253">
        <f>M351+N347+N348</f>
        <v>257.060013488067</v>
      </c>
      <c r="O351" s="51"/>
    </row>
    <row r="352" spans="2:16">
      <c r="B352" s="2" t="s">
        <v>878</v>
      </c>
      <c r="C352" s="488">
        <f>SUM(C337:C340)</f>
        <v>64.202848016096183</v>
      </c>
      <c r="D352" s="488">
        <f>SUM(D337:D340)</f>
        <v>66.136746414954985</v>
      </c>
      <c r="E352" s="488">
        <f>SUM(E337:E340)</f>
        <v>63.553872157322942</v>
      </c>
      <c r="F352" s="488">
        <f>SUM(F337:F340)</f>
        <v>91.750378600340156</v>
      </c>
      <c r="G352" s="488">
        <f>SUM(G337:G340)</f>
        <v>119.79657977174864</v>
      </c>
      <c r="K352" s="873" t="s">
        <v>329</v>
      </c>
      <c r="L352" s="874">
        <f>(L342+L343+L344+L345)-(L349+L350+L347+L348)</f>
        <v>146.95263039015907</v>
      </c>
      <c r="M352" s="834"/>
      <c r="N352" s="875">
        <f>N346-N351</f>
        <v>148.38041147239596</v>
      </c>
    </row>
    <row r="353" spans="2:14" ht="15.75" thickBot="1">
      <c r="B353" s="2" t="s">
        <v>879</v>
      </c>
      <c r="C353" s="488">
        <f>SUM(C343:C346)</f>
        <v>53.160021629865355</v>
      </c>
      <c r="D353" s="488">
        <f>SUM(D343:D346)</f>
        <v>52.489936958399724</v>
      </c>
      <c r="E353" s="488">
        <f>SUM(E343:E346)</f>
        <v>52.067007733450907</v>
      </c>
      <c r="F353" s="488">
        <f>SUM(F343:F346)</f>
        <v>51.467556983807555</v>
      </c>
      <c r="G353" s="488">
        <f>SUM(G343:G346)</f>
        <v>50.731052347017204</v>
      </c>
      <c r="K353" s="876"/>
      <c r="L353" s="879">
        <f>L352/(L349+L350+L347+L348)</f>
        <v>0.56850897209458251</v>
      </c>
      <c r="M353" s="880"/>
      <c r="N353" s="881">
        <f>N352/N351</f>
        <v>0.57722089662647569</v>
      </c>
    </row>
    <row r="354" spans="2:14" ht="15.75" thickBot="1">
      <c r="B354" s="2" t="s">
        <v>880</v>
      </c>
      <c r="C354" s="253">
        <f>SUM(C343:C349)</f>
        <v>52.164328179118932</v>
      </c>
      <c r="D354" s="253">
        <f>SUM(D343:D349)</f>
        <v>52.113252047696292</v>
      </c>
      <c r="E354" s="253">
        <f>SUM(E343:E349)</f>
        <v>52.011605012663878</v>
      </c>
      <c r="F354" s="253">
        <f>SUM(F343:F349)</f>
        <v>51.467556983807555</v>
      </c>
      <c r="G354" s="253">
        <f>SUM(G343:G349)</f>
        <v>50.731052347017204</v>
      </c>
    </row>
    <row r="355" spans="2:14">
      <c r="K355" s="873" t="s">
        <v>867</v>
      </c>
      <c r="L355" s="874">
        <f>(L342+L343)-(L347+L348)</f>
        <v>25.970708041882176</v>
      </c>
      <c r="M355" s="874"/>
      <c r="N355" s="875">
        <f>(L342+L343)-(O347+O348)</f>
        <v>24.542926959645342</v>
      </c>
    </row>
    <row r="356" spans="2:14" ht="15.75" thickBot="1">
      <c r="C356" s="2" t="s">
        <v>146</v>
      </c>
      <c r="D356" s="2" t="s">
        <v>142</v>
      </c>
      <c r="E356" s="2" t="s">
        <v>141</v>
      </c>
      <c r="F356" s="2" t="s">
        <v>137</v>
      </c>
      <c r="G356" s="2" t="s">
        <v>415</v>
      </c>
      <c r="K356" s="876"/>
      <c r="L356" s="877">
        <f>L355/(L347+L348)</f>
        <v>0.1004716995827771</v>
      </c>
      <c r="M356" s="877"/>
      <c r="N356" s="878">
        <f>N355/(O347+O348)</f>
        <v>9.4426534069873197E-2</v>
      </c>
    </row>
    <row r="357" spans="2:14">
      <c r="B357" s="2" t="s">
        <v>881</v>
      </c>
      <c r="C357" s="488">
        <f>C337+C338</f>
        <v>61.161203195914382</v>
      </c>
      <c r="D357" s="488">
        <f>D337+D338</f>
        <v>59.699469221681682</v>
      </c>
      <c r="E357" s="488">
        <f>E337+E338</f>
        <v>44.449365031281452</v>
      </c>
      <c r="F357" s="488">
        <f>F337+F338</f>
        <v>55.798166270546702</v>
      </c>
      <c r="G357" s="488">
        <f>G337+G338</f>
        <v>63.350298892761806</v>
      </c>
    </row>
    <row r="358" spans="2:14">
      <c r="B358" s="2" t="s">
        <v>882</v>
      </c>
      <c r="C358" s="488">
        <f>C343+C344</f>
        <v>53.160021629865355</v>
      </c>
      <c r="D358" s="488">
        <f>D343+D344</f>
        <v>52.489936958399724</v>
      </c>
      <c r="E358" s="488">
        <f>E343+E344</f>
        <v>52.067007733450907</v>
      </c>
      <c r="F358" s="488">
        <f>F343+F344</f>
        <v>51.467556983807555</v>
      </c>
      <c r="G358" s="488">
        <f>G343+G344</f>
        <v>50.731052347017204</v>
      </c>
    </row>
    <row r="359" spans="2:14">
      <c r="B359" s="2" t="s">
        <v>883</v>
      </c>
      <c r="C359" s="253">
        <f>C358+C348+C349</f>
        <v>52.164328179118932</v>
      </c>
      <c r="D359" s="253">
        <f>D358+D348+D349</f>
        <v>52.113252047696292</v>
      </c>
      <c r="E359" s="253">
        <f>E358+E348+E349</f>
        <v>52.011605012663878</v>
      </c>
      <c r="F359" s="253">
        <f>F358+F348+F349</f>
        <v>51.467556983807555</v>
      </c>
      <c r="G359" s="253">
        <f>G358+G348+G349</f>
        <v>50.731052347017204</v>
      </c>
    </row>
    <row r="362" spans="2:14">
      <c r="B362" s="19" t="s">
        <v>884</v>
      </c>
      <c r="C362"/>
    </row>
    <row r="363" spans="2:14">
      <c r="B363" s="38"/>
      <c r="C363"/>
      <c r="J363"/>
    </row>
    <row r="364" spans="2:14" ht="16.149999999999999" thickBot="1">
      <c r="B364" s="478" t="s">
        <v>671</v>
      </c>
      <c r="C364" s="109" t="s">
        <v>19</v>
      </c>
      <c r="J364"/>
      <c r="N364" s="882"/>
    </row>
    <row r="365" spans="2:14" ht="16.149999999999999" thickBot="1">
      <c r="B365" s="387" t="s">
        <v>747</v>
      </c>
      <c r="C365" s="104"/>
    </row>
    <row r="366" spans="2:14" ht="15.75">
      <c r="B366" s="199" t="s">
        <v>322</v>
      </c>
      <c r="C366" s="405">
        <v>9.7722596698568935</v>
      </c>
      <c r="J366"/>
    </row>
    <row r="367" spans="2:14" ht="15.75">
      <c r="B367" s="199" t="s">
        <v>323</v>
      </c>
      <c r="C367" s="405">
        <v>0</v>
      </c>
    </row>
    <row r="368" spans="2:14" ht="15.75">
      <c r="B368" s="199" t="s">
        <v>324</v>
      </c>
      <c r="C368" s="405">
        <v>36.816898309897439</v>
      </c>
      <c r="D368" s="450"/>
    </row>
    <row r="369" spans="1:7" ht="16.149999999999999" thickBot="1">
      <c r="B369" s="199" t="s">
        <v>320</v>
      </c>
      <c r="C369" s="385">
        <f>SUM(C366:C368)</f>
        <v>46.589157979754333</v>
      </c>
      <c r="E369" s="1312">
        <v>46.58915797975434</v>
      </c>
    </row>
    <row r="370" spans="1:7" ht="16.149999999999999" thickBot="1">
      <c r="B370" s="387" t="s">
        <v>563</v>
      </c>
      <c r="C370" s="104"/>
    </row>
    <row r="371" spans="1:7" ht="15.75">
      <c r="B371" s="199" t="s">
        <v>322</v>
      </c>
      <c r="C371" s="405">
        <v>0</v>
      </c>
    </row>
    <row r="372" spans="1:7" ht="15.75">
      <c r="B372" s="199" t="s">
        <v>316</v>
      </c>
      <c r="C372" s="405">
        <v>0</v>
      </c>
      <c r="D372" s="450"/>
    </row>
    <row r="373" spans="1:7" ht="15.75">
      <c r="B373" s="199" t="s">
        <v>317</v>
      </c>
      <c r="C373" s="405">
        <v>0</v>
      </c>
      <c r="D373" s="450"/>
      <c r="E373" s="82"/>
    </row>
    <row r="374" spans="1:7" ht="16.149999999999999" thickBot="1">
      <c r="B374" s="199" t="s">
        <v>885</v>
      </c>
      <c r="C374" s="385">
        <f>SUM(C371:C373)</f>
        <v>0</v>
      </c>
    </row>
    <row r="375" spans="1:7" ht="16.149999999999999" thickBot="1">
      <c r="B375" s="387" t="s">
        <v>669</v>
      </c>
      <c r="C375" s="1220">
        <f>C369-C374</f>
        <v>46.589157979754333</v>
      </c>
      <c r="D375" s="1104" t="s">
        <v>194</v>
      </c>
    </row>
    <row r="376" spans="1:7">
      <c r="C376" s="1028"/>
      <c r="D376" s="1026"/>
    </row>
    <row r="378" spans="1:7" ht="15.75">
      <c r="B378" s="660" t="s">
        <v>775</v>
      </c>
      <c r="C378" s="395"/>
    </row>
    <row r="379" spans="1:7" ht="15.75" thickBot="1"/>
    <row r="380" spans="1:7" ht="61.5">
      <c r="A380" s="1" t="s">
        <v>250</v>
      </c>
      <c r="B380" s="758" t="s">
        <v>566</v>
      </c>
      <c r="C380" s="1296"/>
      <c r="D380" s="1296"/>
      <c r="E380" s="759" t="s">
        <v>567</v>
      </c>
      <c r="F380" s="759" t="s">
        <v>776</v>
      </c>
      <c r="G380" s="901" t="s">
        <v>777</v>
      </c>
    </row>
    <row r="381" spans="1:7">
      <c r="B381" s="760" t="s">
        <v>570</v>
      </c>
      <c r="C381" s="374"/>
      <c r="D381" s="374"/>
      <c r="E381" s="374">
        <v>-23.502599999999994</v>
      </c>
      <c r="F381" s="865">
        <v>-0.5485763101937543</v>
      </c>
    </row>
    <row r="382" spans="1:7">
      <c r="B382" s="760" t="s">
        <v>571</v>
      </c>
      <c r="C382" s="374"/>
      <c r="D382" s="374"/>
      <c r="E382" s="374">
        <v>-34</v>
      </c>
      <c r="F382" s="865">
        <v>-0.28099173553719009</v>
      </c>
    </row>
    <row r="383" spans="1:7">
      <c r="B383" s="760" t="s">
        <v>886</v>
      </c>
      <c r="C383" s="374"/>
      <c r="D383" s="374"/>
      <c r="E383" s="374">
        <v>-351</v>
      </c>
      <c r="F383" s="865">
        <v>-0.12824260138838145</v>
      </c>
    </row>
    <row r="384" spans="1:7">
      <c r="B384" s="760" t="s">
        <v>778</v>
      </c>
      <c r="C384" s="374"/>
      <c r="D384" s="374"/>
      <c r="E384" s="374">
        <v>-188.62963119651045</v>
      </c>
      <c r="F384" s="865">
        <v>-0.14945123976911875</v>
      </c>
    </row>
    <row r="385" spans="1:7">
      <c r="B385" s="760" t="s">
        <v>573</v>
      </c>
      <c r="C385" s="374"/>
      <c r="D385" s="374"/>
      <c r="E385" s="374">
        <v>2</v>
      </c>
      <c r="F385" s="865"/>
    </row>
    <row r="386" spans="1:7">
      <c r="B386" s="760" t="s">
        <v>574</v>
      </c>
      <c r="C386" s="374"/>
      <c r="D386" s="374"/>
      <c r="E386" s="374">
        <v>-5</v>
      </c>
      <c r="F386" s="865">
        <v>-0.25</v>
      </c>
    </row>
    <row r="387" spans="1:7">
      <c r="B387" s="760" t="s">
        <v>887</v>
      </c>
      <c r="C387" s="374"/>
      <c r="D387" s="374"/>
      <c r="E387" s="374">
        <v>-515</v>
      </c>
      <c r="F387" s="865">
        <v>-0.27703066164604628</v>
      </c>
    </row>
    <row r="388" spans="1:7" ht="15.75" thickBot="1">
      <c r="B388" s="661" t="s">
        <v>25</v>
      </c>
      <c r="C388" s="1297"/>
      <c r="D388" s="1297"/>
      <c r="E388" s="1023">
        <v>-1115.1322311965105</v>
      </c>
      <c r="F388" s="866">
        <v>-0.18456369607179113</v>
      </c>
      <c r="G388" s="1021">
        <f>1+F388</f>
        <v>0.81543630392820887</v>
      </c>
    </row>
    <row r="389" spans="1:7" ht="15.75" thickBot="1">
      <c r="E389" s="1039"/>
      <c r="G389" s="1022"/>
    </row>
    <row r="390" spans="1:7" ht="24">
      <c r="A390" s="1" t="s">
        <v>750</v>
      </c>
      <c r="B390" s="758" t="s">
        <v>566</v>
      </c>
      <c r="C390" s="1296"/>
      <c r="D390" s="1296"/>
      <c r="E390" s="759" t="s">
        <v>567</v>
      </c>
      <c r="F390" s="759" t="s">
        <v>776</v>
      </c>
    </row>
    <row r="391" spans="1:7">
      <c r="B391" s="760" t="s">
        <v>570</v>
      </c>
      <c r="C391" s="374"/>
      <c r="D391" s="374"/>
      <c r="E391" s="374">
        <v>-11.188499999999998</v>
      </c>
      <c r="F391" s="865">
        <v>-0.26115178944469208</v>
      </c>
    </row>
    <row r="392" spans="1:7">
      <c r="B392" s="760" t="s">
        <v>571</v>
      </c>
      <c r="C392" s="374"/>
      <c r="D392" s="374"/>
      <c r="E392" s="374">
        <v>33</v>
      </c>
      <c r="F392" s="865">
        <v>0.27272727272727271</v>
      </c>
    </row>
    <row r="393" spans="1:7">
      <c r="B393" s="760" t="s">
        <v>886</v>
      </c>
      <c r="C393" s="374"/>
      <c r="D393" s="374"/>
      <c r="E393" s="374">
        <v>-328</v>
      </c>
      <c r="F393" s="865">
        <v>-0.11983924004384362</v>
      </c>
    </row>
    <row r="394" spans="1:7">
      <c r="B394" s="760" t="s">
        <v>778</v>
      </c>
      <c r="C394" s="374"/>
      <c r="D394" s="374"/>
      <c r="E394" s="374">
        <v>-185.90053119651066</v>
      </c>
      <c r="F394" s="865">
        <v>-0.14728897408547881</v>
      </c>
    </row>
    <row r="395" spans="1:7">
      <c r="B395" s="760" t="s">
        <v>573</v>
      </c>
      <c r="C395" s="374"/>
      <c r="D395" s="374"/>
      <c r="E395" s="374">
        <v>2</v>
      </c>
      <c r="F395" s="865"/>
    </row>
    <row r="396" spans="1:7">
      <c r="B396" s="760" t="s">
        <v>574</v>
      </c>
      <c r="C396" s="374"/>
      <c r="D396" s="374"/>
      <c r="E396" s="374">
        <v>-2</v>
      </c>
      <c r="F396" s="865">
        <v>-0.1</v>
      </c>
    </row>
    <row r="397" spans="1:7">
      <c r="B397" s="760" t="s">
        <v>887</v>
      </c>
      <c r="C397" s="374"/>
      <c r="D397" s="374"/>
      <c r="E397" s="374">
        <v>-505</v>
      </c>
      <c r="F397" s="865">
        <v>-0.27165142549757937</v>
      </c>
    </row>
    <row r="398" spans="1:7" ht="15.75" thickBot="1">
      <c r="B398" s="661" t="s">
        <v>25</v>
      </c>
      <c r="C398" s="1297"/>
      <c r="D398" s="1297"/>
      <c r="E398" s="1023">
        <v>-997.08903119651063</v>
      </c>
      <c r="F398" s="866">
        <v>-0.16502656076294508</v>
      </c>
      <c r="G398" s="1021">
        <f>1+F398</f>
        <v>0.83497343923705492</v>
      </c>
    </row>
    <row r="399" spans="1:7">
      <c r="D399" s="169"/>
      <c r="G399" s="1021"/>
    </row>
    <row r="401" spans="2:10" ht="16.899999999999999" thickBot="1">
      <c r="B401" s="846" t="s">
        <v>588</v>
      </c>
    </row>
    <row r="402" spans="2:10" ht="60">
      <c r="B402" s="666"/>
      <c r="C402" s="843"/>
      <c r="D402" s="664"/>
      <c r="E402" s="843" t="s">
        <v>589</v>
      </c>
      <c r="F402" s="843" t="s">
        <v>590</v>
      </c>
      <c r="G402" s="668"/>
      <c r="H402" s="847" t="s">
        <v>591</v>
      </c>
    </row>
    <row r="403" spans="2:10" ht="15.75" thickBot="1">
      <c r="B403" s="669" t="s">
        <v>592</v>
      </c>
      <c r="C403" s="844"/>
      <c r="D403" s="845"/>
      <c r="E403" s="860">
        <v>-0.2243668157745905</v>
      </c>
      <c r="F403" s="900">
        <v>0.35412497936144649</v>
      </c>
      <c r="G403" s="670"/>
      <c r="H403" s="1308">
        <v>-4.3647737712857473E-2</v>
      </c>
    </row>
    <row r="404" spans="2:10">
      <c r="E404" s="382" t="s">
        <v>780</v>
      </c>
    </row>
    <row r="409" spans="2:10">
      <c r="J409" s="82"/>
    </row>
    <row r="410" spans="2:10">
      <c r="J410" s="82"/>
    </row>
    <row r="411" spans="2:10">
      <c r="J411" s="82"/>
    </row>
    <row r="412" spans="2:10">
      <c r="J412" s="82"/>
    </row>
    <row r="413" spans="2:10">
      <c r="J413" s="82"/>
    </row>
    <row r="414" spans="2:10">
      <c r="J414" s="82"/>
    </row>
    <row r="415" spans="2:10">
      <c r="J415" s="82"/>
    </row>
    <row r="416" spans="2:10">
      <c r="J416" s="82"/>
    </row>
    <row r="417" spans="2:11">
      <c r="J417" s="82"/>
    </row>
    <row r="418" spans="2:11">
      <c r="J418" s="82"/>
    </row>
    <row r="419" spans="2:11">
      <c r="J419" s="82"/>
    </row>
    <row r="420" spans="2:11">
      <c r="J420" s="82"/>
    </row>
    <row r="421" spans="2:11">
      <c r="J421" s="82"/>
      <c r="K421" s="82"/>
    </row>
    <row r="422" spans="2:11">
      <c r="J422" s="82"/>
      <c r="K422" s="82"/>
    </row>
    <row r="423" spans="2:11">
      <c r="J423" s="82"/>
      <c r="K423" s="82"/>
    </row>
    <row r="424" spans="2:11">
      <c r="J424" s="82"/>
      <c r="K424" s="82"/>
    </row>
    <row r="425" spans="2:11">
      <c r="J425" s="82"/>
      <c r="K425" s="82"/>
    </row>
    <row r="426" spans="2:11">
      <c r="J426" s="82"/>
      <c r="K426" s="82"/>
    </row>
    <row r="427" spans="2:11">
      <c r="J427" s="82"/>
      <c r="K427" s="82"/>
    </row>
    <row r="430" spans="2:11">
      <c r="B430" s="82"/>
    </row>
  </sheetData>
  <mergeCells count="9">
    <mergeCell ref="A1:B1"/>
    <mergeCell ref="Q76:Q77"/>
    <mergeCell ref="I319:J319"/>
    <mergeCell ref="C117:D117"/>
    <mergeCell ref="C127:D127"/>
    <mergeCell ref="C128:D128"/>
    <mergeCell ref="C129:D129"/>
    <mergeCell ref="C130:D130"/>
    <mergeCell ref="D135:E135"/>
  </mergeCells>
  <phoneticPr fontId="67" type="noConversion"/>
  <hyperlinks>
    <hyperlink ref="A2" location="Cover!A1" display="Return to Cover tab" xr:uid="{14A158E7-4389-4EAD-B740-119C8A633BED}"/>
  </hyperlinks>
  <pageMargins left="0.7" right="0.7" top="0.75" bottom="0.75" header="0.3" footer="0.3"/>
  <headerFooter>
    <oddHeader>&amp;C&amp;"Calibri"&amp;10&amp;K000000 OFFICIAL&amp;1#_x000D_</oddHeader>
    <oddFooter>&amp;C_x000D_&amp;1#&amp;"Calibri"&amp;10&amp;K000000 OFFICIAL</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DECA4-B19C-4F8D-BBA1-9B395E531328}">
  <dimension ref="A1:Q65"/>
  <sheetViews>
    <sheetView zoomScale="60" zoomScaleNormal="60" workbookViewId="0"/>
  </sheetViews>
  <sheetFormatPr defaultRowHeight="15.4"/>
  <cols>
    <col min="1" max="2" width="9" style="2"/>
    <col min="3" max="3" width="8.75" style="2" customWidth="1"/>
    <col min="4" max="4" width="12.375" style="2" customWidth="1"/>
    <col min="5" max="5" width="20.75" style="2" customWidth="1"/>
    <col min="6" max="6" width="19" style="2" customWidth="1"/>
    <col min="7" max="7" width="9" style="2"/>
    <col min="8" max="8" width="13.25" style="2" customWidth="1"/>
    <col min="9" max="9" width="9" style="2"/>
    <col min="10" max="10" width="14" style="2" customWidth="1"/>
    <col min="11" max="11" width="9" style="2"/>
    <col min="12" max="12" width="16.375" style="2" customWidth="1"/>
    <col min="13" max="13" width="9.75" style="2" customWidth="1"/>
    <col min="14" max="14" width="18.75" style="2" customWidth="1"/>
    <col min="15" max="15" width="12.875" style="2" customWidth="1"/>
    <col min="16" max="16" width="15.375" style="2" customWidth="1"/>
    <col min="17" max="17" width="12.25" style="2" customWidth="1"/>
    <col min="18" max="16384" width="9" style="2"/>
  </cols>
  <sheetData>
    <row r="1" spans="1:17">
      <c r="B1" s="2" t="s">
        <v>152</v>
      </c>
    </row>
    <row r="2" spans="1:17">
      <c r="B2" s="382" t="s">
        <v>153</v>
      </c>
    </row>
    <row r="3" spans="1:17" ht="18">
      <c r="B3" s="12" t="s">
        <v>888</v>
      </c>
    </row>
    <row r="4" spans="1:17" ht="18">
      <c r="B4" s="12"/>
      <c r="N4" s="944">
        <f>N5/39</f>
        <v>0.38461538461538464</v>
      </c>
      <c r="O4" s="944">
        <f t="shared" ref="O4:Q4" si="0">O5/39</f>
        <v>0.23076923076923078</v>
      </c>
      <c r="P4" s="944">
        <f t="shared" si="0"/>
        <v>0.15384615384615385</v>
      </c>
      <c r="Q4" s="944">
        <f t="shared" si="0"/>
        <v>0.23076923076923078</v>
      </c>
    </row>
    <row r="5" spans="1:17" ht="15.75" thickBot="1">
      <c r="A5" s="1" t="s">
        <v>889</v>
      </c>
      <c r="N5" s="412">
        <v>15</v>
      </c>
      <c r="O5" s="412">
        <v>9</v>
      </c>
      <c r="P5" s="412">
        <v>6</v>
      </c>
      <c r="Q5" s="412">
        <v>9</v>
      </c>
    </row>
    <row r="6" spans="1:17" ht="76.150000000000006" customHeight="1" thickBot="1">
      <c r="B6" s="578"/>
      <c r="C6" s="579" t="s">
        <v>890</v>
      </c>
      <c r="D6" s="580" t="s">
        <v>891</v>
      </c>
      <c r="E6" s="632" t="s">
        <v>892</v>
      </c>
      <c r="F6" s="580" t="s">
        <v>893</v>
      </c>
      <c r="G6" s="1422" t="s">
        <v>894</v>
      </c>
      <c r="H6" s="1423"/>
      <c r="I6" s="1422" t="s">
        <v>895</v>
      </c>
      <c r="J6" s="1423"/>
      <c r="L6" s="443" t="s">
        <v>896</v>
      </c>
      <c r="M6" s="585"/>
      <c r="N6" s="932" t="s">
        <v>897</v>
      </c>
      <c r="O6" s="933" t="s">
        <v>898</v>
      </c>
      <c r="P6" s="933" t="s">
        <v>899</v>
      </c>
      <c r="Q6" s="580" t="s">
        <v>900</v>
      </c>
    </row>
    <row r="7" spans="1:17" ht="12.4" customHeight="1">
      <c r="B7" s="1368">
        <v>1</v>
      </c>
      <c r="C7" s="1368">
        <v>3.9</v>
      </c>
      <c r="D7" s="1381" t="s">
        <v>901</v>
      </c>
      <c r="E7" s="1404">
        <v>10.026</v>
      </c>
      <c r="F7" s="1404">
        <v>0.83199999999999996</v>
      </c>
      <c r="G7" s="1406">
        <v>22.050999999999998</v>
      </c>
      <c r="H7" s="1407"/>
      <c r="I7" s="1418">
        <f>E7-G7</f>
        <v>-12.024999999999999</v>
      </c>
      <c r="J7" s="1419"/>
      <c r="L7" s="650" t="s">
        <v>62</v>
      </c>
      <c r="N7" s="912" t="s">
        <v>902</v>
      </c>
      <c r="O7" s="841"/>
      <c r="P7" s="841"/>
      <c r="Q7" s="821"/>
    </row>
    <row r="8" spans="1:17" ht="15.75" thickBot="1">
      <c r="B8" s="1369"/>
      <c r="C8" s="1369"/>
      <c r="D8" s="1383"/>
      <c r="E8" s="1405"/>
      <c r="F8" s="1405"/>
      <c r="G8" s="1410"/>
      <c r="H8" s="1411"/>
      <c r="I8" s="1414"/>
      <c r="J8" s="1415"/>
      <c r="L8" s="649"/>
      <c r="N8" s="690" t="s">
        <v>903</v>
      </c>
      <c r="Q8" s="730"/>
    </row>
    <row r="9" spans="1:17" ht="18.399999999999999" thickBot="1">
      <c r="B9" s="594">
        <v>2</v>
      </c>
      <c r="C9" s="600">
        <v>3.9</v>
      </c>
      <c r="D9" s="601" t="s">
        <v>904</v>
      </c>
      <c r="E9" s="639">
        <v>0</v>
      </c>
      <c r="F9" s="639">
        <v>0</v>
      </c>
      <c r="G9" s="1420">
        <v>1.1000000000000001</v>
      </c>
      <c r="H9" s="1421"/>
      <c r="I9" s="1357">
        <f>E9-G9</f>
        <v>-1.1000000000000001</v>
      </c>
      <c r="J9" s="1358"/>
      <c r="L9" s="1268">
        <v>-1.1499999999999999</v>
      </c>
      <c r="N9" s="690"/>
      <c r="O9" s="2" t="s">
        <v>905</v>
      </c>
      <c r="Q9" s="730"/>
    </row>
    <row r="10" spans="1:17" ht="18.399999999999999" thickBot="1">
      <c r="B10" s="594">
        <v>3</v>
      </c>
      <c r="C10" s="600">
        <v>3.9</v>
      </c>
      <c r="D10" s="601" t="s">
        <v>906</v>
      </c>
      <c r="E10" s="639">
        <v>0.01</v>
      </c>
      <c r="F10" s="639">
        <v>0</v>
      </c>
      <c r="G10" s="1398">
        <v>9.19</v>
      </c>
      <c r="H10" s="1399"/>
      <c r="I10" s="1357">
        <f>E10-G10</f>
        <v>-9.18</v>
      </c>
      <c r="J10" s="1358"/>
      <c r="L10" s="1268">
        <v>-9.19</v>
      </c>
      <c r="N10" s="690"/>
      <c r="O10" s="2" t="s">
        <v>905</v>
      </c>
      <c r="Q10" s="730"/>
    </row>
    <row r="11" spans="1:17" ht="55.15" customHeight="1" thickBot="1">
      <c r="B11" s="578">
        <v>4</v>
      </c>
      <c r="C11" s="578">
        <v>3.9</v>
      </c>
      <c r="D11" s="957" t="s">
        <v>907</v>
      </c>
      <c r="E11" s="958">
        <v>9.0470000000000006</v>
      </c>
      <c r="F11" s="958">
        <v>0</v>
      </c>
      <c r="G11" s="1406">
        <v>15.867000000000001</v>
      </c>
      <c r="H11" s="1407"/>
      <c r="I11" s="1418">
        <f>E11-G11</f>
        <v>-6.82</v>
      </c>
      <c r="J11" s="1419"/>
      <c r="L11" s="649" t="s">
        <v>62</v>
      </c>
      <c r="N11" s="690"/>
      <c r="Q11" s="730" t="s">
        <v>908</v>
      </c>
    </row>
    <row r="12" spans="1:17" ht="18.399999999999999" thickBot="1">
      <c r="B12" s="594">
        <v>5</v>
      </c>
      <c r="C12" s="600">
        <v>3.9</v>
      </c>
      <c r="D12" s="601" t="s">
        <v>909</v>
      </c>
      <c r="E12" s="639">
        <v>8.9999999999999993E-3</v>
      </c>
      <c r="F12" s="639">
        <v>0</v>
      </c>
      <c r="G12" s="1396">
        <v>21.495999999999999</v>
      </c>
      <c r="H12" s="1397"/>
      <c r="I12" s="1360">
        <v>21.495999999999999</v>
      </c>
      <c r="J12" s="1361"/>
      <c r="L12" s="1268">
        <v>-21.495696126159061</v>
      </c>
      <c r="N12" s="690"/>
      <c r="O12" s="2" t="s">
        <v>905</v>
      </c>
      <c r="Q12" s="730"/>
    </row>
    <row r="13" spans="1:17" ht="18.399999999999999" thickBot="1">
      <c r="B13" s="594">
        <v>6</v>
      </c>
      <c r="C13" s="600">
        <v>3.9</v>
      </c>
      <c r="D13" s="601" t="s">
        <v>910</v>
      </c>
      <c r="E13" s="639">
        <v>0.81</v>
      </c>
      <c r="F13" s="639">
        <v>0</v>
      </c>
      <c r="G13" s="1396">
        <v>0.36099999999999999</v>
      </c>
      <c r="H13" s="1397"/>
      <c r="I13" s="1360">
        <f>E13-G13</f>
        <v>0.44900000000000007</v>
      </c>
      <c r="J13" s="1361"/>
      <c r="L13" s="649" t="s">
        <v>62</v>
      </c>
      <c r="N13" s="690"/>
      <c r="Q13" s="730" t="s">
        <v>908</v>
      </c>
    </row>
    <row r="14" spans="1:17" ht="18.399999999999999" thickBot="1">
      <c r="B14" s="594">
        <v>7</v>
      </c>
      <c r="C14" s="600">
        <v>3.9</v>
      </c>
      <c r="D14" s="601" t="s">
        <v>911</v>
      </c>
      <c r="E14" s="639">
        <v>4.5670000000000002</v>
      </c>
      <c r="F14" s="639">
        <v>0</v>
      </c>
      <c r="G14" s="1396">
        <v>83.515000000000001</v>
      </c>
      <c r="H14" s="1397"/>
      <c r="I14" s="1357">
        <f>E14-G14</f>
        <v>-78.948000000000008</v>
      </c>
      <c r="J14" s="1358"/>
      <c r="L14" s="649" t="s">
        <v>62</v>
      </c>
      <c r="N14" s="690"/>
      <c r="Q14" s="730" t="s">
        <v>908</v>
      </c>
    </row>
    <row r="15" spans="1:17" ht="18.399999999999999" thickBot="1">
      <c r="B15" s="594">
        <v>8</v>
      </c>
      <c r="C15" s="600">
        <v>3.9</v>
      </c>
      <c r="D15" s="601" t="s">
        <v>912</v>
      </c>
      <c r="E15" s="639">
        <v>0.46800000000000003</v>
      </c>
      <c r="F15" s="639">
        <v>0</v>
      </c>
      <c r="G15" s="1396">
        <v>14.535</v>
      </c>
      <c r="H15" s="1397"/>
      <c r="I15" s="1357">
        <f>E15-G15</f>
        <v>-14.067</v>
      </c>
      <c r="J15" s="1358"/>
      <c r="L15" s="1268">
        <v>-14.535</v>
      </c>
      <c r="N15" s="690" t="s">
        <v>902</v>
      </c>
      <c r="Q15" s="730"/>
    </row>
    <row r="16" spans="1:17" ht="19.899999999999999" customHeight="1" thickBot="1">
      <c r="B16" s="1368">
        <v>9</v>
      </c>
      <c r="C16" s="1368">
        <v>3.9</v>
      </c>
      <c r="D16" s="1381" t="s">
        <v>913</v>
      </c>
      <c r="E16" s="1404">
        <v>20.13</v>
      </c>
      <c r="F16" s="1404">
        <v>7.6790000000000003</v>
      </c>
      <c r="G16" s="1406">
        <v>19.743498201642499</v>
      </c>
      <c r="H16" s="1407"/>
      <c r="I16" s="1364">
        <f>E16-G16</f>
        <v>0.38650179835750009</v>
      </c>
      <c r="J16" s="1365"/>
      <c r="L16" s="1268">
        <v>-9.2439999999999998</v>
      </c>
      <c r="N16" s="690" t="s">
        <v>902</v>
      </c>
      <c r="Q16" s="730"/>
    </row>
    <row r="17" spans="2:17" ht="18.399999999999999" thickBot="1">
      <c r="B17" s="1369"/>
      <c r="C17" s="1369"/>
      <c r="D17" s="1383"/>
      <c r="E17" s="1405"/>
      <c r="F17" s="1405"/>
      <c r="G17" s="1410"/>
      <c r="H17" s="1411"/>
      <c r="I17" s="1416"/>
      <c r="J17" s="1417"/>
      <c r="L17" s="648"/>
      <c r="N17" s="690" t="s">
        <v>914</v>
      </c>
      <c r="Q17" s="730"/>
    </row>
    <row r="18" spans="2:17" ht="15.75" customHeight="1">
      <c r="B18" s="1368">
        <v>10</v>
      </c>
      <c r="C18" s="1368">
        <v>3.9</v>
      </c>
      <c r="D18" s="1381" t="s">
        <v>915</v>
      </c>
      <c r="E18" s="1404">
        <v>0.34100000000000003</v>
      </c>
      <c r="F18" s="1404">
        <v>0</v>
      </c>
      <c r="G18" s="1406">
        <v>9.9819999999999993</v>
      </c>
      <c r="H18" s="1407"/>
      <c r="I18" s="1418">
        <f>E18-G18</f>
        <v>-9.641</v>
      </c>
      <c r="J18" s="1419"/>
      <c r="L18" s="1268">
        <v>-9.9819999999999993</v>
      </c>
      <c r="N18" s="690" t="s">
        <v>902</v>
      </c>
      <c r="Q18" s="730"/>
    </row>
    <row r="19" spans="2:17" ht="31.9" customHeight="1" thickBot="1">
      <c r="B19" s="1369"/>
      <c r="C19" s="1369"/>
      <c r="D19" s="1383"/>
      <c r="E19" s="1405"/>
      <c r="F19" s="1405"/>
      <c r="G19" s="1410"/>
      <c r="H19" s="1411"/>
      <c r="I19" s="1412"/>
      <c r="J19" s="1413"/>
      <c r="L19" s="648"/>
      <c r="N19" s="690" t="s">
        <v>916</v>
      </c>
      <c r="Q19" s="730"/>
    </row>
    <row r="20" spans="2:17" ht="18.399999999999999" thickBot="1">
      <c r="B20" s="594">
        <v>11</v>
      </c>
      <c r="C20" s="600">
        <v>3.9</v>
      </c>
      <c r="D20" s="601" t="s">
        <v>917</v>
      </c>
      <c r="E20" s="639">
        <v>0.10100000000000001</v>
      </c>
      <c r="F20" s="639">
        <v>0</v>
      </c>
      <c r="G20" s="1396">
        <v>0.26200000000000001</v>
      </c>
      <c r="H20" s="1397"/>
      <c r="I20" s="1414">
        <f>E20-G20</f>
        <v>-0.161</v>
      </c>
      <c r="J20" s="1415"/>
      <c r="L20" s="649" t="s">
        <v>62</v>
      </c>
      <c r="N20" s="690"/>
      <c r="Q20" s="730" t="s">
        <v>908</v>
      </c>
    </row>
    <row r="21" spans="2:17" ht="32.65" customHeight="1" thickBot="1">
      <c r="B21" s="636">
        <v>12</v>
      </c>
      <c r="C21" s="637">
        <v>3.9</v>
      </c>
      <c r="D21" s="638" t="s">
        <v>918</v>
      </c>
      <c r="E21" s="639">
        <v>45.298999999999999</v>
      </c>
      <c r="F21" s="639">
        <v>0</v>
      </c>
      <c r="G21" s="1398" t="s">
        <v>919</v>
      </c>
      <c r="H21" s="1399"/>
      <c r="I21" s="1402" t="s">
        <v>62</v>
      </c>
      <c r="J21" s="1403"/>
      <c r="L21" s="1268">
        <v>-36.293999999999997</v>
      </c>
      <c r="N21" s="690"/>
      <c r="O21" s="2" t="s">
        <v>905</v>
      </c>
      <c r="Q21" s="730"/>
    </row>
    <row r="22" spans="2:17" ht="17.649999999999999" customHeight="1">
      <c r="B22" s="1368">
        <v>13</v>
      </c>
      <c r="C22" s="1368">
        <v>3.9</v>
      </c>
      <c r="D22" s="1381" t="s">
        <v>920</v>
      </c>
      <c r="E22" s="1404">
        <v>20.042000000000002</v>
      </c>
      <c r="F22" s="1404">
        <v>7.6790000000000003</v>
      </c>
      <c r="G22" s="1406">
        <v>9.6156342341383603</v>
      </c>
      <c r="H22" s="1407"/>
      <c r="I22" s="1364">
        <f>E22-G22</f>
        <v>10.426365765861641</v>
      </c>
      <c r="J22" s="1365"/>
      <c r="L22" s="1268">
        <v>-19.341000000000001</v>
      </c>
      <c r="N22" s="690" t="s">
        <v>902</v>
      </c>
      <c r="P22" s="338"/>
      <c r="Q22" s="730"/>
    </row>
    <row r="23" spans="2:17" ht="15.75" thickBot="1">
      <c r="B23" s="1369"/>
      <c r="C23" s="1369"/>
      <c r="D23" s="1383"/>
      <c r="E23" s="1405"/>
      <c r="F23" s="1405"/>
      <c r="G23" s="1408"/>
      <c r="H23" s="1409"/>
      <c r="I23" s="1400"/>
      <c r="J23" s="1401"/>
      <c r="L23" s="1268"/>
      <c r="N23" s="690" t="s">
        <v>914</v>
      </c>
      <c r="P23" s="338"/>
      <c r="Q23" s="730"/>
    </row>
    <row r="24" spans="2:17" ht="18.399999999999999" thickBot="1">
      <c r="B24" s="594">
        <v>14</v>
      </c>
      <c r="C24" s="600">
        <v>3.9</v>
      </c>
      <c r="D24" s="610" t="s">
        <v>921</v>
      </c>
      <c r="E24" s="986">
        <v>5.2619999999999996</v>
      </c>
      <c r="F24" s="1017">
        <v>12.253</v>
      </c>
      <c r="G24" s="988"/>
      <c r="H24" s="1019">
        <v>15.803000000000001</v>
      </c>
      <c r="I24" s="1265"/>
      <c r="J24" s="1266">
        <f>E24-H24</f>
        <v>-10.541</v>
      </c>
      <c r="L24" s="1268">
        <f>-14.942</f>
        <v>-14.942</v>
      </c>
      <c r="N24" s="690" t="s">
        <v>902</v>
      </c>
      <c r="P24" s="338"/>
      <c r="Q24" s="730"/>
    </row>
    <row r="25" spans="2:17" ht="18.399999999999999" thickBot="1">
      <c r="B25" s="594">
        <v>15</v>
      </c>
      <c r="C25" s="600">
        <v>3.9</v>
      </c>
      <c r="D25" s="601" t="s">
        <v>922</v>
      </c>
      <c r="E25" s="987"/>
      <c r="F25" s="1018"/>
      <c r="G25" s="989"/>
      <c r="H25" s="1020"/>
      <c r="I25" s="1263"/>
      <c r="J25" s="1264"/>
      <c r="L25" s="647"/>
      <c r="N25" s="690" t="s">
        <v>903</v>
      </c>
      <c r="Q25" s="730"/>
    </row>
    <row r="26" spans="2:17" ht="18" customHeight="1">
      <c r="B26" s="1368">
        <v>16</v>
      </c>
      <c r="C26" s="1368">
        <v>3.9</v>
      </c>
      <c r="D26" s="1381" t="s">
        <v>923</v>
      </c>
      <c r="E26" s="1404">
        <v>16.888000000000002</v>
      </c>
      <c r="F26" s="1404">
        <v>19.038</v>
      </c>
      <c r="G26" s="1408">
        <v>15.803000000000001</v>
      </c>
      <c r="H26" s="1409"/>
      <c r="I26" s="1400">
        <f>E26-G26</f>
        <v>1.0850000000000009</v>
      </c>
      <c r="J26" s="1401"/>
      <c r="L26" s="1268">
        <v>-14.942</v>
      </c>
      <c r="N26" s="690" t="s">
        <v>902</v>
      </c>
      <c r="Q26" s="730"/>
    </row>
    <row r="27" spans="2:17" ht="15.75" thickBot="1">
      <c r="B27" s="1369"/>
      <c r="C27" s="1369"/>
      <c r="D27" s="1383"/>
      <c r="E27" s="1405"/>
      <c r="F27" s="1405"/>
      <c r="G27" s="1410"/>
      <c r="H27" s="1411"/>
      <c r="I27" s="1366"/>
      <c r="J27" s="1367"/>
      <c r="L27" s="649"/>
      <c r="N27" s="690" t="s">
        <v>924</v>
      </c>
      <c r="Q27" s="730"/>
    </row>
    <row r="28" spans="2:17" ht="49.5" customHeight="1" thickBot="1">
      <c r="B28" s="594">
        <v>17</v>
      </c>
      <c r="C28" s="600">
        <v>3.9</v>
      </c>
      <c r="D28" s="601" t="s">
        <v>925</v>
      </c>
      <c r="E28" s="657">
        <v>0</v>
      </c>
      <c r="F28" s="657">
        <v>0</v>
      </c>
      <c r="G28" s="1398">
        <v>20.76</v>
      </c>
      <c r="H28" s="1399"/>
      <c r="I28" s="1357">
        <f t="shared" ref="I28:I34" si="1">E28-G28</f>
        <v>-20.76</v>
      </c>
      <c r="J28" s="1358"/>
      <c r="L28" s="1268">
        <v>-20.76</v>
      </c>
      <c r="N28" s="690"/>
      <c r="O28" s="2" t="s">
        <v>905</v>
      </c>
      <c r="P28" s="338"/>
      <c r="Q28" s="730"/>
    </row>
    <row r="29" spans="2:17" ht="18.399999999999999" thickBot="1">
      <c r="B29" s="594">
        <v>18</v>
      </c>
      <c r="C29" s="600">
        <v>3.9</v>
      </c>
      <c r="D29" s="601" t="s">
        <v>926</v>
      </c>
      <c r="E29" s="657">
        <v>0</v>
      </c>
      <c r="F29" s="657">
        <v>0</v>
      </c>
      <c r="G29" s="1396">
        <v>1.6879999999999999</v>
      </c>
      <c r="H29" s="1397"/>
      <c r="I29" s="1357">
        <f t="shared" si="1"/>
        <v>-1.6879999999999999</v>
      </c>
      <c r="J29" s="1358"/>
      <c r="L29" s="1268">
        <v>-1.6879999999999999</v>
      </c>
      <c r="N29" s="690"/>
      <c r="O29" s="2" t="s">
        <v>905</v>
      </c>
      <c r="Q29" s="730"/>
    </row>
    <row r="30" spans="2:17" ht="18.399999999999999" thickBot="1">
      <c r="B30" s="594">
        <v>19</v>
      </c>
      <c r="C30" s="600">
        <v>3.9</v>
      </c>
      <c r="D30" s="601" t="s">
        <v>927</v>
      </c>
      <c r="E30" s="657">
        <v>2.476</v>
      </c>
      <c r="F30" s="657">
        <v>0</v>
      </c>
      <c r="G30" s="1362">
        <v>17.292999999999999</v>
      </c>
      <c r="H30" s="1363"/>
      <c r="I30" s="1357">
        <f t="shared" si="1"/>
        <v>-14.817</v>
      </c>
      <c r="J30" s="1358"/>
      <c r="L30" s="651" t="s">
        <v>62</v>
      </c>
      <c r="N30" s="690"/>
      <c r="Q30" s="730" t="s">
        <v>908</v>
      </c>
    </row>
    <row r="31" spans="2:17" ht="18.399999999999999" thickBot="1">
      <c r="B31" s="594">
        <v>20</v>
      </c>
      <c r="C31" s="600">
        <v>3.9</v>
      </c>
      <c r="D31" s="601" t="s">
        <v>928</v>
      </c>
      <c r="E31" s="657">
        <v>2.9609999999999999</v>
      </c>
      <c r="F31" s="657">
        <v>0</v>
      </c>
      <c r="G31" s="1362">
        <v>9.4090000000000007</v>
      </c>
      <c r="H31" s="1363"/>
      <c r="I31" s="1357">
        <f t="shared" si="1"/>
        <v>-6.4480000000000004</v>
      </c>
      <c r="J31" s="1358"/>
      <c r="L31" s="646" t="s">
        <v>62</v>
      </c>
      <c r="N31" s="690"/>
      <c r="Q31" s="730" t="s">
        <v>908</v>
      </c>
    </row>
    <row r="32" spans="2:17" ht="18.399999999999999" thickBot="1">
      <c r="B32" s="594">
        <v>21</v>
      </c>
      <c r="C32" s="600">
        <v>3.9</v>
      </c>
      <c r="D32" s="601" t="s">
        <v>929</v>
      </c>
      <c r="E32" s="657">
        <v>1.881</v>
      </c>
      <c r="F32" s="657">
        <v>0</v>
      </c>
      <c r="G32" s="1396">
        <v>9.7550000000000008</v>
      </c>
      <c r="H32" s="1397"/>
      <c r="I32" s="1357">
        <f t="shared" si="1"/>
        <v>-7.8740000000000006</v>
      </c>
      <c r="J32" s="1358"/>
      <c r="L32" s="646" t="s">
        <v>62</v>
      </c>
      <c r="N32" s="690"/>
      <c r="Q32" s="730" t="s">
        <v>908</v>
      </c>
    </row>
    <row r="33" spans="2:17" ht="18.399999999999999" thickBot="1">
      <c r="B33" s="594">
        <v>22</v>
      </c>
      <c r="C33" s="600">
        <v>3.9</v>
      </c>
      <c r="D33" s="601" t="s">
        <v>930</v>
      </c>
      <c r="E33" s="657">
        <v>1.881</v>
      </c>
      <c r="F33" s="657">
        <v>0</v>
      </c>
      <c r="G33" s="1396">
        <v>5.835</v>
      </c>
      <c r="H33" s="1397"/>
      <c r="I33" s="1357">
        <f t="shared" si="1"/>
        <v>-3.9539999999999997</v>
      </c>
      <c r="J33" s="1358"/>
      <c r="L33" s="646" t="s">
        <v>62</v>
      </c>
      <c r="N33" s="690"/>
      <c r="Q33" s="730" t="s">
        <v>908</v>
      </c>
    </row>
    <row r="34" spans="2:17" ht="18.399999999999999" thickBot="1">
      <c r="B34" s="594">
        <v>23</v>
      </c>
      <c r="C34" s="600">
        <v>3.9</v>
      </c>
      <c r="D34" s="601" t="s">
        <v>931</v>
      </c>
      <c r="E34" s="657">
        <v>12.887</v>
      </c>
      <c r="F34" s="657">
        <v>0</v>
      </c>
      <c r="G34" s="1362">
        <v>43.302999999999997</v>
      </c>
      <c r="H34" s="1363"/>
      <c r="I34" s="1357">
        <f t="shared" si="1"/>
        <v>-30.415999999999997</v>
      </c>
      <c r="J34" s="1358"/>
      <c r="L34" s="646" t="s">
        <v>62</v>
      </c>
      <c r="N34" s="690"/>
      <c r="Q34" s="730" t="s">
        <v>908</v>
      </c>
    </row>
    <row r="35" spans="2:17">
      <c r="B35" s="1368"/>
      <c r="C35" s="1381">
        <v>3.9</v>
      </c>
      <c r="D35" s="622" t="s">
        <v>932</v>
      </c>
      <c r="E35" s="810"/>
      <c r="F35" s="1384"/>
      <c r="G35" s="1387"/>
      <c r="H35" s="1387"/>
      <c r="I35" s="1390"/>
      <c r="J35" s="1391"/>
      <c r="K35" s="2" t="s">
        <v>933</v>
      </c>
      <c r="L35" s="646" t="s">
        <v>62</v>
      </c>
      <c r="N35" s="690"/>
      <c r="O35" s="2" t="s">
        <v>905</v>
      </c>
      <c r="Q35" s="730"/>
    </row>
    <row r="36" spans="2:17">
      <c r="B36" s="1380"/>
      <c r="C36" s="1382"/>
      <c r="D36" s="622" t="s">
        <v>934</v>
      </c>
      <c r="E36" s="811"/>
      <c r="F36" s="1385"/>
      <c r="G36" s="1388"/>
      <c r="H36" s="1388"/>
      <c r="I36" s="1392"/>
      <c r="J36" s="1393"/>
      <c r="L36" s="646" t="s">
        <v>62</v>
      </c>
      <c r="N36" s="690"/>
      <c r="Q36" s="730"/>
    </row>
    <row r="37" spans="2:17" ht="15.75" thickBot="1">
      <c r="B37" s="1369"/>
      <c r="C37" s="1383"/>
      <c r="D37" s="624" t="s">
        <v>935</v>
      </c>
      <c r="E37" s="812"/>
      <c r="F37" s="1386"/>
      <c r="G37" s="1389"/>
      <c r="H37" s="1389"/>
      <c r="I37" s="1394"/>
      <c r="J37" s="1395"/>
      <c r="L37" s="652" t="s">
        <v>62</v>
      </c>
      <c r="N37" s="690"/>
      <c r="Q37" s="730"/>
    </row>
    <row r="38" spans="2:17" ht="15.75" customHeight="1">
      <c r="B38" s="1368">
        <v>24</v>
      </c>
      <c r="C38" s="1370">
        <v>3.2</v>
      </c>
      <c r="D38" s="1372" t="s">
        <v>936</v>
      </c>
      <c r="E38" s="1374">
        <v>32.604999999999997</v>
      </c>
      <c r="F38" s="1374">
        <v>0.216</v>
      </c>
      <c r="G38" s="1376">
        <v>21.574999999999999</v>
      </c>
      <c r="H38" s="1377"/>
      <c r="I38" s="1364">
        <f>E38-G38</f>
        <v>11.029999999999998</v>
      </c>
      <c r="J38" s="1365"/>
      <c r="L38" s="412" t="s">
        <v>62</v>
      </c>
      <c r="N38" s="690" t="s">
        <v>902</v>
      </c>
      <c r="Q38" s="730"/>
    </row>
    <row r="39" spans="2:17" ht="15.75" thickBot="1">
      <c r="B39" s="1369"/>
      <c r="C39" s="1371"/>
      <c r="D39" s="1373"/>
      <c r="E39" s="1375"/>
      <c r="F39" s="1375"/>
      <c r="G39" s="1378"/>
      <c r="H39" s="1379"/>
      <c r="I39" s="1366"/>
      <c r="J39" s="1367"/>
      <c r="L39" s="412"/>
      <c r="N39" s="690" t="s">
        <v>937</v>
      </c>
      <c r="Q39" s="730"/>
    </row>
    <row r="40" spans="2:17" ht="18.399999999999999" thickBot="1">
      <c r="B40" s="594">
        <v>25</v>
      </c>
      <c r="C40" s="600">
        <v>3.15</v>
      </c>
      <c r="D40" s="601" t="s">
        <v>938</v>
      </c>
      <c r="E40" s="640">
        <v>12.975</v>
      </c>
      <c r="F40" s="640">
        <v>0</v>
      </c>
      <c r="G40" s="1362">
        <v>23.888999999999999</v>
      </c>
      <c r="H40" s="1363"/>
      <c r="I40" s="1357">
        <f t="shared" ref="I40:I53" si="2">E40-G40</f>
        <v>-10.914</v>
      </c>
      <c r="J40" s="1358"/>
      <c r="L40" s="650" t="s">
        <v>62</v>
      </c>
      <c r="N40" s="690"/>
      <c r="P40" s="2" t="s">
        <v>939</v>
      </c>
      <c r="Q40" s="730"/>
    </row>
    <row r="41" spans="2:17" ht="18.399999999999999" thickBot="1">
      <c r="B41" s="594">
        <v>26</v>
      </c>
      <c r="C41" s="600">
        <v>3.15</v>
      </c>
      <c r="D41" s="601" t="s">
        <v>940</v>
      </c>
      <c r="E41" s="640">
        <v>22.853000000000002</v>
      </c>
      <c r="F41" s="640">
        <v>0</v>
      </c>
      <c r="G41" s="1362">
        <v>34.241999999999997</v>
      </c>
      <c r="H41" s="1363"/>
      <c r="I41" s="1357">
        <f t="shared" si="2"/>
        <v>-11.388999999999996</v>
      </c>
      <c r="J41" s="1358"/>
      <c r="L41" s="646" t="s">
        <v>62</v>
      </c>
      <c r="N41" s="690"/>
      <c r="P41" s="2" t="s">
        <v>939</v>
      </c>
      <c r="Q41" s="730"/>
    </row>
    <row r="42" spans="2:17" ht="18.399999999999999" thickBot="1">
      <c r="B42" s="594">
        <v>27</v>
      </c>
      <c r="C42" s="600">
        <v>3.15</v>
      </c>
      <c r="D42" s="601" t="s">
        <v>941</v>
      </c>
      <c r="E42" s="640">
        <v>23.472000000000001</v>
      </c>
      <c r="F42" s="640">
        <v>10.02</v>
      </c>
      <c r="G42" s="1362">
        <v>27.975000000000001</v>
      </c>
      <c r="H42" s="1363"/>
      <c r="I42" s="1357">
        <f t="shared" si="2"/>
        <v>-4.5030000000000001</v>
      </c>
      <c r="J42" s="1358"/>
      <c r="L42" s="1268">
        <v>-10.02</v>
      </c>
      <c r="N42" s="690" t="s">
        <v>942</v>
      </c>
      <c r="Q42" s="730"/>
    </row>
    <row r="43" spans="2:17" ht="18.399999999999999" thickBot="1">
      <c r="B43" s="594">
        <v>28</v>
      </c>
      <c r="C43" s="600">
        <v>3.15</v>
      </c>
      <c r="D43" s="601" t="s">
        <v>943</v>
      </c>
      <c r="E43" s="640">
        <v>33.976999999999997</v>
      </c>
      <c r="F43" s="640">
        <v>7.1029999999999998</v>
      </c>
      <c r="G43" s="1362">
        <v>56.258000000000003</v>
      </c>
      <c r="H43" s="1363"/>
      <c r="I43" s="1357">
        <f t="shared" si="2"/>
        <v>-22.281000000000006</v>
      </c>
      <c r="J43" s="1358"/>
      <c r="L43" s="1268">
        <v>-7.1029999999999998</v>
      </c>
      <c r="N43" s="690" t="s">
        <v>942</v>
      </c>
      <c r="Q43" s="730"/>
    </row>
    <row r="44" spans="2:17" ht="18.399999999999999" thickBot="1">
      <c r="B44" s="594">
        <v>29</v>
      </c>
      <c r="C44" s="600">
        <v>3.15</v>
      </c>
      <c r="D44" s="601" t="s">
        <v>944</v>
      </c>
      <c r="E44" s="640">
        <v>30.512</v>
      </c>
      <c r="F44" s="640">
        <v>21.082999999999998</v>
      </c>
      <c r="G44" s="1362">
        <v>68.34</v>
      </c>
      <c r="H44" s="1363"/>
      <c r="I44" s="1357">
        <f t="shared" si="2"/>
        <v>-37.828000000000003</v>
      </c>
      <c r="J44" s="1358"/>
      <c r="L44" s="1268">
        <v>-21.08</v>
      </c>
      <c r="N44" s="690" t="s">
        <v>942</v>
      </c>
      <c r="Q44" s="730"/>
    </row>
    <row r="45" spans="2:17" ht="18.399999999999999" thickBot="1">
      <c r="B45" s="594">
        <v>30</v>
      </c>
      <c r="C45" s="600">
        <v>3.15</v>
      </c>
      <c r="D45" s="601" t="s">
        <v>945</v>
      </c>
      <c r="E45" s="640">
        <v>6.1260000000000003</v>
      </c>
      <c r="F45" s="601">
        <v>0</v>
      </c>
      <c r="G45" s="1362">
        <v>7.74</v>
      </c>
      <c r="H45" s="1363"/>
      <c r="I45" s="1357">
        <f t="shared" si="2"/>
        <v>-1.6139999999999999</v>
      </c>
      <c r="J45" s="1358"/>
      <c r="L45" s="649" t="s">
        <v>62</v>
      </c>
      <c r="N45" s="690"/>
      <c r="P45" s="2" t="s">
        <v>939</v>
      </c>
      <c r="Q45" s="730"/>
    </row>
    <row r="46" spans="2:17" ht="18.399999999999999" thickBot="1">
      <c r="B46" s="594">
        <v>31</v>
      </c>
      <c r="C46" s="600">
        <v>3.15</v>
      </c>
      <c r="D46" s="601" t="s">
        <v>946</v>
      </c>
      <c r="E46" s="601">
        <v>0</v>
      </c>
      <c r="F46" s="601">
        <v>0</v>
      </c>
      <c r="G46" s="1362">
        <v>68.188999999999993</v>
      </c>
      <c r="H46" s="1363"/>
      <c r="I46" s="1357">
        <f t="shared" si="2"/>
        <v>-68.188999999999993</v>
      </c>
      <c r="J46" s="1358"/>
      <c r="L46" s="1268">
        <v>-68.188999999999993</v>
      </c>
      <c r="N46" s="690"/>
      <c r="O46" s="2" t="s">
        <v>905</v>
      </c>
      <c r="Q46" s="730"/>
    </row>
    <row r="47" spans="2:17" ht="18.399999999999999" thickBot="1">
      <c r="B47" s="594">
        <v>32</v>
      </c>
      <c r="C47" s="600">
        <v>3.15</v>
      </c>
      <c r="D47" s="601" t="s">
        <v>947</v>
      </c>
      <c r="E47" s="640">
        <v>14.824</v>
      </c>
      <c r="F47" s="601">
        <v>0</v>
      </c>
      <c r="G47" s="1362">
        <v>20.297000000000001</v>
      </c>
      <c r="H47" s="1363"/>
      <c r="I47" s="1357">
        <f t="shared" si="2"/>
        <v>-5.4730000000000008</v>
      </c>
      <c r="J47" s="1358"/>
      <c r="L47" s="649" t="s">
        <v>62</v>
      </c>
      <c r="N47" s="690"/>
      <c r="P47" s="2" t="s">
        <v>939</v>
      </c>
      <c r="Q47" s="730"/>
    </row>
    <row r="48" spans="2:17" ht="18.399999999999999" customHeight="1" thickBot="1">
      <c r="B48" s="594">
        <v>33</v>
      </c>
      <c r="C48" s="600">
        <v>3.15</v>
      </c>
      <c r="D48" s="601" t="s">
        <v>948</v>
      </c>
      <c r="E48" s="640">
        <v>30.501999999999999</v>
      </c>
      <c r="F48" s="640">
        <v>0.06</v>
      </c>
      <c r="G48" s="1362">
        <v>29.033999999999999</v>
      </c>
      <c r="H48" s="1363"/>
      <c r="I48" s="1360">
        <f t="shared" si="2"/>
        <v>1.468</v>
      </c>
      <c r="J48" s="1361"/>
      <c r="L48" s="1268">
        <v>-0.06</v>
      </c>
      <c r="N48" s="690" t="s">
        <v>942</v>
      </c>
      <c r="Q48" s="730"/>
    </row>
    <row r="49" spans="1:17" ht="18.399999999999999" thickBot="1">
      <c r="B49" s="594">
        <v>34</v>
      </c>
      <c r="C49" s="600">
        <v>3.15</v>
      </c>
      <c r="D49" s="601" t="s">
        <v>949</v>
      </c>
      <c r="E49" s="640">
        <v>29.847000000000001</v>
      </c>
      <c r="F49" s="640">
        <v>5.89</v>
      </c>
      <c r="G49" s="1362">
        <v>46.34</v>
      </c>
      <c r="H49" s="1363"/>
      <c r="I49" s="1357">
        <f t="shared" si="2"/>
        <v>-16.493000000000002</v>
      </c>
      <c r="J49" s="1358"/>
      <c r="L49" s="1268">
        <v>-5.9</v>
      </c>
      <c r="N49" s="690" t="s">
        <v>942</v>
      </c>
      <c r="Q49" s="730"/>
    </row>
    <row r="50" spans="1:17" ht="18.399999999999999" thickBot="1">
      <c r="B50" s="594">
        <v>35</v>
      </c>
      <c r="C50" s="600">
        <v>3.15</v>
      </c>
      <c r="D50" s="624" t="s">
        <v>950</v>
      </c>
      <c r="E50" s="601">
        <v>0.01</v>
      </c>
      <c r="F50" s="601">
        <v>0</v>
      </c>
      <c r="G50" s="1355">
        <v>1.7</v>
      </c>
      <c r="H50" s="1356"/>
      <c r="I50" s="1357">
        <f t="shared" si="2"/>
        <v>-1.69</v>
      </c>
      <c r="J50" s="1358"/>
      <c r="L50" s="649" t="s">
        <v>62</v>
      </c>
      <c r="N50" s="690"/>
      <c r="O50" s="2" t="s">
        <v>905</v>
      </c>
      <c r="Q50" s="730"/>
    </row>
    <row r="51" spans="1:17" ht="18.399999999999999" thickBot="1">
      <c r="B51" s="594">
        <v>36</v>
      </c>
      <c r="C51" s="600">
        <v>3.15</v>
      </c>
      <c r="D51" s="601" t="s">
        <v>951</v>
      </c>
      <c r="E51" s="657">
        <v>7.0953730659999996</v>
      </c>
      <c r="F51" s="657">
        <v>0.102066883</v>
      </c>
      <c r="G51" s="1355">
        <v>11.08</v>
      </c>
      <c r="H51" s="1356"/>
      <c r="I51" s="1357">
        <f t="shared" si="2"/>
        <v>-3.9846269340000005</v>
      </c>
      <c r="J51" s="1358"/>
      <c r="L51" s="649" t="s">
        <v>62</v>
      </c>
      <c r="N51" s="690" t="s">
        <v>902</v>
      </c>
      <c r="Q51" s="730"/>
    </row>
    <row r="52" spans="1:17" ht="30" customHeight="1" thickBot="1">
      <c r="B52" s="594"/>
      <c r="C52" s="600"/>
      <c r="D52" s="601" t="s">
        <v>952</v>
      </c>
      <c r="E52" s="640">
        <v>5.9680967699999998</v>
      </c>
      <c r="F52" s="640">
        <v>6.8044595000000013E-2</v>
      </c>
      <c r="G52" s="1355">
        <v>0</v>
      </c>
      <c r="H52" s="1356"/>
      <c r="I52" s="1360">
        <f t="shared" si="2"/>
        <v>5.9680967699999998</v>
      </c>
      <c r="J52" s="1361"/>
      <c r="K52" s="2" t="s">
        <v>953</v>
      </c>
      <c r="L52" s="1267">
        <v>-6.8044595000000013E-2</v>
      </c>
      <c r="N52" s="690"/>
      <c r="Q52" s="730"/>
    </row>
    <row r="53" spans="1:17" ht="18.399999999999999" thickBot="1">
      <c r="B53" s="594">
        <v>37</v>
      </c>
      <c r="C53" s="600">
        <v>3.35</v>
      </c>
      <c r="D53" s="601" t="s">
        <v>954</v>
      </c>
      <c r="E53" s="640">
        <f>Section_four_NGET_2!D61</f>
        <v>63.607158760000004</v>
      </c>
      <c r="F53" s="640">
        <f>Section_four_NGET_2!E61</f>
        <v>4.5912266459999991</v>
      </c>
      <c r="G53" s="1355">
        <v>80.8</v>
      </c>
      <c r="H53" s="1356"/>
      <c r="I53" s="1357">
        <f t="shared" si="2"/>
        <v>-17.192841239999993</v>
      </c>
      <c r="J53" s="1358"/>
      <c r="L53" s="412" t="s">
        <v>62</v>
      </c>
      <c r="N53" s="690" t="s">
        <v>902</v>
      </c>
      <c r="Q53" s="730"/>
    </row>
    <row r="54" spans="1:17" ht="18">
      <c r="B54" s="625" t="s">
        <v>955</v>
      </c>
      <c r="D54" s="611"/>
      <c r="E54" s="611"/>
      <c r="F54" s="597"/>
      <c r="G54" s="1359"/>
      <c r="H54" s="1359"/>
      <c r="I54" s="597"/>
      <c r="J54" s="662"/>
      <c r="L54" s="412"/>
      <c r="N54" s="690"/>
      <c r="Q54" s="730"/>
    </row>
    <row r="55" spans="1:17" ht="12.4" customHeight="1">
      <c r="A55" s="596">
        <v>38</v>
      </c>
      <c r="B55" s="596">
        <v>3.21</v>
      </c>
      <c r="C55" s="596" t="s">
        <v>956</v>
      </c>
      <c r="D55" s="597"/>
      <c r="E55" s="597">
        <v>18.7</v>
      </c>
      <c r="F55" s="597">
        <v>0</v>
      </c>
      <c r="G55" s="597">
        <v>14.51</v>
      </c>
      <c r="H55" s="626"/>
      <c r="I55" s="990">
        <f>E55-G55</f>
        <v>4.1899999999999995</v>
      </c>
      <c r="J55" s="991"/>
      <c r="L55" s="412" t="s">
        <v>62</v>
      </c>
      <c r="N55" s="690"/>
      <c r="P55" s="2" t="s">
        <v>957</v>
      </c>
      <c r="Q55" s="730"/>
    </row>
    <row r="56" spans="1:17" ht="12.4" customHeight="1">
      <c r="A56" s="596"/>
      <c r="B56" s="596"/>
      <c r="C56" s="597"/>
      <c r="D56" s="597"/>
      <c r="E56" s="597"/>
      <c r="F56" s="597"/>
      <c r="G56" s="597"/>
      <c r="H56" s="626"/>
      <c r="I56" s="990"/>
      <c r="J56" s="991"/>
      <c r="L56" s="412"/>
      <c r="N56" s="690"/>
      <c r="Q56" s="730"/>
    </row>
    <row r="57" spans="1:17" ht="34.9" customHeight="1" thickBot="1">
      <c r="A57" s="596">
        <v>39</v>
      </c>
      <c r="B57" s="596">
        <v>3.21</v>
      </c>
      <c r="C57" s="596" t="s">
        <v>958</v>
      </c>
      <c r="D57" s="597"/>
      <c r="E57" s="597">
        <v>13.6</v>
      </c>
      <c r="F57" s="597">
        <v>0</v>
      </c>
      <c r="G57" s="597">
        <v>10.26</v>
      </c>
      <c r="H57" s="626"/>
      <c r="I57" s="990">
        <f>E57-G57</f>
        <v>3.34</v>
      </c>
      <c r="J57" s="991"/>
      <c r="L57" s="412" t="s">
        <v>62</v>
      </c>
      <c r="N57" s="537"/>
      <c r="O57" s="959"/>
      <c r="P57" s="959" t="s">
        <v>957</v>
      </c>
      <c r="Q57" s="960"/>
    </row>
    <row r="58" spans="1:17" ht="12.4" customHeight="1">
      <c r="A58" s="596"/>
      <c r="B58" s="596"/>
      <c r="C58" s="597"/>
      <c r="D58" s="597"/>
      <c r="E58" s="597"/>
      <c r="F58" s="597"/>
      <c r="G58" s="597"/>
      <c r="H58" s="626"/>
      <c r="I58" s="990"/>
      <c r="J58" s="991"/>
    </row>
    <row r="59" spans="1:17">
      <c r="F59" s="253"/>
    </row>
    <row r="61" spans="1:17">
      <c r="B61" s="633" t="s">
        <v>959</v>
      </c>
    </row>
    <row r="62" spans="1:17">
      <c r="B62" s="1" t="s">
        <v>960</v>
      </c>
    </row>
    <row r="63" spans="1:17">
      <c r="B63" s="1" t="s">
        <v>961</v>
      </c>
    </row>
    <row r="64" spans="1:17">
      <c r="B64" s="627"/>
    </row>
    <row r="65" spans="2:2">
      <c r="B65" s="627"/>
    </row>
  </sheetData>
  <mergeCells count="112">
    <mergeCell ref="G6:H6"/>
    <mergeCell ref="I6:J6"/>
    <mergeCell ref="B7:B8"/>
    <mergeCell ref="C7:C8"/>
    <mergeCell ref="D7:D8"/>
    <mergeCell ref="E7:E8"/>
    <mergeCell ref="F7:F8"/>
    <mergeCell ref="G7:H8"/>
    <mergeCell ref="I7:J8"/>
    <mergeCell ref="G14:H14"/>
    <mergeCell ref="I14:J14"/>
    <mergeCell ref="G13:H13"/>
    <mergeCell ref="I13:J13"/>
    <mergeCell ref="G12:H12"/>
    <mergeCell ref="I12:J12"/>
    <mergeCell ref="I11:J11"/>
    <mergeCell ref="G11:H11"/>
    <mergeCell ref="G9:H9"/>
    <mergeCell ref="I9:J9"/>
    <mergeCell ref="G10:H10"/>
    <mergeCell ref="I10:J10"/>
    <mergeCell ref="G15:H15"/>
    <mergeCell ref="I15:J15"/>
    <mergeCell ref="B16:B17"/>
    <mergeCell ref="C16:C17"/>
    <mergeCell ref="D16:D17"/>
    <mergeCell ref="E16:E17"/>
    <mergeCell ref="F16:F17"/>
    <mergeCell ref="G16:H17"/>
    <mergeCell ref="I16:J16"/>
    <mergeCell ref="I19:J19"/>
    <mergeCell ref="G20:H20"/>
    <mergeCell ref="I20:J20"/>
    <mergeCell ref="I17:J17"/>
    <mergeCell ref="B18:B19"/>
    <mergeCell ref="C18:C19"/>
    <mergeCell ref="D18:D19"/>
    <mergeCell ref="E18:E19"/>
    <mergeCell ref="F18:F19"/>
    <mergeCell ref="G18:H19"/>
    <mergeCell ref="I18:J18"/>
    <mergeCell ref="I26:J27"/>
    <mergeCell ref="G21:H21"/>
    <mergeCell ref="I21:J21"/>
    <mergeCell ref="B22:B23"/>
    <mergeCell ref="C22:C23"/>
    <mergeCell ref="D22:D23"/>
    <mergeCell ref="E22:E23"/>
    <mergeCell ref="F22:F23"/>
    <mergeCell ref="G22:H23"/>
    <mergeCell ref="I22:J23"/>
    <mergeCell ref="B26:B27"/>
    <mergeCell ref="C26:C27"/>
    <mergeCell ref="D26:D27"/>
    <mergeCell ref="E26:E27"/>
    <mergeCell ref="F26:F27"/>
    <mergeCell ref="G26:H27"/>
    <mergeCell ref="G31:H31"/>
    <mergeCell ref="I31:J31"/>
    <mergeCell ref="G32:H32"/>
    <mergeCell ref="I32:J32"/>
    <mergeCell ref="G29:H29"/>
    <mergeCell ref="I29:J29"/>
    <mergeCell ref="G30:H30"/>
    <mergeCell ref="I30:J30"/>
    <mergeCell ref="G28:H28"/>
    <mergeCell ref="I28:J28"/>
    <mergeCell ref="B35:B37"/>
    <mergeCell ref="C35:C37"/>
    <mergeCell ref="F35:F37"/>
    <mergeCell ref="G35:H37"/>
    <mergeCell ref="I35:J37"/>
    <mergeCell ref="G33:H33"/>
    <mergeCell ref="I33:J33"/>
    <mergeCell ref="G34:H34"/>
    <mergeCell ref="I34:J34"/>
    <mergeCell ref="G41:H41"/>
    <mergeCell ref="I41:J41"/>
    <mergeCell ref="G42:H42"/>
    <mergeCell ref="I42:J42"/>
    <mergeCell ref="I38:J39"/>
    <mergeCell ref="G40:H40"/>
    <mergeCell ref="I40:J40"/>
    <mergeCell ref="B38:B39"/>
    <mergeCell ref="C38:C39"/>
    <mergeCell ref="D38:D39"/>
    <mergeCell ref="E38:E39"/>
    <mergeCell ref="F38:F39"/>
    <mergeCell ref="G38:H39"/>
    <mergeCell ref="G47:H47"/>
    <mergeCell ref="I47:J47"/>
    <mergeCell ref="G48:H48"/>
    <mergeCell ref="I48:J48"/>
    <mergeCell ref="G45:H45"/>
    <mergeCell ref="I45:J45"/>
    <mergeCell ref="G46:H46"/>
    <mergeCell ref="I46:J46"/>
    <mergeCell ref="G43:H43"/>
    <mergeCell ref="I43:J43"/>
    <mergeCell ref="G44:H44"/>
    <mergeCell ref="I44:J44"/>
    <mergeCell ref="G53:H53"/>
    <mergeCell ref="I53:J53"/>
    <mergeCell ref="G54:H54"/>
    <mergeCell ref="G51:H51"/>
    <mergeCell ref="I51:J51"/>
    <mergeCell ref="G52:H52"/>
    <mergeCell ref="I52:J52"/>
    <mergeCell ref="G49:H49"/>
    <mergeCell ref="I49:J49"/>
    <mergeCell ref="G50:H50"/>
    <mergeCell ref="I50:J50"/>
  </mergeCells>
  <phoneticPr fontId="67"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85d80e347420b91d702f6fbf8f13ce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fa3506773dcd33d9da152f7f590480ee"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TaxCatchAll xmlns="d66eba0d-a2b9-4833-9603-ab5d8f45883c" xsi:nil="true"/>
    <PublicationRequestID xmlns="3ffacce4-957f-4f0a-910f-9efe2ecf512c">2481</PublicationRequestID>
    <DocumentTitle xmlns="3ffacce4-957f-4f0a-910f-9efe2ecf512c">RIIO-2 Electricity Transmission: supplementary datafile</DocumentTitle>
    <DocumentRank xmlns="3ffacce4-957f-4f0a-910f-9efe2ecf512c">Subsidiary</DocumentRank>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Props1.xml><?xml version="1.0" encoding="utf-8"?>
<ds:datastoreItem xmlns:ds="http://schemas.openxmlformats.org/officeDocument/2006/customXml" ds:itemID="{B391B99A-63E3-402F-8FD7-C7A8BED06A82}"/>
</file>

<file path=customXml/itemProps2.xml><?xml version="1.0" encoding="utf-8"?>
<ds:datastoreItem xmlns:ds="http://schemas.openxmlformats.org/officeDocument/2006/customXml" ds:itemID="{024C98D3-5712-4C26-AB6F-D4DEE4A51F53}"/>
</file>

<file path=customXml/itemProps3.xml><?xml version="1.0" encoding="utf-8"?>
<ds:datastoreItem xmlns:ds="http://schemas.openxmlformats.org/officeDocument/2006/customXml" ds:itemID="{42F6CAB1-8BCA-4613-AD00-F8BBDDD28122}"/>
</file>

<file path=customXml/itemProps4.xml><?xml version="1.0" encoding="utf-8"?>
<ds:datastoreItem xmlns:ds="http://schemas.openxmlformats.org/officeDocument/2006/customXml" ds:itemID="{307EA036-B203-4218-981A-48E8209BD1E0}"/>
</file>

<file path=docProps/app.xml><?xml version="1.0" encoding="utf-8"?>
<Properties xmlns="http://schemas.openxmlformats.org/officeDocument/2006/extended-properties" xmlns:vt="http://schemas.openxmlformats.org/officeDocument/2006/docPropsVTypes">
  <Application>Microsoft Excel Online</Application>
  <Manager/>
  <Company>Ofgem</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Decision Doc</dc:title>
  <dc:subject/>
  <dc:creator>Steven.Alcorn@ofgem.gov.uk</dc:creator>
  <cp:keywords>Data</cp:keywords>
  <dc:description/>
  <cp:lastModifiedBy/>
  <cp:revision/>
  <dcterms:created xsi:type="dcterms:W3CDTF">2018-08-02T11:53:31Z</dcterms:created>
  <dcterms:modified xsi:type="dcterms:W3CDTF">2026-01-14T10:30:20Z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099eee0a-e171-415f-a411-3cccbcd530b1</vt:lpwstr>
  </property>
  <property fmtid="{D5CDD505-2E9C-101B-9397-08002B2CF9AE}" pid="3" name="bjSaver">
    <vt:lpwstr>WXoYCeGbFqQc8FZh5Mhj3Bj0oqW2Gt1E</vt:lpwstr>
  </property>
  <property fmtid="{D5CDD505-2E9C-101B-9397-08002B2CF9AE}" pid="4" name="ContentTypeId">
    <vt:lpwstr>0x010100D7C6947C0F765F428416B2828D309B65</vt:lpwstr>
  </property>
  <property fmtid="{D5CDD505-2E9C-101B-9397-08002B2CF9AE}" pid="5" name="OIAssociatedTeam">
    <vt:lpwstr/>
  </property>
  <property fmtid="{D5CDD505-2E9C-101B-9397-08002B2CF9AE}" pid="6" name="bjDocumentSecurityLabel">
    <vt:lpwstr>OFFICIAL</vt:lpwstr>
  </property>
  <property fmtid="{D5CDD505-2E9C-101B-9397-08002B2CF9AE}" pid="7" name="MediaServiceImageTags">
    <vt:lpwstr/>
  </property>
  <property fmtid="{D5CDD505-2E9C-101B-9397-08002B2CF9AE}" pid="8"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9" name="bjDocumentLabelXML-0">
    <vt:lpwstr>ames.com/2008/01/sie/internal/label"&gt;&lt;element uid="id_classification_nonbusiness" value="" /&gt;&lt;/sisl&gt;</vt:lpwstr>
  </property>
  <property fmtid="{D5CDD505-2E9C-101B-9397-08002B2CF9AE}" pid="10" name="bjClsUserRVM">
    <vt:lpwstr>[]</vt:lpwstr>
  </property>
  <property fmtid="{D5CDD505-2E9C-101B-9397-08002B2CF9AE}" pid="11" name="MSIP_Label_5aee3434-f7af-4edb-a29e-2a21d151ac0d_Enabled">
    <vt:lpwstr>true</vt:lpwstr>
  </property>
  <property fmtid="{D5CDD505-2E9C-101B-9397-08002B2CF9AE}" pid="12" name="MSIP_Label_5aee3434-f7af-4edb-a29e-2a21d151ac0d_SetDate">
    <vt:lpwstr>2025-10-31T10:45:41Z</vt:lpwstr>
  </property>
  <property fmtid="{D5CDD505-2E9C-101B-9397-08002B2CF9AE}" pid="13" name="MSIP_Label_5aee3434-f7af-4edb-a29e-2a21d151ac0d_Method">
    <vt:lpwstr>Privileged</vt:lpwstr>
  </property>
  <property fmtid="{D5CDD505-2E9C-101B-9397-08002B2CF9AE}" pid="14" name="MSIP_Label_5aee3434-f7af-4edb-a29e-2a21d151ac0d_Name">
    <vt:lpwstr>OFFICIAL -</vt:lpwstr>
  </property>
  <property fmtid="{D5CDD505-2E9C-101B-9397-08002B2CF9AE}" pid="15" name="MSIP_Label_5aee3434-f7af-4edb-a29e-2a21d151ac0d_SiteId">
    <vt:lpwstr>185562ad-39bc-4840-8e40-be6216340c52</vt:lpwstr>
  </property>
  <property fmtid="{D5CDD505-2E9C-101B-9397-08002B2CF9AE}" pid="16" name="MSIP_Label_5aee3434-f7af-4edb-a29e-2a21d151ac0d_ActionId">
    <vt:lpwstr>783473b8-604a-42ad-99c0-cf3ec2eef182</vt:lpwstr>
  </property>
  <property fmtid="{D5CDD505-2E9C-101B-9397-08002B2CF9AE}" pid="17" name="MSIP_Label_5aee3434-f7af-4edb-a29e-2a21d151ac0d_ContentBits">
    <vt:lpwstr>3</vt:lpwstr>
  </property>
  <property fmtid="{D5CDD505-2E9C-101B-9397-08002B2CF9AE}" pid="18" name="MSIP_Label_5aee3434-f7af-4edb-a29e-2a21d151ac0d_Tag">
    <vt:lpwstr>10, 0, 1, 1</vt:lpwstr>
  </property>
</Properties>
</file>